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15330" windowHeight="4050"/>
  </bookViews>
  <sheets>
    <sheet name="All M-2018" sheetId="4" r:id="rId1"/>
    <sheet name="Sheet3" sheetId="8" state="hidden" r:id="rId2"/>
    <sheet name="Sheet2" sheetId="7" state="hidden" r:id="rId3"/>
    <sheet name="Sheet1" sheetId="6" state="hidden" r:id="rId4"/>
    <sheet name="club records" sheetId="5" state="hidden" r:id="rId5"/>
  </sheets>
  <definedNames>
    <definedName name="_xlnm._FilterDatabase" localSheetId="0" hidden="1">'All M-2018'!$A$2:$XDE$512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53" i="4" l="1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BH314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BH242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242" i="4" l="1"/>
  <c r="J372" i="4"/>
  <c r="J314" i="4"/>
  <c r="J162" i="4"/>
  <c r="J53" i="4"/>
  <c r="BH490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BH472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90" i="4" l="1"/>
  <c r="J472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BH387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BH385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6" i="4" l="1"/>
  <c r="J387" i="4"/>
  <c r="J385" i="4"/>
  <c r="BH350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A350" i="4"/>
  <c r="BH506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350" i="4" l="1"/>
  <c r="J506" i="4"/>
  <c r="BH217" i="4" l="1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A217" i="4"/>
  <c r="J217" i="4" l="1"/>
  <c r="BH266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A266" i="4"/>
  <c r="J266" i="4" l="1"/>
  <c r="BH123" i="4" l="1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BH452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123" i="4" l="1"/>
  <c r="J452" i="4"/>
  <c r="A237" i="4" l="1"/>
  <c r="A121" i="4"/>
  <c r="A119" i="4"/>
  <c r="A117" i="4"/>
  <c r="A115" i="4"/>
  <c r="A112" i="4"/>
  <c r="A116" i="4"/>
  <c r="A114" i="4" l="1"/>
  <c r="BH445" i="4" l="1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BH444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445" i="4" l="1"/>
  <c r="J444" i="4"/>
  <c r="J443" i="4"/>
  <c r="J282" i="4"/>
  <c r="A371" i="4"/>
  <c r="A370" i="4"/>
  <c r="A313" i="4"/>
  <c r="A369" i="4"/>
  <c r="A312" i="4"/>
  <c r="A368" i="4"/>
  <c r="A367" i="4"/>
  <c r="A366" i="4"/>
  <c r="A365" i="4"/>
  <c r="A311" i="4"/>
  <c r="A310" i="4"/>
  <c r="A309" i="4"/>
  <c r="A241" i="4"/>
  <c r="A240" i="4"/>
  <c r="A239" i="4"/>
  <c r="A238" i="4"/>
  <c r="A236" i="4"/>
  <c r="A235" i="4"/>
  <c r="A234" i="4"/>
  <c r="A161" i="4"/>
  <c r="A158" i="4"/>
  <c r="A159" i="4"/>
  <c r="A157" i="4"/>
  <c r="A156" i="4"/>
  <c r="A155" i="4"/>
  <c r="A154" i="4"/>
  <c r="A52" i="4"/>
  <c r="A51" i="4"/>
  <c r="A50" i="4"/>
  <c r="A49" i="4"/>
  <c r="A363" i="4"/>
  <c r="A364" i="4"/>
  <c r="A308" i="4"/>
  <c r="A362" i="4"/>
  <c r="A361" i="4"/>
  <c r="A360" i="4"/>
  <c r="A359" i="4"/>
  <c r="A358" i="4"/>
  <c r="A307" i="4"/>
  <c r="A306" i="4"/>
  <c r="A232" i="4"/>
  <c r="A231" i="4"/>
  <c r="A305" i="4"/>
  <c r="A230" i="4"/>
  <c r="A229" i="4"/>
  <c r="A304" i="4"/>
  <c r="A153" i="4"/>
  <c r="A228" i="4"/>
  <c r="A152" i="4"/>
  <c r="A227" i="4"/>
  <c r="A151" i="4"/>
  <c r="A150" i="4"/>
  <c r="A149" i="4"/>
  <c r="A148" i="4"/>
  <c r="A147" i="4"/>
  <c r="A145" i="4"/>
  <c r="A48" i="4"/>
  <c r="A146" i="4"/>
  <c r="A144" i="4"/>
  <c r="A143" i="4"/>
  <c r="A47" i="4"/>
  <c r="A142" i="4"/>
  <c r="A141" i="4"/>
  <c r="A46" i="4"/>
  <c r="A45" i="4"/>
  <c r="A140" i="4"/>
  <c r="A43" i="4"/>
  <c r="A44" i="4"/>
  <c r="A42" i="4"/>
  <c r="A139" i="4"/>
  <c r="A138" i="4"/>
  <c r="A137" i="4"/>
  <c r="A41" i="4"/>
  <c r="A40" i="4"/>
  <c r="A357" i="4"/>
  <c r="A356" i="4"/>
  <c r="A355" i="4"/>
  <c r="A303" i="4"/>
  <c r="A226" i="4"/>
  <c r="A225" i="4"/>
  <c r="A224" i="4"/>
  <c r="A223" i="4"/>
  <c r="A136" i="4"/>
  <c r="A135" i="4"/>
  <c r="A134" i="4"/>
  <c r="A133" i="4"/>
  <c r="A132" i="4"/>
  <c r="A354" i="4"/>
  <c r="A352" i="4"/>
  <c r="A302" i="4"/>
  <c r="A353" i="4"/>
  <c r="A301" i="4"/>
  <c r="A221" i="4"/>
  <c r="A219" i="4"/>
  <c r="A220" i="4"/>
  <c r="A300" i="4"/>
  <c r="A299" i="4"/>
  <c r="A218" i="4"/>
  <c r="A131" i="4"/>
  <c r="A130" i="4"/>
  <c r="A129" i="4"/>
  <c r="A128" i="4"/>
  <c r="A127" i="4"/>
  <c r="A126" i="4"/>
  <c r="A125" i="4"/>
  <c r="A349" i="4"/>
  <c r="A297" i="4"/>
  <c r="A296" i="4"/>
  <c r="A295" i="4"/>
  <c r="A294" i="4"/>
  <c r="A216" i="4"/>
  <c r="A348" i="4"/>
  <c r="A347" i="4"/>
  <c r="A346" i="4"/>
  <c r="A345" i="4"/>
  <c r="A344" i="4"/>
  <c r="A293" i="4"/>
  <c r="A292" i="4"/>
  <c r="A291" i="4"/>
  <c r="A213" i="4"/>
  <c r="A212" i="4"/>
  <c r="A343" i="4"/>
  <c r="A209" i="4"/>
  <c r="A208" i="4"/>
  <c r="A207" i="4"/>
  <c r="A206" i="4"/>
  <c r="A122" i="4"/>
  <c r="A120" i="4"/>
  <c r="A205" i="4"/>
  <c r="A204" i="4"/>
  <c r="A289" i="4"/>
  <c r="A288" i="4"/>
  <c r="A287" i="4"/>
  <c r="A342" i="4"/>
  <c r="A286" i="4"/>
  <c r="A340" i="4"/>
  <c r="A339" i="4"/>
  <c r="A285" i="4"/>
  <c r="A284" i="4"/>
  <c r="A283" i="4"/>
  <c r="A282" i="4"/>
  <c r="A202" i="4"/>
  <c r="A201" i="4"/>
  <c r="A113" i="4"/>
  <c r="A198" i="4"/>
  <c r="A281" i="4"/>
  <c r="A111" i="4"/>
  <c r="A197" i="4"/>
  <c r="A110" i="4"/>
  <c r="A196" i="4"/>
  <c r="A338" i="4"/>
  <c r="A280" i="4"/>
  <c r="A279" i="4"/>
  <c r="A278" i="4"/>
  <c r="A337" i="4"/>
  <c r="A195" i="4"/>
  <c r="A277" i="4"/>
  <c r="A336" i="4"/>
  <c r="A335" i="4"/>
  <c r="A276" i="4"/>
  <c r="A334" i="4"/>
  <c r="A35" i="4"/>
  <c r="A34" i="4"/>
  <c r="A33" i="4"/>
  <c r="A108" i="4"/>
  <c r="A32" i="4"/>
  <c r="A107" i="4"/>
  <c r="A31" i="4"/>
  <c r="A106" i="4"/>
  <c r="A105" i="4"/>
  <c r="A104" i="4"/>
  <c r="A29" i="4"/>
  <c r="A28" i="4"/>
  <c r="A103" i="4"/>
  <c r="A102" i="4"/>
  <c r="A194" i="4"/>
  <c r="A27" i="4"/>
  <c r="A101" i="4"/>
  <c r="A26" i="4"/>
  <c r="A100" i="4"/>
  <c r="A193" i="4"/>
  <c r="A99" i="4"/>
  <c r="A98" i="4"/>
  <c r="A97" i="4"/>
  <c r="A96" i="4"/>
  <c r="A95" i="4"/>
  <c r="A192" i="4"/>
  <c r="A191" i="4"/>
  <c r="A190" i="4"/>
  <c r="A189" i="4"/>
  <c r="A94" i="4"/>
  <c r="A93" i="4"/>
  <c r="A188" i="4"/>
  <c r="A274" i="4"/>
  <c r="A273" i="4"/>
  <c r="A271" i="4"/>
  <c r="A272" i="4"/>
  <c r="A187" i="4"/>
  <c r="A333" i="4"/>
  <c r="A270" i="4"/>
  <c r="A332" i="4"/>
  <c r="A331" i="4"/>
  <c r="A25" i="4"/>
  <c r="A269" i="4"/>
  <c r="A268" i="4"/>
  <c r="A267" i="4"/>
  <c r="A265" i="4"/>
  <c r="A264" i="4"/>
  <c r="A330" i="4"/>
  <c r="A328" i="4"/>
  <c r="A327" i="4"/>
  <c r="A186" i="4"/>
  <c r="A185" i="4"/>
  <c r="A184" i="4"/>
  <c r="A183" i="4"/>
  <c r="A182" i="4"/>
  <c r="A326" i="4"/>
  <c r="A24" i="4"/>
  <c r="A23" i="4"/>
  <c r="A92" i="4"/>
  <c r="A91" i="4"/>
  <c r="A90" i="4"/>
  <c r="A20" i="4"/>
  <c r="A89" i="4"/>
  <c r="A88" i="4"/>
  <c r="A87" i="4"/>
  <c r="A19" i="4"/>
  <c r="A86" i="4"/>
  <c r="A85" i="4"/>
  <c r="A18" i="4"/>
  <c r="A84" i="4"/>
  <c r="A17" i="4"/>
  <c r="A83" i="4"/>
  <c r="A82" i="4"/>
  <c r="A81" i="4"/>
  <c r="A80" i="4"/>
  <c r="A79" i="4"/>
  <c r="A181" i="4"/>
  <c r="A180" i="4"/>
  <c r="A263" i="4"/>
  <c r="A262" i="4"/>
  <c r="A179" i="4"/>
  <c r="A78" i="4"/>
  <c r="A261" i="4"/>
  <c r="A260" i="4"/>
  <c r="A178" i="4"/>
  <c r="A259" i="4"/>
  <c r="A177" i="4"/>
  <c r="A258" i="4"/>
  <c r="A176" i="4"/>
  <c r="A175" i="4"/>
  <c r="A325" i="4"/>
  <c r="A324" i="4"/>
  <c r="A174" i="4"/>
  <c r="A173" i="4"/>
  <c r="A323" i="4"/>
  <c r="A257" i="4"/>
  <c r="A256" i="4"/>
  <c r="A255" i="4"/>
  <c r="A254" i="4"/>
  <c r="A321" i="4"/>
  <c r="A16" i="4"/>
  <c r="A15" i="4"/>
  <c r="A14" i="4"/>
  <c r="A13" i="4"/>
  <c r="A12" i="4"/>
  <c r="A11" i="4"/>
  <c r="A77" i="4"/>
  <c r="A76" i="4"/>
  <c r="A10" i="4"/>
  <c r="A75" i="4"/>
  <c r="A9" i="4"/>
  <c r="A74" i="4"/>
  <c r="A73" i="4"/>
  <c r="A72" i="4"/>
  <c r="A71" i="4"/>
  <c r="A70" i="4"/>
  <c r="A69" i="4"/>
  <c r="A68" i="4"/>
  <c r="A67" i="4"/>
  <c r="A8" i="4"/>
  <c r="A66" i="4"/>
  <c r="A7" i="4"/>
  <c r="A172" i="4"/>
  <c r="A6" i="4"/>
  <c r="A65" i="4"/>
  <c r="A64" i="4"/>
  <c r="A5" i="4"/>
  <c r="A4" i="4"/>
  <c r="A63" i="4"/>
  <c r="A62" i="4"/>
  <c r="A2" i="4"/>
  <c r="A61" i="4"/>
  <c r="A59" i="4"/>
  <c r="A58" i="4"/>
  <c r="A57" i="4"/>
  <c r="A171" i="4"/>
  <c r="A170" i="4"/>
  <c r="A54" i="4"/>
  <c r="A253" i="4"/>
  <c r="A169" i="4"/>
  <c r="A252" i="4"/>
  <c r="A168" i="4"/>
  <c r="A251" i="4"/>
  <c r="A250" i="4"/>
  <c r="A249" i="4"/>
  <c r="A248" i="4"/>
  <c r="A167" i="4"/>
  <c r="A166" i="4"/>
  <c r="A165" i="4"/>
  <c r="A164" i="4"/>
  <c r="A320" i="4"/>
  <c r="A319" i="4"/>
  <c r="A163" i="4"/>
  <c r="A318" i="4"/>
  <c r="A245" i="4"/>
  <c r="A246" i="4"/>
  <c r="A244" i="4"/>
  <c r="A317" i="4"/>
  <c r="A243" i="4"/>
  <c r="BH440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 l="1"/>
  <c r="Q399" i="4"/>
  <c r="P399" i="4"/>
  <c r="O399" i="4"/>
  <c r="N399" i="4"/>
  <c r="M399" i="4"/>
  <c r="L399" i="4"/>
  <c r="K399" i="4"/>
  <c r="K196" i="4" l="1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BC196" i="4"/>
  <c r="BD196" i="4"/>
  <c r="BE196" i="4"/>
  <c r="BF196" i="4"/>
  <c r="BG196" i="4"/>
  <c r="BH196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AB281" i="4"/>
  <c r="AC281" i="4"/>
  <c r="AD281" i="4"/>
  <c r="AE281" i="4"/>
  <c r="AF281" i="4"/>
  <c r="AG281" i="4"/>
  <c r="AH281" i="4"/>
  <c r="AI281" i="4"/>
  <c r="AJ281" i="4"/>
  <c r="AK281" i="4"/>
  <c r="AL281" i="4"/>
  <c r="AM281" i="4"/>
  <c r="AN281" i="4"/>
  <c r="AO281" i="4"/>
  <c r="AP281" i="4"/>
  <c r="AQ281" i="4"/>
  <c r="AR281" i="4"/>
  <c r="AS281" i="4"/>
  <c r="AT281" i="4"/>
  <c r="AU281" i="4"/>
  <c r="AV281" i="4"/>
  <c r="AW281" i="4"/>
  <c r="AX281" i="4"/>
  <c r="AY281" i="4"/>
  <c r="AZ281" i="4"/>
  <c r="BA281" i="4"/>
  <c r="BB281" i="4"/>
  <c r="BC281" i="4"/>
  <c r="BD281" i="4"/>
  <c r="BE281" i="4"/>
  <c r="BF281" i="4"/>
  <c r="BG281" i="4"/>
  <c r="BH281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AD434" i="4"/>
  <c r="AE434" i="4"/>
  <c r="AF434" i="4"/>
  <c r="AG434" i="4"/>
  <c r="AH434" i="4"/>
  <c r="AI434" i="4"/>
  <c r="AJ434" i="4"/>
  <c r="AK434" i="4"/>
  <c r="AL434" i="4"/>
  <c r="AM434" i="4"/>
  <c r="AN434" i="4"/>
  <c r="AO434" i="4"/>
  <c r="AP434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BF434" i="4"/>
  <c r="BG434" i="4"/>
  <c r="BH434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D435" i="4"/>
  <c r="AE435" i="4"/>
  <c r="AF435" i="4"/>
  <c r="AG435" i="4"/>
  <c r="AH435" i="4"/>
  <c r="AI435" i="4"/>
  <c r="AJ435" i="4"/>
  <c r="AK435" i="4"/>
  <c r="AL435" i="4"/>
  <c r="AM435" i="4"/>
  <c r="AN435" i="4"/>
  <c r="AO435" i="4"/>
  <c r="AP435" i="4"/>
  <c r="AQ435" i="4"/>
  <c r="AR435" i="4"/>
  <c r="AS435" i="4"/>
  <c r="AT435" i="4"/>
  <c r="AU435" i="4"/>
  <c r="AV435" i="4"/>
  <c r="AW435" i="4"/>
  <c r="AX435" i="4"/>
  <c r="AY435" i="4"/>
  <c r="AZ435" i="4"/>
  <c r="BA435" i="4"/>
  <c r="BB435" i="4"/>
  <c r="BC435" i="4"/>
  <c r="BD435" i="4"/>
  <c r="BE435" i="4"/>
  <c r="BF435" i="4"/>
  <c r="BG435" i="4"/>
  <c r="BH435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I436" i="4"/>
  <c r="AJ436" i="4"/>
  <c r="AK436" i="4"/>
  <c r="AL436" i="4"/>
  <c r="AM436" i="4"/>
  <c r="AN436" i="4"/>
  <c r="AO436" i="4"/>
  <c r="AP436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I437" i="4"/>
  <c r="AJ437" i="4"/>
  <c r="AK437" i="4"/>
  <c r="AL437" i="4"/>
  <c r="AM437" i="4"/>
  <c r="AN437" i="4"/>
  <c r="AO437" i="4"/>
  <c r="AP437" i="4"/>
  <c r="AQ437" i="4"/>
  <c r="AR437" i="4"/>
  <c r="AS437" i="4"/>
  <c r="AT437" i="4"/>
  <c r="AU437" i="4"/>
  <c r="AV437" i="4"/>
  <c r="AW437" i="4"/>
  <c r="AX437" i="4"/>
  <c r="AY437" i="4"/>
  <c r="AZ437" i="4"/>
  <c r="BA437" i="4"/>
  <c r="BB437" i="4"/>
  <c r="BC437" i="4"/>
  <c r="BD437" i="4"/>
  <c r="BE437" i="4"/>
  <c r="BF437" i="4"/>
  <c r="BG437" i="4"/>
  <c r="BH437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I438" i="4"/>
  <c r="AJ438" i="4"/>
  <c r="AK438" i="4"/>
  <c r="AL438" i="4"/>
  <c r="AM438" i="4"/>
  <c r="AN438" i="4"/>
  <c r="AO438" i="4"/>
  <c r="AP438" i="4"/>
  <c r="AQ438" i="4"/>
  <c r="AR438" i="4"/>
  <c r="AS438" i="4"/>
  <c r="AT438" i="4"/>
  <c r="AU438" i="4"/>
  <c r="AV438" i="4"/>
  <c r="AW438" i="4"/>
  <c r="AX438" i="4"/>
  <c r="AY438" i="4"/>
  <c r="AZ438" i="4"/>
  <c r="BA438" i="4"/>
  <c r="BB438" i="4"/>
  <c r="BC438" i="4"/>
  <c r="BD438" i="4"/>
  <c r="BE438" i="4"/>
  <c r="BF438" i="4"/>
  <c r="BG438" i="4"/>
  <c r="BH438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I441" i="4"/>
  <c r="AJ441" i="4"/>
  <c r="AK441" i="4"/>
  <c r="AL441" i="4"/>
  <c r="AM441" i="4"/>
  <c r="AN441" i="4"/>
  <c r="AO441" i="4"/>
  <c r="AP441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BC441" i="4"/>
  <c r="BD441" i="4"/>
  <c r="BE441" i="4"/>
  <c r="BF441" i="4"/>
  <c r="BG441" i="4"/>
  <c r="BH441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I442" i="4"/>
  <c r="AJ442" i="4"/>
  <c r="AK442" i="4"/>
  <c r="AL442" i="4"/>
  <c r="AM442" i="4"/>
  <c r="AN442" i="4"/>
  <c r="AO442" i="4"/>
  <c r="AP442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BC442" i="4"/>
  <c r="BD442" i="4"/>
  <c r="BE442" i="4"/>
  <c r="BF442" i="4"/>
  <c r="BG442" i="4"/>
  <c r="BH442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AB283" i="4"/>
  <c r="AC283" i="4"/>
  <c r="AD283" i="4"/>
  <c r="AE283" i="4"/>
  <c r="AF283" i="4"/>
  <c r="AG283" i="4"/>
  <c r="AH283" i="4"/>
  <c r="AI283" i="4"/>
  <c r="AJ283" i="4"/>
  <c r="AK283" i="4"/>
  <c r="AL283" i="4"/>
  <c r="AM283" i="4"/>
  <c r="AN283" i="4"/>
  <c r="AO283" i="4"/>
  <c r="AP283" i="4"/>
  <c r="AQ283" i="4"/>
  <c r="AR283" i="4"/>
  <c r="AS283" i="4"/>
  <c r="AT283" i="4"/>
  <c r="AU283" i="4"/>
  <c r="AV283" i="4"/>
  <c r="AW283" i="4"/>
  <c r="AX283" i="4"/>
  <c r="AY283" i="4"/>
  <c r="AZ283" i="4"/>
  <c r="BA283" i="4"/>
  <c r="BB283" i="4"/>
  <c r="BC283" i="4"/>
  <c r="BD283" i="4"/>
  <c r="BE283" i="4"/>
  <c r="BF283" i="4"/>
  <c r="BG283" i="4"/>
  <c r="BH283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M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M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M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AD229" i="4"/>
  <c r="AE229" i="4"/>
  <c r="AF229" i="4"/>
  <c r="AG229" i="4"/>
  <c r="AH229" i="4"/>
  <c r="AI229" i="4"/>
  <c r="AJ229" i="4"/>
  <c r="AK229" i="4"/>
  <c r="AL229" i="4"/>
  <c r="AM229" i="4"/>
  <c r="AN229" i="4"/>
  <c r="AO229" i="4"/>
  <c r="AP229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E229" i="4"/>
  <c r="BF229" i="4"/>
  <c r="BG229" i="4"/>
  <c r="BH229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AV353" i="4"/>
  <c r="AW353" i="4"/>
  <c r="AX353" i="4"/>
  <c r="AY353" i="4"/>
  <c r="AZ353" i="4"/>
  <c r="BA353" i="4"/>
  <c r="BB353" i="4"/>
  <c r="BC353" i="4"/>
  <c r="BD353" i="4"/>
  <c r="BE353" i="4"/>
  <c r="BF353" i="4"/>
  <c r="BG353" i="4"/>
  <c r="BH353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AX355" i="4"/>
  <c r="AY355" i="4"/>
  <c r="AZ355" i="4"/>
  <c r="BA355" i="4"/>
  <c r="BB355" i="4"/>
  <c r="BC355" i="4"/>
  <c r="BD355" i="4"/>
  <c r="BE355" i="4"/>
  <c r="BF355" i="4"/>
  <c r="BG355" i="4"/>
  <c r="BH355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AV356" i="4"/>
  <c r="AW356" i="4"/>
  <c r="AX356" i="4"/>
  <c r="AY356" i="4"/>
  <c r="AZ356" i="4"/>
  <c r="BA356" i="4"/>
  <c r="BB356" i="4"/>
  <c r="BC356" i="4"/>
  <c r="BD356" i="4"/>
  <c r="BE356" i="4"/>
  <c r="BF356" i="4"/>
  <c r="BG356" i="4"/>
  <c r="BH356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M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M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AV357" i="4"/>
  <c r="AW357" i="4"/>
  <c r="AX357" i="4"/>
  <c r="AY357" i="4"/>
  <c r="AZ357" i="4"/>
  <c r="BA357" i="4"/>
  <c r="BB357" i="4"/>
  <c r="BC357" i="4"/>
  <c r="BD357" i="4"/>
  <c r="BE357" i="4"/>
  <c r="BF357" i="4"/>
  <c r="BG357" i="4"/>
  <c r="BH357" i="4"/>
  <c r="J493" i="4" l="1"/>
  <c r="J353" i="4"/>
  <c r="J283" i="4"/>
  <c r="J438" i="4"/>
  <c r="J434" i="4"/>
  <c r="J112" i="4"/>
  <c r="J111" i="4"/>
  <c r="J201" i="4"/>
  <c r="J198" i="4"/>
  <c r="J110" i="4"/>
  <c r="J436" i="4"/>
  <c r="J202" i="4"/>
  <c r="J115" i="4"/>
  <c r="J113" i="4"/>
  <c r="J281" i="4"/>
  <c r="J197" i="4"/>
  <c r="J196" i="4"/>
  <c r="J356" i="4"/>
  <c r="J446" i="4"/>
  <c r="J441" i="4"/>
  <c r="J435" i="4"/>
  <c r="J357" i="4"/>
  <c r="J492" i="4"/>
  <c r="J355" i="4"/>
  <c r="J229" i="4"/>
  <c r="J447" i="4"/>
  <c r="J448" i="4"/>
  <c r="J442" i="4"/>
  <c r="J437" i="4"/>
  <c r="J117" i="4"/>
  <c r="BH348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BH271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348" i="4" l="1"/>
  <c r="J271" i="4"/>
  <c r="J258" i="4"/>
  <c r="J252" i="4"/>
  <c r="R461" i="4" l="1"/>
  <c r="J461" i="4" s="1"/>
  <c r="BH459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BH457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BH451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BH337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459" i="4" l="1"/>
  <c r="J457" i="4"/>
  <c r="J451" i="4"/>
  <c r="J337" i="4"/>
  <c r="BH483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BH494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BH495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BH468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R454" i="4"/>
  <c r="J454" i="4" s="1"/>
  <c r="BH379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483" i="4" l="1"/>
  <c r="J494" i="4"/>
  <c r="J495" i="4"/>
  <c r="J468" i="4"/>
  <c r="J379" i="4"/>
  <c r="R470" i="4"/>
  <c r="R471" i="4"/>
  <c r="R341" i="4"/>
  <c r="R473" i="4"/>
  <c r="R474" i="4"/>
  <c r="R475" i="4"/>
  <c r="R477" i="4"/>
  <c r="R342" i="4"/>
  <c r="R287" i="4"/>
  <c r="R288" i="4"/>
  <c r="R478" i="4"/>
  <c r="R479" i="4"/>
  <c r="R289" i="4"/>
  <c r="R204" i="4"/>
  <c r="R119" i="4"/>
  <c r="R205" i="4"/>
  <c r="R480" i="4"/>
  <c r="R120" i="4"/>
  <c r="R122" i="4"/>
  <c r="R206" i="4"/>
  <c r="R207" i="4"/>
  <c r="R208" i="4"/>
  <c r="R209" i="4"/>
  <c r="R481" i="4"/>
  <c r="R343" i="4"/>
  <c r="R482" i="4"/>
  <c r="R212" i="4"/>
  <c r="R213" i="4"/>
  <c r="R291" i="4"/>
  <c r="R292" i="4"/>
  <c r="R293" i="4"/>
  <c r="R345" i="4"/>
  <c r="R346" i="4"/>
  <c r="R484" i="4"/>
  <c r="R485" i="4"/>
  <c r="R347" i="4"/>
  <c r="R344" i="4"/>
  <c r="R486" i="4"/>
  <c r="R216" i="4"/>
  <c r="R487" i="4"/>
  <c r="R294" i="4"/>
  <c r="R295" i="4"/>
  <c r="R296" i="4"/>
  <c r="R297" i="4"/>
  <c r="R349" i="4"/>
  <c r="R125" i="4"/>
  <c r="R126" i="4"/>
  <c r="R127" i="4"/>
  <c r="R128" i="4"/>
  <c r="R129" i="4"/>
  <c r="R130" i="4"/>
  <c r="R131" i="4"/>
  <c r="R218" i="4"/>
  <c r="R299" i="4"/>
  <c r="R300" i="4"/>
  <c r="R488" i="4"/>
  <c r="R220" i="4"/>
  <c r="R219" i="4"/>
  <c r="R221" i="4"/>
  <c r="R301" i="4"/>
  <c r="R489" i="4"/>
  <c r="R302" i="4"/>
  <c r="R352" i="4"/>
  <c r="R354" i="4"/>
  <c r="R132" i="4"/>
  <c r="R133" i="4"/>
  <c r="R134" i="4"/>
  <c r="R135" i="4"/>
  <c r="R136" i="4"/>
  <c r="R223" i="4"/>
  <c r="R224" i="4"/>
  <c r="R225" i="4"/>
  <c r="R226" i="4"/>
  <c r="R303" i="4"/>
  <c r="R491" i="4"/>
  <c r="R40" i="4"/>
  <c r="R41" i="4"/>
  <c r="R137" i="4"/>
  <c r="R138" i="4"/>
  <c r="R139" i="4"/>
  <c r="R42" i="4"/>
  <c r="R44" i="4"/>
  <c r="R43" i="4"/>
  <c r="R140" i="4"/>
  <c r="R45" i="4"/>
  <c r="R46" i="4"/>
  <c r="R141" i="4"/>
  <c r="R142" i="4"/>
  <c r="R47" i="4"/>
  <c r="R143" i="4"/>
  <c r="R144" i="4"/>
  <c r="R146" i="4"/>
  <c r="R48" i="4"/>
  <c r="R145" i="4"/>
  <c r="R147" i="4"/>
  <c r="R148" i="4"/>
  <c r="R149" i="4"/>
  <c r="R150" i="4"/>
  <c r="R151" i="4"/>
  <c r="R227" i="4"/>
  <c r="R152" i="4"/>
  <c r="R228" i="4"/>
  <c r="R153" i="4"/>
  <c r="R304" i="4"/>
  <c r="R230" i="4"/>
  <c r="R305" i="4"/>
  <c r="R231" i="4"/>
  <c r="R232" i="4"/>
  <c r="R306" i="4"/>
  <c r="R496" i="4"/>
  <c r="R307" i="4"/>
  <c r="R497" i="4"/>
  <c r="R359" i="4"/>
  <c r="R358" i="4"/>
  <c r="R360" i="4"/>
  <c r="R361" i="4"/>
  <c r="R362" i="4"/>
  <c r="R308" i="4"/>
  <c r="R498" i="4"/>
  <c r="R364" i="4"/>
  <c r="R499" i="4"/>
  <c r="R363" i="4"/>
  <c r="R49" i="4"/>
  <c r="R50" i="4"/>
  <c r="R51" i="4"/>
  <c r="R52" i="4"/>
  <c r="R154" i="4"/>
  <c r="R155" i="4"/>
  <c r="R156" i="4"/>
  <c r="R157" i="4"/>
  <c r="R159" i="4"/>
  <c r="R158" i="4"/>
  <c r="R161" i="4"/>
  <c r="R234" i="4"/>
  <c r="R235" i="4"/>
  <c r="R236" i="4"/>
  <c r="R500" i="4"/>
  <c r="R238" i="4"/>
  <c r="R239" i="4"/>
  <c r="R240" i="4"/>
  <c r="R241" i="4"/>
  <c r="R309" i="4"/>
  <c r="R310" i="4"/>
  <c r="R311" i="4"/>
  <c r="R365" i="4"/>
  <c r="R366" i="4"/>
  <c r="R367" i="4"/>
  <c r="R501" i="4"/>
  <c r="R503" i="4"/>
  <c r="R368" i="4"/>
  <c r="R505" i="4"/>
  <c r="R504" i="4"/>
  <c r="R312" i="4"/>
  <c r="R507" i="4"/>
  <c r="R369" i="4"/>
  <c r="R313" i="4"/>
  <c r="R508" i="4"/>
  <c r="R370" i="4"/>
  <c r="R509" i="4"/>
  <c r="R371" i="4"/>
  <c r="R401" i="4"/>
  <c r="R373" i="4"/>
  <c r="R315" i="4"/>
  <c r="R374" i="4"/>
  <c r="R316" i="4"/>
  <c r="R243" i="4"/>
  <c r="R375" i="4"/>
  <c r="R376" i="4"/>
  <c r="R317" i="4"/>
  <c r="R244" i="4"/>
  <c r="R246" i="4"/>
  <c r="R245" i="4"/>
  <c r="R318" i="4"/>
  <c r="R163" i="4"/>
  <c r="R319" i="4"/>
  <c r="R320" i="4"/>
  <c r="R164" i="4"/>
  <c r="R377" i="4"/>
  <c r="R165" i="4"/>
  <c r="R166" i="4"/>
  <c r="R167" i="4"/>
  <c r="R248" i="4"/>
  <c r="R249" i="4"/>
  <c r="R378" i="4"/>
  <c r="R380" i="4"/>
  <c r="R250" i="4"/>
  <c r="R382" i="4"/>
  <c r="R251" i="4"/>
  <c r="R381" i="4"/>
  <c r="R168" i="4"/>
  <c r="R169" i="4"/>
  <c r="R383" i="4"/>
  <c r="R253" i="4"/>
  <c r="R54" i="4"/>
  <c r="R170" i="4"/>
  <c r="R171" i="4"/>
  <c r="R384" i="4"/>
  <c r="R57" i="4"/>
  <c r="R58" i="4"/>
  <c r="R59" i="4"/>
  <c r="R61" i="4"/>
  <c r="R2" i="4"/>
  <c r="R62" i="4"/>
  <c r="R63" i="4"/>
  <c r="R4" i="4"/>
  <c r="R5" i="4"/>
  <c r="R64" i="4"/>
  <c r="R65" i="4"/>
  <c r="R6" i="4"/>
  <c r="R172" i="4"/>
  <c r="R7" i="4"/>
  <c r="R66" i="4"/>
  <c r="R8" i="4"/>
  <c r="R67" i="4"/>
  <c r="R68" i="4"/>
  <c r="R69" i="4"/>
  <c r="R70" i="4"/>
  <c r="R71" i="4"/>
  <c r="R72" i="4"/>
  <c r="R73" i="4"/>
  <c r="R74" i="4"/>
  <c r="R9" i="4"/>
  <c r="R75" i="4"/>
  <c r="R10" i="4"/>
  <c r="R76" i="4"/>
  <c r="R77" i="4"/>
  <c r="R11" i="4"/>
  <c r="R12" i="4"/>
  <c r="R13" i="4"/>
  <c r="R14" i="4"/>
  <c r="R15" i="4"/>
  <c r="R388" i="4"/>
  <c r="R16" i="4"/>
  <c r="R389" i="4"/>
  <c r="R390" i="4"/>
  <c r="R321" i="4"/>
  <c r="R254" i="4"/>
  <c r="R255" i="4"/>
  <c r="R391" i="4"/>
  <c r="R256" i="4"/>
  <c r="R392" i="4"/>
  <c r="R257" i="4"/>
  <c r="R323" i="4"/>
  <c r="R173" i="4"/>
  <c r="R174" i="4"/>
  <c r="R324" i="4"/>
  <c r="R325" i="4"/>
  <c r="R175" i="4"/>
  <c r="R176" i="4"/>
  <c r="R393" i="4"/>
  <c r="R177" i="4"/>
  <c r="R259" i="4"/>
  <c r="R178" i="4"/>
  <c r="R394" i="4"/>
  <c r="R260" i="4"/>
  <c r="R261" i="4"/>
  <c r="R78" i="4"/>
  <c r="R179" i="4"/>
  <c r="R396" i="4"/>
  <c r="R262" i="4"/>
  <c r="R395" i="4"/>
  <c r="R263" i="4"/>
  <c r="R180" i="4"/>
  <c r="R79" i="4"/>
  <c r="R80" i="4"/>
  <c r="R397" i="4"/>
  <c r="R81" i="4"/>
  <c r="R82" i="4"/>
  <c r="R83" i="4"/>
  <c r="R17" i="4"/>
  <c r="R84" i="4"/>
  <c r="R18" i="4"/>
  <c r="R85" i="4"/>
  <c r="R86" i="4"/>
  <c r="R19" i="4"/>
  <c r="R87" i="4"/>
  <c r="R88" i="4"/>
  <c r="R89" i="4"/>
  <c r="R20" i="4"/>
  <c r="R90" i="4"/>
  <c r="R91" i="4"/>
  <c r="R92" i="4"/>
  <c r="R23" i="4"/>
  <c r="R24" i="4"/>
  <c r="R326" i="4"/>
  <c r="R398" i="4"/>
  <c r="R182" i="4"/>
  <c r="R183" i="4"/>
  <c r="R184" i="4"/>
  <c r="R185" i="4"/>
  <c r="R186" i="4"/>
  <c r="R327" i="4"/>
  <c r="R399" i="4"/>
  <c r="R328" i="4"/>
  <c r="R400" i="4"/>
  <c r="R330" i="4"/>
  <c r="R264" i="4"/>
  <c r="R265" i="4"/>
  <c r="R402" i="4"/>
  <c r="R403" i="4"/>
  <c r="R404" i="4"/>
  <c r="R267" i="4"/>
  <c r="R405" i="4"/>
  <c r="R268" i="4"/>
  <c r="R269" i="4"/>
  <c r="R407" i="4"/>
  <c r="R406" i="4"/>
  <c r="R408" i="4"/>
  <c r="R25" i="4"/>
  <c r="R409" i="4"/>
  <c r="R410" i="4"/>
  <c r="R331" i="4"/>
  <c r="R332" i="4"/>
  <c r="R270" i="4"/>
  <c r="R411" i="4"/>
  <c r="R412" i="4"/>
  <c r="R413" i="4"/>
  <c r="R415" i="4"/>
  <c r="R416" i="4"/>
  <c r="R333" i="4"/>
  <c r="R187" i="4"/>
  <c r="R272" i="4"/>
  <c r="R273" i="4"/>
  <c r="R417" i="4"/>
  <c r="R274" i="4"/>
  <c r="R418" i="4"/>
  <c r="R419" i="4"/>
  <c r="R188" i="4"/>
  <c r="R93" i="4"/>
  <c r="R94" i="4"/>
  <c r="R420" i="4"/>
  <c r="R189" i="4"/>
  <c r="R190" i="4"/>
  <c r="R191" i="4"/>
  <c r="R192" i="4"/>
  <c r="R95" i="4"/>
  <c r="R96" i="4"/>
  <c r="R97" i="4"/>
  <c r="R98" i="4"/>
  <c r="R99" i="4"/>
  <c r="R193" i="4"/>
  <c r="R100" i="4"/>
  <c r="R26" i="4"/>
  <c r="R101" i="4"/>
  <c r="R27" i="4"/>
  <c r="R194" i="4"/>
  <c r="R102" i="4"/>
  <c r="R103" i="4"/>
  <c r="R28" i="4"/>
  <c r="R29" i="4"/>
  <c r="R104" i="4"/>
  <c r="R105" i="4"/>
  <c r="R106" i="4"/>
  <c r="R31" i="4"/>
  <c r="R107" i="4"/>
  <c r="R32" i="4"/>
  <c r="R108" i="4"/>
  <c r="R33" i="4"/>
  <c r="R34" i="4"/>
  <c r="R35" i="4"/>
  <c r="R422" i="4"/>
  <c r="R421" i="4"/>
  <c r="R423" i="4"/>
  <c r="R424" i="4"/>
  <c r="R425" i="4"/>
  <c r="R334" i="4"/>
  <c r="R426" i="4"/>
  <c r="R335" i="4"/>
  <c r="R276" i="4"/>
  <c r="R428" i="4"/>
  <c r="R336" i="4"/>
  <c r="R277" i="4"/>
  <c r="R429" i="4"/>
  <c r="R195" i="4"/>
  <c r="R431" i="4"/>
  <c r="R432" i="4"/>
  <c r="R278" i="4"/>
  <c r="R430" i="4"/>
  <c r="R279" i="4"/>
  <c r="R280" i="4"/>
  <c r="R338" i="4"/>
  <c r="R433" i="4"/>
  <c r="R449" i="4"/>
  <c r="R450" i="4"/>
  <c r="R455" i="4"/>
  <c r="R456" i="4"/>
  <c r="R458" i="4"/>
  <c r="R460" i="4"/>
  <c r="R462" i="4"/>
  <c r="R463" i="4"/>
  <c r="R464" i="4"/>
  <c r="R465" i="4"/>
  <c r="R466" i="4"/>
  <c r="R284" i="4"/>
  <c r="R285" i="4"/>
  <c r="R339" i="4"/>
  <c r="R340" i="4"/>
  <c r="R467" i="4"/>
  <c r="R286" i="4"/>
  <c r="R469" i="4"/>
  <c r="BH470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Q470" i="4"/>
  <c r="P470" i="4"/>
  <c r="O470" i="4"/>
  <c r="N470" i="4"/>
  <c r="M470" i="4"/>
  <c r="L470" i="4"/>
  <c r="K470" i="4"/>
  <c r="BH469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Q469" i="4"/>
  <c r="P469" i="4"/>
  <c r="O469" i="4"/>
  <c r="N469" i="4"/>
  <c r="M469" i="4"/>
  <c r="L469" i="4"/>
  <c r="K469" i="4"/>
  <c r="J469" i="4" l="1"/>
  <c r="J470" i="4"/>
  <c r="BH487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Q487" i="4"/>
  <c r="P487" i="4"/>
  <c r="O487" i="4"/>
  <c r="N487" i="4"/>
  <c r="M487" i="4"/>
  <c r="L487" i="4"/>
  <c r="K487" i="4"/>
  <c r="BH482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Q482" i="4"/>
  <c r="P482" i="4"/>
  <c r="O482" i="4"/>
  <c r="N482" i="4"/>
  <c r="M482" i="4"/>
  <c r="L482" i="4"/>
  <c r="K482" i="4"/>
  <c r="BH407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Q407" i="4"/>
  <c r="P407" i="4"/>
  <c r="O407" i="4"/>
  <c r="N407" i="4"/>
  <c r="M407" i="4"/>
  <c r="L407" i="4"/>
  <c r="K407" i="4"/>
  <c r="BH396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Q396" i="4"/>
  <c r="P396" i="4"/>
  <c r="O396" i="4"/>
  <c r="N396" i="4"/>
  <c r="M396" i="4"/>
  <c r="L396" i="4"/>
  <c r="K396" i="4"/>
  <c r="J487" i="4" l="1"/>
  <c r="J482" i="4"/>
  <c r="J396" i="4"/>
  <c r="J407" i="4"/>
  <c r="J450" i="4" l="1"/>
  <c r="BH423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Q423" i="4"/>
  <c r="P423" i="4"/>
  <c r="O423" i="4"/>
  <c r="N423" i="4"/>
  <c r="M423" i="4"/>
  <c r="L423" i="4"/>
  <c r="K423" i="4"/>
  <c r="J423" i="4" l="1"/>
  <c r="K230" i="4" l="1"/>
  <c r="L230" i="4"/>
  <c r="M230" i="4"/>
  <c r="N230" i="4"/>
  <c r="O230" i="4"/>
  <c r="K231" i="4"/>
  <c r="L231" i="4"/>
  <c r="M231" i="4"/>
  <c r="N231" i="4"/>
  <c r="O231" i="4"/>
  <c r="K232" i="4"/>
  <c r="L232" i="4"/>
  <c r="M232" i="4"/>
  <c r="N232" i="4"/>
  <c r="O232" i="4"/>
  <c r="K234" i="4"/>
  <c r="L234" i="4"/>
  <c r="M234" i="4"/>
  <c r="N234" i="4"/>
  <c r="O234" i="4"/>
  <c r="K235" i="4"/>
  <c r="L235" i="4"/>
  <c r="M235" i="4"/>
  <c r="N235" i="4"/>
  <c r="O235" i="4"/>
  <c r="K236" i="4"/>
  <c r="L236" i="4"/>
  <c r="M236" i="4"/>
  <c r="N236" i="4"/>
  <c r="O236" i="4"/>
  <c r="K238" i="4"/>
  <c r="L238" i="4"/>
  <c r="M238" i="4"/>
  <c r="N238" i="4"/>
  <c r="O238" i="4"/>
  <c r="K239" i="4"/>
  <c r="L239" i="4"/>
  <c r="M239" i="4"/>
  <c r="N239" i="4"/>
  <c r="O239" i="4"/>
  <c r="K165" i="4"/>
  <c r="L165" i="4"/>
  <c r="M165" i="4"/>
  <c r="K166" i="4"/>
  <c r="L166" i="4"/>
  <c r="M166" i="4"/>
  <c r="K167" i="4"/>
  <c r="L167" i="4"/>
  <c r="M167" i="4"/>
  <c r="K168" i="4"/>
  <c r="L168" i="4"/>
  <c r="M168" i="4"/>
  <c r="K169" i="4"/>
  <c r="L169" i="4"/>
  <c r="M169" i="4"/>
  <c r="K170" i="4"/>
  <c r="L170" i="4"/>
  <c r="M170" i="4"/>
  <c r="K171" i="4"/>
  <c r="L171" i="4"/>
  <c r="M171" i="4"/>
  <c r="K172" i="4"/>
  <c r="L172" i="4"/>
  <c r="M172" i="4"/>
  <c r="K173" i="4"/>
  <c r="L173" i="4"/>
  <c r="M173" i="4"/>
  <c r="K174" i="4"/>
  <c r="L174" i="4"/>
  <c r="M174" i="4"/>
  <c r="K175" i="4"/>
  <c r="L175" i="4"/>
  <c r="M175" i="4"/>
  <c r="K176" i="4"/>
  <c r="L176" i="4"/>
  <c r="M176" i="4"/>
  <c r="K177" i="4"/>
  <c r="L177" i="4"/>
  <c r="M177" i="4"/>
  <c r="K178" i="4"/>
  <c r="L178" i="4"/>
  <c r="M178" i="4"/>
  <c r="K179" i="4"/>
  <c r="L179" i="4"/>
  <c r="M179" i="4"/>
  <c r="K180" i="4"/>
  <c r="L180" i="4"/>
  <c r="M180" i="4"/>
  <c r="K182" i="4"/>
  <c r="L182" i="4"/>
  <c r="M182" i="4"/>
  <c r="K183" i="4"/>
  <c r="L183" i="4"/>
  <c r="M183" i="4"/>
  <c r="BH287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Q287" i="4"/>
  <c r="P287" i="4"/>
  <c r="O287" i="4"/>
  <c r="N287" i="4"/>
  <c r="M287" i="4"/>
  <c r="L287" i="4"/>
  <c r="K287" i="4"/>
  <c r="BH324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Q324" i="4"/>
  <c r="P324" i="4"/>
  <c r="O324" i="4"/>
  <c r="N324" i="4"/>
  <c r="M324" i="4"/>
  <c r="L324" i="4"/>
  <c r="K324" i="4"/>
  <c r="BH421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Q421" i="4"/>
  <c r="P421" i="4"/>
  <c r="O421" i="4"/>
  <c r="N421" i="4"/>
  <c r="M421" i="4"/>
  <c r="L421" i="4"/>
  <c r="K421" i="4"/>
  <c r="J287" i="4" l="1"/>
  <c r="J324" i="4"/>
  <c r="J421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Q374" i="4"/>
  <c r="P374" i="4"/>
  <c r="O374" i="4"/>
  <c r="N374" i="4"/>
  <c r="M374" i="4"/>
  <c r="L374" i="4"/>
  <c r="K374" i="4"/>
  <c r="BH335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Q335" i="4"/>
  <c r="P335" i="4"/>
  <c r="O335" i="4"/>
  <c r="N335" i="4"/>
  <c r="M335" i="4"/>
  <c r="L335" i="4"/>
  <c r="K335" i="4"/>
  <c r="J374" i="4" l="1"/>
  <c r="J335" i="4"/>
  <c r="BH149" i="4" l="1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Q149" i="4"/>
  <c r="P149" i="4"/>
  <c r="O149" i="4"/>
  <c r="N149" i="4"/>
  <c r="M149" i="4"/>
  <c r="L149" i="4"/>
  <c r="K149" i="4"/>
  <c r="BH276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Q276" i="4"/>
  <c r="P276" i="4"/>
  <c r="O276" i="4"/>
  <c r="N276" i="4"/>
  <c r="M276" i="4"/>
  <c r="L276" i="4"/>
  <c r="K276" i="4"/>
  <c r="BH406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Q406" i="4"/>
  <c r="P406" i="4"/>
  <c r="O406" i="4"/>
  <c r="N406" i="4"/>
  <c r="M406" i="4"/>
  <c r="L406" i="4"/>
  <c r="K40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Q16" i="4"/>
  <c r="P16" i="4"/>
  <c r="O16" i="4"/>
  <c r="N16" i="4"/>
  <c r="M16" i="4"/>
  <c r="L16" i="4"/>
  <c r="K16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Q388" i="4"/>
  <c r="P388" i="4"/>
  <c r="O388" i="4"/>
  <c r="N388" i="4"/>
  <c r="M388" i="4"/>
  <c r="L388" i="4"/>
  <c r="K388" i="4"/>
  <c r="J149" i="4" l="1"/>
  <c r="J276" i="4"/>
  <c r="J406" i="4"/>
  <c r="J16" i="4"/>
  <c r="J388" i="4"/>
  <c r="BH393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Q393" i="4"/>
  <c r="P393" i="4"/>
  <c r="O393" i="4"/>
  <c r="N393" i="4"/>
  <c r="M393" i="4"/>
  <c r="L393" i="4"/>
  <c r="K393" i="4"/>
  <c r="BH398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Q398" i="4"/>
  <c r="P398" i="4"/>
  <c r="O398" i="4"/>
  <c r="N398" i="4"/>
  <c r="M398" i="4"/>
  <c r="L398" i="4"/>
  <c r="K398" i="4"/>
  <c r="BH383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Q383" i="4"/>
  <c r="P383" i="4"/>
  <c r="O383" i="4"/>
  <c r="N383" i="4"/>
  <c r="M383" i="4"/>
  <c r="L383" i="4"/>
  <c r="K383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Q380" i="4"/>
  <c r="P380" i="4"/>
  <c r="O380" i="4"/>
  <c r="N380" i="4"/>
  <c r="M380" i="4"/>
  <c r="L380" i="4"/>
  <c r="K380" i="4"/>
  <c r="J393" i="4" l="1"/>
  <c r="J383" i="4"/>
  <c r="J398" i="4"/>
  <c r="J380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Q318" i="4"/>
  <c r="P318" i="4"/>
  <c r="O318" i="4"/>
  <c r="N318" i="4"/>
  <c r="M318" i="4"/>
  <c r="L318" i="4"/>
  <c r="K318" i="4"/>
  <c r="BH317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Q317" i="4"/>
  <c r="P317" i="4"/>
  <c r="O317" i="4"/>
  <c r="N317" i="4"/>
  <c r="M317" i="4"/>
  <c r="L317" i="4"/>
  <c r="K317" i="4"/>
  <c r="BH319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Q319" i="4"/>
  <c r="P319" i="4"/>
  <c r="O319" i="4"/>
  <c r="N319" i="4"/>
  <c r="M319" i="4"/>
  <c r="L319" i="4"/>
  <c r="K31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Q349" i="4"/>
  <c r="P349" i="4"/>
  <c r="O349" i="4"/>
  <c r="N349" i="4"/>
  <c r="M349" i="4"/>
  <c r="L349" i="4"/>
  <c r="K349" i="4"/>
  <c r="BH346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Q346" i="4"/>
  <c r="P346" i="4"/>
  <c r="O346" i="4"/>
  <c r="N346" i="4"/>
  <c r="M346" i="4"/>
  <c r="L346" i="4"/>
  <c r="K346" i="4"/>
  <c r="BH369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Q369" i="4"/>
  <c r="P369" i="4"/>
  <c r="O369" i="4"/>
  <c r="N369" i="4"/>
  <c r="M369" i="4"/>
  <c r="L369" i="4"/>
  <c r="K369" i="4"/>
  <c r="BH370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Q370" i="4"/>
  <c r="P370" i="4"/>
  <c r="O370" i="4"/>
  <c r="N370" i="4"/>
  <c r="M370" i="4"/>
  <c r="L370" i="4"/>
  <c r="K370" i="4"/>
  <c r="BH300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Q300" i="4"/>
  <c r="P300" i="4"/>
  <c r="O300" i="4"/>
  <c r="N300" i="4"/>
  <c r="M300" i="4"/>
  <c r="L300" i="4"/>
  <c r="K300" i="4"/>
  <c r="BH342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Q342" i="4"/>
  <c r="P342" i="4"/>
  <c r="O342" i="4"/>
  <c r="N342" i="4"/>
  <c r="M342" i="4"/>
  <c r="L342" i="4"/>
  <c r="K342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Q286" i="4"/>
  <c r="P286" i="4"/>
  <c r="O286" i="4"/>
  <c r="N286" i="4"/>
  <c r="M286" i="4"/>
  <c r="L286" i="4"/>
  <c r="K286" i="4"/>
  <c r="BH264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Q264" i="4"/>
  <c r="P264" i="4"/>
  <c r="O264" i="4"/>
  <c r="N264" i="4"/>
  <c r="M264" i="4"/>
  <c r="L264" i="4"/>
  <c r="K264" i="4"/>
  <c r="J349" i="4" l="1"/>
  <c r="J319" i="4"/>
  <c r="J317" i="4"/>
  <c r="J318" i="4"/>
  <c r="J346" i="4"/>
  <c r="J300" i="4"/>
  <c r="J369" i="4"/>
  <c r="J370" i="4"/>
  <c r="J286" i="4"/>
  <c r="J342" i="4"/>
  <c r="J264" i="4"/>
  <c r="BH418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Q418" i="4"/>
  <c r="P418" i="4"/>
  <c r="O418" i="4"/>
  <c r="N418" i="4"/>
  <c r="M418" i="4"/>
  <c r="L418" i="4"/>
  <c r="K418" i="4"/>
  <c r="BH408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Q408" i="4"/>
  <c r="P408" i="4"/>
  <c r="O408" i="4"/>
  <c r="N408" i="4"/>
  <c r="M408" i="4"/>
  <c r="L408" i="4"/>
  <c r="K408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Q61" i="4"/>
  <c r="P61" i="4"/>
  <c r="O61" i="4"/>
  <c r="N61" i="4"/>
  <c r="M61" i="4"/>
  <c r="L61" i="4"/>
  <c r="K61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Q384" i="4"/>
  <c r="P384" i="4"/>
  <c r="O384" i="4"/>
  <c r="N384" i="4"/>
  <c r="M384" i="4"/>
  <c r="L384" i="4"/>
  <c r="K384" i="4"/>
  <c r="J418" i="4" l="1"/>
  <c r="J408" i="4"/>
  <c r="J384" i="4"/>
  <c r="J61" i="4"/>
  <c r="BH49" i="4" l="1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Q49" i="4"/>
  <c r="P49" i="4"/>
  <c r="O49" i="4"/>
  <c r="N49" i="4"/>
  <c r="M49" i="4"/>
  <c r="L49" i="4"/>
  <c r="K49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Q51" i="4"/>
  <c r="P51" i="4"/>
  <c r="O51" i="4"/>
  <c r="N51" i="4"/>
  <c r="M51" i="4"/>
  <c r="L51" i="4"/>
  <c r="K51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Q137" i="4"/>
  <c r="P137" i="4"/>
  <c r="O137" i="4"/>
  <c r="N137" i="4"/>
  <c r="M137" i="4"/>
  <c r="L137" i="4"/>
  <c r="K137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Q31" i="4"/>
  <c r="P31" i="4"/>
  <c r="O31" i="4"/>
  <c r="N31" i="4"/>
  <c r="M31" i="4"/>
  <c r="L31" i="4"/>
  <c r="K31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Q28" i="4"/>
  <c r="P28" i="4"/>
  <c r="O28" i="4"/>
  <c r="N28" i="4"/>
  <c r="M28" i="4"/>
  <c r="L28" i="4"/>
  <c r="K28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Q194" i="4"/>
  <c r="P194" i="4"/>
  <c r="O194" i="4"/>
  <c r="N194" i="4"/>
  <c r="M194" i="4"/>
  <c r="L194" i="4"/>
  <c r="K194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Q70" i="4"/>
  <c r="P70" i="4"/>
  <c r="O70" i="4"/>
  <c r="N70" i="4"/>
  <c r="M70" i="4"/>
  <c r="L70" i="4"/>
  <c r="K70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Q172" i="4"/>
  <c r="P172" i="4"/>
  <c r="O172" i="4"/>
  <c r="N172" i="4"/>
  <c r="J49" i="4" l="1"/>
  <c r="J51" i="4"/>
  <c r="J137" i="4"/>
  <c r="J194" i="4"/>
  <c r="J31" i="4"/>
  <c r="J28" i="4"/>
  <c r="J172" i="4"/>
  <c r="J70" i="4"/>
  <c r="BH50" i="4" l="1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Q50" i="4"/>
  <c r="P50" i="4"/>
  <c r="O50" i="4"/>
  <c r="N50" i="4"/>
  <c r="M50" i="4"/>
  <c r="L50" i="4"/>
  <c r="K50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Q52" i="4"/>
  <c r="P52" i="4"/>
  <c r="O52" i="4"/>
  <c r="N52" i="4"/>
  <c r="M52" i="4"/>
  <c r="L52" i="4"/>
  <c r="K52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Q147" i="4"/>
  <c r="P147" i="4"/>
  <c r="O147" i="4"/>
  <c r="N147" i="4"/>
  <c r="M147" i="4"/>
  <c r="L147" i="4"/>
  <c r="K147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Q95" i="4"/>
  <c r="P95" i="4"/>
  <c r="O95" i="4"/>
  <c r="N95" i="4"/>
  <c r="M95" i="4"/>
  <c r="L95" i="4"/>
  <c r="K95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Q176" i="4"/>
  <c r="P176" i="4"/>
  <c r="O176" i="4"/>
  <c r="N176" i="4"/>
  <c r="J52" i="4" l="1"/>
  <c r="J50" i="4"/>
  <c r="J95" i="4"/>
  <c r="J147" i="4"/>
  <c r="J176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Q135" i="4"/>
  <c r="P135" i="4"/>
  <c r="O135" i="4"/>
  <c r="N135" i="4"/>
  <c r="M135" i="4"/>
  <c r="L135" i="4"/>
  <c r="K135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Q157" i="4"/>
  <c r="P157" i="4"/>
  <c r="O157" i="4"/>
  <c r="N157" i="4"/>
  <c r="M157" i="4"/>
  <c r="L157" i="4"/>
  <c r="K157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Q159" i="4"/>
  <c r="P159" i="4"/>
  <c r="O159" i="4"/>
  <c r="N159" i="4"/>
  <c r="M159" i="4"/>
  <c r="L159" i="4"/>
  <c r="K159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Q128" i="4"/>
  <c r="P128" i="4"/>
  <c r="O128" i="4"/>
  <c r="N128" i="4"/>
  <c r="M128" i="4"/>
  <c r="L128" i="4"/>
  <c r="K128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Q79" i="4"/>
  <c r="P79" i="4"/>
  <c r="O79" i="4"/>
  <c r="N79" i="4"/>
  <c r="M79" i="4"/>
  <c r="L79" i="4"/>
  <c r="K79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Q208" i="4"/>
  <c r="P208" i="4"/>
  <c r="O208" i="4"/>
  <c r="N208" i="4"/>
  <c r="M208" i="4"/>
  <c r="L208" i="4"/>
  <c r="K208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Q190" i="4"/>
  <c r="P190" i="4"/>
  <c r="O190" i="4"/>
  <c r="N190" i="4"/>
  <c r="M190" i="4"/>
  <c r="L190" i="4"/>
  <c r="K190" i="4"/>
  <c r="J135" i="4" l="1"/>
  <c r="J157" i="4"/>
  <c r="J159" i="4"/>
  <c r="J128" i="4"/>
  <c r="J79" i="4"/>
  <c r="J208" i="4"/>
  <c r="J190" i="4"/>
  <c r="BH341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Q341" i="4"/>
  <c r="P341" i="4"/>
  <c r="O341" i="4"/>
  <c r="N341" i="4"/>
  <c r="M341" i="4"/>
  <c r="L341" i="4"/>
  <c r="K341" i="4"/>
  <c r="BH471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Q471" i="4"/>
  <c r="P471" i="4"/>
  <c r="O471" i="4"/>
  <c r="N471" i="4"/>
  <c r="M471" i="4"/>
  <c r="L471" i="4"/>
  <c r="K471" i="4"/>
  <c r="BH422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Q422" i="4"/>
  <c r="P422" i="4"/>
  <c r="O422" i="4"/>
  <c r="N422" i="4"/>
  <c r="M422" i="4"/>
  <c r="L422" i="4"/>
  <c r="K422" i="4"/>
  <c r="J471" i="4" l="1"/>
  <c r="J341" i="4"/>
  <c r="J422" i="4"/>
  <c r="BH344" i="4" l="1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Q344" i="4"/>
  <c r="P344" i="4"/>
  <c r="O344" i="4"/>
  <c r="N344" i="4"/>
  <c r="M344" i="4"/>
  <c r="L344" i="4"/>
  <c r="K344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Q378" i="4"/>
  <c r="P378" i="4"/>
  <c r="O378" i="4"/>
  <c r="N378" i="4"/>
  <c r="M378" i="4"/>
  <c r="L378" i="4"/>
  <c r="K378" i="4"/>
  <c r="BH413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Q413" i="4"/>
  <c r="P413" i="4"/>
  <c r="O413" i="4"/>
  <c r="N413" i="4"/>
  <c r="M413" i="4"/>
  <c r="L413" i="4"/>
  <c r="K413" i="4"/>
  <c r="BH301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Q301" i="4"/>
  <c r="P301" i="4"/>
  <c r="O301" i="4"/>
  <c r="N301" i="4"/>
  <c r="M301" i="4"/>
  <c r="L301" i="4"/>
  <c r="K301" i="4"/>
  <c r="J464" i="4"/>
  <c r="J463" i="4"/>
  <c r="BH432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Q432" i="4"/>
  <c r="P432" i="4"/>
  <c r="O432" i="4"/>
  <c r="N432" i="4"/>
  <c r="M432" i="4"/>
  <c r="L432" i="4"/>
  <c r="K432" i="4"/>
  <c r="BH429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Q429" i="4"/>
  <c r="P429" i="4"/>
  <c r="O429" i="4"/>
  <c r="N429" i="4"/>
  <c r="M429" i="4"/>
  <c r="L429" i="4"/>
  <c r="K429" i="4"/>
  <c r="BH415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Q415" i="4"/>
  <c r="P415" i="4"/>
  <c r="O415" i="4"/>
  <c r="N415" i="4"/>
  <c r="M415" i="4"/>
  <c r="L415" i="4"/>
  <c r="K415" i="4"/>
  <c r="BH477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Q477" i="4"/>
  <c r="P477" i="4"/>
  <c r="O477" i="4"/>
  <c r="N477" i="4"/>
  <c r="M477" i="4"/>
  <c r="L477" i="4"/>
  <c r="K477" i="4"/>
  <c r="J378" i="4" l="1"/>
  <c r="J344" i="4"/>
  <c r="J413" i="4"/>
  <c r="J301" i="4"/>
  <c r="J429" i="4"/>
  <c r="J432" i="4"/>
  <c r="J477" i="4"/>
  <c r="J415" i="4"/>
  <c r="BH366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Q366" i="4"/>
  <c r="P366" i="4"/>
  <c r="O366" i="4"/>
  <c r="N366" i="4"/>
  <c r="M366" i="4"/>
  <c r="L366" i="4"/>
  <c r="K366" i="4"/>
  <c r="BH499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Q499" i="4"/>
  <c r="P499" i="4"/>
  <c r="O499" i="4"/>
  <c r="N499" i="4"/>
  <c r="M499" i="4"/>
  <c r="L499" i="4"/>
  <c r="K499" i="4"/>
  <c r="BH474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Q474" i="4"/>
  <c r="P474" i="4"/>
  <c r="O474" i="4"/>
  <c r="N474" i="4"/>
  <c r="M474" i="4"/>
  <c r="L474" i="4"/>
  <c r="K474" i="4"/>
  <c r="BH410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Q410" i="4"/>
  <c r="P410" i="4"/>
  <c r="O410" i="4"/>
  <c r="N410" i="4"/>
  <c r="M410" i="4"/>
  <c r="L410" i="4"/>
  <c r="K410" i="4"/>
  <c r="J499" i="4" l="1"/>
  <c r="J366" i="4"/>
  <c r="J474" i="4"/>
  <c r="J410" i="4"/>
  <c r="BH326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Q326" i="4"/>
  <c r="P326" i="4"/>
  <c r="O326" i="4"/>
  <c r="N326" i="4"/>
  <c r="M326" i="4"/>
  <c r="L326" i="4"/>
  <c r="K326" i="4"/>
  <c r="J420" i="4"/>
  <c r="J412" i="4"/>
  <c r="BH262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Q262" i="4"/>
  <c r="P262" i="4"/>
  <c r="O262" i="4"/>
  <c r="N262" i="4"/>
  <c r="M262" i="4"/>
  <c r="L262" i="4"/>
  <c r="K262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Q390" i="4"/>
  <c r="P390" i="4"/>
  <c r="O390" i="4"/>
  <c r="N390" i="4"/>
  <c r="M390" i="4"/>
  <c r="L390" i="4"/>
  <c r="K390" i="4"/>
  <c r="J326" i="4" l="1"/>
  <c r="J262" i="4"/>
  <c r="J390" i="4"/>
  <c r="BH458" i="4" l="1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Q458" i="4"/>
  <c r="P458" i="4"/>
  <c r="O458" i="4"/>
  <c r="N458" i="4"/>
  <c r="M458" i="4"/>
  <c r="L458" i="4"/>
  <c r="K458" i="4"/>
  <c r="BH417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Q417" i="4"/>
  <c r="P417" i="4"/>
  <c r="O417" i="4"/>
  <c r="N417" i="4"/>
  <c r="M417" i="4"/>
  <c r="L417" i="4"/>
  <c r="K417" i="4"/>
  <c r="BH419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Q419" i="4"/>
  <c r="P419" i="4"/>
  <c r="O419" i="4"/>
  <c r="N419" i="4"/>
  <c r="M419" i="4"/>
  <c r="L419" i="4"/>
  <c r="K419" i="4"/>
  <c r="J458" i="4" l="1"/>
  <c r="J417" i="4"/>
  <c r="J419" i="4"/>
  <c r="BH481" i="4" l="1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Q481" i="4"/>
  <c r="P481" i="4"/>
  <c r="O481" i="4"/>
  <c r="N481" i="4"/>
  <c r="M481" i="4"/>
  <c r="L481" i="4"/>
  <c r="K481" i="4"/>
  <c r="BH486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Q486" i="4"/>
  <c r="P486" i="4"/>
  <c r="O486" i="4"/>
  <c r="N486" i="4"/>
  <c r="M486" i="4"/>
  <c r="L486" i="4"/>
  <c r="K486" i="4"/>
  <c r="BH497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Q497" i="4"/>
  <c r="P497" i="4"/>
  <c r="O497" i="4"/>
  <c r="N497" i="4"/>
  <c r="M497" i="4"/>
  <c r="L497" i="4"/>
  <c r="K497" i="4"/>
  <c r="BH489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Q489" i="4"/>
  <c r="P489" i="4"/>
  <c r="O489" i="4"/>
  <c r="N489" i="4"/>
  <c r="M489" i="4"/>
  <c r="L489" i="4"/>
  <c r="K489" i="4"/>
  <c r="BH467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Q467" i="4"/>
  <c r="P467" i="4"/>
  <c r="O467" i="4"/>
  <c r="N467" i="4"/>
  <c r="M467" i="4"/>
  <c r="L467" i="4"/>
  <c r="K467" i="4"/>
  <c r="BH430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Q430" i="4"/>
  <c r="P430" i="4"/>
  <c r="O430" i="4"/>
  <c r="N430" i="4"/>
  <c r="M430" i="4"/>
  <c r="L430" i="4"/>
  <c r="K430" i="4"/>
  <c r="BH399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Q376" i="4"/>
  <c r="P376" i="4"/>
  <c r="O376" i="4"/>
  <c r="N376" i="4"/>
  <c r="M376" i="4"/>
  <c r="L376" i="4"/>
  <c r="K376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Q332" i="4"/>
  <c r="P332" i="4"/>
  <c r="O332" i="4"/>
  <c r="N332" i="4"/>
  <c r="M332" i="4"/>
  <c r="L332" i="4"/>
  <c r="K332" i="4"/>
  <c r="BH363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Q363" i="4"/>
  <c r="P363" i="4"/>
  <c r="O363" i="4"/>
  <c r="N363" i="4"/>
  <c r="M363" i="4"/>
  <c r="L363" i="4"/>
  <c r="K363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Q345" i="4"/>
  <c r="P345" i="4"/>
  <c r="O345" i="4"/>
  <c r="N345" i="4"/>
  <c r="M345" i="4"/>
  <c r="L345" i="4"/>
  <c r="K345" i="4"/>
  <c r="BH367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Q367" i="4"/>
  <c r="P367" i="4"/>
  <c r="O367" i="4"/>
  <c r="N367" i="4"/>
  <c r="M367" i="4"/>
  <c r="L367" i="4"/>
  <c r="K367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Q343" i="4"/>
  <c r="P343" i="4"/>
  <c r="O343" i="4"/>
  <c r="N343" i="4"/>
  <c r="M343" i="4"/>
  <c r="L343" i="4"/>
  <c r="K343" i="4"/>
  <c r="BH338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Q338" i="4"/>
  <c r="P338" i="4"/>
  <c r="O338" i="4"/>
  <c r="N338" i="4"/>
  <c r="M338" i="4"/>
  <c r="L338" i="4"/>
  <c r="K338" i="4"/>
  <c r="BH328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Q328" i="4"/>
  <c r="P328" i="4"/>
  <c r="O328" i="4"/>
  <c r="N328" i="4"/>
  <c r="M328" i="4"/>
  <c r="L328" i="4"/>
  <c r="K328" i="4"/>
  <c r="BH315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Q315" i="4"/>
  <c r="P315" i="4"/>
  <c r="O315" i="4"/>
  <c r="N315" i="4"/>
  <c r="M315" i="4"/>
  <c r="L315" i="4"/>
  <c r="K315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Q292" i="4"/>
  <c r="P292" i="4"/>
  <c r="O292" i="4"/>
  <c r="N292" i="4"/>
  <c r="M292" i="4"/>
  <c r="L292" i="4"/>
  <c r="K292" i="4"/>
  <c r="BH309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Q309" i="4"/>
  <c r="P309" i="4"/>
  <c r="O309" i="4"/>
  <c r="N309" i="4"/>
  <c r="M309" i="4"/>
  <c r="L309" i="4"/>
  <c r="K309" i="4"/>
  <c r="BH288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Q288" i="4"/>
  <c r="P288" i="4"/>
  <c r="O288" i="4"/>
  <c r="N288" i="4"/>
  <c r="M288" i="4"/>
  <c r="L288" i="4"/>
  <c r="K288" i="4"/>
  <c r="BH285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Q285" i="4"/>
  <c r="P285" i="4"/>
  <c r="O285" i="4"/>
  <c r="N285" i="4"/>
  <c r="M285" i="4"/>
  <c r="L285" i="4"/>
  <c r="K285" i="4"/>
  <c r="BH296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Q296" i="4"/>
  <c r="P296" i="4"/>
  <c r="O296" i="4"/>
  <c r="N296" i="4"/>
  <c r="M296" i="4"/>
  <c r="L296" i="4"/>
  <c r="K296" i="4"/>
  <c r="BH365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Q365" i="4"/>
  <c r="P365" i="4"/>
  <c r="O365" i="4"/>
  <c r="N365" i="4"/>
  <c r="M365" i="4"/>
  <c r="L365" i="4"/>
  <c r="K365" i="4"/>
  <c r="BH316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Q316" i="4"/>
  <c r="P316" i="4"/>
  <c r="O316" i="4"/>
  <c r="N316" i="4"/>
  <c r="M316" i="4"/>
  <c r="L316" i="4"/>
  <c r="K316" i="4"/>
  <c r="J399" i="4" l="1"/>
  <c r="J486" i="4"/>
  <c r="J481" i="4"/>
  <c r="J467" i="4"/>
  <c r="J497" i="4"/>
  <c r="J430" i="4"/>
  <c r="J489" i="4"/>
  <c r="J376" i="4"/>
  <c r="J332" i="4"/>
  <c r="J338" i="4"/>
  <c r="J363" i="4"/>
  <c r="J345" i="4"/>
  <c r="J315" i="4"/>
  <c r="J328" i="4"/>
  <c r="J343" i="4"/>
  <c r="J367" i="4"/>
  <c r="J292" i="4"/>
  <c r="J288" i="4"/>
  <c r="J309" i="4"/>
  <c r="J285" i="4"/>
  <c r="J296" i="4"/>
  <c r="J365" i="4"/>
  <c r="J316" i="4"/>
  <c r="BH43" i="4" l="1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Q43" i="4"/>
  <c r="P43" i="4"/>
  <c r="O43" i="4"/>
  <c r="N43" i="4"/>
  <c r="M43" i="4"/>
  <c r="L43" i="4"/>
  <c r="K43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Q25" i="4"/>
  <c r="P25" i="4"/>
  <c r="O25" i="4"/>
  <c r="N25" i="4"/>
  <c r="M25" i="4"/>
  <c r="L25" i="4"/>
  <c r="K25" i="4"/>
  <c r="J43" i="4" l="1"/>
  <c r="J25" i="4"/>
  <c r="BH243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Q243" i="4"/>
  <c r="P243" i="4"/>
  <c r="O243" i="4"/>
  <c r="N243" i="4"/>
  <c r="M243" i="4"/>
  <c r="L243" i="4"/>
  <c r="K243" i="4"/>
  <c r="J243" i="4" l="1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Q155" i="4"/>
  <c r="P155" i="4"/>
  <c r="O155" i="4"/>
  <c r="N155" i="4"/>
  <c r="M155" i="4"/>
  <c r="L155" i="4"/>
  <c r="K155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Q161" i="4"/>
  <c r="P161" i="4"/>
  <c r="O161" i="4"/>
  <c r="N161" i="4"/>
  <c r="M161" i="4"/>
  <c r="L161" i="4"/>
  <c r="K161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Q212" i="4"/>
  <c r="P212" i="4"/>
  <c r="O212" i="4"/>
  <c r="N212" i="4"/>
  <c r="M212" i="4"/>
  <c r="L212" i="4"/>
  <c r="K212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Q239" i="4"/>
  <c r="P239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Q236" i="4"/>
  <c r="P236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Q221" i="4"/>
  <c r="P221" i="4"/>
  <c r="O221" i="4"/>
  <c r="N221" i="4"/>
  <c r="M221" i="4"/>
  <c r="L221" i="4"/>
  <c r="K221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Q228" i="4"/>
  <c r="P228" i="4"/>
  <c r="O228" i="4"/>
  <c r="N228" i="4"/>
  <c r="M228" i="4"/>
  <c r="L228" i="4"/>
  <c r="K228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Q207" i="4"/>
  <c r="P207" i="4"/>
  <c r="O207" i="4"/>
  <c r="N207" i="4"/>
  <c r="M207" i="4"/>
  <c r="L207" i="4"/>
  <c r="K20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Q187" i="4"/>
  <c r="P187" i="4"/>
  <c r="O187" i="4"/>
  <c r="N187" i="4"/>
  <c r="M187" i="4"/>
  <c r="L187" i="4"/>
  <c r="K187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Q185" i="4"/>
  <c r="P185" i="4"/>
  <c r="O185" i="4"/>
  <c r="N185" i="4"/>
  <c r="M185" i="4"/>
  <c r="L185" i="4"/>
  <c r="K185" i="4"/>
  <c r="J155" i="4" l="1"/>
  <c r="J161" i="4"/>
  <c r="J212" i="4"/>
  <c r="J239" i="4"/>
  <c r="J236" i="4"/>
  <c r="J228" i="4"/>
  <c r="J221" i="4"/>
  <c r="J207" i="4"/>
  <c r="J187" i="4"/>
  <c r="J185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Q223" i="4"/>
  <c r="P223" i="4"/>
  <c r="O223" i="4"/>
  <c r="N223" i="4"/>
  <c r="M223" i="4"/>
  <c r="L223" i="4"/>
  <c r="K223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Q235" i="4"/>
  <c r="P23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Q125" i="4"/>
  <c r="P125" i="4"/>
  <c r="O125" i="4"/>
  <c r="N125" i="4"/>
  <c r="M125" i="4"/>
  <c r="L125" i="4"/>
  <c r="K125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Q126" i="4"/>
  <c r="P126" i="4"/>
  <c r="O126" i="4"/>
  <c r="N126" i="4"/>
  <c r="M126" i="4"/>
  <c r="L126" i="4"/>
  <c r="K126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Q89" i="4"/>
  <c r="P89" i="4"/>
  <c r="O89" i="4"/>
  <c r="N89" i="4"/>
  <c r="M89" i="4"/>
  <c r="L89" i="4"/>
  <c r="K89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Q90" i="4"/>
  <c r="P90" i="4"/>
  <c r="O90" i="4"/>
  <c r="N90" i="4"/>
  <c r="M90" i="4"/>
  <c r="L90" i="4"/>
  <c r="K90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Q45" i="4"/>
  <c r="P45" i="4"/>
  <c r="O45" i="4"/>
  <c r="N45" i="4"/>
  <c r="M45" i="4"/>
  <c r="L45" i="4"/>
  <c r="K45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Q127" i="4"/>
  <c r="P127" i="4"/>
  <c r="O127" i="4"/>
  <c r="N127" i="4"/>
  <c r="M127" i="4"/>
  <c r="L127" i="4"/>
  <c r="K127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Q129" i="4"/>
  <c r="P129" i="4"/>
  <c r="O129" i="4"/>
  <c r="N129" i="4"/>
  <c r="M129" i="4"/>
  <c r="L129" i="4"/>
  <c r="K12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Q99" i="4"/>
  <c r="P99" i="4"/>
  <c r="O99" i="4"/>
  <c r="N99" i="4"/>
  <c r="M99" i="4"/>
  <c r="L99" i="4"/>
  <c r="K99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Q184" i="4"/>
  <c r="P184" i="4"/>
  <c r="O184" i="4"/>
  <c r="N184" i="4"/>
  <c r="M184" i="4"/>
  <c r="L184" i="4"/>
  <c r="K184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Q5" i="4"/>
  <c r="P5" i="4"/>
  <c r="O5" i="4"/>
  <c r="N5" i="4"/>
  <c r="M5" i="4"/>
  <c r="L5" i="4"/>
  <c r="K5" i="4"/>
  <c r="J223" i="4" l="1"/>
  <c r="J235" i="4"/>
  <c r="J125" i="4"/>
  <c r="J89" i="4"/>
  <c r="J126" i="4"/>
  <c r="J127" i="4"/>
  <c r="J90" i="4"/>
  <c r="J45" i="4"/>
  <c r="J129" i="4"/>
  <c r="J99" i="4"/>
  <c r="J184" i="4"/>
  <c r="J5" i="4"/>
  <c r="BH368" i="4" l="1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Q368" i="4"/>
  <c r="P368" i="4"/>
  <c r="O368" i="4"/>
  <c r="N368" i="4"/>
  <c r="M368" i="4"/>
  <c r="L368" i="4"/>
  <c r="K368" i="4"/>
  <c r="J462" i="4"/>
  <c r="J465" i="4"/>
  <c r="BH449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Q449" i="4"/>
  <c r="P449" i="4"/>
  <c r="O449" i="4"/>
  <c r="N449" i="4"/>
  <c r="M449" i="4"/>
  <c r="L449" i="4"/>
  <c r="K449" i="4"/>
  <c r="J368" i="4" l="1"/>
  <c r="J449" i="4"/>
  <c r="BH371" i="4" l="1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Q371" i="4"/>
  <c r="P371" i="4"/>
  <c r="O371" i="4"/>
  <c r="N371" i="4"/>
  <c r="M371" i="4"/>
  <c r="L371" i="4"/>
  <c r="K371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Q78" i="4"/>
  <c r="P78" i="4"/>
  <c r="O78" i="4"/>
  <c r="N78" i="4"/>
  <c r="M78" i="4"/>
  <c r="L78" i="4"/>
  <c r="K78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Q321" i="4"/>
  <c r="P321" i="4"/>
  <c r="O321" i="4"/>
  <c r="N321" i="4"/>
  <c r="M321" i="4"/>
  <c r="L321" i="4"/>
  <c r="K321" i="4"/>
  <c r="J371" i="4" l="1"/>
  <c r="J78" i="4"/>
  <c r="J321" i="4"/>
  <c r="BH360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Q360" i="4"/>
  <c r="P360" i="4"/>
  <c r="O360" i="4"/>
  <c r="N360" i="4"/>
  <c r="M360" i="4"/>
  <c r="L360" i="4"/>
  <c r="K360" i="4"/>
  <c r="BH311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Q311" i="4"/>
  <c r="P311" i="4"/>
  <c r="O311" i="4"/>
  <c r="N311" i="4"/>
  <c r="M311" i="4"/>
  <c r="L311" i="4"/>
  <c r="K311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Q352" i="4"/>
  <c r="P352" i="4"/>
  <c r="O352" i="4"/>
  <c r="N352" i="4"/>
  <c r="M352" i="4"/>
  <c r="L352" i="4"/>
  <c r="K352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Q151" i="4"/>
  <c r="P151" i="4"/>
  <c r="O151" i="4"/>
  <c r="N151" i="4"/>
  <c r="M151" i="4"/>
  <c r="L151" i="4"/>
  <c r="K151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Q153" i="4"/>
  <c r="P153" i="4"/>
  <c r="O153" i="4"/>
  <c r="N153" i="4"/>
  <c r="M153" i="4"/>
  <c r="L153" i="4"/>
  <c r="K153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Q364" i="4"/>
  <c r="P364" i="4"/>
  <c r="O364" i="4"/>
  <c r="N364" i="4"/>
  <c r="M364" i="4"/>
  <c r="L364" i="4"/>
  <c r="K36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Q54" i="4"/>
  <c r="P54" i="4"/>
  <c r="O54" i="4"/>
  <c r="N54" i="4"/>
  <c r="M54" i="4"/>
  <c r="L54" i="4"/>
  <c r="K54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Q122" i="4"/>
  <c r="P122" i="4"/>
  <c r="O122" i="4"/>
  <c r="N122" i="4"/>
  <c r="M122" i="4"/>
  <c r="L122" i="4"/>
  <c r="K122" i="4"/>
  <c r="BH339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Q339" i="4"/>
  <c r="P339" i="4"/>
  <c r="O339" i="4"/>
  <c r="N339" i="4"/>
  <c r="M339" i="4"/>
  <c r="L339" i="4"/>
  <c r="K339" i="4"/>
  <c r="J360" i="4" l="1"/>
  <c r="J311" i="4"/>
  <c r="J151" i="4"/>
  <c r="J352" i="4"/>
  <c r="J153" i="4"/>
  <c r="J364" i="4"/>
  <c r="J54" i="4"/>
  <c r="J122" i="4"/>
  <c r="J339" i="4"/>
  <c r="BH294" i="4" l="1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Q294" i="4"/>
  <c r="P294" i="4"/>
  <c r="O294" i="4"/>
  <c r="N294" i="4"/>
  <c r="M294" i="4"/>
  <c r="L294" i="4"/>
  <c r="K294" i="4"/>
  <c r="BH295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Q295" i="4"/>
  <c r="P295" i="4"/>
  <c r="O295" i="4"/>
  <c r="N295" i="4"/>
  <c r="M295" i="4"/>
  <c r="L295" i="4"/>
  <c r="K295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Q291" i="4"/>
  <c r="P291" i="4"/>
  <c r="O291" i="4"/>
  <c r="N291" i="4"/>
  <c r="M291" i="4"/>
  <c r="L291" i="4"/>
  <c r="K291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Q310" i="4"/>
  <c r="P310" i="4"/>
  <c r="O310" i="4"/>
  <c r="N310" i="4"/>
  <c r="M310" i="4"/>
  <c r="L310" i="4"/>
  <c r="K310" i="4"/>
  <c r="BH312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Q312" i="4"/>
  <c r="P312" i="4"/>
  <c r="O312" i="4"/>
  <c r="N312" i="4"/>
  <c r="M312" i="4"/>
  <c r="L312" i="4"/>
  <c r="K312" i="4"/>
  <c r="BH280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Q280" i="4"/>
  <c r="P280" i="4"/>
  <c r="O280" i="4"/>
  <c r="N280" i="4"/>
  <c r="M280" i="4"/>
  <c r="L280" i="4"/>
  <c r="K280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Q268" i="4"/>
  <c r="P268" i="4"/>
  <c r="O268" i="4"/>
  <c r="N268" i="4"/>
  <c r="M268" i="4"/>
  <c r="L268" i="4"/>
  <c r="K268" i="4"/>
  <c r="BH267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Q267" i="4"/>
  <c r="P267" i="4"/>
  <c r="O267" i="4"/>
  <c r="N267" i="4"/>
  <c r="M267" i="4"/>
  <c r="L267" i="4"/>
  <c r="K267" i="4"/>
  <c r="BH325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Q325" i="4"/>
  <c r="P325" i="4"/>
  <c r="O325" i="4"/>
  <c r="N325" i="4"/>
  <c r="M325" i="4"/>
  <c r="L325" i="4"/>
  <c r="K325" i="4"/>
  <c r="J294" i="4" l="1"/>
  <c r="J295" i="4"/>
  <c r="J310" i="4"/>
  <c r="J291" i="4"/>
  <c r="J312" i="4"/>
  <c r="J280" i="4"/>
  <c r="J268" i="4"/>
  <c r="J267" i="4"/>
  <c r="J325" i="4"/>
  <c r="BH362" i="4" l="1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Q362" i="4"/>
  <c r="P362" i="4"/>
  <c r="O362" i="4"/>
  <c r="N362" i="4"/>
  <c r="M362" i="4"/>
  <c r="L362" i="4"/>
  <c r="K362" i="4"/>
  <c r="BH498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Q498" i="4"/>
  <c r="P498" i="4"/>
  <c r="O498" i="4"/>
  <c r="N498" i="4"/>
  <c r="M498" i="4"/>
  <c r="L498" i="4"/>
  <c r="K498" i="4"/>
  <c r="J362" i="4" l="1"/>
  <c r="J498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Q154" i="4"/>
  <c r="P154" i="4"/>
  <c r="O154" i="4"/>
  <c r="N154" i="4"/>
  <c r="M154" i="4"/>
  <c r="L154" i="4"/>
  <c r="K154" i="4"/>
  <c r="J154" i="4" l="1"/>
  <c r="BH480" i="4" l="1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Q480" i="4"/>
  <c r="P480" i="4"/>
  <c r="O480" i="4"/>
  <c r="N480" i="4"/>
  <c r="M480" i="4"/>
  <c r="L480" i="4"/>
  <c r="K480" i="4"/>
  <c r="BH479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Q479" i="4"/>
  <c r="P479" i="4"/>
  <c r="O479" i="4"/>
  <c r="N479" i="4"/>
  <c r="M479" i="4"/>
  <c r="L479" i="4"/>
  <c r="K479" i="4"/>
  <c r="BH455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Q455" i="4"/>
  <c r="P455" i="4"/>
  <c r="O455" i="4"/>
  <c r="N455" i="4"/>
  <c r="M455" i="4"/>
  <c r="L455" i="4"/>
  <c r="K455" i="4"/>
  <c r="BH460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Q460" i="4"/>
  <c r="P460" i="4"/>
  <c r="O460" i="4"/>
  <c r="N460" i="4"/>
  <c r="M460" i="4"/>
  <c r="L460" i="4"/>
  <c r="K460" i="4"/>
  <c r="BH323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Q323" i="4"/>
  <c r="P323" i="4"/>
  <c r="O323" i="4"/>
  <c r="N323" i="4"/>
  <c r="M323" i="4"/>
  <c r="L323" i="4"/>
  <c r="K323" i="4"/>
  <c r="BH391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Q391" i="4"/>
  <c r="P391" i="4"/>
  <c r="O391" i="4"/>
  <c r="N391" i="4"/>
  <c r="M391" i="4"/>
  <c r="L391" i="4"/>
  <c r="K391" i="4"/>
  <c r="BH404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Q404" i="4"/>
  <c r="P404" i="4"/>
  <c r="O404" i="4"/>
  <c r="N404" i="4"/>
  <c r="M404" i="4"/>
  <c r="L404" i="4"/>
  <c r="K404" i="4"/>
  <c r="BH402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Q402" i="4"/>
  <c r="P402" i="4"/>
  <c r="O402" i="4"/>
  <c r="N402" i="4"/>
  <c r="M402" i="4"/>
  <c r="L402" i="4"/>
  <c r="K402" i="4"/>
  <c r="BH377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Q377" i="4"/>
  <c r="P377" i="4"/>
  <c r="O377" i="4"/>
  <c r="N377" i="4"/>
  <c r="M377" i="4"/>
  <c r="L377" i="4"/>
  <c r="K377" i="4"/>
  <c r="BH270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Q270" i="4"/>
  <c r="P270" i="4"/>
  <c r="O270" i="4"/>
  <c r="N270" i="4"/>
  <c r="M270" i="4"/>
  <c r="L270" i="4"/>
  <c r="K270" i="4"/>
  <c r="BH431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Q431" i="4"/>
  <c r="P431" i="4"/>
  <c r="O431" i="4"/>
  <c r="N431" i="4"/>
  <c r="M431" i="4"/>
  <c r="L431" i="4"/>
  <c r="K431" i="4"/>
  <c r="BH475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Q475" i="4"/>
  <c r="P475" i="4"/>
  <c r="O475" i="4"/>
  <c r="N475" i="4"/>
  <c r="M475" i="4"/>
  <c r="L475" i="4"/>
  <c r="K475" i="4"/>
  <c r="BH478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Q478" i="4"/>
  <c r="P478" i="4"/>
  <c r="O478" i="4"/>
  <c r="N478" i="4"/>
  <c r="M478" i="4"/>
  <c r="L478" i="4"/>
  <c r="K478" i="4"/>
  <c r="BH491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Q491" i="4"/>
  <c r="P491" i="4"/>
  <c r="O491" i="4"/>
  <c r="N491" i="4"/>
  <c r="M491" i="4"/>
  <c r="L491" i="4"/>
  <c r="K491" i="4"/>
  <c r="BH484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Q484" i="4"/>
  <c r="P484" i="4"/>
  <c r="O484" i="4"/>
  <c r="N484" i="4"/>
  <c r="M484" i="4"/>
  <c r="L484" i="4"/>
  <c r="K484" i="4"/>
  <c r="BH501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Q501" i="4"/>
  <c r="P501" i="4"/>
  <c r="O501" i="4"/>
  <c r="N501" i="4"/>
  <c r="M501" i="4"/>
  <c r="L501" i="4"/>
  <c r="K501" i="4"/>
  <c r="BH488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Q488" i="4"/>
  <c r="P488" i="4"/>
  <c r="O488" i="4"/>
  <c r="N488" i="4"/>
  <c r="M488" i="4"/>
  <c r="L488" i="4"/>
  <c r="K488" i="4"/>
  <c r="BH507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Q507" i="4"/>
  <c r="P507" i="4"/>
  <c r="O507" i="4"/>
  <c r="N507" i="4"/>
  <c r="M507" i="4"/>
  <c r="L507" i="4"/>
  <c r="K507" i="4"/>
  <c r="BH503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Q503" i="4"/>
  <c r="P503" i="4"/>
  <c r="O503" i="4"/>
  <c r="N503" i="4"/>
  <c r="M503" i="4"/>
  <c r="L503" i="4"/>
  <c r="K503" i="4"/>
  <c r="BH485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Q485" i="4"/>
  <c r="P485" i="4"/>
  <c r="O485" i="4"/>
  <c r="N485" i="4"/>
  <c r="M485" i="4"/>
  <c r="L485" i="4"/>
  <c r="K485" i="4"/>
  <c r="J479" i="4" l="1"/>
  <c r="J480" i="4"/>
  <c r="J455" i="4"/>
  <c r="J460" i="4"/>
  <c r="J323" i="4"/>
  <c r="J391" i="4"/>
  <c r="J402" i="4"/>
  <c r="J404" i="4"/>
  <c r="J377" i="4"/>
  <c r="J478" i="4"/>
  <c r="J270" i="4"/>
  <c r="J475" i="4"/>
  <c r="J431" i="4"/>
  <c r="J488" i="4"/>
  <c r="J491" i="4"/>
  <c r="J484" i="4"/>
  <c r="J501" i="4"/>
  <c r="J503" i="4"/>
  <c r="J485" i="4"/>
  <c r="J507" i="4"/>
  <c r="BH248" i="4" l="1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Q248" i="4"/>
  <c r="P248" i="4"/>
  <c r="O248" i="4"/>
  <c r="N248" i="4"/>
  <c r="M248" i="4"/>
  <c r="L248" i="4"/>
  <c r="K248" i="4"/>
  <c r="J248" i="4" l="1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Q119" i="4"/>
  <c r="P119" i="4"/>
  <c r="O119" i="4"/>
  <c r="N119" i="4"/>
  <c r="M119" i="4"/>
  <c r="L119" i="4"/>
  <c r="K119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Q136" i="4"/>
  <c r="P136" i="4"/>
  <c r="O136" i="4"/>
  <c r="N136" i="4"/>
  <c r="M136" i="4"/>
  <c r="L136" i="4"/>
  <c r="K13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Q156" i="4"/>
  <c r="P156" i="4"/>
  <c r="O156" i="4"/>
  <c r="N156" i="4"/>
  <c r="M156" i="4"/>
  <c r="L156" i="4"/>
  <c r="K156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Q158" i="4"/>
  <c r="P158" i="4"/>
  <c r="O158" i="4"/>
  <c r="N158" i="4"/>
  <c r="M158" i="4"/>
  <c r="L158" i="4"/>
  <c r="K158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Q152" i="4"/>
  <c r="P152" i="4"/>
  <c r="O152" i="4"/>
  <c r="N152" i="4"/>
  <c r="M152" i="4"/>
  <c r="L152" i="4"/>
  <c r="K152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Q107" i="4"/>
  <c r="P107" i="4"/>
  <c r="O107" i="4"/>
  <c r="N107" i="4"/>
  <c r="M107" i="4"/>
  <c r="L107" i="4"/>
  <c r="K107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Q81" i="4"/>
  <c r="P81" i="4"/>
  <c r="O81" i="4"/>
  <c r="N81" i="4"/>
  <c r="M81" i="4"/>
  <c r="L81" i="4"/>
  <c r="K81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Q57" i="4"/>
  <c r="P57" i="4"/>
  <c r="O57" i="4"/>
  <c r="N57" i="4"/>
  <c r="M57" i="4"/>
  <c r="L57" i="4"/>
  <c r="K57" i="4"/>
  <c r="J119" i="4" l="1"/>
  <c r="J136" i="4"/>
  <c r="J156" i="4"/>
  <c r="J158" i="4"/>
  <c r="J152" i="4"/>
  <c r="J107" i="4"/>
  <c r="J81" i="4"/>
  <c r="J57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Q205" i="4"/>
  <c r="P205" i="4"/>
  <c r="O205" i="4"/>
  <c r="N205" i="4"/>
  <c r="M205" i="4"/>
  <c r="L205" i="4"/>
  <c r="K205" i="4"/>
  <c r="J204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Q216" i="4"/>
  <c r="P216" i="4"/>
  <c r="O216" i="4"/>
  <c r="N216" i="4"/>
  <c r="M216" i="4"/>
  <c r="L216" i="4"/>
  <c r="K21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Q226" i="4"/>
  <c r="P226" i="4"/>
  <c r="O226" i="4"/>
  <c r="N226" i="4"/>
  <c r="M226" i="4"/>
  <c r="L226" i="4"/>
  <c r="K226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Q213" i="4"/>
  <c r="P213" i="4"/>
  <c r="O213" i="4"/>
  <c r="N213" i="4"/>
  <c r="M213" i="4"/>
  <c r="L213" i="4"/>
  <c r="K213" i="4"/>
  <c r="BH241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Q241" i="4"/>
  <c r="P241" i="4"/>
  <c r="O241" i="4"/>
  <c r="N241" i="4"/>
  <c r="M241" i="4"/>
  <c r="L241" i="4"/>
  <c r="K241" i="4"/>
  <c r="BH240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Q240" i="4"/>
  <c r="P240" i="4"/>
  <c r="O240" i="4"/>
  <c r="N240" i="4"/>
  <c r="M240" i="4"/>
  <c r="L240" i="4"/>
  <c r="K240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Q219" i="4"/>
  <c r="P219" i="4"/>
  <c r="O219" i="4"/>
  <c r="N219" i="4"/>
  <c r="M219" i="4"/>
  <c r="L219" i="4"/>
  <c r="K219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Q220" i="4"/>
  <c r="P220" i="4"/>
  <c r="O220" i="4"/>
  <c r="N220" i="4"/>
  <c r="M220" i="4"/>
  <c r="L220" i="4"/>
  <c r="K22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Q230" i="4"/>
  <c r="P230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Q232" i="4"/>
  <c r="P232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Q206" i="4"/>
  <c r="P206" i="4"/>
  <c r="O206" i="4"/>
  <c r="N206" i="4"/>
  <c r="M206" i="4"/>
  <c r="L206" i="4"/>
  <c r="K206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Q188" i="4"/>
  <c r="P188" i="4"/>
  <c r="O188" i="4"/>
  <c r="N188" i="4"/>
  <c r="M188" i="4"/>
  <c r="L188" i="4"/>
  <c r="K188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Q173" i="4"/>
  <c r="P173" i="4"/>
  <c r="O173" i="4"/>
  <c r="N173" i="4"/>
  <c r="J216" i="4" l="1"/>
  <c r="J205" i="4"/>
  <c r="J241" i="4"/>
  <c r="J226" i="4"/>
  <c r="J213" i="4"/>
  <c r="J240" i="4"/>
  <c r="J220" i="4"/>
  <c r="J219" i="4"/>
  <c r="J232" i="4"/>
  <c r="J230" i="4"/>
  <c r="J188" i="4"/>
  <c r="J206" i="4"/>
  <c r="J173" i="4"/>
  <c r="BH304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Q304" i="4"/>
  <c r="P304" i="4"/>
  <c r="O304" i="4"/>
  <c r="N304" i="4"/>
  <c r="M304" i="4"/>
  <c r="L304" i="4"/>
  <c r="K304" i="4"/>
  <c r="BH289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Q289" i="4"/>
  <c r="P289" i="4"/>
  <c r="O289" i="4"/>
  <c r="N289" i="4"/>
  <c r="M289" i="4"/>
  <c r="L289" i="4"/>
  <c r="K289" i="4"/>
  <c r="BH279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Q279" i="4"/>
  <c r="P279" i="4"/>
  <c r="O279" i="4"/>
  <c r="N279" i="4"/>
  <c r="M279" i="4"/>
  <c r="L279" i="4"/>
  <c r="K279" i="4"/>
  <c r="BH284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Q284" i="4"/>
  <c r="P284" i="4"/>
  <c r="O284" i="4"/>
  <c r="N284" i="4"/>
  <c r="M284" i="4"/>
  <c r="L284" i="4"/>
  <c r="K284" i="4"/>
  <c r="J304" i="4" l="1"/>
  <c r="J289" i="4"/>
  <c r="J279" i="4"/>
  <c r="J284" i="4"/>
  <c r="J400" i="4" l="1"/>
  <c r="J466" i="4"/>
  <c r="BH195" i="4" l="1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Q195" i="4"/>
  <c r="P195" i="4"/>
  <c r="O195" i="4"/>
  <c r="N195" i="4"/>
  <c r="M195" i="4"/>
  <c r="L195" i="4"/>
  <c r="K195" i="4"/>
  <c r="J182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Q227" i="4"/>
  <c r="P227" i="4"/>
  <c r="O227" i="4"/>
  <c r="N227" i="4"/>
  <c r="M227" i="4"/>
  <c r="L227" i="4"/>
  <c r="K227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Q101" i="4"/>
  <c r="P101" i="4"/>
  <c r="O101" i="4"/>
  <c r="N101" i="4"/>
  <c r="M101" i="4"/>
  <c r="L101" i="4"/>
  <c r="K101" i="4"/>
  <c r="BH416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Q416" i="4"/>
  <c r="P416" i="4"/>
  <c r="O416" i="4"/>
  <c r="N416" i="4"/>
  <c r="M416" i="4"/>
  <c r="L416" i="4"/>
  <c r="K416" i="4"/>
  <c r="BH333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Q333" i="4"/>
  <c r="P333" i="4"/>
  <c r="O333" i="4"/>
  <c r="N333" i="4"/>
  <c r="M333" i="4"/>
  <c r="L333" i="4"/>
  <c r="K333" i="4"/>
  <c r="BH246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Q246" i="4"/>
  <c r="P246" i="4"/>
  <c r="O246" i="4"/>
  <c r="N246" i="4"/>
  <c r="M246" i="4"/>
  <c r="L246" i="4"/>
  <c r="K246" i="4"/>
  <c r="J195" i="4" l="1"/>
  <c r="J227" i="4"/>
  <c r="J333" i="4"/>
  <c r="J101" i="4"/>
  <c r="J416" i="4"/>
  <c r="J246" i="4"/>
  <c r="K297" i="4" l="1"/>
  <c r="L297" i="4"/>
  <c r="M297" i="4"/>
  <c r="N297" i="4"/>
  <c r="O297" i="4"/>
  <c r="P297" i="4"/>
  <c r="Q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K131" i="4"/>
  <c r="L131" i="4"/>
  <c r="M131" i="4"/>
  <c r="N131" i="4"/>
  <c r="O131" i="4"/>
  <c r="P131" i="4"/>
  <c r="Q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K130" i="4"/>
  <c r="L130" i="4"/>
  <c r="M130" i="4"/>
  <c r="N130" i="4"/>
  <c r="O130" i="4"/>
  <c r="P130" i="4"/>
  <c r="Q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K354" i="4"/>
  <c r="L354" i="4"/>
  <c r="M354" i="4"/>
  <c r="N354" i="4"/>
  <c r="O354" i="4"/>
  <c r="P354" i="4"/>
  <c r="Q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AW354" i="4"/>
  <c r="AX354" i="4"/>
  <c r="AY354" i="4"/>
  <c r="AZ354" i="4"/>
  <c r="BA354" i="4"/>
  <c r="BB354" i="4"/>
  <c r="BC354" i="4"/>
  <c r="BD354" i="4"/>
  <c r="BE354" i="4"/>
  <c r="BF354" i="4"/>
  <c r="BG354" i="4"/>
  <c r="BH354" i="4"/>
  <c r="K302" i="4"/>
  <c r="L302" i="4"/>
  <c r="M302" i="4"/>
  <c r="N302" i="4"/>
  <c r="O302" i="4"/>
  <c r="P302" i="4"/>
  <c r="Q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BG302" i="4"/>
  <c r="BH302" i="4"/>
  <c r="K132" i="4"/>
  <c r="L132" i="4"/>
  <c r="M132" i="4"/>
  <c r="N132" i="4"/>
  <c r="O132" i="4"/>
  <c r="P132" i="4"/>
  <c r="Q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K133" i="4"/>
  <c r="L133" i="4"/>
  <c r="M133" i="4"/>
  <c r="N133" i="4"/>
  <c r="O133" i="4"/>
  <c r="P133" i="4"/>
  <c r="Q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K134" i="4"/>
  <c r="L134" i="4"/>
  <c r="M134" i="4"/>
  <c r="N134" i="4"/>
  <c r="O134" i="4"/>
  <c r="P134" i="4"/>
  <c r="Q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K224" i="4"/>
  <c r="L224" i="4"/>
  <c r="M224" i="4"/>
  <c r="N224" i="4"/>
  <c r="O224" i="4"/>
  <c r="P224" i="4"/>
  <c r="Q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E224" i="4"/>
  <c r="AF224" i="4"/>
  <c r="AG224" i="4"/>
  <c r="AH224" i="4"/>
  <c r="AI224" i="4"/>
  <c r="AJ224" i="4"/>
  <c r="AK224" i="4"/>
  <c r="AL224" i="4"/>
  <c r="AM224" i="4"/>
  <c r="AN224" i="4"/>
  <c r="AO224" i="4"/>
  <c r="AP224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E224" i="4"/>
  <c r="BF224" i="4"/>
  <c r="BG224" i="4"/>
  <c r="BH224" i="4"/>
  <c r="K225" i="4"/>
  <c r="L225" i="4"/>
  <c r="M225" i="4"/>
  <c r="N225" i="4"/>
  <c r="O225" i="4"/>
  <c r="P225" i="4"/>
  <c r="Q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F225" i="4"/>
  <c r="AG225" i="4"/>
  <c r="AH225" i="4"/>
  <c r="AI225" i="4"/>
  <c r="AJ225" i="4"/>
  <c r="AK225" i="4"/>
  <c r="AL225" i="4"/>
  <c r="AM225" i="4"/>
  <c r="AN225" i="4"/>
  <c r="AO225" i="4"/>
  <c r="AP225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BE225" i="4"/>
  <c r="BF225" i="4"/>
  <c r="BG225" i="4"/>
  <c r="BH225" i="4"/>
  <c r="K303" i="4"/>
  <c r="L303" i="4"/>
  <c r="M303" i="4"/>
  <c r="N303" i="4"/>
  <c r="O303" i="4"/>
  <c r="P303" i="4"/>
  <c r="Q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I303" i="4"/>
  <c r="AJ303" i="4"/>
  <c r="AK303" i="4"/>
  <c r="AL303" i="4"/>
  <c r="AM303" i="4"/>
  <c r="AN303" i="4"/>
  <c r="AO303" i="4"/>
  <c r="AP303" i="4"/>
  <c r="AQ303" i="4"/>
  <c r="AR303" i="4"/>
  <c r="AS303" i="4"/>
  <c r="AT303" i="4"/>
  <c r="AU303" i="4"/>
  <c r="AV303" i="4"/>
  <c r="AW303" i="4"/>
  <c r="AX303" i="4"/>
  <c r="AY303" i="4"/>
  <c r="AZ303" i="4"/>
  <c r="BA303" i="4"/>
  <c r="BB303" i="4"/>
  <c r="BC303" i="4"/>
  <c r="BD303" i="4"/>
  <c r="BE303" i="4"/>
  <c r="BF303" i="4"/>
  <c r="BG303" i="4"/>
  <c r="BH303" i="4"/>
  <c r="K40" i="4"/>
  <c r="L40" i="4"/>
  <c r="M40" i="4"/>
  <c r="N40" i="4"/>
  <c r="O40" i="4"/>
  <c r="P40" i="4"/>
  <c r="Q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K41" i="4"/>
  <c r="L41" i="4"/>
  <c r="M41" i="4"/>
  <c r="N41" i="4"/>
  <c r="O41" i="4"/>
  <c r="P41" i="4"/>
  <c r="Q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K42" i="4"/>
  <c r="L42" i="4"/>
  <c r="M42" i="4"/>
  <c r="N42" i="4"/>
  <c r="O42" i="4"/>
  <c r="P42" i="4"/>
  <c r="Q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K138" i="4"/>
  <c r="L138" i="4"/>
  <c r="M138" i="4"/>
  <c r="N138" i="4"/>
  <c r="O138" i="4"/>
  <c r="P138" i="4"/>
  <c r="Q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K139" i="4"/>
  <c r="L139" i="4"/>
  <c r="M139" i="4"/>
  <c r="N139" i="4"/>
  <c r="O139" i="4"/>
  <c r="P139" i="4"/>
  <c r="Q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K44" i="4"/>
  <c r="L44" i="4"/>
  <c r="M44" i="4"/>
  <c r="N44" i="4"/>
  <c r="O44" i="4"/>
  <c r="P44" i="4"/>
  <c r="Q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K140" i="4"/>
  <c r="L140" i="4"/>
  <c r="M140" i="4"/>
  <c r="N140" i="4"/>
  <c r="O140" i="4"/>
  <c r="P140" i="4"/>
  <c r="Q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K47" i="4"/>
  <c r="L47" i="4"/>
  <c r="M47" i="4"/>
  <c r="N47" i="4"/>
  <c r="O47" i="4"/>
  <c r="P47" i="4"/>
  <c r="Q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K145" i="4"/>
  <c r="L145" i="4"/>
  <c r="M145" i="4"/>
  <c r="N145" i="4"/>
  <c r="O145" i="4"/>
  <c r="P145" i="4"/>
  <c r="Q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K46" i="4"/>
  <c r="L46" i="4"/>
  <c r="M46" i="4"/>
  <c r="N46" i="4"/>
  <c r="O46" i="4"/>
  <c r="P46" i="4"/>
  <c r="Q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K141" i="4"/>
  <c r="L141" i="4"/>
  <c r="M141" i="4"/>
  <c r="N141" i="4"/>
  <c r="O141" i="4"/>
  <c r="P141" i="4"/>
  <c r="Q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K142" i="4"/>
  <c r="L142" i="4"/>
  <c r="M142" i="4"/>
  <c r="N142" i="4"/>
  <c r="O142" i="4"/>
  <c r="P142" i="4"/>
  <c r="Q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K143" i="4"/>
  <c r="L143" i="4"/>
  <c r="M143" i="4"/>
  <c r="N143" i="4"/>
  <c r="O143" i="4"/>
  <c r="P143" i="4"/>
  <c r="Q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K144" i="4"/>
  <c r="L144" i="4"/>
  <c r="M144" i="4"/>
  <c r="N144" i="4"/>
  <c r="O144" i="4"/>
  <c r="P144" i="4"/>
  <c r="Q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K146" i="4"/>
  <c r="L146" i="4"/>
  <c r="M146" i="4"/>
  <c r="N146" i="4"/>
  <c r="O146" i="4"/>
  <c r="P146" i="4"/>
  <c r="Q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K150" i="4"/>
  <c r="L150" i="4"/>
  <c r="M150" i="4"/>
  <c r="N150" i="4"/>
  <c r="O150" i="4"/>
  <c r="P150" i="4"/>
  <c r="Q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K48" i="4"/>
  <c r="L48" i="4"/>
  <c r="M48" i="4"/>
  <c r="N48" i="4"/>
  <c r="O48" i="4"/>
  <c r="P48" i="4"/>
  <c r="Q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K148" i="4"/>
  <c r="L148" i="4"/>
  <c r="M148" i="4"/>
  <c r="N148" i="4"/>
  <c r="O148" i="4"/>
  <c r="P148" i="4"/>
  <c r="Q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K306" i="4"/>
  <c r="L306" i="4"/>
  <c r="M306" i="4"/>
  <c r="N306" i="4"/>
  <c r="O306" i="4"/>
  <c r="P306" i="4"/>
  <c r="Q306" i="4"/>
  <c r="S306" i="4"/>
  <c r="T306" i="4"/>
  <c r="U306" i="4"/>
  <c r="V306" i="4"/>
  <c r="W306" i="4"/>
  <c r="X306" i="4"/>
  <c r="Y306" i="4"/>
  <c r="Z306" i="4"/>
  <c r="AA306" i="4"/>
  <c r="AB306" i="4"/>
  <c r="AC306" i="4"/>
  <c r="AD306" i="4"/>
  <c r="AE306" i="4"/>
  <c r="AF306" i="4"/>
  <c r="AG306" i="4"/>
  <c r="AH306" i="4"/>
  <c r="AI306" i="4"/>
  <c r="AJ306" i="4"/>
  <c r="AK306" i="4"/>
  <c r="AL306" i="4"/>
  <c r="AM306" i="4"/>
  <c r="AN306" i="4"/>
  <c r="AO306" i="4"/>
  <c r="AP306" i="4"/>
  <c r="AQ306" i="4"/>
  <c r="AR306" i="4"/>
  <c r="AS306" i="4"/>
  <c r="AT306" i="4"/>
  <c r="AU306" i="4"/>
  <c r="AV306" i="4"/>
  <c r="AW306" i="4"/>
  <c r="AX306" i="4"/>
  <c r="AY306" i="4"/>
  <c r="AZ306" i="4"/>
  <c r="BA306" i="4"/>
  <c r="BB306" i="4"/>
  <c r="BC306" i="4"/>
  <c r="BD306" i="4"/>
  <c r="BE306" i="4"/>
  <c r="BF306" i="4"/>
  <c r="BG306" i="4"/>
  <c r="BH306" i="4"/>
  <c r="K305" i="4"/>
  <c r="L305" i="4"/>
  <c r="M305" i="4"/>
  <c r="N305" i="4"/>
  <c r="O305" i="4"/>
  <c r="P305" i="4"/>
  <c r="Q305" i="4"/>
  <c r="S305" i="4"/>
  <c r="T305" i="4"/>
  <c r="U305" i="4"/>
  <c r="V305" i="4"/>
  <c r="W305" i="4"/>
  <c r="X305" i="4"/>
  <c r="Y305" i="4"/>
  <c r="Z305" i="4"/>
  <c r="AA305" i="4"/>
  <c r="AB305" i="4"/>
  <c r="AC305" i="4"/>
  <c r="AD305" i="4"/>
  <c r="AE305" i="4"/>
  <c r="AF305" i="4"/>
  <c r="AG305" i="4"/>
  <c r="AH305" i="4"/>
  <c r="AI305" i="4"/>
  <c r="AJ305" i="4"/>
  <c r="AK305" i="4"/>
  <c r="AL305" i="4"/>
  <c r="AM305" i="4"/>
  <c r="AN305" i="4"/>
  <c r="AO305" i="4"/>
  <c r="AP305" i="4"/>
  <c r="AQ305" i="4"/>
  <c r="AR305" i="4"/>
  <c r="AS305" i="4"/>
  <c r="AT305" i="4"/>
  <c r="AU305" i="4"/>
  <c r="AV305" i="4"/>
  <c r="AW305" i="4"/>
  <c r="AX305" i="4"/>
  <c r="AY305" i="4"/>
  <c r="AZ305" i="4"/>
  <c r="BA305" i="4"/>
  <c r="BB305" i="4"/>
  <c r="BC305" i="4"/>
  <c r="BD305" i="4"/>
  <c r="BE305" i="4"/>
  <c r="BF305" i="4"/>
  <c r="BG305" i="4"/>
  <c r="BH305" i="4"/>
  <c r="K307" i="4"/>
  <c r="L307" i="4"/>
  <c r="M307" i="4"/>
  <c r="N307" i="4"/>
  <c r="O307" i="4"/>
  <c r="P307" i="4"/>
  <c r="Q307" i="4"/>
  <c r="S307" i="4"/>
  <c r="T307" i="4"/>
  <c r="U307" i="4"/>
  <c r="V307" i="4"/>
  <c r="W307" i="4"/>
  <c r="X307" i="4"/>
  <c r="Y307" i="4"/>
  <c r="Z307" i="4"/>
  <c r="AA307" i="4"/>
  <c r="AB307" i="4"/>
  <c r="AC307" i="4"/>
  <c r="AD307" i="4"/>
  <c r="AE307" i="4"/>
  <c r="AF307" i="4"/>
  <c r="AG307" i="4"/>
  <c r="AH307" i="4"/>
  <c r="AI307" i="4"/>
  <c r="AJ307" i="4"/>
  <c r="AK307" i="4"/>
  <c r="AL307" i="4"/>
  <c r="AM307" i="4"/>
  <c r="AN307" i="4"/>
  <c r="AO307" i="4"/>
  <c r="AP307" i="4"/>
  <c r="AQ307" i="4"/>
  <c r="AR307" i="4"/>
  <c r="AS307" i="4"/>
  <c r="AT307" i="4"/>
  <c r="AU307" i="4"/>
  <c r="AV307" i="4"/>
  <c r="AW307" i="4"/>
  <c r="AX307" i="4"/>
  <c r="AY307" i="4"/>
  <c r="AZ307" i="4"/>
  <c r="BA307" i="4"/>
  <c r="BB307" i="4"/>
  <c r="BC307" i="4"/>
  <c r="BD307" i="4"/>
  <c r="BE307" i="4"/>
  <c r="BF307" i="4"/>
  <c r="BG307" i="4"/>
  <c r="BH307" i="4"/>
  <c r="P238" i="4"/>
  <c r="Q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BG238" i="4"/>
  <c r="BH238" i="4"/>
  <c r="K313" i="4"/>
  <c r="L313" i="4"/>
  <c r="M313" i="4"/>
  <c r="N313" i="4"/>
  <c r="O313" i="4"/>
  <c r="P313" i="4"/>
  <c r="Q313" i="4"/>
  <c r="S313" i="4"/>
  <c r="T313" i="4"/>
  <c r="U313" i="4"/>
  <c r="V313" i="4"/>
  <c r="W313" i="4"/>
  <c r="X313" i="4"/>
  <c r="Y313" i="4"/>
  <c r="Z313" i="4"/>
  <c r="AA313" i="4"/>
  <c r="AB313" i="4"/>
  <c r="AC313" i="4"/>
  <c r="AD313" i="4"/>
  <c r="AE313" i="4"/>
  <c r="AF313" i="4"/>
  <c r="AG313" i="4"/>
  <c r="AH313" i="4"/>
  <c r="AI313" i="4"/>
  <c r="AJ313" i="4"/>
  <c r="AK313" i="4"/>
  <c r="AL313" i="4"/>
  <c r="AM313" i="4"/>
  <c r="AN313" i="4"/>
  <c r="AO313" i="4"/>
  <c r="AP313" i="4"/>
  <c r="AQ313" i="4"/>
  <c r="AR313" i="4"/>
  <c r="AS313" i="4"/>
  <c r="AT313" i="4"/>
  <c r="AU313" i="4"/>
  <c r="AV313" i="4"/>
  <c r="AW313" i="4"/>
  <c r="AX313" i="4"/>
  <c r="AY313" i="4"/>
  <c r="AZ313" i="4"/>
  <c r="BA313" i="4"/>
  <c r="BB313" i="4"/>
  <c r="BC313" i="4"/>
  <c r="BD313" i="4"/>
  <c r="BE313" i="4"/>
  <c r="BF313" i="4"/>
  <c r="BG313" i="4"/>
  <c r="BH313" i="4"/>
  <c r="BH253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Q253" i="4"/>
  <c r="P253" i="4"/>
  <c r="O253" i="4"/>
  <c r="N253" i="4"/>
  <c r="M253" i="4"/>
  <c r="L253" i="4"/>
  <c r="K253" i="4"/>
  <c r="J40" i="4" l="1"/>
  <c r="J42" i="4"/>
  <c r="J48" i="4"/>
  <c r="J46" i="4"/>
  <c r="J47" i="4"/>
  <c r="J44" i="4"/>
  <c r="J41" i="4"/>
  <c r="J238" i="4"/>
  <c r="J148" i="4"/>
  <c r="J143" i="4"/>
  <c r="J142" i="4"/>
  <c r="J141" i="4"/>
  <c r="J145" i="4"/>
  <c r="J140" i="4"/>
  <c r="J139" i="4"/>
  <c r="J138" i="4"/>
  <c r="J303" i="4"/>
  <c r="J225" i="4"/>
  <c r="J224" i="4"/>
  <c r="J134" i="4"/>
  <c r="J133" i="4"/>
  <c r="J132" i="4"/>
  <c r="J131" i="4"/>
  <c r="J297" i="4"/>
  <c r="J130" i="4"/>
  <c r="J302" i="4"/>
  <c r="J354" i="4"/>
  <c r="J146" i="4"/>
  <c r="J313" i="4"/>
  <c r="J306" i="4"/>
  <c r="J144" i="4"/>
  <c r="J307" i="4"/>
  <c r="J305" i="4"/>
  <c r="J150" i="4"/>
  <c r="J253" i="4"/>
  <c r="BH66" i="4" l="1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Q66" i="4"/>
  <c r="P66" i="4"/>
  <c r="O66" i="4"/>
  <c r="N66" i="4"/>
  <c r="M66" i="4"/>
  <c r="L66" i="4"/>
  <c r="K66" i="4"/>
  <c r="BH263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Q263" i="4"/>
  <c r="P263" i="4"/>
  <c r="O263" i="4"/>
  <c r="N263" i="4"/>
  <c r="M263" i="4"/>
  <c r="L263" i="4"/>
  <c r="K263" i="4"/>
  <c r="BH394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Q394" i="4"/>
  <c r="P394" i="4"/>
  <c r="O394" i="4"/>
  <c r="N394" i="4"/>
  <c r="M394" i="4"/>
  <c r="L394" i="4"/>
  <c r="K394" i="4"/>
  <c r="BH395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Q395" i="4"/>
  <c r="P395" i="4"/>
  <c r="O395" i="4"/>
  <c r="N395" i="4"/>
  <c r="M395" i="4"/>
  <c r="L395" i="4"/>
  <c r="K395" i="4"/>
  <c r="BH257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Q257" i="4"/>
  <c r="P257" i="4"/>
  <c r="O257" i="4"/>
  <c r="N257" i="4"/>
  <c r="M257" i="4"/>
  <c r="L257" i="4"/>
  <c r="K257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Q255" i="4"/>
  <c r="P255" i="4"/>
  <c r="O255" i="4"/>
  <c r="N255" i="4"/>
  <c r="M255" i="4"/>
  <c r="L255" i="4"/>
  <c r="K255" i="4"/>
  <c r="BH256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Q256" i="4"/>
  <c r="P256" i="4"/>
  <c r="O256" i="4"/>
  <c r="N256" i="4"/>
  <c r="M256" i="4"/>
  <c r="L256" i="4"/>
  <c r="K256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Q175" i="4"/>
  <c r="P175" i="4"/>
  <c r="O175" i="4"/>
  <c r="N175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Q178" i="4"/>
  <c r="P178" i="4"/>
  <c r="O178" i="4"/>
  <c r="N178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Q177" i="4"/>
  <c r="P177" i="4"/>
  <c r="O177" i="4"/>
  <c r="N177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Q80" i="4"/>
  <c r="P80" i="4"/>
  <c r="O80" i="4"/>
  <c r="N80" i="4"/>
  <c r="M80" i="4"/>
  <c r="L80" i="4"/>
  <c r="K80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Q83" i="4"/>
  <c r="P83" i="4"/>
  <c r="O83" i="4"/>
  <c r="N83" i="4"/>
  <c r="M83" i="4"/>
  <c r="L83" i="4"/>
  <c r="K83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Q84" i="4"/>
  <c r="P84" i="4"/>
  <c r="O84" i="4"/>
  <c r="N84" i="4"/>
  <c r="M84" i="4"/>
  <c r="L84" i="4"/>
  <c r="K84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Q82" i="4"/>
  <c r="P82" i="4"/>
  <c r="O82" i="4"/>
  <c r="N82" i="4"/>
  <c r="M82" i="4"/>
  <c r="L82" i="4"/>
  <c r="K82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Q86" i="4"/>
  <c r="P86" i="4"/>
  <c r="O86" i="4"/>
  <c r="N86" i="4"/>
  <c r="M86" i="4"/>
  <c r="L86" i="4"/>
  <c r="K86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Q85" i="4"/>
  <c r="P85" i="4"/>
  <c r="O85" i="4"/>
  <c r="N85" i="4"/>
  <c r="M85" i="4"/>
  <c r="L85" i="4"/>
  <c r="K85" i="4"/>
  <c r="J66" i="4" l="1"/>
  <c r="J256" i="4"/>
  <c r="J257" i="4"/>
  <c r="J394" i="4"/>
  <c r="J263" i="4"/>
  <c r="J255" i="4"/>
  <c r="J395" i="4"/>
  <c r="J178" i="4"/>
  <c r="J177" i="4"/>
  <c r="J175" i="4"/>
  <c r="J85" i="4"/>
  <c r="J83" i="4"/>
  <c r="J80" i="4"/>
  <c r="J84" i="4"/>
  <c r="J82" i="4"/>
  <c r="J86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Q20" i="4"/>
  <c r="P20" i="4"/>
  <c r="O20" i="4"/>
  <c r="N20" i="4"/>
  <c r="M20" i="4"/>
  <c r="L20" i="4"/>
  <c r="K20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Q23" i="4"/>
  <c r="P23" i="4"/>
  <c r="O23" i="4"/>
  <c r="N23" i="4"/>
  <c r="M23" i="4"/>
  <c r="L23" i="4"/>
  <c r="K23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Q19" i="4"/>
  <c r="P19" i="4"/>
  <c r="O19" i="4"/>
  <c r="N19" i="4"/>
  <c r="M19" i="4"/>
  <c r="L19" i="4"/>
  <c r="K19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Q18" i="4"/>
  <c r="P18" i="4"/>
  <c r="O18" i="4"/>
  <c r="N18" i="4"/>
  <c r="M18" i="4"/>
  <c r="L18" i="4"/>
  <c r="K18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Q24" i="4"/>
  <c r="P24" i="4"/>
  <c r="O24" i="4"/>
  <c r="N24" i="4"/>
  <c r="M24" i="4"/>
  <c r="L24" i="4"/>
  <c r="K24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Q17" i="4"/>
  <c r="P17" i="4"/>
  <c r="O17" i="4"/>
  <c r="N17" i="4"/>
  <c r="M17" i="4"/>
  <c r="L17" i="4"/>
  <c r="K17" i="4"/>
  <c r="BH433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Q433" i="4"/>
  <c r="P433" i="4"/>
  <c r="O433" i="4"/>
  <c r="N433" i="4"/>
  <c r="M433" i="4"/>
  <c r="L433" i="4"/>
  <c r="K433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Q277" i="4"/>
  <c r="P277" i="4"/>
  <c r="O277" i="4"/>
  <c r="N277" i="4"/>
  <c r="M277" i="4"/>
  <c r="L277" i="4"/>
  <c r="K277" i="4"/>
  <c r="BH336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Q336" i="4"/>
  <c r="P336" i="4"/>
  <c r="O336" i="4"/>
  <c r="N336" i="4"/>
  <c r="M336" i="4"/>
  <c r="L336" i="4"/>
  <c r="K336" i="4"/>
  <c r="BH278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Q278" i="4"/>
  <c r="P278" i="4"/>
  <c r="O278" i="4"/>
  <c r="N278" i="4"/>
  <c r="M278" i="4"/>
  <c r="L278" i="4"/>
  <c r="K278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Q186" i="4"/>
  <c r="P186" i="4"/>
  <c r="O186" i="4"/>
  <c r="N186" i="4"/>
  <c r="M186" i="4"/>
  <c r="L186" i="4"/>
  <c r="K186" i="4"/>
  <c r="BH261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Q261" i="4"/>
  <c r="P261" i="4"/>
  <c r="O261" i="4"/>
  <c r="N261" i="4"/>
  <c r="M261" i="4"/>
  <c r="L261" i="4"/>
  <c r="K261" i="4"/>
  <c r="BH259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Q259" i="4"/>
  <c r="P259" i="4"/>
  <c r="O259" i="4"/>
  <c r="N259" i="4"/>
  <c r="M259" i="4"/>
  <c r="L259" i="4"/>
  <c r="K259" i="4"/>
  <c r="BH260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Q260" i="4"/>
  <c r="P260" i="4"/>
  <c r="O260" i="4"/>
  <c r="N260" i="4"/>
  <c r="M260" i="4"/>
  <c r="L260" i="4"/>
  <c r="K260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Q273" i="4"/>
  <c r="P273" i="4"/>
  <c r="O273" i="4"/>
  <c r="N273" i="4"/>
  <c r="M273" i="4"/>
  <c r="L273" i="4"/>
  <c r="K273" i="4"/>
  <c r="BH272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Q272" i="4"/>
  <c r="P272" i="4"/>
  <c r="O272" i="4"/>
  <c r="N272" i="4"/>
  <c r="M272" i="4"/>
  <c r="L272" i="4"/>
  <c r="K272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Q183" i="4"/>
  <c r="P183" i="4"/>
  <c r="O183" i="4"/>
  <c r="N183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Q209" i="4"/>
  <c r="P209" i="4"/>
  <c r="O209" i="4"/>
  <c r="N209" i="4"/>
  <c r="M209" i="4"/>
  <c r="L209" i="4"/>
  <c r="K209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Q193" i="4"/>
  <c r="P193" i="4"/>
  <c r="O193" i="4"/>
  <c r="N193" i="4"/>
  <c r="M193" i="4"/>
  <c r="L193" i="4"/>
  <c r="K193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Q191" i="4"/>
  <c r="P191" i="4"/>
  <c r="O191" i="4"/>
  <c r="N191" i="4"/>
  <c r="M191" i="4"/>
  <c r="L191" i="4"/>
  <c r="K191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Q192" i="4"/>
  <c r="P192" i="4"/>
  <c r="O192" i="4"/>
  <c r="N192" i="4"/>
  <c r="M192" i="4"/>
  <c r="L192" i="4"/>
  <c r="K192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Q189" i="4"/>
  <c r="P189" i="4"/>
  <c r="O189" i="4"/>
  <c r="N189" i="4"/>
  <c r="M189" i="4"/>
  <c r="L189" i="4"/>
  <c r="K189" i="4"/>
  <c r="J20" i="4" l="1"/>
  <c r="J277" i="4"/>
  <c r="J433" i="4"/>
  <c r="J24" i="4"/>
  <c r="J18" i="4"/>
  <c r="J23" i="4"/>
  <c r="J19" i="4"/>
  <c r="J17" i="4"/>
  <c r="J336" i="4"/>
  <c r="J278" i="4"/>
  <c r="J186" i="4"/>
  <c r="J183" i="4"/>
  <c r="J272" i="4"/>
  <c r="J273" i="4"/>
  <c r="J259" i="4"/>
  <c r="J261" i="4"/>
  <c r="J260" i="4"/>
  <c r="J192" i="4"/>
  <c r="J193" i="4"/>
  <c r="J189" i="4"/>
  <c r="J209" i="4"/>
  <c r="J191" i="4"/>
  <c r="BH93" i="4" l="1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Q93" i="4"/>
  <c r="P93" i="4"/>
  <c r="O93" i="4"/>
  <c r="N93" i="4"/>
  <c r="M93" i="4"/>
  <c r="L93" i="4"/>
  <c r="K9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Q32" i="4"/>
  <c r="P32" i="4"/>
  <c r="O32" i="4"/>
  <c r="N32" i="4"/>
  <c r="M32" i="4"/>
  <c r="L32" i="4"/>
  <c r="K32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Q27" i="4"/>
  <c r="P27" i="4"/>
  <c r="O27" i="4"/>
  <c r="N27" i="4"/>
  <c r="M27" i="4"/>
  <c r="L27" i="4"/>
  <c r="K27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Q35" i="4"/>
  <c r="P35" i="4"/>
  <c r="O35" i="4"/>
  <c r="N35" i="4"/>
  <c r="M35" i="4"/>
  <c r="L35" i="4"/>
  <c r="K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Q34" i="4"/>
  <c r="P34" i="4"/>
  <c r="O34" i="4"/>
  <c r="N34" i="4"/>
  <c r="M34" i="4"/>
  <c r="L34" i="4"/>
  <c r="K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Q33" i="4"/>
  <c r="P33" i="4"/>
  <c r="O33" i="4"/>
  <c r="N33" i="4"/>
  <c r="M33" i="4"/>
  <c r="L33" i="4"/>
  <c r="K33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Q29" i="4"/>
  <c r="P29" i="4"/>
  <c r="O29" i="4"/>
  <c r="N29" i="4"/>
  <c r="M29" i="4"/>
  <c r="L29" i="4"/>
  <c r="K29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Q26" i="4"/>
  <c r="P26" i="4"/>
  <c r="O26" i="4"/>
  <c r="N26" i="4"/>
  <c r="M26" i="4"/>
  <c r="L26" i="4"/>
  <c r="K26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Q92" i="4"/>
  <c r="P92" i="4"/>
  <c r="O92" i="4"/>
  <c r="N92" i="4"/>
  <c r="M92" i="4"/>
  <c r="L92" i="4"/>
  <c r="K92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Q87" i="4"/>
  <c r="P87" i="4"/>
  <c r="O87" i="4"/>
  <c r="N87" i="4"/>
  <c r="M87" i="4"/>
  <c r="L87" i="4"/>
  <c r="K87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Q91" i="4"/>
  <c r="P91" i="4"/>
  <c r="O91" i="4"/>
  <c r="N91" i="4"/>
  <c r="M91" i="4"/>
  <c r="L91" i="4"/>
  <c r="K91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Q88" i="4"/>
  <c r="P88" i="4"/>
  <c r="O88" i="4"/>
  <c r="N88" i="4"/>
  <c r="M88" i="4"/>
  <c r="L88" i="4"/>
  <c r="K88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Q120" i="4"/>
  <c r="P120" i="4"/>
  <c r="O120" i="4"/>
  <c r="N120" i="4"/>
  <c r="M120" i="4"/>
  <c r="L120" i="4"/>
  <c r="K120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Q108" i="4"/>
  <c r="P108" i="4"/>
  <c r="O108" i="4"/>
  <c r="N108" i="4"/>
  <c r="M108" i="4"/>
  <c r="L108" i="4"/>
  <c r="K108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Q102" i="4"/>
  <c r="P102" i="4"/>
  <c r="O102" i="4"/>
  <c r="N102" i="4"/>
  <c r="M102" i="4"/>
  <c r="L102" i="4"/>
  <c r="K102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Q106" i="4"/>
  <c r="P106" i="4"/>
  <c r="O106" i="4"/>
  <c r="N106" i="4"/>
  <c r="M106" i="4"/>
  <c r="L106" i="4"/>
  <c r="K106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Q105" i="4"/>
  <c r="P105" i="4"/>
  <c r="O105" i="4"/>
  <c r="N105" i="4"/>
  <c r="M105" i="4"/>
  <c r="L105" i="4"/>
  <c r="K105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Q103" i="4"/>
  <c r="P103" i="4"/>
  <c r="O103" i="4"/>
  <c r="N103" i="4"/>
  <c r="M103" i="4"/>
  <c r="L103" i="4"/>
  <c r="K103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Q97" i="4"/>
  <c r="P97" i="4"/>
  <c r="O97" i="4"/>
  <c r="N97" i="4"/>
  <c r="M97" i="4"/>
  <c r="L97" i="4"/>
  <c r="K97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Q98" i="4"/>
  <c r="P98" i="4"/>
  <c r="O98" i="4"/>
  <c r="N98" i="4"/>
  <c r="M98" i="4"/>
  <c r="L98" i="4"/>
  <c r="K98" i="4"/>
  <c r="J88" i="4" l="1"/>
  <c r="J33" i="4"/>
  <c r="J32" i="4"/>
  <c r="J93" i="4"/>
  <c r="J34" i="4"/>
  <c r="J29" i="4"/>
  <c r="J27" i="4"/>
  <c r="J26" i="4"/>
  <c r="J35" i="4"/>
  <c r="J106" i="4"/>
  <c r="J87" i="4"/>
  <c r="J120" i="4"/>
  <c r="J91" i="4"/>
  <c r="J92" i="4"/>
  <c r="J98" i="4"/>
  <c r="J102" i="4"/>
  <c r="J108" i="4"/>
  <c r="J97" i="4"/>
  <c r="J105" i="4"/>
  <c r="J103" i="4"/>
  <c r="BH403" i="4" l="1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Q403" i="4"/>
  <c r="P403" i="4"/>
  <c r="O403" i="4"/>
  <c r="N403" i="4"/>
  <c r="M403" i="4"/>
  <c r="L403" i="4"/>
  <c r="K403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Q405" i="4"/>
  <c r="P405" i="4"/>
  <c r="O405" i="4"/>
  <c r="N405" i="4"/>
  <c r="M405" i="4"/>
  <c r="L405" i="4"/>
  <c r="K405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Q382" i="4"/>
  <c r="P382" i="4"/>
  <c r="O382" i="4"/>
  <c r="N382" i="4"/>
  <c r="M382" i="4"/>
  <c r="L382" i="4"/>
  <c r="K382" i="4"/>
  <c r="BH381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Q381" i="4"/>
  <c r="P381" i="4"/>
  <c r="O381" i="4"/>
  <c r="N381" i="4"/>
  <c r="M381" i="4"/>
  <c r="L381" i="4"/>
  <c r="K381" i="4"/>
  <c r="BH245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Q245" i="4"/>
  <c r="P245" i="4"/>
  <c r="O245" i="4"/>
  <c r="N245" i="4"/>
  <c r="M245" i="4"/>
  <c r="L245" i="4"/>
  <c r="K245" i="4"/>
  <c r="BH244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Q244" i="4"/>
  <c r="P244" i="4"/>
  <c r="O244" i="4"/>
  <c r="N244" i="4"/>
  <c r="M244" i="4"/>
  <c r="L244" i="4"/>
  <c r="K244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Q251" i="4"/>
  <c r="P251" i="4"/>
  <c r="O251" i="4"/>
  <c r="N251" i="4"/>
  <c r="M251" i="4"/>
  <c r="L251" i="4"/>
  <c r="K251" i="4"/>
  <c r="BH249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Q249" i="4"/>
  <c r="P249" i="4"/>
  <c r="O249" i="4"/>
  <c r="N249" i="4"/>
  <c r="M249" i="4"/>
  <c r="L249" i="4"/>
  <c r="K249" i="4"/>
  <c r="BH250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Q250" i="4"/>
  <c r="P250" i="4"/>
  <c r="O250" i="4"/>
  <c r="N250" i="4"/>
  <c r="M250" i="4"/>
  <c r="L250" i="4"/>
  <c r="K250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Q171" i="4"/>
  <c r="P171" i="4"/>
  <c r="O171" i="4"/>
  <c r="N171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Q167" i="4"/>
  <c r="P167" i="4"/>
  <c r="O167" i="4"/>
  <c r="N167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Q166" i="4"/>
  <c r="P166" i="4"/>
  <c r="O166" i="4"/>
  <c r="N166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Q164" i="4"/>
  <c r="P164" i="4"/>
  <c r="O164" i="4"/>
  <c r="N164" i="4"/>
  <c r="M164" i="4"/>
  <c r="L164" i="4"/>
  <c r="K164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Q170" i="4"/>
  <c r="P170" i="4"/>
  <c r="O170" i="4"/>
  <c r="N170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Q168" i="4"/>
  <c r="P168" i="4"/>
  <c r="O168" i="4"/>
  <c r="N168" i="4"/>
  <c r="J381" i="4" l="1"/>
  <c r="J164" i="4"/>
  <c r="J171" i="4"/>
  <c r="J403" i="4"/>
  <c r="J405" i="4"/>
  <c r="J382" i="4"/>
  <c r="J245" i="4"/>
  <c r="J244" i="4"/>
  <c r="J251" i="4"/>
  <c r="J249" i="4"/>
  <c r="J168" i="4"/>
  <c r="J167" i="4"/>
  <c r="J250" i="4"/>
  <c r="J166" i="4"/>
  <c r="J170" i="4"/>
  <c r="BH269" i="4" l="1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Q269" i="4"/>
  <c r="P269" i="4"/>
  <c r="O269" i="4"/>
  <c r="N269" i="4"/>
  <c r="M269" i="4"/>
  <c r="L269" i="4"/>
  <c r="K269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Q62" i="4"/>
  <c r="P62" i="4"/>
  <c r="O62" i="4"/>
  <c r="N62" i="4"/>
  <c r="M62" i="4"/>
  <c r="L62" i="4"/>
  <c r="K62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Q63" i="4"/>
  <c r="P63" i="4"/>
  <c r="O63" i="4"/>
  <c r="N63" i="4"/>
  <c r="M63" i="4"/>
  <c r="L63" i="4"/>
  <c r="K63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Q59" i="4"/>
  <c r="P59" i="4"/>
  <c r="O59" i="4"/>
  <c r="N59" i="4"/>
  <c r="M59" i="4"/>
  <c r="L59" i="4"/>
  <c r="K59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Q58" i="4"/>
  <c r="P58" i="4"/>
  <c r="O58" i="4"/>
  <c r="N58" i="4"/>
  <c r="M58" i="4"/>
  <c r="L58" i="4"/>
  <c r="K58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Q77" i="4"/>
  <c r="P77" i="4"/>
  <c r="O77" i="4"/>
  <c r="N77" i="4"/>
  <c r="M77" i="4"/>
  <c r="L77" i="4"/>
  <c r="K77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Q74" i="4"/>
  <c r="P74" i="4"/>
  <c r="O74" i="4"/>
  <c r="N74" i="4"/>
  <c r="M74" i="4"/>
  <c r="L74" i="4"/>
  <c r="K74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Q68" i="4"/>
  <c r="P68" i="4"/>
  <c r="O68" i="4"/>
  <c r="N68" i="4"/>
  <c r="M68" i="4"/>
  <c r="L68" i="4"/>
  <c r="K68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Q65" i="4"/>
  <c r="P65" i="4"/>
  <c r="O65" i="4"/>
  <c r="N65" i="4"/>
  <c r="M65" i="4"/>
  <c r="L65" i="4"/>
  <c r="K65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Q73" i="4"/>
  <c r="P73" i="4"/>
  <c r="O73" i="4"/>
  <c r="N73" i="4"/>
  <c r="M73" i="4"/>
  <c r="L73" i="4"/>
  <c r="K73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Q71" i="4"/>
  <c r="P71" i="4"/>
  <c r="O71" i="4"/>
  <c r="N71" i="4"/>
  <c r="M71" i="4"/>
  <c r="L71" i="4"/>
  <c r="K71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Q69" i="4"/>
  <c r="P69" i="4"/>
  <c r="O69" i="4"/>
  <c r="N69" i="4"/>
  <c r="M69" i="4"/>
  <c r="L69" i="4"/>
  <c r="K69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Q64" i="4"/>
  <c r="P64" i="4"/>
  <c r="O64" i="4"/>
  <c r="N64" i="4"/>
  <c r="M64" i="4"/>
  <c r="L64" i="4"/>
  <c r="K64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Q76" i="4"/>
  <c r="P76" i="4"/>
  <c r="O76" i="4"/>
  <c r="N76" i="4"/>
  <c r="M76" i="4"/>
  <c r="L76" i="4"/>
  <c r="K76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Q75" i="4"/>
  <c r="P75" i="4"/>
  <c r="O75" i="4"/>
  <c r="N75" i="4"/>
  <c r="M75" i="4"/>
  <c r="L75" i="4"/>
  <c r="K75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Q72" i="4"/>
  <c r="P72" i="4"/>
  <c r="O72" i="4"/>
  <c r="N72" i="4"/>
  <c r="M72" i="4"/>
  <c r="L72" i="4"/>
  <c r="K72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Q67" i="4"/>
  <c r="P67" i="4"/>
  <c r="O67" i="4"/>
  <c r="N67" i="4"/>
  <c r="M67" i="4"/>
  <c r="L67" i="4"/>
  <c r="K67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Q12" i="4"/>
  <c r="P12" i="4"/>
  <c r="O12" i="4"/>
  <c r="N12" i="4"/>
  <c r="M12" i="4"/>
  <c r="L12" i="4"/>
  <c r="K12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Q13" i="4"/>
  <c r="P13" i="4"/>
  <c r="O13" i="4"/>
  <c r="N13" i="4"/>
  <c r="M13" i="4"/>
  <c r="L13" i="4"/>
  <c r="K13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Q9" i="4"/>
  <c r="P9" i="4"/>
  <c r="O9" i="4"/>
  <c r="N9" i="4"/>
  <c r="M9" i="4"/>
  <c r="L9" i="4"/>
  <c r="K9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Q6" i="4"/>
  <c r="P6" i="4"/>
  <c r="O6" i="4"/>
  <c r="N6" i="4"/>
  <c r="M6" i="4"/>
  <c r="L6" i="4"/>
  <c r="K6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Q15" i="4"/>
  <c r="P15" i="4"/>
  <c r="O15" i="4"/>
  <c r="N15" i="4"/>
  <c r="M15" i="4"/>
  <c r="L15" i="4"/>
  <c r="K15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Q14" i="4"/>
  <c r="P14" i="4"/>
  <c r="O14" i="4"/>
  <c r="N14" i="4"/>
  <c r="M14" i="4"/>
  <c r="L14" i="4"/>
  <c r="K14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Q8" i="4"/>
  <c r="P8" i="4"/>
  <c r="O8" i="4"/>
  <c r="N8" i="4"/>
  <c r="M8" i="4"/>
  <c r="L8" i="4"/>
  <c r="K8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Q4" i="4"/>
  <c r="P4" i="4"/>
  <c r="O4" i="4"/>
  <c r="N4" i="4"/>
  <c r="M4" i="4"/>
  <c r="L4" i="4"/>
  <c r="K4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Q11" i="4"/>
  <c r="P11" i="4"/>
  <c r="O11" i="4"/>
  <c r="N11" i="4"/>
  <c r="M11" i="4"/>
  <c r="L11" i="4"/>
  <c r="K11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Q10" i="4"/>
  <c r="P10" i="4"/>
  <c r="O10" i="4"/>
  <c r="N10" i="4"/>
  <c r="M10" i="4"/>
  <c r="L10" i="4"/>
  <c r="K10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Q7" i="4"/>
  <c r="P7" i="4"/>
  <c r="O7" i="4"/>
  <c r="N7" i="4"/>
  <c r="M7" i="4"/>
  <c r="L7" i="4"/>
  <c r="K7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Q2" i="4"/>
  <c r="P2" i="4"/>
  <c r="O2" i="4"/>
  <c r="N2" i="4"/>
  <c r="M2" i="4"/>
  <c r="L2" i="4"/>
  <c r="K2" i="4"/>
  <c r="J269" i="4" l="1"/>
  <c r="J74" i="4"/>
  <c r="J63" i="4"/>
  <c r="J65" i="4"/>
  <c r="J62" i="4"/>
  <c r="J58" i="4"/>
  <c r="J59" i="4"/>
  <c r="J77" i="4"/>
  <c r="J68" i="4"/>
  <c r="J75" i="4"/>
  <c r="J73" i="4"/>
  <c r="J64" i="4"/>
  <c r="J76" i="4"/>
  <c r="J69" i="4"/>
  <c r="J71" i="4"/>
  <c r="J12" i="4"/>
  <c r="J72" i="4"/>
  <c r="J67" i="4"/>
  <c r="J13" i="4"/>
  <c r="J10" i="4"/>
  <c r="J8" i="4"/>
  <c r="J9" i="4"/>
  <c r="J14" i="4"/>
  <c r="J11" i="4"/>
  <c r="J15" i="4"/>
  <c r="J4" i="4"/>
  <c r="J6" i="4"/>
  <c r="J7" i="4"/>
  <c r="J2" i="4"/>
  <c r="BH409" i="4" l="1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Q409" i="4"/>
  <c r="P409" i="4"/>
  <c r="O409" i="4"/>
  <c r="N409" i="4"/>
  <c r="M409" i="4"/>
  <c r="L409" i="4"/>
  <c r="K409" i="4"/>
  <c r="BH330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Q330" i="4"/>
  <c r="P330" i="4"/>
  <c r="O330" i="4"/>
  <c r="N330" i="4"/>
  <c r="M330" i="4"/>
  <c r="L330" i="4"/>
  <c r="K330" i="4"/>
  <c r="BH389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Q389" i="4"/>
  <c r="P389" i="4"/>
  <c r="O389" i="4"/>
  <c r="N389" i="4"/>
  <c r="M389" i="4"/>
  <c r="L389" i="4"/>
  <c r="K389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Q100" i="4"/>
  <c r="P100" i="4"/>
  <c r="O100" i="4"/>
  <c r="N100" i="4"/>
  <c r="M100" i="4"/>
  <c r="L100" i="4"/>
  <c r="K100" i="4"/>
  <c r="BH473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Q473" i="4"/>
  <c r="P473" i="4"/>
  <c r="O473" i="4"/>
  <c r="N473" i="4"/>
  <c r="M473" i="4"/>
  <c r="L473" i="4"/>
  <c r="K473" i="4"/>
  <c r="BH397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Q397" i="4"/>
  <c r="P397" i="4"/>
  <c r="O397" i="4"/>
  <c r="N397" i="4"/>
  <c r="M397" i="4"/>
  <c r="L397" i="4"/>
  <c r="K397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Q94" i="4"/>
  <c r="P94" i="4"/>
  <c r="O94" i="4"/>
  <c r="N94" i="4"/>
  <c r="M94" i="4"/>
  <c r="L94" i="4"/>
  <c r="K94" i="4"/>
  <c r="BH373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Q373" i="4"/>
  <c r="P373" i="4"/>
  <c r="O373" i="4"/>
  <c r="N373" i="4"/>
  <c r="M373" i="4"/>
  <c r="L373" i="4"/>
  <c r="K373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Q340" i="4"/>
  <c r="P340" i="4"/>
  <c r="O340" i="4"/>
  <c r="N340" i="4"/>
  <c r="M340" i="4"/>
  <c r="L340" i="4"/>
  <c r="K340" i="4"/>
  <c r="BH505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Q505" i="4"/>
  <c r="P505" i="4"/>
  <c r="O505" i="4"/>
  <c r="N505" i="4"/>
  <c r="M505" i="4"/>
  <c r="L505" i="4"/>
  <c r="K505" i="4"/>
  <c r="BH500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Q500" i="4"/>
  <c r="P500" i="4"/>
  <c r="O500" i="4"/>
  <c r="N500" i="4"/>
  <c r="M500" i="4"/>
  <c r="L500" i="4"/>
  <c r="K500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Q96" i="4"/>
  <c r="P96" i="4"/>
  <c r="O96" i="4"/>
  <c r="N96" i="4"/>
  <c r="M96" i="4"/>
  <c r="L96" i="4"/>
  <c r="K96" i="4"/>
  <c r="BH327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Q327" i="4"/>
  <c r="P327" i="4"/>
  <c r="O327" i="4"/>
  <c r="N327" i="4"/>
  <c r="M327" i="4"/>
  <c r="L327" i="4"/>
  <c r="K327" i="4"/>
  <c r="BH293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Q293" i="4"/>
  <c r="P293" i="4"/>
  <c r="O293" i="4"/>
  <c r="N293" i="4"/>
  <c r="M293" i="4"/>
  <c r="L293" i="4"/>
  <c r="K293" i="4"/>
  <c r="BH496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Q496" i="4"/>
  <c r="P496" i="4"/>
  <c r="O496" i="4"/>
  <c r="N496" i="4"/>
  <c r="M496" i="4"/>
  <c r="L496" i="4"/>
  <c r="K496" i="4"/>
  <c r="BH299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Q299" i="4"/>
  <c r="P299" i="4"/>
  <c r="O299" i="4"/>
  <c r="N299" i="4"/>
  <c r="M299" i="4"/>
  <c r="L299" i="4"/>
  <c r="K299" i="4"/>
  <c r="BH401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Q401" i="4"/>
  <c r="P401" i="4"/>
  <c r="O401" i="4"/>
  <c r="N401" i="4"/>
  <c r="M401" i="4"/>
  <c r="L401" i="4"/>
  <c r="K401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Q163" i="4"/>
  <c r="P163" i="4"/>
  <c r="O163" i="4"/>
  <c r="N163" i="4"/>
  <c r="M163" i="4"/>
  <c r="L163" i="4"/>
  <c r="K163" i="4"/>
  <c r="BH456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Q456" i="4"/>
  <c r="P456" i="4"/>
  <c r="O456" i="4"/>
  <c r="N456" i="4"/>
  <c r="M456" i="4"/>
  <c r="L456" i="4"/>
  <c r="K456" i="4"/>
  <c r="BH254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Q254" i="4"/>
  <c r="P254" i="4"/>
  <c r="O254" i="4"/>
  <c r="N254" i="4"/>
  <c r="M254" i="4"/>
  <c r="L254" i="4"/>
  <c r="K254" i="4"/>
  <c r="BH375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Q375" i="4"/>
  <c r="P375" i="4"/>
  <c r="O375" i="4"/>
  <c r="N375" i="4"/>
  <c r="M375" i="4"/>
  <c r="L375" i="4"/>
  <c r="K375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Q308" i="4"/>
  <c r="P308" i="4"/>
  <c r="O308" i="4"/>
  <c r="N308" i="4"/>
  <c r="M308" i="4"/>
  <c r="L308" i="4"/>
  <c r="K308" i="4"/>
  <c r="BH320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Q320" i="4"/>
  <c r="P320" i="4"/>
  <c r="O320" i="4"/>
  <c r="N320" i="4"/>
  <c r="M320" i="4"/>
  <c r="L320" i="4"/>
  <c r="K320" i="4"/>
  <c r="BH334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Q334" i="4"/>
  <c r="P334" i="4"/>
  <c r="O334" i="4"/>
  <c r="N334" i="4"/>
  <c r="M334" i="4"/>
  <c r="L334" i="4"/>
  <c r="K334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Q392" i="4"/>
  <c r="P392" i="4"/>
  <c r="O392" i="4"/>
  <c r="N392" i="4"/>
  <c r="M392" i="4"/>
  <c r="L392" i="4"/>
  <c r="K392" i="4"/>
  <c r="BH358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Q358" i="4"/>
  <c r="P358" i="4"/>
  <c r="O358" i="4"/>
  <c r="N358" i="4"/>
  <c r="M358" i="4"/>
  <c r="L358" i="4"/>
  <c r="K358" i="4"/>
  <c r="BH509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Q509" i="4"/>
  <c r="P509" i="4"/>
  <c r="O509" i="4"/>
  <c r="N509" i="4"/>
  <c r="M509" i="4"/>
  <c r="L509" i="4"/>
  <c r="K509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Q104" i="4"/>
  <c r="P104" i="4"/>
  <c r="O104" i="4"/>
  <c r="N104" i="4"/>
  <c r="M104" i="4"/>
  <c r="L104" i="4"/>
  <c r="K104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Q361" i="4"/>
  <c r="P361" i="4"/>
  <c r="O361" i="4"/>
  <c r="N361" i="4"/>
  <c r="M361" i="4"/>
  <c r="L361" i="4"/>
  <c r="K361" i="4"/>
  <c r="BH425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Q425" i="4"/>
  <c r="P425" i="4"/>
  <c r="O425" i="4"/>
  <c r="N425" i="4"/>
  <c r="M425" i="4"/>
  <c r="L425" i="4"/>
  <c r="K425" i="4"/>
  <c r="BH428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Q428" i="4"/>
  <c r="P428" i="4"/>
  <c r="O428" i="4"/>
  <c r="N428" i="4"/>
  <c r="M428" i="4"/>
  <c r="L428" i="4"/>
  <c r="K428" i="4"/>
  <c r="BH331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Q331" i="4"/>
  <c r="P331" i="4"/>
  <c r="O331" i="4"/>
  <c r="N331" i="4"/>
  <c r="M331" i="4"/>
  <c r="L331" i="4"/>
  <c r="K331" i="4"/>
  <c r="BH508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Q508" i="4"/>
  <c r="P508" i="4"/>
  <c r="O508" i="4"/>
  <c r="N508" i="4"/>
  <c r="M508" i="4"/>
  <c r="L508" i="4"/>
  <c r="K508" i="4"/>
  <c r="BH504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Q504" i="4"/>
  <c r="P504" i="4"/>
  <c r="O504" i="4"/>
  <c r="N504" i="4"/>
  <c r="M504" i="4"/>
  <c r="L504" i="4"/>
  <c r="K504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Q218" i="4"/>
  <c r="P218" i="4"/>
  <c r="O218" i="4"/>
  <c r="N218" i="4"/>
  <c r="M218" i="4"/>
  <c r="L218" i="4"/>
  <c r="K218" i="4"/>
  <c r="BH424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Q424" i="4"/>
  <c r="P424" i="4"/>
  <c r="O424" i="4"/>
  <c r="N424" i="4"/>
  <c r="M424" i="4"/>
  <c r="L424" i="4"/>
  <c r="K424" i="4"/>
  <c r="BH347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Q347" i="4"/>
  <c r="P347" i="4"/>
  <c r="O347" i="4"/>
  <c r="N347" i="4"/>
  <c r="M347" i="4"/>
  <c r="L347" i="4"/>
  <c r="K347" i="4"/>
  <c r="BH359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Q359" i="4"/>
  <c r="P359" i="4"/>
  <c r="O359" i="4"/>
  <c r="N359" i="4"/>
  <c r="M359" i="4"/>
  <c r="L359" i="4"/>
  <c r="K359" i="4"/>
  <c r="J389" i="4" l="1"/>
  <c r="J331" i="4"/>
  <c r="J299" i="4"/>
  <c r="J327" i="4"/>
  <c r="J359" i="4"/>
  <c r="J347" i="4"/>
  <c r="J425" i="4"/>
  <c r="J358" i="4"/>
  <c r="J334" i="4"/>
  <c r="J320" i="4"/>
  <c r="J340" i="4"/>
  <c r="J373" i="4"/>
  <c r="J504" i="4"/>
  <c r="J218" i="4"/>
  <c r="J508" i="4"/>
  <c r="J428" i="4"/>
  <c r="J361" i="4"/>
  <c r="J104" i="4"/>
  <c r="J509" i="4"/>
  <c r="J392" i="4"/>
  <c r="J308" i="4"/>
  <c r="J375" i="4"/>
  <c r="J163" i="4"/>
  <c r="J293" i="4"/>
  <c r="J500" i="4"/>
  <c r="J94" i="4"/>
  <c r="J100" i="4"/>
  <c r="J330" i="4"/>
  <c r="J424" i="4"/>
  <c r="J254" i="4"/>
  <c r="J456" i="4"/>
  <c r="J401" i="4"/>
  <c r="J496" i="4"/>
  <c r="J96" i="4"/>
  <c r="J505" i="4"/>
  <c r="J397" i="4"/>
  <c r="J473" i="4"/>
  <c r="J409" i="4"/>
</calcChain>
</file>

<file path=xl/sharedStrings.xml><?xml version="1.0" encoding="utf-8"?>
<sst xmlns="http://schemas.openxmlformats.org/spreadsheetml/2006/main" count="3306" uniqueCount="616">
  <si>
    <t>Craig</t>
  </si>
  <si>
    <t>McDonald</t>
  </si>
  <si>
    <t>Cameron</t>
  </si>
  <si>
    <t>Robertson</t>
  </si>
  <si>
    <t>400H</t>
  </si>
  <si>
    <t>Johnson</t>
  </si>
  <si>
    <t>high jump</t>
  </si>
  <si>
    <t>long jump</t>
  </si>
  <si>
    <t>triple jump</t>
  </si>
  <si>
    <t>pole vault</t>
  </si>
  <si>
    <t>Sen</t>
  </si>
  <si>
    <t>U15</t>
  </si>
  <si>
    <t>U20</t>
  </si>
  <si>
    <t>U13</t>
  </si>
  <si>
    <t>U17</t>
  </si>
  <si>
    <t>Holmes</t>
  </si>
  <si>
    <t>Forbes</t>
  </si>
  <si>
    <t>Stewart</t>
  </si>
  <si>
    <t>Winkler</t>
  </si>
  <si>
    <t>U11</t>
  </si>
  <si>
    <t>Woodland-Broome</t>
  </si>
  <si>
    <t>Barnes</t>
  </si>
  <si>
    <t>Thomson</t>
  </si>
  <si>
    <t>V45</t>
  </si>
  <si>
    <t>Ajala</t>
  </si>
  <si>
    <t>Alex</t>
  </si>
  <si>
    <t>Brown</t>
  </si>
  <si>
    <t>Innes</t>
  </si>
  <si>
    <t>Gray</t>
  </si>
  <si>
    <t>shot 3</t>
  </si>
  <si>
    <t>shot 4</t>
  </si>
  <si>
    <t>javelin 400</t>
  </si>
  <si>
    <t>javelin 600</t>
  </si>
  <si>
    <t>Carcas</t>
  </si>
  <si>
    <t>Wightman</t>
  </si>
  <si>
    <t>Michael</t>
  </si>
  <si>
    <t>Olsen</t>
  </si>
  <si>
    <t>Tindle</t>
  </si>
  <si>
    <t>Rohan</t>
  </si>
  <si>
    <t>Green</t>
  </si>
  <si>
    <t>Max</t>
  </si>
  <si>
    <t>Leslie</t>
  </si>
  <si>
    <t>Calum</t>
  </si>
  <si>
    <t>Angus</t>
  </si>
  <si>
    <t>Poustie-Williamson</t>
  </si>
  <si>
    <t>Joshua</t>
  </si>
  <si>
    <t>Grant</t>
  </si>
  <si>
    <t>Howard</t>
  </si>
  <si>
    <t>Bell</t>
  </si>
  <si>
    <t>Toluwaleyi Samuel</t>
  </si>
  <si>
    <t>Okpage</t>
  </si>
  <si>
    <t>Newby</t>
  </si>
  <si>
    <t>Cal</t>
  </si>
  <si>
    <t>McLennan</t>
  </si>
  <si>
    <t>Berachiah</t>
  </si>
  <si>
    <t>Kieran</t>
  </si>
  <si>
    <t>Twaddle</t>
  </si>
  <si>
    <t>Ross</t>
  </si>
  <si>
    <t>Edmonds</t>
  </si>
  <si>
    <t>Stuart</t>
  </si>
  <si>
    <t>Drummond</t>
  </si>
  <si>
    <t>Ben</t>
  </si>
  <si>
    <t>V40</t>
  </si>
  <si>
    <t>Fraser</t>
  </si>
  <si>
    <t>Tom</t>
  </si>
  <si>
    <t>Kelly</t>
  </si>
  <si>
    <t>Amaan</t>
  </si>
  <si>
    <t>Raza</t>
  </si>
  <si>
    <t>Stephen</t>
  </si>
  <si>
    <t>Leek</t>
  </si>
  <si>
    <t>Alastair</t>
  </si>
  <si>
    <t>Mateo</t>
  </si>
  <si>
    <t>Hughes</t>
  </si>
  <si>
    <t>Oliver</t>
  </si>
  <si>
    <t>Finlayson</t>
  </si>
  <si>
    <t>Imran</t>
  </si>
  <si>
    <t>Hossain</t>
  </si>
  <si>
    <t>Lachlan</t>
  </si>
  <si>
    <t>Gary</t>
  </si>
  <si>
    <t>V55</t>
  </si>
  <si>
    <t>Thomas</t>
  </si>
  <si>
    <t>O'Neill</t>
  </si>
  <si>
    <t>Paton</t>
  </si>
  <si>
    <t>Daniel</t>
  </si>
  <si>
    <t>Lavery</t>
  </si>
  <si>
    <t>Martainn</t>
  </si>
  <si>
    <t>Ramsay</t>
  </si>
  <si>
    <t>Aaron</t>
  </si>
  <si>
    <t>Rankin</t>
  </si>
  <si>
    <t>Richard</t>
  </si>
  <si>
    <t>Clark</t>
  </si>
  <si>
    <t>Vharish</t>
  </si>
  <si>
    <t>Rajakumar</t>
  </si>
  <si>
    <t>Andrew</t>
  </si>
  <si>
    <t xml:space="preserve">Cole </t>
  </si>
  <si>
    <t>Patrick</t>
  </si>
  <si>
    <t>Keith</t>
  </si>
  <si>
    <t>Ridley</t>
  </si>
  <si>
    <t>V60</t>
  </si>
  <si>
    <t>Nicolas</t>
  </si>
  <si>
    <t>Harry</t>
  </si>
  <si>
    <t>Nussey</t>
  </si>
  <si>
    <t>Lapeyre</t>
  </si>
  <si>
    <t>Arran</t>
  </si>
  <si>
    <t>Batchelor</t>
  </si>
  <si>
    <t>Jamie</t>
  </si>
  <si>
    <t>Duncan</t>
  </si>
  <si>
    <t>Aidan</t>
  </si>
  <si>
    <t>Morrice</t>
  </si>
  <si>
    <t>Claude</t>
  </si>
  <si>
    <t>Tulloch</t>
  </si>
  <si>
    <t>Henderson</t>
  </si>
  <si>
    <t>Findlay</t>
  </si>
  <si>
    <t>Donegan</t>
  </si>
  <si>
    <t>Mark</t>
  </si>
  <si>
    <t>MacDermot</t>
  </si>
  <si>
    <t>Rob</t>
  </si>
  <si>
    <t>Isaac</t>
  </si>
  <si>
    <t>Johnston</t>
  </si>
  <si>
    <t>Samuel</t>
  </si>
  <si>
    <t>Murray</t>
  </si>
  <si>
    <t>David</t>
  </si>
  <si>
    <t>Finlay</t>
  </si>
  <si>
    <t>Wilbur</t>
  </si>
  <si>
    <t>Mansell</t>
  </si>
  <si>
    <t>James</t>
  </si>
  <si>
    <t>Sam</t>
  </si>
  <si>
    <t>George</t>
  </si>
  <si>
    <t>Hugh</t>
  </si>
  <si>
    <t>Morrow</t>
  </si>
  <si>
    <t>Lewis</t>
  </si>
  <si>
    <t>Orr</t>
  </si>
  <si>
    <t>Jake</t>
  </si>
  <si>
    <t>Chris</t>
  </si>
  <si>
    <t>O'Hare</t>
  </si>
  <si>
    <t>Josh</t>
  </si>
  <si>
    <t>Joe</t>
  </si>
  <si>
    <t>Ewing</t>
  </si>
  <si>
    <t>Peter</t>
  </si>
  <si>
    <t>Paul</t>
  </si>
  <si>
    <t>Ireland</t>
  </si>
  <si>
    <t>Iain</t>
  </si>
  <si>
    <t>Muir</t>
  </si>
  <si>
    <t>Gillespie</t>
  </si>
  <si>
    <t>Ruaridh</t>
  </si>
  <si>
    <t>Bradley</t>
  </si>
  <si>
    <t>Craven</t>
  </si>
  <si>
    <t>Connor</t>
  </si>
  <si>
    <t>Thompson</t>
  </si>
  <si>
    <t>Jay</t>
  </si>
  <si>
    <t>Robert</t>
  </si>
  <si>
    <t>McWilliam</t>
  </si>
  <si>
    <t>Alasdair</t>
  </si>
  <si>
    <t>McCorquodale</t>
  </si>
  <si>
    <t>Daly</t>
  </si>
  <si>
    <t>Kunath</t>
  </si>
  <si>
    <t>Dylan</t>
  </si>
  <si>
    <t>Daunt</t>
  </si>
  <si>
    <t>Freddie</t>
  </si>
  <si>
    <t>Arthur</t>
  </si>
  <si>
    <t>Callum</t>
  </si>
  <si>
    <t>Bartlett</t>
  </si>
  <si>
    <t>Ewan</t>
  </si>
  <si>
    <t>Davidson</t>
  </si>
  <si>
    <t>Leon</t>
  </si>
  <si>
    <t>Macdonald</t>
  </si>
  <si>
    <t>Magnus</t>
  </si>
  <si>
    <t>discus 1.5</t>
  </si>
  <si>
    <t>Kasper</t>
  </si>
  <si>
    <t>Lemvig-Allan</t>
  </si>
  <si>
    <t>discus 1.75</t>
  </si>
  <si>
    <t>Scott</t>
  </si>
  <si>
    <t>Connal</t>
  </si>
  <si>
    <t>Elliot</t>
  </si>
  <si>
    <t>Armstrong</t>
  </si>
  <si>
    <t>discus 2</t>
  </si>
  <si>
    <t>Simpson</t>
  </si>
  <si>
    <t>Fergus</t>
  </si>
  <si>
    <t>Pim</t>
  </si>
  <si>
    <t>javelin 700</t>
  </si>
  <si>
    <t>javelin 800</t>
  </si>
  <si>
    <t>shot 5</t>
  </si>
  <si>
    <t>shot 6</t>
  </si>
  <si>
    <t>Rory</t>
  </si>
  <si>
    <t>shot 7.26</t>
  </si>
  <si>
    <t>60H</t>
  </si>
  <si>
    <t>Clayton</t>
  </si>
  <si>
    <t>Jacob</t>
  </si>
  <si>
    <t>Gammie</t>
  </si>
  <si>
    <t>Russell</t>
  </si>
  <si>
    <t>Welsh</t>
  </si>
  <si>
    <t>2.15.24</t>
  </si>
  <si>
    <t>1.59.28</t>
  </si>
  <si>
    <t>1.52.11</t>
  </si>
  <si>
    <t>1.48.01</t>
  </si>
  <si>
    <t>2.16.27</t>
  </si>
  <si>
    <t>3.32.11</t>
  </si>
  <si>
    <t>3.52.44</t>
  </si>
  <si>
    <t>13.34.02</t>
  </si>
  <si>
    <t>27.59.12</t>
  </si>
  <si>
    <t>4.30.86</t>
  </si>
  <si>
    <t>4.05.26</t>
  </si>
  <si>
    <t>4.58.3</t>
  </si>
  <si>
    <t>9.44.04</t>
  </si>
  <si>
    <t>3.52.46</t>
  </si>
  <si>
    <t>4.18.2</t>
  </si>
  <si>
    <t>3.41.08</t>
  </si>
  <si>
    <t>4.00.62</t>
  </si>
  <si>
    <t>14.35.4</t>
  </si>
  <si>
    <t>30.38.2</t>
  </si>
  <si>
    <t>discus 1</t>
  </si>
  <si>
    <t>discus 1.25</t>
  </si>
  <si>
    <t>hammer 4</t>
  </si>
  <si>
    <t>hammer 5</t>
  </si>
  <si>
    <t>hammer 6</t>
  </si>
  <si>
    <t>hammer 7.26</t>
  </si>
  <si>
    <t>4x100</t>
  </si>
  <si>
    <t>4x200</t>
  </si>
  <si>
    <t>4x400</t>
  </si>
  <si>
    <t>decathlon</t>
  </si>
  <si>
    <t>1.27.6</t>
  </si>
  <si>
    <t>3.08.9</t>
  </si>
  <si>
    <t>110H</t>
  </si>
  <si>
    <t>2000SC</t>
  </si>
  <si>
    <t>3000SC</t>
  </si>
  <si>
    <t>1.44.61</t>
  </si>
  <si>
    <t>5.32.84</t>
  </si>
  <si>
    <t>1.30.13</t>
  </si>
  <si>
    <t>3.23.26</t>
  </si>
  <si>
    <t>pentathlon</t>
  </si>
  <si>
    <t>hepthathlon</t>
  </si>
  <si>
    <t>1500SC</t>
  </si>
  <si>
    <t>4.19.4</t>
  </si>
  <si>
    <t>6.08.8</t>
  </si>
  <si>
    <t>100H</t>
  </si>
  <si>
    <t>1.32.27</t>
  </si>
  <si>
    <t>3.24.53</t>
  </si>
  <si>
    <t>3x800</t>
  </si>
  <si>
    <t>6.06.47</t>
  </si>
  <si>
    <t>80H</t>
  </si>
  <si>
    <t>3.36.98</t>
  </si>
  <si>
    <t>1.39.90</t>
  </si>
  <si>
    <t>6.30.22</t>
  </si>
  <si>
    <t>4x300</t>
  </si>
  <si>
    <t>2.34.78</t>
  </si>
  <si>
    <t>75H</t>
  </si>
  <si>
    <t>1.53.75</t>
  </si>
  <si>
    <t>7.05.27</t>
  </si>
  <si>
    <t>Meadowmill</t>
  </si>
  <si>
    <t>Lothian trials</t>
  </si>
  <si>
    <t>Milo</t>
  </si>
  <si>
    <t>Robinson</t>
  </si>
  <si>
    <t>Elliott</t>
  </si>
  <si>
    <t>Schiltz</t>
  </si>
  <si>
    <t>Lachie</t>
  </si>
  <si>
    <t>Steen</t>
  </si>
  <si>
    <t>Johnstone</t>
  </si>
  <si>
    <t>Black</t>
  </si>
  <si>
    <t>Turtle</t>
  </si>
  <si>
    <t>Corscadden</t>
  </si>
  <si>
    <t>McGowan</t>
  </si>
  <si>
    <t>Roger</t>
  </si>
  <si>
    <t>Bruce</t>
  </si>
  <si>
    <t>Pietras</t>
  </si>
  <si>
    <t>Rodrigo</t>
  </si>
  <si>
    <t>Spear-Rodr</t>
  </si>
  <si>
    <t>Frankie</t>
  </si>
  <si>
    <t>Vere</t>
  </si>
  <si>
    <t>Elias</t>
  </si>
  <si>
    <t>Bogie</t>
  </si>
  <si>
    <t>Bullock</t>
  </si>
  <si>
    <t>Jacques</t>
  </si>
  <si>
    <t>Barry</t>
  </si>
  <si>
    <t>Byrne</t>
  </si>
  <si>
    <t>Patryk</t>
  </si>
  <si>
    <t>Les</t>
  </si>
  <si>
    <t>Dominic</t>
  </si>
  <si>
    <t>Colligan</t>
  </si>
  <si>
    <t>Campbell</t>
  </si>
  <si>
    <t>Mayer</t>
  </si>
  <si>
    <t>Stefan</t>
  </si>
  <si>
    <t>Tasoren</t>
  </si>
  <si>
    <t>Reuben</t>
  </si>
  <si>
    <t>Lees</t>
  </si>
  <si>
    <t>3.22.02</t>
  </si>
  <si>
    <t>3.22.61</t>
  </si>
  <si>
    <t>3.26.59</t>
  </si>
  <si>
    <t>3.11.18</t>
  </si>
  <si>
    <t>Benjamin</t>
  </si>
  <si>
    <t>2.51.07</t>
  </si>
  <si>
    <t>2.57.07</t>
  </si>
  <si>
    <t>2.58.23</t>
  </si>
  <si>
    <t>2.50.93</t>
  </si>
  <si>
    <t>3.14.51</t>
  </si>
  <si>
    <t>2.42.89</t>
  </si>
  <si>
    <t>Leo</t>
  </si>
  <si>
    <t>Dickson</t>
  </si>
  <si>
    <t>Gregor</t>
  </si>
  <si>
    <t>Wallace</t>
  </si>
  <si>
    <t>Francis</t>
  </si>
  <si>
    <t>4.38.38</t>
  </si>
  <si>
    <t>Newman</t>
  </si>
  <si>
    <t>5.49.49</t>
  </si>
  <si>
    <t>4.11.10</t>
  </si>
  <si>
    <t>Livingston</t>
  </si>
  <si>
    <t>OGM</t>
  </si>
  <si>
    <t>Luca</t>
  </si>
  <si>
    <t>Librizzi</t>
  </si>
  <si>
    <t>2.33.52</t>
  </si>
  <si>
    <t>2.47.65</t>
  </si>
  <si>
    <t>Dewar</t>
  </si>
  <si>
    <t>Watford</t>
  </si>
  <si>
    <t>London</t>
  </si>
  <si>
    <t>Grangemouth</t>
  </si>
  <si>
    <t>Scottish University Championships</t>
  </si>
  <si>
    <t>Christoforou</t>
  </si>
  <si>
    <t>YDL match 1</t>
  </si>
  <si>
    <t>Sidarth</t>
  </si>
  <si>
    <t>Pillay</t>
  </si>
  <si>
    <t>3.10.27</t>
  </si>
  <si>
    <t>Davies</t>
  </si>
  <si>
    <t>SAL match 1</t>
  </si>
  <si>
    <t>2.04.99</t>
  </si>
  <si>
    <t>Fabian</t>
  </si>
  <si>
    <t>Despinoy</t>
  </si>
  <si>
    <t>Collins</t>
  </si>
  <si>
    <t>4.27.24</t>
  </si>
  <si>
    <t>17.09.38</t>
  </si>
  <si>
    <t>Reid</t>
  </si>
  <si>
    <t>15.36.73</t>
  </si>
  <si>
    <t>08.47.49</t>
  </si>
  <si>
    <t>08.12.58</t>
  </si>
  <si>
    <t>Bedford</t>
  </si>
  <si>
    <t>British University Championships</t>
  </si>
  <si>
    <t>5.04.94</t>
  </si>
  <si>
    <t>Carlisle</t>
  </si>
  <si>
    <t>Balloch</t>
  </si>
  <si>
    <t>4.47.84</t>
  </si>
  <si>
    <t>National Open</t>
  </si>
  <si>
    <t>East District Championships</t>
  </si>
  <si>
    <t>2.09.99</t>
  </si>
  <si>
    <t>Gettinby</t>
  </si>
  <si>
    <t>3.53.35</t>
  </si>
  <si>
    <t>Birmingham</t>
  </si>
  <si>
    <t>3.53.10</t>
  </si>
  <si>
    <t>4.59.67</t>
  </si>
  <si>
    <t>Loughborough</t>
  </si>
  <si>
    <t>32.56.44</t>
  </si>
  <si>
    <t>37.12.97</t>
  </si>
  <si>
    <t>Crownpoint</t>
  </si>
  <si>
    <t>Swansea</t>
  </si>
  <si>
    <t>Loughborough International</t>
  </si>
  <si>
    <t>Kerr</t>
  </si>
  <si>
    <t>13.28.66</t>
  </si>
  <si>
    <t>Los Angeles (US)</t>
  </si>
  <si>
    <t>13.33.99</t>
  </si>
  <si>
    <t>Archie</t>
  </si>
  <si>
    <t>Smart</t>
  </si>
  <si>
    <t>FVL match 1</t>
  </si>
  <si>
    <t>2.51.8</t>
  </si>
  <si>
    <t>2.31.7</t>
  </si>
  <si>
    <t>YDL match 2</t>
  </si>
  <si>
    <t>5.01.77</t>
  </si>
  <si>
    <t>2.26.31</t>
  </si>
  <si>
    <t>5.04.74</t>
  </si>
  <si>
    <t>5.53.34</t>
  </si>
  <si>
    <t>V65</t>
  </si>
  <si>
    <t>10.28.94</t>
  </si>
  <si>
    <t>08.35.15</t>
  </si>
  <si>
    <t>English combined events championships</t>
  </si>
  <si>
    <t>1.53.41</t>
  </si>
  <si>
    <t>Manchester</t>
  </si>
  <si>
    <t>BMC</t>
  </si>
  <si>
    <t>1.53.71</t>
  </si>
  <si>
    <t>14.34.47</t>
  </si>
  <si>
    <t>14.31.37</t>
  </si>
  <si>
    <t>Antrim</t>
  </si>
  <si>
    <t>Universities match</t>
  </si>
  <si>
    <t>25-26 May 2019</t>
  </si>
  <si>
    <t>1600 (Mile)</t>
  </si>
  <si>
    <t>5.14.0</t>
  </si>
  <si>
    <t>Stirling</t>
  </si>
  <si>
    <t>Monument Mile classic</t>
  </si>
  <si>
    <t>15.54.01</t>
  </si>
  <si>
    <t>Aberdeen</t>
  </si>
  <si>
    <t>Scottish masters championships</t>
  </si>
  <si>
    <t>2.07.87</t>
  </si>
  <si>
    <t>Scotstoun</t>
  </si>
  <si>
    <t>08.35.76</t>
  </si>
  <si>
    <t>08.23.01</t>
  </si>
  <si>
    <t>08.23.84</t>
  </si>
  <si>
    <t>08.33.96</t>
  </si>
  <si>
    <t>2.11.42</t>
  </si>
  <si>
    <t>Kilmarnock</t>
  </si>
  <si>
    <t>2.52.4</t>
  </si>
  <si>
    <t>2.45.1</t>
  </si>
  <si>
    <t>09.21.59</t>
  </si>
  <si>
    <t>10.25.09</t>
  </si>
  <si>
    <t>16.17.38</t>
  </si>
  <si>
    <t>Dean</t>
  </si>
  <si>
    <t>Cooper-Cunningham</t>
  </si>
  <si>
    <t>Bagsvaerd (DEN)</t>
  </si>
  <si>
    <t>08.11.27</t>
  </si>
  <si>
    <t>07.45.81</t>
  </si>
  <si>
    <t>Coventry</t>
  </si>
  <si>
    <t>2.01.62</t>
  </si>
  <si>
    <t>2.26.42</t>
  </si>
  <si>
    <t>GAA sprint gala</t>
  </si>
  <si>
    <t>Scottish Schools Championships</t>
  </si>
  <si>
    <t>2.20.91</t>
  </si>
  <si>
    <t/>
  </si>
  <si>
    <t>Scottish Schools championships</t>
  </si>
  <si>
    <t>Alan</t>
  </si>
  <si>
    <t>Rouf</t>
  </si>
  <si>
    <t>7-8 June 2019</t>
  </si>
  <si>
    <t>Zachary</t>
  </si>
  <si>
    <t>Uduehi</t>
  </si>
  <si>
    <t>Mapara</t>
  </si>
  <si>
    <t>Purves</t>
  </si>
  <si>
    <t>2.09.30</t>
  </si>
  <si>
    <t>2.13.70</t>
  </si>
  <si>
    <t>8-9 June 2019</t>
  </si>
  <si>
    <t>Arona (ESP)</t>
  </si>
  <si>
    <t>4.50.02</t>
  </si>
  <si>
    <t>BAL</t>
  </si>
  <si>
    <t>Hendon</t>
  </si>
  <si>
    <t>SAL match 2</t>
  </si>
  <si>
    <t>1.56.92</t>
  </si>
  <si>
    <t>2.02.47</t>
  </si>
  <si>
    <t>10.58.52</t>
  </si>
  <si>
    <t>4.31.74</t>
  </si>
  <si>
    <t>Neil</t>
  </si>
  <si>
    <t>Renault</t>
  </si>
  <si>
    <t>Whitaker</t>
  </si>
  <si>
    <t>32.34.53</t>
  </si>
  <si>
    <t>Connor Collins, Amaan Raza, Bera Ajala, Max Leslie</t>
  </si>
  <si>
    <t>3.25.70</t>
  </si>
  <si>
    <t>Ross Edmonds, Fabian Despinoy, Connor Collins, Max Leslie</t>
  </si>
  <si>
    <t>2.01.93</t>
  </si>
  <si>
    <t>Sprint open</t>
  </si>
  <si>
    <t>Boston (US)</t>
  </si>
  <si>
    <t>4.14.8</t>
  </si>
  <si>
    <t>YDL match 3</t>
  </si>
  <si>
    <t>4.54.83</t>
  </si>
  <si>
    <t>2.41.11</t>
  </si>
  <si>
    <t>2.42.39</t>
  </si>
  <si>
    <t>5.27.20</t>
  </si>
  <si>
    <t>FVL match 2</t>
  </si>
  <si>
    <t>2.31.2</t>
  </si>
  <si>
    <t>2.32.0</t>
  </si>
  <si>
    <t>FVL match2</t>
  </si>
  <si>
    <t>2.45.3</t>
  </si>
  <si>
    <t>2.48.0</t>
  </si>
  <si>
    <t>shot 2</t>
  </si>
  <si>
    <t>Grangmouth</t>
  </si>
  <si>
    <t>2.50.6</t>
  </si>
  <si>
    <t>Fairgrieve</t>
  </si>
  <si>
    <t>2.36.1</t>
  </si>
  <si>
    <t>2.51.2</t>
  </si>
  <si>
    <t>Anthony</t>
  </si>
  <si>
    <t>Skelly</t>
  </si>
  <si>
    <t>3.08.5</t>
  </si>
  <si>
    <t>2.07.88</t>
  </si>
  <si>
    <t>09.33.99</t>
  </si>
  <si>
    <t>Heberle</t>
  </si>
  <si>
    <t>Karabassis</t>
  </si>
  <si>
    <t>5.17.33</t>
  </si>
  <si>
    <t>4.04.57</t>
  </si>
  <si>
    <t>Sprint gala</t>
  </si>
  <si>
    <t>3.55.61</t>
  </si>
  <si>
    <t>Diamond league</t>
  </si>
  <si>
    <t>Stretford</t>
  </si>
  <si>
    <t>Lee Valley</t>
  </si>
  <si>
    <t>1.45.35</t>
  </si>
  <si>
    <t>Azusa (USA)</t>
  </si>
  <si>
    <t>3.36.57</t>
  </si>
  <si>
    <t>30.08.89</t>
  </si>
  <si>
    <t>31.52.55</t>
  </si>
  <si>
    <t>1.45.08</t>
  </si>
  <si>
    <t>Monaco</t>
  </si>
  <si>
    <t>Scottish combined events &amp; vets championships</t>
  </si>
  <si>
    <t>2.14.89</t>
  </si>
  <si>
    <t>2.17.72</t>
  </si>
  <si>
    <t>V35</t>
  </si>
  <si>
    <t>Bill</t>
  </si>
  <si>
    <t>Gentleman</t>
  </si>
  <si>
    <t>V75</t>
  </si>
  <si>
    <t>4.50.62</t>
  </si>
  <si>
    <t>William</t>
  </si>
  <si>
    <t>5.50.11</t>
  </si>
  <si>
    <t>3.52.02</t>
  </si>
  <si>
    <t>Anniversary games</t>
  </si>
  <si>
    <t>3.53.88</t>
  </si>
  <si>
    <t>SAL match 3</t>
  </si>
  <si>
    <t>White</t>
  </si>
  <si>
    <t>4.04.43</t>
  </si>
  <si>
    <t>Welsh International</t>
  </si>
  <si>
    <t>3.50.96</t>
  </si>
  <si>
    <t>3.57.53</t>
  </si>
  <si>
    <t>4.27.61</t>
  </si>
  <si>
    <t>14.53.88</t>
  </si>
  <si>
    <t>18.16.31</t>
  </si>
  <si>
    <t>Pitreavie</t>
  </si>
  <si>
    <t>Jumps Series</t>
  </si>
  <si>
    <t>U17 Challenge 3</t>
  </si>
  <si>
    <t>Englang masters inter area</t>
  </si>
  <si>
    <t>2.05.31</t>
  </si>
  <si>
    <t>U17 Challenge 1</t>
  </si>
  <si>
    <t>U17 Challenge 2</t>
  </si>
  <si>
    <t>08.27.99</t>
  </si>
  <si>
    <t>Birmingham Uni</t>
  </si>
  <si>
    <t>Logan</t>
  </si>
  <si>
    <t>Le Pelley</t>
  </si>
  <si>
    <t>3-4 August 2019</t>
  </si>
  <si>
    <t>Home countries international</t>
  </si>
  <si>
    <t>4.23.63</t>
  </si>
  <si>
    <t>Nixon</t>
  </si>
  <si>
    <t>09.14.8</t>
  </si>
  <si>
    <t>Southampton</t>
  </si>
  <si>
    <t>V</t>
  </si>
  <si>
    <t>Matthew</t>
  </si>
  <si>
    <t>11.01.89</t>
  </si>
  <si>
    <t>Gavin</t>
  </si>
  <si>
    <t>Phillip</t>
  </si>
  <si>
    <t>V50</t>
  </si>
  <si>
    <t>11.41.78</t>
  </si>
  <si>
    <t>YDL Scottish final</t>
  </si>
  <si>
    <t>5.21.15</t>
  </si>
  <si>
    <t>U17 Challenge Final</t>
  </si>
  <si>
    <t>U13 check</t>
  </si>
  <si>
    <t>Odqvist</t>
  </si>
  <si>
    <t>U15 check</t>
  </si>
  <si>
    <t>U17 check</t>
  </si>
  <si>
    <t>U20 check</t>
  </si>
  <si>
    <t>OK</t>
  </si>
  <si>
    <t>Elliott Armstrong shot 6 corrected down to 11.67 (12.65m was Joel McFarlane)</t>
  </si>
  <si>
    <t>removed Daniel Brown javelin (not club member anymore)</t>
  </si>
  <si>
    <t>Scottish Championships</t>
  </si>
  <si>
    <t>4.17.49</t>
  </si>
  <si>
    <t>14.57.77</t>
  </si>
  <si>
    <t>2.18.63</t>
  </si>
  <si>
    <t>2.04.32</t>
  </si>
  <si>
    <t>2.28.06</t>
  </si>
  <si>
    <t>09.24.69</t>
  </si>
  <si>
    <t>YDL</t>
  </si>
  <si>
    <t>Masters Championships</t>
  </si>
  <si>
    <t>checked</t>
  </si>
  <si>
    <t>Lee</t>
  </si>
  <si>
    <t>14.46.97</t>
  </si>
  <si>
    <t>16.19.62</t>
  </si>
  <si>
    <t>10.25.21</t>
  </si>
  <si>
    <t>SAL match 4</t>
  </si>
  <si>
    <t>Sportcity</t>
  </si>
  <si>
    <t>YDL UK Final</t>
  </si>
  <si>
    <t>4.08.41</t>
  </si>
  <si>
    <t>15.36.4</t>
  </si>
  <si>
    <t>Pitreavie Young Athlete meeting</t>
  </si>
  <si>
    <t>Anderson Fryer</t>
  </si>
  <si>
    <t>Louis</t>
  </si>
  <si>
    <t>Bisset</t>
  </si>
  <si>
    <t>Wild</t>
  </si>
  <si>
    <t>FVL 3</t>
  </si>
  <si>
    <t>5.34.8</t>
  </si>
  <si>
    <t>5.09.9</t>
  </si>
  <si>
    <t>Alexander</t>
  </si>
  <si>
    <t>Millar</t>
  </si>
  <si>
    <t>5.37.4</t>
  </si>
  <si>
    <t>4.56.0</t>
  </si>
  <si>
    <t>5.02.7</t>
  </si>
  <si>
    <t>2.23.01</t>
  </si>
  <si>
    <t>2.27.56</t>
  </si>
  <si>
    <t>Benjamin Roger, Oliver Finlayson, Mateo Hughes, Tom Kelly</t>
  </si>
  <si>
    <t>2.38.34</t>
  </si>
  <si>
    <t>Benjamin Roger, Alastair Holmes, Oliver Finlayson, Tom Kelly</t>
  </si>
  <si>
    <t>5.08.22</t>
  </si>
  <si>
    <t>Sidharth Pillay, Patrick Barnes, Arran Batchelor, Cameron Gettinby</t>
  </si>
  <si>
    <t>4.44.31</t>
  </si>
  <si>
    <t>5.24.35</t>
  </si>
  <si>
    <t>Cudworth</t>
  </si>
  <si>
    <t>Yorks county combined events</t>
  </si>
  <si>
    <t>BUCS</t>
  </si>
  <si>
    <t>SAL</t>
  </si>
  <si>
    <t>3.06.7</t>
  </si>
  <si>
    <t>15.57.9</t>
  </si>
  <si>
    <t>4.06.75</t>
  </si>
  <si>
    <t>1.57.45</t>
  </si>
  <si>
    <t>Eltham</t>
  </si>
  <si>
    <t>4.19.02</t>
  </si>
  <si>
    <t>Oxford</t>
  </si>
  <si>
    <t>2.02.4</t>
  </si>
  <si>
    <t>4.02.57</t>
  </si>
  <si>
    <t>Peterborough</t>
  </si>
  <si>
    <t>Southern AL</t>
  </si>
  <si>
    <t>08.42.32</t>
  </si>
  <si>
    <t>15.22.84</t>
  </si>
  <si>
    <t>Nottingham</t>
  </si>
  <si>
    <t>5000m challenge</t>
  </si>
  <si>
    <t>Jarrow</t>
  </si>
  <si>
    <t>North East Masters championships</t>
  </si>
  <si>
    <t>javelin 500</t>
  </si>
  <si>
    <t>3.35.12</t>
  </si>
  <si>
    <t>Ewan Purves, Amaan Raza, Leo Dickson, Callum Holmes</t>
  </si>
  <si>
    <t>Scottish Relay championships</t>
  </si>
  <si>
    <t>Patrick Barnes, Campbell Fairgrieve, Ben Turtle</t>
  </si>
  <si>
    <t>7.49.36</t>
  </si>
  <si>
    <t>Ross Dewar, Ruaridh Woodland-Broome, Alasdair McCorquodale</t>
  </si>
  <si>
    <t>7.09.28</t>
  </si>
  <si>
    <t>6.24.42</t>
  </si>
  <si>
    <t>Paul Ireland, Martainn Ramsay, Mark MacDermot</t>
  </si>
  <si>
    <t>3.31.87</t>
  </si>
  <si>
    <t>3.32.52</t>
  </si>
  <si>
    <t>Doha (QAT)</t>
  </si>
  <si>
    <t>World Championships</t>
  </si>
  <si>
    <t>Toluwaleyi Samuel Okpage, Imran Hossain
Alex Poustie-William, Amaan Raza</t>
  </si>
  <si>
    <t>Anniversary Games</t>
  </si>
  <si>
    <t>CSSAL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</si>
</sst>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809]d\ mmmm\ yyyy;@"/>
    <numFmt numFmtId="165" formatCode="[$-809]dd\ mmmm\ yyyy;@"/>
    <numFmt numFmtId="166" formatCode="0.0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/>
    <xf numFmtId="0" fontId="2" fillId="0" borderId="0" xfId="0" applyFont="1" applyFill="1" applyAlignment="1">
      <alignment vertical="center"/>
    </xf>
    <xf numFmtId="2" fontId="0" fillId="0" borderId="0" xfId="0" applyNumberFormat="1"/>
    <xf numFmtId="0" fontId="0" fillId="3" borderId="0" xfId="0" applyFill="1"/>
    <xf numFmtId="2" fontId="0" fillId="2" borderId="0" xfId="0" applyNumberFormat="1" applyFill="1"/>
    <xf numFmtId="2" fontId="0" fillId="4" borderId="0" xfId="0" applyNumberFormat="1" applyFill="1"/>
    <xf numFmtId="0" fontId="0" fillId="4" borderId="0" xfId="0" applyFill="1"/>
    <xf numFmtId="0" fontId="0" fillId="5" borderId="0" xfId="0" applyFill="1"/>
    <xf numFmtId="2" fontId="0" fillId="0" borderId="0" xfId="0" applyNumberFormat="1" applyFill="1"/>
    <xf numFmtId="0" fontId="0" fillId="2" borderId="0" xfId="0" applyFill="1"/>
    <xf numFmtId="2" fontId="0" fillId="3" borderId="0" xfId="0" applyNumberFormat="1" applyFill="1"/>
    <xf numFmtId="0" fontId="1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165" fontId="1" fillId="0" borderId="0" xfId="0" applyNumberFormat="1" applyFont="1" applyFill="1" applyAlignment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166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left" vertical="center"/>
    </xf>
    <xf numFmtId="165" fontId="2" fillId="0" borderId="0" xfId="0" applyNumberFormat="1" applyFont="1" applyFill="1" applyAlignment="1">
      <alignment horizontal="left" vertical="center"/>
    </xf>
    <xf numFmtId="164" fontId="2" fillId="0" borderId="0" xfId="0" applyNumberFormat="1" applyFont="1" applyFill="1" applyAlignment="1">
      <alignment horizontal="left" vertical="center"/>
    </xf>
    <xf numFmtId="2" fontId="2" fillId="0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E509"/>
  <sheetViews>
    <sheetView tabSelected="1" topLeftCell="B1" zoomScaleNormal="100" workbookViewId="0">
      <selection activeCell="D387" sqref="D387"/>
    </sheetView>
  </sheetViews>
  <sheetFormatPr defaultColWidth="16.1796875" defaultRowHeight="15.75" customHeight="1" x14ac:dyDescent="0.35"/>
  <cols>
    <col min="1" max="1" width="16.1796875" style="1" hidden="1" customWidth="1"/>
    <col min="2" max="2" width="12.1796875" style="2" customWidth="1"/>
    <col min="3" max="3" width="17.1796875" style="1" customWidth="1"/>
    <col min="4" max="4" width="18.7265625" style="1" customWidth="1"/>
    <col min="5" max="5" width="6.26953125" style="19" customWidth="1"/>
    <col min="6" max="6" width="13" style="20" customWidth="1"/>
    <col min="7" max="7" width="18" style="27" bestFit="1" customWidth="1"/>
    <col min="8" max="8" width="16.1796875" style="1"/>
    <col min="9" max="9" width="40.7265625" style="1" customWidth="1"/>
    <col min="10" max="10" width="20.81640625" style="4" customWidth="1"/>
    <col min="11" max="14" width="16.1796875" style="1" hidden="1" customWidth="1"/>
    <col min="15" max="20" width="16.1796875" style="4" hidden="1" customWidth="1"/>
    <col min="21" max="61" width="16.1796875" style="1" hidden="1" customWidth="1"/>
    <col min="62" max="62" width="16.1796875" style="1" customWidth="1"/>
    <col min="63" max="16384" width="16.1796875" style="1"/>
  </cols>
  <sheetData>
    <row r="2" spans="1:60" ht="15.75" customHeight="1" x14ac:dyDescent="0.35">
      <c r="A2" s="1" t="str">
        <f>E2</f>
        <v>U11</v>
      </c>
      <c r="B2" s="2">
        <v>100</v>
      </c>
      <c r="C2" s="1" t="s">
        <v>187</v>
      </c>
      <c r="D2" s="1" t="s">
        <v>188</v>
      </c>
      <c r="E2" s="19" t="s">
        <v>19</v>
      </c>
      <c r="F2" s="24">
        <v>15</v>
      </c>
      <c r="G2" s="27">
        <v>43701</v>
      </c>
      <c r="H2" s="1" t="s">
        <v>313</v>
      </c>
      <c r="I2" s="1" t="s">
        <v>561</v>
      </c>
      <c r="J2" s="15" t="str">
        <f>IF(OR(K2="CR", L2="CR", M2="CR", N2="CR", O2="CR", P2="CR", Q2="CR", R2="CR", S2="CR", T2="CR",U2="CR", V2="CR", W2="CR", X2="CR", Y2="CR", Z2="CR", AA2="CR", AB2="CR", AC2="CR", AD2="CR", AE2="CR", AF2="CR", AG2="CR", AH2="CR", AI2="CR", AJ2="CR", AK2="CR", AL2="CR", AM2="CR", AN2="CR", AO2="CR", AP2="CR", AQ2="CR", AR2="CR", AS2="CR", AT2="CR", AU2="CR", AV2="CR", AW2="CR", AX2="CR", AY2="CR", AZ2="CR", BA2="CR", BB2="CR", BC2="CR", BD2="CR", BE2="CR", BF2="CR", BG2="CR", BH2="CR"), "***CLUB RECORD***", "")</f>
        <v/>
      </c>
      <c r="K2" s="15" t="str">
        <f>IF(AND(B2=100, OR(AND(E2='club records'!$B$6, F2&lt;='club records'!$C$6), AND(E2='club records'!$B$7, F2&lt;='club records'!$C$7), AND(E2='club records'!$B$8, F2&lt;='club records'!$C$8), AND(E2='club records'!$B$9, F2&lt;='club records'!$C$9), AND(E2='club records'!$B$10, F2&lt;='club records'!$C$10))), "CR", " ")</f>
        <v xml:space="preserve"> </v>
      </c>
      <c r="L2" s="15" t="str">
        <f>IF(AND(B2=200, OR(AND(E2='club records'!$B$11, F2&lt;='club records'!$C$11), AND(E2='club records'!$B$12, F2&lt;='club records'!$C$12), AND(E2='club records'!$B$13, F2&lt;='club records'!$C$13), AND(E2='club records'!$B$14, F2&lt;='club records'!$C$14), AND(E2='club records'!$B$15, F2&lt;='club records'!$C$15))), "CR", " ")</f>
        <v xml:space="preserve"> </v>
      </c>
      <c r="M2" s="15" t="str">
        <f>IF(AND(B2=300, OR(AND(E2='club records'!$B$16, F2&lt;='club records'!$C$16), AND(E2='club records'!$B$17, F2&lt;='club records'!$C$17))), "CR", " ")</f>
        <v xml:space="preserve"> </v>
      </c>
      <c r="N2" s="15" t="str">
        <f>IF(AND(B2=400, OR(AND(E2='club records'!$B$18, F2&lt;='club records'!$C$18), AND(E2='club records'!$B$19, F2&lt;='club records'!$C$19), AND(E2='club records'!$B$20, F2&lt;='club records'!$C$20), AND(E2='club records'!$B$21, F2&lt;='club records'!$C$21))), "CR", " ")</f>
        <v xml:space="preserve"> </v>
      </c>
      <c r="O2" s="15" t="str">
        <f>IF(AND(B2=800, OR(AND(E2='club records'!$B$22, F2&lt;='club records'!$C$22), AND(E2='club records'!$B$23, F2&lt;='club records'!$C$23), AND(E2='club records'!$B$24, F2&lt;='club records'!$C$24), AND(E2='club records'!$B$25, F2&lt;='club records'!$C$25), AND(E2='club records'!$B$26, F2&lt;='club records'!$C$26))), "CR", " ")</f>
        <v xml:space="preserve"> </v>
      </c>
      <c r="P2" s="15" t="str">
        <f>IF(AND(B2=1000, OR(AND(E2='club records'!$B$27, F2&lt;='club records'!$C$27), AND(E2='club records'!$B$28, F2&lt;='club records'!$C$28))), "CR", " ")</f>
        <v xml:space="preserve"> </v>
      </c>
      <c r="Q2" s="15" t="str">
        <f>IF(AND(B2=1500, OR(AND(E2='club records'!$B$29, F2&lt;='club records'!$C$29), AND(E2='club records'!$B$30, F2&lt;='club records'!$C$30), AND(E2='club records'!$B$31, F2&lt;='club records'!$C$31), AND(E2='club records'!$B$32, F2&lt;='club records'!$C$32), AND(E2='club records'!$B$33, F2&lt;='club records'!$C$33))), "CR", " ")</f>
        <v xml:space="preserve"> </v>
      </c>
      <c r="R2" s="15" t="str">
        <f>IF(AND(B2="1600 (Mile)",OR(AND(E2='club records'!$B$34,F2&lt;='club records'!$C$34),AND(E2='club records'!$B$35,F2&lt;='club records'!$C$35),AND(E2='club records'!$B$36,F2&lt;='club records'!$C$36),AND(E2='club records'!$B$37,F2&lt;='club records'!$C$37))),"CR"," ")</f>
        <v xml:space="preserve"> </v>
      </c>
      <c r="S2" s="15" t="str">
        <f>IF(AND(B2=3000, OR(AND(E2='club records'!$B$38, F2&lt;='club records'!$C$38), AND(E2='club records'!$B$39, F2&lt;='club records'!$C$39), AND(E2='club records'!$B$40, F2&lt;='club records'!$C$40), AND(E2='club records'!$B$41, F2&lt;='club records'!$C$41))), "CR", " ")</f>
        <v xml:space="preserve"> </v>
      </c>
      <c r="T2" s="15" t="str">
        <f>IF(AND(B2=5000, OR(AND(E2='club records'!$B$42, F2&lt;='club records'!$C$42), AND(E2='club records'!$B$43, F2&lt;='club records'!$C$43))), "CR", " ")</f>
        <v xml:space="preserve"> </v>
      </c>
      <c r="U2" s="14" t="str">
        <f>IF(AND(B2=10000, OR(AND(E2='club records'!$B$44, F2&lt;='club records'!$C$44), AND(E2='club records'!$B$45, F2&lt;='club records'!$C$45))), "CR", " ")</f>
        <v xml:space="preserve"> </v>
      </c>
      <c r="V2" s="14" t="str">
        <f>IF(AND(B2="high jump", OR(AND(E2='club records'!$F$1, F2&gt;='club records'!$G$1), AND(E2='club records'!$F$2, F2&gt;='club records'!$G$2), AND(E2='club records'!$F$3, F2&gt;='club records'!$G$3), AND(E2='club records'!$F$4, F2&gt;='club records'!$G$4), AND(E2='club records'!$F$5, F2&gt;='club records'!$G$5))), "CR", " ")</f>
        <v xml:space="preserve"> </v>
      </c>
      <c r="W2" s="14" t="str">
        <f>IF(AND(B2="long jump", OR(AND(E2='club records'!$F$6, F2&gt;='club records'!$G$6), AND(E2='club records'!$F$7, F2&gt;='club records'!$G$7), AND(E2='club records'!$F$8, F2&gt;='club records'!$G$8), AND(E2='club records'!$F$9, F2&gt;='club records'!$G$9), AND(E2='club records'!$F$10, F2&gt;='club records'!$G$10))), "CR", " ")</f>
        <v xml:space="preserve"> </v>
      </c>
      <c r="X2" s="14" t="str">
        <f>IF(AND(B2="triple jump", OR(AND(E2='club records'!$F$11, F2&gt;='club records'!$G$11), AND(E2='club records'!$F$12, F2&gt;='club records'!$G$12), AND(E2='club records'!$F$13, F2&gt;='club records'!$G$13), AND(E2='club records'!$F$14, F2&gt;='club records'!$G$14), AND(E2='club records'!$F$15, F2&gt;='club records'!$G$15))), "CR", " ")</f>
        <v xml:space="preserve"> </v>
      </c>
      <c r="Y2" s="14" t="str">
        <f>IF(AND(B2="pole vault", OR(AND(E2='club records'!$F$16, F2&gt;='club records'!$G$16), AND(E2='club records'!$F$17, F2&gt;='club records'!$G$17), AND(E2='club records'!$F$18, F2&gt;='club records'!$G$18), AND(E2='club records'!$F$19, F2&gt;='club records'!$G$19), AND(E2='club records'!$F$20, F2&gt;='club records'!$G$20))), "CR", " ")</f>
        <v xml:space="preserve"> </v>
      </c>
      <c r="Z2" s="14" t="str">
        <f>IF(AND(B2="discus 1", E2='club records'!$F$21, F2&gt;='club records'!$G$21), "CR", " ")</f>
        <v xml:space="preserve"> </v>
      </c>
      <c r="AA2" s="14" t="str">
        <f>IF(AND(B2="discus 1.25", E2='club records'!$F$22, F2&gt;='club records'!$G$22), "CR", " ")</f>
        <v xml:space="preserve"> </v>
      </c>
      <c r="AB2" s="14" t="str">
        <f>IF(AND(B2="discus 1.5", E2='club records'!$F$23, F2&gt;='club records'!$G$23), "CR", " ")</f>
        <v xml:space="preserve"> </v>
      </c>
      <c r="AC2" s="14" t="str">
        <f>IF(AND(B2="discus 1.75", E2='club records'!$F$24, F2&gt;='club records'!$G$24), "CR", " ")</f>
        <v xml:space="preserve"> </v>
      </c>
      <c r="AD2" s="14" t="str">
        <f>IF(AND(B2="discus 2", E2='club records'!$F$25, F2&gt;='club records'!$G$25), "CR", " ")</f>
        <v xml:space="preserve"> </v>
      </c>
      <c r="AE2" s="14" t="str">
        <f>IF(AND(B2="hammer 4", E2='club records'!$F$27, F2&gt;='club records'!$G$27), "CR", " ")</f>
        <v xml:space="preserve"> </v>
      </c>
      <c r="AF2" s="14" t="str">
        <f>IF(AND(B2="hammer 5", E2='club records'!$F$28, F2&gt;='club records'!$G$28), "CR", " ")</f>
        <v xml:space="preserve"> </v>
      </c>
      <c r="AG2" s="14" t="str">
        <f>IF(AND(B2="hammer 6", E2='club records'!$F$29, F2&gt;='club records'!$G$29), "CR", " ")</f>
        <v xml:space="preserve"> </v>
      </c>
      <c r="AH2" s="14" t="str">
        <f>IF(AND(B2="hammer 7.26", E2='club records'!$F$30, F2&gt;='club records'!$G$30), "CR", " ")</f>
        <v xml:space="preserve"> </v>
      </c>
      <c r="AI2" s="14" t="str">
        <f>IF(AND(B2="javelin 400", E2='club records'!$F$31, F2&gt;='club records'!$G$31), "CR", " ")</f>
        <v xml:space="preserve"> </v>
      </c>
      <c r="AJ2" s="14" t="str">
        <f>IF(AND(B2="javelin 600", E2='club records'!$F$32, F2&gt;='club records'!$G$32), "CR", " ")</f>
        <v xml:space="preserve"> </v>
      </c>
      <c r="AK2" s="14" t="str">
        <f>IF(AND(B2="javelin 700", E2='club records'!$F$33, F2&gt;='club records'!$G$33), "CR", " ")</f>
        <v xml:space="preserve"> </v>
      </c>
      <c r="AL2" s="14" t="str">
        <f>IF(AND(B2="javelin 800", OR(AND(E2='club records'!$F$34, F2&gt;='club records'!$G$34), AND(E2='club records'!$F$35, F2&gt;='club records'!$G$35))), "CR", " ")</f>
        <v xml:space="preserve"> </v>
      </c>
      <c r="AM2" s="14" t="str">
        <f>IF(AND(B2="shot 3", E2='club records'!$F$36, F2&gt;='club records'!$G$36), "CR", " ")</f>
        <v xml:space="preserve"> </v>
      </c>
      <c r="AN2" s="14" t="str">
        <f>IF(AND(B2="shot 4", E2='club records'!$F$37, F2&gt;='club records'!$G$37), "CR", " ")</f>
        <v xml:space="preserve"> </v>
      </c>
      <c r="AO2" s="14" t="str">
        <f>IF(AND(B2="shot 5", E2='club records'!$F$38, F2&gt;='club records'!$G$38), "CR", " ")</f>
        <v xml:space="preserve"> </v>
      </c>
      <c r="AP2" s="14" t="str">
        <f>IF(AND(B2="shot 6", E2='club records'!$F$39, F2&gt;='club records'!$G$39), "CR", " ")</f>
        <v xml:space="preserve"> </v>
      </c>
      <c r="AQ2" s="14" t="str">
        <f>IF(AND(B2="shot 7.26", E2='club records'!$F$40, F2&gt;='club records'!$G$40), "CR", " ")</f>
        <v xml:space="preserve"> </v>
      </c>
      <c r="AR2" s="14" t="str">
        <f>IF(AND(B2="60H",OR(AND(E2='club records'!$J$1,F2&lt;='club records'!$K$1),AND(E2='club records'!$J$2,F2&lt;='club records'!$K$2),AND(E2='club records'!$J$3,F2&lt;='club records'!$K$3),AND(E2='club records'!$J$4,F2&lt;='club records'!$K$4),AND(E2='club records'!$J$5,F2&lt;='club records'!$K$5))),"CR"," ")</f>
        <v xml:space="preserve"> </v>
      </c>
      <c r="AS2" s="14" t="str">
        <f>IF(AND(B2="75H", AND(E2='club records'!$J$6, F2&lt;='club records'!$K$6)), "CR", " ")</f>
        <v xml:space="preserve"> </v>
      </c>
      <c r="AT2" s="14" t="str">
        <f>IF(AND(B2="80H", AND(E2='club records'!$J$7, F2&lt;='club records'!$K$7)), "CR", " ")</f>
        <v xml:space="preserve"> </v>
      </c>
      <c r="AU2" s="14" t="str">
        <f>IF(AND(B2="100H", AND(E2='club records'!$J$8, F2&lt;='club records'!$K$8)), "CR", " ")</f>
        <v xml:space="preserve"> </v>
      </c>
      <c r="AV2" s="14" t="str">
        <f>IF(AND(B2="110H", OR(AND(E2='club records'!$J$9, F2&lt;='club records'!$K$9), AND(E2='club records'!$J$10, F2&lt;='club records'!$K$10))), "CR", " ")</f>
        <v xml:space="preserve"> </v>
      </c>
      <c r="AW2" s="14" t="str">
        <f>IF(AND(B2="400H", OR(AND(E2='club records'!$J$11, F2&lt;='club records'!$K$11), AND(E2='club records'!$J$12, F2&lt;='club records'!$K$12), AND(E2='club records'!$J$13, F2&lt;='club records'!$K$13), AND(E2='club records'!$J$14, F2&lt;='club records'!$K$14))), "CR", " ")</f>
        <v xml:space="preserve"> </v>
      </c>
      <c r="AX2" s="14" t="str">
        <f>IF(AND(B2="1500SC", AND(E2='club records'!$J$15, F2&lt;='club records'!$K$15)), "CR", " ")</f>
        <v xml:space="preserve"> </v>
      </c>
      <c r="AY2" s="14" t="str">
        <f>IF(AND(B2="2000SC", OR(AND(E2='club records'!$J$17, F2&lt;='club records'!$K$17), AND(E2='club records'!$J$18, F2&lt;='club records'!$K$18))), "CR", " ")</f>
        <v xml:space="preserve"> </v>
      </c>
      <c r="AZ2" s="14" t="str">
        <f>IF(AND(B2="3000SC", OR(AND(E2='club records'!$J$20, F2&lt;='club records'!$K$20), AND(E2='club records'!$J$21, F2&lt;='club records'!$K$21))), "CR", " ")</f>
        <v xml:space="preserve"> </v>
      </c>
      <c r="BA2" s="15" t="str">
        <f>IF(AND(B2="4x100", OR(AND(E2='club records'!$N$1, F2&lt;='club records'!$O$1), AND(E2='club records'!$N$2, F2&lt;='club records'!$O$2), AND(E2='club records'!$N$3, F2&lt;='club records'!$O$3), AND(E2='club records'!$N$4, F2&lt;='club records'!$O$4), AND(E2='club records'!$N$5, F2&lt;='club records'!$O$5))), "CR", " ")</f>
        <v xml:space="preserve"> </v>
      </c>
      <c r="BB2" s="15" t="str">
        <f>IF(AND(B2="4x200", OR(AND(E2='club records'!$N$6, F2&lt;='club records'!$O$6), AND(E2='club records'!$N$7, F2&lt;='club records'!$O$7), AND(E2='club records'!$N$8, F2&lt;='club records'!$O$8), AND(E2='club records'!$N$9, F2&lt;='club records'!$O$9), AND(E2='club records'!$N$10, F2&lt;='club records'!$O$10))), "CR", " ")</f>
        <v xml:space="preserve"> </v>
      </c>
      <c r="BC2" s="15" t="str">
        <f>IF(AND(B2="4x300", AND(E2='club records'!$N$11, F2&lt;='club records'!$O$11)), "CR", " ")</f>
        <v xml:space="preserve"> </v>
      </c>
      <c r="BD2" s="15" t="str">
        <f>IF(AND(B2="4x400", OR(AND(E2='club records'!$N$12, F2&lt;='club records'!$O$12), AND(E2='club records'!$N$13, F2&lt;='club records'!$O$13), AND(E2='club records'!$N$14, F2&lt;='club records'!$O$14), AND(E2='club records'!$N$15, F2&lt;='club records'!$O$15))), "CR", " ")</f>
        <v xml:space="preserve"> </v>
      </c>
      <c r="BE2" s="15" t="str">
        <f>IF(AND(B2="3x800", OR(AND(E2='club records'!$N$16, F2&lt;='club records'!$O$16), AND(E2='club records'!$N$17, F2&lt;='club records'!$O$17), AND(E2='club records'!$N$18, F2&lt;='club records'!$O$18))), "CR", " ")</f>
        <v xml:space="preserve"> </v>
      </c>
      <c r="BF2" s="15" t="str">
        <f>IF(AND(B2="pentathlon", OR(AND(E2='club records'!$N$21, F2&gt;='club records'!$O$21), AND(E2='club records'!$N$22, F2&gt;='club records'!$O$22),AND(E2='club records'!$N$23, F2&gt;='club records'!$O$23),AND(E2='club records'!$N$24, F2&gt;='club records'!$O$24))), "CR", " ")</f>
        <v xml:space="preserve"> </v>
      </c>
      <c r="BG2" s="15" t="str">
        <f>IF(AND(B2="heptathlon", OR(AND(E2='club records'!$N$26, F2&gt;='club records'!$O$26), AND(E2='club records'!$N$27, F2&gt;='club records'!$O$27))), "CR", " ")</f>
        <v xml:space="preserve"> </v>
      </c>
      <c r="BH2" s="15" t="str">
        <f>IF(AND(B2="decathlon", OR(AND(E2='club records'!$N$29, F2&gt;='club records'!$O$29), AND(E2='club records'!$N$30, F2&gt;='club records'!$O$30),AND(E2='club records'!$N$31, F2&gt;='club records'!$O$31))), "CR", " ")</f>
        <v xml:space="preserve"> </v>
      </c>
    </row>
    <row r="3" spans="1:60" ht="15.75" customHeight="1" x14ac:dyDescent="0.35">
      <c r="A3" s="1" t="s">
        <v>19</v>
      </c>
      <c r="B3" s="2">
        <v>100</v>
      </c>
      <c r="C3" s="1" t="s">
        <v>520</v>
      </c>
      <c r="D3" s="1" t="s">
        <v>560</v>
      </c>
      <c r="E3" s="19" t="s">
        <v>19</v>
      </c>
      <c r="F3" s="20">
        <v>15.2</v>
      </c>
      <c r="G3" s="27">
        <v>43701</v>
      </c>
      <c r="H3" s="1" t="s">
        <v>313</v>
      </c>
      <c r="I3" s="1" t="s">
        <v>561</v>
      </c>
      <c r="J3" s="15" t="s">
        <v>410</v>
      </c>
      <c r="O3" s="1"/>
      <c r="P3" s="1"/>
      <c r="Q3" s="1"/>
      <c r="R3" s="1"/>
      <c r="S3" s="1"/>
      <c r="T3" s="1"/>
    </row>
    <row r="4" spans="1:60" ht="15.75" customHeight="1" x14ac:dyDescent="0.35">
      <c r="A4" s="1" t="str">
        <f t="shared" ref="A4:A20" si="0">E4</f>
        <v>U11</v>
      </c>
      <c r="B4" s="2">
        <v>100</v>
      </c>
      <c r="C4" s="1" t="s">
        <v>160</v>
      </c>
      <c r="D4" s="1" t="s">
        <v>261</v>
      </c>
      <c r="E4" s="19" t="s">
        <v>19</v>
      </c>
      <c r="F4" s="20">
        <v>15.29</v>
      </c>
      <c r="G4" s="27">
        <v>43649</v>
      </c>
      <c r="H4" s="1" t="s">
        <v>313</v>
      </c>
      <c r="I4" s="1" t="s">
        <v>305</v>
      </c>
      <c r="J4" s="15" t="str">
        <f t="shared" ref="J4:J20" si="1">IF(OR(K4="CR", L4="CR", M4="CR", N4="CR", O4="CR", P4="CR", Q4="CR", R4="CR", S4="CR", T4="CR",U4="CR", V4="CR", W4="CR", X4="CR", Y4="CR", Z4="CR", AA4="CR", AB4="CR", AC4="CR", AD4="CR", AE4="CR", AF4="CR", AG4="CR", AH4="CR", AI4="CR", AJ4="CR", AK4="CR", AL4="CR", AM4="CR", AN4="CR", AO4="CR", AP4="CR", AQ4="CR", AR4="CR", AS4="CR", AT4="CR", AU4="CR", AV4="CR", AW4="CR", AX4="CR", AY4="CR", AZ4="CR", BA4="CR", BB4="CR", BC4="CR", BD4="CR", BE4="CR", BF4="CR", BG4="CR", BH4="CR"), "***CLUB RECORD***", "")</f>
        <v/>
      </c>
      <c r="K4" s="15" t="str">
        <f>IF(AND(B4=100, OR(AND(E4='club records'!$B$6, F4&lt;='club records'!$C$6), AND(E4='club records'!$B$7, F4&lt;='club records'!$C$7), AND(E4='club records'!$B$8, F4&lt;='club records'!$C$8), AND(E4='club records'!$B$9, F4&lt;='club records'!$C$9), AND(E4='club records'!$B$10, F4&lt;='club records'!$C$10))), "CR", " ")</f>
        <v xml:space="preserve"> </v>
      </c>
      <c r="L4" s="15" t="str">
        <f>IF(AND(B4=200, OR(AND(E4='club records'!$B$11, F4&lt;='club records'!$C$11), AND(E4='club records'!$B$12, F4&lt;='club records'!$C$12), AND(E4='club records'!$B$13, F4&lt;='club records'!$C$13), AND(E4='club records'!$B$14, F4&lt;='club records'!$C$14), AND(E4='club records'!$B$15, F4&lt;='club records'!$C$15))), "CR", " ")</f>
        <v xml:space="preserve"> </v>
      </c>
      <c r="M4" s="15" t="str">
        <f>IF(AND(B4=300, OR(AND(E4='club records'!$B$16, F4&lt;='club records'!$C$16), AND(E4='club records'!$B$17, F4&lt;='club records'!$C$17))), "CR", " ")</f>
        <v xml:space="preserve"> </v>
      </c>
      <c r="N4" s="15" t="str">
        <f>IF(AND(B4=400, OR(AND(E4='club records'!$B$18, F4&lt;='club records'!$C$18), AND(E4='club records'!$B$19, F4&lt;='club records'!$C$19), AND(E4='club records'!$B$20, F4&lt;='club records'!$C$20), AND(E4='club records'!$B$21, F4&lt;='club records'!$C$21))), "CR", " ")</f>
        <v xml:space="preserve"> </v>
      </c>
      <c r="O4" s="15" t="str">
        <f>IF(AND(B4=800, OR(AND(E4='club records'!$B$22, F4&lt;='club records'!$C$22), AND(E4='club records'!$B$23, F4&lt;='club records'!$C$23), AND(E4='club records'!$B$24, F4&lt;='club records'!$C$24), AND(E4='club records'!$B$25, F4&lt;='club records'!$C$25), AND(E4='club records'!$B$26, F4&lt;='club records'!$C$26))), "CR", " ")</f>
        <v xml:space="preserve"> </v>
      </c>
      <c r="P4" s="15" t="str">
        <f>IF(AND(B4=1000, OR(AND(E4='club records'!$B$27, F4&lt;='club records'!$C$27), AND(E4='club records'!$B$28, F4&lt;='club records'!$C$28))), "CR", " ")</f>
        <v xml:space="preserve"> </v>
      </c>
      <c r="Q4" s="15" t="str">
        <f>IF(AND(B4=1500, OR(AND(E4='club records'!$B$29, F4&lt;='club records'!$C$29), AND(E4='club records'!$B$30, F4&lt;='club records'!$C$30), AND(E4='club records'!$B$31, F4&lt;='club records'!$C$31), AND(E4='club records'!$B$32, F4&lt;='club records'!$C$32), AND(E4='club records'!$B$33, F4&lt;='club records'!$C$33))), "CR", " ")</f>
        <v xml:space="preserve"> </v>
      </c>
      <c r="R4" s="15" t="str">
        <f>IF(AND(B4="1600 (Mile)",OR(AND(E4='club records'!$B$34,F4&lt;='club records'!$C$34),AND(E4='club records'!$B$35,F4&lt;='club records'!$C$35),AND(E4='club records'!$B$36,F4&lt;='club records'!$C$36),AND(E4='club records'!$B$37,F4&lt;='club records'!$C$37))),"CR"," ")</f>
        <v xml:space="preserve"> </v>
      </c>
      <c r="S4" s="15" t="str">
        <f>IF(AND(B4=3000, OR(AND(E4='club records'!$B$38, F4&lt;='club records'!$C$38), AND(E4='club records'!$B$39, F4&lt;='club records'!$C$39), AND(E4='club records'!$B$40, F4&lt;='club records'!$C$40), AND(E4='club records'!$B$41, F4&lt;='club records'!$C$41))), "CR", " ")</f>
        <v xml:space="preserve"> </v>
      </c>
      <c r="T4" s="15" t="str">
        <f>IF(AND(B4=5000, OR(AND(E4='club records'!$B$42, F4&lt;='club records'!$C$42), AND(E4='club records'!$B$43, F4&lt;='club records'!$C$43))), "CR", " ")</f>
        <v xml:space="preserve"> </v>
      </c>
      <c r="U4" s="14" t="str">
        <f>IF(AND(B4=10000, OR(AND(E4='club records'!$B$44, F4&lt;='club records'!$C$44), AND(E4='club records'!$B$45, F4&lt;='club records'!$C$45))), "CR", " ")</f>
        <v xml:space="preserve"> </v>
      </c>
      <c r="V4" s="14" t="str">
        <f>IF(AND(B4="high jump", OR(AND(E4='club records'!$F$1, F4&gt;='club records'!$G$1), AND(E4='club records'!$F$2, F4&gt;='club records'!$G$2), AND(E4='club records'!$F$3, F4&gt;='club records'!$G$3), AND(E4='club records'!$F$4, F4&gt;='club records'!$G$4), AND(E4='club records'!$F$5, F4&gt;='club records'!$G$5))), "CR", " ")</f>
        <v xml:space="preserve"> </v>
      </c>
      <c r="W4" s="14" t="str">
        <f>IF(AND(B4="long jump", OR(AND(E4='club records'!$F$6, F4&gt;='club records'!$G$6), AND(E4='club records'!$F$7, F4&gt;='club records'!$G$7), AND(E4='club records'!$F$8, F4&gt;='club records'!$G$8), AND(E4='club records'!$F$9, F4&gt;='club records'!$G$9), AND(E4='club records'!$F$10, F4&gt;='club records'!$G$10))), "CR", " ")</f>
        <v xml:space="preserve"> </v>
      </c>
      <c r="X4" s="14" t="str">
        <f>IF(AND(B4="triple jump", OR(AND(E4='club records'!$F$11, F4&gt;='club records'!$G$11), AND(E4='club records'!$F$12, F4&gt;='club records'!$G$12), AND(E4='club records'!$F$13, F4&gt;='club records'!$G$13), AND(E4='club records'!$F$14, F4&gt;='club records'!$G$14), AND(E4='club records'!$F$15, F4&gt;='club records'!$G$15))), "CR", " ")</f>
        <v xml:space="preserve"> </v>
      </c>
      <c r="Y4" s="14" t="str">
        <f>IF(AND(B4="pole vault", OR(AND(E4='club records'!$F$16, F4&gt;='club records'!$G$16), AND(E4='club records'!$F$17, F4&gt;='club records'!$G$17), AND(E4='club records'!$F$18, F4&gt;='club records'!$G$18), AND(E4='club records'!$F$19, F4&gt;='club records'!$G$19), AND(E4='club records'!$F$20, F4&gt;='club records'!$G$20))), "CR", " ")</f>
        <v xml:space="preserve"> </v>
      </c>
      <c r="Z4" s="14" t="str">
        <f>IF(AND(B4="discus 1", E4='club records'!$F$21, F4&gt;='club records'!$G$21), "CR", " ")</f>
        <v xml:space="preserve"> </v>
      </c>
      <c r="AA4" s="14" t="str">
        <f>IF(AND(B4="discus 1.25", E4='club records'!$F$22, F4&gt;='club records'!$G$22), "CR", " ")</f>
        <v xml:space="preserve"> </v>
      </c>
      <c r="AB4" s="14" t="str">
        <f>IF(AND(B4="discus 1.5", E4='club records'!$F$23, F4&gt;='club records'!$G$23), "CR", " ")</f>
        <v xml:space="preserve"> </v>
      </c>
      <c r="AC4" s="14" t="str">
        <f>IF(AND(B4="discus 1.75", E4='club records'!$F$24, F4&gt;='club records'!$G$24), "CR", " ")</f>
        <v xml:space="preserve"> </v>
      </c>
      <c r="AD4" s="14" t="str">
        <f>IF(AND(B4="discus 2", E4='club records'!$F$25, F4&gt;='club records'!$G$25), "CR", " ")</f>
        <v xml:space="preserve"> </v>
      </c>
      <c r="AE4" s="14" t="str">
        <f>IF(AND(B4="hammer 4", E4='club records'!$F$27, F4&gt;='club records'!$G$27), "CR", " ")</f>
        <v xml:space="preserve"> </v>
      </c>
      <c r="AF4" s="14" t="str">
        <f>IF(AND(B4="hammer 5", E4='club records'!$F$28, F4&gt;='club records'!$G$28), "CR", " ")</f>
        <v xml:space="preserve"> </v>
      </c>
      <c r="AG4" s="14" t="str">
        <f>IF(AND(B4="hammer 6", E4='club records'!$F$29, F4&gt;='club records'!$G$29), "CR", " ")</f>
        <v xml:space="preserve"> </v>
      </c>
      <c r="AH4" s="14" t="str">
        <f>IF(AND(B4="hammer 7.26", E4='club records'!$F$30, F4&gt;='club records'!$G$30), "CR", " ")</f>
        <v xml:space="preserve"> </v>
      </c>
      <c r="AI4" s="14" t="str">
        <f>IF(AND(B4="javelin 400", E4='club records'!$F$31, F4&gt;='club records'!$G$31), "CR", " ")</f>
        <v xml:space="preserve"> </v>
      </c>
      <c r="AJ4" s="14" t="str">
        <f>IF(AND(B4="javelin 600", E4='club records'!$F$32, F4&gt;='club records'!$G$32), "CR", " ")</f>
        <v xml:space="preserve"> </v>
      </c>
      <c r="AK4" s="14" t="str">
        <f>IF(AND(B4="javelin 700", E4='club records'!$F$33, F4&gt;='club records'!$G$33), "CR", " ")</f>
        <v xml:space="preserve"> </v>
      </c>
      <c r="AL4" s="14" t="str">
        <f>IF(AND(B4="javelin 800", OR(AND(E4='club records'!$F$34, F4&gt;='club records'!$G$34), AND(E4='club records'!$F$35, F4&gt;='club records'!$G$35))), "CR", " ")</f>
        <v xml:space="preserve"> </v>
      </c>
      <c r="AM4" s="14" t="str">
        <f>IF(AND(B4="shot 3", E4='club records'!$F$36, F4&gt;='club records'!$G$36), "CR", " ")</f>
        <v xml:space="preserve"> </v>
      </c>
      <c r="AN4" s="14" t="str">
        <f>IF(AND(B4="shot 4", E4='club records'!$F$37, F4&gt;='club records'!$G$37), "CR", " ")</f>
        <v xml:space="preserve"> </v>
      </c>
      <c r="AO4" s="14" t="str">
        <f>IF(AND(B4="shot 5", E4='club records'!$F$38, F4&gt;='club records'!$G$38), "CR", " ")</f>
        <v xml:space="preserve"> </v>
      </c>
      <c r="AP4" s="14" t="str">
        <f>IF(AND(B4="shot 6", E4='club records'!$F$39, F4&gt;='club records'!$G$39), "CR", " ")</f>
        <v xml:space="preserve"> </v>
      </c>
      <c r="AQ4" s="14" t="str">
        <f>IF(AND(B4="shot 7.26", E4='club records'!$F$40, F4&gt;='club records'!$G$40), "CR", " ")</f>
        <v xml:space="preserve"> </v>
      </c>
      <c r="AR4" s="14" t="str">
        <f>IF(AND(B4="60H",OR(AND(E4='club records'!$J$1,F4&lt;='club records'!$K$1),AND(E4='club records'!$J$2,F4&lt;='club records'!$K$2),AND(E4='club records'!$J$3,F4&lt;='club records'!$K$3),AND(E4='club records'!$J$4,F4&lt;='club records'!$K$4),AND(E4='club records'!$J$5,F4&lt;='club records'!$K$5))),"CR"," ")</f>
        <v xml:space="preserve"> </v>
      </c>
      <c r="AS4" s="14" t="str">
        <f>IF(AND(B4="75H", AND(E4='club records'!$J$6, F4&lt;='club records'!$K$6)), "CR", " ")</f>
        <v xml:space="preserve"> </v>
      </c>
      <c r="AT4" s="14" t="str">
        <f>IF(AND(B4="80H", AND(E4='club records'!$J$7, F4&lt;='club records'!$K$7)), "CR", " ")</f>
        <v xml:space="preserve"> </v>
      </c>
      <c r="AU4" s="14" t="str">
        <f>IF(AND(B4="100H", AND(E4='club records'!$J$8, F4&lt;='club records'!$K$8)), "CR", " ")</f>
        <v xml:space="preserve"> </v>
      </c>
      <c r="AV4" s="14" t="str">
        <f>IF(AND(B4="110H", OR(AND(E4='club records'!$J$9, F4&lt;='club records'!$K$9), AND(E4='club records'!$J$10, F4&lt;='club records'!$K$10))), "CR", " ")</f>
        <v xml:space="preserve"> </v>
      </c>
      <c r="AW4" s="14" t="str">
        <f>IF(AND(B4="400H", OR(AND(E4='club records'!$J$11, F4&lt;='club records'!$K$11), AND(E4='club records'!$J$12, F4&lt;='club records'!$K$12), AND(E4='club records'!$J$13, F4&lt;='club records'!$K$13), AND(E4='club records'!$J$14, F4&lt;='club records'!$K$14))), "CR", " ")</f>
        <v xml:space="preserve"> </v>
      </c>
      <c r="AX4" s="14" t="str">
        <f>IF(AND(B4="1500SC", AND(E4='club records'!$J$15, F4&lt;='club records'!$K$15)), "CR", " ")</f>
        <v xml:space="preserve"> </v>
      </c>
      <c r="AY4" s="14" t="str">
        <f>IF(AND(B4="2000SC", OR(AND(E4='club records'!$J$17, F4&lt;='club records'!$K$17), AND(E4='club records'!$J$18, F4&lt;='club records'!$K$18))), "CR", " ")</f>
        <v xml:space="preserve"> </v>
      </c>
      <c r="AZ4" s="14" t="str">
        <f>IF(AND(B4="3000SC", OR(AND(E4='club records'!$J$20, F4&lt;='club records'!$K$20), AND(E4='club records'!$J$21, F4&lt;='club records'!$K$21))), "CR", " ")</f>
        <v xml:space="preserve"> </v>
      </c>
      <c r="BA4" s="15" t="str">
        <f>IF(AND(B4="4x100", OR(AND(E4='club records'!$N$1, F4&lt;='club records'!$O$1), AND(E4='club records'!$N$2, F4&lt;='club records'!$O$2), AND(E4='club records'!$N$3, F4&lt;='club records'!$O$3), AND(E4='club records'!$N$4, F4&lt;='club records'!$O$4), AND(E4='club records'!$N$5, F4&lt;='club records'!$O$5))), "CR", " ")</f>
        <v xml:space="preserve"> </v>
      </c>
      <c r="BB4" s="15" t="str">
        <f>IF(AND(B4="4x200", OR(AND(E4='club records'!$N$6, F4&lt;='club records'!$O$6), AND(E4='club records'!$N$7, F4&lt;='club records'!$O$7), AND(E4='club records'!$N$8, F4&lt;='club records'!$O$8), AND(E4='club records'!$N$9, F4&lt;='club records'!$O$9), AND(E4='club records'!$N$10, F4&lt;='club records'!$O$10))), "CR", " ")</f>
        <v xml:space="preserve"> </v>
      </c>
      <c r="BC4" s="15" t="str">
        <f>IF(AND(B4="4x300", AND(E4='club records'!$N$11, F4&lt;='club records'!$O$11)), "CR", " ")</f>
        <v xml:space="preserve"> </v>
      </c>
      <c r="BD4" s="15" t="str">
        <f>IF(AND(B4="4x400", OR(AND(E4='club records'!$N$12, F4&lt;='club records'!$O$12), AND(E4='club records'!$N$13, F4&lt;='club records'!$O$13), AND(E4='club records'!$N$14, F4&lt;='club records'!$O$14), AND(E4='club records'!$N$15, F4&lt;='club records'!$O$15))), "CR", " ")</f>
        <v xml:space="preserve"> </v>
      </c>
      <c r="BE4" s="15" t="str">
        <f>IF(AND(B4="3x800", OR(AND(E4='club records'!$N$16, F4&lt;='club records'!$O$16), AND(E4='club records'!$N$17, F4&lt;='club records'!$O$17), AND(E4='club records'!$N$18, F4&lt;='club records'!$O$18))), "CR", " ")</f>
        <v xml:space="preserve"> </v>
      </c>
      <c r="BF4" s="15" t="str">
        <f>IF(AND(B4="pentathlon", OR(AND(E4='club records'!$N$21, F4&gt;='club records'!$O$21), AND(E4='club records'!$N$22, F4&gt;='club records'!$O$22),AND(E4='club records'!$N$23, F4&gt;='club records'!$O$23),AND(E4='club records'!$N$24, F4&gt;='club records'!$O$24))), "CR", " ")</f>
        <v xml:space="preserve"> </v>
      </c>
      <c r="BG4" s="15" t="str">
        <f>IF(AND(B4="heptathlon", OR(AND(E4='club records'!$N$26, F4&gt;='club records'!$O$26), AND(E4='club records'!$N$27, F4&gt;='club records'!$O$27))), "CR", " ")</f>
        <v xml:space="preserve"> </v>
      </c>
      <c r="BH4" s="15" t="str">
        <f>IF(AND(B4="decathlon", OR(AND(E4='club records'!$N$29, F4&gt;='club records'!$O$29), AND(E4='club records'!$N$30, F4&gt;='club records'!$O$30),AND(E4='club records'!$N$31, F4&gt;='club records'!$O$31))), "CR", " ")</f>
        <v xml:space="preserve"> </v>
      </c>
    </row>
    <row r="5" spans="1:60" ht="15.75" customHeight="1" x14ac:dyDescent="0.35">
      <c r="A5" s="1" t="str">
        <f t="shared" si="0"/>
        <v>U11</v>
      </c>
      <c r="B5" s="2">
        <v>100</v>
      </c>
      <c r="C5" s="2" t="s">
        <v>356</v>
      </c>
      <c r="D5" s="1" t="s">
        <v>357</v>
      </c>
      <c r="E5" s="19" t="s">
        <v>19</v>
      </c>
      <c r="F5" s="24">
        <v>15.3</v>
      </c>
      <c r="G5" s="26">
        <v>43638</v>
      </c>
      <c r="H5" s="1" t="s">
        <v>313</v>
      </c>
      <c r="I5" s="1" t="s">
        <v>447</v>
      </c>
      <c r="J5" s="15" t="str">
        <f t="shared" si="1"/>
        <v/>
      </c>
      <c r="K5" s="15" t="str">
        <f>IF(AND(B5=100, OR(AND(E5='club records'!$B$6, F5&lt;='club records'!$C$6), AND(E5='club records'!$B$7, F5&lt;='club records'!$C$7), AND(E5='club records'!$B$8, F5&lt;='club records'!$C$8), AND(E5='club records'!$B$9, F5&lt;='club records'!$C$9), AND(E5='club records'!$B$10, F5&lt;='club records'!$C$10))), "CR", " ")</f>
        <v xml:space="preserve"> </v>
      </c>
      <c r="L5" s="15" t="str">
        <f>IF(AND(B5=200, OR(AND(E5='club records'!$B$11, F5&lt;='club records'!$C$11), AND(E5='club records'!$B$12, F5&lt;='club records'!$C$12), AND(E5='club records'!$B$13, F5&lt;='club records'!$C$13), AND(E5='club records'!$B$14, F5&lt;='club records'!$C$14), AND(E5='club records'!$B$15, F5&lt;='club records'!$C$15))), "CR", " ")</f>
        <v xml:space="preserve"> </v>
      </c>
      <c r="M5" s="15" t="str">
        <f>IF(AND(B5=300, OR(AND(E5='club records'!$B$16, F5&lt;='club records'!$C$16), AND(E5='club records'!$B$17, F5&lt;='club records'!$C$17))), "CR", " ")</f>
        <v xml:space="preserve"> </v>
      </c>
      <c r="N5" s="15" t="str">
        <f>IF(AND(B5=400, OR(AND(E5='club records'!$B$18, F5&lt;='club records'!$C$18), AND(E5='club records'!$B$19, F5&lt;='club records'!$C$19), AND(E5='club records'!$B$20, F5&lt;='club records'!$C$20), AND(E5='club records'!$B$21, F5&lt;='club records'!$C$21))), "CR", " ")</f>
        <v xml:space="preserve"> </v>
      </c>
      <c r="O5" s="15" t="str">
        <f>IF(AND(B5=800, OR(AND(E5='club records'!$B$22, F5&lt;='club records'!$C$22), AND(E5='club records'!$B$23, F5&lt;='club records'!$C$23), AND(E5='club records'!$B$24, F5&lt;='club records'!$C$24), AND(E5='club records'!$B$25, F5&lt;='club records'!$C$25), AND(E5='club records'!$B$26, F5&lt;='club records'!$C$26))), "CR", " ")</f>
        <v xml:space="preserve"> </v>
      </c>
      <c r="P5" s="15" t="str">
        <f>IF(AND(B5=1000, OR(AND(E5='club records'!$B$27, F5&lt;='club records'!$C$27), AND(E5='club records'!$B$28, F5&lt;='club records'!$C$28))), "CR", " ")</f>
        <v xml:space="preserve"> </v>
      </c>
      <c r="Q5" s="15" t="str">
        <f>IF(AND(B5=1500, OR(AND(E5='club records'!$B$29, F5&lt;='club records'!$C$29), AND(E5='club records'!$B$30, F5&lt;='club records'!$C$30), AND(E5='club records'!$B$31, F5&lt;='club records'!$C$31), AND(E5='club records'!$B$32, F5&lt;='club records'!$C$32), AND(E5='club records'!$B$33, F5&lt;='club records'!$C$33))), "CR", " ")</f>
        <v xml:space="preserve"> </v>
      </c>
      <c r="R5" s="15" t="str">
        <f>IF(AND(B5="1600 (Mile)",OR(AND(E5='club records'!$B$34,F5&lt;='club records'!$C$34),AND(E5='club records'!$B$35,F5&lt;='club records'!$C$35),AND(E5='club records'!$B$36,F5&lt;='club records'!$C$36),AND(E5='club records'!$B$37,F5&lt;='club records'!$C$37))),"CR"," ")</f>
        <v xml:space="preserve"> </v>
      </c>
      <c r="S5" s="15" t="str">
        <f>IF(AND(B5=3000, OR(AND(E5='club records'!$B$38, F5&lt;='club records'!$C$38), AND(E5='club records'!$B$39, F5&lt;='club records'!$C$39), AND(E5='club records'!$B$40, F5&lt;='club records'!$C$40), AND(E5='club records'!$B$41, F5&lt;='club records'!$C$41))), "CR", " ")</f>
        <v xml:space="preserve"> </v>
      </c>
      <c r="T5" s="15" t="str">
        <f>IF(AND(B5=5000, OR(AND(E5='club records'!$B$42, F5&lt;='club records'!$C$42), AND(E5='club records'!$B$43, F5&lt;='club records'!$C$43))), "CR", " ")</f>
        <v xml:space="preserve"> </v>
      </c>
      <c r="U5" s="14" t="str">
        <f>IF(AND(B5=10000, OR(AND(E5='club records'!$B$44, F5&lt;='club records'!$C$44), AND(E5='club records'!$B$45, F5&lt;='club records'!$C$45))), "CR", " ")</f>
        <v xml:space="preserve"> </v>
      </c>
      <c r="V5" s="14" t="str">
        <f>IF(AND(B5="high jump", OR(AND(E5='club records'!$F$1, F5&gt;='club records'!$G$1), AND(E5='club records'!$F$2, F5&gt;='club records'!$G$2), AND(E5='club records'!$F$3, F5&gt;='club records'!$G$3), AND(E5='club records'!$F$4, F5&gt;='club records'!$G$4), AND(E5='club records'!$F$5, F5&gt;='club records'!$G$5))), "CR", " ")</f>
        <v xml:space="preserve"> </v>
      </c>
      <c r="W5" s="14" t="str">
        <f>IF(AND(B5="long jump", OR(AND(E5='club records'!$F$6, F5&gt;='club records'!$G$6), AND(E5='club records'!$F$7, F5&gt;='club records'!$G$7), AND(E5='club records'!$F$8, F5&gt;='club records'!$G$8), AND(E5='club records'!$F$9, F5&gt;='club records'!$G$9), AND(E5='club records'!$F$10, F5&gt;='club records'!$G$10))), "CR", " ")</f>
        <v xml:space="preserve"> </v>
      </c>
      <c r="X5" s="14" t="str">
        <f>IF(AND(B5="triple jump", OR(AND(E5='club records'!$F$11, F5&gt;='club records'!$G$11), AND(E5='club records'!$F$12, F5&gt;='club records'!$G$12), AND(E5='club records'!$F$13, F5&gt;='club records'!$G$13), AND(E5='club records'!$F$14, F5&gt;='club records'!$G$14), AND(E5='club records'!$F$15, F5&gt;='club records'!$G$15))), "CR", " ")</f>
        <v xml:space="preserve"> </v>
      </c>
      <c r="Y5" s="14" t="str">
        <f>IF(AND(B5="pole vault", OR(AND(E5='club records'!$F$16, F5&gt;='club records'!$G$16), AND(E5='club records'!$F$17, F5&gt;='club records'!$G$17), AND(E5='club records'!$F$18, F5&gt;='club records'!$G$18), AND(E5='club records'!$F$19, F5&gt;='club records'!$G$19), AND(E5='club records'!$F$20, F5&gt;='club records'!$G$20))), "CR", " ")</f>
        <v xml:space="preserve"> </v>
      </c>
      <c r="Z5" s="14" t="str">
        <f>IF(AND(B5="discus 1", E5='club records'!$F$21, F5&gt;='club records'!$G$21), "CR", " ")</f>
        <v xml:space="preserve"> </v>
      </c>
      <c r="AA5" s="14" t="str">
        <f>IF(AND(B5="discus 1.25", E5='club records'!$F$22, F5&gt;='club records'!$G$22), "CR", " ")</f>
        <v xml:space="preserve"> </v>
      </c>
      <c r="AB5" s="14" t="str">
        <f>IF(AND(B5="discus 1.5", E5='club records'!$F$23, F5&gt;='club records'!$G$23), "CR", " ")</f>
        <v xml:space="preserve"> </v>
      </c>
      <c r="AC5" s="14" t="str">
        <f>IF(AND(B5="discus 1.75", E5='club records'!$F$24, F5&gt;='club records'!$G$24), "CR", " ")</f>
        <v xml:space="preserve"> </v>
      </c>
      <c r="AD5" s="14" t="str">
        <f>IF(AND(B5="discus 2", E5='club records'!$F$25, F5&gt;='club records'!$G$25), "CR", " ")</f>
        <v xml:space="preserve"> </v>
      </c>
      <c r="AE5" s="14" t="str">
        <f>IF(AND(B5="hammer 4", E5='club records'!$F$27, F5&gt;='club records'!$G$27), "CR", " ")</f>
        <v xml:space="preserve"> </v>
      </c>
      <c r="AF5" s="14" t="str">
        <f>IF(AND(B5="hammer 5", E5='club records'!$F$28, F5&gt;='club records'!$G$28), "CR", " ")</f>
        <v xml:space="preserve"> </v>
      </c>
      <c r="AG5" s="14" t="str">
        <f>IF(AND(B5="hammer 6", E5='club records'!$F$29, F5&gt;='club records'!$G$29), "CR", " ")</f>
        <v xml:space="preserve"> </v>
      </c>
      <c r="AH5" s="14" t="str">
        <f>IF(AND(B5="hammer 7.26", E5='club records'!$F$30, F5&gt;='club records'!$G$30), "CR", " ")</f>
        <v xml:space="preserve"> </v>
      </c>
      <c r="AI5" s="14" t="str">
        <f>IF(AND(B5="javelin 400", E5='club records'!$F$31, F5&gt;='club records'!$G$31), "CR", " ")</f>
        <v xml:space="preserve"> </v>
      </c>
      <c r="AJ5" s="14" t="str">
        <f>IF(AND(B5="javelin 600", E5='club records'!$F$32, F5&gt;='club records'!$G$32), "CR", " ")</f>
        <v xml:space="preserve"> </v>
      </c>
      <c r="AK5" s="14" t="str">
        <f>IF(AND(B5="javelin 700", E5='club records'!$F$33, F5&gt;='club records'!$G$33), "CR", " ")</f>
        <v xml:space="preserve"> </v>
      </c>
      <c r="AL5" s="14" t="str">
        <f>IF(AND(B5="javelin 800", OR(AND(E5='club records'!$F$34, F5&gt;='club records'!$G$34), AND(E5='club records'!$F$35, F5&gt;='club records'!$G$35))), "CR", " ")</f>
        <v xml:space="preserve"> </v>
      </c>
      <c r="AM5" s="14" t="str">
        <f>IF(AND(B5="shot 3", E5='club records'!$F$36, F5&gt;='club records'!$G$36), "CR", " ")</f>
        <v xml:space="preserve"> </v>
      </c>
      <c r="AN5" s="14" t="str">
        <f>IF(AND(B5="shot 4", E5='club records'!$F$37, F5&gt;='club records'!$G$37), "CR", " ")</f>
        <v xml:space="preserve"> </v>
      </c>
      <c r="AO5" s="14" t="str">
        <f>IF(AND(B5="shot 5", E5='club records'!$F$38, F5&gt;='club records'!$G$38), "CR", " ")</f>
        <v xml:space="preserve"> </v>
      </c>
      <c r="AP5" s="14" t="str">
        <f>IF(AND(B5="shot 6", E5='club records'!$F$39, F5&gt;='club records'!$G$39), "CR", " ")</f>
        <v xml:space="preserve"> </v>
      </c>
      <c r="AQ5" s="14" t="str">
        <f>IF(AND(B5="shot 7.26", E5='club records'!$F$40, F5&gt;='club records'!$G$40), "CR", " ")</f>
        <v xml:space="preserve"> </v>
      </c>
      <c r="AR5" s="14" t="str">
        <f>IF(AND(B5="60H",OR(AND(E5='club records'!$J$1,F5&lt;='club records'!$K$1),AND(E5='club records'!$J$2,F5&lt;='club records'!$K$2),AND(E5='club records'!$J$3,F5&lt;='club records'!$K$3),AND(E5='club records'!$J$4,F5&lt;='club records'!$K$4),AND(E5='club records'!$J$5,F5&lt;='club records'!$K$5))),"CR"," ")</f>
        <v xml:space="preserve"> </v>
      </c>
      <c r="AS5" s="14" t="str">
        <f>IF(AND(B5="75H", AND(E5='club records'!$J$6, F5&lt;='club records'!$K$6)), "CR", " ")</f>
        <v xml:space="preserve"> </v>
      </c>
      <c r="AT5" s="14" t="str">
        <f>IF(AND(B5="80H", AND(E5='club records'!$J$7, F5&lt;='club records'!$K$7)), "CR", " ")</f>
        <v xml:space="preserve"> </v>
      </c>
      <c r="AU5" s="14" t="str">
        <f>IF(AND(B5="100H", AND(E5='club records'!$J$8, F5&lt;='club records'!$K$8)), "CR", " ")</f>
        <v xml:space="preserve"> </v>
      </c>
      <c r="AV5" s="14" t="str">
        <f>IF(AND(B5="110H", OR(AND(E5='club records'!$J$9, F5&lt;='club records'!$K$9), AND(E5='club records'!$J$10, F5&lt;='club records'!$K$10))), "CR", " ")</f>
        <v xml:space="preserve"> </v>
      </c>
      <c r="AW5" s="14" t="str">
        <f>IF(AND(B5="400H", OR(AND(E5='club records'!$J$11, F5&lt;='club records'!$K$11), AND(E5='club records'!$J$12, F5&lt;='club records'!$K$12), AND(E5='club records'!$J$13, F5&lt;='club records'!$K$13), AND(E5='club records'!$J$14, F5&lt;='club records'!$K$14))), "CR", " ")</f>
        <v xml:space="preserve"> </v>
      </c>
      <c r="AX5" s="14" t="str">
        <f>IF(AND(B5="1500SC", AND(E5='club records'!$J$15, F5&lt;='club records'!$K$15)), "CR", " ")</f>
        <v xml:space="preserve"> </v>
      </c>
      <c r="AY5" s="14" t="str">
        <f>IF(AND(B5="2000SC", OR(AND(E5='club records'!$J$17, F5&lt;='club records'!$K$17), AND(E5='club records'!$J$18, F5&lt;='club records'!$K$18))), "CR", " ")</f>
        <v xml:space="preserve"> </v>
      </c>
      <c r="AZ5" s="14" t="str">
        <f>IF(AND(B5="3000SC", OR(AND(E5='club records'!$J$20, F5&lt;='club records'!$K$20), AND(E5='club records'!$J$21, F5&lt;='club records'!$K$21))), "CR", " ")</f>
        <v xml:space="preserve"> </v>
      </c>
      <c r="BA5" s="15" t="str">
        <f>IF(AND(B5="4x100", OR(AND(E5='club records'!$N$1, F5&lt;='club records'!$O$1), AND(E5='club records'!$N$2, F5&lt;='club records'!$O$2), AND(E5='club records'!$N$3, F5&lt;='club records'!$O$3), AND(E5='club records'!$N$4, F5&lt;='club records'!$O$4), AND(E5='club records'!$N$5, F5&lt;='club records'!$O$5))), "CR", " ")</f>
        <v xml:space="preserve"> </v>
      </c>
      <c r="BB5" s="15" t="str">
        <f>IF(AND(B5="4x200", OR(AND(E5='club records'!$N$6, F5&lt;='club records'!$O$6), AND(E5='club records'!$N$7, F5&lt;='club records'!$O$7), AND(E5='club records'!$N$8, F5&lt;='club records'!$O$8), AND(E5='club records'!$N$9, F5&lt;='club records'!$O$9), AND(E5='club records'!$N$10, F5&lt;='club records'!$O$10))), "CR", " ")</f>
        <v xml:space="preserve"> </v>
      </c>
      <c r="BC5" s="15" t="str">
        <f>IF(AND(B5="4x300", AND(E5='club records'!$N$11, F5&lt;='club records'!$O$11)), "CR", " ")</f>
        <v xml:space="preserve"> </v>
      </c>
      <c r="BD5" s="15" t="str">
        <f>IF(AND(B5="4x400", OR(AND(E5='club records'!$N$12, F5&lt;='club records'!$O$12), AND(E5='club records'!$N$13, F5&lt;='club records'!$O$13), AND(E5='club records'!$N$14, F5&lt;='club records'!$O$14), AND(E5='club records'!$N$15, F5&lt;='club records'!$O$15))), "CR", " ")</f>
        <v xml:space="preserve"> </v>
      </c>
      <c r="BE5" s="15" t="str">
        <f>IF(AND(B5="3x800", OR(AND(E5='club records'!$N$16, F5&lt;='club records'!$O$16), AND(E5='club records'!$N$17, F5&lt;='club records'!$O$17), AND(E5='club records'!$N$18, F5&lt;='club records'!$O$18))), "CR", " ")</f>
        <v xml:space="preserve"> </v>
      </c>
      <c r="BF5" s="15" t="str">
        <f>IF(AND(B5="pentathlon", OR(AND(E5='club records'!$N$21, F5&gt;='club records'!$O$21), AND(E5='club records'!$N$22, F5&gt;='club records'!$O$22),AND(E5='club records'!$N$23, F5&gt;='club records'!$O$23),AND(E5='club records'!$N$24, F5&gt;='club records'!$O$24))), "CR", " ")</f>
        <v xml:space="preserve"> </v>
      </c>
      <c r="BG5" s="15" t="str">
        <f>IF(AND(B5="heptathlon", OR(AND(E5='club records'!$N$26, F5&gt;='club records'!$O$26), AND(E5='club records'!$N$27, F5&gt;='club records'!$O$27))), "CR", " ")</f>
        <v xml:space="preserve"> </v>
      </c>
      <c r="BH5" s="15" t="str">
        <f>IF(AND(B5="decathlon", OR(AND(E5='club records'!$N$29, F5&gt;='club records'!$O$29), AND(E5='club records'!$N$30, F5&gt;='club records'!$O$30),AND(E5='club records'!$N$31, F5&gt;='club records'!$O$31))), "CR", " ")</f>
        <v xml:space="preserve"> </v>
      </c>
    </row>
    <row r="6" spans="1:60" ht="15.75" customHeight="1" x14ac:dyDescent="0.35">
      <c r="A6" s="1" t="str">
        <f t="shared" si="0"/>
        <v>U11</v>
      </c>
      <c r="B6" s="2">
        <v>100</v>
      </c>
      <c r="C6" s="1" t="s">
        <v>268</v>
      </c>
      <c r="D6" s="1" t="s">
        <v>557</v>
      </c>
      <c r="E6" s="19" t="s">
        <v>19</v>
      </c>
      <c r="F6" s="20">
        <v>15.51</v>
      </c>
      <c r="G6" s="27">
        <v>43709</v>
      </c>
      <c r="H6" s="1" t="s">
        <v>502</v>
      </c>
      <c r="I6" s="1" t="s">
        <v>556</v>
      </c>
      <c r="J6" s="15" t="str">
        <f t="shared" si="1"/>
        <v/>
      </c>
      <c r="K6" s="15" t="str">
        <f>IF(AND(B6=100, OR(AND(E6='club records'!$B$6, F6&lt;='club records'!$C$6), AND(E6='club records'!$B$7, F6&lt;='club records'!$C$7), AND(E6='club records'!$B$8, F6&lt;='club records'!$C$8), AND(E6='club records'!$B$9, F6&lt;='club records'!$C$9), AND(E6='club records'!$B$10, F6&lt;='club records'!$C$10))), "CR", " ")</f>
        <v xml:space="preserve"> </v>
      </c>
      <c r="L6" s="15" t="str">
        <f>IF(AND(B6=200, OR(AND(E6='club records'!$B$11, F6&lt;='club records'!$C$11), AND(E6='club records'!$B$12, F6&lt;='club records'!$C$12), AND(E6='club records'!$B$13, F6&lt;='club records'!$C$13), AND(E6='club records'!$B$14, F6&lt;='club records'!$C$14), AND(E6='club records'!$B$15, F6&lt;='club records'!$C$15))), "CR", " ")</f>
        <v xml:space="preserve"> </v>
      </c>
      <c r="M6" s="15" t="str">
        <f>IF(AND(B6=300, OR(AND(E6='club records'!$B$16, F6&lt;='club records'!$C$16), AND(E6='club records'!$B$17, F6&lt;='club records'!$C$17))), "CR", " ")</f>
        <v xml:space="preserve"> </v>
      </c>
      <c r="N6" s="15" t="str">
        <f>IF(AND(B6=400, OR(AND(E6='club records'!$B$18, F6&lt;='club records'!$C$18), AND(E6='club records'!$B$19, F6&lt;='club records'!$C$19), AND(E6='club records'!$B$20, F6&lt;='club records'!$C$20), AND(E6='club records'!$B$21, F6&lt;='club records'!$C$21))), "CR", " ")</f>
        <v xml:space="preserve"> </v>
      </c>
      <c r="O6" s="15" t="str">
        <f>IF(AND(B6=800, OR(AND(E6='club records'!$B$22, F6&lt;='club records'!$C$22), AND(E6='club records'!$B$23, F6&lt;='club records'!$C$23), AND(E6='club records'!$B$24, F6&lt;='club records'!$C$24), AND(E6='club records'!$B$25, F6&lt;='club records'!$C$25), AND(E6='club records'!$B$26, F6&lt;='club records'!$C$26))), "CR", " ")</f>
        <v xml:space="preserve"> </v>
      </c>
      <c r="P6" s="15" t="str">
        <f>IF(AND(B6=1000, OR(AND(E6='club records'!$B$27, F6&lt;='club records'!$C$27), AND(E6='club records'!$B$28, F6&lt;='club records'!$C$28))), "CR", " ")</f>
        <v xml:space="preserve"> </v>
      </c>
      <c r="Q6" s="15" t="str">
        <f>IF(AND(B6=1500, OR(AND(E6='club records'!$B$29, F6&lt;='club records'!$C$29), AND(E6='club records'!$B$30, F6&lt;='club records'!$C$30), AND(E6='club records'!$B$31, F6&lt;='club records'!$C$31), AND(E6='club records'!$B$32, F6&lt;='club records'!$C$32), AND(E6='club records'!$B$33, F6&lt;='club records'!$C$33))), "CR", " ")</f>
        <v xml:space="preserve"> </v>
      </c>
      <c r="R6" s="15" t="str">
        <f>IF(AND(B6="1600 (Mile)",OR(AND(E6='club records'!$B$34,F6&lt;='club records'!$C$34),AND(E6='club records'!$B$35,F6&lt;='club records'!$C$35),AND(E6='club records'!$B$36,F6&lt;='club records'!$C$36),AND(E6='club records'!$B$37,F6&lt;='club records'!$C$37))),"CR"," ")</f>
        <v xml:space="preserve"> </v>
      </c>
      <c r="S6" s="15" t="str">
        <f>IF(AND(B6=3000, OR(AND(E6='club records'!$B$38, F6&lt;='club records'!$C$38), AND(E6='club records'!$B$39, F6&lt;='club records'!$C$39), AND(E6='club records'!$B$40, F6&lt;='club records'!$C$40), AND(E6='club records'!$B$41, F6&lt;='club records'!$C$41))), "CR", " ")</f>
        <v xml:space="preserve"> </v>
      </c>
      <c r="T6" s="15" t="str">
        <f>IF(AND(B6=5000, OR(AND(E6='club records'!$B$42, F6&lt;='club records'!$C$42), AND(E6='club records'!$B$43, F6&lt;='club records'!$C$43))), "CR", " ")</f>
        <v xml:space="preserve"> </v>
      </c>
      <c r="U6" s="14" t="str">
        <f>IF(AND(B6=10000, OR(AND(E6='club records'!$B$44, F6&lt;='club records'!$C$44), AND(E6='club records'!$B$45, F6&lt;='club records'!$C$45))), "CR", " ")</f>
        <v xml:space="preserve"> </v>
      </c>
      <c r="V6" s="14" t="str">
        <f>IF(AND(B6="high jump", OR(AND(E6='club records'!$F$1, F6&gt;='club records'!$G$1), AND(E6='club records'!$F$2, F6&gt;='club records'!$G$2), AND(E6='club records'!$F$3, F6&gt;='club records'!$G$3), AND(E6='club records'!$F$4, F6&gt;='club records'!$G$4), AND(E6='club records'!$F$5, F6&gt;='club records'!$G$5))), "CR", " ")</f>
        <v xml:space="preserve"> </v>
      </c>
      <c r="W6" s="14" t="str">
        <f>IF(AND(B6="long jump", OR(AND(E6='club records'!$F$6, F6&gt;='club records'!$G$6), AND(E6='club records'!$F$7, F6&gt;='club records'!$G$7), AND(E6='club records'!$F$8, F6&gt;='club records'!$G$8), AND(E6='club records'!$F$9, F6&gt;='club records'!$G$9), AND(E6='club records'!$F$10, F6&gt;='club records'!$G$10))), "CR", " ")</f>
        <v xml:space="preserve"> </v>
      </c>
      <c r="X6" s="14" t="str">
        <f>IF(AND(B6="triple jump", OR(AND(E6='club records'!$F$11, F6&gt;='club records'!$G$11), AND(E6='club records'!$F$12, F6&gt;='club records'!$G$12), AND(E6='club records'!$F$13, F6&gt;='club records'!$G$13), AND(E6='club records'!$F$14, F6&gt;='club records'!$G$14), AND(E6='club records'!$F$15, F6&gt;='club records'!$G$15))), "CR", " ")</f>
        <v xml:space="preserve"> </v>
      </c>
      <c r="Y6" s="14" t="str">
        <f>IF(AND(B6="pole vault", OR(AND(E6='club records'!$F$16, F6&gt;='club records'!$G$16), AND(E6='club records'!$F$17, F6&gt;='club records'!$G$17), AND(E6='club records'!$F$18, F6&gt;='club records'!$G$18), AND(E6='club records'!$F$19, F6&gt;='club records'!$G$19), AND(E6='club records'!$F$20, F6&gt;='club records'!$G$20))), "CR", " ")</f>
        <v xml:space="preserve"> </v>
      </c>
      <c r="Z6" s="14" t="str">
        <f>IF(AND(B6="discus 1", E6='club records'!$F$21, F6&gt;='club records'!$G$21), "CR", " ")</f>
        <v xml:space="preserve"> </v>
      </c>
      <c r="AA6" s="14" t="str">
        <f>IF(AND(B6="discus 1.25", E6='club records'!$F$22, F6&gt;='club records'!$G$22), "CR", " ")</f>
        <v xml:space="preserve"> </v>
      </c>
      <c r="AB6" s="14" t="str">
        <f>IF(AND(B6="discus 1.5", E6='club records'!$F$23, F6&gt;='club records'!$G$23), "CR", " ")</f>
        <v xml:space="preserve"> </v>
      </c>
      <c r="AC6" s="14" t="str">
        <f>IF(AND(B6="discus 1.75", E6='club records'!$F$24, F6&gt;='club records'!$G$24), "CR", " ")</f>
        <v xml:space="preserve"> </v>
      </c>
      <c r="AD6" s="14" t="str">
        <f>IF(AND(B6="discus 2", E6='club records'!$F$25, F6&gt;='club records'!$G$25), "CR", " ")</f>
        <v xml:space="preserve"> </v>
      </c>
      <c r="AE6" s="14" t="str">
        <f>IF(AND(B6="hammer 4", E6='club records'!$F$27, F6&gt;='club records'!$G$27), "CR", " ")</f>
        <v xml:space="preserve"> </v>
      </c>
      <c r="AF6" s="14" t="str">
        <f>IF(AND(B6="hammer 5", E6='club records'!$F$28, F6&gt;='club records'!$G$28), "CR", " ")</f>
        <v xml:space="preserve"> </v>
      </c>
      <c r="AG6" s="14" t="str">
        <f>IF(AND(B6="hammer 6", E6='club records'!$F$29, F6&gt;='club records'!$G$29), "CR", " ")</f>
        <v xml:space="preserve"> </v>
      </c>
      <c r="AH6" s="14" t="str">
        <f>IF(AND(B6="hammer 7.26", E6='club records'!$F$30, F6&gt;='club records'!$G$30), "CR", " ")</f>
        <v xml:space="preserve"> </v>
      </c>
      <c r="AI6" s="14" t="str">
        <f>IF(AND(B6="javelin 400", E6='club records'!$F$31, F6&gt;='club records'!$G$31), "CR", " ")</f>
        <v xml:space="preserve"> </v>
      </c>
      <c r="AJ6" s="14" t="str">
        <f>IF(AND(B6="javelin 600", E6='club records'!$F$32, F6&gt;='club records'!$G$32), "CR", " ")</f>
        <v xml:space="preserve"> </v>
      </c>
      <c r="AK6" s="14" t="str">
        <f>IF(AND(B6="javelin 700", E6='club records'!$F$33, F6&gt;='club records'!$G$33), "CR", " ")</f>
        <v xml:space="preserve"> </v>
      </c>
      <c r="AL6" s="14" t="str">
        <f>IF(AND(B6="javelin 800", OR(AND(E6='club records'!$F$34, F6&gt;='club records'!$G$34), AND(E6='club records'!$F$35, F6&gt;='club records'!$G$35))), "CR", " ")</f>
        <v xml:space="preserve"> </v>
      </c>
      <c r="AM6" s="14" t="str">
        <f>IF(AND(B6="shot 3", E6='club records'!$F$36, F6&gt;='club records'!$G$36), "CR", " ")</f>
        <v xml:space="preserve"> </v>
      </c>
      <c r="AN6" s="14" t="str">
        <f>IF(AND(B6="shot 4", E6='club records'!$F$37, F6&gt;='club records'!$G$37), "CR", " ")</f>
        <v xml:space="preserve"> </v>
      </c>
      <c r="AO6" s="14" t="str">
        <f>IF(AND(B6="shot 5", E6='club records'!$F$38, F6&gt;='club records'!$G$38), "CR", " ")</f>
        <v xml:space="preserve"> </v>
      </c>
      <c r="AP6" s="14" t="str">
        <f>IF(AND(B6="shot 6", E6='club records'!$F$39, F6&gt;='club records'!$G$39), "CR", " ")</f>
        <v xml:space="preserve"> </v>
      </c>
      <c r="AQ6" s="14" t="str">
        <f>IF(AND(B6="shot 7.26", E6='club records'!$F$40, F6&gt;='club records'!$G$40), "CR", " ")</f>
        <v xml:space="preserve"> </v>
      </c>
      <c r="AR6" s="14" t="str">
        <f>IF(AND(B6="60H",OR(AND(E6='club records'!$J$1,F6&lt;='club records'!$K$1),AND(E6='club records'!$J$2,F6&lt;='club records'!$K$2),AND(E6='club records'!$J$3,F6&lt;='club records'!$K$3),AND(E6='club records'!$J$4,F6&lt;='club records'!$K$4),AND(E6='club records'!$J$5,F6&lt;='club records'!$K$5))),"CR"," ")</f>
        <v xml:space="preserve"> </v>
      </c>
      <c r="AS6" s="14" t="str">
        <f>IF(AND(B6="75H", AND(E6='club records'!$J$6, F6&lt;='club records'!$K$6)), "CR", " ")</f>
        <v xml:space="preserve"> </v>
      </c>
      <c r="AT6" s="14" t="str">
        <f>IF(AND(B6="80H", AND(E6='club records'!$J$7, F6&lt;='club records'!$K$7)), "CR", " ")</f>
        <v xml:space="preserve"> </v>
      </c>
      <c r="AU6" s="14" t="str">
        <f>IF(AND(B6="100H", AND(E6='club records'!$J$8, F6&lt;='club records'!$K$8)), "CR", " ")</f>
        <v xml:space="preserve"> </v>
      </c>
      <c r="AV6" s="14" t="str">
        <f>IF(AND(B6="110H", OR(AND(E6='club records'!$J$9, F6&lt;='club records'!$K$9), AND(E6='club records'!$J$10, F6&lt;='club records'!$K$10))), "CR", " ")</f>
        <v xml:space="preserve"> </v>
      </c>
      <c r="AW6" s="14" t="str">
        <f>IF(AND(B6="400H", OR(AND(E6='club records'!$J$11, F6&lt;='club records'!$K$11), AND(E6='club records'!$J$12, F6&lt;='club records'!$K$12), AND(E6='club records'!$J$13, F6&lt;='club records'!$K$13), AND(E6='club records'!$J$14, F6&lt;='club records'!$K$14))), "CR", " ")</f>
        <v xml:space="preserve"> </v>
      </c>
      <c r="AX6" s="14" t="str">
        <f>IF(AND(B6="1500SC", AND(E6='club records'!$J$15, F6&lt;='club records'!$K$15)), "CR", " ")</f>
        <v xml:space="preserve"> </v>
      </c>
      <c r="AY6" s="14" t="str">
        <f>IF(AND(B6="2000SC", OR(AND(E6='club records'!$J$17, F6&lt;='club records'!$K$17), AND(E6='club records'!$J$18, F6&lt;='club records'!$K$18))), "CR", " ")</f>
        <v xml:space="preserve"> </v>
      </c>
      <c r="AZ6" s="14" t="str">
        <f>IF(AND(B6="3000SC", OR(AND(E6='club records'!$J$20, F6&lt;='club records'!$K$20), AND(E6='club records'!$J$21, F6&lt;='club records'!$K$21))), "CR", " ")</f>
        <v xml:space="preserve"> </v>
      </c>
      <c r="BA6" s="15" t="str">
        <f>IF(AND(B6="4x100", OR(AND(E6='club records'!$N$1, F6&lt;='club records'!$O$1), AND(E6='club records'!$N$2, F6&lt;='club records'!$O$2), AND(E6='club records'!$N$3, F6&lt;='club records'!$O$3), AND(E6='club records'!$N$4, F6&lt;='club records'!$O$4), AND(E6='club records'!$N$5, F6&lt;='club records'!$O$5))), "CR", " ")</f>
        <v xml:space="preserve"> </v>
      </c>
      <c r="BB6" s="15" t="str">
        <f>IF(AND(B6="4x200", OR(AND(E6='club records'!$N$6, F6&lt;='club records'!$O$6), AND(E6='club records'!$N$7, F6&lt;='club records'!$O$7), AND(E6='club records'!$N$8, F6&lt;='club records'!$O$8), AND(E6='club records'!$N$9, F6&lt;='club records'!$O$9), AND(E6='club records'!$N$10, F6&lt;='club records'!$O$10))), "CR", " ")</f>
        <v xml:space="preserve"> </v>
      </c>
      <c r="BC6" s="15" t="str">
        <f>IF(AND(B6="4x300", AND(E6='club records'!$N$11, F6&lt;='club records'!$O$11)), "CR", " ")</f>
        <v xml:space="preserve"> </v>
      </c>
      <c r="BD6" s="15" t="str">
        <f>IF(AND(B6="4x400", OR(AND(E6='club records'!$N$12, F6&lt;='club records'!$O$12), AND(E6='club records'!$N$13, F6&lt;='club records'!$O$13), AND(E6='club records'!$N$14, F6&lt;='club records'!$O$14), AND(E6='club records'!$N$15, F6&lt;='club records'!$O$15))), "CR", " ")</f>
        <v xml:space="preserve"> </v>
      </c>
      <c r="BE6" s="15" t="str">
        <f>IF(AND(B6="3x800", OR(AND(E6='club records'!$N$16, F6&lt;='club records'!$O$16), AND(E6='club records'!$N$17, F6&lt;='club records'!$O$17), AND(E6='club records'!$N$18, F6&lt;='club records'!$O$18))), "CR", " ")</f>
        <v xml:space="preserve"> </v>
      </c>
      <c r="BF6" s="15" t="str">
        <f>IF(AND(B6="pentathlon", OR(AND(E6='club records'!$N$21, F6&gt;='club records'!$O$21), AND(E6='club records'!$N$22, F6&gt;='club records'!$O$22),AND(E6='club records'!$N$23, F6&gt;='club records'!$O$23),AND(E6='club records'!$N$24, F6&gt;='club records'!$O$24))), "CR", " ")</f>
        <v xml:space="preserve"> </v>
      </c>
      <c r="BG6" s="15" t="str">
        <f>IF(AND(B6="heptathlon", OR(AND(E6='club records'!$N$26, F6&gt;='club records'!$O$26), AND(E6='club records'!$N$27, F6&gt;='club records'!$O$27))), "CR", " ")</f>
        <v xml:space="preserve"> </v>
      </c>
      <c r="BH6" s="15" t="str">
        <f>IF(AND(B6="decathlon", OR(AND(E6='club records'!$N$29, F6&gt;='club records'!$O$29), AND(E6='club records'!$N$30, F6&gt;='club records'!$O$30),AND(E6='club records'!$N$31, F6&gt;='club records'!$O$31))), "CR", " ")</f>
        <v xml:space="preserve"> </v>
      </c>
    </row>
    <row r="7" spans="1:60" ht="15.75" customHeight="1" x14ac:dyDescent="0.35">
      <c r="A7" s="1" t="str">
        <f t="shared" si="0"/>
        <v>U11</v>
      </c>
      <c r="B7" s="2">
        <v>100</v>
      </c>
      <c r="C7" s="1" t="s">
        <v>147</v>
      </c>
      <c r="D7" s="1" t="s">
        <v>259</v>
      </c>
      <c r="E7" s="19" t="s">
        <v>19</v>
      </c>
      <c r="F7" s="20">
        <v>15.73</v>
      </c>
      <c r="G7" s="27">
        <v>39903</v>
      </c>
      <c r="H7" s="1" t="s">
        <v>248</v>
      </c>
      <c r="I7" s="1" t="s">
        <v>249</v>
      </c>
      <c r="J7" s="15" t="str">
        <f t="shared" si="1"/>
        <v/>
      </c>
      <c r="K7" s="15" t="str">
        <f>IF(AND(B7=100, OR(AND(E7='club records'!$B$6, F7&lt;='club records'!$C$6), AND(E7='club records'!$B$7, F7&lt;='club records'!$C$7), AND(E7='club records'!$B$8, F7&lt;='club records'!$C$8), AND(E7='club records'!$B$9, F7&lt;='club records'!$C$9), AND(E7='club records'!$B$10, F7&lt;='club records'!$C$10))), "CR", " ")</f>
        <v xml:space="preserve"> </v>
      </c>
      <c r="L7" s="15" t="str">
        <f>IF(AND(B7=200, OR(AND(E7='club records'!$B$11, F7&lt;='club records'!$C$11), AND(E7='club records'!$B$12, F7&lt;='club records'!$C$12), AND(E7='club records'!$B$13, F7&lt;='club records'!$C$13), AND(E7='club records'!$B$14, F7&lt;='club records'!$C$14), AND(E7='club records'!$B$15, F7&lt;='club records'!$C$15))), "CR", " ")</f>
        <v xml:space="preserve"> </v>
      </c>
      <c r="M7" s="15" t="str">
        <f>IF(AND(B7=300, OR(AND(E7='club records'!$B$16, F7&lt;='club records'!$C$16), AND(E7='club records'!$B$17, F7&lt;='club records'!$C$17))), "CR", " ")</f>
        <v xml:space="preserve"> </v>
      </c>
      <c r="N7" s="15" t="str">
        <f>IF(AND(B7=400, OR(AND(E7='club records'!$B$18, F7&lt;='club records'!$C$18), AND(E7='club records'!$B$19, F7&lt;='club records'!$C$19), AND(E7='club records'!$B$20, F7&lt;='club records'!$C$20), AND(E7='club records'!$B$21, F7&lt;='club records'!$C$21))), "CR", " ")</f>
        <v xml:space="preserve"> </v>
      </c>
      <c r="O7" s="15" t="str">
        <f>IF(AND(B7=800, OR(AND(E7='club records'!$B$22, F7&lt;='club records'!$C$22), AND(E7='club records'!$B$23, F7&lt;='club records'!$C$23), AND(E7='club records'!$B$24, F7&lt;='club records'!$C$24), AND(E7='club records'!$B$25, F7&lt;='club records'!$C$25), AND(E7='club records'!$B$26, F7&lt;='club records'!$C$26))), "CR", " ")</f>
        <v xml:space="preserve"> </v>
      </c>
      <c r="P7" s="15" t="str">
        <f>IF(AND(B7=1000, OR(AND(E7='club records'!$B$27, F7&lt;='club records'!$C$27), AND(E7='club records'!$B$28, F7&lt;='club records'!$C$28))), "CR", " ")</f>
        <v xml:space="preserve"> </v>
      </c>
      <c r="Q7" s="15" t="str">
        <f>IF(AND(B7=1500, OR(AND(E7='club records'!$B$29, F7&lt;='club records'!$C$29), AND(E7='club records'!$B$30, F7&lt;='club records'!$C$30), AND(E7='club records'!$B$31, F7&lt;='club records'!$C$31), AND(E7='club records'!$B$32, F7&lt;='club records'!$C$32), AND(E7='club records'!$B$33, F7&lt;='club records'!$C$33))), "CR", " ")</f>
        <v xml:space="preserve"> </v>
      </c>
      <c r="R7" s="15" t="str">
        <f>IF(AND(B7="1600 (Mile)",OR(AND(E7='club records'!$B$34,F7&lt;='club records'!$C$34),AND(E7='club records'!$B$35,F7&lt;='club records'!$C$35),AND(E7='club records'!$B$36,F7&lt;='club records'!$C$36),AND(E7='club records'!$B$37,F7&lt;='club records'!$C$37))),"CR"," ")</f>
        <v xml:space="preserve"> </v>
      </c>
      <c r="S7" s="15" t="str">
        <f>IF(AND(B7=3000, OR(AND(E7='club records'!$B$38, F7&lt;='club records'!$C$38), AND(E7='club records'!$B$39, F7&lt;='club records'!$C$39), AND(E7='club records'!$B$40, F7&lt;='club records'!$C$40), AND(E7='club records'!$B$41, F7&lt;='club records'!$C$41))), "CR", " ")</f>
        <v xml:space="preserve"> </v>
      </c>
      <c r="T7" s="15" t="str">
        <f>IF(AND(B7=5000, OR(AND(E7='club records'!$B$42, F7&lt;='club records'!$C$42), AND(E7='club records'!$B$43, F7&lt;='club records'!$C$43))), "CR", " ")</f>
        <v xml:space="preserve"> </v>
      </c>
      <c r="U7" s="14" t="str">
        <f>IF(AND(B7=10000, OR(AND(E7='club records'!$B$44, F7&lt;='club records'!$C$44), AND(E7='club records'!$B$45, F7&lt;='club records'!$C$45))), "CR", " ")</f>
        <v xml:space="preserve"> </v>
      </c>
      <c r="V7" s="14" t="str">
        <f>IF(AND(B7="high jump", OR(AND(E7='club records'!$F$1, F7&gt;='club records'!$G$1), AND(E7='club records'!$F$2, F7&gt;='club records'!$G$2), AND(E7='club records'!$F$3, F7&gt;='club records'!$G$3), AND(E7='club records'!$F$4, F7&gt;='club records'!$G$4), AND(E7='club records'!$F$5, F7&gt;='club records'!$G$5))), "CR", " ")</f>
        <v xml:space="preserve"> </v>
      </c>
      <c r="W7" s="14" t="str">
        <f>IF(AND(B7="long jump", OR(AND(E7='club records'!$F$6, F7&gt;='club records'!$G$6), AND(E7='club records'!$F$7, F7&gt;='club records'!$G$7), AND(E7='club records'!$F$8, F7&gt;='club records'!$G$8), AND(E7='club records'!$F$9, F7&gt;='club records'!$G$9), AND(E7='club records'!$F$10, F7&gt;='club records'!$G$10))), "CR", " ")</f>
        <v xml:space="preserve"> </v>
      </c>
      <c r="X7" s="14" t="str">
        <f>IF(AND(B7="triple jump", OR(AND(E7='club records'!$F$11, F7&gt;='club records'!$G$11), AND(E7='club records'!$F$12, F7&gt;='club records'!$G$12), AND(E7='club records'!$F$13, F7&gt;='club records'!$G$13), AND(E7='club records'!$F$14, F7&gt;='club records'!$G$14), AND(E7='club records'!$F$15, F7&gt;='club records'!$G$15))), "CR", " ")</f>
        <v xml:space="preserve"> </v>
      </c>
      <c r="Y7" s="14" t="str">
        <f>IF(AND(B7="pole vault", OR(AND(E7='club records'!$F$16, F7&gt;='club records'!$G$16), AND(E7='club records'!$F$17, F7&gt;='club records'!$G$17), AND(E7='club records'!$F$18, F7&gt;='club records'!$G$18), AND(E7='club records'!$F$19, F7&gt;='club records'!$G$19), AND(E7='club records'!$F$20, F7&gt;='club records'!$G$20))), "CR", " ")</f>
        <v xml:space="preserve"> </v>
      </c>
      <c r="Z7" s="14" t="str">
        <f>IF(AND(B7="discus 1", E7='club records'!$F$21, F7&gt;='club records'!$G$21), "CR", " ")</f>
        <v xml:space="preserve"> </v>
      </c>
      <c r="AA7" s="14" t="str">
        <f>IF(AND(B7="discus 1.25", E7='club records'!$F$22, F7&gt;='club records'!$G$22), "CR", " ")</f>
        <v xml:space="preserve"> </v>
      </c>
      <c r="AB7" s="14" t="str">
        <f>IF(AND(B7="discus 1.5", E7='club records'!$F$23, F7&gt;='club records'!$G$23), "CR", " ")</f>
        <v xml:space="preserve"> </v>
      </c>
      <c r="AC7" s="14" t="str">
        <f>IF(AND(B7="discus 1.75", E7='club records'!$F$24, F7&gt;='club records'!$G$24), "CR", " ")</f>
        <v xml:space="preserve"> </v>
      </c>
      <c r="AD7" s="14" t="str">
        <f>IF(AND(B7="discus 2", E7='club records'!$F$25, F7&gt;='club records'!$G$25), "CR", " ")</f>
        <v xml:space="preserve"> </v>
      </c>
      <c r="AE7" s="14" t="str">
        <f>IF(AND(B7="hammer 4", E7='club records'!$F$27, F7&gt;='club records'!$G$27), "CR", " ")</f>
        <v xml:space="preserve"> </v>
      </c>
      <c r="AF7" s="14" t="str">
        <f>IF(AND(B7="hammer 5", E7='club records'!$F$28, F7&gt;='club records'!$G$28), "CR", " ")</f>
        <v xml:space="preserve"> </v>
      </c>
      <c r="AG7" s="14" t="str">
        <f>IF(AND(B7="hammer 6", E7='club records'!$F$29, F7&gt;='club records'!$G$29), "CR", " ")</f>
        <v xml:space="preserve"> </v>
      </c>
      <c r="AH7" s="14" t="str">
        <f>IF(AND(B7="hammer 7.26", E7='club records'!$F$30, F7&gt;='club records'!$G$30), "CR", " ")</f>
        <v xml:space="preserve"> </v>
      </c>
      <c r="AI7" s="14" t="str">
        <f>IF(AND(B7="javelin 400", E7='club records'!$F$31, F7&gt;='club records'!$G$31), "CR", " ")</f>
        <v xml:space="preserve"> </v>
      </c>
      <c r="AJ7" s="14" t="str">
        <f>IF(AND(B7="javelin 600", E7='club records'!$F$32, F7&gt;='club records'!$G$32), "CR", " ")</f>
        <v xml:space="preserve"> </v>
      </c>
      <c r="AK7" s="14" t="str">
        <f>IF(AND(B7="javelin 700", E7='club records'!$F$33, F7&gt;='club records'!$G$33), "CR", " ")</f>
        <v xml:space="preserve"> </v>
      </c>
      <c r="AL7" s="14" t="str">
        <f>IF(AND(B7="javelin 800", OR(AND(E7='club records'!$F$34, F7&gt;='club records'!$G$34), AND(E7='club records'!$F$35, F7&gt;='club records'!$G$35))), "CR", " ")</f>
        <v xml:space="preserve"> </v>
      </c>
      <c r="AM7" s="14" t="str">
        <f>IF(AND(B7="shot 3", E7='club records'!$F$36, F7&gt;='club records'!$G$36), "CR", " ")</f>
        <v xml:space="preserve"> </v>
      </c>
      <c r="AN7" s="14" t="str">
        <f>IF(AND(B7="shot 4", E7='club records'!$F$37, F7&gt;='club records'!$G$37), "CR", " ")</f>
        <v xml:space="preserve"> </v>
      </c>
      <c r="AO7" s="14" t="str">
        <f>IF(AND(B7="shot 5", E7='club records'!$F$38, F7&gt;='club records'!$G$38), "CR", " ")</f>
        <v xml:space="preserve"> </v>
      </c>
      <c r="AP7" s="14" t="str">
        <f>IF(AND(B7="shot 6", E7='club records'!$F$39, F7&gt;='club records'!$G$39), "CR", " ")</f>
        <v xml:space="preserve"> </v>
      </c>
      <c r="AQ7" s="14" t="str">
        <f>IF(AND(B7="shot 7.26", E7='club records'!$F$40, F7&gt;='club records'!$G$40), "CR", " ")</f>
        <v xml:space="preserve"> </v>
      </c>
      <c r="AR7" s="14" t="str">
        <f>IF(AND(B7="60H",OR(AND(E7='club records'!$J$1,F7&lt;='club records'!$K$1),AND(E7='club records'!$J$2,F7&lt;='club records'!$K$2),AND(E7='club records'!$J$3,F7&lt;='club records'!$K$3),AND(E7='club records'!$J$4,F7&lt;='club records'!$K$4),AND(E7='club records'!$J$5,F7&lt;='club records'!$K$5))),"CR"," ")</f>
        <v xml:space="preserve"> </v>
      </c>
      <c r="AS7" s="14" t="str">
        <f>IF(AND(B7="75H", AND(E7='club records'!$J$6, F7&lt;='club records'!$K$6)), "CR", " ")</f>
        <v xml:space="preserve"> </v>
      </c>
      <c r="AT7" s="14" t="str">
        <f>IF(AND(B7="80H", AND(E7='club records'!$J$7, F7&lt;='club records'!$K$7)), "CR", " ")</f>
        <v xml:space="preserve"> </v>
      </c>
      <c r="AU7" s="14" t="str">
        <f>IF(AND(B7="100H", AND(E7='club records'!$J$8, F7&lt;='club records'!$K$8)), "CR", " ")</f>
        <v xml:space="preserve"> </v>
      </c>
      <c r="AV7" s="14" t="str">
        <f>IF(AND(B7="110H", OR(AND(E7='club records'!$J$9, F7&lt;='club records'!$K$9), AND(E7='club records'!$J$10, F7&lt;='club records'!$K$10))), "CR", " ")</f>
        <v xml:space="preserve"> </v>
      </c>
      <c r="AW7" s="14" t="str">
        <f>IF(AND(B7="400H", OR(AND(E7='club records'!$J$11, F7&lt;='club records'!$K$11), AND(E7='club records'!$J$12, F7&lt;='club records'!$K$12), AND(E7='club records'!$J$13, F7&lt;='club records'!$K$13), AND(E7='club records'!$J$14, F7&lt;='club records'!$K$14))), "CR", " ")</f>
        <v xml:space="preserve"> </v>
      </c>
      <c r="AX7" s="14" t="str">
        <f>IF(AND(B7="1500SC", AND(E7='club records'!$J$15, F7&lt;='club records'!$K$15)), "CR", " ")</f>
        <v xml:space="preserve"> </v>
      </c>
      <c r="AY7" s="14" t="str">
        <f>IF(AND(B7="2000SC", OR(AND(E7='club records'!$J$17, F7&lt;='club records'!$K$17), AND(E7='club records'!$J$18, F7&lt;='club records'!$K$18))), "CR", " ")</f>
        <v xml:space="preserve"> </v>
      </c>
      <c r="AZ7" s="14" t="str">
        <f>IF(AND(B7="3000SC", OR(AND(E7='club records'!$J$20, F7&lt;='club records'!$K$20), AND(E7='club records'!$J$21, F7&lt;='club records'!$K$21))), "CR", " ")</f>
        <v xml:space="preserve"> </v>
      </c>
      <c r="BA7" s="15" t="str">
        <f>IF(AND(B7="4x100", OR(AND(E7='club records'!$N$1, F7&lt;='club records'!$O$1), AND(E7='club records'!$N$2, F7&lt;='club records'!$O$2), AND(E7='club records'!$N$3, F7&lt;='club records'!$O$3), AND(E7='club records'!$N$4, F7&lt;='club records'!$O$4), AND(E7='club records'!$N$5, F7&lt;='club records'!$O$5))), "CR", " ")</f>
        <v xml:space="preserve"> </v>
      </c>
      <c r="BB7" s="15" t="str">
        <f>IF(AND(B7="4x200", OR(AND(E7='club records'!$N$6, F7&lt;='club records'!$O$6), AND(E7='club records'!$N$7, F7&lt;='club records'!$O$7), AND(E7='club records'!$N$8, F7&lt;='club records'!$O$8), AND(E7='club records'!$N$9, F7&lt;='club records'!$O$9), AND(E7='club records'!$N$10, F7&lt;='club records'!$O$10))), "CR", " ")</f>
        <v xml:space="preserve"> </v>
      </c>
      <c r="BC7" s="15" t="str">
        <f>IF(AND(B7="4x300", AND(E7='club records'!$N$11, F7&lt;='club records'!$O$11)), "CR", " ")</f>
        <v xml:space="preserve"> </v>
      </c>
      <c r="BD7" s="15" t="str">
        <f>IF(AND(B7="4x400", OR(AND(E7='club records'!$N$12, F7&lt;='club records'!$O$12), AND(E7='club records'!$N$13, F7&lt;='club records'!$O$13), AND(E7='club records'!$N$14, F7&lt;='club records'!$O$14), AND(E7='club records'!$N$15, F7&lt;='club records'!$O$15))), "CR", " ")</f>
        <v xml:space="preserve"> </v>
      </c>
      <c r="BE7" s="15" t="str">
        <f>IF(AND(B7="3x800", OR(AND(E7='club records'!$N$16, F7&lt;='club records'!$O$16), AND(E7='club records'!$N$17, F7&lt;='club records'!$O$17), AND(E7='club records'!$N$18, F7&lt;='club records'!$O$18))), "CR", " ")</f>
        <v xml:space="preserve"> </v>
      </c>
      <c r="BF7" s="15" t="str">
        <f>IF(AND(B7="pentathlon", OR(AND(E7='club records'!$N$21, F7&gt;='club records'!$O$21), AND(E7='club records'!$N$22, F7&gt;='club records'!$O$22),AND(E7='club records'!$N$23, F7&gt;='club records'!$O$23),AND(E7='club records'!$N$24, F7&gt;='club records'!$O$24))), "CR", " ")</f>
        <v xml:space="preserve"> </v>
      </c>
      <c r="BG7" s="15" t="str">
        <f>IF(AND(B7="heptathlon", OR(AND(E7='club records'!$N$26, F7&gt;='club records'!$O$26), AND(E7='club records'!$N$27, F7&gt;='club records'!$O$27))), "CR", " ")</f>
        <v xml:space="preserve"> </v>
      </c>
      <c r="BH7" s="15" t="str">
        <f>IF(AND(B7="decathlon", OR(AND(E7='club records'!$N$29, F7&gt;='club records'!$O$29), AND(E7='club records'!$N$30, F7&gt;='club records'!$O$30),AND(E7='club records'!$N$31, F7&gt;='club records'!$O$31))), "CR", " ")</f>
        <v xml:space="preserve"> </v>
      </c>
    </row>
    <row r="8" spans="1:60" ht="15.75" customHeight="1" x14ac:dyDescent="0.35">
      <c r="A8" s="1" t="str">
        <f t="shared" si="0"/>
        <v>U11</v>
      </c>
      <c r="B8" s="2">
        <v>100</v>
      </c>
      <c r="C8" s="1" t="s">
        <v>262</v>
      </c>
      <c r="D8" s="1" t="s">
        <v>263</v>
      </c>
      <c r="E8" s="19" t="s">
        <v>19</v>
      </c>
      <c r="F8" s="20">
        <v>15.85</v>
      </c>
      <c r="G8" s="27">
        <v>39903</v>
      </c>
      <c r="H8" s="1" t="s">
        <v>248</v>
      </c>
      <c r="I8" s="1" t="s">
        <v>249</v>
      </c>
      <c r="J8" s="15" t="str">
        <f t="shared" si="1"/>
        <v/>
      </c>
      <c r="K8" s="15" t="str">
        <f>IF(AND(B8=100, OR(AND(E8='club records'!$B$6, F8&lt;='club records'!$C$6), AND(E8='club records'!$B$7, F8&lt;='club records'!$C$7), AND(E8='club records'!$B$8, F8&lt;='club records'!$C$8), AND(E8='club records'!$B$9, F8&lt;='club records'!$C$9), AND(E8='club records'!$B$10, F8&lt;='club records'!$C$10))), "CR", " ")</f>
        <v xml:space="preserve"> </v>
      </c>
      <c r="L8" s="15" t="str">
        <f>IF(AND(B8=200, OR(AND(E8='club records'!$B$11, F8&lt;='club records'!$C$11), AND(E8='club records'!$B$12, F8&lt;='club records'!$C$12), AND(E8='club records'!$B$13, F8&lt;='club records'!$C$13), AND(E8='club records'!$B$14, F8&lt;='club records'!$C$14), AND(E8='club records'!$B$15, F8&lt;='club records'!$C$15))), "CR", " ")</f>
        <v xml:space="preserve"> </v>
      </c>
      <c r="M8" s="15" t="str">
        <f>IF(AND(B8=300, OR(AND(E8='club records'!$B$16, F8&lt;='club records'!$C$16), AND(E8='club records'!$B$17, F8&lt;='club records'!$C$17))), "CR", " ")</f>
        <v xml:space="preserve"> </v>
      </c>
      <c r="N8" s="15" t="str">
        <f>IF(AND(B8=400, OR(AND(E8='club records'!$B$18, F8&lt;='club records'!$C$18), AND(E8='club records'!$B$19, F8&lt;='club records'!$C$19), AND(E8='club records'!$B$20, F8&lt;='club records'!$C$20), AND(E8='club records'!$B$21, F8&lt;='club records'!$C$21))), "CR", " ")</f>
        <v xml:space="preserve"> </v>
      </c>
      <c r="O8" s="15" t="str">
        <f>IF(AND(B8=800, OR(AND(E8='club records'!$B$22, F8&lt;='club records'!$C$22), AND(E8='club records'!$B$23, F8&lt;='club records'!$C$23), AND(E8='club records'!$B$24, F8&lt;='club records'!$C$24), AND(E8='club records'!$B$25, F8&lt;='club records'!$C$25), AND(E8='club records'!$B$26, F8&lt;='club records'!$C$26))), "CR", " ")</f>
        <v xml:space="preserve"> </v>
      </c>
      <c r="P8" s="15" t="str">
        <f>IF(AND(B8=1000, OR(AND(E8='club records'!$B$27, F8&lt;='club records'!$C$27), AND(E8='club records'!$B$28, F8&lt;='club records'!$C$28))), "CR", " ")</f>
        <v xml:space="preserve"> </v>
      </c>
      <c r="Q8" s="15" t="str">
        <f>IF(AND(B8=1500, OR(AND(E8='club records'!$B$29, F8&lt;='club records'!$C$29), AND(E8='club records'!$B$30, F8&lt;='club records'!$C$30), AND(E8='club records'!$B$31, F8&lt;='club records'!$C$31), AND(E8='club records'!$B$32, F8&lt;='club records'!$C$32), AND(E8='club records'!$B$33, F8&lt;='club records'!$C$33))), "CR", " ")</f>
        <v xml:space="preserve"> </v>
      </c>
      <c r="R8" s="15" t="str">
        <f>IF(AND(B8="1600 (Mile)",OR(AND(E8='club records'!$B$34,F8&lt;='club records'!$C$34),AND(E8='club records'!$B$35,F8&lt;='club records'!$C$35),AND(E8='club records'!$B$36,F8&lt;='club records'!$C$36),AND(E8='club records'!$B$37,F8&lt;='club records'!$C$37))),"CR"," ")</f>
        <v xml:space="preserve"> </v>
      </c>
      <c r="S8" s="15" t="str">
        <f>IF(AND(B8=3000, OR(AND(E8='club records'!$B$38, F8&lt;='club records'!$C$38), AND(E8='club records'!$B$39, F8&lt;='club records'!$C$39), AND(E8='club records'!$B$40, F8&lt;='club records'!$C$40), AND(E8='club records'!$B$41, F8&lt;='club records'!$C$41))), "CR", " ")</f>
        <v xml:space="preserve"> </v>
      </c>
      <c r="T8" s="15" t="str">
        <f>IF(AND(B8=5000, OR(AND(E8='club records'!$B$42, F8&lt;='club records'!$C$42), AND(E8='club records'!$B$43, F8&lt;='club records'!$C$43))), "CR", " ")</f>
        <v xml:space="preserve"> </v>
      </c>
      <c r="U8" s="14" t="str">
        <f>IF(AND(B8=10000, OR(AND(E8='club records'!$B$44, F8&lt;='club records'!$C$44), AND(E8='club records'!$B$45, F8&lt;='club records'!$C$45))), "CR", " ")</f>
        <v xml:space="preserve"> </v>
      </c>
      <c r="V8" s="14" t="str">
        <f>IF(AND(B8="high jump", OR(AND(E8='club records'!$F$1, F8&gt;='club records'!$G$1), AND(E8='club records'!$F$2, F8&gt;='club records'!$G$2), AND(E8='club records'!$F$3, F8&gt;='club records'!$G$3), AND(E8='club records'!$F$4, F8&gt;='club records'!$G$4), AND(E8='club records'!$F$5, F8&gt;='club records'!$G$5))), "CR", " ")</f>
        <v xml:space="preserve"> </v>
      </c>
      <c r="W8" s="14" t="str">
        <f>IF(AND(B8="long jump", OR(AND(E8='club records'!$F$6, F8&gt;='club records'!$G$6), AND(E8='club records'!$F$7, F8&gt;='club records'!$G$7), AND(E8='club records'!$F$8, F8&gt;='club records'!$G$8), AND(E8='club records'!$F$9, F8&gt;='club records'!$G$9), AND(E8='club records'!$F$10, F8&gt;='club records'!$G$10))), "CR", " ")</f>
        <v xml:space="preserve"> </v>
      </c>
      <c r="X8" s="14" t="str">
        <f>IF(AND(B8="triple jump", OR(AND(E8='club records'!$F$11, F8&gt;='club records'!$G$11), AND(E8='club records'!$F$12, F8&gt;='club records'!$G$12), AND(E8='club records'!$F$13, F8&gt;='club records'!$G$13), AND(E8='club records'!$F$14, F8&gt;='club records'!$G$14), AND(E8='club records'!$F$15, F8&gt;='club records'!$G$15))), "CR", " ")</f>
        <v xml:space="preserve"> </v>
      </c>
      <c r="Y8" s="14" t="str">
        <f>IF(AND(B8="pole vault", OR(AND(E8='club records'!$F$16, F8&gt;='club records'!$G$16), AND(E8='club records'!$F$17, F8&gt;='club records'!$G$17), AND(E8='club records'!$F$18, F8&gt;='club records'!$G$18), AND(E8='club records'!$F$19, F8&gt;='club records'!$G$19), AND(E8='club records'!$F$20, F8&gt;='club records'!$G$20))), "CR", " ")</f>
        <v xml:space="preserve"> </v>
      </c>
      <c r="Z8" s="14" t="str">
        <f>IF(AND(B8="discus 1", E8='club records'!$F$21, F8&gt;='club records'!$G$21), "CR", " ")</f>
        <v xml:space="preserve"> </v>
      </c>
      <c r="AA8" s="14" t="str">
        <f>IF(AND(B8="discus 1.25", E8='club records'!$F$22, F8&gt;='club records'!$G$22), "CR", " ")</f>
        <v xml:space="preserve"> </v>
      </c>
      <c r="AB8" s="14" t="str">
        <f>IF(AND(B8="discus 1.5", E8='club records'!$F$23, F8&gt;='club records'!$G$23), "CR", " ")</f>
        <v xml:space="preserve"> </v>
      </c>
      <c r="AC8" s="14" t="str">
        <f>IF(AND(B8="discus 1.75", E8='club records'!$F$24, F8&gt;='club records'!$G$24), "CR", " ")</f>
        <v xml:space="preserve"> </v>
      </c>
      <c r="AD8" s="14" t="str">
        <f>IF(AND(B8="discus 2", E8='club records'!$F$25, F8&gt;='club records'!$G$25), "CR", " ")</f>
        <v xml:space="preserve"> </v>
      </c>
      <c r="AE8" s="14" t="str">
        <f>IF(AND(B8="hammer 4", E8='club records'!$F$27, F8&gt;='club records'!$G$27), "CR", " ")</f>
        <v xml:space="preserve"> </v>
      </c>
      <c r="AF8" s="14" t="str">
        <f>IF(AND(B8="hammer 5", E8='club records'!$F$28, F8&gt;='club records'!$G$28), "CR", " ")</f>
        <v xml:space="preserve"> </v>
      </c>
      <c r="AG8" s="14" t="str">
        <f>IF(AND(B8="hammer 6", E8='club records'!$F$29, F8&gt;='club records'!$G$29), "CR", " ")</f>
        <v xml:space="preserve"> </v>
      </c>
      <c r="AH8" s="14" t="str">
        <f>IF(AND(B8="hammer 7.26", E8='club records'!$F$30, F8&gt;='club records'!$G$30), "CR", " ")</f>
        <v xml:space="preserve"> </v>
      </c>
      <c r="AI8" s="14" t="str">
        <f>IF(AND(B8="javelin 400", E8='club records'!$F$31, F8&gt;='club records'!$G$31), "CR", " ")</f>
        <v xml:space="preserve"> </v>
      </c>
      <c r="AJ8" s="14" t="str">
        <f>IF(AND(B8="javelin 600", E8='club records'!$F$32, F8&gt;='club records'!$G$32), "CR", " ")</f>
        <v xml:space="preserve"> </v>
      </c>
      <c r="AK8" s="14" t="str">
        <f>IF(AND(B8="javelin 700", E8='club records'!$F$33, F8&gt;='club records'!$G$33), "CR", " ")</f>
        <v xml:space="preserve"> </v>
      </c>
      <c r="AL8" s="14" t="str">
        <f>IF(AND(B8="javelin 800", OR(AND(E8='club records'!$F$34, F8&gt;='club records'!$G$34), AND(E8='club records'!$F$35, F8&gt;='club records'!$G$35))), "CR", " ")</f>
        <v xml:space="preserve"> </v>
      </c>
      <c r="AM8" s="14" t="str">
        <f>IF(AND(B8="shot 3", E8='club records'!$F$36, F8&gt;='club records'!$G$36), "CR", " ")</f>
        <v xml:space="preserve"> </v>
      </c>
      <c r="AN8" s="14" t="str">
        <f>IF(AND(B8="shot 4", E8='club records'!$F$37, F8&gt;='club records'!$G$37), "CR", " ")</f>
        <v xml:space="preserve"> </v>
      </c>
      <c r="AO8" s="14" t="str">
        <f>IF(AND(B8="shot 5", E8='club records'!$F$38, F8&gt;='club records'!$G$38), "CR", " ")</f>
        <v xml:space="preserve"> </v>
      </c>
      <c r="AP8" s="14" t="str">
        <f>IF(AND(B8="shot 6", E8='club records'!$F$39, F8&gt;='club records'!$G$39), "CR", " ")</f>
        <v xml:space="preserve"> </v>
      </c>
      <c r="AQ8" s="14" t="str">
        <f>IF(AND(B8="shot 7.26", E8='club records'!$F$40, F8&gt;='club records'!$G$40), "CR", " ")</f>
        <v xml:space="preserve"> </v>
      </c>
      <c r="AR8" s="14" t="str">
        <f>IF(AND(B8="60H",OR(AND(E8='club records'!$J$1,F8&lt;='club records'!$K$1),AND(E8='club records'!$J$2,F8&lt;='club records'!$K$2),AND(E8='club records'!$J$3,F8&lt;='club records'!$K$3),AND(E8='club records'!$J$4,F8&lt;='club records'!$K$4),AND(E8='club records'!$J$5,F8&lt;='club records'!$K$5))),"CR"," ")</f>
        <v xml:space="preserve"> </v>
      </c>
      <c r="AS8" s="14" t="str">
        <f>IF(AND(B8="75H", AND(E8='club records'!$J$6, F8&lt;='club records'!$K$6)), "CR", " ")</f>
        <v xml:space="preserve"> </v>
      </c>
      <c r="AT8" s="14" t="str">
        <f>IF(AND(B8="80H", AND(E8='club records'!$J$7, F8&lt;='club records'!$K$7)), "CR", " ")</f>
        <v xml:space="preserve"> </v>
      </c>
      <c r="AU8" s="14" t="str">
        <f>IF(AND(B8="100H", AND(E8='club records'!$J$8, F8&lt;='club records'!$K$8)), "CR", " ")</f>
        <v xml:space="preserve"> </v>
      </c>
      <c r="AV8" s="14" t="str">
        <f>IF(AND(B8="110H", OR(AND(E8='club records'!$J$9, F8&lt;='club records'!$K$9), AND(E8='club records'!$J$10, F8&lt;='club records'!$K$10))), "CR", " ")</f>
        <v xml:space="preserve"> </v>
      </c>
      <c r="AW8" s="14" t="str">
        <f>IF(AND(B8="400H", OR(AND(E8='club records'!$J$11, F8&lt;='club records'!$K$11), AND(E8='club records'!$J$12, F8&lt;='club records'!$K$12), AND(E8='club records'!$J$13, F8&lt;='club records'!$K$13), AND(E8='club records'!$J$14, F8&lt;='club records'!$K$14))), "CR", " ")</f>
        <v xml:space="preserve"> </v>
      </c>
      <c r="AX8" s="14" t="str">
        <f>IF(AND(B8="1500SC", AND(E8='club records'!$J$15, F8&lt;='club records'!$K$15)), "CR", " ")</f>
        <v xml:space="preserve"> </v>
      </c>
      <c r="AY8" s="14" t="str">
        <f>IF(AND(B8="2000SC", OR(AND(E8='club records'!$J$17, F8&lt;='club records'!$K$17), AND(E8='club records'!$J$18, F8&lt;='club records'!$K$18))), "CR", " ")</f>
        <v xml:space="preserve"> </v>
      </c>
      <c r="AZ8" s="14" t="str">
        <f>IF(AND(B8="3000SC", OR(AND(E8='club records'!$J$20, F8&lt;='club records'!$K$20), AND(E8='club records'!$J$21, F8&lt;='club records'!$K$21))), "CR", " ")</f>
        <v xml:space="preserve"> </v>
      </c>
      <c r="BA8" s="15" t="str">
        <f>IF(AND(B8="4x100", OR(AND(E8='club records'!$N$1, F8&lt;='club records'!$O$1), AND(E8='club records'!$N$2, F8&lt;='club records'!$O$2), AND(E8='club records'!$N$3, F8&lt;='club records'!$O$3), AND(E8='club records'!$N$4, F8&lt;='club records'!$O$4), AND(E8='club records'!$N$5, F8&lt;='club records'!$O$5))), "CR", " ")</f>
        <v xml:space="preserve"> </v>
      </c>
      <c r="BB8" s="15" t="str">
        <f>IF(AND(B8="4x200", OR(AND(E8='club records'!$N$6, F8&lt;='club records'!$O$6), AND(E8='club records'!$N$7, F8&lt;='club records'!$O$7), AND(E8='club records'!$N$8, F8&lt;='club records'!$O$8), AND(E8='club records'!$N$9, F8&lt;='club records'!$O$9), AND(E8='club records'!$N$10, F8&lt;='club records'!$O$10))), "CR", " ")</f>
        <v xml:space="preserve"> </v>
      </c>
      <c r="BC8" s="15" t="str">
        <f>IF(AND(B8="4x300", AND(E8='club records'!$N$11, F8&lt;='club records'!$O$11)), "CR", " ")</f>
        <v xml:space="preserve"> </v>
      </c>
      <c r="BD8" s="15" t="str">
        <f>IF(AND(B8="4x400", OR(AND(E8='club records'!$N$12, F8&lt;='club records'!$O$12), AND(E8='club records'!$N$13, F8&lt;='club records'!$O$13), AND(E8='club records'!$N$14, F8&lt;='club records'!$O$14), AND(E8='club records'!$N$15, F8&lt;='club records'!$O$15))), "CR", " ")</f>
        <v xml:space="preserve"> </v>
      </c>
      <c r="BE8" s="15" t="str">
        <f>IF(AND(B8="3x800", OR(AND(E8='club records'!$N$16, F8&lt;='club records'!$O$16), AND(E8='club records'!$N$17, F8&lt;='club records'!$O$17), AND(E8='club records'!$N$18, F8&lt;='club records'!$O$18))), "CR", " ")</f>
        <v xml:space="preserve"> </v>
      </c>
      <c r="BF8" s="15" t="str">
        <f>IF(AND(B8="pentathlon", OR(AND(E8='club records'!$N$21, F8&gt;='club records'!$O$21), AND(E8='club records'!$N$22, F8&gt;='club records'!$O$22),AND(E8='club records'!$N$23, F8&gt;='club records'!$O$23),AND(E8='club records'!$N$24, F8&gt;='club records'!$O$24))), "CR", " ")</f>
        <v xml:space="preserve"> </v>
      </c>
      <c r="BG8" s="15" t="str">
        <f>IF(AND(B8="heptathlon", OR(AND(E8='club records'!$N$26, F8&gt;='club records'!$O$26), AND(E8='club records'!$N$27, F8&gt;='club records'!$O$27))), "CR", " ")</f>
        <v xml:space="preserve"> </v>
      </c>
      <c r="BH8" s="15" t="str">
        <f>IF(AND(B8="decathlon", OR(AND(E8='club records'!$N$29, F8&gt;='club records'!$O$29), AND(E8='club records'!$N$30, F8&gt;='club records'!$O$30),AND(E8='club records'!$N$31, F8&gt;='club records'!$O$31))), "CR", " ")</f>
        <v xml:space="preserve"> </v>
      </c>
    </row>
    <row r="9" spans="1:60" ht="15.75" customHeight="1" x14ac:dyDescent="0.35">
      <c r="A9" s="1" t="str">
        <f t="shared" si="0"/>
        <v>U11</v>
      </c>
      <c r="B9" s="2">
        <v>100</v>
      </c>
      <c r="C9" s="1" t="s">
        <v>64</v>
      </c>
      <c r="D9" s="1" t="s">
        <v>269</v>
      </c>
      <c r="E9" s="19" t="s">
        <v>19</v>
      </c>
      <c r="F9" s="21">
        <v>16.64</v>
      </c>
      <c r="G9" s="27">
        <v>39903</v>
      </c>
      <c r="H9" s="1" t="s">
        <v>248</v>
      </c>
      <c r="I9" s="1" t="s">
        <v>249</v>
      </c>
      <c r="J9" s="15" t="str">
        <f t="shared" si="1"/>
        <v/>
      </c>
      <c r="K9" s="15" t="str">
        <f>IF(AND(B9=100, OR(AND(E9='club records'!$B$6, F9&lt;='club records'!$C$6), AND(E9='club records'!$B$7, F9&lt;='club records'!$C$7), AND(E9='club records'!$B$8, F9&lt;='club records'!$C$8), AND(E9='club records'!$B$9, F9&lt;='club records'!$C$9), AND(E9='club records'!$B$10, F9&lt;='club records'!$C$10))), "CR", " ")</f>
        <v xml:space="preserve"> </v>
      </c>
      <c r="L9" s="15" t="str">
        <f>IF(AND(B9=200, OR(AND(E9='club records'!$B$11, F9&lt;='club records'!$C$11), AND(E9='club records'!$B$12, F9&lt;='club records'!$C$12), AND(E9='club records'!$B$13, F9&lt;='club records'!$C$13), AND(E9='club records'!$B$14, F9&lt;='club records'!$C$14), AND(E9='club records'!$B$15, F9&lt;='club records'!$C$15))), "CR", " ")</f>
        <v xml:space="preserve"> </v>
      </c>
      <c r="M9" s="15" t="str">
        <f>IF(AND(B9=300, OR(AND(E9='club records'!$B$16, F9&lt;='club records'!$C$16), AND(E9='club records'!$B$17, F9&lt;='club records'!$C$17))), "CR", " ")</f>
        <v xml:space="preserve"> </v>
      </c>
      <c r="N9" s="15" t="str">
        <f>IF(AND(B9=400, OR(AND(E9='club records'!$B$18, F9&lt;='club records'!$C$18), AND(E9='club records'!$B$19, F9&lt;='club records'!$C$19), AND(E9='club records'!$B$20, F9&lt;='club records'!$C$20), AND(E9='club records'!$B$21, F9&lt;='club records'!$C$21))), "CR", " ")</f>
        <v xml:space="preserve"> </v>
      </c>
      <c r="O9" s="15" t="str">
        <f>IF(AND(B9=800, OR(AND(E9='club records'!$B$22, F9&lt;='club records'!$C$22), AND(E9='club records'!$B$23, F9&lt;='club records'!$C$23), AND(E9='club records'!$B$24, F9&lt;='club records'!$C$24), AND(E9='club records'!$B$25, F9&lt;='club records'!$C$25), AND(E9='club records'!$B$26, F9&lt;='club records'!$C$26))), "CR", " ")</f>
        <v xml:space="preserve"> </v>
      </c>
      <c r="P9" s="15" t="str">
        <f>IF(AND(B9=1000, OR(AND(E9='club records'!$B$27, F9&lt;='club records'!$C$27), AND(E9='club records'!$B$28, F9&lt;='club records'!$C$28))), "CR", " ")</f>
        <v xml:space="preserve"> </v>
      </c>
      <c r="Q9" s="15" t="str">
        <f>IF(AND(B9=1500, OR(AND(E9='club records'!$B$29, F9&lt;='club records'!$C$29), AND(E9='club records'!$B$30, F9&lt;='club records'!$C$30), AND(E9='club records'!$B$31, F9&lt;='club records'!$C$31), AND(E9='club records'!$B$32, F9&lt;='club records'!$C$32), AND(E9='club records'!$B$33, F9&lt;='club records'!$C$33))), "CR", " ")</f>
        <v xml:space="preserve"> </v>
      </c>
      <c r="R9" s="15" t="str">
        <f>IF(AND(B9="1600 (Mile)",OR(AND(E9='club records'!$B$34,F9&lt;='club records'!$C$34),AND(E9='club records'!$B$35,F9&lt;='club records'!$C$35),AND(E9='club records'!$B$36,F9&lt;='club records'!$C$36),AND(E9='club records'!$B$37,F9&lt;='club records'!$C$37))),"CR"," ")</f>
        <v xml:space="preserve"> </v>
      </c>
      <c r="S9" s="15" t="str">
        <f>IF(AND(B9=3000, OR(AND(E9='club records'!$B$38, F9&lt;='club records'!$C$38), AND(E9='club records'!$B$39, F9&lt;='club records'!$C$39), AND(E9='club records'!$B$40, F9&lt;='club records'!$C$40), AND(E9='club records'!$B$41, F9&lt;='club records'!$C$41))), "CR", " ")</f>
        <v xml:space="preserve"> </v>
      </c>
      <c r="T9" s="15" t="str">
        <f>IF(AND(B9=5000, OR(AND(E9='club records'!$B$42, F9&lt;='club records'!$C$42), AND(E9='club records'!$B$43, F9&lt;='club records'!$C$43))), "CR", " ")</f>
        <v xml:space="preserve"> </v>
      </c>
      <c r="U9" s="14" t="str">
        <f>IF(AND(B9=10000, OR(AND(E9='club records'!$B$44, F9&lt;='club records'!$C$44), AND(E9='club records'!$B$45, F9&lt;='club records'!$C$45))), "CR", " ")</f>
        <v xml:space="preserve"> </v>
      </c>
      <c r="V9" s="14" t="str">
        <f>IF(AND(B9="high jump", OR(AND(E9='club records'!$F$1, F9&gt;='club records'!$G$1), AND(E9='club records'!$F$2, F9&gt;='club records'!$G$2), AND(E9='club records'!$F$3, F9&gt;='club records'!$G$3), AND(E9='club records'!$F$4, F9&gt;='club records'!$G$4), AND(E9='club records'!$F$5, F9&gt;='club records'!$G$5))), "CR", " ")</f>
        <v xml:space="preserve"> </v>
      </c>
      <c r="W9" s="14" t="str">
        <f>IF(AND(B9="long jump", OR(AND(E9='club records'!$F$6, F9&gt;='club records'!$G$6), AND(E9='club records'!$F$7, F9&gt;='club records'!$G$7), AND(E9='club records'!$F$8, F9&gt;='club records'!$G$8), AND(E9='club records'!$F$9, F9&gt;='club records'!$G$9), AND(E9='club records'!$F$10, F9&gt;='club records'!$G$10))), "CR", " ")</f>
        <v xml:space="preserve"> </v>
      </c>
      <c r="X9" s="14" t="str">
        <f>IF(AND(B9="triple jump", OR(AND(E9='club records'!$F$11, F9&gt;='club records'!$G$11), AND(E9='club records'!$F$12, F9&gt;='club records'!$G$12), AND(E9='club records'!$F$13, F9&gt;='club records'!$G$13), AND(E9='club records'!$F$14, F9&gt;='club records'!$G$14), AND(E9='club records'!$F$15, F9&gt;='club records'!$G$15))), "CR", " ")</f>
        <v xml:space="preserve"> </v>
      </c>
      <c r="Y9" s="14" t="str">
        <f>IF(AND(B9="pole vault", OR(AND(E9='club records'!$F$16, F9&gt;='club records'!$G$16), AND(E9='club records'!$F$17, F9&gt;='club records'!$G$17), AND(E9='club records'!$F$18, F9&gt;='club records'!$G$18), AND(E9='club records'!$F$19, F9&gt;='club records'!$G$19), AND(E9='club records'!$F$20, F9&gt;='club records'!$G$20))), "CR", " ")</f>
        <v xml:space="preserve"> </v>
      </c>
      <c r="Z9" s="14" t="str">
        <f>IF(AND(B9="discus 1", E9='club records'!$F$21, F9&gt;='club records'!$G$21), "CR", " ")</f>
        <v xml:space="preserve"> </v>
      </c>
      <c r="AA9" s="14" t="str">
        <f>IF(AND(B9="discus 1.25", E9='club records'!$F$22, F9&gt;='club records'!$G$22), "CR", " ")</f>
        <v xml:space="preserve"> </v>
      </c>
      <c r="AB9" s="14" t="str">
        <f>IF(AND(B9="discus 1.5", E9='club records'!$F$23, F9&gt;='club records'!$G$23), "CR", " ")</f>
        <v xml:space="preserve"> </v>
      </c>
      <c r="AC9" s="14" t="str">
        <f>IF(AND(B9="discus 1.75", E9='club records'!$F$24, F9&gt;='club records'!$G$24), "CR", " ")</f>
        <v xml:space="preserve"> </v>
      </c>
      <c r="AD9" s="14" t="str">
        <f>IF(AND(B9="discus 2", E9='club records'!$F$25, F9&gt;='club records'!$G$25), "CR", " ")</f>
        <v xml:space="preserve"> </v>
      </c>
      <c r="AE9" s="14" t="str">
        <f>IF(AND(B9="hammer 4", E9='club records'!$F$27, F9&gt;='club records'!$G$27), "CR", " ")</f>
        <v xml:space="preserve"> </v>
      </c>
      <c r="AF9" s="14" t="str">
        <f>IF(AND(B9="hammer 5", E9='club records'!$F$28, F9&gt;='club records'!$G$28), "CR", " ")</f>
        <v xml:space="preserve"> </v>
      </c>
      <c r="AG9" s="14" t="str">
        <f>IF(AND(B9="hammer 6", E9='club records'!$F$29, F9&gt;='club records'!$G$29), "CR", " ")</f>
        <v xml:space="preserve"> </v>
      </c>
      <c r="AH9" s="14" t="str">
        <f>IF(AND(B9="hammer 7.26", E9='club records'!$F$30, F9&gt;='club records'!$G$30), "CR", " ")</f>
        <v xml:space="preserve"> </v>
      </c>
      <c r="AI9" s="14" t="str">
        <f>IF(AND(B9="javelin 400", E9='club records'!$F$31, F9&gt;='club records'!$G$31), "CR", " ")</f>
        <v xml:space="preserve"> </v>
      </c>
      <c r="AJ9" s="14" t="str">
        <f>IF(AND(B9="javelin 600", E9='club records'!$F$32, F9&gt;='club records'!$G$32), "CR", " ")</f>
        <v xml:space="preserve"> </v>
      </c>
      <c r="AK9" s="14" t="str">
        <f>IF(AND(B9="javelin 700", E9='club records'!$F$33, F9&gt;='club records'!$G$33), "CR", " ")</f>
        <v xml:space="preserve"> </v>
      </c>
      <c r="AL9" s="14" t="str">
        <f>IF(AND(B9="javelin 800", OR(AND(E9='club records'!$F$34, F9&gt;='club records'!$G$34), AND(E9='club records'!$F$35, F9&gt;='club records'!$G$35))), "CR", " ")</f>
        <v xml:space="preserve"> </v>
      </c>
      <c r="AM9" s="14" t="str">
        <f>IF(AND(B9="shot 3", E9='club records'!$F$36, F9&gt;='club records'!$G$36), "CR", " ")</f>
        <v xml:space="preserve"> </v>
      </c>
      <c r="AN9" s="14" t="str">
        <f>IF(AND(B9="shot 4", E9='club records'!$F$37, F9&gt;='club records'!$G$37), "CR", " ")</f>
        <v xml:space="preserve"> </v>
      </c>
      <c r="AO9" s="14" t="str">
        <f>IF(AND(B9="shot 5", E9='club records'!$F$38, F9&gt;='club records'!$G$38), "CR", " ")</f>
        <v xml:space="preserve"> </v>
      </c>
      <c r="AP9" s="14" t="str">
        <f>IF(AND(B9="shot 6", E9='club records'!$F$39, F9&gt;='club records'!$G$39), "CR", " ")</f>
        <v xml:space="preserve"> </v>
      </c>
      <c r="AQ9" s="14" t="str">
        <f>IF(AND(B9="shot 7.26", E9='club records'!$F$40, F9&gt;='club records'!$G$40), "CR", " ")</f>
        <v xml:space="preserve"> </v>
      </c>
      <c r="AR9" s="14" t="str">
        <f>IF(AND(B9="60H",OR(AND(E9='club records'!$J$1,F9&lt;='club records'!$K$1),AND(E9='club records'!$J$2,F9&lt;='club records'!$K$2),AND(E9='club records'!$J$3,F9&lt;='club records'!$K$3),AND(E9='club records'!$J$4,F9&lt;='club records'!$K$4),AND(E9='club records'!$J$5,F9&lt;='club records'!$K$5))),"CR"," ")</f>
        <v xml:space="preserve"> </v>
      </c>
      <c r="AS9" s="14" t="str">
        <f>IF(AND(B9="75H", AND(E9='club records'!$J$6, F9&lt;='club records'!$K$6)), "CR", " ")</f>
        <v xml:space="preserve"> </v>
      </c>
      <c r="AT9" s="14" t="str">
        <f>IF(AND(B9="80H", AND(E9='club records'!$J$7, F9&lt;='club records'!$K$7)), "CR", " ")</f>
        <v xml:space="preserve"> </v>
      </c>
      <c r="AU9" s="14" t="str">
        <f>IF(AND(B9="100H", AND(E9='club records'!$J$8, F9&lt;='club records'!$K$8)), "CR", " ")</f>
        <v xml:space="preserve"> </v>
      </c>
      <c r="AV9" s="14" t="str">
        <f>IF(AND(B9="110H", OR(AND(E9='club records'!$J$9, F9&lt;='club records'!$K$9), AND(E9='club records'!$J$10, F9&lt;='club records'!$K$10))), "CR", " ")</f>
        <v xml:space="preserve"> </v>
      </c>
      <c r="AW9" s="14" t="str">
        <f>IF(AND(B9="400H", OR(AND(E9='club records'!$J$11, F9&lt;='club records'!$K$11), AND(E9='club records'!$J$12, F9&lt;='club records'!$K$12), AND(E9='club records'!$J$13, F9&lt;='club records'!$K$13), AND(E9='club records'!$J$14, F9&lt;='club records'!$K$14))), "CR", " ")</f>
        <v xml:space="preserve"> </v>
      </c>
      <c r="AX9" s="14" t="str">
        <f>IF(AND(B9="1500SC", AND(E9='club records'!$J$15, F9&lt;='club records'!$K$15)), "CR", " ")</f>
        <v xml:space="preserve"> </v>
      </c>
      <c r="AY9" s="14" t="str">
        <f>IF(AND(B9="2000SC", OR(AND(E9='club records'!$J$17, F9&lt;='club records'!$K$17), AND(E9='club records'!$J$18, F9&lt;='club records'!$K$18))), "CR", " ")</f>
        <v xml:space="preserve"> </v>
      </c>
      <c r="AZ9" s="14" t="str">
        <f>IF(AND(B9="3000SC", OR(AND(E9='club records'!$J$20, F9&lt;='club records'!$K$20), AND(E9='club records'!$J$21, F9&lt;='club records'!$K$21))), "CR", " ")</f>
        <v xml:space="preserve"> </v>
      </c>
      <c r="BA9" s="15" t="str">
        <f>IF(AND(B9="4x100", OR(AND(E9='club records'!$N$1, F9&lt;='club records'!$O$1), AND(E9='club records'!$N$2, F9&lt;='club records'!$O$2), AND(E9='club records'!$N$3, F9&lt;='club records'!$O$3), AND(E9='club records'!$N$4, F9&lt;='club records'!$O$4), AND(E9='club records'!$N$5, F9&lt;='club records'!$O$5))), "CR", " ")</f>
        <v xml:space="preserve"> </v>
      </c>
      <c r="BB9" s="15" t="str">
        <f>IF(AND(B9="4x200", OR(AND(E9='club records'!$N$6, F9&lt;='club records'!$O$6), AND(E9='club records'!$N$7, F9&lt;='club records'!$O$7), AND(E9='club records'!$N$8, F9&lt;='club records'!$O$8), AND(E9='club records'!$N$9, F9&lt;='club records'!$O$9), AND(E9='club records'!$N$10, F9&lt;='club records'!$O$10))), "CR", " ")</f>
        <v xml:space="preserve"> </v>
      </c>
      <c r="BC9" s="15" t="str">
        <f>IF(AND(B9="4x300", AND(E9='club records'!$N$11, F9&lt;='club records'!$O$11)), "CR", " ")</f>
        <v xml:space="preserve"> </v>
      </c>
      <c r="BD9" s="15" t="str">
        <f>IF(AND(B9="4x400", OR(AND(E9='club records'!$N$12, F9&lt;='club records'!$O$12), AND(E9='club records'!$N$13, F9&lt;='club records'!$O$13), AND(E9='club records'!$N$14, F9&lt;='club records'!$O$14), AND(E9='club records'!$N$15, F9&lt;='club records'!$O$15))), "CR", " ")</f>
        <v xml:space="preserve"> </v>
      </c>
      <c r="BE9" s="15" t="str">
        <f>IF(AND(B9="3x800", OR(AND(E9='club records'!$N$16, F9&lt;='club records'!$O$16), AND(E9='club records'!$N$17, F9&lt;='club records'!$O$17), AND(E9='club records'!$N$18, F9&lt;='club records'!$O$18))), "CR", " ")</f>
        <v xml:space="preserve"> </v>
      </c>
      <c r="BF9" s="15" t="str">
        <f>IF(AND(B9="pentathlon", OR(AND(E9='club records'!$N$21, F9&gt;='club records'!$O$21), AND(E9='club records'!$N$22, F9&gt;='club records'!$O$22),AND(E9='club records'!$N$23, F9&gt;='club records'!$O$23),AND(E9='club records'!$N$24, F9&gt;='club records'!$O$24))), "CR", " ")</f>
        <v xml:space="preserve"> </v>
      </c>
      <c r="BG9" s="15" t="str">
        <f>IF(AND(B9="heptathlon", OR(AND(E9='club records'!$N$26, F9&gt;='club records'!$O$26), AND(E9='club records'!$N$27, F9&gt;='club records'!$O$27))), "CR", " ")</f>
        <v xml:space="preserve"> </v>
      </c>
      <c r="BH9" s="15" t="str">
        <f>IF(AND(B9="decathlon", OR(AND(E9='club records'!$N$29, F9&gt;='club records'!$O$29), AND(E9='club records'!$N$30, F9&gt;='club records'!$O$30),AND(E9='club records'!$N$31, F9&gt;='club records'!$O$31))), "CR", " ")</f>
        <v xml:space="preserve"> </v>
      </c>
    </row>
    <row r="10" spans="1:60" ht="15.75" customHeight="1" x14ac:dyDescent="0.35">
      <c r="A10" s="1" t="str">
        <f t="shared" si="0"/>
        <v>U11</v>
      </c>
      <c r="B10" s="2">
        <v>100</v>
      </c>
      <c r="C10" s="1" t="s">
        <v>35</v>
      </c>
      <c r="D10" s="1" t="s">
        <v>0</v>
      </c>
      <c r="E10" s="19" t="s">
        <v>19</v>
      </c>
      <c r="F10" s="21">
        <v>16.809999999999999</v>
      </c>
      <c r="G10" s="27">
        <v>39903</v>
      </c>
      <c r="H10" s="1" t="s">
        <v>248</v>
      </c>
      <c r="I10" s="1" t="s">
        <v>249</v>
      </c>
      <c r="J10" s="15" t="str">
        <f t="shared" si="1"/>
        <v/>
      </c>
      <c r="K10" s="15" t="str">
        <f>IF(AND(B10=100, OR(AND(E10='club records'!$B$6, F10&lt;='club records'!$C$6), AND(E10='club records'!$B$7, F10&lt;='club records'!$C$7), AND(E10='club records'!$B$8, F10&lt;='club records'!$C$8), AND(E10='club records'!$B$9, F10&lt;='club records'!$C$9), AND(E10='club records'!$B$10, F10&lt;='club records'!$C$10))), "CR", " ")</f>
        <v xml:space="preserve"> </v>
      </c>
      <c r="L10" s="15" t="str">
        <f>IF(AND(B10=200, OR(AND(E10='club records'!$B$11, F10&lt;='club records'!$C$11), AND(E10='club records'!$B$12, F10&lt;='club records'!$C$12), AND(E10='club records'!$B$13, F10&lt;='club records'!$C$13), AND(E10='club records'!$B$14, F10&lt;='club records'!$C$14), AND(E10='club records'!$B$15, F10&lt;='club records'!$C$15))), "CR", " ")</f>
        <v xml:space="preserve"> </v>
      </c>
      <c r="M10" s="15" t="str">
        <f>IF(AND(B10=300, OR(AND(E10='club records'!$B$16, F10&lt;='club records'!$C$16), AND(E10='club records'!$B$17, F10&lt;='club records'!$C$17))), "CR", " ")</f>
        <v xml:space="preserve"> </v>
      </c>
      <c r="N10" s="15" t="str">
        <f>IF(AND(B10=400, OR(AND(E10='club records'!$B$18, F10&lt;='club records'!$C$18), AND(E10='club records'!$B$19, F10&lt;='club records'!$C$19), AND(E10='club records'!$B$20, F10&lt;='club records'!$C$20), AND(E10='club records'!$B$21, F10&lt;='club records'!$C$21))), "CR", " ")</f>
        <v xml:space="preserve"> </v>
      </c>
      <c r="O10" s="15" t="str">
        <f>IF(AND(B10=800, OR(AND(E10='club records'!$B$22, F10&lt;='club records'!$C$22), AND(E10='club records'!$B$23, F10&lt;='club records'!$C$23), AND(E10='club records'!$B$24, F10&lt;='club records'!$C$24), AND(E10='club records'!$B$25, F10&lt;='club records'!$C$25), AND(E10='club records'!$B$26, F10&lt;='club records'!$C$26))), "CR", " ")</f>
        <v xml:space="preserve"> </v>
      </c>
      <c r="P10" s="15" t="str">
        <f>IF(AND(B10=1000, OR(AND(E10='club records'!$B$27, F10&lt;='club records'!$C$27), AND(E10='club records'!$B$28, F10&lt;='club records'!$C$28))), "CR", " ")</f>
        <v xml:space="preserve"> </v>
      </c>
      <c r="Q10" s="15" t="str">
        <f>IF(AND(B10=1500, OR(AND(E10='club records'!$B$29, F10&lt;='club records'!$C$29), AND(E10='club records'!$B$30, F10&lt;='club records'!$C$30), AND(E10='club records'!$B$31, F10&lt;='club records'!$C$31), AND(E10='club records'!$B$32, F10&lt;='club records'!$C$32), AND(E10='club records'!$B$33, F10&lt;='club records'!$C$33))), "CR", " ")</f>
        <v xml:space="preserve"> </v>
      </c>
      <c r="R10" s="15" t="str">
        <f>IF(AND(B10="1600 (Mile)",OR(AND(E10='club records'!$B$34,F10&lt;='club records'!$C$34),AND(E10='club records'!$B$35,F10&lt;='club records'!$C$35),AND(E10='club records'!$B$36,F10&lt;='club records'!$C$36),AND(E10='club records'!$B$37,F10&lt;='club records'!$C$37))),"CR"," ")</f>
        <v xml:space="preserve"> </v>
      </c>
      <c r="S10" s="15" t="str">
        <f>IF(AND(B10=3000, OR(AND(E10='club records'!$B$38, F10&lt;='club records'!$C$38), AND(E10='club records'!$B$39, F10&lt;='club records'!$C$39), AND(E10='club records'!$B$40, F10&lt;='club records'!$C$40), AND(E10='club records'!$B$41, F10&lt;='club records'!$C$41))), "CR", " ")</f>
        <v xml:space="preserve"> </v>
      </c>
      <c r="T10" s="15" t="str">
        <f>IF(AND(B10=5000, OR(AND(E10='club records'!$B$42, F10&lt;='club records'!$C$42), AND(E10='club records'!$B$43, F10&lt;='club records'!$C$43))), "CR", " ")</f>
        <v xml:space="preserve"> </v>
      </c>
      <c r="U10" s="14" t="str">
        <f>IF(AND(B10=10000, OR(AND(E10='club records'!$B$44, F10&lt;='club records'!$C$44), AND(E10='club records'!$B$45, F10&lt;='club records'!$C$45))), "CR", " ")</f>
        <v xml:space="preserve"> </v>
      </c>
      <c r="V10" s="14" t="str">
        <f>IF(AND(B10="high jump", OR(AND(E10='club records'!$F$1, F10&gt;='club records'!$G$1), AND(E10='club records'!$F$2, F10&gt;='club records'!$G$2), AND(E10='club records'!$F$3, F10&gt;='club records'!$G$3), AND(E10='club records'!$F$4, F10&gt;='club records'!$G$4), AND(E10='club records'!$F$5, F10&gt;='club records'!$G$5))), "CR", " ")</f>
        <v xml:space="preserve"> </v>
      </c>
      <c r="W10" s="14" t="str">
        <f>IF(AND(B10="long jump", OR(AND(E10='club records'!$F$6, F10&gt;='club records'!$G$6), AND(E10='club records'!$F$7, F10&gt;='club records'!$G$7), AND(E10='club records'!$F$8, F10&gt;='club records'!$G$8), AND(E10='club records'!$F$9, F10&gt;='club records'!$G$9), AND(E10='club records'!$F$10, F10&gt;='club records'!$G$10))), "CR", " ")</f>
        <v xml:space="preserve"> </v>
      </c>
      <c r="X10" s="14" t="str">
        <f>IF(AND(B10="triple jump", OR(AND(E10='club records'!$F$11, F10&gt;='club records'!$G$11), AND(E10='club records'!$F$12, F10&gt;='club records'!$G$12), AND(E10='club records'!$F$13, F10&gt;='club records'!$G$13), AND(E10='club records'!$F$14, F10&gt;='club records'!$G$14), AND(E10='club records'!$F$15, F10&gt;='club records'!$G$15))), "CR", " ")</f>
        <v xml:space="preserve"> </v>
      </c>
      <c r="Y10" s="14" t="str">
        <f>IF(AND(B10="pole vault", OR(AND(E10='club records'!$F$16, F10&gt;='club records'!$G$16), AND(E10='club records'!$F$17, F10&gt;='club records'!$G$17), AND(E10='club records'!$F$18, F10&gt;='club records'!$G$18), AND(E10='club records'!$F$19, F10&gt;='club records'!$G$19), AND(E10='club records'!$F$20, F10&gt;='club records'!$G$20))), "CR", " ")</f>
        <v xml:space="preserve"> </v>
      </c>
      <c r="Z10" s="14" t="str">
        <f>IF(AND(B10="discus 1", E10='club records'!$F$21, F10&gt;='club records'!$G$21), "CR", " ")</f>
        <v xml:space="preserve"> </v>
      </c>
      <c r="AA10" s="14" t="str">
        <f>IF(AND(B10="discus 1.25", E10='club records'!$F$22, F10&gt;='club records'!$G$22), "CR", " ")</f>
        <v xml:space="preserve"> </v>
      </c>
      <c r="AB10" s="14" t="str">
        <f>IF(AND(B10="discus 1.5", E10='club records'!$F$23, F10&gt;='club records'!$G$23), "CR", " ")</f>
        <v xml:space="preserve"> </v>
      </c>
      <c r="AC10" s="14" t="str">
        <f>IF(AND(B10="discus 1.75", E10='club records'!$F$24, F10&gt;='club records'!$G$24), "CR", " ")</f>
        <v xml:space="preserve"> </v>
      </c>
      <c r="AD10" s="14" t="str">
        <f>IF(AND(B10="discus 2", E10='club records'!$F$25, F10&gt;='club records'!$G$25), "CR", " ")</f>
        <v xml:space="preserve"> </v>
      </c>
      <c r="AE10" s="14" t="str">
        <f>IF(AND(B10="hammer 4", E10='club records'!$F$27, F10&gt;='club records'!$G$27), "CR", " ")</f>
        <v xml:space="preserve"> </v>
      </c>
      <c r="AF10" s="14" t="str">
        <f>IF(AND(B10="hammer 5", E10='club records'!$F$28, F10&gt;='club records'!$G$28), "CR", " ")</f>
        <v xml:space="preserve"> </v>
      </c>
      <c r="AG10" s="14" t="str">
        <f>IF(AND(B10="hammer 6", E10='club records'!$F$29, F10&gt;='club records'!$G$29), "CR", " ")</f>
        <v xml:space="preserve"> </v>
      </c>
      <c r="AH10" s="14" t="str">
        <f>IF(AND(B10="hammer 7.26", E10='club records'!$F$30, F10&gt;='club records'!$G$30), "CR", " ")</f>
        <v xml:space="preserve"> </v>
      </c>
      <c r="AI10" s="14" t="str">
        <f>IF(AND(B10="javelin 400", E10='club records'!$F$31, F10&gt;='club records'!$G$31), "CR", " ")</f>
        <v xml:space="preserve"> </v>
      </c>
      <c r="AJ10" s="14" t="str">
        <f>IF(AND(B10="javelin 600", E10='club records'!$F$32, F10&gt;='club records'!$G$32), "CR", " ")</f>
        <v xml:space="preserve"> </v>
      </c>
      <c r="AK10" s="14" t="str">
        <f>IF(AND(B10="javelin 700", E10='club records'!$F$33, F10&gt;='club records'!$G$33), "CR", " ")</f>
        <v xml:space="preserve"> </v>
      </c>
      <c r="AL10" s="14" t="str">
        <f>IF(AND(B10="javelin 800", OR(AND(E10='club records'!$F$34, F10&gt;='club records'!$G$34), AND(E10='club records'!$F$35, F10&gt;='club records'!$G$35))), "CR", " ")</f>
        <v xml:space="preserve"> </v>
      </c>
      <c r="AM10" s="14" t="str">
        <f>IF(AND(B10="shot 3", E10='club records'!$F$36, F10&gt;='club records'!$G$36), "CR", " ")</f>
        <v xml:space="preserve"> </v>
      </c>
      <c r="AN10" s="14" t="str">
        <f>IF(AND(B10="shot 4", E10='club records'!$F$37, F10&gt;='club records'!$G$37), "CR", " ")</f>
        <v xml:space="preserve"> </v>
      </c>
      <c r="AO10" s="14" t="str">
        <f>IF(AND(B10="shot 5", E10='club records'!$F$38, F10&gt;='club records'!$G$38), "CR", " ")</f>
        <v xml:space="preserve"> </v>
      </c>
      <c r="AP10" s="14" t="str">
        <f>IF(AND(B10="shot 6", E10='club records'!$F$39, F10&gt;='club records'!$G$39), "CR", " ")</f>
        <v xml:space="preserve"> </v>
      </c>
      <c r="AQ10" s="14" t="str">
        <f>IF(AND(B10="shot 7.26", E10='club records'!$F$40, F10&gt;='club records'!$G$40), "CR", " ")</f>
        <v xml:space="preserve"> </v>
      </c>
      <c r="AR10" s="14" t="str">
        <f>IF(AND(B10="60H",OR(AND(E10='club records'!$J$1,F10&lt;='club records'!$K$1),AND(E10='club records'!$J$2,F10&lt;='club records'!$K$2),AND(E10='club records'!$J$3,F10&lt;='club records'!$K$3),AND(E10='club records'!$J$4,F10&lt;='club records'!$K$4),AND(E10='club records'!$J$5,F10&lt;='club records'!$K$5))),"CR"," ")</f>
        <v xml:space="preserve"> </v>
      </c>
      <c r="AS10" s="14" t="str">
        <f>IF(AND(B10="75H", AND(E10='club records'!$J$6, F10&lt;='club records'!$K$6)), "CR", " ")</f>
        <v xml:space="preserve"> </v>
      </c>
      <c r="AT10" s="14" t="str">
        <f>IF(AND(B10="80H", AND(E10='club records'!$J$7, F10&lt;='club records'!$K$7)), "CR", " ")</f>
        <v xml:space="preserve"> </v>
      </c>
      <c r="AU10" s="14" t="str">
        <f>IF(AND(B10="100H", AND(E10='club records'!$J$8, F10&lt;='club records'!$K$8)), "CR", " ")</f>
        <v xml:space="preserve"> </v>
      </c>
      <c r="AV10" s="14" t="str">
        <f>IF(AND(B10="110H", OR(AND(E10='club records'!$J$9, F10&lt;='club records'!$K$9), AND(E10='club records'!$J$10, F10&lt;='club records'!$K$10))), "CR", " ")</f>
        <v xml:space="preserve"> </v>
      </c>
      <c r="AW10" s="14" t="str">
        <f>IF(AND(B10="400H", OR(AND(E10='club records'!$J$11, F10&lt;='club records'!$K$11), AND(E10='club records'!$J$12, F10&lt;='club records'!$K$12), AND(E10='club records'!$J$13, F10&lt;='club records'!$K$13), AND(E10='club records'!$J$14, F10&lt;='club records'!$K$14))), "CR", " ")</f>
        <v xml:space="preserve"> </v>
      </c>
      <c r="AX10" s="14" t="str">
        <f>IF(AND(B10="1500SC", AND(E10='club records'!$J$15, F10&lt;='club records'!$K$15)), "CR", " ")</f>
        <v xml:space="preserve"> </v>
      </c>
      <c r="AY10" s="14" t="str">
        <f>IF(AND(B10="2000SC", OR(AND(E10='club records'!$J$17, F10&lt;='club records'!$K$17), AND(E10='club records'!$J$18, F10&lt;='club records'!$K$18))), "CR", " ")</f>
        <v xml:space="preserve"> </v>
      </c>
      <c r="AZ10" s="14" t="str">
        <f>IF(AND(B10="3000SC", OR(AND(E10='club records'!$J$20, F10&lt;='club records'!$K$20), AND(E10='club records'!$J$21, F10&lt;='club records'!$K$21))), "CR", " ")</f>
        <v xml:space="preserve"> </v>
      </c>
      <c r="BA10" s="15" t="str">
        <f>IF(AND(B10="4x100", OR(AND(E10='club records'!$N$1, F10&lt;='club records'!$O$1), AND(E10='club records'!$N$2, F10&lt;='club records'!$O$2), AND(E10='club records'!$N$3, F10&lt;='club records'!$O$3), AND(E10='club records'!$N$4, F10&lt;='club records'!$O$4), AND(E10='club records'!$N$5, F10&lt;='club records'!$O$5))), "CR", " ")</f>
        <v xml:space="preserve"> </v>
      </c>
      <c r="BB10" s="15" t="str">
        <f>IF(AND(B10="4x200", OR(AND(E10='club records'!$N$6, F10&lt;='club records'!$O$6), AND(E10='club records'!$N$7, F10&lt;='club records'!$O$7), AND(E10='club records'!$N$8, F10&lt;='club records'!$O$8), AND(E10='club records'!$N$9, F10&lt;='club records'!$O$9), AND(E10='club records'!$N$10, F10&lt;='club records'!$O$10))), "CR", " ")</f>
        <v xml:space="preserve"> </v>
      </c>
      <c r="BC10" s="15" t="str">
        <f>IF(AND(B10="4x300", AND(E10='club records'!$N$11, F10&lt;='club records'!$O$11)), "CR", " ")</f>
        <v xml:space="preserve"> </v>
      </c>
      <c r="BD10" s="15" t="str">
        <f>IF(AND(B10="4x400", OR(AND(E10='club records'!$N$12, F10&lt;='club records'!$O$12), AND(E10='club records'!$N$13, F10&lt;='club records'!$O$13), AND(E10='club records'!$N$14, F10&lt;='club records'!$O$14), AND(E10='club records'!$N$15, F10&lt;='club records'!$O$15))), "CR", " ")</f>
        <v xml:space="preserve"> </v>
      </c>
      <c r="BE10" s="15" t="str">
        <f>IF(AND(B10="3x800", OR(AND(E10='club records'!$N$16, F10&lt;='club records'!$O$16), AND(E10='club records'!$N$17, F10&lt;='club records'!$O$17), AND(E10='club records'!$N$18, F10&lt;='club records'!$O$18))), "CR", " ")</f>
        <v xml:space="preserve"> </v>
      </c>
      <c r="BF10" s="15" t="str">
        <f>IF(AND(B10="pentathlon", OR(AND(E10='club records'!$N$21, F10&gt;='club records'!$O$21), AND(E10='club records'!$N$22, F10&gt;='club records'!$O$22),AND(E10='club records'!$N$23, F10&gt;='club records'!$O$23),AND(E10='club records'!$N$24, F10&gt;='club records'!$O$24))), "CR", " ")</f>
        <v xml:space="preserve"> </v>
      </c>
      <c r="BG10" s="15" t="str">
        <f>IF(AND(B10="heptathlon", OR(AND(E10='club records'!$N$26, F10&gt;='club records'!$O$26), AND(E10='club records'!$N$27, F10&gt;='club records'!$O$27))), "CR", " ")</f>
        <v xml:space="preserve"> </v>
      </c>
      <c r="BH10" s="15" t="str">
        <f>IF(AND(B10="decathlon", OR(AND(E10='club records'!$N$29, F10&gt;='club records'!$O$29), AND(E10='club records'!$N$30, F10&gt;='club records'!$O$30),AND(E10='club records'!$N$31, F10&gt;='club records'!$O$31))), "CR", " ")</f>
        <v xml:space="preserve"> </v>
      </c>
    </row>
    <row r="11" spans="1:60" ht="15.75" customHeight="1" x14ac:dyDescent="0.35">
      <c r="A11" s="1" t="str">
        <f t="shared" si="0"/>
        <v>U11</v>
      </c>
      <c r="B11" s="2">
        <v>100</v>
      </c>
      <c r="C11" s="1" t="s">
        <v>87</v>
      </c>
      <c r="D11" s="1" t="s">
        <v>260</v>
      </c>
      <c r="E11" s="19" t="s">
        <v>19</v>
      </c>
      <c r="F11" s="20">
        <v>17.54</v>
      </c>
      <c r="G11" s="27">
        <v>39903</v>
      </c>
      <c r="H11" s="1" t="s">
        <v>248</v>
      </c>
      <c r="I11" s="1" t="s">
        <v>249</v>
      </c>
      <c r="J11" s="15" t="str">
        <f t="shared" si="1"/>
        <v/>
      </c>
      <c r="K11" s="15" t="str">
        <f>IF(AND(B11=100, OR(AND(E11='club records'!$B$6, F11&lt;='club records'!$C$6), AND(E11='club records'!$B$7, F11&lt;='club records'!$C$7), AND(E11='club records'!$B$8, F11&lt;='club records'!$C$8), AND(E11='club records'!$B$9, F11&lt;='club records'!$C$9), AND(E11='club records'!$B$10, F11&lt;='club records'!$C$10))), "CR", " ")</f>
        <v xml:space="preserve"> </v>
      </c>
      <c r="L11" s="15" t="str">
        <f>IF(AND(B11=200, OR(AND(E11='club records'!$B$11, F11&lt;='club records'!$C$11), AND(E11='club records'!$B$12, F11&lt;='club records'!$C$12), AND(E11='club records'!$B$13, F11&lt;='club records'!$C$13), AND(E11='club records'!$B$14, F11&lt;='club records'!$C$14), AND(E11='club records'!$B$15, F11&lt;='club records'!$C$15))), "CR", " ")</f>
        <v xml:space="preserve"> </v>
      </c>
      <c r="M11" s="15" t="str">
        <f>IF(AND(B11=300, OR(AND(E11='club records'!$B$16, F11&lt;='club records'!$C$16), AND(E11='club records'!$B$17, F11&lt;='club records'!$C$17))), "CR", " ")</f>
        <v xml:space="preserve"> </v>
      </c>
      <c r="N11" s="15" t="str">
        <f>IF(AND(B11=400, OR(AND(E11='club records'!$B$18, F11&lt;='club records'!$C$18), AND(E11='club records'!$B$19, F11&lt;='club records'!$C$19), AND(E11='club records'!$B$20, F11&lt;='club records'!$C$20), AND(E11='club records'!$B$21, F11&lt;='club records'!$C$21))), "CR", " ")</f>
        <v xml:space="preserve"> </v>
      </c>
      <c r="O11" s="15" t="str">
        <f>IF(AND(B11=800, OR(AND(E11='club records'!$B$22, F11&lt;='club records'!$C$22), AND(E11='club records'!$B$23, F11&lt;='club records'!$C$23), AND(E11='club records'!$B$24, F11&lt;='club records'!$C$24), AND(E11='club records'!$B$25, F11&lt;='club records'!$C$25), AND(E11='club records'!$B$26, F11&lt;='club records'!$C$26))), "CR", " ")</f>
        <v xml:space="preserve"> </v>
      </c>
      <c r="P11" s="15" t="str">
        <f>IF(AND(B11=1000, OR(AND(E11='club records'!$B$27, F11&lt;='club records'!$C$27), AND(E11='club records'!$B$28, F11&lt;='club records'!$C$28))), "CR", " ")</f>
        <v xml:space="preserve"> </v>
      </c>
      <c r="Q11" s="15" t="str">
        <f>IF(AND(B11=1500, OR(AND(E11='club records'!$B$29, F11&lt;='club records'!$C$29), AND(E11='club records'!$B$30, F11&lt;='club records'!$C$30), AND(E11='club records'!$B$31, F11&lt;='club records'!$C$31), AND(E11='club records'!$B$32, F11&lt;='club records'!$C$32), AND(E11='club records'!$B$33, F11&lt;='club records'!$C$33))), "CR", " ")</f>
        <v xml:space="preserve"> </v>
      </c>
      <c r="R11" s="15" t="str">
        <f>IF(AND(B11="1600 (Mile)",OR(AND(E11='club records'!$B$34,F11&lt;='club records'!$C$34),AND(E11='club records'!$B$35,F11&lt;='club records'!$C$35),AND(E11='club records'!$B$36,F11&lt;='club records'!$C$36),AND(E11='club records'!$B$37,F11&lt;='club records'!$C$37))),"CR"," ")</f>
        <v xml:space="preserve"> </v>
      </c>
      <c r="S11" s="15" t="str">
        <f>IF(AND(B11=3000, OR(AND(E11='club records'!$B$38, F11&lt;='club records'!$C$38), AND(E11='club records'!$B$39, F11&lt;='club records'!$C$39), AND(E11='club records'!$B$40, F11&lt;='club records'!$C$40), AND(E11='club records'!$B$41, F11&lt;='club records'!$C$41))), "CR", " ")</f>
        <v xml:space="preserve"> </v>
      </c>
      <c r="T11" s="15" t="str">
        <f>IF(AND(B11=5000, OR(AND(E11='club records'!$B$42, F11&lt;='club records'!$C$42), AND(E11='club records'!$B$43, F11&lt;='club records'!$C$43))), "CR", " ")</f>
        <v xml:space="preserve"> </v>
      </c>
      <c r="U11" s="14" t="str">
        <f>IF(AND(B11=10000, OR(AND(E11='club records'!$B$44, F11&lt;='club records'!$C$44), AND(E11='club records'!$B$45, F11&lt;='club records'!$C$45))), "CR", " ")</f>
        <v xml:space="preserve"> </v>
      </c>
      <c r="V11" s="14" t="str">
        <f>IF(AND(B11="high jump", OR(AND(E11='club records'!$F$1, F11&gt;='club records'!$G$1), AND(E11='club records'!$F$2, F11&gt;='club records'!$G$2), AND(E11='club records'!$F$3, F11&gt;='club records'!$G$3), AND(E11='club records'!$F$4, F11&gt;='club records'!$G$4), AND(E11='club records'!$F$5, F11&gt;='club records'!$G$5))), "CR", " ")</f>
        <v xml:space="preserve"> </v>
      </c>
      <c r="W11" s="14" t="str">
        <f>IF(AND(B11="long jump", OR(AND(E11='club records'!$F$6, F11&gt;='club records'!$G$6), AND(E11='club records'!$F$7, F11&gt;='club records'!$G$7), AND(E11='club records'!$F$8, F11&gt;='club records'!$G$8), AND(E11='club records'!$F$9, F11&gt;='club records'!$G$9), AND(E11='club records'!$F$10, F11&gt;='club records'!$G$10))), "CR", " ")</f>
        <v xml:space="preserve"> </v>
      </c>
      <c r="X11" s="14" t="str">
        <f>IF(AND(B11="triple jump", OR(AND(E11='club records'!$F$11, F11&gt;='club records'!$G$11), AND(E11='club records'!$F$12, F11&gt;='club records'!$G$12), AND(E11='club records'!$F$13, F11&gt;='club records'!$G$13), AND(E11='club records'!$F$14, F11&gt;='club records'!$G$14), AND(E11='club records'!$F$15, F11&gt;='club records'!$G$15))), "CR", " ")</f>
        <v xml:space="preserve"> </v>
      </c>
      <c r="Y11" s="14" t="str">
        <f>IF(AND(B11="pole vault", OR(AND(E11='club records'!$F$16, F11&gt;='club records'!$G$16), AND(E11='club records'!$F$17, F11&gt;='club records'!$G$17), AND(E11='club records'!$F$18, F11&gt;='club records'!$G$18), AND(E11='club records'!$F$19, F11&gt;='club records'!$G$19), AND(E11='club records'!$F$20, F11&gt;='club records'!$G$20))), "CR", " ")</f>
        <v xml:space="preserve"> </v>
      </c>
      <c r="Z11" s="14" t="str">
        <f>IF(AND(B11="discus 1", E11='club records'!$F$21, F11&gt;='club records'!$G$21), "CR", " ")</f>
        <v xml:space="preserve"> </v>
      </c>
      <c r="AA11" s="14" t="str">
        <f>IF(AND(B11="discus 1.25", E11='club records'!$F$22, F11&gt;='club records'!$G$22), "CR", " ")</f>
        <v xml:space="preserve"> </v>
      </c>
      <c r="AB11" s="14" t="str">
        <f>IF(AND(B11="discus 1.5", E11='club records'!$F$23, F11&gt;='club records'!$G$23), "CR", " ")</f>
        <v xml:space="preserve"> </v>
      </c>
      <c r="AC11" s="14" t="str">
        <f>IF(AND(B11="discus 1.75", E11='club records'!$F$24, F11&gt;='club records'!$G$24), "CR", " ")</f>
        <v xml:space="preserve"> </v>
      </c>
      <c r="AD11" s="14" t="str">
        <f>IF(AND(B11="discus 2", E11='club records'!$F$25, F11&gt;='club records'!$G$25), "CR", " ")</f>
        <v xml:space="preserve"> </v>
      </c>
      <c r="AE11" s="14" t="str">
        <f>IF(AND(B11="hammer 4", E11='club records'!$F$27, F11&gt;='club records'!$G$27), "CR", " ")</f>
        <v xml:space="preserve"> </v>
      </c>
      <c r="AF11" s="14" t="str">
        <f>IF(AND(B11="hammer 5", E11='club records'!$F$28, F11&gt;='club records'!$G$28), "CR", " ")</f>
        <v xml:space="preserve"> </v>
      </c>
      <c r="AG11" s="14" t="str">
        <f>IF(AND(B11="hammer 6", E11='club records'!$F$29, F11&gt;='club records'!$G$29), "CR", " ")</f>
        <v xml:space="preserve"> </v>
      </c>
      <c r="AH11" s="14" t="str">
        <f>IF(AND(B11="hammer 7.26", E11='club records'!$F$30, F11&gt;='club records'!$G$30), "CR", " ")</f>
        <v xml:space="preserve"> </v>
      </c>
      <c r="AI11" s="14" t="str">
        <f>IF(AND(B11="javelin 400", E11='club records'!$F$31, F11&gt;='club records'!$G$31), "CR", " ")</f>
        <v xml:space="preserve"> </v>
      </c>
      <c r="AJ11" s="14" t="str">
        <f>IF(AND(B11="javelin 600", E11='club records'!$F$32, F11&gt;='club records'!$G$32), "CR", " ")</f>
        <v xml:space="preserve"> </v>
      </c>
      <c r="AK11" s="14" t="str">
        <f>IF(AND(B11="javelin 700", E11='club records'!$F$33, F11&gt;='club records'!$G$33), "CR", " ")</f>
        <v xml:space="preserve"> </v>
      </c>
      <c r="AL11" s="14" t="str">
        <f>IF(AND(B11="javelin 800", OR(AND(E11='club records'!$F$34, F11&gt;='club records'!$G$34), AND(E11='club records'!$F$35, F11&gt;='club records'!$G$35))), "CR", " ")</f>
        <v xml:space="preserve"> </v>
      </c>
      <c r="AM11" s="14" t="str">
        <f>IF(AND(B11="shot 3", E11='club records'!$F$36, F11&gt;='club records'!$G$36), "CR", " ")</f>
        <v xml:space="preserve"> </v>
      </c>
      <c r="AN11" s="14" t="str">
        <f>IF(AND(B11="shot 4", E11='club records'!$F$37, F11&gt;='club records'!$G$37), "CR", " ")</f>
        <v xml:space="preserve"> </v>
      </c>
      <c r="AO11" s="14" t="str">
        <f>IF(AND(B11="shot 5", E11='club records'!$F$38, F11&gt;='club records'!$G$38), "CR", " ")</f>
        <v xml:space="preserve"> </v>
      </c>
      <c r="AP11" s="14" t="str">
        <f>IF(AND(B11="shot 6", E11='club records'!$F$39, F11&gt;='club records'!$G$39), "CR", " ")</f>
        <v xml:space="preserve"> </v>
      </c>
      <c r="AQ11" s="14" t="str">
        <f>IF(AND(B11="shot 7.26", E11='club records'!$F$40, F11&gt;='club records'!$G$40), "CR", " ")</f>
        <v xml:space="preserve"> </v>
      </c>
      <c r="AR11" s="14" t="str">
        <f>IF(AND(B11="60H",OR(AND(E11='club records'!$J$1,F11&lt;='club records'!$K$1),AND(E11='club records'!$J$2,F11&lt;='club records'!$K$2),AND(E11='club records'!$J$3,F11&lt;='club records'!$K$3),AND(E11='club records'!$J$4,F11&lt;='club records'!$K$4),AND(E11='club records'!$J$5,F11&lt;='club records'!$K$5))),"CR"," ")</f>
        <v xml:space="preserve"> </v>
      </c>
      <c r="AS11" s="14" t="str">
        <f>IF(AND(B11="75H", AND(E11='club records'!$J$6, F11&lt;='club records'!$K$6)), "CR", " ")</f>
        <v xml:space="preserve"> </v>
      </c>
      <c r="AT11" s="14" t="str">
        <f>IF(AND(B11="80H", AND(E11='club records'!$J$7, F11&lt;='club records'!$K$7)), "CR", " ")</f>
        <v xml:space="preserve"> </v>
      </c>
      <c r="AU11" s="14" t="str">
        <f>IF(AND(B11="100H", AND(E11='club records'!$J$8, F11&lt;='club records'!$K$8)), "CR", " ")</f>
        <v xml:space="preserve"> </v>
      </c>
      <c r="AV11" s="14" t="str">
        <f>IF(AND(B11="110H", OR(AND(E11='club records'!$J$9, F11&lt;='club records'!$K$9), AND(E11='club records'!$J$10, F11&lt;='club records'!$K$10))), "CR", " ")</f>
        <v xml:space="preserve"> </v>
      </c>
      <c r="AW11" s="14" t="str">
        <f>IF(AND(B11="400H", OR(AND(E11='club records'!$J$11, F11&lt;='club records'!$K$11), AND(E11='club records'!$J$12, F11&lt;='club records'!$K$12), AND(E11='club records'!$J$13, F11&lt;='club records'!$K$13), AND(E11='club records'!$J$14, F11&lt;='club records'!$K$14))), "CR", " ")</f>
        <v xml:space="preserve"> </v>
      </c>
      <c r="AX11" s="14" t="str">
        <f>IF(AND(B11="1500SC", AND(E11='club records'!$J$15, F11&lt;='club records'!$K$15)), "CR", " ")</f>
        <v xml:space="preserve"> </v>
      </c>
      <c r="AY11" s="14" t="str">
        <f>IF(AND(B11="2000SC", OR(AND(E11='club records'!$J$17, F11&lt;='club records'!$K$17), AND(E11='club records'!$J$18, F11&lt;='club records'!$K$18))), "CR", " ")</f>
        <v xml:space="preserve"> </v>
      </c>
      <c r="AZ11" s="14" t="str">
        <f>IF(AND(B11="3000SC", OR(AND(E11='club records'!$J$20, F11&lt;='club records'!$K$20), AND(E11='club records'!$J$21, F11&lt;='club records'!$K$21))), "CR", " ")</f>
        <v xml:space="preserve"> </v>
      </c>
      <c r="BA11" s="15" t="str">
        <f>IF(AND(B11="4x100", OR(AND(E11='club records'!$N$1, F11&lt;='club records'!$O$1), AND(E11='club records'!$N$2, F11&lt;='club records'!$O$2), AND(E11='club records'!$N$3, F11&lt;='club records'!$O$3), AND(E11='club records'!$N$4, F11&lt;='club records'!$O$4), AND(E11='club records'!$N$5, F11&lt;='club records'!$O$5))), "CR", " ")</f>
        <v xml:space="preserve"> </v>
      </c>
      <c r="BB11" s="15" t="str">
        <f>IF(AND(B11="4x200", OR(AND(E11='club records'!$N$6, F11&lt;='club records'!$O$6), AND(E11='club records'!$N$7, F11&lt;='club records'!$O$7), AND(E11='club records'!$N$8, F11&lt;='club records'!$O$8), AND(E11='club records'!$N$9, F11&lt;='club records'!$O$9), AND(E11='club records'!$N$10, F11&lt;='club records'!$O$10))), "CR", " ")</f>
        <v xml:space="preserve"> </v>
      </c>
      <c r="BC11" s="15" t="str">
        <f>IF(AND(B11="4x300", AND(E11='club records'!$N$11, F11&lt;='club records'!$O$11)), "CR", " ")</f>
        <v xml:space="preserve"> </v>
      </c>
      <c r="BD11" s="15" t="str">
        <f>IF(AND(B11="4x400", OR(AND(E11='club records'!$N$12, F11&lt;='club records'!$O$12), AND(E11='club records'!$N$13, F11&lt;='club records'!$O$13), AND(E11='club records'!$N$14, F11&lt;='club records'!$O$14), AND(E11='club records'!$N$15, F11&lt;='club records'!$O$15))), "CR", " ")</f>
        <v xml:space="preserve"> </v>
      </c>
      <c r="BE11" s="15" t="str">
        <f>IF(AND(B11="3x800", OR(AND(E11='club records'!$N$16, F11&lt;='club records'!$O$16), AND(E11='club records'!$N$17, F11&lt;='club records'!$O$17), AND(E11='club records'!$N$18, F11&lt;='club records'!$O$18))), "CR", " ")</f>
        <v xml:space="preserve"> </v>
      </c>
      <c r="BF11" s="15" t="str">
        <f>IF(AND(B11="pentathlon", OR(AND(E11='club records'!$N$21, F11&gt;='club records'!$O$21), AND(E11='club records'!$N$22, F11&gt;='club records'!$O$22),AND(E11='club records'!$N$23, F11&gt;='club records'!$O$23),AND(E11='club records'!$N$24, F11&gt;='club records'!$O$24))), "CR", " ")</f>
        <v xml:space="preserve"> </v>
      </c>
      <c r="BG11" s="15" t="str">
        <f>IF(AND(B11="heptathlon", OR(AND(E11='club records'!$N$26, F11&gt;='club records'!$O$26), AND(E11='club records'!$N$27, F11&gt;='club records'!$O$27))), "CR", " ")</f>
        <v xml:space="preserve"> </v>
      </c>
      <c r="BH11" s="15" t="str">
        <f>IF(AND(B11="decathlon", OR(AND(E11='club records'!$N$29, F11&gt;='club records'!$O$29), AND(E11='club records'!$N$30, F11&gt;='club records'!$O$30),AND(E11='club records'!$N$31, F11&gt;='club records'!$O$31))), "CR", " ")</f>
        <v xml:space="preserve"> </v>
      </c>
    </row>
    <row r="12" spans="1:60" ht="15.75" customHeight="1" x14ac:dyDescent="0.35">
      <c r="A12" s="1" t="str">
        <f t="shared" si="0"/>
        <v>U11</v>
      </c>
      <c r="B12" s="2">
        <v>100</v>
      </c>
      <c r="C12" s="1" t="s">
        <v>271</v>
      </c>
      <c r="D12" s="1" t="s">
        <v>272</v>
      </c>
      <c r="E12" s="19" t="s">
        <v>19</v>
      </c>
      <c r="F12" s="20">
        <v>17.75</v>
      </c>
      <c r="G12" s="27">
        <v>39903</v>
      </c>
      <c r="H12" s="1" t="s">
        <v>248</v>
      </c>
      <c r="I12" s="1" t="s">
        <v>249</v>
      </c>
      <c r="J12" s="15" t="str">
        <f t="shared" si="1"/>
        <v/>
      </c>
      <c r="K12" s="15" t="str">
        <f>IF(AND(B12=100, OR(AND(E12='club records'!$B$6, F12&lt;='club records'!$C$6), AND(E12='club records'!$B$7, F12&lt;='club records'!$C$7), AND(E12='club records'!$B$8, F12&lt;='club records'!$C$8), AND(E12='club records'!$B$9, F12&lt;='club records'!$C$9), AND(E12='club records'!$B$10, F12&lt;='club records'!$C$10))), "CR", " ")</f>
        <v xml:space="preserve"> </v>
      </c>
      <c r="L12" s="15" t="str">
        <f>IF(AND(B12=200, OR(AND(E12='club records'!$B$11, F12&lt;='club records'!$C$11), AND(E12='club records'!$B$12, F12&lt;='club records'!$C$12), AND(E12='club records'!$B$13, F12&lt;='club records'!$C$13), AND(E12='club records'!$B$14, F12&lt;='club records'!$C$14), AND(E12='club records'!$B$15, F12&lt;='club records'!$C$15))), "CR", " ")</f>
        <v xml:space="preserve"> </v>
      </c>
      <c r="M12" s="15" t="str">
        <f>IF(AND(B12=300, OR(AND(E12='club records'!$B$16, F12&lt;='club records'!$C$16), AND(E12='club records'!$B$17, F12&lt;='club records'!$C$17))), "CR", " ")</f>
        <v xml:space="preserve"> </v>
      </c>
      <c r="N12" s="15" t="str">
        <f>IF(AND(B12=400, OR(AND(E12='club records'!$B$18, F12&lt;='club records'!$C$18), AND(E12='club records'!$B$19, F12&lt;='club records'!$C$19), AND(E12='club records'!$B$20, F12&lt;='club records'!$C$20), AND(E12='club records'!$B$21, F12&lt;='club records'!$C$21))), "CR", " ")</f>
        <v xml:space="preserve"> </v>
      </c>
      <c r="O12" s="15" t="str">
        <f>IF(AND(B12=800, OR(AND(E12='club records'!$B$22, F12&lt;='club records'!$C$22), AND(E12='club records'!$B$23, F12&lt;='club records'!$C$23), AND(E12='club records'!$B$24, F12&lt;='club records'!$C$24), AND(E12='club records'!$B$25, F12&lt;='club records'!$C$25), AND(E12='club records'!$B$26, F12&lt;='club records'!$C$26))), "CR", " ")</f>
        <v xml:space="preserve"> </v>
      </c>
      <c r="P12" s="15" t="str">
        <f>IF(AND(B12=1000, OR(AND(E12='club records'!$B$27, F12&lt;='club records'!$C$27), AND(E12='club records'!$B$28, F12&lt;='club records'!$C$28))), "CR", " ")</f>
        <v xml:space="preserve"> </v>
      </c>
      <c r="Q12" s="15" t="str">
        <f>IF(AND(B12=1500, OR(AND(E12='club records'!$B$29, F12&lt;='club records'!$C$29), AND(E12='club records'!$B$30, F12&lt;='club records'!$C$30), AND(E12='club records'!$B$31, F12&lt;='club records'!$C$31), AND(E12='club records'!$B$32, F12&lt;='club records'!$C$32), AND(E12='club records'!$B$33, F12&lt;='club records'!$C$33))), "CR", " ")</f>
        <v xml:space="preserve"> </v>
      </c>
      <c r="R12" s="15" t="str">
        <f>IF(AND(B12="1600 (Mile)",OR(AND(E12='club records'!$B$34,F12&lt;='club records'!$C$34),AND(E12='club records'!$B$35,F12&lt;='club records'!$C$35),AND(E12='club records'!$B$36,F12&lt;='club records'!$C$36),AND(E12='club records'!$B$37,F12&lt;='club records'!$C$37))),"CR"," ")</f>
        <v xml:space="preserve"> </v>
      </c>
      <c r="S12" s="15" t="str">
        <f>IF(AND(B12=3000, OR(AND(E12='club records'!$B$38, F12&lt;='club records'!$C$38), AND(E12='club records'!$B$39, F12&lt;='club records'!$C$39), AND(E12='club records'!$B$40, F12&lt;='club records'!$C$40), AND(E12='club records'!$B$41, F12&lt;='club records'!$C$41))), "CR", " ")</f>
        <v xml:space="preserve"> </v>
      </c>
      <c r="T12" s="15" t="str">
        <f>IF(AND(B12=5000, OR(AND(E12='club records'!$B$42, F12&lt;='club records'!$C$42), AND(E12='club records'!$B$43, F12&lt;='club records'!$C$43))), "CR", " ")</f>
        <v xml:space="preserve"> </v>
      </c>
      <c r="U12" s="14" t="str">
        <f>IF(AND(B12=10000, OR(AND(E12='club records'!$B$44, F12&lt;='club records'!$C$44), AND(E12='club records'!$B$45, F12&lt;='club records'!$C$45))), "CR", " ")</f>
        <v xml:space="preserve"> </v>
      </c>
      <c r="V12" s="14" t="str">
        <f>IF(AND(B12="high jump", OR(AND(E12='club records'!$F$1, F12&gt;='club records'!$G$1), AND(E12='club records'!$F$2, F12&gt;='club records'!$G$2), AND(E12='club records'!$F$3, F12&gt;='club records'!$G$3), AND(E12='club records'!$F$4, F12&gt;='club records'!$G$4), AND(E12='club records'!$F$5, F12&gt;='club records'!$G$5))), "CR", " ")</f>
        <v xml:space="preserve"> </v>
      </c>
      <c r="W12" s="14" t="str">
        <f>IF(AND(B12="long jump", OR(AND(E12='club records'!$F$6, F12&gt;='club records'!$G$6), AND(E12='club records'!$F$7, F12&gt;='club records'!$G$7), AND(E12='club records'!$F$8, F12&gt;='club records'!$G$8), AND(E12='club records'!$F$9, F12&gt;='club records'!$G$9), AND(E12='club records'!$F$10, F12&gt;='club records'!$G$10))), "CR", " ")</f>
        <v xml:space="preserve"> </v>
      </c>
      <c r="X12" s="14" t="str">
        <f>IF(AND(B12="triple jump", OR(AND(E12='club records'!$F$11, F12&gt;='club records'!$G$11), AND(E12='club records'!$F$12, F12&gt;='club records'!$G$12), AND(E12='club records'!$F$13, F12&gt;='club records'!$G$13), AND(E12='club records'!$F$14, F12&gt;='club records'!$G$14), AND(E12='club records'!$F$15, F12&gt;='club records'!$G$15))), "CR", " ")</f>
        <v xml:space="preserve"> </v>
      </c>
      <c r="Y12" s="14" t="str">
        <f>IF(AND(B12="pole vault", OR(AND(E12='club records'!$F$16, F12&gt;='club records'!$G$16), AND(E12='club records'!$F$17, F12&gt;='club records'!$G$17), AND(E12='club records'!$F$18, F12&gt;='club records'!$G$18), AND(E12='club records'!$F$19, F12&gt;='club records'!$G$19), AND(E12='club records'!$F$20, F12&gt;='club records'!$G$20))), "CR", " ")</f>
        <v xml:space="preserve"> </v>
      </c>
      <c r="Z12" s="14" t="str">
        <f>IF(AND(B12="discus 1", E12='club records'!$F$21, F12&gt;='club records'!$G$21), "CR", " ")</f>
        <v xml:space="preserve"> </v>
      </c>
      <c r="AA12" s="14" t="str">
        <f>IF(AND(B12="discus 1.25", E12='club records'!$F$22, F12&gt;='club records'!$G$22), "CR", " ")</f>
        <v xml:space="preserve"> </v>
      </c>
      <c r="AB12" s="14" t="str">
        <f>IF(AND(B12="discus 1.5", E12='club records'!$F$23, F12&gt;='club records'!$G$23), "CR", " ")</f>
        <v xml:space="preserve"> </v>
      </c>
      <c r="AC12" s="14" t="str">
        <f>IF(AND(B12="discus 1.75", E12='club records'!$F$24, F12&gt;='club records'!$G$24), "CR", " ")</f>
        <v xml:space="preserve"> </v>
      </c>
      <c r="AD12" s="14" t="str">
        <f>IF(AND(B12="discus 2", E12='club records'!$F$25, F12&gt;='club records'!$G$25), "CR", " ")</f>
        <v xml:space="preserve"> </v>
      </c>
      <c r="AE12" s="14" t="str">
        <f>IF(AND(B12="hammer 4", E12='club records'!$F$27, F12&gt;='club records'!$G$27), "CR", " ")</f>
        <v xml:space="preserve"> </v>
      </c>
      <c r="AF12" s="14" t="str">
        <f>IF(AND(B12="hammer 5", E12='club records'!$F$28, F12&gt;='club records'!$G$28), "CR", " ")</f>
        <v xml:space="preserve"> </v>
      </c>
      <c r="AG12" s="14" t="str">
        <f>IF(AND(B12="hammer 6", E12='club records'!$F$29, F12&gt;='club records'!$G$29), "CR", " ")</f>
        <v xml:space="preserve"> </v>
      </c>
      <c r="AH12" s="14" t="str">
        <f>IF(AND(B12="hammer 7.26", E12='club records'!$F$30, F12&gt;='club records'!$G$30), "CR", " ")</f>
        <v xml:space="preserve"> </v>
      </c>
      <c r="AI12" s="14" t="str">
        <f>IF(AND(B12="javelin 400", E12='club records'!$F$31, F12&gt;='club records'!$G$31), "CR", " ")</f>
        <v xml:space="preserve"> </v>
      </c>
      <c r="AJ12" s="14" t="str">
        <f>IF(AND(B12="javelin 600", E12='club records'!$F$32, F12&gt;='club records'!$G$32), "CR", " ")</f>
        <v xml:space="preserve"> </v>
      </c>
      <c r="AK12" s="14" t="str">
        <f>IF(AND(B12="javelin 700", E12='club records'!$F$33, F12&gt;='club records'!$G$33), "CR", " ")</f>
        <v xml:space="preserve"> </v>
      </c>
      <c r="AL12" s="14" t="str">
        <f>IF(AND(B12="javelin 800", OR(AND(E12='club records'!$F$34, F12&gt;='club records'!$G$34), AND(E12='club records'!$F$35, F12&gt;='club records'!$G$35))), "CR", " ")</f>
        <v xml:space="preserve"> </v>
      </c>
      <c r="AM12" s="14" t="str">
        <f>IF(AND(B12="shot 3", E12='club records'!$F$36, F12&gt;='club records'!$G$36), "CR", " ")</f>
        <v xml:space="preserve"> </v>
      </c>
      <c r="AN12" s="14" t="str">
        <f>IF(AND(B12="shot 4", E12='club records'!$F$37, F12&gt;='club records'!$G$37), "CR", " ")</f>
        <v xml:space="preserve"> </v>
      </c>
      <c r="AO12" s="14" t="str">
        <f>IF(AND(B12="shot 5", E12='club records'!$F$38, F12&gt;='club records'!$G$38), "CR", " ")</f>
        <v xml:space="preserve"> </v>
      </c>
      <c r="AP12" s="14" t="str">
        <f>IF(AND(B12="shot 6", E12='club records'!$F$39, F12&gt;='club records'!$G$39), "CR", " ")</f>
        <v xml:space="preserve"> </v>
      </c>
      <c r="AQ12" s="14" t="str">
        <f>IF(AND(B12="shot 7.26", E12='club records'!$F$40, F12&gt;='club records'!$G$40), "CR", " ")</f>
        <v xml:space="preserve"> </v>
      </c>
      <c r="AR12" s="14" t="str">
        <f>IF(AND(B12="60H",OR(AND(E12='club records'!$J$1,F12&lt;='club records'!$K$1),AND(E12='club records'!$J$2,F12&lt;='club records'!$K$2),AND(E12='club records'!$J$3,F12&lt;='club records'!$K$3),AND(E12='club records'!$J$4,F12&lt;='club records'!$K$4),AND(E12='club records'!$J$5,F12&lt;='club records'!$K$5))),"CR"," ")</f>
        <v xml:space="preserve"> </v>
      </c>
      <c r="AS12" s="14" t="str">
        <f>IF(AND(B12="75H", AND(E12='club records'!$J$6, F12&lt;='club records'!$K$6)), "CR", " ")</f>
        <v xml:space="preserve"> </v>
      </c>
      <c r="AT12" s="14" t="str">
        <f>IF(AND(B12="80H", AND(E12='club records'!$J$7, F12&lt;='club records'!$K$7)), "CR", " ")</f>
        <v xml:space="preserve"> </v>
      </c>
      <c r="AU12" s="14" t="str">
        <f>IF(AND(B12="100H", AND(E12='club records'!$J$8, F12&lt;='club records'!$K$8)), "CR", " ")</f>
        <v xml:space="preserve"> </v>
      </c>
      <c r="AV12" s="14" t="str">
        <f>IF(AND(B12="110H", OR(AND(E12='club records'!$J$9, F12&lt;='club records'!$K$9), AND(E12='club records'!$J$10, F12&lt;='club records'!$K$10))), "CR", " ")</f>
        <v xml:space="preserve"> </v>
      </c>
      <c r="AW12" s="14" t="str">
        <f>IF(AND(B12="400H", OR(AND(E12='club records'!$J$11, F12&lt;='club records'!$K$11), AND(E12='club records'!$J$12, F12&lt;='club records'!$K$12), AND(E12='club records'!$J$13, F12&lt;='club records'!$K$13), AND(E12='club records'!$J$14, F12&lt;='club records'!$K$14))), "CR", " ")</f>
        <v xml:space="preserve"> </v>
      </c>
      <c r="AX12" s="14" t="str">
        <f>IF(AND(B12="1500SC", AND(E12='club records'!$J$15, F12&lt;='club records'!$K$15)), "CR", " ")</f>
        <v xml:space="preserve"> </v>
      </c>
      <c r="AY12" s="14" t="str">
        <f>IF(AND(B12="2000SC", OR(AND(E12='club records'!$J$17, F12&lt;='club records'!$K$17), AND(E12='club records'!$J$18, F12&lt;='club records'!$K$18))), "CR", " ")</f>
        <v xml:space="preserve"> </v>
      </c>
      <c r="AZ12" s="14" t="str">
        <f>IF(AND(B12="3000SC", OR(AND(E12='club records'!$J$20, F12&lt;='club records'!$K$20), AND(E12='club records'!$J$21, F12&lt;='club records'!$K$21))), "CR", " ")</f>
        <v xml:space="preserve"> </v>
      </c>
      <c r="BA12" s="15" t="str">
        <f>IF(AND(B12="4x100", OR(AND(E12='club records'!$N$1, F12&lt;='club records'!$O$1), AND(E12='club records'!$N$2, F12&lt;='club records'!$O$2), AND(E12='club records'!$N$3, F12&lt;='club records'!$O$3), AND(E12='club records'!$N$4, F12&lt;='club records'!$O$4), AND(E12='club records'!$N$5, F12&lt;='club records'!$O$5))), "CR", " ")</f>
        <v xml:space="preserve"> </v>
      </c>
      <c r="BB12" s="15" t="str">
        <f>IF(AND(B12="4x200", OR(AND(E12='club records'!$N$6, F12&lt;='club records'!$O$6), AND(E12='club records'!$N$7, F12&lt;='club records'!$O$7), AND(E12='club records'!$N$8, F12&lt;='club records'!$O$8), AND(E12='club records'!$N$9, F12&lt;='club records'!$O$9), AND(E12='club records'!$N$10, F12&lt;='club records'!$O$10))), "CR", " ")</f>
        <v xml:space="preserve"> </v>
      </c>
      <c r="BC12" s="15" t="str">
        <f>IF(AND(B12="4x300", AND(E12='club records'!$N$11, F12&lt;='club records'!$O$11)), "CR", " ")</f>
        <v xml:space="preserve"> </v>
      </c>
      <c r="BD12" s="15" t="str">
        <f>IF(AND(B12="4x400", OR(AND(E12='club records'!$N$12, F12&lt;='club records'!$O$12), AND(E12='club records'!$N$13, F12&lt;='club records'!$O$13), AND(E12='club records'!$N$14, F12&lt;='club records'!$O$14), AND(E12='club records'!$N$15, F12&lt;='club records'!$O$15))), "CR", " ")</f>
        <v xml:space="preserve"> </v>
      </c>
      <c r="BE12" s="15" t="str">
        <f>IF(AND(B12="3x800", OR(AND(E12='club records'!$N$16, F12&lt;='club records'!$O$16), AND(E12='club records'!$N$17, F12&lt;='club records'!$O$17), AND(E12='club records'!$N$18, F12&lt;='club records'!$O$18))), "CR", " ")</f>
        <v xml:space="preserve"> </v>
      </c>
      <c r="BF12" s="15" t="str">
        <f>IF(AND(B12="pentathlon", OR(AND(E12='club records'!$N$21, F12&gt;='club records'!$O$21), AND(E12='club records'!$N$22, F12&gt;='club records'!$O$22),AND(E12='club records'!$N$23, F12&gt;='club records'!$O$23),AND(E12='club records'!$N$24, F12&gt;='club records'!$O$24))), "CR", " ")</f>
        <v xml:space="preserve"> </v>
      </c>
      <c r="BG12" s="15" t="str">
        <f>IF(AND(B12="heptathlon", OR(AND(E12='club records'!$N$26, F12&gt;='club records'!$O$26), AND(E12='club records'!$N$27, F12&gt;='club records'!$O$27))), "CR", " ")</f>
        <v xml:space="preserve"> </v>
      </c>
      <c r="BH12" s="15" t="str">
        <f>IF(AND(B12="decathlon", OR(AND(E12='club records'!$N$29, F12&gt;='club records'!$O$29), AND(E12='club records'!$N$30, F12&gt;='club records'!$O$30),AND(E12='club records'!$N$31, F12&gt;='club records'!$O$31))), "CR", " ")</f>
        <v xml:space="preserve"> </v>
      </c>
    </row>
    <row r="13" spans="1:60" ht="15.75" customHeight="1" x14ac:dyDescent="0.35">
      <c r="A13" s="1" t="str">
        <f t="shared" si="0"/>
        <v>U11</v>
      </c>
      <c r="B13" s="2">
        <v>100</v>
      </c>
      <c r="C13" s="1" t="s">
        <v>183</v>
      </c>
      <c r="D13" s="1" t="s">
        <v>270</v>
      </c>
      <c r="E13" s="19" t="s">
        <v>19</v>
      </c>
      <c r="F13" s="20">
        <v>17.75</v>
      </c>
      <c r="G13" s="27">
        <v>39903</v>
      </c>
      <c r="H13" s="1" t="s">
        <v>248</v>
      </c>
      <c r="I13" s="1" t="s">
        <v>249</v>
      </c>
      <c r="J13" s="15" t="str">
        <f t="shared" si="1"/>
        <v/>
      </c>
      <c r="K13" s="15" t="str">
        <f>IF(AND(B13=100, OR(AND(E13='club records'!$B$6, F13&lt;='club records'!$C$6), AND(E13='club records'!$B$7, F13&lt;='club records'!$C$7), AND(E13='club records'!$B$8, F13&lt;='club records'!$C$8), AND(E13='club records'!$B$9, F13&lt;='club records'!$C$9), AND(E13='club records'!$B$10, F13&lt;='club records'!$C$10))), "CR", " ")</f>
        <v xml:space="preserve"> </v>
      </c>
      <c r="L13" s="15" t="str">
        <f>IF(AND(B13=200, OR(AND(E13='club records'!$B$11, F13&lt;='club records'!$C$11), AND(E13='club records'!$B$12, F13&lt;='club records'!$C$12), AND(E13='club records'!$B$13, F13&lt;='club records'!$C$13), AND(E13='club records'!$B$14, F13&lt;='club records'!$C$14), AND(E13='club records'!$B$15, F13&lt;='club records'!$C$15))), "CR", " ")</f>
        <v xml:space="preserve"> </v>
      </c>
      <c r="M13" s="15" t="str">
        <f>IF(AND(B13=300, OR(AND(E13='club records'!$B$16, F13&lt;='club records'!$C$16), AND(E13='club records'!$B$17, F13&lt;='club records'!$C$17))), "CR", " ")</f>
        <v xml:space="preserve"> </v>
      </c>
      <c r="N13" s="15" t="str">
        <f>IF(AND(B13=400, OR(AND(E13='club records'!$B$18, F13&lt;='club records'!$C$18), AND(E13='club records'!$B$19, F13&lt;='club records'!$C$19), AND(E13='club records'!$B$20, F13&lt;='club records'!$C$20), AND(E13='club records'!$B$21, F13&lt;='club records'!$C$21))), "CR", " ")</f>
        <v xml:space="preserve"> </v>
      </c>
      <c r="O13" s="15" t="str">
        <f>IF(AND(B13=800, OR(AND(E13='club records'!$B$22, F13&lt;='club records'!$C$22), AND(E13='club records'!$B$23, F13&lt;='club records'!$C$23), AND(E13='club records'!$B$24, F13&lt;='club records'!$C$24), AND(E13='club records'!$B$25, F13&lt;='club records'!$C$25), AND(E13='club records'!$B$26, F13&lt;='club records'!$C$26))), "CR", " ")</f>
        <v xml:space="preserve"> </v>
      </c>
      <c r="P13" s="15" t="str">
        <f>IF(AND(B13=1000, OR(AND(E13='club records'!$B$27, F13&lt;='club records'!$C$27), AND(E13='club records'!$B$28, F13&lt;='club records'!$C$28))), "CR", " ")</f>
        <v xml:space="preserve"> </v>
      </c>
      <c r="Q13" s="15" t="str">
        <f>IF(AND(B13=1500, OR(AND(E13='club records'!$B$29, F13&lt;='club records'!$C$29), AND(E13='club records'!$B$30, F13&lt;='club records'!$C$30), AND(E13='club records'!$B$31, F13&lt;='club records'!$C$31), AND(E13='club records'!$B$32, F13&lt;='club records'!$C$32), AND(E13='club records'!$B$33, F13&lt;='club records'!$C$33))), "CR", " ")</f>
        <v xml:space="preserve"> </v>
      </c>
      <c r="R13" s="15" t="str">
        <f>IF(AND(B13="1600 (Mile)",OR(AND(E13='club records'!$B$34,F13&lt;='club records'!$C$34),AND(E13='club records'!$B$35,F13&lt;='club records'!$C$35),AND(E13='club records'!$B$36,F13&lt;='club records'!$C$36),AND(E13='club records'!$B$37,F13&lt;='club records'!$C$37))),"CR"," ")</f>
        <v xml:space="preserve"> </v>
      </c>
      <c r="S13" s="15" t="str">
        <f>IF(AND(B13=3000, OR(AND(E13='club records'!$B$38, F13&lt;='club records'!$C$38), AND(E13='club records'!$B$39, F13&lt;='club records'!$C$39), AND(E13='club records'!$B$40, F13&lt;='club records'!$C$40), AND(E13='club records'!$B$41, F13&lt;='club records'!$C$41))), "CR", " ")</f>
        <v xml:space="preserve"> </v>
      </c>
      <c r="T13" s="15" t="str">
        <f>IF(AND(B13=5000, OR(AND(E13='club records'!$B$42, F13&lt;='club records'!$C$42), AND(E13='club records'!$B$43, F13&lt;='club records'!$C$43))), "CR", " ")</f>
        <v xml:space="preserve"> </v>
      </c>
      <c r="U13" s="14" t="str">
        <f>IF(AND(B13=10000, OR(AND(E13='club records'!$B$44, F13&lt;='club records'!$C$44), AND(E13='club records'!$B$45, F13&lt;='club records'!$C$45))), "CR", " ")</f>
        <v xml:space="preserve"> </v>
      </c>
      <c r="V13" s="14" t="str">
        <f>IF(AND(B13="high jump", OR(AND(E13='club records'!$F$1, F13&gt;='club records'!$G$1), AND(E13='club records'!$F$2, F13&gt;='club records'!$G$2), AND(E13='club records'!$F$3, F13&gt;='club records'!$G$3), AND(E13='club records'!$F$4, F13&gt;='club records'!$G$4), AND(E13='club records'!$F$5, F13&gt;='club records'!$G$5))), "CR", " ")</f>
        <v xml:space="preserve"> </v>
      </c>
      <c r="W13" s="14" t="str">
        <f>IF(AND(B13="long jump", OR(AND(E13='club records'!$F$6, F13&gt;='club records'!$G$6), AND(E13='club records'!$F$7, F13&gt;='club records'!$G$7), AND(E13='club records'!$F$8, F13&gt;='club records'!$G$8), AND(E13='club records'!$F$9, F13&gt;='club records'!$G$9), AND(E13='club records'!$F$10, F13&gt;='club records'!$G$10))), "CR", " ")</f>
        <v xml:space="preserve"> </v>
      </c>
      <c r="X13" s="14" t="str">
        <f>IF(AND(B13="triple jump", OR(AND(E13='club records'!$F$11, F13&gt;='club records'!$G$11), AND(E13='club records'!$F$12, F13&gt;='club records'!$G$12), AND(E13='club records'!$F$13, F13&gt;='club records'!$G$13), AND(E13='club records'!$F$14, F13&gt;='club records'!$G$14), AND(E13='club records'!$F$15, F13&gt;='club records'!$G$15))), "CR", " ")</f>
        <v xml:space="preserve"> </v>
      </c>
      <c r="Y13" s="14" t="str">
        <f>IF(AND(B13="pole vault", OR(AND(E13='club records'!$F$16, F13&gt;='club records'!$G$16), AND(E13='club records'!$F$17, F13&gt;='club records'!$G$17), AND(E13='club records'!$F$18, F13&gt;='club records'!$G$18), AND(E13='club records'!$F$19, F13&gt;='club records'!$G$19), AND(E13='club records'!$F$20, F13&gt;='club records'!$G$20))), "CR", " ")</f>
        <v xml:space="preserve"> </v>
      </c>
      <c r="Z13" s="14" t="str">
        <f>IF(AND(B13="discus 1", E13='club records'!$F$21, F13&gt;='club records'!$G$21), "CR", " ")</f>
        <v xml:space="preserve"> </v>
      </c>
      <c r="AA13" s="14" t="str">
        <f>IF(AND(B13="discus 1.25", E13='club records'!$F$22, F13&gt;='club records'!$G$22), "CR", " ")</f>
        <v xml:space="preserve"> </v>
      </c>
      <c r="AB13" s="14" t="str">
        <f>IF(AND(B13="discus 1.5", E13='club records'!$F$23, F13&gt;='club records'!$G$23), "CR", " ")</f>
        <v xml:space="preserve"> </v>
      </c>
      <c r="AC13" s="14" t="str">
        <f>IF(AND(B13="discus 1.75", E13='club records'!$F$24, F13&gt;='club records'!$G$24), "CR", " ")</f>
        <v xml:space="preserve"> </v>
      </c>
      <c r="AD13" s="14" t="str">
        <f>IF(AND(B13="discus 2", E13='club records'!$F$25, F13&gt;='club records'!$G$25), "CR", " ")</f>
        <v xml:space="preserve"> </v>
      </c>
      <c r="AE13" s="14" t="str">
        <f>IF(AND(B13="hammer 4", E13='club records'!$F$27, F13&gt;='club records'!$G$27), "CR", " ")</f>
        <v xml:space="preserve"> </v>
      </c>
      <c r="AF13" s="14" t="str">
        <f>IF(AND(B13="hammer 5", E13='club records'!$F$28, F13&gt;='club records'!$G$28), "CR", " ")</f>
        <v xml:space="preserve"> </v>
      </c>
      <c r="AG13" s="14" t="str">
        <f>IF(AND(B13="hammer 6", E13='club records'!$F$29, F13&gt;='club records'!$G$29), "CR", " ")</f>
        <v xml:space="preserve"> </v>
      </c>
      <c r="AH13" s="14" t="str">
        <f>IF(AND(B13="hammer 7.26", E13='club records'!$F$30, F13&gt;='club records'!$G$30), "CR", " ")</f>
        <v xml:space="preserve"> </v>
      </c>
      <c r="AI13" s="14" t="str">
        <f>IF(AND(B13="javelin 400", E13='club records'!$F$31, F13&gt;='club records'!$G$31), "CR", " ")</f>
        <v xml:space="preserve"> </v>
      </c>
      <c r="AJ13" s="14" t="str">
        <f>IF(AND(B13="javelin 600", E13='club records'!$F$32, F13&gt;='club records'!$G$32), "CR", " ")</f>
        <v xml:space="preserve"> </v>
      </c>
      <c r="AK13" s="14" t="str">
        <f>IF(AND(B13="javelin 700", E13='club records'!$F$33, F13&gt;='club records'!$G$33), "CR", " ")</f>
        <v xml:space="preserve"> </v>
      </c>
      <c r="AL13" s="14" t="str">
        <f>IF(AND(B13="javelin 800", OR(AND(E13='club records'!$F$34, F13&gt;='club records'!$G$34), AND(E13='club records'!$F$35, F13&gt;='club records'!$G$35))), "CR", " ")</f>
        <v xml:space="preserve"> </v>
      </c>
      <c r="AM13" s="14" t="str">
        <f>IF(AND(B13="shot 3", E13='club records'!$F$36, F13&gt;='club records'!$G$36), "CR", " ")</f>
        <v xml:space="preserve"> </v>
      </c>
      <c r="AN13" s="14" t="str">
        <f>IF(AND(B13="shot 4", E13='club records'!$F$37, F13&gt;='club records'!$G$37), "CR", " ")</f>
        <v xml:space="preserve"> </v>
      </c>
      <c r="AO13" s="14" t="str">
        <f>IF(AND(B13="shot 5", E13='club records'!$F$38, F13&gt;='club records'!$G$38), "CR", " ")</f>
        <v xml:space="preserve"> </v>
      </c>
      <c r="AP13" s="14" t="str">
        <f>IF(AND(B13="shot 6", E13='club records'!$F$39, F13&gt;='club records'!$G$39), "CR", " ")</f>
        <v xml:space="preserve"> </v>
      </c>
      <c r="AQ13" s="14" t="str">
        <f>IF(AND(B13="shot 7.26", E13='club records'!$F$40, F13&gt;='club records'!$G$40), "CR", " ")</f>
        <v xml:space="preserve"> </v>
      </c>
      <c r="AR13" s="14" t="str">
        <f>IF(AND(B13="60H",OR(AND(E13='club records'!$J$1,F13&lt;='club records'!$K$1),AND(E13='club records'!$J$2,F13&lt;='club records'!$K$2),AND(E13='club records'!$J$3,F13&lt;='club records'!$K$3),AND(E13='club records'!$J$4,F13&lt;='club records'!$K$4),AND(E13='club records'!$J$5,F13&lt;='club records'!$K$5))),"CR"," ")</f>
        <v xml:space="preserve"> </v>
      </c>
      <c r="AS13" s="14" t="str">
        <f>IF(AND(B13="75H", AND(E13='club records'!$J$6, F13&lt;='club records'!$K$6)), "CR", " ")</f>
        <v xml:space="preserve"> </v>
      </c>
      <c r="AT13" s="14" t="str">
        <f>IF(AND(B13="80H", AND(E13='club records'!$J$7, F13&lt;='club records'!$K$7)), "CR", " ")</f>
        <v xml:space="preserve"> </v>
      </c>
      <c r="AU13" s="14" t="str">
        <f>IF(AND(B13="100H", AND(E13='club records'!$J$8, F13&lt;='club records'!$K$8)), "CR", " ")</f>
        <v xml:space="preserve"> </v>
      </c>
      <c r="AV13" s="14" t="str">
        <f>IF(AND(B13="110H", OR(AND(E13='club records'!$J$9, F13&lt;='club records'!$K$9), AND(E13='club records'!$J$10, F13&lt;='club records'!$K$10))), "CR", " ")</f>
        <v xml:space="preserve"> </v>
      </c>
      <c r="AW13" s="14" t="str">
        <f>IF(AND(B13="400H", OR(AND(E13='club records'!$J$11, F13&lt;='club records'!$K$11), AND(E13='club records'!$J$12, F13&lt;='club records'!$K$12), AND(E13='club records'!$J$13, F13&lt;='club records'!$K$13), AND(E13='club records'!$J$14, F13&lt;='club records'!$K$14))), "CR", " ")</f>
        <v xml:space="preserve"> </v>
      </c>
      <c r="AX13" s="14" t="str">
        <f>IF(AND(B13="1500SC", AND(E13='club records'!$J$15, F13&lt;='club records'!$K$15)), "CR", " ")</f>
        <v xml:space="preserve"> </v>
      </c>
      <c r="AY13" s="14" t="str">
        <f>IF(AND(B13="2000SC", OR(AND(E13='club records'!$J$17, F13&lt;='club records'!$K$17), AND(E13='club records'!$J$18, F13&lt;='club records'!$K$18))), "CR", " ")</f>
        <v xml:space="preserve"> </v>
      </c>
      <c r="AZ13" s="14" t="str">
        <f>IF(AND(B13="3000SC", OR(AND(E13='club records'!$J$20, F13&lt;='club records'!$K$20), AND(E13='club records'!$J$21, F13&lt;='club records'!$K$21))), "CR", " ")</f>
        <v xml:space="preserve"> </v>
      </c>
      <c r="BA13" s="15" t="str">
        <f>IF(AND(B13="4x100", OR(AND(E13='club records'!$N$1, F13&lt;='club records'!$O$1), AND(E13='club records'!$N$2, F13&lt;='club records'!$O$2), AND(E13='club records'!$N$3, F13&lt;='club records'!$O$3), AND(E13='club records'!$N$4, F13&lt;='club records'!$O$4), AND(E13='club records'!$N$5, F13&lt;='club records'!$O$5))), "CR", " ")</f>
        <v xml:space="preserve"> </v>
      </c>
      <c r="BB13" s="15" t="str">
        <f>IF(AND(B13="4x200", OR(AND(E13='club records'!$N$6, F13&lt;='club records'!$O$6), AND(E13='club records'!$N$7, F13&lt;='club records'!$O$7), AND(E13='club records'!$N$8, F13&lt;='club records'!$O$8), AND(E13='club records'!$N$9, F13&lt;='club records'!$O$9), AND(E13='club records'!$N$10, F13&lt;='club records'!$O$10))), "CR", " ")</f>
        <v xml:space="preserve"> </v>
      </c>
      <c r="BC13" s="15" t="str">
        <f>IF(AND(B13="4x300", AND(E13='club records'!$N$11, F13&lt;='club records'!$O$11)), "CR", " ")</f>
        <v xml:space="preserve"> </v>
      </c>
      <c r="BD13" s="15" t="str">
        <f>IF(AND(B13="4x400", OR(AND(E13='club records'!$N$12, F13&lt;='club records'!$O$12), AND(E13='club records'!$N$13, F13&lt;='club records'!$O$13), AND(E13='club records'!$N$14, F13&lt;='club records'!$O$14), AND(E13='club records'!$N$15, F13&lt;='club records'!$O$15))), "CR", " ")</f>
        <v xml:space="preserve"> </v>
      </c>
      <c r="BE13" s="15" t="str">
        <f>IF(AND(B13="3x800", OR(AND(E13='club records'!$N$16, F13&lt;='club records'!$O$16), AND(E13='club records'!$N$17, F13&lt;='club records'!$O$17), AND(E13='club records'!$N$18, F13&lt;='club records'!$O$18))), "CR", " ")</f>
        <v xml:space="preserve"> </v>
      </c>
      <c r="BF13" s="15" t="str">
        <f>IF(AND(B13="pentathlon", OR(AND(E13='club records'!$N$21, F13&gt;='club records'!$O$21), AND(E13='club records'!$N$22, F13&gt;='club records'!$O$22),AND(E13='club records'!$N$23, F13&gt;='club records'!$O$23),AND(E13='club records'!$N$24, F13&gt;='club records'!$O$24))), "CR", " ")</f>
        <v xml:space="preserve"> </v>
      </c>
      <c r="BG13" s="15" t="str">
        <f>IF(AND(B13="heptathlon", OR(AND(E13='club records'!$N$26, F13&gt;='club records'!$O$26), AND(E13='club records'!$N$27, F13&gt;='club records'!$O$27))), "CR", " ")</f>
        <v xml:space="preserve"> </v>
      </c>
      <c r="BH13" s="15" t="str">
        <f>IF(AND(B13="decathlon", OR(AND(E13='club records'!$N$29, F13&gt;='club records'!$O$29), AND(E13='club records'!$N$30, F13&gt;='club records'!$O$30),AND(E13='club records'!$N$31, F13&gt;='club records'!$O$31))), "CR", " ")</f>
        <v xml:space="preserve"> </v>
      </c>
    </row>
    <row r="14" spans="1:60" ht="15.75" customHeight="1" x14ac:dyDescent="0.35">
      <c r="A14" s="1" t="str">
        <f t="shared" si="0"/>
        <v>U11</v>
      </c>
      <c r="B14" s="2">
        <v>100</v>
      </c>
      <c r="C14" s="1" t="s">
        <v>264</v>
      </c>
      <c r="D14" s="1" t="s">
        <v>265</v>
      </c>
      <c r="E14" s="19" t="s">
        <v>19</v>
      </c>
      <c r="F14" s="20">
        <v>18.13</v>
      </c>
      <c r="G14" s="27">
        <v>39903</v>
      </c>
      <c r="H14" s="1" t="s">
        <v>248</v>
      </c>
      <c r="I14" s="1" t="s">
        <v>249</v>
      </c>
      <c r="J14" s="15" t="str">
        <f t="shared" si="1"/>
        <v/>
      </c>
      <c r="K14" s="15" t="str">
        <f>IF(AND(B14=100, OR(AND(E14='club records'!$B$6, F14&lt;='club records'!$C$6), AND(E14='club records'!$B$7, F14&lt;='club records'!$C$7), AND(E14='club records'!$B$8, F14&lt;='club records'!$C$8), AND(E14='club records'!$B$9, F14&lt;='club records'!$C$9), AND(E14='club records'!$B$10, F14&lt;='club records'!$C$10))), "CR", " ")</f>
        <v xml:space="preserve"> </v>
      </c>
      <c r="L14" s="15" t="str">
        <f>IF(AND(B14=200, OR(AND(E14='club records'!$B$11, F14&lt;='club records'!$C$11), AND(E14='club records'!$B$12, F14&lt;='club records'!$C$12), AND(E14='club records'!$B$13, F14&lt;='club records'!$C$13), AND(E14='club records'!$B$14, F14&lt;='club records'!$C$14), AND(E14='club records'!$B$15, F14&lt;='club records'!$C$15))), "CR", " ")</f>
        <v xml:space="preserve"> </v>
      </c>
      <c r="M14" s="15" t="str">
        <f>IF(AND(B14=300, OR(AND(E14='club records'!$B$16, F14&lt;='club records'!$C$16), AND(E14='club records'!$B$17, F14&lt;='club records'!$C$17))), "CR", " ")</f>
        <v xml:space="preserve"> </v>
      </c>
      <c r="N14" s="15" t="str">
        <f>IF(AND(B14=400, OR(AND(E14='club records'!$B$18, F14&lt;='club records'!$C$18), AND(E14='club records'!$B$19, F14&lt;='club records'!$C$19), AND(E14='club records'!$B$20, F14&lt;='club records'!$C$20), AND(E14='club records'!$B$21, F14&lt;='club records'!$C$21))), "CR", " ")</f>
        <v xml:space="preserve"> </v>
      </c>
      <c r="O14" s="15" t="str">
        <f>IF(AND(B14=800, OR(AND(E14='club records'!$B$22, F14&lt;='club records'!$C$22), AND(E14='club records'!$B$23, F14&lt;='club records'!$C$23), AND(E14='club records'!$B$24, F14&lt;='club records'!$C$24), AND(E14='club records'!$B$25, F14&lt;='club records'!$C$25), AND(E14='club records'!$B$26, F14&lt;='club records'!$C$26))), "CR", " ")</f>
        <v xml:space="preserve"> </v>
      </c>
      <c r="P14" s="15" t="str">
        <f>IF(AND(B14=1000, OR(AND(E14='club records'!$B$27, F14&lt;='club records'!$C$27), AND(E14='club records'!$B$28, F14&lt;='club records'!$C$28))), "CR", " ")</f>
        <v xml:space="preserve"> </v>
      </c>
      <c r="Q14" s="15" t="str">
        <f>IF(AND(B14=1500, OR(AND(E14='club records'!$B$29, F14&lt;='club records'!$C$29), AND(E14='club records'!$B$30, F14&lt;='club records'!$C$30), AND(E14='club records'!$B$31, F14&lt;='club records'!$C$31), AND(E14='club records'!$B$32, F14&lt;='club records'!$C$32), AND(E14='club records'!$B$33, F14&lt;='club records'!$C$33))), "CR", " ")</f>
        <v xml:space="preserve"> </v>
      </c>
      <c r="R14" s="15" t="str">
        <f>IF(AND(B14="1600 (Mile)",OR(AND(E14='club records'!$B$34,F14&lt;='club records'!$C$34),AND(E14='club records'!$B$35,F14&lt;='club records'!$C$35),AND(E14='club records'!$B$36,F14&lt;='club records'!$C$36),AND(E14='club records'!$B$37,F14&lt;='club records'!$C$37))),"CR"," ")</f>
        <v xml:space="preserve"> </v>
      </c>
      <c r="S14" s="15" t="str">
        <f>IF(AND(B14=3000, OR(AND(E14='club records'!$B$38, F14&lt;='club records'!$C$38), AND(E14='club records'!$B$39, F14&lt;='club records'!$C$39), AND(E14='club records'!$B$40, F14&lt;='club records'!$C$40), AND(E14='club records'!$B$41, F14&lt;='club records'!$C$41))), "CR", " ")</f>
        <v xml:space="preserve"> </v>
      </c>
      <c r="T14" s="15" t="str">
        <f>IF(AND(B14=5000, OR(AND(E14='club records'!$B$42, F14&lt;='club records'!$C$42), AND(E14='club records'!$B$43, F14&lt;='club records'!$C$43))), "CR", " ")</f>
        <v xml:space="preserve"> </v>
      </c>
      <c r="U14" s="14" t="str">
        <f>IF(AND(B14=10000, OR(AND(E14='club records'!$B$44, F14&lt;='club records'!$C$44), AND(E14='club records'!$B$45, F14&lt;='club records'!$C$45))), "CR", " ")</f>
        <v xml:space="preserve"> </v>
      </c>
      <c r="V14" s="14" t="str">
        <f>IF(AND(B14="high jump", OR(AND(E14='club records'!$F$1, F14&gt;='club records'!$G$1), AND(E14='club records'!$F$2, F14&gt;='club records'!$G$2), AND(E14='club records'!$F$3, F14&gt;='club records'!$G$3), AND(E14='club records'!$F$4, F14&gt;='club records'!$G$4), AND(E14='club records'!$F$5, F14&gt;='club records'!$G$5))), "CR", " ")</f>
        <v xml:space="preserve"> </v>
      </c>
      <c r="W14" s="14" t="str">
        <f>IF(AND(B14="long jump", OR(AND(E14='club records'!$F$6, F14&gt;='club records'!$G$6), AND(E14='club records'!$F$7, F14&gt;='club records'!$G$7), AND(E14='club records'!$F$8, F14&gt;='club records'!$G$8), AND(E14='club records'!$F$9, F14&gt;='club records'!$G$9), AND(E14='club records'!$F$10, F14&gt;='club records'!$G$10))), "CR", " ")</f>
        <v xml:space="preserve"> </v>
      </c>
      <c r="X14" s="14" t="str">
        <f>IF(AND(B14="triple jump", OR(AND(E14='club records'!$F$11, F14&gt;='club records'!$G$11), AND(E14='club records'!$F$12, F14&gt;='club records'!$G$12), AND(E14='club records'!$F$13, F14&gt;='club records'!$G$13), AND(E14='club records'!$F$14, F14&gt;='club records'!$G$14), AND(E14='club records'!$F$15, F14&gt;='club records'!$G$15))), "CR", " ")</f>
        <v xml:space="preserve"> </v>
      </c>
      <c r="Y14" s="14" t="str">
        <f>IF(AND(B14="pole vault", OR(AND(E14='club records'!$F$16, F14&gt;='club records'!$G$16), AND(E14='club records'!$F$17, F14&gt;='club records'!$G$17), AND(E14='club records'!$F$18, F14&gt;='club records'!$G$18), AND(E14='club records'!$F$19, F14&gt;='club records'!$G$19), AND(E14='club records'!$F$20, F14&gt;='club records'!$G$20))), "CR", " ")</f>
        <v xml:space="preserve"> </v>
      </c>
      <c r="Z14" s="14" t="str">
        <f>IF(AND(B14="discus 1", E14='club records'!$F$21, F14&gt;='club records'!$G$21), "CR", " ")</f>
        <v xml:space="preserve"> </v>
      </c>
      <c r="AA14" s="14" t="str">
        <f>IF(AND(B14="discus 1.25", E14='club records'!$F$22, F14&gt;='club records'!$G$22), "CR", " ")</f>
        <v xml:space="preserve"> </v>
      </c>
      <c r="AB14" s="14" t="str">
        <f>IF(AND(B14="discus 1.5", E14='club records'!$F$23, F14&gt;='club records'!$G$23), "CR", " ")</f>
        <v xml:space="preserve"> </v>
      </c>
      <c r="AC14" s="14" t="str">
        <f>IF(AND(B14="discus 1.75", E14='club records'!$F$24, F14&gt;='club records'!$G$24), "CR", " ")</f>
        <v xml:space="preserve"> </v>
      </c>
      <c r="AD14" s="14" t="str">
        <f>IF(AND(B14="discus 2", E14='club records'!$F$25, F14&gt;='club records'!$G$25), "CR", " ")</f>
        <v xml:space="preserve"> </v>
      </c>
      <c r="AE14" s="14" t="str">
        <f>IF(AND(B14="hammer 4", E14='club records'!$F$27, F14&gt;='club records'!$G$27), "CR", " ")</f>
        <v xml:space="preserve"> </v>
      </c>
      <c r="AF14" s="14" t="str">
        <f>IF(AND(B14="hammer 5", E14='club records'!$F$28, F14&gt;='club records'!$G$28), "CR", " ")</f>
        <v xml:space="preserve"> </v>
      </c>
      <c r="AG14" s="14" t="str">
        <f>IF(AND(B14="hammer 6", E14='club records'!$F$29, F14&gt;='club records'!$G$29), "CR", " ")</f>
        <v xml:space="preserve"> </v>
      </c>
      <c r="AH14" s="14" t="str">
        <f>IF(AND(B14="hammer 7.26", E14='club records'!$F$30, F14&gt;='club records'!$G$30), "CR", " ")</f>
        <v xml:space="preserve"> </v>
      </c>
      <c r="AI14" s="14" t="str">
        <f>IF(AND(B14="javelin 400", E14='club records'!$F$31, F14&gt;='club records'!$G$31), "CR", " ")</f>
        <v xml:space="preserve"> </v>
      </c>
      <c r="AJ14" s="14" t="str">
        <f>IF(AND(B14="javelin 600", E14='club records'!$F$32, F14&gt;='club records'!$G$32), "CR", " ")</f>
        <v xml:space="preserve"> </v>
      </c>
      <c r="AK14" s="14" t="str">
        <f>IF(AND(B14="javelin 700", E14='club records'!$F$33, F14&gt;='club records'!$G$33), "CR", " ")</f>
        <v xml:space="preserve"> </v>
      </c>
      <c r="AL14" s="14" t="str">
        <f>IF(AND(B14="javelin 800", OR(AND(E14='club records'!$F$34, F14&gt;='club records'!$G$34), AND(E14='club records'!$F$35, F14&gt;='club records'!$G$35))), "CR", " ")</f>
        <v xml:space="preserve"> </v>
      </c>
      <c r="AM14" s="14" t="str">
        <f>IF(AND(B14="shot 3", E14='club records'!$F$36, F14&gt;='club records'!$G$36), "CR", " ")</f>
        <v xml:space="preserve"> </v>
      </c>
      <c r="AN14" s="14" t="str">
        <f>IF(AND(B14="shot 4", E14='club records'!$F$37, F14&gt;='club records'!$G$37), "CR", " ")</f>
        <v xml:space="preserve"> </v>
      </c>
      <c r="AO14" s="14" t="str">
        <f>IF(AND(B14="shot 5", E14='club records'!$F$38, F14&gt;='club records'!$G$38), "CR", " ")</f>
        <v xml:space="preserve"> </v>
      </c>
      <c r="AP14" s="14" t="str">
        <f>IF(AND(B14="shot 6", E14='club records'!$F$39, F14&gt;='club records'!$G$39), "CR", " ")</f>
        <v xml:space="preserve"> </v>
      </c>
      <c r="AQ14" s="14" t="str">
        <f>IF(AND(B14="shot 7.26", E14='club records'!$F$40, F14&gt;='club records'!$G$40), "CR", " ")</f>
        <v xml:space="preserve"> </v>
      </c>
      <c r="AR14" s="14" t="str">
        <f>IF(AND(B14="60H",OR(AND(E14='club records'!$J$1,F14&lt;='club records'!$K$1),AND(E14='club records'!$J$2,F14&lt;='club records'!$K$2),AND(E14='club records'!$J$3,F14&lt;='club records'!$K$3),AND(E14='club records'!$J$4,F14&lt;='club records'!$K$4),AND(E14='club records'!$J$5,F14&lt;='club records'!$K$5))),"CR"," ")</f>
        <v xml:space="preserve"> </v>
      </c>
      <c r="AS14" s="14" t="str">
        <f>IF(AND(B14="75H", AND(E14='club records'!$J$6, F14&lt;='club records'!$K$6)), "CR", " ")</f>
        <v xml:space="preserve"> </v>
      </c>
      <c r="AT14" s="14" t="str">
        <f>IF(AND(B14="80H", AND(E14='club records'!$J$7, F14&lt;='club records'!$K$7)), "CR", " ")</f>
        <v xml:space="preserve"> </v>
      </c>
      <c r="AU14" s="14" t="str">
        <f>IF(AND(B14="100H", AND(E14='club records'!$J$8, F14&lt;='club records'!$K$8)), "CR", " ")</f>
        <v xml:space="preserve"> </v>
      </c>
      <c r="AV14" s="14" t="str">
        <f>IF(AND(B14="110H", OR(AND(E14='club records'!$J$9, F14&lt;='club records'!$K$9), AND(E14='club records'!$J$10, F14&lt;='club records'!$K$10))), "CR", " ")</f>
        <v xml:space="preserve"> </v>
      </c>
      <c r="AW14" s="14" t="str">
        <f>IF(AND(B14="400H", OR(AND(E14='club records'!$J$11, F14&lt;='club records'!$K$11), AND(E14='club records'!$J$12, F14&lt;='club records'!$K$12), AND(E14='club records'!$J$13, F14&lt;='club records'!$K$13), AND(E14='club records'!$J$14, F14&lt;='club records'!$K$14))), "CR", " ")</f>
        <v xml:space="preserve"> </v>
      </c>
      <c r="AX14" s="14" t="str">
        <f>IF(AND(B14="1500SC", AND(E14='club records'!$J$15, F14&lt;='club records'!$K$15)), "CR", " ")</f>
        <v xml:space="preserve"> </v>
      </c>
      <c r="AY14" s="14" t="str">
        <f>IF(AND(B14="2000SC", OR(AND(E14='club records'!$J$17, F14&lt;='club records'!$K$17), AND(E14='club records'!$J$18, F14&lt;='club records'!$K$18))), "CR", " ")</f>
        <v xml:space="preserve"> </v>
      </c>
      <c r="AZ14" s="14" t="str">
        <f>IF(AND(B14="3000SC", OR(AND(E14='club records'!$J$20, F14&lt;='club records'!$K$20), AND(E14='club records'!$J$21, F14&lt;='club records'!$K$21))), "CR", " ")</f>
        <v xml:space="preserve"> </v>
      </c>
      <c r="BA14" s="15" t="str">
        <f>IF(AND(B14="4x100", OR(AND(E14='club records'!$N$1, F14&lt;='club records'!$O$1), AND(E14='club records'!$N$2, F14&lt;='club records'!$O$2), AND(E14='club records'!$N$3, F14&lt;='club records'!$O$3), AND(E14='club records'!$N$4, F14&lt;='club records'!$O$4), AND(E14='club records'!$N$5, F14&lt;='club records'!$O$5))), "CR", " ")</f>
        <v xml:space="preserve"> </v>
      </c>
      <c r="BB14" s="15" t="str">
        <f>IF(AND(B14="4x200", OR(AND(E14='club records'!$N$6, F14&lt;='club records'!$O$6), AND(E14='club records'!$N$7, F14&lt;='club records'!$O$7), AND(E14='club records'!$N$8, F14&lt;='club records'!$O$8), AND(E14='club records'!$N$9, F14&lt;='club records'!$O$9), AND(E14='club records'!$N$10, F14&lt;='club records'!$O$10))), "CR", " ")</f>
        <v xml:space="preserve"> </v>
      </c>
      <c r="BC14" s="15" t="str">
        <f>IF(AND(B14="4x300", AND(E14='club records'!$N$11, F14&lt;='club records'!$O$11)), "CR", " ")</f>
        <v xml:space="preserve"> </v>
      </c>
      <c r="BD14" s="15" t="str">
        <f>IF(AND(B14="4x400", OR(AND(E14='club records'!$N$12, F14&lt;='club records'!$O$12), AND(E14='club records'!$N$13, F14&lt;='club records'!$O$13), AND(E14='club records'!$N$14, F14&lt;='club records'!$O$14), AND(E14='club records'!$N$15, F14&lt;='club records'!$O$15))), "CR", " ")</f>
        <v xml:space="preserve"> </v>
      </c>
      <c r="BE14" s="15" t="str">
        <f>IF(AND(B14="3x800", OR(AND(E14='club records'!$N$16, F14&lt;='club records'!$O$16), AND(E14='club records'!$N$17, F14&lt;='club records'!$O$17), AND(E14='club records'!$N$18, F14&lt;='club records'!$O$18))), "CR", " ")</f>
        <v xml:space="preserve"> </v>
      </c>
      <c r="BF14" s="15" t="str">
        <f>IF(AND(B14="pentathlon", OR(AND(E14='club records'!$N$21, F14&gt;='club records'!$O$21), AND(E14='club records'!$N$22, F14&gt;='club records'!$O$22),AND(E14='club records'!$N$23, F14&gt;='club records'!$O$23),AND(E14='club records'!$N$24, F14&gt;='club records'!$O$24))), "CR", " ")</f>
        <v xml:space="preserve"> </v>
      </c>
      <c r="BG14" s="15" t="str">
        <f>IF(AND(B14="heptathlon", OR(AND(E14='club records'!$N$26, F14&gt;='club records'!$O$26), AND(E14='club records'!$N$27, F14&gt;='club records'!$O$27))), "CR", " ")</f>
        <v xml:space="preserve"> </v>
      </c>
      <c r="BH14" s="15" t="str">
        <f>IF(AND(B14="decathlon", OR(AND(E14='club records'!$N$29, F14&gt;='club records'!$O$29), AND(E14='club records'!$N$30, F14&gt;='club records'!$O$30),AND(E14='club records'!$N$31, F14&gt;='club records'!$O$31))), "CR", " ")</f>
        <v xml:space="preserve"> </v>
      </c>
    </row>
    <row r="15" spans="1:60" ht="15.75" customHeight="1" x14ac:dyDescent="0.35">
      <c r="A15" s="1" t="str">
        <f t="shared" si="0"/>
        <v>U11</v>
      </c>
      <c r="B15" s="2">
        <v>100</v>
      </c>
      <c r="C15" s="1" t="s">
        <v>266</v>
      </c>
      <c r="D15" s="1" t="s">
        <v>267</v>
      </c>
      <c r="E15" s="19" t="s">
        <v>19</v>
      </c>
      <c r="F15" s="20">
        <v>18.170000000000002</v>
      </c>
      <c r="G15" s="27">
        <v>39903</v>
      </c>
      <c r="H15" s="1" t="s">
        <v>248</v>
      </c>
      <c r="I15" s="1" t="s">
        <v>249</v>
      </c>
      <c r="J15" s="15" t="str">
        <f t="shared" si="1"/>
        <v/>
      </c>
      <c r="K15" s="15" t="str">
        <f>IF(AND(B15=100, OR(AND(E15='club records'!$B$6, F15&lt;='club records'!$C$6), AND(E15='club records'!$B$7, F15&lt;='club records'!$C$7), AND(E15='club records'!$B$8, F15&lt;='club records'!$C$8), AND(E15='club records'!$B$9, F15&lt;='club records'!$C$9), AND(E15='club records'!$B$10, F15&lt;='club records'!$C$10))), "CR", " ")</f>
        <v xml:space="preserve"> </v>
      </c>
      <c r="L15" s="15" t="str">
        <f>IF(AND(B15=200, OR(AND(E15='club records'!$B$11, F15&lt;='club records'!$C$11), AND(E15='club records'!$B$12, F15&lt;='club records'!$C$12), AND(E15='club records'!$B$13, F15&lt;='club records'!$C$13), AND(E15='club records'!$B$14, F15&lt;='club records'!$C$14), AND(E15='club records'!$B$15, F15&lt;='club records'!$C$15))), "CR", " ")</f>
        <v xml:space="preserve"> </v>
      </c>
      <c r="M15" s="15" t="str">
        <f>IF(AND(B15=300, OR(AND(E15='club records'!$B$16, F15&lt;='club records'!$C$16), AND(E15='club records'!$B$17, F15&lt;='club records'!$C$17))), "CR", " ")</f>
        <v xml:space="preserve"> </v>
      </c>
      <c r="N15" s="15" t="str">
        <f>IF(AND(B15=400, OR(AND(E15='club records'!$B$18, F15&lt;='club records'!$C$18), AND(E15='club records'!$B$19, F15&lt;='club records'!$C$19), AND(E15='club records'!$B$20, F15&lt;='club records'!$C$20), AND(E15='club records'!$B$21, F15&lt;='club records'!$C$21))), "CR", " ")</f>
        <v xml:space="preserve"> </v>
      </c>
      <c r="O15" s="15" t="str">
        <f>IF(AND(B15=800, OR(AND(E15='club records'!$B$22, F15&lt;='club records'!$C$22), AND(E15='club records'!$B$23, F15&lt;='club records'!$C$23), AND(E15='club records'!$B$24, F15&lt;='club records'!$C$24), AND(E15='club records'!$B$25, F15&lt;='club records'!$C$25), AND(E15='club records'!$B$26, F15&lt;='club records'!$C$26))), "CR", " ")</f>
        <v xml:space="preserve"> </v>
      </c>
      <c r="P15" s="15" t="str">
        <f>IF(AND(B15=1000, OR(AND(E15='club records'!$B$27, F15&lt;='club records'!$C$27), AND(E15='club records'!$B$28, F15&lt;='club records'!$C$28))), "CR", " ")</f>
        <v xml:space="preserve"> </v>
      </c>
      <c r="Q15" s="15" t="str">
        <f>IF(AND(B15=1500, OR(AND(E15='club records'!$B$29, F15&lt;='club records'!$C$29), AND(E15='club records'!$B$30, F15&lt;='club records'!$C$30), AND(E15='club records'!$B$31, F15&lt;='club records'!$C$31), AND(E15='club records'!$B$32, F15&lt;='club records'!$C$32), AND(E15='club records'!$B$33, F15&lt;='club records'!$C$33))), "CR", " ")</f>
        <v xml:space="preserve"> </v>
      </c>
      <c r="R15" s="15" t="str">
        <f>IF(AND(B15="1600 (Mile)",OR(AND(E15='club records'!$B$34,F15&lt;='club records'!$C$34),AND(E15='club records'!$B$35,F15&lt;='club records'!$C$35),AND(E15='club records'!$B$36,F15&lt;='club records'!$C$36),AND(E15='club records'!$B$37,F15&lt;='club records'!$C$37))),"CR"," ")</f>
        <v xml:space="preserve"> </v>
      </c>
      <c r="S15" s="15" t="str">
        <f>IF(AND(B15=3000, OR(AND(E15='club records'!$B$38, F15&lt;='club records'!$C$38), AND(E15='club records'!$B$39, F15&lt;='club records'!$C$39), AND(E15='club records'!$B$40, F15&lt;='club records'!$C$40), AND(E15='club records'!$B$41, F15&lt;='club records'!$C$41))), "CR", " ")</f>
        <v xml:space="preserve"> </v>
      </c>
      <c r="T15" s="15" t="str">
        <f>IF(AND(B15=5000, OR(AND(E15='club records'!$B$42, F15&lt;='club records'!$C$42), AND(E15='club records'!$B$43, F15&lt;='club records'!$C$43))), "CR", " ")</f>
        <v xml:space="preserve"> </v>
      </c>
      <c r="U15" s="14" t="str">
        <f>IF(AND(B15=10000, OR(AND(E15='club records'!$B$44, F15&lt;='club records'!$C$44), AND(E15='club records'!$B$45, F15&lt;='club records'!$C$45))), "CR", " ")</f>
        <v xml:space="preserve"> </v>
      </c>
      <c r="V15" s="14" t="str">
        <f>IF(AND(B15="high jump", OR(AND(E15='club records'!$F$1, F15&gt;='club records'!$G$1), AND(E15='club records'!$F$2, F15&gt;='club records'!$G$2), AND(E15='club records'!$F$3, F15&gt;='club records'!$G$3), AND(E15='club records'!$F$4, F15&gt;='club records'!$G$4), AND(E15='club records'!$F$5, F15&gt;='club records'!$G$5))), "CR", " ")</f>
        <v xml:space="preserve"> </v>
      </c>
      <c r="W15" s="14" t="str">
        <f>IF(AND(B15="long jump", OR(AND(E15='club records'!$F$6, F15&gt;='club records'!$G$6), AND(E15='club records'!$F$7, F15&gt;='club records'!$G$7), AND(E15='club records'!$F$8, F15&gt;='club records'!$G$8), AND(E15='club records'!$F$9, F15&gt;='club records'!$G$9), AND(E15='club records'!$F$10, F15&gt;='club records'!$G$10))), "CR", " ")</f>
        <v xml:space="preserve"> </v>
      </c>
      <c r="X15" s="14" t="str">
        <f>IF(AND(B15="triple jump", OR(AND(E15='club records'!$F$11, F15&gt;='club records'!$G$11), AND(E15='club records'!$F$12, F15&gt;='club records'!$G$12), AND(E15='club records'!$F$13, F15&gt;='club records'!$G$13), AND(E15='club records'!$F$14, F15&gt;='club records'!$G$14), AND(E15='club records'!$F$15, F15&gt;='club records'!$G$15))), "CR", " ")</f>
        <v xml:space="preserve"> </v>
      </c>
      <c r="Y15" s="14" t="str">
        <f>IF(AND(B15="pole vault", OR(AND(E15='club records'!$F$16, F15&gt;='club records'!$G$16), AND(E15='club records'!$F$17, F15&gt;='club records'!$G$17), AND(E15='club records'!$F$18, F15&gt;='club records'!$G$18), AND(E15='club records'!$F$19, F15&gt;='club records'!$G$19), AND(E15='club records'!$F$20, F15&gt;='club records'!$G$20))), "CR", " ")</f>
        <v xml:space="preserve"> </v>
      </c>
      <c r="Z15" s="14" t="str">
        <f>IF(AND(B15="discus 1", E15='club records'!$F$21, F15&gt;='club records'!$G$21), "CR", " ")</f>
        <v xml:space="preserve"> </v>
      </c>
      <c r="AA15" s="14" t="str">
        <f>IF(AND(B15="discus 1.25", E15='club records'!$F$22, F15&gt;='club records'!$G$22), "CR", " ")</f>
        <v xml:space="preserve"> </v>
      </c>
      <c r="AB15" s="14" t="str">
        <f>IF(AND(B15="discus 1.5", E15='club records'!$F$23, F15&gt;='club records'!$G$23), "CR", " ")</f>
        <v xml:space="preserve"> </v>
      </c>
      <c r="AC15" s="14" t="str">
        <f>IF(AND(B15="discus 1.75", E15='club records'!$F$24, F15&gt;='club records'!$G$24), "CR", " ")</f>
        <v xml:space="preserve"> </v>
      </c>
      <c r="AD15" s="14" t="str">
        <f>IF(AND(B15="discus 2", E15='club records'!$F$25, F15&gt;='club records'!$G$25), "CR", " ")</f>
        <v xml:space="preserve"> </v>
      </c>
      <c r="AE15" s="14" t="str">
        <f>IF(AND(B15="hammer 4", E15='club records'!$F$27, F15&gt;='club records'!$G$27), "CR", " ")</f>
        <v xml:space="preserve"> </v>
      </c>
      <c r="AF15" s="14" t="str">
        <f>IF(AND(B15="hammer 5", E15='club records'!$F$28, F15&gt;='club records'!$G$28), "CR", " ")</f>
        <v xml:space="preserve"> </v>
      </c>
      <c r="AG15" s="14" t="str">
        <f>IF(AND(B15="hammer 6", E15='club records'!$F$29, F15&gt;='club records'!$G$29), "CR", " ")</f>
        <v xml:space="preserve"> </v>
      </c>
      <c r="AH15" s="14" t="str">
        <f>IF(AND(B15="hammer 7.26", E15='club records'!$F$30, F15&gt;='club records'!$G$30), "CR", " ")</f>
        <v xml:space="preserve"> </v>
      </c>
      <c r="AI15" s="14" t="str">
        <f>IF(AND(B15="javelin 400", E15='club records'!$F$31, F15&gt;='club records'!$G$31), "CR", " ")</f>
        <v xml:space="preserve"> </v>
      </c>
      <c r="AJ15" s="14" t="str">
        <f>IF(AND(B15="javelin 600", E15='club records'!$F$32, F15&gt;='club records'!$G$32), "CR", " ")</f>
        <v xml:space="preserve"> </v>
      </c>
      <c r="AK15" s="14" t="str">
        <f>IF(AND(B15="javelin 700", E15='club records'!$F$33, F15&gt;='club records'!$G$33), "CR", " ")</f>
        <v xml:space="preserve"> </v>
      </c>
      <c r="AL15" s="14" t="str">
        <f>IF(AND(B15="javelin 800", OR(AND(E15='club records'!$F$34, F15&gt;='club records'!$G$34), AND(E15='club records'!$F$35, F15&gt;='club records'!$G$35))), "CR", " ")</f>
        <v xml:space="preserve"> </v>
      </c>
      <c r="AM15" s="14" t="str">
        <f>IF(AND(B15="shot 3", E15='club records'!$F$36, F15&gt;='club records'!$G$36), "CR", " ")</f>
        <v xml:space="preserve"> </v>
      </c>
      <c r="AN15" s="14" t="str">
        <f>IF(AND(B15="shot 4", E15='club records'!$F$37, F15&gt;='club records'!$G$37), "CR", " ")</f>
        <v xml:space="preserve"> </v>
      </c>
      <c r="AO15" s="14" t="str">
        <f>IF(AND(B15="shot 5", E15='club records'!$F$38, F15&gt;='club records'!$G$38), "CR", " ")</f>
        <v xml:space="preserve"> </v>
      </c>
      <c r="AP15" s="14" t="str">
        <f>IF(AND(B15="shot 6", E15='club records'!$F$39, F15&gt;='club records'!$G$39), "CR", " ")</f>
        <v xml:space="preserve"> </v>
      </c>
      <c r="AQ15" s="14" t="str">
        <f>IF(AND(B15="shot 7.26", E15='club records'!$F$40, F15&gt;='club records'!$G$40), "CR", " ")</f>
        <v xml:space="preserve"> </v>
      </c>
      <c r="AR15" s="14" t="str">
        <f>IF(AND(B15="60H",OR(AND(E15='club records'!$J$1,F15&lt;='club records'!$K$1),AND(E15='club records'!$J$2,F15&lt;='club records'!$K$2),AND(E15='club records'!$J$3,F15&lt;='club records'!$K$3),AND(E15='club records'!$J$4,F15&lt;='club records'!$K$4),AND(E15='club records'!$J$5,F15&lt;='club records'!$K$5))),"CR"," ")</f>
        <v xml:space="preserve"> </v>
      </c>
      <c r="AS15" s="14" t="str">
        <f>IF(AND(B15="75H", AND(E15='club records'!$J$6, F15&lt;='club records'!$K$6)), "CR", " ")</f>
        <v xml:space="preserve"> </v>
      </c>
      <c r="AT15" s="14" t="str">
        <f>IF(AND(B15="80H", AND(E15='club records'!$J$7, F15&lt;='club records'!$K$7)), "CR", " ")</f>
        <v xml:space="preserve"> </v>
      </c>
      <c r="AU15" s="14" t="str">
        <f>IF(AND(B15="100H", AND(E15='club records'!$J$8, F15&lt;='club records'!$K$8)), "CR", " ")</f>
        <v xml:space="preserve"> </v>
      </c>
      <c r="AV15" s="14" t="str">
        <f>IF(AND(B15="110H", OR(AND(E15='club records'!$J$9, F15&lt;='club records'!$K$9), AND(E15='club records'!$J$10, F15&lt;='club records'!$K$10))), "CR", " ")</f>
        <v xml:space="preserve"> </v>
      </c>
      <c r="AW15" s="14" t="str">
        <f>IF(AND(B15="400H", OR(AND(E15='club records'!$J$11, F15&lt;='club records'!$K$11), AND(E15='club records'!$J$12, F15&lt;='club records'!$K$12), AND(E15='club records'!$J$13, F15&lt;='club records'!$K$13), AND(E15='club records'!$J$14, F15&lt;='club records'!$K$14))), "CR", " ")</f>
        <v xml:space="preserve"> </v>
      </c>
      <c r="AX15" s="14" t="str">
        <f>IF(AND(B15="1500SC", AND(E15='club records'!$J$15, F15&lt;='club records'!$K$15)), "CR", " ")</f>
        <v xml:space="preserve"> </v>
      </c>
      <c r="AY15" s="14" t="str">
        <f>IF(AND(B15="2000SC", OR(AND(E15='club records'!$J$17, F15&lt;='club records'!$K$17), AND(E15='club records'!$J$18, F15&lt;='club records'!$K$18))), "CR", " ")</f>
        <v xml:space="preserve"> </v>
      </c>
      <c r="AZ15" s="14" t="str">
        <f>IF(AND(B15="3000SC", OR(AND(E15='club records'!$J$20, F15&lt;='club records'!$K$20), AND(E15='club records'!$J$21, F15&lt;='club records'!$K$21))), "CR", " ")</f>
        <v xml:space="preserve"> </v>
      </c>
      <c r="BA15" s="15" t="str">
        <f>IF(AND(B15="4x100", OR(AND(E15='club records'!$N$1, F15&lt;='club records'!$O$1), AND(E15='club records'!$N$2, F15&lt;='club records'!$O$2), AND(E15='club records'!$N$3, F15&lt;='club records'!$O$3), AND(E15='club records'!$N$4, F15&lt;='club records'!$O$4), AND(E15='club records'!$N$5, F15&lt;='club records'!$O$5))), "CR", " ")</f>
        <v xml:space="preserve"> </v>
      </c>
      <c r="BB15" s="15" t="str">
        <f>IF(AND(B15="4x200", OR(AND(E15='club records'!$N$6, F15&lt;='club records'!$O$6), AND(E15='club records'!$N$7, F15&lt;='club records'!$O$7), AND(E15='club records'!$N$8, F15&lt;='club records'!$O$8), AND(E15='club records'!$N$9, F15&lt;='club records'!$O$9), AND(E15='club records'!$N$10, F15&lt;='club records'!$O$10))), "CR", " ")</f>
        <v xml:space="preserve"> </v>
      </c>
      <c r="BC15" s="15" t="str">
        <f>IF(AND(B15="4x300", AND(E15='club records'!$N$11, F15&lt;='club records'!$O$11)), "CR", " ")</f>
        <v xml:space="preserve"> </v>
      </c>
      <c r="BD15" s="15" t="str">
        <f>IF(AND(B15="4x400", OR(AND(E15='club records'!$N$12, F15&lt;='club records'!$O$12), AND(E15='club records'!$N$13, F15&lt;='club records'!$O$13), AND(E15='club records'!$N$14, F15&lt;='club records'!$O$14), AND(E15='club records'!$N$15, F15&lt;='club records'!$O$15))), "CR", " ")</f>
        <v xml:space="preserve"> </v>
      </c>
      <c r="BE15" s="15" t="str">
        <f>IF(AND(B15="3x800", OR(AND(E15='club records'!$N$16, F15&lt;='club records'!$O$16), AND(E15='club records'!$N$17, F15&lt;='club records'!$O$17), AND(E15='club records'!$N$18, F15&lt;='club records'!$O$18))), "CR", " ")</f>
        <v xml:space="preserve"> </v>
      </c>
      <c r="BF15" s="15" t="str">
        <f>IF(AND(B15="pentathlon", OR(AND(E15='club records'!$N$21, F15&gt;='club records'!$O$21), AND(E15='club records'!$N$22, F15&gt;='club records'!$O$22),AND(E15='club records'!$N$23, F15&gt;='club records'!$O$23),AND(E15='club records'!$N$24, F15&gt;='club records'!$O$24))), "CR", " ")</f>
        <v xml:space="preserve"> </v>
      </c>
      <c r="BG15" s="15" t="str">
        <f>IF(AND(B15="heptathlon", OR(AND(E15='club records'!$N$26, F15&gt;='club records'!$O$26), AND(E15='club records'!$N$27, F15&gt;='club records'!$O$27))), "CR", " ")</f>
        <v xml:space="preserve"> </v>
      </c>
      <c r="BH15" s="15" t="str">
        <f>IF(AND(B15="decathlon", OR(AND(E15='club records'!$N$29, F15&gt;='club records'!$O$29), AND(E15='club records'!$N$30, F15&gt;='club records'!$O$30),AND(E15='club records'!$N$31, F15&gt;='club records'!$O$31))), "CR", " ")</f>
        <v xml:space="preserve"> </v>
      </c>
    </row>
    <row r="16" spans="1:60" ht="15.75" customHeight="1" x14ac:dyDescent="0.35">
      <c r="A16" s="1" t="str">
        <f t="shared" si="0"/>
        <v>U11</v>
      </c>
      <c r="B16" s="2">
        <v>150</v>
      </c>
      <c r="C16" s="1" t="s">
        <v>160</v>
      </c>
      <c r="D16" s="1" t="s">
        <v>261</v>
      </c>
      <c r="E16" s="19" t="s">
        <v>19</v>
      </c>
      <c r="F16" s="21">
        <v>23.79</v>
      </c>
      <c r="G16" s="26">
        <v>43649</v>
      </c>
      <c r="H16" s="1" t="s">
        <v>313</v>
      </c>
      <c r="I16" s="1" t="s">
        <v>305</v>
      </c>
      <c r="J16" s="15" t="str">
        <f t="shared" si="1"/>
        <v/>
      </c>
      <c r="K16" s="15" t="str">
        <f>IF(AND(B16=100, OR(AND(E16='club records'!$B$6, F16&lt;='club records'!$C$6), AND(E16='club records'!$B$7, F16&lt;='club records'!$C$7), AND(E16='club records'!$B$8, F16&lt;='club records'!$C$8), AND(E16='club records'!$B$9, F16&lt;='club records'!$C$9), AND(E16='club records'!$B$10, F16&lt;='club records'!$C$10))), "CR", " ")</f>
        <v xml:space="preserve"> </v>
      </c>
      <c r="L16" s="15" t="str">
        <f>IF(AND(B16=200, OR(AND(E16='club records'!$B$11, F16&lt;='club records'!$C$11), AND(E16='club records'!$B$12, F16&lt;='club records'!$C$12), AND(E16='club records'!$B$13, F16&lt;='club records'!$C$13), AND(E16='club records'!$B$14, F16&lt;='club records'!$C$14), AND(E16='club records'!$B$15, F16&lt;='club records'!$C$15))), "CR", " ")</f>
        <v xml:space="preserve"> </v>
      </c>
      <c r="M16" s="15" t="str">
        <f>IF(AND(B16=300, OR(AND(E16='club records'!$B$16, F16&lt;='club records'!$C$16), AND(E16='club records'!$B$17, F16&lt;='club records'!$C$17))), "CR", " ")</f>
        <v xml:space="preserve"> </v>
      </c>
      <c r="N16" s="15" t="str">
        <f>IF(AND(B16=400, OR(AND(E16='club records'!$B$18, F16&lt;='club records'!$C$18), AND(E16='club records'!$B$19, F16&lt;='club records'!$C$19), AND(E16='club records'!$B$20, F16&lt;='club records'!$C$20), AND(E16='club records'!$B$21, F16&lt;='club records'!$C$21))), "CR", " ")</f>
        <v xml:space="preserve"> </v>
      </c>
      <c r="O16" s="15" t="str">
        <f>IF(AND(B16=800, OR(AND(E16='club records'!$B$22, F16&lt;='club records'!$C$22), AND(E16='club records'!$B$23, F16&lt;='club records'!$C$23), AND(E16='club records'!$B$24, F16&lt;='club records'!$C$24), AND(E16='club records'!$B$25, F16&lt;='club records'!$C$25), AND(E16='club records'!$B$26, F16&lt;='club records'!$C$26))), "CR", " ")</f>
        <v xml:space="preserve"> </v>
      </c>
      <c r="P16" s="15" t="str">
        <f>IF(AND(B16=1000, OR(AND(E16='club records'!$B$27, F16&lt;='club records'!$C$27), AND(E16='club records'!$B$28, F16&lt;='club records'!$C$28))), "CR", " ")</f>
        <v xml:space="preserve"> </v>
      </c>
      <c r="Q16" s="15" t="str">
        <f>IF(AND(B16=1500, OR(AND(E16='club records'!$B$29, F16&lt;='club records'!$C$29), AND(E16='club records'!$B$30, F16&lt;='club records'!$C$30), AND(E16='club records'!$B$31, F16&lt;='club records'!$C$31), AND(E16='club records'!$B$32, F16&lt;='club records'!$C$32), AND(E16='club records'!$B$33, F16&lt;='club records'!$C$33))), "CR", " ")</f>
        <v xml:space="preserve"> </v>
      </c>
      <c r="R16" s="15" t="str">
        <f>IF(AND(B16="1600 (Mile)",OR(AND(E16='club records'!$B$34,F16&lt;='club records'!$C$34),AND(E16='club records'!$B$35,F16&lt;='club records'!$C$35),AND(E16='club records'!$B$36,F16&lt;='club records'!$C$36),AND(E16='club records'!$B$37,F16&lt;='club records'!$C$37))),"CR"," ")</f>
        <v xml:space="preserve"> </v>
      </c>
      <c r="S16" s="15" t="str">
        <f>IF(AND(B16=3000, OR(AND(E16='club records'!$B$38, F16&lt;='club records'!$C$38), AND(E16='club records'!$B$39, F16&lt;='club records'!$C$39), AND(E16='club records'!$B$40, F16&lt;='club records'!$C$40), AND(E16='club records'!$B$41, F16&lt;='club records'!$C$41))), "CR", " ")</f>
        <v xml:space="preserve"> </v>
      </c>
      <c r="T16" s="15" t="str">
        <f>IF(AND(B16=5000, OR(AND(E16='club records'!$B$42, F16&lt;='club records'!$C$42), AND(E16='club records'!$B$43, F16&lt;='club records'!$C$43))), "CR", " ")</f>
        <v xml:space="preserve"> </v>
      </c>
      <c r="U16" s="14" t="str">
        <f>IF(AND(B16=10000, OR(AND(E16='club records'!$B$44, F16&lt;='club records'!$C$44), AND(E16='club records'!$B$45, F16&lt;='club records'!$C$45))), "CR", " ")</f>
        <v xml:space="preserve"> </v>
      </c>
      <c r="V16" s="14" t="str">
        <f>IF(AND(B16="high jump", OR(AND(E16='club records'!$F$1, F16&gt;='club records'!$G$1), AND(E16='club records'!$F$2, F16&gt;='club records'!$G$2), AND(E16='club records'!$F$3, F16&gt;='club records'!$G$3), AND(E16='club records'!$F$4, F16&gt;='club records'!$G$4), AND(E16='club records'!$F$5, F16&gt;='club records'!$G$5))), "CR", " ")</f>
        <v xml:space="preserve"> </v>
      </c>
      <c r="W16" s="14" t="str">
        <f>IF(AND(B16="long jump", OR(AND(E16='club records'!$F$6, F16&gt;='club records'!$G$6), AND(E16='club records'!$F$7, F16&gt;='club records'!$G$7), AND(E16='club records'!$F$8, F16&gt;='club records'!$G$8), AND(E16='club records'!$F$9, F16&gt;='club records'!$G$9), AND(E16='club records'!$F$10, F16&gt;='club records'!$G$10))), "CR", " ")</f>
        <v xml:space="preserve"> </v>
      </c>
      <c r="X16" s="14" t="str">
        <f>IF(AND(B16="triple jump", OR(AND(E16='club records'!$F$11, F16&gt;='club records'!$G$11), AND(E16='club records'!$F$12, F16&gt;='club records'!$G$12), AND(E16='club records'!$F$13, F16&gt;='club records'!$G$13), AND(E16='club records'!$F$14, F16&gt;='club records'!$G$14), AND(E16='club records'!$F$15, F16&gt;='club records'!$G$15))), "CR", " ")</f>
        <v xml:space="preserve"> </v>
      </c>
      <c r="Y16" s="14" t="str">
        <f>IF(AND(B16="pole vault", OR(AND(E16='club records'!$F$16, F16&gt;='club records'!$G$16), AND(E16='club records'!$F$17, F16&gt;='club records'!$G$17), AND(E16='club records'!$F$18, F16&gt;='club records'!$G$18), AND(E16='club records'!$F$19, F16&gt;='club records'!$G$19), AND(E16='club records'!$F$20, F16&gt;='club records'!$G$20))), "CR", " ")</f>
        <v xml:space="preserve"> </v>
      </c>
      <c r="Z16" s="14" t="str">
        <f>IF(AND(B16="discus 1", E16='club records'!$F$21, F16&gt;='club records'!$G$21), "CR", " ")</f>
        <v xml:space="preserve"> </v>
      </c>
      <c r="AA16" s="14" t="str">
        <f>IF(AND(B16="discus 1.25", E16='club records'!$F$22, F16&gt;='club records'!$G$22), "CR", " ")</f>
        <v xml:space="preserve"> </v>
      </c>
      <c r="AB16" s="14" t="str">
        <f>IF(AND(B16="discus 1.5", E16='club records'!$F$23, F16&gt;='club records'!$G$23), "CR", " ")</f>
        <v xml:space="preserve"> </v>
      </c>
      <c r="AC16" s="14" t="str">
        <f>IF(AND(B16="discus 1.75", E16='club records'!$F$24, F16&gt;='club records'!$G$24), "CR", " ")</f>
        <v xml:space="preserve"> </v>
      </c>
      <c r="AD16" s="14" t="str">
        <f>IF(AND(B16="discus 2", E16='club records'!$F$25, F16&gt;='club records'!$G$25), "CR", " ")</f>
        <v xml:space="preserve"> </v>
      </c>
      <c r="AE16" s="14" t="str">
        <f>IF(AND(B16="hammer 4", E16='club records'!$F$27, F16&gt;='club records'!$G$27), "CR", " ")</f>
        <v xml:space="preserve"> </v>
      </c>
      <c r="AF16" s="14" t="str">
        <f>IF(AND(B16="hammer 5", E16='club records'!$F$28, F16&gt;='club records'!$G$28), "CR", " ")</f>
        <v xml:space="preserve"> </v>
      </c>
      <c r="AG16" s="14" t="str">
        <f>IF(AND(B16="hammer 6", E16='club records'!$F$29, F16&gt;='club records'!$G$29), "CR", " ")</f>
        <v xml:space="preserve"> </v>
      </c>
      <c r="AH16" s="14" t="str">
        <f>IF(AND(B16="hammer 7.26", E16='club records'!$F$30, F16&gt;='club records'!$G$30), "CR", " ")</f>
        <v xml:space="preserve"> </v>
      </c>
      <c r="AI16" s="14" t="str">
        <f>IF(AND(B16="javelin 400", E16='club records'!$F$31, F16&gt;='club records'!$G$31), "CR", " ")</f>
        <v xml:space="preserve"> </v>
      </c>
      <c r="AJ16" s="14" t="str">
        <f>IF(AND(B16="javelin 600", E16='club records'!$F$32, F16&gt;='club records'!$G$32), "CR", " ")</f>
        <v xml:space="preserve"> </v>
      </c>
      <c r="AK16" s="14" t="str">
        <f>IF(AND(B16="javelin 700", E16='club records'!$F$33, F16&gt;='club records'!$G$33), "CR", " ")</f>
        <v xml:space="preserve"> </v>
      </c>
      <c r="AL16" s="14" t="str">
        <f>IF(AND(B16="javelin 800", OR(AND(E16='club records'!$F$34, F16&gt;='club records'!$G$34), AND(E16='club records'!$F$35, F16&gt;='club records'!$G$35))), "CR", " ")</f>
        <v xml:space="preserve"> </v>
      </c>
      <c r="AM16" s="14" t="str">
        <f>IF(AND(B16="shot 3", E16='club records'!$F$36, F16&gt;='club records'!$G$36), "CR", " ")</f>
        <v xml:space="preserve"> </v>
      </c>
      <c r="AN16" s="14" t="str">
        <f>IF(AND(B16="shot 4", E16='club records'!$F$37, F16&gt;='club records'!$G$37), "CR", " ")</f>
        <v xml:space="preserve"> </v>
      </c>
      <c r="AO16" s="14" t="str">
        <f>IF(AND(B16="shot 5", E16='club records'!$F$38, F16&gt;='club records'!$G$38), "CR", " ")</f>
        <v xml:space="preserve"> </v>
      </c>
      <c r="AP16" s="14" t="str">
        <f>IF(AND(B16="shot 6", E16='club records'!$F$39, F16&gt;='club records'!$G$39), "CR", " ")</f>
        <v xml:space="preserve"> </v>
      </c>
      <c r="AQ16" s="14" t="str">
        <f>IF(AND(B16="shot 7.26", E16='club records'!$F$40, F16&gt;='club records'!$G$40), "CR", " ")</f>
        <v xml:space="preserve"> </v>
      </c>
      <c r="AR16" s="14" t="str">
        <f>IF(AND(B16="60H",OR(AND(E16='club records'!$J$1,F16&lt;='club records'!$K$1),AND(E16='club records'!$J$2,F16&lt;='club records'!$K$2),AND(E16='club records'!$J$3,F16&lt;='club records'!$K$3),AND(E16='club records'!$J$4,F16&lt;='club records'!$K$4),AND(E16='club records'!$J$5,F16&lt;='club records'!$K$5))),"CR"," ")</f>
        <v xml:space="preserve"> </v>
      </c>
      <c r="AS16" s="14" t="str">
        <f>IF(AND(B16="75H", AND(E16='club records'!$J$6, F16&lt;='club records'!$K$6)), "CR", " ")</f>
        <v xml:space="preserve"> </v>
      </c>
      <c r="AT16" s="14" t="str">
        <f>IF(AND(B16="80H", AND(E16='club records'!$J$7, F16&lt;='club records'!$K$7)), "CR", " ")</f>
        <v xml:space="preserve"> </v>
      </c>
      <c r="AU16" s="14" t="str">
        <f>IF(AND(B16="100H", AND(E16='club records'!$J$8, F16&lt;='club records'!$K$8)), "CR", " ")</f>
        <v xml:space="preserve"> </v>
      </c>
      <c r="AV16" s="14" t="str">
        <f>IF(AND(B16="110H", OR(AND(E16='club records'!$J$9, F16&lt;='club records'!$K$9), AND(E16='club records'!$J$10, F16&lt;='club records'!$K$10))), "CR", " ")</f>
        <v xml:space="preserve"> </v>
      </c>
      <c r="AW16" s="14" t="str">
        <f>IF(AND(B16="400H", OR(AND(E16='club records'!$J$11, F16&lt;='club records'!$K$11), AND(E16='club records'!$J$12, F16&lt;='club records'!$K$12), AND(E16='club records'!$J$13, F16&lt;='club records'!$K$13), AND(E16='club records'!$J$14, F16&lt;='club records'!$K$14))), "CR", " ")</f>
        <v xml:space="preserve"> </v>
      </c>
      <c r="AX16" s="14" t="str">
        <f>IF(AND(B16="1500SC", AND(E16='club records'!$J$15, F16&lt;='club records'!$K$15)), "CR", " ")</f>
        <v xml:space="preserve"> </v>
      </c>
      <c r="AY16" s="14" t="str">
        <f>IF(AND(B16="2000SC", OR(AND(E16='club records'!$J$17, F16&lt;='club records'!$K$17), AND(E16='club records'!$J$18, F16&lt;='club records'!$K$18))), "CR", " ")</f>
        <v xml:space="preserve"> </v>
      </c>
      <c r="AZ16" s="14" t="str">
        <f>IF(AND(B16="3000SC", OR(AND(E16='club records'!$J$20, F16&lt;='club records'!$K$20), AND(E16='club records'!$J$21, F16&lt;='club records'!$K$21))), "CR", " ")</f>
        <v xml:space="preserve"> </v>
      </c>
      <c r="BA16" s="15" t="str">
        <f>IF(AND(B16="4x100", OR(AND(E16='club records'!$N$1, F16&lt;='club records'!$O$1), AND(E16='club records'!$N$2, F16&lt;='club records'!$O$2), AND(E16='club records'!$N$3, F16&lt;='club records'!$O$3), AND(E16='club records'!$N$4, F16&lt;='club records'!$O$4), AND(E16='club records'!$N$5, F16&lt;='club records'!$O$5))), "CR", " ")</f>
        <v xml:space="preserve"> </v>
      </c>
      <c r="BB16" s="15" t="str">
        <f>IF(AND(B16="4x200", OR(AND(E16='club records'!$N$6, F16&lt;='club records'!$O$6), AND(E16='club records'!$N$7, F16&lt;='club records'!$O$7), AND(E16='club records'!$N$8, F16&lt;='club records'!$O$8), AND(E16='club records'!$N$9, F16&lt;='club records'!$O$9), AND(E16='club records'!$N$10, F16&lt;='club records'!$O$10))), "CR", " ")</f>
        <v xml:space="preserve"> </v>
      </c>
      <c r="BC16" s="15" t="str">
        <f>IF(AND(B16="4x300", AND(E16='club records'!$N$11, F16&lt;='club records'!$O$11)), "CR", " ")</f>
        <v xml:space="preserve"> </v>
      </c>
      <c r="BD16" s="15" t="str">
        <f>IF(AND(B16="4x400", OR(AND(E16='club records'!$N$12, F16&lt;='club records'!$O$12), AND(E16='club records'!$N$13, F16&lt;='club records'!$O$13), AND(E16='club records'!$N$14, F16&lt;='club records'!$O$14), AND(E16='club records'!$N$15, F16&lt;='club records'!$O$15))), "CR", " ")</f>
        <v xml:space="preserve"> </v>
      </c>
      <c r="BE16" s="15" t="str">
        <f>IF(AND(B16="3x800", OR(AND(E16='club records'!$N$16, F16&lt;='club records'!$O$16), AND(E16='club records'!$N$17, F16&lt;='club records'!$O$17), AND(E16='club records'!$N$18, F16&lt;='club records'!$O$18))), "CR", " ")</f>
        <v xml:space="preserve"> </v>
      </c>
      <c r="BF16" s="15" t="str">
        <f>IF(AND(B16="pentathlon", OR(AND(E16='club records'!$N$21, F16&gt;='club records'!$O$21), AND(E16='club records'!$N$22, F16&gt;='club records'!$O$22),AND(E16='club records'!$N$23, F16&gt;='club records'!$O$23),AND(E16='club records'!$N$24, F16&gt;='club records'!$O$24))), "CR", " ")</f>
        <v xml:space="preserve"> </v>
      </c>
      <c r="BG16" s="15" t="str">
        <f>IF(AND(B16="heptathlon", OR(AND(E16='club records'!$N$26, F16&gt;='club records'!$O$26), AND(E16='club records'!$N$27, F16&gt;='club records'!$O$27))), "CR", " ")</f>
        <v xml:space="preserve"> </v>
      </c>
      <c r="BH16" s="15" t="str">
        <f>IF(AND(B16="decathlon", OR(AND(E16='club records'!$N$29, F16&gt;='club records'!$O$29), AND(E16='club records'!$N$30, F16&gt;='club records'!$O$30),AND(E16='club records'!$N$31, F16&gt;='club records'!$O$31))), "CR", " ")</f>
        <v xml:space="preserve"> </v>
      </c>
    </row>
    <row r="17" spans="1:60" ht="15.75" customHeight="1" x14ac:dyDescent="0.35">
      <c r="A17" s="1" t="str">
        <f t="shared" si="0"/>
        <v>U11</v>
      </c>
      <c r="B17" s="2">
        <v>200</v>
      </c>
      <c r="C17" s="1" t="s">
        <v>147</v>
      </c>
      <c r="D17" s="1" t="s">
        <v>259</v>
      </c>
      <c r="E17" s="19" t="s">
        <v>19</v>
      </c>
      <c r="F17" s="20">
        <v>31.1</v>
      </c>
      <c r="G17" s="27">
        <v>43701</v>
      </c>
      <c r="H17" s="1" t="s">
        <v>313</v>
      </c>
      <c r="I17" s="1" t="s">
        <v>561</v>
      </c>
      <c r="J17" s="15" t="str">
        <f t="shared" si="1"/>
        <v/>
      </c>
      <c r="K17" s="15" t="str">
        <f>IF(AND(B17=100, OR(AND(E17='club records'!$B$6, F17&lt;='club records'!$C$6), AND(E17='club records'!$B$7, F17&lt;='club records'!$C$7), AND(E17='club records'!$B$8, F17&lt;='club records'!$C$8), AND(E17='club records'!$B$9, F17&lt;='club records'!$C$9), AND(E17='club records'!$B$10, F17&lt;='club records'!$C$10))), "CR", " ")</f>
        <v xml:space="preserve"> </v>
      </c>
      <c r="L17" s="15" t="str">
        <f>IF(AND(B17=200, OR(AND(E17='club records'!$B$11, F17&lt;='club records'!$C$11), AND(E17='club records'!$B$12, F17&lt;='club records'!$C$12), AND(E17='club records'!$B$13, F17&lt;='club records'!$C$13), AND(E17='club records'!$B$14, F17&lt;='club records'!$C$14), AND(E17='club records'!$B$15, F17&lt;='club records'!$C$15))), "CR", " ")</f>
        <v xml:space="preserve"> </v>
      </c>
      <c r="M17" s="15" t="str">
        <f>IF(AND(B17=300, OR(AND(E17='club records'!$B$16, F17&lt;='club records'!$C$16), AND(E17='club records'!$B$17, F17&lt;='club records'!$C$17))), "CR", " ")</f>
        <v xml:space="preserve"> </v>
      </c>
      <c r="N17" s="15" t="str">
        <f>IF(AND(B17=400, OR(AND(E17='club records'!$B$18, F17&lt;='club records'!$C$18), AND(E17='club records'!$B$19, F17&lt;='club records'!$C$19), AND(E17='club records'!$B$20, F17&lt;='club records'!$C$20), AND(E17='club records'!$B$21, F17&lt;='club records'!$C$21))), "CR", " ")</f>
        <v xml:space="preserve"> </v>
      </c>
      <c r="O17" s="15" t="str">
        <f>IF(AND(B17=800, OR(AND(E17='club records'!$B$22, F17&lt;='club records'!$C$22), AND(E17='club records'!$B$23, F17&lt;='club records'!$C$23), AND(E17='club records'!$B$24, F17&lt;='club records'!$C$24), AND(E17='club records'!$B$25, F17&lt;='club records'!$C$25), AND(E17='club records'!$B$26, F17&lt;='club records'!$C$26))), "CR", " ")</f>
        <v xml:space="preserve"> </v>
      </c>
      <c r="P17" s="15" t="str">
        <f>IF(AND(B17=1000, OR(AND(E17='club records'!$B$27, F17&lt;='club records'!$C$27), AND(E17='club records'!$B$28, F17&lt;='club records'!$C$28))), "CR", " ")</f>
        <v xml:space="preserve"> </v>
      </c>
      <c r="Q17" s="15" t="str">
        <f>IF(AND(B17=1500, OR(AND(E17='club records'!$B$29, F17&lt;='club records'!$C$29), AND(E17='club records'!$B$30, F17&lt;='club records'!$C$30), AND(E17='club records'!$B$31, F17&lt;='club records'!$C$31), AND(E17='club records'!$B$32, F17&lt;='club records'!$C$32), AND(E17='club records'!$B$33, F17&lt;='club records'!$C$33))), "CR", " ")</f>
        <v xml:space="preserve"> </v>
      </c>
      <c r="R17" s="15" t="str">
        <f>IF(AND(B17="1600 (Mile)",OR(AND(E17='club records'!$B$34,F17&lt;='club records'!$C$34),AND(E17='club records'!$B$35,F17&lt;='club records'!$C$35),AND(E17='club records'!$B$36,F17&lt;='club records'!$C$36),AND(E17='club records'!$B$37,F17&lt;='club records'!$C$37))),"CR"," ")</f>
        <v xml:space="preserve"> </v>
      </c>
      <c r="S17" s="15" t="str">
        <f>IF(AND(B17=3000, OR(AND(E17='club records'!$B$38, F17&lt;='club records'!$C$38), AND(E17='club records'!$B$39, F17&lt;='club records'!$C$39), AND(E17='club records'!$B$40, F17&lt;='club records'!$C$40), AND(E17='club records'!$B$41, F17&lt;='club records'!$C$41))), "CR", " ")</f>
        <v xml:space="preserve"> </v>
      </c>
      <c r="T17" s="15" t="str">
        <f>IF(AND(B17=5000, OR(AND(E17='club records'!$B$42, F17&lt;='club records'!$C$42), AND(E17='club records'!$B$43, F17&lt;='club records'!$C$43))), "CR", " ")</f>
        <v xml:space="preserve"> </v>
      </c>
      <c r="U17" s="14" t="str">
        <f>IF(AND(B17=10000, OR(AND(E17='club records'!$B$44, F17&lt;='club records'!$C$44), AND(E17='club records'!$B$45, F17&lt;='club records'!$C$45))), "CR", " ")</f>
        <v xml:space="preserve"> </v>
      </c>
      <c r="V17" s="14" t="str">
        <f>IF(AND(B17="high jump", OR(AND(E17='club records'!$F$1, F17&gt;='club records'!$G$1), AND(E17='club records'!$F$2, F17&gt;='club records'!$G$2), AND(E17='club records'!$F$3, F17&gt;='club records'!$G$3), AND(E17='club records'!$F$4, F17&gt;='club records'!$G$4), AND(E17='club records'!$F$5, F17&gt;='club records'!$G$5))), "CR", " ")</f>
        <v xml:space="preserve"> </v>
      </c>
      <c r="W17" s="14" t="str">
        <f>IF(AND(B17="long jump", OR(AND(E17='club records'!$F$6, F17&gt;='club records'!$G$6), AND(E17='club records'!$F$7, F17&gt;='club records'!$G$7), AND(E17='club records'!$F$8, F17&gt;='club records'!$G$8), AND(E17='club records'!$F$9, F17&gt;='club records'!$G$9), AND(E17='club records'!$F$10, F17&gt;='club records'!$G$10))), "CR", " ")</f>
        <v xml:space="preserve"> </v>
      </c>
      <c r="X17" s="14" t="str">
        <f>IF(AND(B17="triple jump", OR(AND(E17='club records'!$F$11, F17&gt;='club records'!$G$11), AND(E17='club records'!$F$12, F17&gt;='club records'!$G$12), AND(E17='club records'!$F$13, F17&gt;='club records'!$G$13), AND(E17='club records'!$F$14, F17&gt;='club records'!$G$14), AND(E17='club records'!$F$15, F17&gt;='club records'!$G$15))), "CR", " ")</f>
        <v xml:space="preserve"> </v>
      </c>
      <c r="Y17" s="14" t="str">
        <f>IF(AND(B17="pole vault", OR(AND(E17='club records'!$F$16, F17&gt;='club records'!$G$16), AND(E17='club records'!$F$17, F17&gt;='club records'!$G$17), AND(E17='club records'!$F$18, F17&gt;='club records'!$G$18), AND(E17='club records'!$F$19, F17&gt;='club records'!$G$19), AND(E17='club records'!$F$20, F17&gt;='club records'!$G$20))), "CR", " ")</f>
        <v xml:space="preserve"> </v>
      </c>
      <c r="Z17" s="14" t="str">
        <f>IF(AND(B17="discus 1", E17='club records'!$F$21, F17&gt;='club records'!$G$21), "CR", " ")</f>
        <v xml:space="preserve"> </v>
      </c>
      <c r="AA17" s="14" t="str">
        <f>IF(AND(B17="discus 1.25", E17='club records'!$F$22, F17&gt;='club records'!$G$22), "CR", " ")</f>
        <v xml:space="preserve"> </v>
      </c>
      <c r="AB17" s="14" t="str">
        <f>IF(AND(B17="discus 1.5", E17='club records'!$F$23, F17&gt;='club records'!$G$23), "CR", " ")</f>
        <v xml:space="preserve"> </v>
      </c>
      <c r="AC17" s="14" t="str">
        <f>IF(AND(B17="discus 1.75", E17='club records'!$F$24, F17&gt;='club records'!$G$24), "CR", " ")</f>
        <v xml:space="preserve"> </v>
      </c>
      <c r="AD17" s="14" t="str">
        <f>IF(AND(B17="discus 2", E17='club records'!$F$25, F17&gt;='club records'!$G$25), "CR", " ")</f>
        <v xml:space="preserve"> </v>
      </c>
      <c r="AE17" s="14" t="str">
        <f>IF(AND(B17="hammer 4", E17='club records'!$F$27, F17&gt;='club records'!$G$27), "CR", " ")</f>
        <v xml:space="preserve"> </v>
      </c>
      <c r="AF17" s="14" t="str">
        <f>IF(AND(B17="hammer 5", E17='club records'!$F$28, F17&gt;='club records'!$G$28), "CR", " ")</f>
        <v xml:space="preserve"> </v>
      </c>
      <c r="AG17" s="14" t="str">
        <f>IF(AND(B17="hammer 6", E17='club records'!$F$29, F17&gt;='club records'!$G$29), "CR", " ")</f>
        <v xml:space="preserve"> </v>
      </c>
      <c r="AH17" s="14" t="str">
        <f>IF(AND(B17="hammer 7.26", E17='club records'!$F$30, F17&gt;='club records'!$G$30), "CR", " ")</f>
        <v xml:space="preserve"> </v>
      </c>
      <c r="AI17" s="14" t="str">
        <f>IF(AND(B17="javelin 400", E17='club records'!$F$31, F17&gt;='club records'!$G$31), "CR", " ")</f>
        <v xml:space="preserve"> </v>
      </c>
      <c r="AJ17" s="14" t="str">
        <f>IF(AND(B17="javelin 600", E17='club records'!$F$32, F17&gt;='club records'!$G$32), "CR", " ")</f>
        <v xml:space="preserve"> </v>
      </c>
      <c r="AK17" s="14" t="str">
        <f>IF(AND(B17="javelin 700", E17='club records'!$F$33, F17&gt;='club records'!$G$33), "CR", " ")</f>
        <v xml:space="preserve"> </v>
      </c>
      <c r="AL17" s="14" t="str">
        <f>IF(AND(B17="javelin 800", OR(AND(E17='club records'!$F$34, F17&gt;='club records'!$G$34), AND(E17='club records'!$F$35, F17&gt;='club records'!$G$35))), "CR", " ")</f>
        <v xml:space="preserve"> </v>
      </c>
      <c r="AM17" s="14" t="str">
        <f>IF(AND(B17="shot 3", E17='club records'!$F$36, F17&gt;='club records'!$G$36), "CR", " ")</f>
        <v xml:space="preserve"> </v>
      </c>
      <c r="AN17" s="14" t="str">
        <f>IF(AND(B17="shot 4", E17='club records'!$F$37, F17&gt;='club records'!$G$37), "CR", " ")</f>
        <v xml:space="preserve"> </v>
      </c>
      <c r="AO17" s="14" t="str">
        <f>IF(AND(B17="shot 5", E17='club records'!$F$38, F17&gt;='club records'!$G$38), "CR", " ")</f>
        <v xml:space="preserve"> </v>
      </c>
      <c r="AP17" s="14" t="str">
        <f>IF(AND(B17="shot 6", E17='club records'!$F$39, F17&gt;='club records'!$G$39), "CR", " ")</f>
        <v xml:space="preserve"> </v>
      </c>
      <c r="AQ17" s="14" t="str">
        <f>IF(AND(B17="shot 7.26", E17='club records'!$F$40, F17&gt;='club records'!$G$40), "CR", " ")</f>
        <v xml:space="preserve"> </v>
      </c>
      <c r="AR17" s="14" t="str">
        <f>IF(AND(B17="60H",OR(AND(E17='club records'!$J$1,F17&lt;='club records'!$K$1),AND(E17='club records'!$J$2,F17&lt;='club records'!$K$2),AND(E17='club records'!$J$3,F17&lt;='club records'!$K$3),AND(E17='club records'!$J$4,F17&lt;='club records'!$K$4),AND(E17='club records'!$J$5,F17&lt;='club records'!$K$5))),"CR"," ")</f>
        <v xml:space="preserve"> </v>
      </c>
      <c r="AS17" s="14" t="str">
        <f>IF(AND(B17="75H", AND(E17='club records'!$J$6, F17&lt;='club records'!$K$6)), "CR", " ")</f>
        <v xml:space="preserve"> </v>
      </c>
      <c r="AT17" s="14" t="str">
        <f>IF(AND(B17="80H", AND(E17='club records'!$J$7, F17&lt;='club records'!$K$7)), "CR", " ")</f>
        <v xml:space="preserve"> </v>
      </c>
      <c r="AU17" s="14" t="str">
        <f>IF(AND(B17="100H", AND(E17='club records'!$J$8, F17&lt;='club records'!$K$8)), "CR", " ")</f>
        <v xml:space="preserve"> </v>
      </c>
      <c r="AV17" s="14" t="str">
        <f>IF(AND(B17="110H", OR(AND(E17='club records'!$J$9, F17&lt;='club records'!$K$9), AND(E17='club records'!$J$10, F17&lt;='club records'!$K$10))), "CR", " ")</f>
        <v xml:space="preserve"> </v>
      </c>
      <c r="AW17" s="14" t="str">
        <f>IF(AND(B17="400H", OR(AND(E17='club records'!$J$11, F17&lt;='club records'!$K$11), AND(E17='club records'!$J$12, F17&lt;='club records'!$K$12), AND(E17='club records'!$J$13, F17&lt;='club records'!$K$13), AND(E17='club records'!$J$14, F17&lt;='club records'!$K$14))), "CR", " ")</f>
        <v xml:space="preserve"> </v>
      </c>
      <c r="AX17" s="14" t="str">
        <f>IF(AND(B17="1500SC", AND(E17='club records'!$J$15, F17&lt;='club records'!$K$15)), "CR", " ")</f>
        <v xml:space="preserve"> </v>
      </c>
      <c r="AY17" s="14" t="str">
        <f>IF(AND(B17="2000SC", OR(AND(E17='club records'!$J$17, F17&lt;='club records'!$K$17), AND(E17='club records'!$J$18, F17&lt;='club records'!$K$18))), "CR", " ")</f>
        <v xml:space="preserve"> </v>
      </c>
      <c r="AZ17" s="14" t="str">
        <f>IF(AND(B17="3000SC", OR(AND(E17='club records'!$J$20, F17&lt;='club records'!$K$20), AND(E17='club records'!$J$21, F17&lt;='club records'!$K$21))), "CR", " ")</f>
        <v xml:space="preserve"> </v>
      </c>
      <c r="BA17" s="15" t="str">
        <f>IF(AND(B17="4x100", OR(AND(E17='club records'!$N$1, F17&lt;='club records'!$O$1), AND(E17='club records'!$N$2, F17&lt;='club records'!$O$2), AND(E17='club records'!$N$3, F17&lt;='club records'!$O$3), AND(E17='club records'!$N$4, F17&lt;='club records'!$O$4), AND(E17='club records'!$N$5, F17&lt;='club records'!$O$5))), "CR", " ")</f>
        <v xml:space="preserve"> </v>
      </c>
      <c r="BB17" s="15" t="str">
        <f>IF(AND(B17="4x200", OR(AND(E17='club records'!$N$6, F17&lt;='club records'!$O$6), AND(E17='club records'!$N$7, F17&lt;='club records'!$O$7), AND(E17='club records'!$N$8, F17&lt;='club records'!$O$8), AND(E17='club records'!$N$9, F17&lt;='club records'!$O$9), AND(E17='club records'!$N$10, F17&lt;='club records'!$O$10))), "CR", " ")</f>
        <v xml:space="preserve"> </v>
      </c>
      <c r="BC17" s="15" t="str">
        <f>IF(AND(B17="4x300", AND(E17='club records'!$N$11, F17&lt;='club records'!$O$11)), "CR", " ")</f>
        <v xml:space="preserve"> </v>
      </c>
      <c r="BD17" s="15" t="str">
        <f>IF(AND(B17="4x400", OR(AND(E17='club records'!$N$12, F17&lt;='club records'!$O$12), AND(E17='club records'!$N$13, F17&lt;='club records'!$O$13), AND(E17='club records'!$N$14, F17&lt;='club records'!$O$14), AND(E17='club records'!$N$15, F17&lt;='club records'!$O$15))), "CR", " ")</f>
        <v xml:space="preserve"> </v>
      </c>
      <c r="BE17" s="15" t="str">
        <f>IF(AND(B17="3x800", OR(AND(E17='club records'!$N$16, F17&lt;='club records'!$O$16), AND(E17='club records'!$N$17, F17&lt;='club records'!$O$17), AND(E17='club records'!$N$18, F17&lt;='club records'!$O$18))), "CR", " ")</f>
        <v xml:space="preserve"> </v>
      </c>
      <c r="BF17" s="15" t="str">
        <f>IF(AND(B17="pentathlon", OR(AND(E17='club records'!$N$21, F17&gt;='club records'!$O$21), AND(E17='club records'!$N$22, F17&gt;='club records'!$O$22),AND(E17='club records'!$N$23, F17&gt;='club records'!$O$23),AND(E17='club records'!$N$24, F17&gt;='club records'!$O$24))), "CR", " ")</f>
        <v xml:space="preserve"> </v>
      </c>
      <c r="BG17" s="15" t="str">
        <f>IF(AND(B17="heptathlon", OR(AND(E17='club records'!$N$26, F17&gt;='club records'!$O$26), AND(E17='club records'!$N$27, F17&gt;='club records'!$O$27))), "CR", " ")</f>
        <v xml:space="preserve"> </v>
      </c>
      <c r="BH17" s="15" t="str">
        <f>IF(AND(B17="decathlon", OR(AND(E17='club records'!$N$29, F17&gt;='club records'!$O$29), AND(E17='club records'!$N$30, F17&gt;='club records'!$O$30),AND(E17='club records'!$N$31, F17&gt;='club records'!$O$31))), "CR", " ")</f>
        <v xml:space="preserve"> </v>
      </c>
    </row>
    <row r="18" spans="1:60" ht="15.75" customHeight="1" x14ac:dyDescent="0.35">
      <c r="A18" s="1" t="str">
        <f t="shared" si="0"/>
        <v>U11</v>
      </c>
      <c r="B18" s="2">
        <v>200</v>
      </c>
      <c r="C18" s="1" t="s">
        <v>187</v>
      </c>
      <c r="D18" s="1" t="s">
        <v>188</v>
      </c>
      <c r="E18" s="19" t="s">
        <v>19</v>
      </c>
      <c r="F18" s="20">
        <v>31.4</v>
      </c>
      <c r="G18" s="27">
        <v>43701</v>
      </c>
      <c r="H18" s="1" t="s">
        <v>313</v>
      </c>
      <c r="I18" s="1" t="s">
        <v>561</v>
      </c>
      <c r="J18" s="15" t="str">
        <f t="shared" si="1"/>
        <v/>
      </c>
      <c r="K18" s="15" t="str">
        <f>IF(AND(B18=100, OR(AND(E18='club records'!$B$6, F18&lt;='club records'!$C$6), AND(E18='club records'!$B$7, F18&lt;='club records'!$C$7), AND(E18='club records'!$B$8, F18&lt;='club records'!$C$8), AND(E18='club records'!$B$9, F18&lt;='club records'!$C$9), AND(E18='club records'!$B$10, F18&lt;='club records'!$C$10))), "CR", " ")</f>
        <v xml:space="preserve"> </v>
      </c>
      <c r="L18" s="15" t="str">
        <f>IF(AND(B18=200, OR(AND(E18='club records'!$B$11, F18&lt;='club records'!$C$11), AND(E18='club records'!$B$12, F18&lt;='club records'!$C$12), AND(E18='club records'!$B$13, F18&lt;='club records'!$C$13), AND(E18='club records'!$B$14, F18&lt;='club records'!$C$14), AND(E18='club records'!$B$15, F18&lt;='club records'!$C$15))), "CR", " ")</f>
        <v xml:space="preserve"> </v>
      </c>
      <c r="M18" s="15" t="str">
        <f>IF(AND(B18=300, OR(AND(E18='club records'!$B$16, F18&lt;='club records'!$C$16), AND(E18='club records'!$B$17, F18&lt;='club records'!$C$17))), "CR", " ")</f>
        <v xml:space="preserve"> </v>
      </c>
      <c r="N18" s="15" t="str">
        <f>IF(AND(B18=400, OR(AND(E18='club records'!$B$18, F18&lt;='club records'!$C$18), AND(E18='club records'!$B$19, F18&lt;='club records'!$C$19), AND(E18='club records'!$B$20, F18&lt;='club records'!$C$20), AND(E18='club records'!$B$21, F18&lt;='club records'!$C$21))), "CR", " ")</f>
        <v xml:space="preserve"> </v>
      </c>
      <c r="O18" s="15" t="str">
        <f>IF(AND(B18=800, OR(AND(E18='club records'!$B$22, F18&lt;='club records'!$C$22), AND(E18='club records'!$B$23, F18&lt;='club records'!$C$23), AND(E18='club records'!$B$24, F18&lt;='club records'!$C$24), AND(E18='club records'!$B$25, F18&lt;='club records'!$C$25), AND(E18='club records'!$B$26, F18&lt;='club records'!$C$26))), "CR", " ")</f>
        <v xml:space="preserve"> </v>
      </c>
      <c r="P18" s="15" t="str">
        <f>IF(AND(B18=1000, OR(AND(E18='club records'!$B$27, F18&lt;='club records'!$C$27), AND(E18='club records'!$B$28, F18&lt;='club records'!$C$28))), "CR", " ")</f>
        <v xml:space="preserve"> </v>
      </c>
      <c r="Q18" s="15" t="str">
        <f>IF(AND(B18=1500, OR(AND(E18='club records'!$B$29, F18&lt;='club records'!$C$29), AND(E18='club records'!$B$30, F18&lt;='club records'!$C$30), AND(E18='club records'!$B$31, F18&lt;='club records'!$C$31), AND(E18='club records'!$B$32, F18&lt;='club records'!$C$32), AND(E18='club records'!$B$33, F18&lt;='club records'!$C$33))), "CR", " ")</f>
        <v xml:space="preserve"> </v>
      </c>
      <c r="R18" s="15" t="str">
        <f>IF(AND(B18="1600 (Mile)",OR(AND(E18='club records'!$B$34,F18&lt;='club records'!$C$34),AND(E18='club records'!$B$35,F18&lt;='club records'!$C$35),AND(E18='club records'!$B$36,F18&lt;='club records'!$C$36),AND(E18='club records'!$B$37,F18&lt;='club records'!$C$37))),"CR"," ")</f>
        <v xml:space="preserve"> </v>
      </c>
      <c r="S18" s="15" t="str">
        <f>IF(AND(B18=3000, OR(AND(E18='club records'!$B$38, F18&lt;='club records'!$C$38), AND(E18='club records'!$B$39, F18&lt;='club records'!$C$39), AND(E18='club records'!$B$40, F18&lt;='club records'!$C$40), AND(E18='club records'!$B$41, F18&lt;='club records'!$C$41))), "CR", " ")</f>
        <v xml:space="preserve"> </v>
      </c>
      <c r="T18" s="15" t="str">
        <f>IF(AND(B18=5000, OR(AND(E18='club records'!$B$42, F18&lt;='club records'!$C$42), AND(E18='club records'!$B$43, F18&lt;='club records'!$C$43))), "CR", " ")</f>
        <v xml:space="preserve"> </v>
      </c>
      <c r="U18" s="14" t="str">
        <f>IF(AND(B18=10000, OR(AND(E18='club records'!$B$44, F18&lt;='club records'!$C$44), AND(E18='club records'!$B$45, F18&lt;='club records'!$C$45))), "CR", " ")</f>
        <v xml:space="preserve"> </v>
      </c>
      <c r="V18" s="14" t="str">
        <f>IF(AND(B18="high jump", OR(AND(E18='club records'!$F$1, F18&gt;='club records'!$G$1), AND(E18='club records'!$F$2, F18&gt;='club records'!$G$2), AND(E18='club records'!$F$3, F18&gt;='club records'!$G$3), AND(E18='club records'!$F$4, F18&gt;='club records'!$G$4), AND(E18='club records'!$F$5, F18&gt;='club records'!$G$5))), "CR", " ")</f>
        <v xml:space="preserve"> </v>
      </c>
      <c r="W18" s="14" t="str">
        <f>IF(AND(B18="long jump", OR(AND(E18='club records'!$F$6, F18&gt;='club records'!$G$6), AND(E18='club records'!$F$7, F18&gt;='club records'!$G$7), AND(E18='club records'!$F$8, F18&gt;='club records'!$G$8), AND(E18='club records'!$F$9, F18&gt;='club records'!$G$9), AND(E18='club records'!$F$10, F18&gt;='club records'!$G$10))), "CR", " ")</f>
        <v xml:space="preserve"> </v>
      </c>
      <c r="X18" s="14" t="str">
        <f>IF(AND(B18="triple jump", OR(AND(E18='club records'!$F$11, F18&gt;='club records'!$G$11), AND(E18='club records'!$F$12, F18&gt;='club records'!$G$12), AND(E18='club records'!$F$13, F18&gt;='club records'!$G$13), AND(E18='club records'!$F$14, F18&gt;='club records'!$G$14), AND(E18='club records'!$F$15, F18&gt;='club records'!$G$15))), "CR", " ")</f>
        <v xml:space="preserve"> </v>
      </c>
      <c r="Y18" s="14" t="str">
        <f>IF(AND(B18="pole vault", OR(AND(E18='club records'!$F$16, F18&gt;='club records'!$G$16), AND(E18='club records'!$F$17, F18&gt;='club records'!$G$17), AND(E18='club records'!$F$18, F18&gt;='club records'!$G$18), AND(E18='club records'!$F$19, F18&gt;='club records'!$G$19), AND(E18='club records'!$F$20, F18&gt;='club records'!$G$20))), "CR", " ")</f>
        <v xml:space="preserve"> </v>
      </c>
      <c r="Z18" s="14" t="str">
        <f>IF(AND(B18="discus 1", E18='club records'!$F$21, F18&gt;='club records'!$G$21), "CR", " ")</f>
        <v xml:space="preserve"> </v>
      </c>
      <c r="AA18" s="14" t="str">
        <f>IF(AND(B18="discus 1.25", E18='club records'!$F$22, F18&gt;='club records'!$G$22), "CR", " ")</f>
        <v xml:space="preserve"> </v>
      </c>
      <c r="AB18" s="14" t="str">
        <f>IF(AND(B18="discus 1.5", E18='club records'!$F$23, F18&gt;='club records'!$G$23), "CR", " ")</f>
        <v xml:space="preserve"> </v>
      </c>
      <c r="AC18" s="14" t="str">
        <f>IF(AND(B18="discus 1.75", E18='club records'!$F$24, F18&gt;='club records'!$G$24), "CR", " ")</f>
        <v xml:space="preserve"> </v>
      </c>
      <c r="AD18" s="14" t="str">
        <f>IF(AND(B18="discus 2", E18='club records'!$F$25, F18&gt;='club records'!$G$25), "CR", " ")</f>
        <v xml:space="preserve"> </v>
      </c>
      <c r="AE18" s="14" t="str">
        <f>IF(AND(B18="hammer 4", E18='club records'!$F$27, F18&gt;='club records'!$G$27), "CR", " ")</f>
        <v xml:space="preserve"> </v>
      </c>
      <c r="AF18" s="14" t="str">
        <f>IF(AND(B18="hammer 5", E18='club records'!$F$28, F18&gt;='club records'!$G$28), "CR", " ")</f>
        <v xml:space="preserve"> </v>
      </c>
      <c r="AG18" s="14" t="str">
        <f>IF(AND(B18="hammer 6", E18='club records'!$F$29, F18&gt;='club records'!$G$29), "CR", " ")</f>
        <v xml:space="preserve"> </v>
      </c>
      <c r="AH18" s="14" t="str">
        <f>IF(AND(B18="hammer 7.26", E18='club records'!$F$30, F18&gt;='club records'!$G$30), "CR", " ")</f>
        <v xml:space="preserve"> </v>
      </c>
      <c r="AI18" s="14" t="str">
        <f>IF(AND(B18="javelin 400", E18='club records'!$F$31, F18&gt;='club records'!$G$31), "CR", " ")</f>
        <v xml:space="preserve"> </v>
      </c>
      <c r="AJ18" s="14" t="str">
        <f>IF(AND(B18="javelin 600", E18='club records'!$F$32, F18&gt;='club records'!$G$32), "CR", " ")</f>
        <v xml:space="preserve"> </v>
      </c>
      <c r="AK18" s="14" t="str">
        <f>IF(AND(B18="javelin 700", E18='club records'!$F$33, F18&gt;='club records'!$G$33), "CR", " ")</f>
        <v xml:space="preserve"> </v>
      </c>
      <c r="AL18" s="14" t="str">
        <f>IF(AND(B18="javelin 800", OR(AND(E18='club records'!$F$34, F18&gt;='club records'!$G$34), AND(E18='club records'!$F$35, F18&gt;='club records'!$G$35))), "CR", " ")</f>
        <v xml:space="preserve"> </v>
      </c>
      <c r="AM18" s="14" t="str">
        <f>IF(AND(B18="shot 3", E18='club records'!$F$36, F18&gt;='club records'!$G$36), "CR", " ")</f>
        <v xml:space="preserve"> </v>
      </c>
      <c r="AN18" s="14" t="str">
        <f>IF(AND(B18="shot 4", E18='club records'!$F$37, F18&gt;='club records'!$G$37), "CR", " ")</f>
        <v xml:space="preserve"> </v>
      </c>
      <c r="AO18" s="14" t="str">
        <f>IF(AND(B18="shot 5", E18='club records'!$F$38, F18&gt;='club records'!$G$38), "CR", " ")</f>
        <v xml:space="preserve"> </v>
      </c>
      <c r="AP18" s="14" t="str">
        <f>IF(AND(B18="shot 6", E18='club records'!$F$39, F18&gt;='club records'!$G$39), "CR", " ")</f>
        <v xml:space="preserve"> </v>
      </c>
      <c r="AQ18" s="14" t="str">
        <f>IF(AND(B18="shot 7.26", E18='club records'!$F$40, F18&gt;='club records'!$G$40), "CR", " ")</f>
        <v xml:space="preserve"> </v>
      </c>
      <c r="AR18" s="14" t="str">
        <f>IF(AND(B18="60H",OR(AND(E18='club records'!$J$1,F18&lt;='club records'!$K$1),AND(E18='club records'!$J$2,F18&lt;='club records'!$K$2),AND(E18='club records'!$J$3,F18&lt;='club records'!$K$3),AND(E18='club records'!$J$4,F18&lt;='club records'!$K$4),AND(E18='club records'!$J$5,F18&lt;='club records'!$K$5))),"CR"," ")</f>
        <v xml:space="preserve"> </v>
      </c>
      <c r="AS18" s="14" t="str">
        <f>IF(AND(B18="75H", AND(E18='club records'!$J$6, F18&lt;='club records'!$K$6)), "CR", " ")</f>
        <v xml:space="preserve"> </v>
      </c>
      <c r="AT18" s="14" t="str">
        <f>IF(AND(B18="80H", AND(E18='club records'!$J$7, F18&lt;='club records'!$K$7)), "CR", " ")</f>
        <v xml:space="preserve"> </v>
      </c>
      <c r="AU18" s="14" t="str">
        <f>IF(AND(B18="100H", AND(E18='club records'!$J$8, F18&lt;='club records'!$K$8)), "CR", " ")</f>
        <v xml:space="preserve"> </v>
      </c>
      <c r="AV18" s="14" t="str">
        <f>IF(AND(B18="110H", OR(AND(E18='club records'!$J$9, F18&lt;='club records'!$K$9), AND(E18='club records'!$J$10, F18&lt;='club records'!$K$10))), "CR", " ")</f>
        <v xml:space="preserve"> </v>
      </c>
      <c r="AW18" s="14" t="str">
        <f>IF(AND(B18="400H", OR(AND(E18='club records'!$J$11, F18&lt;='club records'!$K$11), AND(E18='club records'!$J$12, F18&lt;='club records'!$K$12), AND(E18='club records'!$J$13, F18&lt;='club records'!$K$13), AND(E18='club records'!$J$14, F18&lt;='club records'!$K$14))), "CR", " ")</f>
        <v xml:space="preserve"> </v>
      </c>
      <c r="AX18" s="14" t="str">
        <f>IF(AND(B18="1500SC", AND(E18='club records'!$J$15, F18&lt;='club records'!$K$15)), "CR", " ")</f>
        <v xml:space="preserve"> </v>
      </c>
      <c r="AY18" s="14" t="str">
        <f>IF(AND(B18="2000SC", OR(AND(E18='club records'!$J$17, F18&lt;='club records'!$K$17), AND(E18='club records'!$J$18, F18&lt;='club records'!$K$18))), "CR", " ")</f>
        <v xml:space="preserve"> </v>
      </c>
      <c r="AZ18" s="14" t="str">
        <f>IF(AND(B18="3000SC", OR(AND(E18='club records'!$J$20, F18&lt;='club records'!$K$20), AND(E18='club records'!$J$21, F18&lt;='club records'!$K$21))), "CR", " ")</f>
        <v xml:space="preserve"> </v>
      </c>
      <c r="BA18" s="15" t="str">
        <f>IF(AND(B18="4x100", OR(AND(E18='club records'!$N$1, F18&lt;='club records'!$O$1), AND(E18='club records'!$N$2, F18&lt;='club records'!$O$2), AND(E18='club records'!$N$3, F18&lt;='club records'!$O$3), AND(E18='club records'!$N$4, F18&lt;='club records'!$O$4), AND(E18='club records'!$N$5, F18&lt;='club records'!$O$5))), "CR", " ")</f>
        <v xml:space="preserve"> </v>
      </c>
      <c r="BB18" s="15" t="str">
        <f>IF(AND(B18="4x200", OR(AND(E18='club records'!$N$6, F18&lt;='club records'!$O$6), AND(E18='club records'!$N$7, F18&lt;='club records'!$O$7), AND(E18='club records'!$N$8, F18&lt;='club records'!$O$8), AND(E18='club records'!$N$9, F18&lt;='club records'!$O$9), AND(E18='club records'!$N$10, F18&lt;='club records'!$O$10))), "CR", " ")</f>
        <v xml:space="preserve"> </v>
      </c>
      <c r="BC18" s="15" t="str">
        <f>IF(AND(B18="4x300", AND(E18='club records'!$N$11, F18&lt;='club records'!$O$11)), "CR", " ")</f>
        <v xml:space="preserve"> </v>
      </c>
      <c r="BD18" s="15" t="str">
        <f>IF(AND(B18="4x400", OR(AND(E18='club records'!$N$12, F18&lt;='club records'!$O$12), AND(E18='club records'!$N$13, F18&lt;='club records'!$O$13), AND(E18='club records'!$N$14, F18&lt;='club records'!$O$14), AND(E18='club records'!$N$15, F18&lt;='club records'!$O$15))), "CR", " ")</f>
        <v xml:space="preserve"> </v>
      </c>
      <c r="BE18" s="15" t="str">
        <f>IF(AND(B18="3x800", OR(AND(E18='club records'!$N$16, F18&lt;='club records'!$O$16), AND(E18='club records'!$N$17, F18&lt;='club records'!$O$17), AND(E18='club records'!$N$18, F18&lt;='club records'!$O$18))), "CR", " ")</f>
        <v xml:space="preserve"> </v>
      </c>
      <c r="BF18" s="15" t="str">
        <f>IF(AND(B18="pentathlon", OR(AND(E18='club records'!$N$21, F18&gt;='club records'!$O$21), AND(E18='club records'!$N$22, F18&gt;='club records'!$O$22),AND(E18='club records'!$N$23, F18&gt;='club records'!$O$23),AND(E18='club records'!$N$24, F18&gt;='club records'!$O$24))), "CR", " ")</f>
        <v xml:space="preserve"> </v>
      </c>
      <c r="BG18" s="15" t="str">
        <f>IF(AND(B18="heptathlon", OR(AND(E18='club records'!$N$26, F18&gt;='club records'!$O$26), AND(E18='club records'!$N$27, F18&gt;='club records'!$O$27))), "CR", " ")</f>
        <v xml:space="preserve"> </v>
      </c>
      <c r="BH18" s="15" t="str">
        <f>IF(AND(B18="decathlon", OR(AND(E18='club records'!$N$29, F18&gt;='club records'!$O$29), AND(E18='club records'!$N$30, F18&gt;='club records'!$O$30),AND(E18='club records'!$N$31, F18&gt;='club records'!$O$31))), "CR", " ")</f>
        <v xml:space="preserve"> </v>
      </c>
    </row>
    <row r="19" spans="1:60" ht="15.75" customHeight="1" x14ac:dyDescent="0.35">
      <c r="A19" s="1" t="str">
        <f t="shared" si="0"/>
        <v>U11</v>
      </c>
      <c r="B19" s="2">
        <v>200</v>
      </c>
      <c r="C19" s="1" t="s">
        <v>160</v>
      </c>
      <c r="D19" s="1" t="s">
        <v>261</v>
      </c>
      <c r="E19" s="19" t="s">
        <v>19</v>
      </c>
      <c r="F19" s="20">
        <v>32.5</v>
      </c>
      <c r="G19" s="27">
        <v>43638</v>
      </c>
      <c r="H19" s="1" t="s">
        <v>313</v>
      </c>
      <c r="I19" s="1" t="s">
        <v>447</v>
      </c>
      <c r="J19" s="15" t="str">
        <f t="shared" si="1"/>
        <v/>
      </c>
      <c r="K19" s="15" t="str">
        <f>IF(AND(B19=100, OR(AND(E19='club records'!$B$6, F19&lt;='club records'!$C$6), AND(E19='club records'!$B$7, F19&lt;='club records'!$C$7), AND(E19='club records'!$B$8, F19&lt;='club records'!$C$8), AND(E19='club records'!$B$9, F19&lt;='club records'!$C$9), AND(E19='club records'!$B$10, F19&lt;='club records'!$C$10))), "CR", " ")</f>
        <v xml:space="preserve"> </v>
      </c>
      <c r="L19" s="15" t="str">
        <f>IF(AND(B19=200, OR(AND(E19='club records'!$B$11, F19&lt;='club records'!$C$11), AND(E19='club records'!$B$12, F19&lt;='club records'!$C$12), AND(E19='club records'!$B$13, F19&lt;='club records'!$C$13), AND(E19='club records'!$B$14, F19&lt;='club records'!$C$14), AND(E19='club records'!$B$15, F19&lt;='club records'!$C$15))), "CR", " ")</f>
        <v xml:space="preserve"> </v>
      </c>
      <c r="M19" s="15" t="str">
        <f>IF(AND(B19=300, OR(AND(E19='club records'!$B$16, F19&lt;='club records'!$C$16), AND(E19='club records'!$B$17, F19&lt;='club records'!$C$17))), "CR", " ")</f>
        <v xml:space="preserve"> </v>
      </c>
      <c r="N19" s="15" t="str">
        <f>IF(AND(B19=400, OR(AND(E19='club records'!$B$18, F19&lt;='club records'!$C$18), AND(E19='club records'!$B$19, F19&lt;='club records'!$C$19), AND(E19='club records'!$B$20, F19&lt;='club records'!$C$20), AND(E19='club records'!$B$21, F19&lt;='club records'!$C$21))), "CR", " ")</f>
        <v xml:space="preserve"> </v>
      </c>
      <c r="O19" s="15" t="str">
        <f>IF(AND(B19=800, OR(AND(E19='club records'!$B$22, F19&lt;='club records'!$C$22), AND(E19='club records'!$B$23, F19&lt;='club records'!$C$23), AND(E19='club records'!$B$24, F19&lt;='club records'!$C$24), AND(E19='club records'!$B$25, F19&lt;='club records'!$C$25), AND(E19='club records'!$B$26, F19&lt;='club records'!$C$26))), "CR", " ")</f>
        <v xml:space="preserve"> </v>
      </c>
      <c r="P19" s="15" t="str">
        <f>IF(AND(B19=1000, OR(AND(E19='club records'!$B$27, F19&lt;='club records'!$C$27), AND(E19='club records'!$B$28, F19&lt;='club records'!$C$28))), "CR", " ")</f>
        <v xml:space="preserve"> </v>
      </c>
      <c r="Q19" s="15" t="str">
        <f>IF(AND(B19=1500, OR(AND(E19='club records'!$B$29, F19&lt;='club records'!$C$29), AND(E19='club records'!$B$30, F19&lt;='club records'!$C$30), AND(E19='club records'!$B$31, F19&lt;='club records'!$C$31), AND(E19='club records'!$B$32, F19&lt;='club records'!$C$32), AND(E19='club records'!$B$33, F19&lt;='club records'!$C$33))), "CR", " ")</f>
        <v xml:space="preserve"> </v>
      </c>
      <c r="R19" s="15" t="str">
        <f>IF(AND(B19="1600 (Mile)",OR(AND(E19='club records'!$B$34,F19&lt;='club records'!$C$34),AND(E19='club records'!$B$35,F19&lt;='club records'!$C$35),AND(E19='club records'!$B$36,F19&lt;='club records'!$C$36),AND(E19='club records'!$B$37,F19&lt;='club records'!$C$37))),"CR"," ")</f>
        <v xml:space="preserve"> </v>
      </c>
      <c r="S19" s="15" t="str">
        <f>IF(AND(B19=3000, OR(AND(E19='club records'!$B$38, F19&lt;='club records'!$C$38), AND(E19='club records'!$B$39, F19&lt;='club records'!$C$39), AND(E19='club records'!$B$40, F19&lt;='club records'!$C$40), AND(E19='club records'!$B$41, F19&lt;='club records'!$C$41))), "CR", " ")</f>
        <v xml:space="preserve"> </v>
      </c>
      <c r="T19" s="15" t="str">
        <f>IF(AND(B19=5000, OR(AND(E19='club records'!$B$42, F19&lt;='club records'!$C$42), AND(E19='club records'!$B$43, F19&lt;='club records'!$C$43))), "CR", " ")</f>
        <v xml:space="preserve"> </v>
      </c>
      <c r="U19" s="14" t="str">
        <f>IF(AND(B19=10000, OR(AND(E19='club records'!$B$44, F19&lt;='club records'!$C$44), AND(E19='club records'!$B$45, F19&lt;='club records'!$C$45))), "CR", " ")</f>
        <v xml:space="preserve"> </v>
      </c>
      <c r="V19" s="14" t="str">
        <f>IF(AND(B19="high jump", OR(AND(E19='club records'!$F$1, F19&gt;='club records'!$G$1), AND(E19='club records'!$F$2, F19&gt;='club records'!$G$2), AND(E19='club records'!$F$3, F19&gt;='club records'!$G$3), AND(E19='club records'!$F$4, F19&gt;='club records'!$G$4), AND(E19='club records'!$F$5, F19&gt;='club records'!$G$5))), "CR", " ")</f>
        <v xml:space="preserve"> </v>
      </c>
      <c r="W19" s="14" t="str">
        <f>IF(AND(B19="long jump", OR(AND(E19='club records'!$F$6, F19&gt;='club records'!$G$6), AND(E19='club records'!$F$7, F19&gt;='club records'!$G$7), AND(E19='club records'!$F$8, F19&gt;='club records'!$G$8), AND(E19='club records'!$F$9, F19&gt;='club records'!$G$9), AND(E19='club records'!$F$10, F19&gt;='club records'!$G$10))), "CR", " ")</f>
        <v xml:space="preserve"> </v>
      </c>
      <c r="X19" s="14" t="str">
        <f>IF(AND(B19="triple jump", OR(AND(E19='club records'!$F$11, F19&gt;='club records'!$G$11), AND(E19='club records'!$F$12, F19&gt;='club records'!$G$12), AND(E19='club records'!$F$13, F19&gt;='club records'!$G$13), AND(E19='club records'!$F$14, F19&gt;='club records'!$G$14), AND(E19='club records'!$F$15, F19&gt;='club records'!$G$15))), "CR", " ")</f>
        <v xml:space="preserve"> </v>
      </c>
      <c r="Y19" s="14" t="str">
        <f>IF(AND(B19="pole vault", OR(AND(E19='club records'!$F$16, F19&gt;='club records'!$G$16), AND(E19='club records'!$F$17, F19&gt;='club records'!$G$17), AND(E19='club records'!$F$18, F19&gt;='club records'!$G$18), AND(E19='club records'!$F$19, F19&gt;='club records'!$G$19), AND(E19='club records'!$F$20, F19&gt;='club records'!$G$20))), "CR", " ")</f>
        <v xml:space="preserve"> </v>
      </c>
      <c r="Z19" s="14" t="str">
        <f>IF(AND(B19="discus 1", E19='club records'!$F$21, F19&gt;='club records'!$G$21), "CR", " ")</f>
        <v xml:space="preserve"> </v>
      </c>
      <c r="AA19" s="14" t="str">
        <f>IF(AND(B19="discus 1.25", E19='club records'!$F$22, F19&gt;='club records'!$G$22), "CR", " ")</f>
        <v xml:space="preserve"> </v>
      </c>
      <c r="AB19" s="14" t="str">
        <f>IF(AND(B19="discus 1.5", E19='club records'!$F$23, F19&gt;='club records'!$G$23), "CR", " ")</f>
        <v xml:space="preserve"> </v>
      </c>
      <c r="AC19" s="14" t="str">
        <f>IF(AND(B19="discus 1.75", E19='club records'!$F$24, F19&gt;='club records'!$G$24), "CR", " ")</f>
        <v xml:space="preserve"> </v>
      </c>
      <c r="AD19" s="14" t="str">
        <f>IF(AND(B19="discus 2", E19='club records'!$F$25, F19&gt;='club records'!$G$25), "CR", " ")</f>
        <v xml:space="preserve"> </v>
      </c>
      <c r="AE19" s="14" t="str">
        <f>IF(AND(B19="hammer 4", E19='club records'!$F$27, F19&gt;='club records'!$G$27), "CR", " ")</f>
        <v xml:space="preserve"> </v>
      </c>
      <c r="AF19" s="14" t="str">
        <f>IF(AND(B19="hammer 5", E19='club records'!$F$28, F19&gt;='club records'!$G$28), "CR", " ")</f>
        <v xml:space="preserve"> </v>
      </c>
      <c r="AG19" s="14" t="str">
        <f>IF(AND(B19="hammer 6", E19='club records'!$F$29, F19&gt;='club records'!$G$29), "CR", " ")</f>
        <v xml:space="preserve"> </v>
      </c>
      <c r="AH19" s="14" t="str">
        <f>IF(AND(B19="hammer 7.26", E19='club records'!$F$30, F19&gt;='club records'!$G$30), "CR", " ")</f>
        <v xml:space="preserve"> </v>
      </c>
      <c r="AI19" s="14" t="str">
        <f>IF(AND(B19="javelin 400", E19='club records'!$F$31, F19&gt;='club records'!$G$31), "CR", " ")</f>
        <v xml:space="preserve"> </v>
      </c>
      <c r="AJ19" s="14" t="str">
        <f>IF(AND(B19="javelin 600", E19='club records'!$F$32, F19&gt;='club records'!$G$32), "CR", " ")</f>
        <v xml:space="preserve"> </v>
      </c>
      <c r="AK19" s="14" t="str">
        <f>IF(AND(B19="javelin 700", E19='club records'!$F$33, F19&gt;='club records'!$G$33), "CR", " ")</f>
        <v xml:space="preserve"> </v>
      </c>
      <c r="AL19" s="14" t="str">
        <f>IF(AND(B19="javelin 800", OR(AND(E19='club records'!$F$34, F19&gt;='club records'!$G$34), AND(E19='club records'!$F$35, F19&gt;='club records'!$G$35))), "CR", " ")</f>
        <v xml:space="preserve"> </v>
      </c>
      <c r="AM19" s="14" t="str">
        <f>IF(AND(B19="shot 3", E19='club records'!$F$36, F19&gt;='club records'!$G$36), "CR", " ")</f>
        <v xml:space="preserve"> </v>
      </c>
      <c r="AN19" s="14" t="str">
        <f>IF(AND(B19="shot 4", E19='club records'!$F$37, F19&gt;='club records'!$G$37), "CR", " ")</f>
        <v xml:space="preserve"> </v>
      </c>
      <c r="AO19" s="14" t="str">
        <f>IF(AND(B19="shot 5", E19='club records'!$F$38, F19&gt;='club records'!$G$38), "CR", " ")</f>
        <v xml:space="preserve"> </v>
      </c>
      <c r="AP19" s="14" t="str">
        <f>IF(AND(B19="shot 6", E19='club records'!$F$39, F19&gt;='club records'!$G$39), "CR", " ")</f>
        <v xml:space="preserve"> </v>
      </c>
      <c r="AQ19" s="14" t="str">
        <f>IF(AND(B19="shot 7.26", E19='club records'!$F$40, F19&gt;='club records'!$G$40), "CR", " ")</f>
        <v xml:space="preserve"> </v>
      </c>
      <c r="AR19" s="14" t="str">
        <f>IF(AND(B19="60H",OR(AND(E19='club records'!$J$1,F19&lt;='club records'!$K$1),AND(E19='club records'!$J$2,F19&lt;='club records'!$K$2),AND(E19='club records'!$J$3,F19&lt;='club records'!$K$3),AND(E19='club records'!$J$4,F19&lt;='club records'!$K$4),AND(E19='club records'!$J$5,F19&lt;='club records'!$K$5))),"CR"," ")</f>
        <v xml:space="preserve"> </v>
      </c>
      <c r="AS19" s="14" t="str">
        <f>IF(AND(B19="75H", AND(E19='club records'!$J$6, F19&lt;='club records'!$K$6)), "CR", " ")</f>
        <v xml:space="preserve"> </v>
      </c>
      <c r="AT19" s="14" t="str">
        <f>IF(AND(B19="80H", AND(E19='club records'!$J$7, F19&lt;='club records'!$K$7)), "CR", " ")</f>
        <v xml:space="preserve"> </v>
      </c>
      <c r="AU19" s="14" t="str">
        <f>IF(AND(B19="100H", AND(E19='club records'!$J$8, F19&lt;='club records'!$K$8)), "CR", " ")</f>
        <v xml:space="preserve"> </v>
      </c>
      <c r="AV19" s="14" t="str">
        <f>IF(AND(B19="110H", OR(AND(E19='club records'!$J$9, F19&lt;='club records'!$K$9), AND(E19='club records'!$J$10, F19&lt;='club records'!$K$10))), "CR", " ")</f>
        <v xml:space="preserve"> </v>
      </c>
      <c r="AW19" s="14" t="str">
        <f>IF(AND(B19="400H", OR(AND(E19='club records'!$J$11, F19&lt;='club records'!$K$11), AND(E19='club records'!$J$12, F19&lt;='club records'!$K$12), AND(E19='club records'!$J$13, F19&lt;='club records'!$K$13), AND(E19='club records'!$J$14, F19&lt;='club records'!$K$14))), "CR", " ")</f>
        <v xml:space="preserve"> </v>
      </c>
      <c r="AX19" s="14" t="str">
        <f>IF(AND(B19="1500SC", AND(E19='club records'!$J$15, F19&lt;='club records'!$K$15)), "CR", " ")</f>
        <v xml:space="preserve"> </v>
      </c>
      <c r="AY19" s="14" t="str">
        <f>IF(AND(B19="2000SC", OR(AND(E19='club records'!$J$17, F19&lt;='club records'!$K$17), AND(E19='club records'!$J$18, F19&lt;='club records'!$K$18))), "CR", " ")</f>
        <v xml:space="preserve"> </v>
      </c>
      <c r="AZ19" s="14" t="str">
        <f>IF(AND(B19="3000SC", OR(AND(E19='club records'!$J$20, F19&lt;='club records'!$K$20), AND(E19='club records'!$J$21, F19&lt;='club records'!$K$21))), "CR", " ")</f>
        <v xml:space="preserve"> </v>
      </c>
      <c r="BA19" s="15" t="str">
        <f>IF(AND(B19="4x100", OR(AND(E19='club records'!$N$1, F19&lt;='club records'!$O$1), AND(E19='club records'!$N$2, F19&lt;='club records'!$O$2), AND(E19='club records'!$N$3, F19&lt;='club records'!$O$3), AND(E19='club records'!$N$4, F19&lt;='club records'!$O$4), AND(E19='club records'!$N$5, F19&lt;='club records'!$O$5))), "CR", " ")</f>
        <v xml:space="preserve"> </v>
      </c>
      <c r="BB19" s="15" t="str">
        <f>IF(AND(B19="4x200", OR(AND(E19='club records'!$N$6, F19&lt;='club records'!$O$6), AND(E19='club records'!$N$7, F19&lt;='club records'!$O$7), AND(E19='club records'!$N$8, F19&lt;='club records'!$O$8), AND(E19='club records'!$N$9, F19&lt;='club records'!$O$9), AND(E19='club records'!$N$10, F19&lt;='club records'!$O$10))), "CR", " ")</f>
        <v xml:space="preserve"> </v>
      </c>
      <c r="BC19" s="15" t="str">
        <f>IF(AND(B19="4x300", AND(E19='club records'!$N$11, F19&lt;='club records'!$O$11)), "CR", " ")</f>
        <v xml:space="preserve"> </v>
      </c>
      <c r="BD19" s="15" t="str">
        <f>IF(AND(B19="4x400", OR(AND(E19='club records'!$N$12, F19&lt;='club records'!$O$12), AND(E19='club records'!$N$13, F19&lt;='club records'!$O$13), AND(E19='club records'!$N$14, F19&lt;='club records'!$O$14), AND(E19='club records'!$N$15, F19&lt;='club records'!$O$15))), "CR", " ")</f>
        <v xml:space="preserve"> </v>
      </c>
      <c r="BE19" s="15" t="str">
        <f>IF(AND(B19="3x800", OR(AND(E19='club records'!$N$16, F19&lt;='club records'!$O$16), AND(E19='club records'!$N$17, F19&lt;='club records'!$O$17), AND(E19='club records'!$N$18, F19&lt;='club records'!$O$18))), "CR", " ")</f>
        <v xml:space="preserve"> </v>
      </c>
      <c r="BF19" s="15" t="str">
        <f>IF(AND(B19="pentathlon", OR(AND(E19='club records'!$N$21, F19&gt;='club records'!$O$21), AND(E19='club records'!$N$22, F19&gt;='club records'!$O$22),AND(E19='club records'!$N$23, F19&gt;='club records'!$O$23),AND(E19='club records'!$N$24, F19&gt;='club records'!$O$24))), "CR", " ")</f>
        <v xml:space="preserve"> </v>
      </c>
      <c r="BG19" s="15" t="str">
        <f>IF(AND(B19="heptathlon", OR(AND(E19='club records'!$N$26, F19&gt;='club records'!$O$26), AND(E19='club records'!$N$27, F19&gt;='club records'!$O$27))), "CR", " ")</f>
        <v xml:space="preserve"> </v>
      </c>
      <c r="BH19" s="15" t="str">
        <f>IF(AND(B19="decathlon", OR(AND(E19='club records'!$N$29, F19&gt;='club records'!$O$29), AND(E19='club records'!$N$30, F19&gt;='club records'!$O$30),AND(E19='club records'!$N$31, F19&gt;='club records'!$O$31))), "CR", " ")</f>
        <v xml:space="preserve"> </v>
      </c>
    </row>
    <row r="20" spans="1:60" ht="15.75" customHeight="1" x14ac:dyDescent="0.35">
      <c r="A20" s="1" t="str">
        <f t="shared" si="0"/>
        <v>U11</v>
      </c>
      <c r="B20" s="2">
        <v>200</v>
      </c>
      <c r="C20" s="1" t="s">
        <v>40</v>
      </c>
      <c r="D20" s="1" t="s">
        <v>101</v>
      </c>
      <c r="E20" s="19" t="s">
        <v>19</v>
      </c>
      <c r="F20" s="20">
        <v>33.299999999999997</v>
      </c>
      <c r="G20" s="27">
        <v>43603</v>
      </c>
      <c r="H20" s="1" t="s">
        <v>304</v>
      </c>
      <c r="I20" s="1" t="s">
        <v>358</v>
      </c>
      <c r="J20" s="15" t="str">
        <f t="shared" si="1"/>
        <v/>
      </c>
      <c r="K20" s="15" t="str">
        <f>IF(AND(B20=100, OR(AND(E20='club records'!$B$6, F20&lt;='club records'!$C$6), AND(E20='club records'!$B$7, F20&lt;='club records'!$C$7), AND(E20='club records'!$B$8, F20&lt;='club records'!$C$8), AND(E20='club records'!$B$9, F20&lt;='club records'!$C$9), AND(E20='club records'!$B$10, F20&lt;='club records'!$C$10))), "CR", " ")</f>
        <v xml:space="preserve"> </v>
      </c>
      <c r="L20" s="15" t="str">
        <f>IF(AND(B20=200, OR(AND(E20='club records'!$B$11, F20&lt;='club records'!$C$11), AND(E20='club records'!$B$12, F20&lt;='club records'!$C$12), AND(E20='club records'!$B$13, F20&lt;='club records'!$C$13), AND(E20='club records'!$B$14, F20&lt;='club records'!$C$14), AND(E20='club records'!$B$15, F20&lt;='club records'!$C$15))), "CR", " ")</f>
        <v xml:space="preserve"> </v>
      </c>
      <c r="M20" s="15" t="str">
        <f>IF(AND(B20=300, OR(AND(E20='club records'!$B$16, F20&lt;='club records'!$C$16), AND(E20='club records'!$B$17, F20&lt;='club records'!$C$17))), "CR", " ")</f>
        <v xml:space="preserve"> </v>
      </c>
      <c r="N20" s="15" t="str">
        <f>IF(AND(B20=400, OR(AND(E20='club records'!$B$18, F20&lt;='club records'!$C$18), AND(E20='club records'!$B$19, F20&lt;='club records'!$C$19), AND(E20='club records'!$B$20, F20&lt;='club records'!$C$20), AND(E20='club records'!$B$21, F20&lt;='club records'!$C$21))), "CR", " ")</f>
        <v xml:space="preserve"> </v>
      </c>
      <c r="O20" s="15" t="str">
        <f>IF(AND(B20=800, OR(AND(E20='club records'!$B$22, F20&lt;='club records'!$C$22), AND(E20='club records'!$B$23, F20&lt;='club records'!$C$23), AND(E20='club records'!$B$24, F20&lt;='club records'!$C$24), AND(E20='club records'!$B$25, F20&lt;='club records'!$C$25), AND(E20='club records'!$B$26, F20&lt;='club records'!$C$26))), "CR", " ")</f>
        <v xml:space="preserve"> </v>
      </c>
      <c r="P20" s="15" t="str">
        <f>IF(AND(B20=1000, OR(AND(E20='club records'!$B$27, F20&lt;='club records'!$C$27), AND(E20='club records'!$B$28, F20&lt;='club records'!$C$28))), "CR", " ")</f>
        <v xml:space="preserve"> </v>
      </c>
      <c r="Q20" s="15" t="str">
        <f>IF(AND(B20=1500, OR(AND(E20='club records'!$B$29, F20&lt;='club records'!$C$29), AND(E20='club records'!$B$30, F20&lt;='club records'!$C$30), AND(E20='club records'!$B$31, F20&lt;='club records'!$C$31), AND(E20='club records'!$B$32, F20&lt;='club records'!$C$32), AND(E20='club records'!$B$33, F20&lt;='club records'!$C$33))), "CR", " ")</f>
        <v xml:space="preserve"> </v>
      </c>
      <c r="R20" s="15" t="str">
        <f>IF(AND(B20="1600 (Mile)",OR(AND(E20='club records'!$B$34,F20&lt;='club records'!$C$34),AND(E20='club records'!$B$35,F20&lt;='club records'!$C$35),AND(E20='club records'!$B$36,F20&lt;='club records'!$C$36),AND(E20='club records'!$B$37,F20&lt;='club records'!$C$37))),"CR"," ")</f>
        <v xml:space="preserve"> </v>
      </c>
      <c r="S20" s="15" t="str">
        <f>IF(AND(B20=3000, OR(AND(E20='club records'!$B$38, F20&lt;='club records'!$C$38), AND(E20='club records'!$B$39, F20&lt;='club records'!$C$39), AND(E20='club records'!$B$40, F20&lt;='club records'!$C$40), AND(E20='club records'!$B$41, F20&lt;='club records'!$C$41))), "CR", " ")</f>
        <v xml:space="preserve"> </v>
      </c>
      <c r="T20" s="15" t="str">
        <f>IF(AND(B20=5000, OR(AND(E20='club records'!$B$42, F20&lt;='club records'!$C$42), AND(E20='club records'!$B$43, F20&lt;='club records'!$C$43))), "CR", " ")</f>
        <v xml:space="preserve"> </v>
      </c>
      <c r="U20" s="14" t="str">
        <f>IF(AND(B20=10000, OR(AND(E20='club records'!$B$44, F20&lt;='club records'!$C$44), AND(E20='club records'!$B$45, F20&lt;='club records'!$C$45))), "CR", " ")</f>
        <v xml:space="preserve"> </v>
      </c>
      <c r="V20" s="14" t="str">
        <f>IF(AND(B20="high jump", OR(AND(E20='club records'!$F$1, F20&gt;='club records'!$G$1), AND(E20='club records'!$F$2, F20&gt;='club records'!$G$2), AND(E20='club records'!$F$3, F20&gt;='club records'!$G$3), AND(E20='club records'!$F$4, F20&gt;='club records'!$G$4), AND(E20='club records'!$F$5, F20&gt;='club records'!$G$5))), "CR", " ")</f>
        <v xml:space="preserve"> </v>
      </c>
      <c r="W20" s="14" t="str">
        <f>IF(AND(B20="long jump", OR(AND(E20='club records'!$F$6, F20&gt;='club records'!$G$6), AND(E20='club records'!$F$7, F20&gt;='club records'!$G$7), AND(E20='club records'!$F$8, F20&gt;='club records'!$G$8), AND(E20='club records'!$F$9, F20&gt;='club records'!$G$9), AND(E20='club records'!$F$10, F20&gt;='club records'!$G$10))), "CR", " ")</f>
        <v xml:space="preserve"> </v>
      </c>
      <c r="X20" s="14" t="str">
        <f>IF(AND(B20="triple jump", OR(AND(E20='club records'!$F$11, F20&gt;='club records'!$G$11), AND(E20='club records'!$F$12, F20&gt;='club records'!$G$12), AND(E20='club records'!$F$13, F20&gt;='club records'!$G$13), AND(E20='club records'!$F$14, F20&gt;='club records'!$G$14), AND(E20='club records'!$F$15, F20&gt;='club records'!$G$15))), "CR", " ")</f>
        <v xml:space="preserve"> </v>
      </c>
      <c r="Y20" s="14" t="str">
        <f>IF(AND(B20="pole vault", OR(AND(E20='club records'!$F$16, F20&gt;='club records'!$G$16), AND(E20='club records'!$F$17, F20&gt;='club records'!$G$17), AND(E20='club records'!$F$18, F20&gt;='club records'!$G$18), AND(E20='club records'!$F$19, F20&gt;='club records'!$G$19), AND(E20='club records'!$F$20, F20&gt;='club records'!$G$20))), "CR", " ")</f>
        <v xml:space="preserve"> </v>
      </c>
      <c r="Z20" s="14" t="str">
        <f>IF(AND(B20="discus 1", E20='club records'!$F$21, F20&gt;='club records'!$G$21), "CR", " ")</f>
        <v xml:space="preserve"> </v>
      </c>
      <c r="AA20" s="14" t="str">
        <f>IF(AND(B20="discus 1.25", E20='club records'!$F$22, F20&gt;='club records'!$G$22), "CR", " ")</f>
        <v xml:space="preserve"> </v>
      </c>
      <c r="AB20" s="14" t="str">
        <f>IF(AND(B20="discus 1.5", E20='club records'!$F$23, F20&gt;='club records'!$G$23), "CR", " ")</f>
        <v xml:space="preserve"> </v>
      </c>
      <c r="AC20" s="14" t="str">
        <f>IF(AND(B20="discus 1.75", E20='club records'!$F$24, F20&gt;='club records'!$G$24), "CR", " ")</f>
        <v xml:space="preserve"> </v>
      </c>
      <c r="AD20" s="14" t="str">
        <f>IF(AND(B20="discus 2", E20='club records'!$F$25, F20&gt;='club records'!$G$25), "CR", " ")</f>
        <v xml:space="preserve"> </v>
      </c>
      <c r="AE20" s="14" t="str">
        <f>IF(AND(B20="hammer 4", E20='club records'!$F$27, F20&gt;='club records'!$G$27), "CR", " ")</f>
        <v xml:space="preserve"> </v>
      </c>
      <c r="AF20" s="14" t="str">
        <f>IF(AND(B20="hammer 5", E20='club records'!$F$28, F20&gt;='club records'!$G$28), "CR", " ")</f>
        <v xml:space="preserve"> </v>
      </c>
      <c r="AG20" s="14" t="str">
        <f>IF(AND(B20="hammer 6", E20='club records'!$F$29, F20&gt;='club records'!$G$29), "CR", " ")</f>
        <v xml:space="preserve"> </v>
      </c>
      <c r="AH20" s="14" t="str">
        <f>IF(AND(B20="hammer 7.26", E20='club records'!$F$30, F20&gt;='club records'!$G$30), "CR", " ")</f>
        <v xml:space="preserve"> </v>
      </c>
      <c r="AI20" s="14" t="str">
        <f>IF(AND(B20="javelin 400", E20='club records'!$F$31, F20&gt;='club records'!$G$31), "CR", " ")</f>
        <v xml:space="preserve"> </v>
      </c>
      <c r="AJ20" s="14" t="str">
        <f>IF(AND(B20="javelin 600", E20='club records'!$F$32, F20&gt;='club records'!$G$32), "CR", " ")</f>
        <v xml:space="preserve"> </v>
      </c>
      <c r="AK20" s="14" t="str">
        <f>IF(AND(B20="javelin 700", E20='club records'!$F$33, F20&gt;='club records'!$G$33), "CR", " ")</f>
        <v xml:space="preserve"> </v>
      </c>
      <c r="AL20" s="14" t="str">
        <f>IF(AND(B20="javelin 800", OR(AND(E20='club records'!$F$34, F20&gt;='club records'!$G$34), AND(E20='club records'!$F$35, F20&gt;='club records'!$G$35))), "CR", " ")</f>
        <v xml:space="preserve"> </v>
      </c>
      <c r="AM20" s="14" t="str">
        <f>IF(AND(B20="shot 3", E20='club records'!$F$36, F20&gt;='club records'!$G$36), "CR", " ")</f>
        <v xml:space="preserve"> </v>
      </c>
      <c r="AN20" s="14" t="str">
        <f>IF(AND(B20="shot 4", E20='club records'!$F$37, F20&gt;='club records'!$G$37), "CR", " ")</f>
        <v xml:space="preserve"> </v>
      </c>
      <c r="AO20" s="14" t="str">
        <f>IF(AND(B20="shot 5", E20='club records'!$F$38, F20&gt;='club records'!$G$38), "CR", " ")</f>
        <v xml:space="preserve"> </v>
      </c>
      <c r="AP20" s="14" t="str">
        <f>IF(AND(B20="shot 6", E20='club records'!$F$39, F20&gt;='club records'!$G$39), "CR", " ")</f>
        <v xml:space="preserve"> </v>
      </c>
      <c r="AQ20" s="14" t="str">
        <f>IF(AND(B20="shot 7.26", E20='club records'!$F$40, F20&gt;='club records'!$G$40), "CR", " ")</f>
        <v xml:space="preserve"> </v>
      </c>
      <c r="AR20" s="14" t="str">
        <f>IF(AND(B20="60H",OR(AND(E20='club records'!$J$1,F20&lt;='club records'!$K$1),AND(E20='club records'!$J$2,F20&lt;='club records'!$K$2),AND(E20='club records'!$J$3,F20&lt;='club records'!$K$3),AND(E20='club records'!$J$4,F20&lt;='club records'!$K$4),AND(E20='club records'!$J$5,F20&lt;='club records'!$K$5))),"CR"," ")</f>
        <v xml:space="preserve"> </v>
      </c>
      <c r="AS20" s="14" t="str">
        <f>IF(AND(B20="75H", AND(E20='club records'!$J$6, F20&lt;='club records'!$K$6)), "CR", " ")</f>
        <v xml:space="preserve"> </v>
      </c>
      <c r="AT20" s="14" t="str">
        <f>IF(AND(B20="80H", AND(E20='club records'!$J$7, F20&lt;='club records'!$K$7)), "CR", " ")</f>
        <v xml:space="preserve"> </v>
      </c>
      <c r="AU20" s="14" t="str">
        <f>IF(AND(B20="100H", AND(E20='club records'!$J$8, F20&lt;='club records'!$K$8)), "CR", " ")</f>
        <v xml:space="preserve"> </v>
      </c>
      <c r="AV20" s="14" t="str">
        <f>IF(AND(B20="110H", OR(AND(E20='club records'!$J$9, F20&lt;='club records'!$K$9), AND(E20='club records'!$J$10, F20&lt;='club records'!$K$10))), "CR", " ")</f>
        <v xml:space="preserve"> </v>
      </c>
      <c r="AW20" s="14" t="str">
        <f>IF(AND(B20="400H", OR(AND(E20='club records'!$J$11, F20&lt;='club records'!$K$11), AND(E20='club records'!$J$12, F20&lt;='club records'!$K$12), AND(E20='club records'!$J$13, F20&lt;='club records'!$K$13), AND(E20='club records'!$J$14, F20&lt;='club records'!$K$14))), "CR", " ")</f>
        <v xml:space="preserve"> </v>
      </c>
      <c r="AX20" s="14" t="str">
        <f>IF(AND(B20="1500SC", AND(E20='club records'!$J$15, F20&lt;='club records'!$K$15)), "CR", " ")</f>
        <v xml:space="preserve"> </v>
      </c>
      <c r="AY20" s="14" t="str">
        <f>IF(AND(B20="2000SC", OR(AND(E20='club records'!$J$17, F20&lt;='club records'!$K$17), AND(E20='club records'!$J$18, F20&lt;='club records'!$K$18))), "CR", " ")</f>
        <v xml:space="preserve"> </v>
      </c>
      <c r="AZ20" s="14" t="str">
        <f>IF(AND(B20="3000SC", OR(AND(E20='club records'!$J$20, F20&lt;='club records'!$K$20), AND(E20='club records'!$J$21, F20&lt;='club records'!$K$21))), "CR", " ")</f>
        <v xml:space="preserve"> </v>
      </c>
      <c r="BA20" s="15" t="str">
        <f>IF(AND(B20="4x100", OR(AND(E20='club records'!$N$1, F20&lt;='club records'!$O$1), AND(E20='club records'!$N$2, F20&lt;='club records'!$O$2), AND(E20='club records'!$N$3, F20&lt;='club records'!$O$3), AND(E20='club records'!$N$4, F20&lt;='club records'!$O$4), AND(E20='club records'!$N$5, F20&lt;='club records'!$O$5))), "CR", " ")</f>
        <v xml:space="preserve"> </v>
      </c>
      <c r="BB20" s="15" t="str">
        <f>IF(AND(B20="4x200", OR(AND(E20='club records'!$N$6, F20&lt;='club records'!$O$6), AND(E20='club records'!$N$7, F20&lt;='club records'!$O$7), AND(E20='club records'!$N$8, F20&lt;='club records'!$O$8), AND(E20='club records'!$N$9, F20&lt;='club records'!$O$9), AND(E20='club records'!$N$10, F20&lt;='club records'!$O$10))), "CR", " ")</f>
        <v xml:space="preserve"> </v>
      </c>
      <c r="BC20" s="15" t="str">
        <f>IF(AND(B20="4x300", AND(E20='club records'!$N$11, F20&lt;='club records'!$O$11)), "CR", " ")</f>
        <v xml:space="preserve"> </v>
      </c>
      <c r="BD20" s="15" t="str">
        <f>IF(AND(B20="4x400", OR(AND(E20='club records'!$N$12, F20&lt;='club records'!$O$12), AND(E20='club records'!$N$13, F20&lt;='club records'!$O$13), AND(E20='club records'!$N$14, F20&lt;='club records'!$O$14), AND(E20='club records'!$N$15, F20&lt;='club records'!$O$15))), "CR", " ")</f>
        <v xml:space="preserve"> </v>
      </c>
      <c r="BE20" s="15" t="str">
        <f>IF(AND(B20="3x800", OR(AND(E20='club records'!$N$16, F20&lt;='club records'!$O$16), AND(E20='club records'!$N$17, F20&lt;='club records'!$O$17), AND(E20='club records'!$N$18, F20&lt;='club records'!$O$18))), "CR", " ")</f>
        <v xml:space="preserve"> </v>
      </c>
      <c r="BF20" s="15" t="str">
        <f>IF(AND(B20="pentathlon", OR(AND(E20='club records'!$N$21, F20&gt;='club records'!$O$21), AND(E20='club records'!$N$22, F20&gt;='club records'!$O$22),AND(E20='club records'!$N$23, F20&gt;='club records'!$O$23),AND(E20='club records'!$N$24, F20&gt;='club records'!$O$24))), "CR", " ")</f>
        <v xml:space="preserve"> </v>
      </c>
      <c r="BG20" s="15" t="str">
        <f>IF(AND(B20="heptathlon", OR(AND(E20='club records'!$N$26, F20&gt;='club records'!$O$26), AND(E20='club records'!$N$27, F20&gt;='club records'!$O$27))), "CR", " ")</f>
        <v xml:space="preserve"> </v>
      </c>
      <c r="BH20" s="15" t="str">
        <f>IF(AND(B20="decathlon", OR(AND(E20='club records'!$N$29, F20&gt;='club records'!$O$29), AND(E20='club records'!$N$30, F20&gt;='club records'!$O$30),AND(E20='club records'!$N$31, F20&gt;='club records'!$O$31))), "CR", " ")</f>
        <v xml:space="preserve"> </v>
      </c>
    </row>
    <row r="21" spans="1:60" ht="15.75" customHeight="1" x14ac:dyDescent="0.35">
      <c r="A21" s="1" t="s">
        <v>19</v>
      </c>
      <c r="B21" s="2">
        <v>200</v>
      </c>
      <c r="C21" s="1" t="s">
        <v>262</v>
      </c>
      <c r="D21" s="1" t="s">
        <v>263</v>
      </c>
      <c r="E21" s="19" t="s">
        <v>19</v>
      </c>
      <c r="F21" s="20">
        <v>33.4</v>
      </c>
      <c r="G21" s="27">
        <v>43701</v>
      </c>
      <c r="H21" s="1" t="s">
        <v>313</v>
      </c>
      <c r="I21" s="1" t="s">
        <v>561</v>
      </c>
      <c r="J21" s="15" t="s">
        <v>410</v>
      </c>
      <c r="O21" s="1"/>
      <c r="P21" s="1"/>
      <c r="Q21" s="1"/>
      <c r="R21" s="1"/>
      <c r="S21" s="1"/>
      <c r="T21" s="1"/>
    </row>
    <row r="22" spans="1:60" ht="15.75" customHeight="1" x14ac:dyDescent="0.35">
      <c r="A22" s="1" t="s">
        <v>19</v>
      </c>
      <c r="B22" s="2">
        <v>200</v>
      </c>
      <c r="C22" s="1" t="s">
        <v>35</v>
      </c>
      <c r="D22" s="1" t="s">
        <v>0</v>
      </c>
      <c r="E22" s="19" t="s">
        <v>19</v>
      </c>
      <c r="F22" s="20">
        <v>35.299999999999997</v>
      </c>
      <c r="G22" s="27">
        <v>43701</v>
      </c>
      <c r="H22" s="1" t="s">
        <v>313</v>
      </c>
      <c r="I22" s="1" t="s">
        <v>561</v>
      </c>
      <c r="J22" s="15" t="s">
        <v>410</v>
      </c>
      <c r="O22" s="1"/>
      <c r="P22" s="1"/>
      <c r="Q22" s="1"/>
      <c r="R22" s="1"/>
      <c r="S22" s="1"/>
      <c r="T22" s="1"/>
    </row>
    <row r="23" spans="1:60" ht="15.75" customHeight="1" x14ac:dyDescent="0.35">
      <c r="A23" s="1" t="str">
        <f t="shared" ref="A23:A29" si="2">E23</f>
        <v>U11</v>
      </c>
      <c r="B23" s="2">
        <v>200</v>
      </c>
      <c r="C23" s="1" t="s">
        <v>63</v>
      </c>
      <c r="D23" s="1" t="s">
        <v>110</v>
      </c>
      <c r="E23" s="19" t="s">
        <v>19</v>
      </c>
      <c r="F23" s="21">
        <v>36.869999999999997</v>
      </c>
      <c r="G23" s="27">
        <v>39903</v>
      </c>
      <c r="H23" s="1" t="s">
        <v>248</v>
      </c>
      <c r="I23" s="1" t="s">
        <v>249</v>
      </c>
      <c r="J23" s="15" t="str">
        <f t="shared" ref="J23:J29" si="3">IF(OR(K23="CR", L23="CR", M23="CR", N23="CR", O23="CR", P23="CR", Q23="CR", R23="CR", S23="CR", T23="CR",U23="CR", V23="CR", W23="CR", X23="CR", Y23="CR", Z23="CR", AA23="CR", AB23="CR", AC23="CR", AD23="CR", AE23="CR", AF23="CR", AG23="CR", AH23="CR", AI23="CR", AJ23="CR", AK23="CR", AL23="CR", AM23="CR", AN23="CR", AO23="CR", AP23="CR", AQ23="CR", AR23="CR", AS23="CR", AT23="CR", AU23="CR", AV23="CR", AW23="CR", AX23="CR", AY23="CR", AZ23="CR", BA23="CR", BB23="CR", BC23="CR", BD23="CR", BE23="CR", BF23="CR", BG23="CR", BH23="CR"), "***CLUB RECORD***", "")</f>
        <v/>
      </c>
      <c r="K23" s="15" t="str">
        <f>IF(AND(B23=100, OR(AND(E23='club records'!$B$6, F23&lt;='club records'!$C$6), AND(E23='club records'!$B$7, F23&lt;='club records'!$C$7), AND(E23='club records'!$B$8, F23&lt;='club records'!$C$8), AND(E23='club records'!$B$9, F23&lt;='club records'!$C$9), AND(E23='club records'!$B$10, F23&lt;='club records'!$C$10))), "CR", " ")</f>
        <v xml:space="preserve"> </v>
      </c>
      <c r="L23" s="15" t="str">
        <f>IF(AND(B23=200, OR(AND(E23='club records'!$B$11, F23&lt;='club records'!$C$11), AND(E23='club records'!$B$12, F23&lt;='club records'!$C$12), AND(E23='club records'!$B$13, F23&lt;='club records'!$C$13), AND(E23='club records'!$B$14, F23&lt;='club records'!$C$14), AND(E23='club records'!$B$15, F23&lt;='club records'!$C$15))), "CR", " ")</f>
        <v xml:space="preserve"> </v>
      </c>
      <c r="M23" s="15" t="str">
        <f>IF(AND(B23=300, OR(AND(E23='club records'!$B$16, F23&lt;='club records'!$C$16), AND(E23='club records'!$B$17, F23&lt;='club records'!$C$17))), "CR", " ")</f>
        <v xml:space="preserve"> </v>
      </c>
      <c r="N23" s="15" t="str">
        <f>IF(AND(B23=400, OR(AND(E23='club records'!$B$18, F23&lt;='club records'!$C$18), AND(E23='club records'!$B$19, F23&lt;='club records'!$C$19), AND(E23='club records'!$B$20, F23&lt;='club records'!$C$20), AND(E23='club records'!$B$21, F23&lt;='club records'!$C$21))), "CR", " ")</f>
        <v xml:space="preserve"> </v>
      </c>
      <c r="O23" s="15" t="str">
        <f>IF(AND(B23=800, OR(AND(E23='club records'!$B$22, F23&lt;='club records'!$C$22), AND(E23='club records'!$B$23, F23&lt;='club records'!$C$23), AND(E23='club records'!$B$24, F23&lt;='club records'!$C$24), AND(E23='club records'!$B$25, F23&lt;='club records'!$C$25), AND(E23='club records'!$B$26, F23&lt;='club records'!$C$26))), "CR", " ")</f>
        <v xml:space="preserve"> </v>
      </c>
      <c r="P23" s="15" t="str">
        <f>IF(AND(B23=1000, OR(AND(E23='club records'!$B$27, F23&lt;='club records'!$C$27), AND(E23='club records'!$B$28, F23&lt;='club records'!$C$28))), "CR", " ")</f>
        <v xml:space="preserve"> </v>
      </c>
      <c r="Q23" s="15" t="str">
        <f>IF(AND(B23=1500, OR(AND(E23='club records'!$B$29, F23&lt;='club records'!$C$29), AND(E23='club records'!$B$30, F23&lt;='club records'!$C$30), AND(E23='club records'!$B$31, F23&lt;='club records'!$C$31), AND(E23='club records'!$B$32, F23&lt;='club records'!$C$32), AND(E23='club records'!$B$33, F23&lt;='club records'!$C$33))), "CR", " ")</f>
        <v xml:space="preserve"> </v>
      </c>
      <c r="R23" s="15" t="str">
        <f>IF(AND(B23="1600 (Mile)",OR(AND(E23='club records'!$B$34,F23&lt;='club records'!$C$34),AND(E23='club records'!$B$35,F23&lt;='club records'!$C$35),AND(E23='club records'!$B$36,F23&lt;='club records'!$C$36),AND(E23='club records'!$B$37,F23&lt;='club records'!$C$37))),"CR"," ")</f>
        <v xml:space="preserve"> </v>
      </c>
      <c r="S23" s="15" t="str">
        <f>IF(AND(B23=3000, OR(AND(E23='club records'!$B$38, F23&lt;='club records'!$C$38), AND(E23='club records'!$B$39, F23&lt;='club records'!$C$39), AND(E23='club records'!$B$40, F23&lt;='club records'!$C$40), AND(E23='club records'!$B$41, F23&lt;='club records'!$C$41))), "CR", " ")</f>
        <v xml:space="preserve"> </v>
      </c>
      <c r="T23" s="15" t="str">
        <f>IF(AND(B23=5000, OR(AND(E23='club records'!$B$42, F23&lt;='club records'!$C$42), AND(E23='club records'!$B$43, F23&lt;='club records'!$C$43))), "CR", " ")</f>
        <v xml:space="preserve"> </v>
      </c>
      <c r="U23" s="14" t="str">
        <f>IF(AND(B23=10000, OR(AND(E23='club records'!$B$44, F23&lt;='club records'!$C$44), AND(E23='club records'!$B$45, F23&lt;='club records'!$C$45))), "CR", " ")</f>
        <v xml:space="preserve"> </v>
      </c>
      <c r="V23" s="14" t="str">
        <f>IF(AND(B23="high jump", OR(AND(E23='club records'!$F$1, F23&gt;='club records'!$G$1), AND(E23='club records'!$F$2, F23&gt;='club records'!$G$2), AND(E23='club records'!$F$3, F23&gt;='club records'!$G$3), AND(E23='club records'!$F$4, F23&gt;='club records'!$G$4), AND(E23='club records'!$F$5, F23&gt;='club records'!$G$5))), "CR", " ")</f>
        <v xml:space="preserve"> </v>
      </c>
      <c r="W23" s="14" t="str">
        <f>IF(AND(B23="long jump", OR(AND(E23='club records'!$F$6, F23&gt;='club records'!$G$6), AND(E23='club records'!$F$7, F23&gt;='club records'!$G$7), AND(E23='club records'!$F$8, F23&gt;='club records'!$G$8), AND(E23='club records'!$F$9, F23&gt;='club records'!$G$9), AND(E23='club records'!$F$10, F23&gt;='club records'!$G$10))), "CR", " ")</f>
        <v xml:space="preserve"> </v>
      </c>
      <c r="X23" s="14" t="str">
        <f>IF(AND(B23="triple jump", OR(AND(E23='club records'!$F$11, F23&gt;='club records'!$G$11), AND(E23='club records'!$F$12, F23&gt;='club records'!$G$12), AND(E23='club records'!$F$13, F23&gt;='club records'!$G$13), AND(E23='club records'!$F$14, F23&gt;='club records'!$G$14), AND(E23='club records'!$F$15, F23&gt;='club records'!$G$15))), "CR", " ")</f>
        <v xml:space="preserve"> </v>
      </c>
      <c r="Y23" s="14" t="str">
        <f>IF(AND(B23="pole vault", OR(AND(E23='club records'!$F$16, F23&gt;='club records'!$G$16), AND(E23='club records'!$F$17, F23&gt;='club records'!$G$17), AND(E23='club records'!$F$18, F23&gt;='club records'!$G$18), AND(E23='club records'!$F$19, F23&gt;='club records'!$G$19), AND(E23='club records'!$F$20, F23&gt;='club records'!$G$20))), "CR", " ")</f>
        <v xml:space="preserve"> </v>
      </c>
      <c r="Z23" s="14" t="str">
        <f>IF(AND(B23="discus 1", E23='club records'!$F$21, F23&gt;='club records'!$G$21), "CR", " ")</f>
        <v xml:space="preserve"> </v>
      </c>
      <c r="AA23" s="14" t="str">
        <f>IF(AND(B23="discus 1.25", E23='club records'!$F$22, F23&gt;='club records'!$G$22), "CR", " ")</f>
        <v xml:space="preserve"> </v>
      </c>
      <c r="AB23" s="14" t="str">
        <f>IF(AND(B23="discus 1.5", E23='club records'!$F$23, F23&gt;='club records'!$G$23), "CR", " ")</f>
        <v xml:space="preserve"> </v>
      </c>
      <c r="AC23" s="14" t="str">
        <f>IF(AND(B23="discus 1.75", E23='club records'!$F$24, F23&gt;='club records'!$G$24), "CR", " ")</f>
        <v xml:space="preserve"> </v>
      </c>
      <c r="AD23" s="14" t="str">
        <f>IF(AND(B23="discus 2", E23='club records'!$F$25, F23&gt;='club records'!$G$25), "CR", " ")</f>
        <v xml:space="preserve"> </v>
      </c>
      <c r="AE23" s="14" t="str">
        <f>IF(AND(B23="hammer 4", E23='club records'!$F$27, F23&gt;='club records'!$G$27), "CR", " ")</f>
        <v xml:space="preserve"> </v>
      </c>
      <c r="AF23" s="14" t="str">
        <f>IF(AND(B23="hammer 5", E23='club records'!$F$28, F23&gt;='club records'!$G$28), "CR", " ")</f>
        <v xml:space="preserve"> </v>
      </c>
      <c r="AG23" s="14" t="str">
        <f>IF(AND(B23="hammer 6", E23='club records'!$F$29, F23&gt;='club records'!$G$29), "CR", " ")</f>
        <v xml:space="preserve"> </v>
      </c>
      <c r="AH23" s="14" t="str">
        <f>IF(AND(B23="hammer 7.26", E23='club records'!$F$30, F23&gt;='club records'!$G$30), "CR", " ")</f>
        <v xml:space="preserve"> </v>
      </c>
      <c r="AI23" s="14" t="str">
        <f>IF(AND(B23="javelin 400", E23='club records'!$F$31, F23&gt;='club records'!$G$31), "CR", " ")</f>
        <v xml:space="preserve"> </v>
      </c>
      <c r="AJ23" s="14" t="str">
        <f>IF(AND(B23="javelin 600", E23='club records'!$F$32, F23&gt;='club records'!$G$32), "CR", " ")</f>
        <v xml:space="preserve"> </v>
      </c>
      <c r="AK23" s="14" t="str">
        <f>IF(AND(B23="javelin 700", E23='club records'!$F$33, F23&gt;='club records'!$G$33), "CR", " ")</f>
        <v xml:space="preserve"> </v>
      </c>
      <c r="AL23" s="14" t="str">
        <f>IF(AND(B23="javelin 800", OR(AND(E23='club records'!$F$34, F23&gt;='club records'!$G$34), AND(E23='club records'!$F$35, F23&gt;='club records'!$G$35))), "CR", " ")</f>
        <v xml:space="preserve"> </v>
      </c>
      <c r="AM23" s="14" t="str">
        <f>IF(AND(B23="shot 3", E23='club records'!$F$36, F23&gt;='club records'!$G$36), "CR", " ")</f>
        <v xml:space="preserve"> </v>
      </c>
      <c r="AN23" s="14" t="str">
        <f>IF(AND(B23="shot 4", E23='club records'!$F$37, F23&gt;='club records'!$G$37), "CR", " ")</f>
        <v xml:space="preserve"> </v>
      </c>
      <c r="AO23" s="14" t="str">
        <f>IF(AND(B23="shot 5", E23='club records'!$F$38, F23&gt;='club records'!$G$38), "CR", " ")</f>
        <v xml:space="preserve"> </v>
      </c>
      <c r="AP23" s="14" t="str">
        <f>IF(AND(B23="shot 6", E23='club records'!$F$39, F23&gt;='club records'!$G$39), "CR", " ")</f>
        <v xml:space="preserve"> </v>
      </c>
      <c r="AQ23" s="14" t="str">
        <f>IF(AND(B23="shot 7.26", E23='club records'!$F$40, F23&gt;='club records'!$G$40), "CR", " ")</f>
        <v xml:space="preserve"> </v>
      </c>
      <c r="AR23" s="14" t="str">
        <f>IF(AND(B23="60H",OR(AND(E23='club records'!$J$1,F23&lt;='club records'!$K$1),AND(E23='club records'!$J$2,F23&lt;='club records'!$K$2),AND(E23='club records'!$J$3,F23&lt;='club records'!$K$3),AND(E23='club records'!$J$4,F23&lt;='club records'!$K$4),AND(E23='club records'!$J$5,F23&lt;='club records'!$K$5))),"CR"," ")</f>
        <v xml:space="preserve"> </v>
      </c>
      <c r="AS23" s="14" t="str">
        <f>IF(AND(B23="75H", AND(E23='club records'!$J$6, F23&lt;='club records'!$K$6)), "CR", " ")</f>
        <v xml:space="preserve"> </v>
      </c>
      <c r="AT23" s="14" t="str">
        <f>IF(AND(B23="80H", AND(E23='club records'!$J$7, F23&lt;='club records'!$K$7)), "CR", " ")</f>
        <v xml:space="preserve"> </v>
      </c>
      <c r="AU23" s="14" t="str">
        <f>IF(AND(B23="100H", AND(E23='club records'!$J$8, F23&lt;='club records'!$K$8)), "CR", " ")</f>
        <v xml:space="preserve"> </v>
      </c>
      <c r="AV23" s="14" t="str">
        <f>IF(AND(B23="110H", OR(AND(E23='club records'!$J$9, F23&lt;='club records'!$K$9), AND(E23='club records'!$J$10, F23&lt;='club records'!$K$10))), "CR", " ")</f>
        <v xml:space="preserve"> </v>
      </c>
      <c r="AW23" s="14" t="str">
        <f>IF(AND(B23="400H", OR(AND(E23='club records'!$J$11, F23&lt;='club records'!$K$11), AND(E23='club records'!$J$12, F23&lt;='club records'!$K$12), AND(E23='club records'!$J$13, F23&lt;='club records'!$K$13), AND(E23='club records'!$J$14, F23&lt;='club records'!$K$14))), "CR", " ")</f>
        <v xml:space="preserve"> </v>
      </c>
      <c r="AX23" s="14" t="str">
        <f>IF(AND(B23="1500SC", AND(E23='club records'!$J$15, F23&lt;='club records'!$K$15)), "CR", " ")</f>
        <v xml:space="preserve"> </v>
      </c>
      <c r="AY23" s="14" t="str">
        <f>IF(AND(B23="2000SC", OR(AND(E23='club records'!$J$17, F23&lt;='club records'!$K$17), AND(E23='club records'!$J$18, F23&lt;='club records'!$K$18))), "CR", " ")</f>
        <v xml:space="preserve"> </v>
      </c>
      <c r="AZ23" s="14" t="str">
        <f>IF(AND(B23="3000SC", OR(AND(E23='club records'!$J$20, F23&lt;='club records'!$K$20), AND(E23='club records'!$J$21, F23&lt;='club records'!$K$21))), "CR", " ")</f>
        <v xml:space="preserve"> </v>
      </c>
      <c r="BA23" s="15" t="str">
        <f>IF(AND(B23="4x100", OR(AND(E23='club records'!$N$1, F23&lt;='club records'!$O$1), AND(E23='club records'!$N$2, F23&lt;='club records'!$O$2), AND(E23='club records'!$N$3, F23&lt;='club records'!$O$3), AND(E23='club records'!$N$4, F23&lt;='club records'!$O$4), AND(E23='club records'!$N$5, F23&lt;='club records'!$O$5))), "CR", " ")</f>
        <v xml:space="preserve"> </v>
      </c>
      <c r="BB23" s="15" t="str">
        <f>IF(AND(B23="4x200", OR(AND(E23='club records'!$N$6, F23&lt;='club records'!$O$6), AND(E23='club records'!$N$7, F23&lt;='club records'!$O$7), AND(E23='club records'!$N$8, F23&lt;='club records'!$O$8), AND(E23='club records'!$N$9, F23&lt;='club records'!$O$9), AND(E23='club records'!$N$10, F23&lt;='club records'!$O$10))), "CR", " ")</f>
        <v xml:space="preserve"> </v>
      </c>
      <c r="BC23" s="15" t="str">
        <f>IF(AND(B23="4x300", AND(E23='club records'!$N$11, F23&lt;='club records'!$O$11)), "CR", " ")</f>
        <v xml:space="preserve"> </v>
      </c>
      <c r="BD23" s="15" t="str">
        <f>IF(AND(B23="4x400", OR(AND(E23='club records'!$N$12, F23&lt;='club records'!$O$12), AND(E23='club records'!$N$13, F23&lt;='club records'!$O$13), AND(E23='club records'!$N$14, F23&lt;='club records'!$O$14), AND(E23='club records'!$N$15, F23&lt;='club records'!$O$15))), "CR", " ")</f>
        <v xml:space="preserve"> </v>
      </c>
      <c r="BE23" s="15" t="str">
        <f>IF(AND(B23="3x800", OR(AND(E23='club records'!$N$16, F23&lt;='club records'!$O$16), AND(E23='club records'!$N$17, F23&lt;='club records'!$O$17), AND(E23='club records'!$N$18, F23&lt;='club records'!$O$18))), "CR", " ")</f>
        <v xml:space="preserve"> </v>
      </c>
      <c r="BF23" s="15" t="str">
        <f>IF(AND(B23="pentathlon", OR(AND(E23='club records'!$N$21, F23&gt;='club records'!$O$21), AND(E23='club records'!$N$22, F23&gt;='club records'!$O$22),AND(E23='club records'!$N$23, F23&gt;='club records'!$O$23),AND(E23='club records'!$N$24, F23&gt;='club records'!$O$24))), "CR", " ")</f>
        <v xml:space="preserve"> </v>
      </c>
      <c r="BG23" s="15" t="str">
        <f>IF(AND(B23="heptathlon", OR(AND(E23='club records'!$N$26, F23&gt;='club records'!$O$26), AND(E23='club records'!$N$27, F23&gt;='club records'!$O$27))), "CR", " ")</f>
        <v xml:space="preserve"> </v>
      </c>
      <c r="BH23" s="15" t="str">
        <f>IF(AND(B23="decathlon", OR(AND(E23='club records'!$N$29, F23&gt;='club records'!$O$29), AND(E23='club records'!$N$30, F23&gt;='club records'!$O$30),AND(E23='club records'!$N$31, F23&gt;='club records'!$O$31))), "CR", " ")</f>
        <v xml:space="preserve"> </v>
      </c>
    </row>
    <row r="24" spans="1:60" ht="15.75" customHeight="1" x14ac:dyDescent="0.35">
      <c r="A24" s="1" t="str">
        <f t="shared" si="2"/>
        <v>U11</v>
      </c>
      <c r="B24" s="2">
        <v>200</v>
      </c>
      <c r="C24" s="1" t="s">
        <v>183</v>
      </c>
      <c r="D24" s="1" t="s">
        <v>270</v>
      </c>
      <c r="E24" s="19" t="s">
        <v>19</v>
      </c>
      <c r="F24" s="21">
        <v>39</v>
      </c>
      <c r="G24" s="27">
        <v>39903</v>
      </c>
      <c r="H24" s="1" t="s">
        <v>248</v>
      </c>
      <c r="I24" s="1" t="s">
        <v>249</v>
      </c>
      <c r="J24" s="15" t="str">
        <f t="shared" si="3"/>
        <v/>
      </c>
      <c r="K24" s="15" t="str">
        <f>IF(AND(B24=100, OR(AND(E24='club records'!$B$6, F24&lt;='club records'!$C$6), AND(E24='club records'!$B$7, F24&lt;='club records'!$C$7), AND(E24='club records'!$B$8, F24&lt;='club records'!$C$8), AND(E24='club records'!$B$9, F24&lt;='club records'!$C$9), AND(E24='club records'!$B$10, F24&lt;='club records'!$C$10))), "CR", " ")</f>
        <v xml:space="preserve"> </v>
      </c>
      <c r="L24" s="15" t="str">
        <f>IF(AND(B24=200, OR(AND(E24='club records'!$B$11, F24&lt;='club records'!$C$11), AND(E24='club records'!$B$12, F24&lt;='club records'!$C$12), AND(E24='club records'!$B$13, F24&lt;='club records'!$C$13), AND(E24='club records'!$B$14, F24&lt;='club records'!$C$14), AND(E24='club records'!$B$15, F24&lt;='club records'!$C$15))), "CR", " ")</f>
        <v xml:space="preserve"> </v>
      </c>
      <c r="M24" s="15" t="str">
        <f>IF(AND(B24=300, OR(AND(E24='club records'!$B$16, F24&lt;='club records'!$C$16), AND(E24='club records'!$B$17, F24&lt;='club records'!$C$17))), "CR", " ")</f>
        <v xml:space="preserve"> </v>
      </c>
      <c r="N24" s="15" t="str">
        <f>IF(AND(B24=400, OR(AND(E24='club records'!$B$18, F24&lt;='club records'!$C$18), AND(E24='club records'!$B$19, F24&lt;='club records'!$C$19), AND(E24='club records'!$B$20, F24&lt;='club records'!$C$20), AND(E24='club records'!$B$21, F24&lt;='club records'!$C$21))), "CR", " ")</f>
        <v xml:space="preserve"> </v>
      </c>
      <c r="O24" s="15" t="str">
        <f>IF(AND(B24=800, OR(AND(E24='club records'!$B$22, F24&lt;='club records'!$C$22), AND(E24='club records'!$B$23, F24&lt;='club records'!$C$23), AND(E24='club records'!$B$24, F24&lt;='club records'!$C$24), AND(E24='club records'!$B$25, F24&lt;='club records'!$C$25), AND(E24='club records'!$B$26, F24&lt;='club records'!$C$26))), "CR", " ")</f>
        <v xml:space="preserve"> </v>
      </c>
      <c r="P24" s="15" t="str">
        <f>IF(AND(B24=1000, OR(AND(E24='club records'!$B$27, F24&lt;='club records'!$C$27), AND(E24='club records'!$B$28, F24&lt;='club records'!$C$28))), "CR", " ")</f>
        <v xml:space="preserve"> </v>
      </c>
      <c r="Q24" s="15" t="str">
        <f>IF(AND(B24=1500, OR(AND(E24='club records'!$B$29, F24&lt;='club records'!$C$29), AND(E24='club records'!$B$30, F24&lt;='club records'!$C$30), AND(E24='club records'!$B$31, F24&lt;='club records'!$C$31), AND(E24='club records'!$B$32, F24&lt;='club records'!$C$32), AND(E24='club records'!$B$33, F24&lt;='club records'!$C$33))), "CR", " ")</f>
        <v xml:space="preserve"> </v>
      </c>
      <c r="R24" s="15" t="str">
        <f>IF(AND(B24="1600 (Mile)",OR(AND(E24='club records'!$B$34,F24&lt;='club records'!$C$34),AND(E24='club records'!$B$35,F24&lt;='club records'!$C$35),AND(E24='club records'!$B$36,F24&lt;='club records'!$C$36),AND(E24='club records'!$B$37,F24&lt;='club records'!$C$37))),"CR"," ")</f>
        <v xml:space="preserve"> </v>
      </c>
      <c r="S24" s="15" t="str">
        <f>IF(AND(B24=3000, OR(AND(E24='club records'!$B$38, F24&lt;='club records'!$C$38), AND(E24='club records'!$B$39, F24&lt;='club records'!$C$39), AND(E24='club records'!$B$40, F24&lt;='club records'!$C$40), AND(E24='club records'!$B$41, F24&lt;='club records'!$C$41))), "CR", " ")</f>
        <v xml:space="preserve"> </v>
      </c>
      <c r="T24" s="15" t="str">
        <f>IF(AND(B24=5000, OR(AND(E24='club records'!$B$42, F24&lt;='club records'!$C$42), AND(E24='club records'!$B$43, F24&lt;='club records'!$C$43))), "CR", " ")</f>
        <v xml:space="preserve"> </v>
      </c>
      <c r="U24" s="14" t="str">
        <f>IF(AND(B24=10000, OR(AND(E24='club records'!$B$44, F24&lt;='club records'!$C$44), AND(E24='club records'!$B$45, F24&lt;='club records'!$C$45))), "CR", " ")</f>
        <v xml:space="preserve"> </v>
      </c>
      <c r="V24" s="14" t="str">
        <f>IF(AND(B24="high jump", OR(AND(E24='club records'!$F$1, F24&gt;='club records'!$G$1), AND(E24='club records'!$F$2, F24&gt;='club records'!$G$2), AND(E24='club records'!$F$3, F24&gt;='club records'!$G$3), AND(E24='club records'!$F$4, F24&gt;='club records'!$G$4), AND(E24='club records'!$F$5, F24&gt;='club records'!$G$5))), "CR", " ")</f>
        <v xml:space="preserve"> </v>
      </c>
      <c r="W24" s="14" t="str">
        <f>IF(AND(B24="long jump", OR(AND(E24='club records'!$F$6, F24&gt;='club records'!$G$6), AND(E24='club records'!$F$7, F24&gt;='club records'!$G$7), AND(E24='club records'!$F$8, F24&gt;='club records'!$G$8), AND(E24='club records'!$F$9, F24&gt;='club records'!$G$9), AND(E24='club records'!$F$10, F24&gt;='club records'!$G$10))), "CR", " ")</f>
        <v xml:space="preserve"> </v>
      </c>
      <c r="X24" s="14" t="str">
        <f>IF(AND(B24="triple jump", OR(AND(E24='club records'!$F$11, F24&gt;='club records'!$G$11), AND(E24='club records'!$F$12, F24&gt;='club records'!$G$12), AND(E24='club records'!$F$13, F24&gt;='club records'!$G$13), AND(E24='club records'!$F$14, F24&gt;='club records'!$G$14), AND(E24='club records'!$F$15, F24&gt;='club records'!$G$15))), "CR", " ")</f>
        <v xml:space="preserve"> </v>
      </c>
      <c r="Y24" s="14" t="str">
        <f>IF(AND(B24="pole vault", OR(AND(E24='club records'!$F$16, F24&gt;='club records'!$G$16), AND(E24='club records'!$F$17, F24&gt;='club records'!$G$17), AND(E24='club records'!$F$18, F24&gt;='club records'!$G$18), AND(E24='club records'!$F$19, F24&gt;='club records'!$G$19), AND(E24='club records'!$F$20, F24&gt;='club records'!$G$20))), "CR", " ")</f>
        <v xml:space="preserve"> </v>
      </c>
      <c r="Z24" s="14" t="str">
        <f>IF(AND(B24="discus 1", E24='club records'!$F$21, F24&gt;='club records'!$G$21), "CR", " ")</f>
        <v xml:space="preserve"> </v>
      </c>
      <c r="AA24" s="14" t="str">
        <f>IF(AND(B24="discus 1.25", E24='club records'!$F$22, F24&gt;='club records'!$G$22), "CR", " ")</f>
        <v xml:space="preserve"> </v>
      </c>
      <c r="AB24" s="14" t="str">
        <f>IF(AND(B24="discus 1.5", E24='club records'!$F$23, F24&gt;='club records'!$G$23), "CR", " ")</f>
        <v xml:space="preserve"> </v>
      </c>
      <c r="AC24" s="14" t="str">
        <f>IF(AND(B24="discus 1.75", E24='club records'!$F$24, F24&gt;='club records'!$G$24), "CR", " ")</f>
        <v xml:space="preserve"> </v>
      </c>
      <c r="AD24" s="14" t="str">
        <f>IF(AND(B24="discus 2", E24='club records'!$F$25, F24&gt;='club records'!$G$25), "CR", " ")</f>
        <v xml:space="preserve"> </v>
      </c>
      <c r="AE24" s="14" t="str">
        <f>IF(AND(B24="hammer 4", E24='club records'!$F$27, F24&gt;='club records'!$G$27), "CR", " ")</f>
        <v xml:space="preserve"> </v>
      </c>
      <c r="AF24" s="14" t="str">
        <f>IF(AND(B24="hammer 5", E24='club records'!$F$28, F24&gt;='club records'!$G$28), "CR", " ")</f>
        <v xml:space="preserve"> </v>
      </c>
      <c r="AG24" s="14" t="str">
        <f>IF(AND(B24="hammer 6", E24='club records'!$F$29, F24&gt;='club records'!$G$29), "CR", " ")</f>
        <v xml:space="preserve"> </v>
      </c>
      <c r="AH24" s="14" t="str">
        <f>IF(AND(B24="hammer 7.26", E24='club records'!$F$30, F24&gt;='club records'!$G$30), "CR", " ")</f>
        <v xml:space="preserve"> </v>
      </c>
      <c r="AI24" s="14" t="str">
        <f>IF(AND(B24="javelin 400", E24='club records'!$F$31, F24&gt;='club records'!$G$31), "CR", " ")</f>
        <v xml:space="preserve"> </v>
      </c>
      <c r="AJ24" s="14" t="str">
        <f>IF(AND(B24="javelin 600", E24='club records'!$F$32, F24&gt;='club records'!$G$32), "CR", " ")</f>
        <v xml:space="preserve"> </v>
      </c>
      <c r="AK24" s="14" t="str">
        <f>IF(AND(B24="javelin 700", E24='club records'!$F$33, F24&gt;='club records'!$G$33), "CR", " ")</f>
        <v xml:space="preserve"> </v>
      </c>
      <c r="AL24" s="14" t="str">
        <f>IF(AND(B24="javelin 800", OR(AND(E24='club records'!$F$34, F24&gt;='club records'!$G$34), AND(E24='club records'!$F$35, F24&gt;='club records'!$G$35))), "CR", " ")</f>
        <v xml:space="preserve"> </v>
      </c>
      <c r="AM24" s="14" t="str">
        <f>IF(AND(B24="shot 3", E24='club records'!$F$36, F24&gt;='club records'!$G$36), "CR", " ")</f>
        <v xml:space="preserve"> </v>
      </c>
      <c r="AN24" s="14" t="str">
        <f>IF(AND(B24="shot 4", E24='club records'!$F$37, F24&gt;='club records'!$G$37), "CR", " ")</f>
        <v xml:space="preserve"> </v>
      </c>
      <c r="AO24" s="14" t="str">
        <f>IF(AND(B24="shot 5", E24='club records'!$F$38, F24&gt;='club records'!$G$38), "CR", " ")</f>
        <v xml:space="preserve"> </v>
      </c>
      <c r="AP24" s="14" t="str">
        <f>IF(AND(B24="shot 6", E24='club records'!$F$39, F24&gt;='club records'!$G$39), "CR", " ")</f>
        <v xml:space="preserve"> </v>
      </c>
      <c r="AQ24" s="14" t="str">
        <f>IF(AND(B24="shot 7.26", E24='club records'!$F$40, F24&gt;='club records'!$G$40), "CR", " ")</f>
        <v xml:space="preserve"> </v>
      </c>
      <c r="AR24" s="14" t="str">
        <f>IF(AND(B24="60H",OR(AND(E24='club records'!$J$1,F24&lt;='club records'!$K$1),AND(E24='club records'!$J$2,F24&lt;='club records'!$K$2),AND(E24='club records'!$J$3,F24&lt;='club records'!$K$3),AND(E24='club records'!$J$4,F24&lt;='club records'!$K$4),AND(E24='club records'!$J$5,F24&lt;='club records'!$K$5))),"CR"," ")</f>
        <v xml:space="preserve"> </v>
      </c>
      <c r="AS24" s="14" t="str">
        <f>IF(AND(B24="75H", AND(E24='club records'!$J$6, F24&lt;='club records'!$K$6)), "CR", " ")</f>
        <v xml:space="preserve"> </v>
      </c>
      <c r="AT24" s="14" t="str">
        <f>IF(AND(B24="80H", AND(E24='club records'!$J$7, F24&lt;='club records'!$K$7)), "CR", " ")</f>
        <v xml:space="preserve"> </v>
      </c>
      <c r="AU24" s="14" t="str">
        <f>IF(AND(B24="100H", AND(E24='club records'!$J$8, F24&lt;='club records'!$K$8)), "CR", " ")</f>
        <v xml:space="preserve"> </v>
      </c>
      <c r="AV24" s="14" t="str">
        <f>IF(AND(B24="110H", OR(AND(E24='club records'!$J$9, F24&lt;='club records'!$K$9), AND(E24='club records'!$J$10, F24&lt;='club records'!$K$10))), "CR", " ")</f>
        <v xml:space="preserve"> </v>
      </c>
      <c r="AW24" s="14" t="str">
        <f>IF(AND(B24="400H", OR(AND(E24='club records'!$J$11, F24&lt;='club records'!$K$11), AND(E24='club records'!$J$12, F24&lt;='club records'!$K$12), AND(E24='club records'!$J$13, F24&lt;='club records'!$K$13), AND(E24='club records'!$J$14, F24&lt;='club records'!$K$14))), "CR", " ")</f>
        <v xml:space="preserve"> </v>
      </c>
      <c r="AX24" s="14" t="str">
        <f>IF(AND(B24="1500SC", AND(E24='club records'!$J$15, F24&lt;='club records'!$K$15)), "CR", " ")</f>
        <v xml:space="preserve"> </v>
      </c>
      <c r="AY24" s="14" t="str">
        <f>IF(AND(B24="2000SC", OR(AND(E24='club records'!$J$17, F24&lt;='club records'!$K$17), AND(E24='club records'!$J$18, F24&lt;='club records'!$K$18))), "CR", " ")</f>
        <v xml:space="preserve"> </v>
      </c>
      <c r="AZ24" s="14" t="str">
        <f>IF(AND(B24="3000SC", OR(AND(E24='club records'!$J$20, F24&lt;='club records'!$K$20), AND(E24='club records'!$J$21, F24&lt;='club records'!$K$21))), "CR", " ")</f>
        <v xml:space="preserve"> </v>
      </c>
      <c r="BA24" s="15" t="str">
        <f>IF(AND(B24="4x100", OR(AND(E24='club records'!$N$1, F24&lt;='club records'!$O$1), AND(E24='club records'!$N$2, F24&lt;='club records'!$O$2), AND(E24='club records'!$N$3, F24&lt;='club records'!$O$3), AND(E24='club records'!$N$4, F24&lt;='club records'!$O$4), AND(E24='club records'!$N$5, F24&lt;='club records'!$O$5))), "CR", " ")</f>
        <v xml:space="preserve"> </v>
      </c>
      <c r="BB24" s="15" t="str">
        <f>IF(AND(B24="4x200", OR(AND(E24='club records'!$N$6, F24&lt;='club records'!$O$6), AND(E24='club records'!$N$7, F24&lt;='club records'!$O$7), AND(E24='club records'!$N$8, F24&lt;='club records'!$O$8), AND(E24='club records'!$N$9, F24&lt;='club records'!$O$9), AND(E24='club records'!$N$10, F24&lt;='club records'!$O$10))), "CR", " ")</f>
        <v xml:space="preserve"> </v>
      </c>
      <c r="BC24" s="15" t="str">
        <f>IF(AND(B24="4x300", AND(E24='club records'!$N$11, F24&lt;='club records'!$O$11)), "CR", " ")</f>
        <v xml:space="preserve"> </v>
      </c>
      <c r="BD24" s="15" t="str">
        <f>IF(AND(B24="4x400", OR(AND(E24='club records'!$N$12, F24&lt;='club records'!$O$12), AND(E24='club records'!$N$13, F24&lt;='club records'!$O$13), AND(E24='club records'!$N$14, F24&lt;='club records'!$O$14), AND(E24='club records'!$N$15, F24&lt;='club records'!$O$15))), "CR", " ")</f>
        <v xml:space="preserve"> </v>
      </c>
      <c r="BE24" s="15" t="str">
        <f>IF(AND(B24="3x800", OR(AND(E24='club records'!$N$16, F24&lt;='club records'!$O$16), AND(E24='club records'!$N$17, F24&lt;='club records'!$O$17), AND(E24='club records'!$N$18, F24&lt;='club records'!$O$18))), "CR", " ")</f>
        <v xml:space="preserve"> </v>
      </c>
      <c r="BF24" s="15" t="str">
        <f>IF(AND(B24="pentathlon", OR(AND(E24='club records'!$N$21, F24&gt;='club records'!$O$21), AND(E24='club records'!$N$22, F24&gt;='club records'!$O$22),AND(E24='club records'!$N$23, F24&gt;='club records'!$O$23),AND(E24='club records'!$N$24, F24&gt;='club records'!$O$24))), "CR", " ")</f>
        <v xml:space="preserve"> </v>
      </c>
      <c r="BG24" s="15" t="str">
        <f>IF(AND(B24="heptathlon", OR(AND(E24='club records'!$N$26, F24&gt;='club records'!$O$26), AND(E24='club records'!$N$27, F24&gt;='club records'!$O$27))), "CR", " ")</f>
        <v xml:space="preserve"> </v>
      </c>
      <c r="BH24" s="15" t="str">
        <f>IF(AND(B24="decathlon", OR(AND(E24='club records'!$N$29, F24&gt;='club records'!$O$29), AND(E24='club records'!$N$30, F24&gt;='club records'!$O$30),AND(E24='club records'!$N$31, F24&gt;='club records'!$O$31))), "CR", " ")</f>
        <v xml:space="preserve"> </v>
      </c>
    </row>
    <row r="25" spans="1:60" ht="15.75" customHeight="1" x14ac:dyDescent="0.35">
      <c r="A25" s="1" t="str">
        <f t="shared" si="2"/>
        <v>U11</v>
      </c>
      <c r="B25" s="2">
        <v>600</v>
      </c>
      <c r="C25" s="1" t="s">
        <v>95</v>
      </c>
      <c r="D25" s="1" t="s">
        <v>178</v>
      </c>
      <c r="E25" s="19" t="s">
        <v>19</v>
      </c>
      <c r="F25" s="20" t="s">
        <v>462</v>
      </c>
      <c r="G25" s="26">
        <v>43635</v>
      </c>
      <c r="H25" s="1" t="s">
        <v>304</v>
      </c>
      <c r="I25" s="1" t="s">
        <v>305</v>
      </c>
      <c r="J25" s="15" t="str">
        <f t="shared" si="3"/>
        <v/>
      </c>
      <c r="K25" s="15" t="str">
        <f>IF(AND(B25=100, OR(AND(E25='club records'!$B$6, F25&lt;='club records'!$C$6), AND(E25='club records'!$B$7, F25&lt;='club records'!$C$7), AND(E25='club records'!$B$8, F25&lt;='club records'!$C$8), AND(E25='club records'!$B$9, F25&lt;='club records'!$C$9), AND(E25='club records'!$B$10, F25&lt;='club records'!$C$10))), "CR", " ")</f>
        <v xml:space="preserve"> </v>
      </c>
      <c r="L25" s="15" t="str">
        <f>IF(AND(B25=200, OR(AND(E25='club records'!$B$11, F25&lt;='club records'!$C$11), AND(E25='club records'!$B$12, F25&lt;='club records'!$C$12), AND(E25='club records'!$B$13, F25&lt;='club records'!$C$13), AND(E25='club records'!$B$14, F25&lt;='club records'!$C$14), AND(E25='club records'!$B$15, F25&lt;='club records'!$C$15))), "CR", " ")</f>
        <v xml:space="preserve"> </v>
      </c>
      <c r="M25" s="15" t="str">
        <f>IF(AND(B25=300, OR(AND(E25='club records'!$B$16, F25&lt;='club records'!$C$16), AND(E25='club records'!$B$17, F25&lt;='club records'!$C$17))), "CR", " ")</f>
        <v xml:space="preserve"> </v>
      </c>
      <c r="N25" s="15" t="str">
        <f>IF(AND(B25=400, OR(AND(E25='club records'!$B$18, F25&lt;='club records'!$C$18), AND(E25='club records'!$B$19, F25&lt;='club records'!$C$19), AND(E25='club records'!$B$20, F25&lt;='club records'!$C$20), AND(E25='club records'!$B$21, F25&lt;='club records'!$C$21))), "CR", " ")</f>
        <v xml:space="preserve"> </v>
      </c>
      <c r="O25" s="15" t="str">
        <f>IF(AND(B25=800, OR(AND(E25='club records'!$B$22, F25&lt;='club records'!$C$22), AND(E25='club records'!$B$23, F25&lt;='club records'!$C$23), AND(E25='club records'!$B$24, F25&lt;='club records'!$C$24), AND(E25='club records'!$B$25, F25&lt;='club records'!$C$25), AND(E25='club records'!$B$26, F25&lt;='club records'!$C$26))), "CR", " ")</f>
        <v xml:space="preserve"> </v>
      </c>
      <c r="P25" s="15" t="str">
        <f>IF(AND(B25=1000, OR(AND(E25='club records'!$B$27, F25&lt;='club records'!$C$27), AND(E25='club records'!$B$28, F25&lt;='club records'!$C$28))), "CR", " ")</f>
        <v xml:space="preserve"> </v>
      </c>
      <c r="Q25" s="15" t="str">
        <f>IF(AND(B25=1500, OR(AND(E25='club records'!$B$29, F25&lt;='club records'!$C$29), AND(E25='club records'!$B$30, F25&lt;='club records'!$C$30), AND(E25='club records'!$B$31, F25&lt;='club records'!$C$31), AND(E25='club records'!$B$32, F25&lt;='club records'!$C$32), AND(E25='club records'!$B$33, F25&lt;='club records'!$C$33))), "CR", " ")</f>
        <v xml:space="preserve"> </v>
      </c>
      <c r="R25" s="15" t="str">
        <f>IF(AND(B25="1600 (Mile)",OR(AND(E25='club records'!$B$34,F25&lt;='club records'!$C$34),AND(E25='club records'!$B$35,F25&lt;='club records'!$C$35),AND(E25='club records'!$B$36,F25&lt;='club records'!$C$36),AND(E25='club records'!$B$37,F25&lt;='club records'!$C$37))),"CR"," ")</f>
        <v xml:space="preserve"> </v>
      </c>
      <c r="S25" s="15" t="str">
        <f>IF(AND(B25=3000, OR(AND(E25='club records'!$B$38, F25&lt;='club records'!$C$38), AND(E25='club records'!$B$39, F25&lt;='club records'!$C$39), AND(E25='club records'!$B$40, F25&lt;='club records'!$C$40), AND(E25='club records'!$B$41, F25&lt;='club records'!$C$41))), "CR", " ")</f>
        <v xml:space="preserve"> </v>
      </c>
      <c r="T25" s="15" t="str">
        <f>IF(AND(B25=5000, OR(AND(E25='club records'!$B$42, F25&lt;='club records'!$C$42), AND(E25='club records'!$B$43, F25&lt;='club records'!$C$43))), "CR", " ")</f>
        <v xml:space="preserve"> </v>
      </c>
      <c r="U25" s="14" t="str">
        <f>IF(AND(B25=10000, OR(AND(E25='club records'!$B$44, F25&lt;='club records'!$C$44), AND(E25='club records'!$B$45, F25&lt;='club records'!$C$45))), "CR", " ")</f>
        <v xml:space="preserve"> </v>
      </c>
      <c r="V25" s="14" t="str">
        <f>IF(AND(B25="high jump", OR(AND(E25='club records'!$F$1, F25&gt;='club records'!$G$1), AND(E25='club records'!$F$2, F25&gt;='club records'!$G$2), AND(E25='club records'!$F$3, F25&gt;='club records'!$G$3), AND(E25='club records'!$F$4, F25&gt;='club records'!$G$4), AND(E25='club records'!$F$5, F25&gt;='club records'!$G$5))), "CR", " ")</f>
        <v xml:space="preserve"> </v>
      </c>
      <c r="W25" s="14" t="str">
        <f>IF(AND(B25="long jump", OR(AND(E25='club records'!$F$6, F25&gt;='club records'!$G$6), AND(E25='club records'!$F$7, F25&gt;='club records'!$G$7), AND(E25='club records'!$F$8, F25&gt;='club records'!$G$8), AND(E25='club records'!$F$9, F25&gt;='club records'!$G$9), AND(E25='club records'!$F$10, F25&gt;='club records'!$G$10))), "CR", " ")</f>
        <v xml:space="preserve"> </v>
      </c>
      <c r="X25" s="14" t="str">
        <f>IF(AND(B25="triple jump", OR(AND(E25='club records'!$F$11, F25&gt;='club records'!$G$11), AND(E25='club records'!$F$12, F25&gt;='club records'!$G$12), AND(E25='club records'!$F$13, F25&gt;='club records'!$G$13), AND(E25='club records'!$F$14, F25&gt;='club records'!$G$14), AND(E25='club records'!$F$15, F25&gt;='club records'!$G$15))), "CR", " ")</f>
        <v xml:space="preserve"> </v>
      </c>
      <c r="Y25" s="14" t="str">
        <f>IF(AND(B25="pole vault", OR(AND(E25='club records'!$F$16, F25&gt;='club records'!$G$16), AND(E25='club records'!$F$17, F25&gt;='club records'!$G$17), AND(E25='club records'!$F$18, F25&gt;='club records'!$G$18), AND(E25='club records'!$F$19, F25&gt;='club records'!$G$19), AND(E25='club records'!$F$20, F25&gt;='club records'!$G$20))), "CR", " ")</f>
        <v xml:space="preserve"> </v>
      </c>
      <c r="Z25" s="14" t="str">
        <f>IF(AND(B25="discus 1", E25='club records'!$F$21, F25&gt;='club records'!$G$21), "CR", " ")</f>
        <v xml:space="preserve"> </v>
      </c>
      <c r="AA25" s="14" t="str">
        <f>IF(AND(B25="discus 1.25", E25='club records'!$F$22, F25&gt;='club records'!$G$22), "CR", " ")</f>
        <v xml:space="preserve"> </v>
      </c>
      <c r="AB25" s="14" t="str">
        <f>IF(AND(B25="discus 1.5", E25='club records'!$F$23, F25&gt;='club records'!$G$23), "CR", " ")</f>
        <v xml:space="preserve"> </v>
      </c>
      <c r="AC25" s="14" t="str">
        <f>IF(AND(B25="discus 1.75", E25='club records'!$F$24, F25&gt;='club records'!$G$24), "CR", " ")</f>
        <v xml:space="preserve"> </v>
      </c>
      <c r="AD25" s="14" t="str">
        <f>IF(AND(B25="discus 2", E25='club records'!$F$25, F25&gt;='club records'!$G$25), "CR", " ")</f>
        <v xml:space="preserve"> </v>
      </c>
      <c r="AE25" s="14" t="str">
        <f>IF(AND(B25="hammer 4", E25='club records'!$F$27, F25&gt;='club records'!$G$27), "CR", " ")</f>
        <v xml:space="preserve"> </v>
      </c>
      <c r="AF25" s="14" t="str">
        <f>IF(AND(B25="hammer 5", E25='club records'!$F$28, F25&gt;='club records'!$G$28), "CR", " ")</f>
        <v xml:space="preserve"> </v>
      </c>
      <c r="AG25" s="14" t="str">
        <f>IF(AND(B25="hammer 6", E25='club records'!$F$29, F25&gt;='club records'!$G$29), "CR", " ")</f>
        <v xml:space="preserve"> </v>
      </c>
      <c r="AH25" s="14" t="str">
        <f>IF(AND(B25="hammer 7.26", E25='club records'!$F$30, F25&gt;='club records'!$G$30), "CR", " ")</f>
        <v xml:space="preserve"> </v>
      </c>
      <c r="AI25" s="14" t="str">
        <f>IF(AND(B25="javelin 400", E25='club records'!$F$31, F25&gt;='club records'!$G$31), "CR", " ")</f>
        <v xml:space="preserve"> </v>
      </c>
      <c r="AJ25" s="14" t="str">
        <f>IF(AND(B25="javelin 600", E25='club records'!$F$32, F25&gt;='club records'!$G$32), "CR", " ")</f>
        <v xml:space="preserve"> </v>
      </c>
      <c r="AK25" s="14" t="str">
        <f>IF(AND(B25="javelin 700", E25='club records'!$F$33, F25&gt;='club records'!$G$33), "CR", " ")</f>
        <v xml:space="preserve"> </v>
      </c>
      <c r="AL25" s="14" t="str">
        <f>IF(AND(B25="javelin 800", OR(AND(E25='club records'!$F$34, F25&gt;='club records'!$G$34), AND(E25='club records'!$F$35, F25&gt;='club records'!$G$35))), "CR", " ")</f>
        <v xml:space="preserve"> </v>
      </c>
      <c r="AM25" s="14" t="str">
        <f>IF(AND(B25="shot 3", E25='club records'!$F$36, F25&gt;='club records'!$G$36), "CR", " ")</f>
        <v xml:space="preserve"> </v>
      </c>
      <c r="AN25" s="14" t="str">
        <f>IF(AND(B25="shot 4", E25='club records'!$F$37, F25&gt;='club records'!$G$37), "CR", " ")</f>
        <v xml:space="preserve"> </v>
      </c>
      <c r="AO25" s="14" t="str">
        <f>IF(AND(B25="shot 5", E25='club records'!$F$38, F25&gt;='club records'!$G$38), "CR", " ")</f>
        <v xml:space="preserve"> </v>
      </c>
      <c r="AP25" s="14" t="str">
        <f>IF(AND(B25="shot 6", E25='club records'!$F$39, F25&gt;='club records'!$G$39), "CR", " ")</f>
        <v xml:space="preserve"> </v>
      </c>
      <c r="AQ25" s="14" t="str">
        <f>IF(AND(B25="shot 7.26", E25='club records'!$F$40, F25&gt;='club records'!$G$40), "CR", " ")</f>
        <v xml:space="preserve"> </v>
      </c>
      <c r="AR25" s="14" t="str">
        <f>IF(AND(B25="60H",OR(AND(E25='club records'!$J$1,F25&lt;='club records'!$K$1),AND(E25='club records'!$J$2,F25&lt;='club records'!$K$2),AND(E25='club records'!$J$3,F25&lt;='club records'!$K$3),AND(E25='club records'!$J$4,F25&lt;='club records'!$K$4),AND(E25='club records'!$J$5,F25&lt;='club records'!$K$5))),"CR"," ")</f>
        <v xml:space="preserve"> </v>
      </c>
      <c r="AS25" s="14" t="str">
        <f>IF(AND(B25="75H", AND(E25='club records'!$J$6, F25&lt;='club records'!$K$6)), "CR", " ")</f>
        <v xml:space="preserve"> </v>
      </c>
      <c r="AT25" s="14" t="str">
        <f>IF(AND(B25="80H", AND(E25='club records'!$J$7, F25&lt;='club records'!$K$7)), "CR", " ")</f>
        <v xml:space="preserve"> </v>
      </c>
      <c r="AU25" s="14" t="str">
        <f>IF(AND(B25="100H", AND(E25='club records'!$J$8, F25&lt;='club records'!$K$8)), "CR", " ")</f>
        <v xml:space="preserve"> </v>
      </c>
      <c r="AV25" s="14" t="str">
        <f>IF(AND(B25="110H", OR(AND(E25='club records'!$J$9, F25&lt;='club records'!$K$9), AND(E25='club records'!$J$10, F25&lt;='club records'!$K$10))), "CR", " ")</f>
        <v xml:space="preserve"> </v>
      </c>
      <c r="AW25" s="14" t="str">
        <f>IF(AND(B25="400H", OR(AND(E25='club records'!$J$11, F25&lt;='club records'!$K$11), AND(E25='club records'!$J$12, F25&lt;='club records'!$K$12), AND(E25='club records'!$J$13, F25&lt;='club records'!$K$13), AND(E25='club records'!$J$14, F25&lt;='club records'!$K$14))), "CR", " ")</f>
        <v xml:space="preserve"> </v>
      </c>
      <c r="AX25" s="14" t="str">
        <f>IF(AND(B25="1500SC", AND(E25='club records'!$J$15, F25&lt;='club records'!$K$15)), "CR", " ")</f>
        <v xml:space="preserve"> </v>
      </c>
      <c r="AY25" s="14" t="str">
        <f>IF(AND(B25="2000SC", OR(AND(E25='club records'!$J$17, F25&lt;='club records'!$K$17), AND(E25='club records'!$J$18, F25&lt;='club records'!$K$18))), "CR", " ")</f>
        <v xml:space="preserve"> </v>
      </c>
      <c r="AZ25" s="14" t="str">
        <f>IF(AND(B25="3000SC", OR(AND(E25='club records'!$J$20, F25&lt;='club records'!$K$20), AND(E25='club records'!$J$21, F25&lt;='club records'!$K$21))), "CR", " ")</f>
        <v xml:space="preserve"> </v>
      </c>
      <c r="BA25" s="15" t="str">
        <f>IF(AND(B25="4x100", OR(AND(E25='club records'!$N$1, F25&lt;='club records'!$O$1), AND(E25='club records'!$N$2, F25&lt;='club records'!$O$2), AND(E25='club records'!$N$3, F25&lt;='club records'!$O$3), AND(E25='club records'!$N$4, F25&lt;='club records'!$O$4), AND(E25='club records'!$N$5, F25&lt;='club records'!$O$5))), "CR", " ")</f>
        <v xml:space="preserve"> </v>
      </c>
      <c r="BB25" s="15" t="str">
        <f>IF(AND(B25="4x200", OR(AND(E25='club records'!$N$6, F25&lt;='club records'!$O$6), AND(E25='club records'!$N$7, F25&lt;='club records'!$O$7), AND(E25='club records'!$N$8, F25&lt;='club records'!$O$8), AND(E25='club records'!$N$9, F25&lt;='club records'!$O$9), AND(E25='club records'!$N$10, F25&lt;='club records'!$O$10))), "CR", " ")</f>
        <v xml:space="preserve"> </v>
      </c>
      <c r="BC25" s="15" t="str">
        <f>IF(AND(B25="4x300", AND(E25='club records'!$N$11, F25&lt;='club records'!$O$11)), "CR", " ")</f>
        <v xml:space="preserve"> </v>
      </c>
      <c r="BD25" s="15" t="str">
        <f>IF(AND(B25="4x400", OR(AND(E25='club records'!$N$12, F25&lt;='club records'!$O$12), AND(E25='club records'!$N$13, F25&lt;='club records'!$O$13), AND(E25='club records'!$N$14, F25&lt;='club records'!$O$14), AND(E25='club records'!$N$15, F25&lt;='club records'!$O$15))), "CR", " ")</f>
        <v xml:space="preserve"> </v>
      </c>
      <c r="BE25" s="15" t="str">
        <f>IF(AND(B25="3x800", OR(AND(E25='club records'!$N$16, F25&lt;='club records'!$O$16), AND(E25='club records'!$N$17, F25&lt;='club records'!$O$17), AND(E25='club records'!$N$18, F25&lt;='club records'!$O$18))), "CR", " ")</f>
        <v xml:space="preserve"> </v>
      </c>
      <c r="BF25" s="15" t="str">
        <f>IF(AND(B25="pentathlon", OR(AND(E25='club records'!$N$21, F25&gt;='club records'!$O$21), AND(E25='club records'!$N$22, F25&gt;='club records'!$O$22),AND(E25='club records'!$N$23, F25&gt;='club records'!$O$23),AND(E25='club records'!$N$24, F25&gt;='club records'!$O$24))), "CR", " ")</f>
        <v xml:space="preserve"> </v>
      </c>
      <c r="BG25" s="15" t="str">
        <f>IF(AND(B25="heptathlon", OR(AND(E25='club records'!$N$26, F25&gt;='club records'!$O$26), AND(E25='club records'!$N$27, F25&gt;='club records'!$O$27))), "CR", " ")</f>
        <v xml:space="preserve"> </v>
      </c>
      <c r="BH25" s="15" t="str">
        <f>IF(AND(B25="decathlon", OR(AND(E25='club records'!$N$29, F25&gt;='club records'!$O$29), AND(E25='club records'!$N$30, F25&gt;='club records'!$O$30),AND(E25='club records'!$N$31, F25&gt;='club records'!$O$31))), "CR", " ")</f>
        <v xml:space="preserve"> </v>
      </c>
    </row>
    <row r="26" spans="1:60" ht="15.75" customHeight="1" x14ac:dyDescent="0.35">
      <c r="A26" s="1" t="str">
        <f t="shared" si="2"/>
        <v>U11</v>
      </c>
      <c r="B26" s="2">
        <v>800</v>
      </c>
      <c r="C26" s="1" t="s">
        <v>282</v>
      </c>
      <c r="D26" s="1" t="s">
        <v>283</v>
      </c>
      <c r="E26" s="19" t="s">
        <v>19</v>
      </c>
      <c r="F26" s="20" t="s">
        <v>451</v>
      </c>
      <c r="G26" s="27">
        <v>43638</v>
      </c>
      <c r="H26" s="1" t="s">
        <v>313</v>
      </c>
      <c r="I26" s="1" t="s">
        <v>447</v>
      </c>
      <c r="J26" s="15" t="str">
        <f t="shared" si="3"/>
        <v/>
      </c>
      <c r="K26" s="15" t="str">
        <f>IF(AND(B26=100, OR(AND(E26='club records'!$B$6, F26&lt;='club records'!$C$6), AND(E26='club records'!$B$7, F26&lt;='club records'!$C$7), AND(E26='club records'!$B$8, F26&lt;='club records'!$C$8), AND(E26='club records'!$B$9, F26&lt;='club records'!$C$9), AND(E26='club records'!$B$10, F26&lt;='club records'!$C$10))), "CR", " ")</f>
        <v xml:space="preserve"> </v>
      </c>
      <c r="L26" s="15" t="str">
        <f>IF(AND(B26=200, OR(AND(E26='club records'!$B$11, F26&lt;='club records'!$C$11), AND(E26='club records'!$B$12, F26&lt;='club records'!$C$12), AND(E26='club records'!$B$13, F26&lt;='club records'!$C$13), AND(E26='club records'!$B$14, F26&lt;='club records'!$C$14), AND(E26='club records'!$B$15, F26&lt;='club records'!$C$15))), "CR", " ")</f>
        <v xml:space="preserve"> </v>
      </c>
      <c r="M26" s="15" t="str">
        <f>IF(AND(B26=300, OR(AND(E26='club records'!$B$16, F26&lt;='club records'!$C$16), AND(E26='club records'!$B$17, F26&lt;='club records'!$C$17))), "CR", " ")</f>
        <v xml:space="preserve"> </v>
      </c>
      <c r="N26" s="15" t="str">
        <f>IF(AND(B26=400, OR(AND(E26='club records'!$B$18, F26&lt;='club records'!$C$18), AND(E26='club records'!$B$19, F26&lt;='club records'!$C$19), AND(E26='club records'!$B$20, F26&lt;='club records'!$C$20), AND(E26='club records'!$B$21, F26&lt;='club records'!$C$21))), "CR", " ")</f>
        <v xml:space="preserve"> </v>
      </c>
      <c r="O26" s="15" t="str">
        <f>IF(AND(B26=800, OR(AND(E26='club records'!$B$22, F26&lt;='club records'!$C$22), AND(E26='club records'!$B$23, F26&lt;='club records'!$C$23), AND(E26='club records'!$B$24, F26&lt;='club records'!$C$24), AND(E26='club records'!$B$25, F26&lt;='club records'!$C$25), AND(E26='club records'!$B$26, F26&lt;='club records'!$C$26))), "CR", " ")</f>
        <v xml:space="preserve"> </v>
      </c>
      <c r="P26" s="15" t="str">
        <f>IF(AND(B26=1000, OR(AND(E26='club records'!$B$27, F26&lt;='club records'!$C$27), AND(E26='club records'!$B$28, F26&lt;='club records'!$C$28))), "CR", " ")</f>
        <v xml:space="preserve"> </v>
      </c>
      <c r="Q26" s="15" t="str">
        <f>IF(AND(B26=1500, OR(AND(E26='club records'!$B$29, F26&lt;='club records'!$C$29), AND(E26='club records'!$B$30, F26&lt;='club records'!$C$30), AND(E26='club records'!$B$31, F26&lt;='club records'!$C$31), AND(E26='club records'!$B$32, F26&lt;='club records'!$C$32), AND(E26='club records'!$B$33, F26&lt;='club records'!$C$33))), "CR", " ")</f>
        <v xml:space="preserve"> </v>
      </c>
      <c r="R26" s="15" t="str">
        <f>IF(AND(B26="1600 (Mile)",OR(AND(E26='club records'!$B$34,F26&lt;='club records'!$C$34),AND(E26='club records'!$B$35,F26&lt;='club records'!$C$35),AND(E26='club records'!$B$36,F26&lt;='club records'!$C$36),AND(E26='club records'!$B$37,F26&lt;='club records'!$C$37))),"CR"," ")</f>
        <v xml:space="preserve"> </v>
      </c>
      <c r="S26" s="15" t="str">
        <f>IF(AND(B26=3000, OR(AND(E26='club records'!$B$38, F26&lt;='club records'!$C$38), AND(E26='club records'!$B$39, F26&lt;='club records'!$C$39), AND(E26='club records'!$B$40, F26&lt;='club records'!$C$40), AND(E26='club records'!$B$41, F26&lt;='club records'!$C$41))), "CR", " ")</f>
        <v xml:space="preserve"> </v>
      </c>
      <c r="T26" s="15" t="str">
        <f>IF(AND(B26=5000, OR(AND(E26='club records'!$B$42, F26&lt;='club records'!$C$42), AND(E26='club records'!$B$43, F26&lt;='club records'!$C$43))), "CR", " ")</f>
        <v xml:space="preserve"> </v>
      </c>
      <c r="U26" s="14" t="str">
        <f>IF(AND(B26=10000, OR(AND(E26='club records'!$B$44, F26&lt;='club records'!$C$44), AND(E26='club records'!$B$45, F26&lt;='club records'!$C$45))), "CR", " ")</f>
        <v xml:space="preserve"> </v>
      </c>
      <c r="V26" s="14" t="str">
        <f>IF(AND(B26="high jump", OR(AND(E26='club records'!$F$1, F26&gt;='club records'!$G$1), AND(E26='club records'!$F$2, F26&gt;='club records'!$G$2), AND(E26='club records'!$F$3, F26&gt;='club records'!$G$3), AND(E26='club records'!$F$4, F26&gt;='club records'!$G$4), AND(E26='club records'!$F$5, F26&gt;='club records'!$G$5))), "CR", " ")</f>
        <v xml:space="preserve"> </v>
      </c>
      <c r="W26" s="14" t="str">
        <f>IF(AND(B26="long jump", OR(AND(E26='club records'!$F$6, F26&gt;='club records'!$G$6), AND(E26='club records'!$F$7, F26&gt;='club records'!$G$7), AND(E26='club records'!$F$8, F26&gt;='club records'!$G$8), AND(E26='club records'!$F$9, F26&gt;='club records'!$G$9), AND(E26='club records'!$F$10, F26&gt;='club records'!$G$10))), "CR", " ")</f>
        <v xml:space="preserve"> </v>
      </c>
      <c r="X26" s="14" t="str">
        <f>IF(AND(B26="triple jump", OR(AND(E26='club records'!$F$11, F26&gt;='club records'!$G$11), AND(E26='club records'!$F$12, F26&gt;='club records'!$G$12), AND(E26='club records'!$F$13, F26&gt;='club records'!$G$13), AND(E26='club records'!$F$14, F26&gt;='club records'!$G$14), AND(E26='club records'!$F$15, F26&gt;='club records'!$G$15))), "CR", " ")</f>
        <v xml:space="preserve"> </v>
      </c>
      <c r="Y26" s="14" t="str">
        <f>IF(AND(B26="pole vault", OR(AND(E26='club records'!$F$16, F26&gt;='club records'!$G$16), AND(E26='club records'!$F$17, F26&gt;='club records'!$G$17), AND(E26='club records'!$F$18, F26&gt;='club records'!$G$18), AND(E26='club records'!$F$19, F26&gt;='club records'!$G$19), AND(E26='club records'!$F$20, F26&gt;='club records'!$G$20))), "CR", " ")</f>
        <v xml:space="preserve"> </v>
      </c>
      <c r="Z26" s="14" t="str">
        <f>IF(AND(B26="discus 1", E26='club records'!$F$21, F26&gt;='club records'!$G$21), "CR", " ")</f>
        <v xml:space="preserve"> </v>
      </c>
      <c r="AA26" s="14" t="str">
        <f>IF(AND(B26="discus 1.25", E26='club records'!$F$22, F26&gt;='club records'!$G$22), "CR", " ")</f>
        <v xml:space="preserve"> </v>
      </c>
      <c r="AB26" s="14" t="str">
        <f>IF(AND(B26="discus 1.5", E26='club records'!$F$23, F26&gt;='club records'!$G$23), "CR", " ")</f>
        <v xml:space="preserve"> </v>
      </c>
      <c r="AC26" s="14" t="str">
        <f>IF(AND(B26="discus 1.75", E26='club records'!$F$24, F26&gt;='club records'!$G$24), "CR", " ")</f>
        <v xml:space="preserve"> </v>
      </c>
      <c r="AD26" s="14" t="str">
        <f>IF(AND(B26="discus 2", E26='club records'!$F$25, F26&gt;='club records'!$G$25), "CR", " ")</f>
        <v xml:space="preserve"> </v>
      </c>
      <c r="AE26" s="14" t="str">
        <f>IF(AND(B26="hammer 4", E26='club records'!$F$27, F26&gt;='club records'!$G$27), "CR", " ")</f>
        <v xml:space="preserve"> </v>
      </c>
      <c r="AF26" s="14" t="str">
        <f>IF(AND(B26="hammer 5", E26='club records'!$F$28, F26&gt;='club records'!$G$28), "CR", " ")</f>
        <v xml:space="preserve"> </v>
      </c>
      <c r="AG26" s="14" t="str">
        <f>IF(AND(B26="hammer 6", E26='club records'!$F$29, F26&gt;='club records'!$G$29), "CR", " ")</f>
        <v xml:space="preserve"> </v>
      </c>
      <c r="AH26" s="14" t="str">
        <f>IF(AND(B26="hammer 7.26", E26='club records'!$F$30, F26&gt;='club records'!$G$30), "CR", " ")</f>
        <v xml:space="preserve"> </v>
      </c>
      <c r="AI26" s="14" t="str">
        <f>IF(AND(B26="javelin 400", E26='club records'!$F$31, F26&gt;='club records'!$G$31), "CR", " ")</f>
        <v xml:space="preserve"> </v>
      </c>
      <c r="AJ26" s="14" t="str">
        <f>IF(AND(B26="javelin 600", E26='club records'!$F$32, F26&gt;='club records'!$G$32), "CR", " ")</f>
        <v xml:space="preserve"> </v>
      </c>
      <c r="AK26" s="14" t="str">
        <f>IF(AND(B26="javelin 700", E26='club records'!$F$33, F26&gt;='club records'!$G$33), "CR", " ")</f>
        <v xml:space="preserve"> </v>
      </c>
      <c r="AL26" s="14" t="str">
        <f>IF(AND(B26="javelin 800", OR(AND(E26='club records'!$F$34, F26&gt;='club records'!$G$34), AND(E26='club records'!$F$35, F26&gt;='club records'!$G$35))), "CR", " ")</f>
        <v xml:space="preserve"> </v>
      </c>
      <c r="AM26" s="14" t="str">
        <f>IF(AND(B26="shot 3", E26='club records'!$F$36, F26&gt;='club records'!$G$36), "CR", " ")</f>
        <v xml:space="preserve"> </v>
      </c>
      <c r="AN26" s="14" t="str">
        <f>IF(AND(B26="shot 4", E26='club records'!$F$37, F26&gt;='club records'!$G$37), "CR", " ")</f>
        <v xml:space="preserve"> </v>
      </c>
      <c r="AO26" s="14" t="str">
        <f>IF(AND(B26="shot 5", E26='club records'!$F$38, F26&gt;='club records'!$G$38), "CR", " ")</f>
        <v xml:space="preserve"> </v>
      </c>
      <c r="AP26" s="14" t="str">
        <f>IF(AND(B26="shot 6", E26='club records'!$F$39, F26&gt;='club records'!$G$39), "CR", " ")</f>
        <v xml:space="preserve"> </v>
      </c>
      <c r="AQ26" s="14" t="str">
        <f>IF(AND(B26="shot 7.26", E26='club records'!$F$40, F26&gt;='club records'!$G$40), "CR", " ")</f>
        <v xml:space="preserve"> </v>
      </c>
      <c r="AR26" s="14" t="str">
        <f>IF(AND(B26="60H",OR(AND(E26='club records'!$J$1,F26&lt;='club records'!$K$1),AND(E26='club records'!$J$2,F26&lt;='club records'!$K$2),AND(E26='club records'!$J$3,F26&lt;='club records'!$K$3),AND(E26='club records'!$J$4,F26&lt;='club records'!$K$4),AND(E26='club records'!$J$5,F26&lt;='club records'!$K$5))),"CR"," ")</f>
        <v xml:space="preserve"> </v>
      </c>
      <c r="AS26" s="14" t="str">
        <f>IF(AND(B26="75H", AND(E26='club records'!$J$6, F26&lt;='club records'!$K$6)), "CR", " ")</f>
        <v xml:space="preserve"> </v>
      </c>
      <c r="AT26" s="14" t="str">
        <f>IF(AND(B26="80H", AND(E26='club records'!$J$7, F26&lt;='club records'!$K$7)), "CR", " ")</f>
        <v xml:space="preserve"> </v>
      </c>
      <c r="AU26" s="14" t="str">
        <f>IF(AND(B26="100H", AND(E26='club records'!$J$8, F26&lt;='club records'!$K$8)), "CR", " ")</f>
        <v xml:space="preserve"> </v>
      </c>
      <c r="AV26" s="14" t="str">
        <f>IF(AND(B26="110H", OR(AND(E26='club records'!$J$9, F26&lt;='club records'!$K$9), AND(E26='club records'!$J$10, F26&lt;='club records'!$K$10))), "CR", " ")</f>
        <v xml:space="preserve"> </v>
      </c>
      <c r="AW26" s="14" t="str">
        <f>IF(AND(B26="400H", OR(AND(E26='club records'!$J$11, F26&lt;='club records'!$K$11), AND(E26='club records'!$J$12, F26&lt;='club records'!$K$12), AND(E26='club records'!$J$13, F26&lt;='club records'!$K$13), AND(E26='club records'!$J$14, F26&lt;='club records'!$K$14))), "CR", " ")</f>
        <v xml:space="preserve"> </v>
      </c>
      <c r="AX26" s="14" t="str">
        <f>IF(AND(B26="1500SC", AND(E26='club records'!$J$15, F26&lt;='club records'!$K$15)), "CR", " ")</f>
        <v xml:space="preserve"> </v>
      </c>
      <c r="AY26" s="14" t="str">
        <f>IF(AND(B26="2000SC", OR(AND(E26='club records'!$J$17, F26&lt;='club records'!$K$17), AND(E26='club records'!$J$18, F26&lt;='club records'!$K$18))), "CR", " ")</f>
        <v xml:space="preserve"> </v>
      </c>
      <c r="AZ26" s="14" t="str">
        <f>IF(AND(B26="3000SC", OR(AND(E26='club records'!$J$20, F26&lt;='club records'!$K$20), AND(E26='club records'!$J$21, F26&lt;='club records'!$K$21))), "CR", " ")</f>
        <v xml:space="preserve"> </v>
      </c>
      <c r="BA26" s="15" t="str">
        <f>IF(AND(B26="4x100", OR(AND(E26='club records'!$N$1, F26&lt;='club records'!$O$1), AND(E26='club records'!$N$2, F26&lt;='club records'!$O$2), AND(E26='club records'!$N$3, F26&lt;='club records'!$O$3), AND(E26='club records'!$N$4, F26&lt;='club records'!$O$4), AND(E26='club records'!$N$5, F26&lt;='club records'!$O$5))), "CR", " ")</f>
        <v xml:space="preserve"> </v>
      </c>
      <c r="BB26" s="15" t="str">
        <f>IF(AND(B26="4x200", OR(AND(E26='club records'!$N$6, F26&lt;='club records'!$O$6), AND(E26='club records'!$N$7, F26&lt;='club records'!$O$7), AND(E26='club records'!$N$8, F26&lt;='club records'!$O$8), AND(E26='club records'!$N$9, F26&lt;='club records'!$O$9), AND(E26='club records'!$N$10, F26&lt;='club records'!$O$10))), "CR", " ")</f>
        <v xml:space="preserve"> </v>
      </c>
      <c r="BC26" s="15" t="str">
        <f>IF(AND(B26="4x300", AND(E26='club records'!$N$11, F26&lt;='club records'!$O$11)), "CR", " ")</f>
        <v xml:space="preserve"> </v>
      </c>
      <c r="BD26" s="15" t="str">
        <f>IF(AND(B26="4x400", OR(AND(E26='club records'!$N$12, F26&lt;='club records'!$O$12), AND(E26='club records'!$N$13, F26&lt;='club records'!$O$13), AND(E26='club records'!$N$14, F26&lt;='club records'!$O$14), AND(E26='club records'!$N$15, F26&lt;='club records'!$O$15))), "CR", " ")</f>
        <v xml:space="preserve"> </v>
      </c>
      <c r="BE26" s="15" t="str">
        <f>IF(AND(B26="3x800", OR(AND(E26='club records'!$N$16, F26&lt;='club records'!$O$16), AND(E26='club records'!$N$17, F26&lt;='club records'!$O$17), AND(E26='club records'!$N$18, F26&lt;='club records'!$O$18))), "CR", " ")</f>
        <v xml:space="preserve"> </v>
      </c>
      <c r="BF26" s="15" t="str">
        <f>IF(AND(B26="pentathlon", OR(AND(E26='club records'!$N$21, F26&gt;='club records'!$O$21), AND(E26='club records'!$N$22, F26&gt;='club records'!$O$22),AND(E26='club records'!$N$23, F26&gt;='club records'!$O$23),AND(E26='club records'!$N$24, F26&gt;='club records'!$O$24))), "CR", " ")</f>
        <v xml:space="preserve"> </v>
      </c>
      <c r="BG26" s="15" t="str">
        <f>IF(AND(B26="heptathlon", OR(AND(E26='club records'!$N$26, F26&gt;='club records'!$O$26), AND(E26='club records'!$N$27, F26&gt;='club records'!$O$27))), "CR", " ")</f>
        <v xml:space="preserve"> </v>
      </c>
      <c r="BH26" s="15" t="str">
        <f>IF(AND(B26="decathlon", OR(AND(E26='club records'!$N$29, F26&gt;='club records'!$O$29), AND(E26='club records'!$N$30, F26&gt;='club records'!$O$30),AND(E26='club records'!$N$31, F26&gt;='club records'!$O$31))), "CR", " ")</f>
        <v xml:space="preserve"> </v>
      </c>
    </row>
    <row r="27" spans="1:60" ht="15.75" customHeight="1" x14ac:dyDescent="0.35">
      <c r="A27" s="1" t="str">
        <f t="shared" si="2"/>
        <v>U11</v>
      </c>
      <c r="B27" s="2">
        <v>800</v>
      </c>
      <c r="C27" s="1" t="s">
        <v>80</v>
      </c>
      <c r="D27" s="1" t="s">
        <v>269</v>
      </c>
      <c r="E27" s="19" t="s">
        <v>19</v>
      </c>
      <c r="F27" s="20" t="s">
        <v>452</v>
      </c>
      <c r="G27" s="27">
        <v>43638</v>
      </c>
      <c r="H27" s="1" t="s">
        <v>313</v>
      </c>
      <c r="I27" s="1" t="s">
        <v>447</v>
      </c>
      <c r="J27" s="15" t="str">
        <f t="shared" si="3"/>
        <v/>
      </c>
      <c r="K27" s="15" t="str">
        <f>IF(AND(B27=100, OR(AND(E27='club records'!$B$6, F27&lt;='club records'!$C$6), AND(E27='club records'!$B$7, F27&lt;='club records'!$C$7), AND(E27='club records'!$B$8, F27&lt;='club records'!$C$8), AND(E27='club records'!$B$9, F27&lt;='club records'!$C$9), AND(E27='club records'!$B$10, F27&lt;='club records'!$C$10))), "CR", " ")</f>
        <v xml:space="preserve"> </v>
      </c>
      <c r="L27" s="15" t="str">
        <f>IF(AND(B27=200, OR(AND(E27='club records'!$B$11, F27&lt;='club records'!$C$11), AND(E27='club records'!$B$12, F27&lt;='club records'!$C$12), AND(E27='club records'!$B$13, F27&lt;='club records'!$C$13), AND(E27='club records'!$B$14, F27&lt;='club records'!$C$14), AND(E27='club records'!$B$15, F27&lt;='club records'!$C$15))), "CR", " ")</f>
        <v xml:space="preserve"> </v>
      </c>
      <c r="M27" s="15" t="str">
        <f>IF(AND(B27=300, OR(AND(E27='club records'!$B$16, F27&lt;='club records'!$C$16), AND(E27='club records'!$B$17, F27&lt;='club records'!$C$17))), "CR", " ")</f>
        <v xml:space="preserve"> </v>
      </c>
      <c r="N27" s="15" t="str">
        <f>IF(AND(B27=400, OR(AND(E27='club records'!$B$18, F27&lt;='club records'!$C$18), AND(E27='club records'!$B$19, F27&lt;='club records'!$C$19), AND(E27='club records'!$B$20, F27&lt;='club records'!$C$20), AND(E27='club records'!$B$21, F27&lt;='club records'!$C$21))), "CR", " ")</f>
        <v xml:space="preserve"> </v>
      </c>
      <c r="O27" s="15" t="str">
        <f>IF(AND(B27=800, OR(AND(E27='club records'!$B$22, F27&lt;='club records'!$C$22), AND(E27='club records'!$B$23, F27&lt;='club records'!$C$23), AND(E27='club records'!$B$24, F27&lt;='club records'!$C$24), AND(E27='club records'!$B$25, F27&lt;='club records'!$C$25), AND(E27='club records'!$B$26, F27&lt;='club records'!$C$26))), "CR", " ")</f>
        <v xml:space="preserve"> </v>
      </c>
      <c r="P27" s="15" t="str">
        <f>IF(AND(B27=1000, OR(AND(E27='club records'!$B$27, F27&lt;='club records'!$C$27), AND(E27='club records'!$B$28, F27&lt;='club records'!$C$28))), "CR", " ")</f>
        <v xml:space="preserve"> </v>
      </c>
      <c r="Q27" s="15" t="str">
        <f>IF(AND(B27=1500, OR(AND(E27='club records'!$B$29, F27&lt;='club records'!$C$29), AND(E27='club records'!$B$30, F27&lt;='club records'!$C$30), AND(E27='club records'!$B$31, F27&lt;='club records'!$C$31), AND(E27='club records'!$B$32, F27&lt;='club records'!$C$32), AND(E27='club records'!$B$33, F27&lt;='club records'!$C$33))), "CR", " ")</f>
        <v xml:space="preserve"> </v>
      </c>
      <c r="R27" s="15" t="str">
        <f>IF(AND(B27="1600 (Mile)",OR(AND(E27='club records'!$B$34,F27&lt;='club records'!$C$34),AND(E27='club records'!$B$35,F27&lt;='club records'!$C$35),AND(E27='club records'!$B$36,F27&lt;='club records'!$C$36),AND(E27='club records'!$B$37,F27&lt;='club records'!$C$37))),"CR"," ")</f>
        <v xml:space="preserve"> </v>
      </c>
      <c r="S27" s="15" t="str">
        <f>IF(AND(B27=3000, OR(AND(E27='club records'!$B$38, F27&lt;='club records'!$C$38), AND(E27='club records'!$B$39, F27&lt;='club records'!$C$39), AND(E27='club records'!$B$40, F27&lt;='club records'!$C$40), AND(E27='club records'!$B$41, F27&lt;='club records'!$C$41))), "CR", " ")</f>
        <v xml:space="preserve"> </v>
      </c>
      <c r="T27" s="15" t="str">
        <f>IF(AND(B27=5000, OR(AND(E27='club records'!$B$42, F27&lt;='club records'!$C$42), AND(E27='club records'!$B$43, F27&lt;='club records'!$C$43))), "CR", " ")</f>
        <v xml:space="preserve"> </v>
      </c>
      <c r="U27" s="14" t="str">
        <f>IF(AND(B27=10000, OR(AND(E27='club records'!$B$44, F27&lt;='club records'!$C$44), AND(E27='club records'!$B$45, F27&lt;='club records'!$C$45))), "CR", " ")</f>
        <v xml:space="preserve"> </v>
      </c>
      <c r="V27" s="14" t="str">
        <f>IF(AND(B27="high jump", OR(AND(E27='club records'!$F$1, F27&gt;='club records'!$G$1), AND(E27='club records'!$F$2, F27&gt;='club records'!$G$2), AND(E27='club records'!$F$3, F27&gt;='club records'!$G$3), AND(E27='club records'!$F$4, F27&gt;='club records'!$G$4), AND(E27='club records'!$F$5, F27&gt;='club records'!$G$5))), "CR", " ")</f>
        <v xml:space="preserve"> </v>
      </c>
      <c r="W27" s="14" t="str">
        <f>IF(AND(B27="long jump", OR(AND(E27='club records'!$F$6, F27&gt;='club records'!$G$6), AND(E27='club records'!$F$7, F27&gt;='club records'!$G$7), AND(E27='club records'!$F$8, F27&gt;='club records'!$G$8), AND(E27='club records'!$F$9, F27&gt;='club records'!$G$9), AND(E27='club records'!$F$10, F27&gt;='club records'!$G$10))), "CR", " ")</f>
        <v xml:space="preserve"> </v>
      </c>
      <c r="X27" s="14" t="str">
        <f>IF(AND(B27="triple jump", OR(AND(E27='club records'!$F$11, F27&gt;='club records'!$G$11), AND(E27='club records'!$F$12, F27&gt;='club records'!$G$12), AND(E27='club records'!$F$13, F27&gt;='club records'!$G$13), AND(E27='club records'!$F$14, F27&gt;='club records'!$G$14), AND(E27='club records'!$F$15, F27&gt;='club records'!$G$15))), "CR", " ")</f>
        <v xml:space="preserve"> </v>
      </c>
      <c r="Y27" s="14" t="str">
        <f>IF(AND(B27="pole vault", OR(AND(E27='club records'!$F$16, F27&gt;='club records'!$G$16), AND(E27='club records'!$F$17, F27&gt;='club records'!$G$17), AND(E27='club records'!$F$18, F27&gt;='club records'!$G$18), AND(E27='club records'!$F$19, F27&gt;='club records'!$G$19), AND(E27='club records'!$F$20, F27&gt;='club records'!$G$20))), "CR", " ")</f>
        <v xml:space="preserve"> </v>
      </c>
      <c r="Z27" s="14" t="str">
        <f>IF(AND(B27="discus 1", E27='club records'!$F$21, F27&gt;='club records'!$G$21), "CR", " ")</f>
        <v xml:space="preserve"> </v>
      </c>
      <c r="AA27" s="14" t="str">
        <f>IF(AND(B27="discus 1.25", E27='club records'!$F$22, F27&gt;='club records'!$G$22), "CR", " ")</f>
        <v xml:space="preserve"> </v>
      </c>
      <c r="AB27" s="14" t="str">
        <f>IF(AND(B27="discus 1.5", E27='club records'!$F$23, F27&gt;='club records'!$G$23), "CR", " ")</f>
        <v xml:space="preserve"> </v>
      </c>
      <c r="AC27" s="14" t="str">
        <f>IF(AND(B27="discus 1.75", E27='club records'!$F$24, F27&gt;='club records'!$G$24), "CR", " ")</f>
        <v xml:space="preserve"> </v>
      </c>
      <c r="AD27" s="14" t="str">
        <f>IF(AND(B27="discus 2", E27='club records'!$F$25, F27&gt;='club records'!$G$25), "CR", " ")</f>
        <v xml:space="preserve"> </v>
      </c>
      <c r="AE27" s="14" t="str">
        <f>IF(AND(B27="hammer 4", E27='club records'!$F$27, F27&gt;='club records'!$G$27), "CR", " ")</f>
        <v xml:space="preserve"> </v>
      </c>
      <c r="AF27" s="14" t="str">
        <f>IF(AND(B27="hammer 5", E27='club records'!$F$28, F27&gt;='club records'!$G$28), "CR", " ")</f>
        <v xml:space="preserve"> </v>
      </c>
      <c r="AG27" s="14" t="str">
        <f>IF(AND(B27="hammer 6", E27='club records'!$F$29, F27&gt;='club records'!$G$29), "CR", " ")</f>
        <v xml:space="preserve"> </v>
      </c>
      <c r="AH27" s="14" t="str">
        <f>IF(AND(B27="hammer 7.26", E27='club records'!$F$30, F27&gt;='club records'!$G$30), "CR", " ")</f>
        <v xml:space="preserve"> </v>
      </c>
      <c r="AI27" s="14" t="str">
        <f>IF(AND(B27="javelin 400", E27='club records'!$F$31, F27&gt;='club records'!$G$31), "CR", " ")</f>
        <v xml:space="preserve"> </v>
      </c>
      <c r="AJ27" s="14" t="str">
        <f>IF(AND(B27="javelin 600", E27='club records'!$F$32, F27&gt;='club records'!$G$32), "CR", " ")</f>
        <v xml:space="preserve"> </v>
      </c>
      <c r="AK27" s="14" t="str">
        <f>IF(AND(B27="javelin 700", E27='club records'!$F$33, F27&gt;='club records'!$G$33), "CR", " ")</f>
        <v xml:space="preserve"> </v>
      </c>
      <c r="AL27" s="14" t="str">
        <f>IF(AND(B27="javelin 800", OR(AND(E27='club records'!$F$34, F27&gt;='club records'!$G$34), AND(E27='club records'!$F$35, F27&gt;='club records'!$G$35))), "CR", " ")</f>
        <v xml:space="preserve"> </v>
      </c>
      <c r="AM27" s="14" t="str">
        <f>IF(AND(B27="shot 3", E27='club records'!$F$36, F27&gt;='club records'!$G$36), "CR", " ")</f>
        <v xml:space="preserve"> </v>
      </c>
      <c r="AN27" s="14" t="str">
        <f>IF(AND(B27="shot 4", E27='club records'!$F$37, F27&gt;='club records'!$G$37), "CR", " ")</f>
        <v xml:space="preserve"> </v>
      </c>
      <c r="AO27" s="14" t="str">
        <f>IF(AND(B27="shot 5", E27='club records'!$F$38, F27&gt;='club records'!$G$38), "CR", " ")</f>
        <v xml:space="preserve"> </v>
      </c>
      <c r="AP27" s="14" t="str">
        <f>IF(AND(B27="shot 6", E27='club records'!$F$39, F27&gt;='club records'!$G$39), "CR", " ")</f>
        <v xml:space="preserve"> </v>
      </c>
      <c r="AQ27" s="14" t="str">
        <f>IF(AND(B27="shot 7.26", E27='club records'!$F$40, F27&gt;='club records'!$G$40), "CR", " ")</f>
        <v xml:space="preserve"> </v>
      </c>
      <c r="AR27" s="14" t="str">
        <f>IF(AND(B27="60H",OR(AND(E27='club records'!$J$1,F27&lt;='club records'!$K$1),AND(E27='club records'!$J$2,F27&lt;='club records'!$K$2),AND(E27='club records'!$J$3,F27&lt;='club records'!$K$3),AND(E27='club records'!$J$4,F27&lt;='club records'!$K$4),AND(E27='club records'!$J$5,F27&lt;='club records'!$K$5))),"CR"," ")</f>
        <v xml:space="preserve"> </v>
      </c>
      <c r="AS27" s="14" t="str">
        <f>IF(AND(B27="75H", AND(E27='club records'!$J$6, F27&lt;='club records'!$K$6)), "CR", " ")</f>
        <v xml:space="preserve"> </v>
      </c>
      <c r="AT27" s="14" t="str">
        <f>IF(AND(B27="80H", AND(E27='club records'!$J$7, F27&lt;='club records'!$K$7)), "CR", " ")</f>
        <v xml:space="preserve"> </v>
      </c>
      <c r="AU27" s="14" t="str">
        <f>IF(AND(B27="100H", AND(E27='club records'!$J$8, F27&lt;='club records'!$K$8)), "CR", " ")</f>
        <v xml:space="preserve"> </v>
      </c>
      <c r="AV27" s="14" t="str">
        <f>IF(AND(B27="110H", OR(AND(E27='club records'!$J$9, F27&lt;='club records'!$K$9), AND(E27='club records'!$J$10, F27&lt;='club records'!$K$10))), "CR", " ")</f>
        <v xml:space="preserve"> </v>
      </c>
      <c r="AW27" s="14" t="str">
        <f>IF(AND(B27="400H", OR(AND(E27='club records'!$J$11, F27&lt;='club records'!$K$11), AND(E27='club records'!$J$12, F27&lt;='club records'!$K$12), AND(E27='club records'!$J$13, F27&lt;='club records'!$K$13), AND(E27='club records'!$J$14, F27&lt;='club records'!$K$14))), "CR", " ")</f>
        <v xml:space="preserve"> </v>
      </c>
      <c r="AX27" s="14" t="str">
        <f>IF(AND(B27="1500SC", AND(E27='club records'!$J$15, F27&lt;='club records'!$K$15)), "CR", " ")</f>
        <v xml:space="preserve"> </v>
      </c>
      <c r="AY27" s="14" t="str">
        <f>IF(AND(B27="2000SC", OR(AND(E27='club records'!$J$17, F27&lt;='club records'!$K$17), AND(E27='club records'!$J$18, F27&lt;='club records'!$K$18))), "CR", " ")</f>
        <v xml:space="preserve"> </v>
      </c>
      <c r="AZ27" s="14" t="str">
        <f>IF(AND(B27="3000SC", OR(AND(E27='club records'!$J$20, F27&lt;='club records'!$K$20), AND(E27='club records'!$J$21, F27&lt;='club records'!$K$21))), "CR", " ")</f>
        <v xml:space="preserve"> </v>
      </c>
      <c r="BA27" s="15" t="str">
        <f>IF(AND(B27="4x100", OR(AND(E27='club records'!$N$1, F27&lt;='club records'!$O$1), AND(E27='club records'!$N$2, F27&lt;='club records'!$O$2), AND(E27='club records'!$N$3, F27&lt;='club records'!$O$3), AND(E27='club records'!$N$4, F27&lt;='club records'!$O$4), AND(E27='club records'!$N$5, F27&lt;='club records'!$O$5))), "CR", " ")</f>
        <v xml:space="preserve"> </v>
      </c>
      <c r="BB27" s="15" t="str">
        <f>IF(AND(B27="4x200", OR(AND(E27='club records'!$N$6, F27&lt;='club records'!$O$6), AND(E27='club records'!$N$7, F27&lt;='club records'!$O$7), AND(E27='club records'!$N$8, F27&lt;='club records'!$O$8), AND(E27='club records'!$N$9, F27&lt;='club records'!$O$9), AND(E27='club records'!$N$10, F27&lt;='club records'!$O$10))), "CR", " ")</f>
        <v xml:space="preserve"> </v>
      </c>
      <c r="BC27" s="15" t="str">
        <f>IF(AND(B27="4x300", AND(E27='club records'!$N$11, F27&lt;='club records'!$O$11)), "CR", " ")</f>
        <v xml:space="preserve"> </v>
      </c>
      <c r="BD27" s="15" t="str">
        <f>IF(AND(B27="4x400", OR(AND(E27='club records'!$N$12, F27&lt;='club records'!$O$12), AND(E27='club records'!$N$13, F27&lt;='club records'!$O$13), AND(E27='club records'!$N$14, F27&lt;='club records'!$O$14), AND(E27='club records'!$N$15, F27&lt;='club records'!$O$15))), "CR", " ")</f>
        <v xml:space="preserve"> </v>
      </c>
      <c r="BE27" s="15" t="str">
        <f>IF(AND(B27="3x800", OR(AND(E27='club records'!$N$16, F27&lt;='club records'!$O$16), AND(E27='club records'!$N$17, F27&lt;='club records'!$O$17), AND(E27='club records'!$N$18, F27&lt;='club records'!$O$18))), "CR", " ")</f>
        <v xml:space="preserve"> </v>
      </c>
      <c r="BF27" s="15" t="str">
        <f>IF(AND(B27="pentathlon", OR(AND(E27='club records'!$N$21, F27&gt;='club records'!$O$21), AND(E27='club records'!$N$22, F27&gt;='club records'!$O$22),AND(E27='club records'!$N$23, F27&gt;='club records'!$O$23),AND(E27='club records'!$N$24, F27&gt;='club records'!$O$24))), "CR", " ")</f>
        <v xml:space="preserve"> </v>
      </c>
      <c r="BG27" s="15" t="str">
        <f>IF(AND(B27="heptathlon", OR(AND(E27='club records'!$N$26, F27&gt;='club records'!$O$26), AND(E27='club records'!$N$27, F27&gt;='club records'!$O$27))), "CR", " ")</f>
        <v xml:space="preserve"> </v>
      </c>
      <c r="BH27" s="15" t="str">
        <f>IF(AND(B27="decathlon", OR(AND(E27='club records'!$N$29, F27&gt;='club records'!$O$29), AND(E27='club records'!$N$30, F27&gt;='club records'!$O$30),AND(E27='club records'!$N$31, F27&gt;='club records'!$O$31))), "CR", " ")</f>
        <v xml:space="preserve"> </v>
      </c>
    </row>
    <row r="28" spans="1:60" ht="14.5" x14ac:dyDescent="0.35">
      <c r="A28" s="1" t="str">
        <f t="shared" si="2"/>
        <v>U11</v>
      </c>
      <c r="B28" s="2">
        <v>800</v>
      </c>
      <c r="C28" s="2" t="s">
        <v>356</v>
      </c>
      <c r="D28" s="1" t="s">
        <v>357</v>
      </c>
      <c r="E28" s="19" t="s">
        <v>19</v>
      </c>
      <c r="F28" s="24" t="s">
        <v>458</v>
      </c>
      <c r="G28" s="26">
        <v>43638</v>
      </c>
      <c r="H28" s="1" t="s">
        <v>313</v>
      </c>
      <c r="I28" s="1" t="s">
        <v>447</v>
      </c>
      <c r="J28" s="15" t="str">
        <f t="shared" si="3"/>
        <v/>
      </c>
      <c r="K28" s="15" t="str">
        <f>IF(AND(B28=100, OR(AND(E28='club records'!$B$6, F28&lt;='club records'!$C$6), AND(E28='club records'!$B$7, F28&lt;='club records'!$C$7), AND(E28='club records'!$B$8, F28&lt;='club records'!$C$8), AND(E28='club records'!$B$9, F28&lt;='club records'!$C$9), AND(E28='club records'!$B$10, F28&lt;='club records'!$C$10))), "CR", " ")</f>
        <v xml:space="preserve"> </v>
      </c>
      <c r="L28" s="15" t="str">
        <f>IF(AND(B28=200, OR(AND(E28='club records'!$B$11, F28&lt;='club records'!$C$11), AND(E28='club records'!$B$12, F28&lt;='club records'!$C$12), AND(E28='club records'!$B$13, F28&lt;='club records'!$C$13), AND(E28='club records'!$B$14, F28&lt;='club records'!$C$14), AND(E28='club records'!$B$15, F28&lt;='club records'!$C$15))), "CR", " ")</f>
        <v xml:space="preserve"> </v>
      </c>
      <c r="M28" s="15" t="str">
        <f>IF(AND(B28=300, OR(AND(E28='club records'!$B$16, F28&lt;='club records'!$C$16), AND(E28='club records'!$B$17, F28&lt;='club records'!$C$17))), "CR", " ")</f>
        <v xml:space="preserve"> </v>
      </c>
      <c r="N28" s="15" t="str">
        <f>IF(AND(B28=400, OR(AND(E28='club records'!$B$18, F28&lt;='club records'!$C$18), AND(E28='club records'!$B$19, F28&lt;='club records'!$C$19), AND(E28='club records'!$B$20, F28&lt;='club records'!$C$20), AND(E28='club records'!$B$21, F28&lt;='club records'!$C$21))), "CR", " ")</f>
        <v xml:space="preserve"> </v>
      </c>
      <c r="O28" s="15" t="str">
        <f>IF(AND(B28=800, OR(AND(E28='club records'!$B$22, F28&lt;='club records'!$C$22), AND(E28='club records'!$B$23, F28&lt;='club records'!$C$23), AND(E28='club records'!$B$24, F28&lt;='club records'!$C$24), AND(E28='club records'!$B$25, F28&lt;='club records'!$C$25), AND(E28='club records'!$B$26, F28&lt;='club records'!$C$26))), "CR", " ")</f>
        <v xml:space="preserve"> </v>
      </c>
      <c r="P28" s="15" t="str">
        <f>IF(AND(B28=1000, OR(AND(E28='club records'!$B$27, F28&lt;='club records'!$C$27), AND(E28='club records'!$B$28, F28&lt;='club records'!$C$28))), "CR", " ")</f>
        <v xml:space="preserve"> </v>
      </c>
      <c r="Q28" s="15" t="str">
        <f>IF(AND(B28=1500, OR(AND(E28='club records'!$B$29, F28&lt;='club records'!$C$29), AND(E28='club records'!$B$30, F28&lt;='club records'!$C$30), AND(E28='club records'!$B$31, F28&lt;='club records'!$C$31), AND(E28='club records'!$B$32, F28&lt;='club records'!$C$32), AND(E28='club records'!$B$33, F28&lt;='club records'!$C$33))), "CR", " ")</f>
        <v xml:space="preserve"> </v>
      </c>
      <c r="R28" s="15" t="str">
        <f>IF(AND(B28="1600 (Mile)",OR(AND(E28='club records'!$B$34,F28&lt;='club records'!$C$34),AND(E28='club records'!$B$35,F28&lt;='club records'!$C$35),AND(E28='club records'!$B$36,F28&lt;='club records'!$C$36),AND(E28='club records'!$B$37,F28&lt;='club records'!$C$37))),"CR"," ")</f>
        <v xml:space="preserve"> </v>
      </c>
      <c r="S28" s="15" t="str">
        <f>IF(AND(B28=3000, OR(AND(E28='club records'!$B$38, F28&lt;='club records'!$C$38), AND(E28='club records'!$B$39, F28&lt;='club records'!$C$39), AND(E28='club records'!$B$40, F28&lt;='club records'!$C$40), AND(E28='club records'!$B$41, F28&lt;='club records'!$C$41))), "CR", " ")</f>
        <v xml:space="preserve"> </v>
      </c>
      <c r="T28" s="15" t="str">
        <f>IF(AND(B28=5000, OR(AND(E28='club records'!$B$42, F28&lt;='club records'!$C$42), AND(E28='club records'!$B$43, F28&lt;='club records'!$C$43))), "CR", " ")</f>
        <v xml:space="preserve"> </v>
      </c>
      <c r="U28" s="14" t="str">
        <f>IF(AND(B28=10000, OR(AND(E28='club records'!$B$44, F28&lt;='club records'!$C$44), AND(E28='club records'!$B$45, F28&lt;='club records'!$C$45))), "CR", " ")</f>
        <v xml:space="preserve"> </v>
      </c>
      <c r="V28" s="14" t="str">
        <f>IF(AND(B28="high jump", OR(AND(E28='club records'!$F$1, F28&gt;='club records'!$G$1), AND(E28='club records'!$F$2, F28&gt;='club records'!$G$2), AND(E28='club records'!$F$3, F28&gt;='club records'!$G$3), AND(E28='club records'!$F$4, F28&gt;='club records'!$G$4), AND(E28='club records'!$F$5, F28&gt;='club records'!$G$5))), "CR", " ")</f>
        <v xml:space="preserve"> </v>
      </c>
      <c r="W28" s="14" t="str">
        <f>IF(AND(B28="long jump", OR(AND(E28='club records'!$F$6, F28&gt;='club records'!$G$6), AND(E28='club records'!$F$7, F28&gt;='club records'!$G$7), AND(E28='club records'!$F$8, F28&gt;='club records'!$G$8), AND(E28='club records'!$F$9, F28&gt;='club records'!$G$9), AND(E28='club records'!$F$10, F28&gt;='club records'!$G$10))), "CR", " ")</f>
        <v xml:space="preserve"> </v>
      </c>
      <c r="X28" s="14" t="str">
        <f>IF(AND(B28="triple jump", OR(AND(E28='club records'!$F$11, F28&gt;='club records'!$G$11), AND(E28='club records'!$F$12, F28&gt;='club records'!$G$12), AND(E28='club records'!$F$13, F28&gt;='club records'!$G$13), AND(E28='club records'!$F$14, F28&gt;='club records'!$G$14), AND(E28='club records'!$F$15, F28&gt;='club records'!$G$15))), "CR", " ")</f>
        <v xml:space="preserve"> </v>
      </c>
      <c r="Y28" s="14" t="str">
        <f>IF(AND(B28="pole vault", OR(AND(E28='club records'!$F$16, F28&gt;='club records'!$G$16), AND(E28='club records'!$F$17, F28&gt;='club records'!$G$17), AND(E28='club records'!$F$18, F28&gt;='club records'!$G$18), AND(E28='club records'!$F$19, F28&gt;='club records'!$G$19), AND(E28='club records'!$F$20, F28&gt;='club records'!$G$20))), "CR", " ")</f>
        <v xml:space="preserve"> </v>
      </c>
      <c r="Z28" s="14" t="str">
        <f>IF(AND(B28="discus 1", E28='club records'!$F$21, F28&gt;='club records'!$G$21), "CR", " ")</f>
        <v xml:space="preserve"> </v>
      </c>
      <c r="AA28" s="14" t="str">
        <f>IF(AND(B28="discus 1.25", E28='club records'!$F$22, F28&gt;='club records'!$G$22), "CR", " ")</f>
        <v xml:space="preserve"> </v>
      </c>
      <c r="AB28" s="14" t="str">
        <f>IF(AND(B28="discus 1.5", E28='club records'!$F$23, F28&gt;='club records'!$G$23), "CR", " ")</f>
        <v xml:space="preserve"> </v>
      </c>
      <c r="AC28" s="14" t="str">
        <f>IF(AND(B28="discus 1.75", E28='club records'!$F$24, F28&gt;='club records'!$G$24), "CR", " ")</f>
        <v xml:space="preserve"> </v>
      </c>
      <c r="AD28" s="14" t="str">
        <f>IF(AND(B28="discus 2", E28='club records'!$F$25, F28&gt;='club records'!$G$25), "CR", " ")</f>
        <v xml:space="preserve"> </v>
      </c>
      <c r="AE28" s="14" t="str">
        <f>IF(AND(B28="hammer 4", E28='club records'!$F$27, F28&gt;='club records'!$G$27), "CR", " ")</f>
        <v xml:space="preserve"> </v>
      </c>
      <c r="AF28" s="14" t="str">
        <f>IF(AND(B28="hammer 5", E28='club records'!$F$28, F28&gt;='club records'!$G$28), "CR", " ")</f>
        <v xml:space="preserve"> </v>
      </c>
      <c r="AG28" s="14" t="str">
        <f>IF(AND(B28="hammer 6", E28='club records'!$F$29, F28&gt;='club records'!$G$29), "CR", " ")</f>
        <v xml:space="preserve"> </v>
      </c>
      <c r="AH28" s="14" t="str">
        <f>IF(AND(B28="hammer 7.26", E28='club records'!$F$30, F28&gt;='club records'!$G$30), "CR", " ")</f>
        <v xml:space="preserve"> </v>
      </c>
      <c r="AI28" s="14" t="str">
        <f>IF(AND(B28="javelin 400", E28='club records'!$F$31, F28&gt;='club records'!$G$31), "CR", " ")</f>
        <v xml:space="preserve"> </v>
      </c>
      <c r="AJ28" s="14" t="str">
        <f>IF(AND(B28="javelin 600", E28='club records'!$F$32, F28&gt;='club records'!$G$32), "CR", " ")</f>
        <v xml:space="preserve"> </v>
      </c>
      <c r="AK28" s="14" t="str">
        <f>IF(AND(B28="javelin 700", E28='club records'!$F$33, F28&gt;='club records'!$G$33), "CR", " ")</f>
        <v xml:space="preserve"> </v>
      </c>
      <c r="AL28" s="14" t="str">
        <f>IF(AND(B28="javelin 800", OR(AND(E28='club records'!$F$34, F28&gt;='club records'!$G$34), AND(E28='club records'!$F$35, F28&gt;='club records'!$G$35))), "CR", " ")</f>
        <v xml:space="preserve"> </v>
      </c>
      <c r="AM28" s="14" t="str">
        <f>IF(AND(B28="shot 3", E28='club records'!$F$36, F28&gt;='club records'!$G$36), "CR", " ")</f>
        <v xml:space="preserve"> </v>
      </c>
      <c r="AN28" s="14" t="str">
        <f>IF(AND(B28="shot 4", E28='club records'!$F$37, F28&gt;='club records'!$G$37), "CR", " ")</f>
        <v xml:space="preserve"> </v>
      </c>
      <c r="AO28" s="14" t="str">
        <f>IF(AND(B28="shot 5", E28='club records'!$F$38, F28&gt;='club records'!$G$38), "CR", " ")</f>
        <v xml:space="preserve"> </v>
      </c>
      <c r="AP28" s="14" t="str">
        <f>IF(AND(B28="shot 6", E28='club records'!$F$39, F28&gt;='club records'!$G$39), "CR", " ")</f>
        <v xml:space="preserve"> </v>
      </c>
      <c r="AQ28" s="14" t="str">
        <f>IF(AND(B28="shot 7.26", E28='club records'!$F$40, F28&gt;='club records'!$G$40), "CR", " ")</f>
        <v xml:space="preserve"> </v>
      </c>
      <c r="AR28" s="14" t="str">
        <f>IF(AND(B28="60H",OR(AND(E28='club records'!$J$1,F28&lt;='club records'!$K$1),AND(E28='club records'!$J$2,F28&lt;='club records'!$K$2),AND(E28='club records'!$J$3,F28&lt;='club records'!$K$3),AND(E28='club records'!$J$4,F28&lt;='club records'!$K$4),AND(E28='club records'!$J$5,F28&lt;='club records'!$K$5))),"CR"," ")</f>
        <v xml:space="preserve"> </v>
      </c>
      <c r="AS28" s="14" t="str">
        <f>IF(AND(B28="75H", AND(E28='club records'!$J$6, F28&lt;='club records'!$K$6)), "CR", " ")</f>
        <v xml:space="preserve"> </v>
      </c>
      <c r="AT28" s="14" t="str">
        <f>IF(AND(B28="80H", AND(E28='club records'!$J$7, F28&lt;='club records'!$K$7)), "CR", " ")</f>
        <v xml:space="preserve"> </v>
      </c>
      <c r="AU28" s="14" t="str">
        <f>IF(AND(B28="100H", AND(E28='club records'!$J$8, F28&lt;='club records'!$K$8)), "CR", " ")</f>
        <v xml:space="preserve"> </v>
      </c>
      <c r="AV28" s="14" t="str">
        <f>IF(AND(B28="110H", OR(AND(E28='club records'!$J$9, F28&lt;='club records'!$K$9), AND(E28='club records'!$J$10, F28&lt;='club records'!$K$10))), "CR", " ")</f>
        <v xml:space="preserve"> </v>
      </c>
      <c r="AW28" s="14" t="str">
        <f>IF(AND(B28="400H", OR(AND(E28='club records'!$J$11, F28&lt;='club records'!$K$11), AND(E28='club records'!$J$12, F28&lt;='club records'!$K$12), AND(E28='club records'!$J$13, F28&lt;='club records'!$K$13), AND(E28='club records'!$J$14, F28&lt;='club records'!$K$14))), "CR", " ")</f>
        <v xml:space="preserve"> </v>
      </c>
      <c r="AX28" s="14" t="str">
        <f>IF(AND(B28="1500SC", AND(E28='club records'!$J$15, F28&lt;='club records'!$K$15)), "CR", " ")</f>
        <v xml:space="preserve"> </v>
      </c>
      <c r="AY28" s="14" t="str">
        <f>IF(AND(B28="2000SC", OR(AND(E28='club records'!$J$17, F28&lt;='club records'!$K$17), AND(E28='club records'!$J$18, F28&lt;='club records'!$K$18))), "CR", " ")</f>
        <v xml:space="preserve"> </v>
      </c>
      <c r="AZ28" s="14" t="str">
        <f>IF(AND(B28="3000SC", OR(AND(E28='club records'!$J$20, F28&lt;='club records'!$K$20), AND(E28='club records'!$J$21, F28&lt;='club records'!$K$21))), "CR", " ")</f>
        <v xml:space="preserve"> </v>
      </c>
      <c r="BA28" s="15" t="str">
        <f>IF(AND(B28="4x100", OR(AND(E28='club records'!$N$1, F28&lt;='club records'!$O$1), AND(E28='club records'!$N$2, F28&lt;='club records'!$O$2), AND(E28='club records'!$N$3, F28&lt;='club records'!$O$3), AND(E28='club records'!$N$4, F28&lt;='club records'!$O$4), AND(E28='club records'!$N$5, F28&lt;='club records'!$O$5))), "CR", " ")</f>
        <v xml:space="preserve"> </v>
      </c>
      <c r="BB28" s="15" t="str">
        <f>IF(AND(B28="4x200", OR(AND(E28='club records'!$N$6, F28&lt;='club records'!$O$6), AND(E28='club records'!$N$7, F28&lt;='club records'!$O$7), AND(E28='club records'!$N$8, F28&lt;='club records'!$O$8), AND(E28='club records'!$N$9, F28&lt;='club records'!$O$9), AND(E28='club records'!$N$10, F28&lt;='club records'!$O$10))), "CR", " ")</f>
        <v xml:space="preserve"> </v>
      </c>
      <c r="BC28" s="15" t="str">
        <f>IF(AND(B28="4x300", AND(E28='club records'!$N$11, F28&lt;='club records'!$O$11)), "CR", " ")</f>
        <v xml:space="preserve"> </v>
      </c>
      <c r="BD28" s="15" t="str">
        <f>IF(AND(B28="4x400", OR(AND(E28='club records'!$N$12, F28&lt;='club records'!$O$12), AND(E28='club records'!$N$13, F28&lt;='club records'!$O$13), AND(E28='club records'!$N$14, F28&lt;='club records'!$O$14), AND(E28='club records'!$N$15, F28&lt;='club records'!$O$15))), "CR", " ")</f>
        <v xml:space="preserve"> </v>
      </c>
      <c r="BE28" s="15" t="str">
        <f>IF(AND(B28="3x800", OR(AND(E28='club records'!$N$16, F28&lt;='club records'!$O$16), AND(E28='club records'!$N$17, F28&lt;='club records'!$O$17), AND(E28='club records'!$N$18, F28&lt;='club records'!$O$18))), "CR", " ")</f>
        <v xml:space="preserve"> </v>
      </c>
      <c r="BF28" s="15" t="str">
        <f>IF(AND(B28="pentathlon", OR(AND(E28='club records'!$N$21, F28&gt;='club records'!$O$21), AND(E28='club records'!$N$22, F28&gt;='club records'!$O$22),AND(E28='club records'!$N$23, F28&gt;='club records'!$O$23),AND(E28='club records'!$N$24, F28&gt;='club records'!$O$24))), "CR", " ")</f>
        <v xml:space="preserve"> </v>
      </c>
      <c r="BG28" s="15" t="str">
        <f>IF(AND(B28="heptathlon", OR(AND(E28='club records'!$N$26, F28&gt;='club records'!$O$26), AND(E28='club records'!$N$27, F28&gt;='club records'!$O$27))), "CR", " ")</f>
        <v xml:space="preserve"> </v>
      </c>
      <c r="BH28" s="15" t="str">
        <f>IF(AND(B28="decathlon", OR(AND(E28='club records'!$N$29, F28&gt;='club records'!$O$29), AND(E28='club records'!$N$30, F28&gt;='club records'!$O$30),AND(E28='club records'!$N$31, F28&gt;='club records'!$O$31))), "CR", " ")</f>
        <v xml:space="preserve"> </v>
      </c>
    </row>
    <row r="29" spans="1:60" ht="14.5" x14ac:dyDescent="0.35">
      <c r="A29" s="1" t="str">
        <f t="shared" si="2"/>
        <v>U11</v>
      </c>
      <c r="B29" s="2">
        <v>800</v>
      </c>
      <c r="C29" s="1" t="s">
        <v>135</v>
      </c>
      <c r="D29" s="1" t="s">
        <v>157</v>
      </c>
      <c r="E29" s="19" t="s">
        <v>19</v>
      </c>
      <c r="F29" s="20" t="s">
        <v>359</v>
      </c>
      <c r="G29" s="27">
        <v>43603</v>
      </c>
      <c r="H29" s="1" t="s">
        <v>304</v>
      </c>
      <c r="I29" s="1" t="s">
        <v>358</v>
      </c>
      <c r="J29" s="15" t="str">
        <f t="shared" si="3"/>
        <v/>
      </c>
      <c r="K29" s="15" t="str">
        <f>IF(AND(B29=100, OR(AND(E29='club records'!$B$6, F29&lt;='club records'!$C$6), AND(E29='club records'!$B$7, F29&lt;='club records'!$C$7), AND(E29='club records'!$B$8, F29&lt;='club records'!$C$8), AND(E29='club records'!$B$9, F29&lt;='club records'!$C$9), AND(E29='club records'!$B$10, F29&lt;='club records'!$C$10))), "CR", " ")</f>
        <v xml:space="preserve"> </v>
      </c>
      <c r="L29" s="15" t="str">
        <f>IF(AND(B29=200, OR(AND(E29='club records'!$B$11, F29&lt;='club records'!$C$11), AND(E29='club records'!$B$12, F29&lt;='club records'!$C$12), AND(E29='club records'!$B$13, F29&lt;='club records'!$C$13), AND(E29='club records'!$B$14, F29&lt;='club records'!$C$14), AND(E29='club records'!$B$15, F29&lt;='club records'!$C$15))), "CR", " ")</f>
        <v xml:space="preserve"> </v>
      </c>
      <c r="M29" s="15" t="str">
        <f>IF(AND(B29=300, OR(AND(E29='club records'!$B$16, F29&lt;='club records'!$C$16), AND(E29='club records'!$B$17, F29&lt;='club records'!$C$17))), "CR", " ")</f>
        <v xml:space="preserve"> </v>
      </c>
      <c r="N29" s="15" t="str">
        <f>IF(AND(B29=400, OR(AND(E29='club records'!$B$18, F29&lt;='club records'!$C$18), AND(E29='club records'!$B$19, F29&lt;='club records'!$C$19), AND(E29='club records'!$B$20, F29&lt;='club records'!$C$20), AND(E29='club records'!$B$21, F29&lt;='club records'!$C$21))), "CR", " ")</f>
        <v xml:space="preserve"> </v>
      </c>
      <c r="O29" s="15" t="str">
        <f>IF(AND(B29=800, OR(AND(E29='club records'!$B$22, F29&lt;='club records'!$C$22), AND(E29='club records'!$B$23, F29&lt;='club records'!$C$23), AND(E29='club records'!$B$24, F29&lt;='club records'!$C$24), AND(E29='club records'!$B$25, F29&lt;='club records'!$C$25), AND(E29='club records'!$B$26, F29&lt;='club records'!$C$26))), "CR", " ")</f>
        <v xml:space="preserve"> </v>
      </c>
      <c r="P29" s="15" t="str">
        <f>IF(AND(B29=1000, OR(AND(E29='club records'!$B$27, F29&lt;='club records'!$C$27), AND(E29='club records'!$B$28, F29&lt;='club records'!$C$28))), "CR", " ")</f>
        <v xml:space="preserve"> </v>
      </c>
      <c r="Q29" s="15" t="str">
        <f>IF(AND(B29=1500, OR(AND(E29='club records'!$B$29, F29&lt;='club records'!$C$29), AND(E29='club records'!$B$30, F29&lt;='club records'!$C$30), AND(E29='club records'!$B$31, F29&lt;='club records'!$C$31), AND(E29='club records'!$B$32, F29&lt;='club records'!$C$32), AND(E29='club records'!$B$33, F29&lt;='club records'!$C$33))), "CR", " ")</f>
        <v xml:space="preserve"> </v>
      </c>
      <c r="R29" s="15" t="str">
        <f>IF(AND(B29="1600 (Mile)",OR(AND(E29='club records'!$B$34,F29&lt;='club records'!$C$34),AND(E29='club records'!$B$35,F29&lt;='club records'!$C$35),AND(E29='club records'!$B$36,F29&lt;='club records'!$C$36),AND(E29='club records'!$B$37,F29&lt;='club records'!$C$37))),"CR"," ")</f>
        <v xml:space="preserve"> </v>
      </c>
      <c r="S29" s="15" t="str">
        <f>IF(AND(B29=3000, OR(AND(E29='club records'!$B$38, F29&lt;='club records'!$C$38), AND(E29='club records'!$B$39, F29&lt;='club records'!$C$39), AND(E29='club records'!$B$40, F29&lt;='club records'!$C$40), AND(E29='club records'!$B$41, F29&lt;='club records'!$C$41))), "CR", " ")</f>
        <v xml:space="preserve"> </v>
      </c>
      <c r="T29" s="15" t="str">
        <f>IF(AND(B29=5000, OR(AND(E29='club records'!$B$42, F29&lt;='club records'!$C$42), AND(E29='club records'!$B$43, F29&lt;='club records'!$C$43))), "CR", " ")</f>
        <v xml:space="preserve"> </v>
      </c>
      <c r="U29" s="14" t="str">
        <f>IF(AND(B29=10000, OR(AND(E29='club records'!$B$44, F29&lt;='club records'!$C$44), AND(E29='club records'!$B$45, F29&lt;='club records'!$C$45))), "CR", " ")</f>
        <v xml:space="preserve"> </v>
      </c>
      <c r="V29" s="14" t="str">
        <f>IF(AND(B29="high jump", OR(AND(E29='club records'!$F$1, F29&gt;='club records'!$G$1), AND(E29='club records'!$F$2, F29&gt;='club records'!$G$2), AND(E29='club records'!$F$3, F29&gt;='club records'!$G$3), AND(E29='club records'!$F$4, F29&gt;='club records'!$G$4), AND(E29='club records'!$F$5, F29&gt;='club records'!$G$5))), "CR", " ")</f>
        <v xml:space="preserve"> </v>
      </c>
      <c r="W29" s="14" t="str">
        <f>IF(AND(B29="long jump", OR(AND(E29='club records'!$F$6, F29&gt;='club records'!$G$6), AND(E29='club records'!$F$7, F29&gt;='club records'!$G$7), AND(E29='club records'!$F$8, F29&gt;='club records'!$G$8), AND(E29='club records'!$F$9, F29&gt;='club records'!$G$9), AND(E29='club records'!$F$10, F29&gt;='club records'!$G$10))), "CR", " ")</f>
        <v xml:space="preserve"> </v>
      </c>
      <c r="X29" s="14" t="str">
        <f>IF(AND(B29="triple jump", OR(AND(E29='club records'!$F$11, F29&gt;='club records'!$G$11), AND(E29='club records'!$F$12, F29&gt;='club records'!$G$12), AND(E29='club records'!$F$13, F29&gt;='club records'!$G$13), AND(E29='club records'!$F$14, F29&gt;='club records'!$G$14), AND(E29='club records'!$F$15, F29&gt;='club records'!$G$15))), "CR", " ")</f>
        <v xml:space="preserve"> </v>
      </c>
      <c r="Y29" s="14" t="str">
        <f>IF(AND(B29="pole vault", OR(AND(E29='club records'!$F$16, F29&gt;='club records'!$G$16), AND(E29='club records'!$F$17, F29&gt;='club records'!$G$17), AND(E29='club records'!$F$18, F29&gt;='club records'!$G$18), AND(E29='club records'!$F$19, F29&gt;='club records'!$G$19), AND(E29='club records'!$F$20, F29&gt;='club records'!$G$20))), "CR", " ")</f>
        <v xml:space="preserve"> </v>
      </c>
      <c r="Z29" s="14" t="str">
        <f>IF(AND(B29="discus 1", E29='club records'!$F$21, F29&gt;='club records'!$G$21), "CR", " ")</f>
        <v xml:space="preserve"> </v>
      </c>
      <c r="AA29" s="14" t="str">
        <f>IF(AND(B29="discus 1.25", E29='club records'!$F$22, F29&gt;='club records'!$G$22), "CR", " ")</f>
        <v xml:space="preserve"> </v>
      </c>
      <c r="AB29" s="14" t="str">
        <f>IF(AND(B29="discus 1.5", E29='club records'!$F$23, F29&gt;='club records'!$G$23), "CR", " ")</f>
        <v xml:space="preserve"> </v>
      </c>
      <c r="AC29" s="14" t="str">
        <f>IF(AND(B29="discus 1.75", E29='club records'!$F$24, F29&gt;='club records'!$G$24), "CR", " ")</f>
        <v xml:space="preserve"> </v>
      </c>
      <c r="AD29" s="14" t="str">
        <f>IF(AND(B29="discus 2", E29='club records'!$F$25, F29&gt;='club records'!$G$25), "CR", " ")</f>
        <v xml:space="preserve"> </v>
      </c>
      <c r="AE29" s="14" t="str">
        <f>IF(AND(B29="hammer 4", E29='club records'!$F$27, F29&gt;='club records'!$G$27), "CR", " ")</f>
        <v xml:space="preserve"> </v>
      </c>
      <c r="AF29" s="14" t="str">
        <f>IF(AND(B29="hammer 5", E29='club records'!$F$28, F29&gt;='club records'!$G$28), "CR", " ")</f>
        <v xml:space="preserve"> </v>
      </c>
      <c r="AG29" s="14" t="str">
        <f>IF(AND(B29="hammer 6", E29='club records'!$F$29, F29&gt;='club records'!$G$29), "CR", " ")</f>
        <v xml:space="preserve"> </v>
      </c>
      <c r="AH29" s="14" t="str">
        <f>IF(AND(B29="hammer 7.26", E29='club records'!$F$30, F29&gt;='club records'!$G$30), "CR", " ")</f>
        <v xml:space="preserve"> </v>
      </c>
      <c r="AI29" s="14" t="str">
        <f>IF(AND(B29="javelin 400", E29='club records'!$F$31, F29&gt;='club records'!$G$31), "CR", " ")</f>
        <v xml:space="preserve"> </v>
      </c>
      <c r="AJ29" s="14" t="str">
        <f>IF(AND(B29="javelin 600", E29='club records'!$F$32, F29&gt;='club records'!$G$32), "CR", " ")</f>
        <v xml:space="preserve"> </v>
      </c>
      <c r="AK29" s="14" t="str">
        <f>IF(AND(B29="javelin 700", E29='club records'!$F$33, F29&gt;='club records'!$G$33), "CR", " ")</f>
        <v xml:space="preserve"> </v>
      </c>
      <c r="AL29" s="14" t="str">
        <f>IF(AND(B29="javelin 800", OR(AND(E29='club records'!$F$34, F29&gt;='club records'!$G$34), AND(E29='club records'!$F$35, F29&gt;='club records'!$G$35))), "CR", " ")</f>
        <v xml:space="preserve"> </v>
      </c>
      <c r="AM29" s="14" t="str">
        <f>IF(AND(B29="shot 3", E29='club records'!$F$36, F29&gt;='club records'!$G$36), "CR", " ")</f>
        <v xml:space="preserve"> </v>
      </c>
      <c r="AN29" s="14" t="str">
        <f>IF(AND(B29="shot 4", E29='club records'!$F$37, F29&gt;='club records'!$G$37), "CR", " ")</f>
        <v xml:space="preserve"> </v>
      </c>
      <c r="AO29" s="14" t="str">
        <f>IF(AND(B29="shot 5", E29='club records'!$F$38, F29&gt;='club records'!$G$38), "CR", " ")</f>
        <v xml:space="preserve"> </v>
      </c>
      <c r="AP29" s="14" t="str">
        <f>IF(AND(B29="shot 6", E29='club records'!$F$39, F29&gt;='club records'!$G$39), "CR", " ")</f>
        <v xml:space="preserve"> </v>
      </c>
      <c r="AQ29" s="14" t="str">
        <f>IF(AND(B29="shot 7.26", E29='club records'!$F$40, F29&gt;='club records'!$G$40), "CR", " ")</f>
        <v xml:space="preserve"> </v>
      </c>
      <c r="AR29" s="14" t="str">
        <f>IF(AND(B29="60H",OR(AND(E29='club records'!$J$1,F29&lt;='club records'!$K$1),AND(E29='club records'!$J$2,F29&lt;='club records'!$K$2),AND(E29='club records'!$J$3,F29&lt;='club records'!$K$3),AND(E29='club records'!$J$4,F29&lt;='club records'!$K$4),AND(E29='club records'!$J$5,F29&lt;='club records'!$K$5))),"CR"," ")</f>
        <v xml:space="preserve"> </v>
      </c>
      <c r="AS29" s="14" t="str">
        <f>IF(AND(B29="75H", AND(E29='club records'!$J$6, F29&lt;='club records'!$K$6)), "CR", " ")</f>
        <v xml:space="preserve"> </v>
      </c>
      <c r="AT29" s="14" t="str">
        <f>IF(AND(B29="80H", AND(E29='club records'!$J$7, F29&lt;='club records'!$K$7)), "CR", " ")</f>
        <v xml:space="preserve"> </v>
      </c>
      <c r="AU29" s="14" t="str">
        <f>IF(AND(B29="100H", AND(E29='club records'!$J$8, F29&lt;='club records'!$K$8)), "CR", " ")</f>
        <v xml:space="preserve"> </v>
      </c>
      <c r="AV29" s="14" t="str">
        <f>IF(AND(B29="110H", OR(AND(E29='club records'!$J$9, F29&lt;='club records'!$K$9), AND(E29='club records'!$J$10, F29&lt;='club records'!$K$10))), "CR", " ")</f>
        <v xml:space="preserve"> </v>
      </c>
      <c r="AW29" s="14" t="str">
        <f>IF(AND(B29="400H", OR(AND(E29='club records'!$J$11, F29&lt;='club records'!$K$11), AND(E29='club records'!$J$12, F29&lt;='club records'!$K$12), AND(E29='club records'!$J$13, F29&lt;='club records'!$K$13), AND(E29='club records'!$J$14, F29&lt;='club records'!$K$14))), "CR", " ")</f>
        <v xml:space="preserve"> </v>
      </c>
      <c r="AX29" s="14" t="str">
        <f>IF(AND(B29="1500SC", AND(E29='club records'!$J$15, F29&lt;='club records'!$K$15)), "CR", " ")</f>
        <v xml:space="preserve"> </v>
      </c>
      <c r="AY29" s="14" t="str">
        <f>IF(AND(B29="2000SC", OR(AND(E29='club records'!$J$17, F29&lt;='club records'!$K$17), AND(E29='club records'!$J$18, F29&lt;='club records'!$K$18))), "CR", " ")</f>
        <v xml:space="preserve"> </v>
      </c>
      <c r="AZ29" s="14" t="str">
        <f>IF(AND(B29="3000SC", OR(AND(E29='club records'!$J$20, F29&lt;='club records'!$K$20), AND(E29='club records'!$J$21, F29&lt;='club records'!$K$21))), "CR", " ")</f>
        <v xml:space="preserve"> </v>
      </c>
      <c r="BA29" s="15" t="str">
        <f>IF(AND(B29="4x100", OR(AND(E29='club records'!$N$1, F29&lt;='club records'!$O$1), AND(E29='club records'!$N$2, F29&lt;='club records'!$O$2), AND(E29='club records'!$N$3, F29&lt;='club records'!$O$3), AND(E29='club records'!$N$4, F29&lt;='club records'!$O$4), AND(E29='club records'!$N$5, F29&lt;='club records'!$O$5))), "CR", " ")</f>
        <v xml:space="preserve"> </v>
      </c>
      <c r="BB29" s="15" t="str">
        <f>IF(AND(B29="4x200", OR(AND(E29='club records'!$N$6, F29&lt;='club records'!$O$6), AND(E29='club records'!$N$7, F29&lt;='club records'!$O$7), AND(E29='club records'!$N$8, F29&lt;='club records'!$O$8), AND(E29='club records'!$N$9, F29&lt;='club records'!$O$9), AND(E29='club records'!$N$10, F29&lt;='club records'!$O$10))), "CR", " ")</f>
        <v xml:space="preserve"> </v>
      </c>
      <c r="BC29" s="15" t="str">
        <f>IF(AND(B29="4x300", AND(E29='club records'!$N$11, F29&lt;='club records'!$O$11)), "CR", " ")</f>
        <v xml:space="preserve"> </v>
      </c>
      <c r="BD29" s="15" t="str">
        <f>IF(AND(B29="4x400", OR(AND(E29='club records'!$N$12, F29&lt;='club records'!$O$12), AND(E29='club records'!$N$13, F29&lt;='club records'!$O$13), AND(E29='club records'!$N$14, F29&lt;='club records'!$O$14), AND(E29='club records'!$N$15, F29&lt;='club records'!$O$15))), "CR", " ")</f>
        <v xml:space="preserve"> </v>
      </c>
      <c r="BE29" s="15" t="str">
        <f>IF(AND(B29="3x800", OR(AND(E29='club records'!$N$16, F29&lt;='club records'!$O$16), AND(E29='club records'!$N$17, F29&lt;='club records'!$O$17), AND(E29='club records'!$N$18, F29&lt;='club records'!$O$18))), "CR", " ")</f>
        <v xml:space="preserve"> </v>
      </c>
      <c r="BF29" s="15" t="str">
        <f>IF(AND(B29="pentathlon", OR(AND(E29='club records'!$N$21, F29&gt;='club records'!$O$21), AND(E29='club records'!$N$22, F29&gt;='club records'!$O$22),AND(E29='club records'!$N$23, F29&gt;='club records'!$O$23),AND(E29='club records'!$N$24, F29&gt;='club records'!$O$24))), "CR", " ")</f>
        <v xml:space="preserve"> </v>
      </c>
      <c r="BG29" s="15" t="str">
        <f>IF(AND(B29="heptathlon", OR(AND(E29='club records'!$N$26, F29&gt;='club records'!$O$26), AND(E29='club records'!$N$27, F29&gt;='club records'!$O$27))), "CR", " ")</f>
        <v xml:space="preserve"> </v>
      </c>
      <c r="BH29" s="15" t="str">
        <f>IF(AND(B29="decathlon", OR(AND(E29='club records'!$N$29, F29&gt;='club records'!$O$29), AND(E29='club records'!$N$30, F29&gt;='club records'!$O$30),AND(E29='club records'!$N$31, F29&gt;='club records'!$O$31))), "CR", " ")</f>
        <v xml:space="preserve"> </v>
      </c>
    </row>
    <row r="30" spans="1:60" ht="14.5" x14ac:dyDescent="0.35">
      <c r="A30" s="1" t="s">
        <v>19</v>
      </c>
      <c r="B30" s="2">
        <v>800</v>
      </c>
      <c r="C30" s="1" t="s">
        <v>262</v>
      </c>
      <c r="D30" s="1" t="s">
        <v>263</v>
      </c>
      <c r="E30" s="19" t="s">
        <v>19</v>
      </c>
      <c r="F30" s="20" t="s">
        <v>582</v>
      </c>
      <c r="G30" s="27">
        <v>43603</v>
      </c>
      <c r="H30" s="1" t="s">
        <v>304</v>
      </c>
      <c r="I30" s="1" t="s">
        <v>358</v>
      </c>
      <c r="J30" s="15" t="s">
        <v>410</v>
      </c>
      <c r="O30" s="1"/>
      <c r="P30" s="1"/>
      <c r="Q30" s="1"/>
      <c r="R30" s="1"/>
      <c r="S30" s="1"/>
      <c r="T30" s="1"/>
    </row>
    <row r="31" spans="1:60" ht="14.5" x14ac:dyDescent="0.35">
      <c r="A31" s="1" t="str">
        <f>E31</f>
        <v>U11</v>
      </c>
      <c r="B31" s="2">
        <v>800</v>
      </c>
      <c r="C31" s="2" t="s">
        <v>459</v>
      </c>
      <c r="D31" s="1" t="s">
        <v>460</v>
      </c>
      <c r="E31" s="19" t="s">
        <v>19</v>
      </c>
      <c r="F31" s="24" t="s">
        <v>461</v>
      </c>
      <c r="G31" s="26">
        <v>43638</v>
      </c>
      <c r="H31" s="1" t="s">
        <v>313</v>
      </c>
      <c r="I31" s="1" t="s">
        <v>447</v>
      </c>
      <c r="J31" s="15" t="str">
        <f>IF(OR(K31="CR", L31="CR", M31="CR", N31="CR", O31="CR", P31="CR", Q31="CR", R31="CR", S31="CR", T31="CR",U31="CR", V31="CR", W31="CR", X31="CR", Y31="CR", Z31="CR", AA31="CR", AB31="CR", AC31="CR", AD31="CR", AE31="CR", AF31="CR", AG31="CR", AH31="CR", AI31="CR", AJ31="CR", AK31="CR", AL31="CR", AM31="CR", AN31="CR", AO31="CR", AP31="CR", AQ31="CR", AR31="CR", AS31="CR", AT31="CR", AU31="CR", AV31="CR", AW31="CR", AX31="CR", AY31="CR", AZ31="CR", BA31="CR", BB31="CR", BC31="CR", BD31="CR", BE31="CR", BF31="CR", BG31="CR", BH31="CR"), "***CLUB RECORD***", "")</f>
        <v/>
      </c>
      <c r="K31" s="15" t="str">
        <f>IF(AND(B31=100, OR(AND(E31='club records'!$B$6, F31&lt;='club records'!$C$6), AND(E31='club records'!$B$7, F31&lt;='club records'!$C$7), AND(E31='club records'!$B$8, F31&lt;='club records'!$C$8), AND(E31='club records'!$B$9, F31&lt;='club records'!$C$9), AND(E31='club records'!$B$10, F31&lt;='club records'!$C$10))), "CR", " ")</f>
        <v xml:space="preserve"> </v>
      </c>
      <c r="L31" s="15" t="str">
        <f>IF(AND(B31=200, OR(AND(E31='club records'!$B$11, F31&lt;='club records'!$C$11), AND(E31='club records'!$B$12, F31&lt;='club records'!$C$12), AND(E31='club records'!$B$13, F31&lt;='club records'!$C$13), AND(E31='club records'!$B$14, F31&lt;='club records'!$C$14), AND(E31='club records'!$B$15, F31&lt;='club records'!$C$15))), "CR", " ")</f>
        <v xml:space="preserve"> </v>
      </c>
      <c r="M31" s="15" t="str">
        <f>IF(AND(B31=300, OR(AND(E31='club records'!$B$16, F31&lt;='club records'!$C$16), AND(E31='club records'!$B$17, F31&lt;='club records'!$C$17))), "CR", " ")</f>
        <v xml:space="preserve"> </v>
      </c>
      <c r="N31" s="15" t="str">
        <f>IF(AND(B31=400, OR(AND(E31='club records'!$B$18, F31&lt;='club records'!$C$18), AND(E31='club records'!$B$19, F31&lt;='club records'!$C$19), AND(E31='club records'!$B$20, F31&lt;='club records'!$C$20), AND(E31='club records'!$B$21, F31&lt;='club records'!$C$21))), "CR", " ")</f>
        <v xml:space="preserve"> </v>
      </c>
      <c r="O31" s="15" t="str">
        <f>IF(AND(B31=800, OR(AND(E31='club records'!$B$22, F31&lt;='club records'!$C$22), AND(E31='club records'!$B$23, F31&lt;='club records'!$C$23), AND(E31='club records'!$B$24, F31&lt;='club records'!$C$24), AND(E31='club records'!$B$25, F31&lt;='club records'!$C$25), AND(E31='club records'!$B$26, F31&lt;='club records'!$C$26))), "CR", " ")</f>
        <v xml:space="preserve"> </v>
      </c>
      <c r="P31" s="15" t="str">
        <f>IF(AND(B31=1000, OR(AND(E31='club records'!$B$27, F31&lt;='club records'!$C$27), AND(E31='club records'!$B$28, F31&lt;='club records'!$C$28))), "CR", " ")</f>
        <v xml:space="preserve"> </v>
      </c>
      <c r="Q31" s="15" t="str">
        <f>IF(AND(B31=1500, OR(AND(E31='club records'!$B$29, F31&lt;='club records'!$C$29), AND(E31='club records'!$B$30, F31&lt;='club records'!$C$30), AND(E31='club records'!$B$31, F31&lt;='club records'!$C$31), AND(E31='club records'!$B$32, F31&lt;='club records'!$C$32), AND(E31='club records'!$B$33, F31&lt;='club records'!$C$33))), "CR", " ")</f>
        <v xml:space="preserve"> </v>
      </c>
      <c r="R31" s="15" t="str">
        <f>IF(AND(B31="1600 (Mile)",OR(AND(E31='club records'!$B$34,F31&lt;='club records'!$C$34),AND(E31='club records'!$B$35,F31&lt;='club records'!$C$35),AND(E31='club records'!$B$36,F31&lt;='club records'!$C$36),AND(E31='club records'!$B$37,F31&lt;='club records'!$C$37))),"CR"," ")</f>
        <v xml:space="preserve"> </v>
      </c>
      <c r="S31" s="15" t="str">
        <f>IF(AND(B31=3000, OR(AND(E31='club records'!$B$38, F31&lt;='club records'!$C$38), AND(E31='club records'!$B$39, F31&lt;='club records'!$C$39), AND(E31='club records'!$B$40, F31&lt;='club records'!$C$40), AND(E31='club records'!$B$41, F31&lt;='club records'!$C$41))), "CR", " ")</f>
        <v xml:space="preserve"> </v>
      </c>
      <c r="T31" s="15" t="str">
        <f>IF(AND(B31=5000, OR(AND(E31='club records'!$B$42, F31&lt;='club records'!$C$42), AND(E31='club records'!$B$43, F31&lt;='club records'!$C$43))), "CR", " ")</f>
        <v xml:space="preserve"> </v>
      </c>
      <c r="U31" s="14" t="str">
        <f>IF(AND(B31=10000, OR(AND(E31='club records'!$B$44, F31&lt;='club records'!$C$44), AND(E31='club records'!$B$45, F31&lt;='club records'!$C$45))), "CR", " ")</f>
        <v xml:space="preserve"> </v>
      </c>
      <c r="V31" s="14" t="str">
        <f>IF(AND(B31="high jump", OR(AND(E31='club records'!$F$1, F31&gt;='club records'!$G$1), AND(E31='club records'!$F$2, F31&gt;='club records'!$G$2), AND(E31='club records'!$F$3, F31&gt;='club records'!$G$3), AND(E31='club records'!$F$4, F31&gt;='club records'!$G$4), AND(E31='club records'!$F$5, F31&gt;='club records'!$G$5))), "CR", " ")</f>
        <v xml:space="preserve"> </v>
      </c>
      <c r="W31" s="14" t="str">
        <f>IF(AND(B31="long jump", OR(AND(E31='club records'!$F$6, F31&gt;='club records'!$G$6), AND(E31='club records'!$F$7, F31&gt;='club records'!$G$7), AND(E31='club records'!$F$8, F31&gt;='club records'!$G$8), AND(E31='club records'!$F$9, F31&gt;='club records'!$G$9), AND(E31='club records'!$F$10, F31&gt;='club records'!$G$10))), "CR", " ")</f>
        <v xml:space="preserve"> </v>
      </c>
      <c r="X31" s="14" t="str">
        <f>IF(AND(B31="triple jump", OR(AND(E31='club records'!$F$11, F31&gt;='club records'!$G$11), AND(E31='club records'!$F$12, F31&gt;='club records'!$G$12), AND(E31='club records'!$F$13, F31&gt;='club records'!$G$13), AND(E31='club records'!$F$14, F31&gt;='club records'!$G$14), AND(E31='club records'!$F$15, F31&gt;='club records'!$G$15))), "CR", " ")</f>
        <v xml:space="preserve"> </v>
      </c>
      <c r="Y31" s="14" t="str">
        <f>IF(AND(B31="pole vault", OR(AND(E31='club records'!$F$16, F31&gt;='club records'!$G$16), AND(E31='club records'!$F$17, F31&gt;='club records'!$G$17), AND(E31='club records'!$F$18, F31&gt;='club records'!$G$18), AND(E31='club records'!$F$19, F31&gt;='club records'!$G$19), AND(E31='club records'!$F$20, F31&gt;='club records'!$G$20))), "CR", " ")</f>
        <v xml:space="preserve"> </v>
      </c>
      <c r="Z31" s="14" t="str">
        <f>IF(AND(B31="discus 1", E31='club records'!$F$21, F31&gt;='club records'!$G$21), "CR", " ")</f>
        <v xml:space="preserve"> </v>
      </c>
      <c r="AA31" s="14" t="str">
        <f>IF(AND(B31="discus 1.25", E31='club records'!$F$22, F31&gt;='club records'!$G$22), "CR", " ")</f>
        <v xml:space="preserve"> </v>
      </c>
      <c r="AB31" s="14" t="str">
        <f>IF(AND(B31="discus 1.5", E31='club records'!$F$23, F31&gt;='club records'!$G$23), "CR", " ")</f>
        <v xml:space="preserve"> </v>
      </c>
      <c r="AC31" s="14" t="str">
        <f>IF(AND(B31="discus 1.75", E31='club records'!$F$24, F31&gt;='club records'!$G$24), "CR", " ")</f>
        <v xml:space="preserve"> </v>
      </c>
      <c r="AD31" s="14" t="str">
        <f>IF(AND(B31="discus 2", E31='club records'!$F$25, F31&gt;='club records'!$G$25), "CR", " ")</f>
        <v xml:space="preserve"> </v>
      </c>
      <c r="AE31" s="14" t="str">
        <f>IF(AND(B31="hammer 4", E31='club records'!$F$27, F31&gt;='club records'!$G$27), "CR", " ")</f>
        <v xml:space="preserve"> </v>
      </c>
      <c r="AF31" s="14" t="str">
        <f>IF(AND(B31="hammer 5", E31='club records'!$F$28, F31&gt;='club records'!$G$28), "CR", " ")</f>
        <v xml:space="preserve"> </v>
      </c>
      <c r="AG31" s="14" t="str">
        <f>IF(AND(B31="hammer 6", E31='club records'!$F$29, F31&gt;='club records'!$G$29), "CR", " ")</f>
        <v xml:space="preserve"> </v>
      </c>
      <c r="AH31" s="14" t="str">
        <f>IF(AND(B31="hammer 7.26", E31='club records'!$F$30, F31&gt;='club records'!$G$30), "CR", " ")</f>
        <v xml:space="preserve"> </v>
      </c>
      <c r="AI31" s="14" t="str">
        <f>IF(AND(B31="javelin 400", E31='club records'!$F$31, F31&gt;='club records'!$G$31), "CR", " ")</f>
        <v xml:space="preserve"> </v>
      </c>
      <c r="AJ31" s="14" t="str">
        <f>IF(AND(B31="javelin 600", E31='club records'!$F$32, F31&gt;='club records'!$G$32), "CR", " ")</f>
        <v xml:space="preserve"> </v>
      </c>
      <c r="AK31" s="14" t="str">
        <f>IF(AND(B31="javelin 700", E31='club records'!$F$33, F31&gt;='club records'!$G$33), "CR", " ")</f>
        <v xml:space="preserve"> </v>
      </c>
      <c r="AL31" s="14" t="str">
        <f>IF(AND(B31="javelin 800", OR(AND(E31='club records'!$F$34, F31&gt;='club records'!$G$34), AND(E31='club records'!$F$35, F31&gt;='club records'!$G$35))), "CR", " ")</f>
        <v xml:space="preserve"> </v>
      </c>
      <c r="AM31" s="14" t="str">
        <f>IF(AND(B31="shot 3", E31='club records'!$F$36, F31&gt;='club records'!$G$36), "CR", " ")</f>
        <v xml:space="preserve"> </v>
      </c>
      <c r="AN31" s="14" t="str">
        <f>IF(AND(B31="shot 4", E31='club records'!$F$37, F31&gt;='club records'!$G$37), "CR", " ")</f>
        <v xml:space="preserve"> </v>
      </c>
      <c r="AO31" s="14" t="str">
        <f>IF(AND(B31="shot 5", E31='club records'!$F$38, F31&gt;='club records'!$G$38), "CR", " ")</f>
        <v xml:space="preserve"> </v>
      </c>
      <c r="AP31" s="14" t="str">
        <f>IF(AND(B31="shot 6", E31='club records'!$F$39, F31&gt;='club records'!$G$39), "CR", " ")</f>
        <v xml:space="preserve"> </v>
      </c>
      <c r="AQ31" s="14" t="str">
        <f>IF(AND(B31="shot 7.26", E31='club records'!$F$40, F31&gt;='club records'!$G$40), "CR", " ")</f>
        <v xml:space="preserve"> </v>
      </c>
      <c r="AR31" s="14" t="str">
        <f>IF(AND(B31="60H",OR(AND(E31='club records'!$J$1,F31&lt;='club records'!$K$1),AND(E31='club records'!$J$2,F31&lt;='club records'!$K$2),AND(E31='club records'!$J$3,F31&lt;='club records'!$K$3),AND(E31='club records'!$J$4,F31&lt;='club records'!$K$4),AND(E31='club records'!$J$5,F31&lt;='club records'!$K$5))),"CR"," ")</f>
        <v xml:space="preserve"> </v>
      </c>
      <c r="AS31" s="14" t="str">
        <f>IF(AND(B31="75H", AND(E31='club records'!$J$6, F31&lt;='club records'!$K$6)), "CR", " ")</f>
        <v xml:space="preserve"> </v>
      </c>
      <c r="AT31" s="14" t="str">
        <f>IF(AND(B31="80H", AND(E31='club records'!$J$7, F31&lt;='club records'!$K$7)), "CR", " ")</f>
        <v xml:space="preserve"> </v>
      </c>
      <c r="AU31" s="14" t="str">
        <f>IF(AND(B31="100H", AND(E31='club records'!$J$8, F31&lt;='club records'!$K$8)), "CR", " ")</f>
        <v xml:space="preserve"> </v>
      </c>
      <c r="AV31" s="14" t="str">
        <f>IF(AND(B31="110H", OR(AND(E31='club records'!$J$9, F31&lt;='club records'!$K$9), AND(E31='club records'!$J$10, F31&lt;='club records'!$K$10))), "CR", " ")</f>
        <v xml:space="preserve"> </v>
      </c>
      <c r="AW31" s="14" t="str">
        <f>IF(AND(B31="400H", OR(AND(E31='club records'!$J$11, F31&lt;='club records'!$K$11), AND(E31='club records'!$J$12, F31&lt;='club records'!$K$12), AND(E31='club records'!$J$13, F31&lt;='club records'!$K$13), AND(E31='club records'!$J$14, F31&lt;='club records'!$K$14))), "CR", " ")</f>
        <v xml:space="preserve"> </v>
      </c>
      <c r="AX31" s="14" t="str">
        <f>IF(AND(B31="1500SC", AND(E31='club records'!$J$15, F31&lt;='club records'!$K$15)), "CR", " ")</f>
        <v xml:space="preserve"> </v>
      </c>
      <c r="AY31" s="14" t="str">
        <f>IF(AND(B31="2000SC", OR(AND(E31='club records'!$J$17, F31&lt;='club records'!$K$17), AND(E31='club records'!$J$18, F31&lt;='club records'!$K$18))), "CR", " ")</f>
        <v xml:space="preserve"> </v>
      </c>
      <c r="AZ31" s="14" t="str">
        <f>IF(AND(B31="3000SC", OR(AND(E31='club records'!$J$20, F31&lt;='club records'!$K$20), AND(E31='club records'!$J$21, F31&lt;='club records'!$K$21))), "CR", " ")</f>
        <v xml:space="preserve"> </v>
      </c>
      <c r="BA31" s="15" t="str">
        <f>IF(AND(B31="4x100", OR(AND(E31='club records'!$N$1, F31&lt;='club records'!$O$1), AND(E31='club records'!$N$2, F31&lt;='club records'!$O$2), AND(E31='club records'!$N$3, F31&lt;='club records'!$O$3), AND(E31='club records'!$N$4, F31&lt;='club records'!$O$4), AND(E31='club records'!$N$5, F31&lt;='club records'!$O$5))), "CR", " ")</f>
        <v xml:space="preserve"> </v>
      </c>
      <c r="BB31" s="15" t="str">
        <f>IF(AND(B31="4x200", OR(AND(E31='club records'!$N$6, F31&lt;='club records'!$O$6), AND(E31='club records'!$N$7, F31&lt;='club records'!$O$7), AND(E31='club records'!$N$8, F31&lt;='club records'!$O$8), AND(E31='club records'!$N$9, F31&lt;='club records'!$O$9), AND(E31='club records'!$N$10, F31&lt;='club records'!$O$10))), "CR", " ")</f>
        <v xml:space="preserve"> </v>
      </c>
      <c r="BC31" s="15" t="str">
        <f>IF(AND(B31="4x300", AND(E31='club records'!$N$11, F31&lt;='club records'!$O$11)), "CR", " ")</f>
        <v xml:space="preserve"> </v>
      </c>
      <c r="BD31" s="15" t="str">
        <f>IF(AND(B31="4x400", OR(AND(E31='club records'!$N$12, F31&lt;='club records'!$O$12), AND(E31='club records'!$N$13, F31&lt;='club records'!$O$13), AND(E31='club records'!$N$14, F31&lt;='club records'!$O$14), AND(E31='club records'!$N$15, F31&lt;='club records'!$O$15))), "CR", " ")</f>
        <v xml:space="preserve"> </v>
      </c>
      <c r="BE31" s="15" t="str">
        <f>IF(AND(B31="3x800", OR(AND(E31='club records'!$N$16, F31&lt;='club records'!$O$16), AND(E31='club records'!$N$17, F31&lt;='club records'!$O$17), AND(E31='club records'!$N$18, F31&lt;='club records'!$O$18))), "CR", " ")</f>
        <v xml:space="preserve"> </v>
      </c>
      <c r="BF31" s="15" t="str">
        <f>IF(AND(B31="pentathlon", OR(AND(E31='club records'!$N$21, F31&gt;='club records'!$O$21), AND(E31='club records'!$N$22, F31&gt;='club records'!$O$22),AND(E31='club records'!$N$23, F31&gt;='club records'!$O$23),AND(E31='club records'!$N$24, F31&gt;='club records'!$O$24))), "CR", " ")</f>
        <v xml:space="preserve"> </v>
      </c>
      <c r="BG31" s="15" t="str">
        <f>IF(AND(B31="heptathlon", OR(AND(E31='club records'!$N$26, F31&gt;='club records'!$O$26), AND(E31='club records'!$N$27, F31&gt;='club records'!$O$27))), "CR", " ")</f>
        <v xml:space="preserve"> </v>
      </c>
      <c r="BH31" s="15" t="str">
        <f>IF(AND(B31="decathlon", OR(AND(E31='club records'!$N$29, F31&gt;='club records'!$O$29), AND(E31='club records'!$N$30, F31&gt;='club records'!$O$30),AND(E31='club records'!$N$31, F31&gt;='club records'!$O$31))), "CR", " ")</f>
        <v xml:space="preserve"> </v>
      </c>
    </row>
    <row r="32" spans="1:60" ht="14.5" x14ac:dyDescent="0.35">
      <c r="A32" s="1" t="str">
        <f>E32</f>
        <v>U11</v>
      </c>
      <c r="B32" s="2">
        <v>800</v>
      </c>
      <c r="C32" s="1" t="s">
        <v>264</v>
      </c>
      <c r="D32" s="1" t="s">
        <v>265</v>
      </c>
      <c r="E32" s="19" t="s">
        <v>19</v>
      </c>
      <c r="F32" s="20" t="s">
        <v>287</v>
      </c>
      <c r="G32" s="27">
        <v>39903</v>
      </c>
      <c r="H32" s="1" t="s">
        <v>248</v>
      </c>
      <c r="I32" s="1" t="s">
        <v>249</v>
      </c>
      <c r="J32" s="15" t="str">
        <f>IF(OR(K32="CR", L32="CR", M32="CR", N32="CR", O32="CR", P32="CR", Q32="CR", R32="CR", S32="CR", T32="CR",U32="CR", V32="CR", W32="CR", X32="CR", Y32="CR", Z32="CR", AA32="CR", AB32="CR", AC32="CR", AD32="CR", AE32="CR", AF32="CR", AG32="CR", AH32="CR", AI32="CR", AJ32="CR", AK32="CR", AL32="CR", AM32="CR", AN32="CR", AO32="CR", AP32="CR", AQ32="CR", AR32="CR", AS32="CR", AT32="CR", AU32="CR", AV32="CR", AW32="CR", AX32="CR", AY32="CR", AZ32="CR", BA32="CR", BB32="CR", BC32="CR", BD32="CR", BE32="CR", BF32="CR", BG32="CR", BH32="CR"), "***CLUB RECORD***", "")</f>
        <v/>
      </c>
      <c r="K32" s="15" t="str">
        <f>IF(AND(B32=100, OR(AND(E32='club records'!$B$6, F32&lt;='club records'!$C$6), AND(E32='club records'!$B$7, F32&lt;='club records'!$C$7), AND(E32='club records'!$B$8, F32&lt;='club records'!$C$8), AND(E32='club records'!$B$9, F32&lt;='club records'!$C$9), AND(E32='club records'!$B$10, F32&lt;='club records'!$C$10))), "CR", " ")</f>
        <v xml:space="preserve"> </v>
      </c>
      <c r="L32" s="15" t="str">
        <f>IF(AND(B32=200, OR(AND(E32='club records'!$B$11, F32&lt;='club records'!$C$11), AND(E32='club records'!$B$12, F32&lt;='club records'!$C$12), AND(E32='club records'!$B$13, F32&lt;='club records'!$C$13), AND(E32='club records'!$B$14, F32&lt;='club records'!$C$14), AND(E32='club records'!$B$15, F32&lt;='club records'!$C$15))), "CR", " ")</f>
        <v xml:space="preserve"> </v>
      </c>
      <c r="M32" s="15" t="str">
        <f>IF(AND(B32=300, OR(AND(E32='club records'!$B$16, F32&lt;='club records'!$C$16), AND(E32='club records'!$B$17, F32&lt;='club records'!$C$17))), "CR", " ")</f>
        <v xml:space="preserve"> </v>
      </c>
      <c r="N32" s="15" t="str">
        <f>IF(AND(B32=400, OR(AND(E32='club records'!$B$18, F32&lt;='club records'!$C$18), AND(E32='club records'!$B$19, F32&lt;='club records'!$C$19), AND(E32='club records'!$B$20, F32&lt;='club records'!$C$20), AND(E32='club records'!$B$21, F32&lt;='club records'!$C$21))), "CR", " ")</f>
        <v xml:space="preserve"> </v>
      </c>
      <c r="O32" s="15" t="str">
        <f>IF(AND(B32=800, OR(AND(E32='club records'!$B$22, F32&lt;='club records'!$C$22), AND(E32='club records'!$B$23, F32&lt;='club records'!$C$23), AND(E32='club records'!$B$24, F32&lt;='club records'!$C$24), AND(E32='club records'!$B$25, F32&lt;='club records'!$C$25), AND(E32='club records'!$B$26, F32&lt;='club records'!$C$26))), "CR", " ")</f>
        <v xml:space="preserve"> </v>
      </c>
      <c r="P32" s="15" t="str">
        <f>IF(AND(B32=1000, OR(AND(E32='club records'!$B$27, F32&lt;='club records'!$C$27), AND(E32='club records'!$B$28, F32&lt;='club records'!$C$28))), "CR", " ")</f>
        <v xml:space="preserve"> </v>
      </c>
      <c r="Q32" s="15" t="str">
        <f>IF(AND(B32=1500, OR(AND(E32='club records'!$B$29, F32&lt;='club records'!$C$29), AND(E32='club records'!$B$30, F32&lt;='club records'!$C$30), AND(E32='club records'!$B$31, F32&lt;='club records'!$C$31), AND(E32='club records'!$B$32, F32&lt;='club records'!$C$32), AND(E32='club records'!$B$33, F32&lt;='club records'!$C$33))), "CR", " ")</f>
        <v xml:space="preserve"> </v>
      </c>
      <c r="R32" s="15" t="str">
        <f>IF(AND(B32="1600 (Mile)",OR(AND(E32='club records'!$B$34,F32&lt;='club records'!$C$34),AND(E32='club records'!$B$35,F32&lt;='club records'!$C$35),AND(E32='club records'!$B$36,F32&lt;='club records'!$C$36),AND(E32='club records'!$B$37,F32&lt;='club records'!$C$37))),"CR"," ")</f>
        <v xml:space="preserve"> </v>
      </c>
      <c r="S32" s="15" t="str">
        <f>IF(AND(B32=3000, OR(AND(E32='club records'!$B$38, F32&lt;='club records'!$C$38), AND(E32='club records'!$B$39, F32&lt;='club records'!$C$39), AND(E32='club records'!$B$40, F32&lt;='club records'!$C$40), AND(E32='club records'!$B$41, F32&lt;='club records'!$C$41))), "CR", " ")</f>
        <v xml:space="preserve"> </v>
      </c>
      <c r="T32" s="15" t="str">
        <f>IF(AND(B32=5000, OR(AND(E32='club records'!$B$42, F32&lt;='club records'!$C$42), AND(E32='club records'!$B$43, F32&lt;='club records'!$C$43))), "CR", " ")</f>
        <v xml:space="preserve"> </v>
      </c>
      <c r="U32" s="14" t="str">
        <f>IF(AND(B32=10000, OR(AND(E32='club records'!$B$44, F32&lt;='club records'!$C$44), AND(E32='club records'!$B$45, F32&lt;='club records'!$C$45))), "CR", " ")</f>
        <v xml:space="preserve"> </v>
      </c>
      <c r="V32" s="14" t="str">
        <f>IF(AND(B32="high jump", OR(AND(E32='club records'!$F$1, F32&gt;='club records'!$G$1), AND(E32='club records'!$F$2, F32&gt;='club records'!$G$2), AND(E32='club records'!$F$3, F32&gt;='club records'!$G$3), AND(E32='club records'!$F$4, F32&gt;='club records'!$G$4), AND(E32='club records'!$F$5, F32&gt;='club records'!$G$5))), "CR", " ")</f>
        <v xml:space="preserve"> </v>
      </c>
      <c r="W32" s="14" t="str">
        <f>IF(AND(B32="long jump", OR(AND(E32='club records'!$F$6, F32&gt;='club records'!$G$6), AND(E32='club records'!$F$7, F32&gt;='club records'!$G$7), AND(E32='club records'!$F$8, F32&gt;='club records'!$G$8), AND(E32='club records'!$F$9, F32&gt;='club records'!$G$9), AND(E32='club records'!$F$10, F32&gt;='club records'!$G$10))), "CR", " ")</f>
        <v xml:space="preserve"> </v>
      </c>
      <c r="X32" s="14" t="str">
        <f>IF(AND(B32="triple jump", OR(AND(E32='club records'!$F$11, F32&gt;='club records'!$G$11), AND(E32='club records'!$F$12, F32&gt;='club records'!$G$12), AND(E32='club records'!$F$13, F32&gt;='club records'!$G$13), AND(E32='club records'!$F$14, F32&gt;='club records'!$G$14), AND(E32='club records'!$F$15, F32&gt;='club records'!$G$15))), "CR", " ")</f>
        <v xml:space="preserve"> </v>
      </c>
      <c r="Y32" s="14" t="str">
        <f>IF(AND(B32="pole vault", OR(AND(E32='club records'!$F$16, F32&gt;='club records'!$G$16), AND(E32='club records'!$F$17, F32&gt;='club records'!$G$17), AND(E32='club records'!$F$18, F32&gt;='club records'!$G$18), AND(E32='club records'!$F$19, F32&gt;='club records'!$G$19), AND(E32='club records'!$F$20, F32&gt;='club records'!$G$20))), "CR", " ")</f>
        <v xml:space="preserve"> </v>
      </c>
      <c r="Z32" s="14" t="str">
        <f>IF(AND(B32="discus 1", E32='club records'!$F$21, F32&gt;='club records'!$G$21), "CR", " ")</f>
        <v xml:space="preserve"> </v>
      </c>
      <c r="AA32" s="14" t="str">
        <f>IF(AND(B32="discus 1.25", E32='club records'!$F$22, F32&gt;='club records'!$G$22), "CR", " ")</f>
        <v xml:space="preserve"> </v>
      </c>
      <c r="AB32" s="14" t="str">
        <f>IF(AND(B32="discus 1.5", E32='club records'!$F$23, F32&gt;='club records'!$G$23), "CR", " ")</f>
        <v xml:space="preserve"> </v>
      </c>
      <c r="AC32" s="14" t="str">
        <f>IF(AND(B32="discus 1.75", E32='club records'!$F$24, F32&gt;='club records'!$G$24), "CR", " ")</f>
        <v xml:space="preserve"> </v>
      </c>
      <c r="AD32" s="14" t="str">
        <f>IF(AND(B32="discus 2", E32='club records'!$F$25, F32&gt;='club records'!$G$25), "CR", " ")</f>
        <v xml:space="preserve"> </v>
      </c>
      <c r="AE32" s="14" t="str">
        <f>IF(AND(B32="hammer 4", E32='club records'!$F$27, F32&gt;='club records'!$G$27), "CR", " ")</f>
        <v xml:space="preserve"> </v>
      </c>
      <c r="AF32" s="14" t="str">
        <f>IF(AND(B32="hammer 5", E32='club records'!$F$28, F32&gt;='club records'!$G$28), "CR", " ")</f>
        <v xml:space="preserve"> </v>
      </c>
      <c r="AG32" s="14" t="str">
        <f>IF(AND(B32="hammer 6", E32='club records'!$F$29, F32&gt;='club records'!$G$29), "CR", " ")</f>
        <v xml:space="preserve"> </v>
      </c>
      <c r="AH32" s="14" t="str">
        <f>IF(AND(B32="hammer 7.26", E32='club records'!$F$30, F32&gt;='club records'!$G$30), "CR", " ")</f>
        <v xml:space="preserve"> </v>
      </c>
      <c r="AI32" s="14" t="str">
        <f>IF(AND(B32="javelin 400", E32='club records'!$F$31, F32&gt;='club records'!$G$31), "CR", " ")</f>
        <v xml:space="preserve"> </v>
      </c>
      <c r="AJ32" s="14" t="str">
        <f>IF(AND(B32="javelin 600", E32='club records'!$F$32, F32&gt;='club records'!$G$32), "CR", " ")</f>
        <v xml:space="preserve"> </v>
      </c>
      <c r="AK32" s="14" t="str">
        <f>IF(AND(B32="javelin 700", E32='club records'!$F$33, F32&gt;='club records'!$G$33), "CR", " ")</f>
        <v xml:space="preserve"> </v>
      </c>
      <c r="AL32" s="14" t="str">
        <f>IF(AND(B32="javelin 800", OR(AND(E32='club records'!$F$34, F32&gt;='club records'!$G$34), AND(E32='club records'!$F$35, F32&gt;='club records'!$G$35))), "CR", " ")</f>
        <v xml:space="preserve"> </v>
      </c>
      <c r="AM32" s="14" t="str">
        <f>IF(AND(B32="shot 3", E32='club records'!$F$36, F32&gt;='club records'!$G$36), "CR", " ")</f>
        <v xml:space="preserve"> </v>
      </c>
      <c r="AN32" s="14" t="str">
        <f>IF(AND(B32="shot 4", E32='club records'!$F$37, F32&gt;='club records'!$G$37), "CR", " ")</f>
        <v xml:space="preserve"> </v>
      </c>
      <c r="AO32" s="14" t="str">
        <f>IF(AND(B32="shot 5", E32='club records'!$F$38, F32&gt;='club records'!$G$38), "CR", " ")</f>
        <v xml:space="preserve"> </v>
      </c>
      <c r="AP32" s="14" t="str">
        <f>IF(AND(B32="shot 6", E32='club records'!$F$39, F32&gt;='club records'!$G$39), "CR", " ")</f>
        <v xml:space="preserve"> </v>
      </c>
      <c r="AQ32" s="14" t="str">
        <f>IF(AND(B32="shot 7.26", E32='club records'!$F$40, F32&gt;='club records'!$G$40), "CR", " ")</f>
        <v xml:space="preserve"> </v>
      </c>
      <c r="AR32" s="14" t="str">
        <f>IF(AND(B32="60H",OR(AND(E32='club records'!$J$1,F32&lt;='club records'!$K$1),AND(E32='club records'!$J$2,F32&lt;='club records'!$K$2),AND(E32='club records'!$J$3,F32&lt;='club records'!$K$3),AND(E32='club records'!$J$4,F32&lt;='club records'!$K$4),AND(E32='club records'!$J$5,F32&lt;='club records'!$K$5))),"CR"," ")</f>
        <v xml:space="preserve"> </v>
      </c>
      <c r="AS32" s="14" t="str">
        <f>IF(AND(B32="75H", AND(E32='club records'!$J$6, F32&lt;='club records'!$K$6)), "CR", " ")</f>
        <v xml:space="preserve"> </v>
      </c>
      <c r="AT32" s="14" t="str">
        <f>IF(AND(B32="80H", AND(E32='club records'!$J$7, F32&lt;='club records'!$K$7)), "CR", " ")</f>
        <v xml:space="preserve"> </v>
      </c>
      <c r="AU32" s="14" t="str">
        <f>IF(AND(B32="100H", AND(E32='club records'!$J$8, F32&lt;='club records'!$K$8)), "CR", " ")</f>
        <v xml:space="preserve"> </v>
      </c>
      <c r="AV32" s="14" t="str">
        <f>IF(AND(B32="110H", OR(AND(E32='club records'!$J$9, F32&lt;='club records'!$K$9), AND(E32='club records'!$J$10, F32&lt;='club records'!$K$10))), "CR", " ")</f>
        <v xml:space="preserve"> </v>
      </c>
      <c r="AW32" s="14" t="str">
        <f>IF(AND(B32="400H", OR(AND(E32='club records'!$J$11, F32&lt;='club records'!$K$11), AND(E32='club records'!$J$12, F32&lt;='club records'!$K$12), AND(E32='club records'!$J$13, F32&lt;='club records'!$K$13), AND(E32='club records'!$J$14, F32&lt;='club records'!$K$14))), "CR", " ")</f>
        <v xml:space="preserve"> </v>
      </c>
      <c r="AX32" s="14" t="str">
        <f>IF(AND(B32="1500SC", AND(E32='club records'!$J$15, F32&lt;='club records'!$K$15)), "CR", " ")</f>
        <v xml:space="preserve"> </v>
      </c>
      <c r="AY32" s="14" t="str">
        <f>IF(AND(B32="2000SC", OR(AND(E32='club records'!$J$17, F32&lt;='club records'!$K$17), AND(E32='club records'!$J$18, F32&lt;='club records'!$K$18))), "CR", " ")</f>
        <v xml:space="preserve"> </v>
      </c>
      <c r="AZ32" s="14" t="str">
        <f>IF(AND(B32="3000SC", OR(AND(E32='club records'!$J$20, F32&lt;='club records'!$K$20), AND(E32='club records'!$J$21, F32&lt;='club records'!$K$21))), "CR", " ")</f>
        <v xml:space="preserve"> </v>
      </c>
      <c r="BA32" s="15" t="str">
        <f>IF(AND(B32="4x100", OR(AND(E32='club records'!$N$1, F32&lt;='club records'!$O$1), AND(E32='club records'!$N$2, F32&lt;='club records'!$O$2), AND(E32='club records'!$N$3, F32&lt;='club records'!$O$3), AND(E32='club records'!$N$4, F32&lt;='club records'!$O$4), AND(E32='club records'!$N$5, F32&lt;='club records'!$O$5))), "CR", " ")</f>
        <v xml:space="preserve"> </v>
      </c>
      <c r="BB32" s="15" t="str">
        <f>IF(AND(B32="4x200", OR(AND(E32='club records'!$N$6, F32&lt;='club records'!$O$6), AND(E32='club records'!$N$7, F32&lt;='club records'!$O$7), AND(E32='club records'!$N$8, F32&lt;='club records'!$O$8), AND(E32='club records'!$N$9, F32&lt;='club records'!$O$9), AND(E32='club records'!$N$10, F32&lt;='club records'!$O$10))), "CR", " ")</f>
        <v xml:space="preserve"> </v>
      </c>
      <c r="BC32" s="15" t="str">
        <f>IF(AND(B32="4x300", AND(E32='club records'!$N$11, F32&lt;='club records'!$O$11)), "CR", " ")</f>
        <v xml:space="preserve"> </v>
      </c>
      <c r="BD32" s="15" t="str">
        <f>IF(AND(B32="4x400", OR(AND(E32='club records'!$N$12, F32&lt;='club records'!$O$12), AND(E32='club records'!$N$13, F32&lt;='club records'!$O$13), AND(E32='club records'!$N$14, F32&lt;='club records'!$O$14), AND(E32='club records'!$N$15, F32&lt;='club records'!$O$15))), "CR", " ")</f>
        <v xml:space="preserve"> </v>
      </c>
      <c r="BE32" s="15" t="str">
        <f>IF(AND(B32="3x800", OR(AND(E32='club records'!$N$16, F32&lt;='club records'!$O$16), AND(E32='club records'!$N$17, F32&lt;='club records'!$O$17), AND(E32='club records'!$N$18, F32&lt;='club records'!$O$18))), "CR", " ")</f>
        <v xml:space="preserve"> </v>
      </c>
      <c r="BF32" s="15" t="str">
        <f>IF(AND(B32="pentathlon", OR(AND(E32='club records'!$N$21, F32&gt;='club records'!$O$21), AND(E32='club records'!$N$22, F32&gt;='club records'!$O$22),AND(E32='club records'!$N$23, F32&gt;='club records'!$O$23),AND(E32='club records'!$N$24, F32&gt;='club records'!$O$24))), "CR", " ")</f>
        <v xml:space="preserve"> </v>
      </c>
      <c r="BG32" s="15" t="str">
        <f>IF(AND(B32="heptathlon", OR(AND(E32='club records'!$N$26, F32&gt;='club records'!$O$26), AND(E32='club records'!$N$27, F32&gt;='club records'!$O$27))), "CR", " ")</f>
        <v xml:space="preserve"> </v>
      </c>
      <c r="BH32" s="15" t="str">
        <f>IF(AND(B32="decathlon", OR(AND(E32='club records'!$N$29, F32&gt;='club records'!$O$29), AND(E32='club records'!$N$30, F32&gt;='club records'!$O$30),AND(E32='club records'!$N$31, F32&gt;='club records'!$O$31))), "CR", " ")</f>
        <v xml:space="preserve"> </v>
      </c>
    </row>
    <row r="33" spans="1:60" ht="14.5" x14ac:dyDescent="0.35">
      <c r="A33" s="1" t="str">
        <f>E33</f>
        <v>U11</v>
      </c>
      <c r="B33" s="2">
        <v>800</v>
      </c>
      <c r="C33" s="1" t="s">
        <v>271</v>
      </c>
      <c r="D33" s="1" t="s">
        <v>272</v>
      </c>
      <c r="E33" s="19" t="s">
        <v>19</v>
      </c>
      <c r="F33" s="20" t="s">
        <v>284</v>
      </c>
      <c r="G33" s="27">
        <v>39903</v>
      </c>
      <c r="H33" s="1" t="s">
        <v>248</v>
      </c>
      <c r="I33" s="1" t="s">
        <v>249</v>
      </c>
      <c r="J33" s="15" t="str">
        <f>IF(OR(K33="CR", L33="CR", M33="CR", N33="CR", O33="CR", P33="CR", Q33="CR", R33="CR", S33="CR", T33="CR",U33="CR", V33="CR", W33="CR", X33="CR", Y33="CR", Z33="CR", AA33="CR", AB33="CR", AC33="CR", AD33="CR", AE33="CR", AF33="CR", AG33="CR", AH33="CR", AI33="CR", AJ33="CR", AK33="CR", AL33="CR", AM33="CR", AN33="CR", AO33="CR", AP33="CR", AQ33="CR", AR33="CR", AS33="CR", AT33="CR", AU33="CR", AV33="CR", AW33="CR", AX33="CR", AY33="CR", AZ33="CR", BA33="CR", BB33="CR", BC33="CR", BD33="CR", BE33="CR", BF33="CR", BG33="CR", BH33="CR"), "***CLUB RECORD***", "")</f>
        <v/>
      </c>
      <c r="K33" s="15" t="str">
        <f>IF(AND(B33=100, OR(AND(E33='club records'!$B$6, F33&lt;='club records'!$C$6), AND(E33='club records'!$B$7, F33&lt;='club records'!$C$7), AND(E33='club records'!$B$8, F33&lt;='club records'!$C$8), AND(E33='club records'!$B$9, F33&lt;='club records'!$C$9), AND(E33='club records'!$B$10, F33&lt;='club records'!$C$10))), "CR", " ")</f>
        <v xml:space="preserve"> </v>
      </c>
      <c r="L33" s="15" t="str">
        <f>IF(AND(B33=200, OR(AND(E33='club records'!$B$11, F33&lt;='club records'!$C$11), AND(E33='club records'!$B$12, F33&lt;='club records'!$C$12), AND(E33='club records'!$B$13, F33&lt;='club records'!$C$13), AND(E33='club records'!$B$14, F33&lt;='club records'!$C$14), AND(E33='club records'!$B$15, F33&lt;='club records'!$C$15))), "CR", " ")</f>
        <v xml:space="preserve"> </v>
      </c>
      <c r="M33" s="15" t="str">
        <f>IF(AND(B33=300, OR(AND(E33='club records'!$B$16, F33&lt;='club records'!$C$16), AND(E33='club records'!$B$17, F33&lt;='club records'!$C$17))), "CR", " ")</f>
        <v xml:space="preserve"> </v>
      </c>
      <c r="N33" s="15" t="str">
        <f>IF(AND(B33=400, OR(AND(E33='club records'!$B$18, F33&lt;='club records'!$C$18), AND(E33='club records'!$B$19, F33&lt;='club records'!$C$19), AND(E33='club records'!$B$20, F33&lt;='club records'!$C$20), AND(E33='club records'!$B$21, F33&lt;='club records'!$C$21))), "CR", " ")</f>
        <v xml:space="preserve"> </v>
      </c>
      <c r="O33" s="15" t="str">
        <f>IF(AND(B33=800, OR(AND(E33='club records'!$B$22, F33&lt;='club records'!$C$22), AND(E33='club records'!$B$23, F33&lt;='club records'!$C$23), AND(E33='club records'!$B$24, F33&lt;='club records'!$C$24), AND(E33='club records'!$B$25, F33&lt;='club records'!$C$25), AND(E33='club records'!$B$26, F33&lt;='club records'!$C$26))), "CR", " ")</f>
        <v xml:space="preserve"> </v>
      </c>
      <c r="P33" s="15" t="str">
        <f>IF(AND(B33=1000, OR(AND(E33='club records'!$B$27, F33&lt;='club records'!$C$27), AND(E33='club records'!$B$28, F33&lt;='club records'!$C$28))), "CR", " ")</f>
        <v xml:space="preserve"> </v>
      </c>
      <c r="Q33" s="15" t="str">
        <f>IF(AND(B33=1500, OR(AND(E33='club records'!$B$29, F33&lt;='club records'!$C$29), AND(E33='club records'!$B$30, F33&lt;='club records'!$C$30), AND(E33='club records'!$B$31, F33&lt;='club records'!$C$31), AND(E33='club records'!$B$32, F33&lt;='club records'!$C$32), AND(E33='club records'!$B$33, F33&lt;='club records'!$C$33))), "CR", " ")</f>
        <v xml:space="preserve"> </v>
      </c>
      <c r="R33" s="15" t="str">
        <f>IF(AND(B33="1600 (Mile)",OR(AND(E33='club records'!$B$34,F33&lt;='club records'!$C$34),AND(E33='club records'!$B$35,F33&lt;='club records'!$C$35),AND(E33='club records'!$B$36,F33&lt;='club records'!$C$36),AND(E33='club records'!$B$37,F33&lt;='club records'!$C$37))),"CR"," ")</f>
        <v xml:space="preserve"> </v>
      </c>
      <c r="S33" s="15" t="str">
        <f>IF(AND(B33=3000, OR(AND(E33='club records'!$B$38, F33&lt;='club records'!$C$38), AND(E33='club records'!$B$39, F33&lt;='club records'!$C$39), AND(E33='club records'!$B$40, F33&lt;='club records'!$C$40), AND(E33='club records'!$B$41, F33&lt;='club records'!$C$41))), "CR", " ")</f>
        <v xml:space="preserve"> </v>
      </c>
      <c r="T33" s="15" t="str">
        <f>IF(AND(B33=5000, OR(AND(E33='club records'!$B$42, F33&lt;='club records'!$C$42), AND(E33='club records'!$B$43, F33&lt;='club records'!$C$43))), "CR", " ")</f>
        <v xml:space="preserve"> </v>
      </c>
      <c r="U33" s="14" t="str">
        <f>IF(AND(B33=10000, OR(AND(E33='club records'!$B$44, F33&lt;='club records'!$C$44), AND(E33='club records'!$B$45, F33&lt;='club records'!$C$45))), "CR", " ")</f>
        <v xml:space="preserve"> </v>
      </c>
      <c r="V33" s="14" t="str">
        <f>IF(AND(B33="high jump", OR(AND(E33='club records'!$F$1, F33&gt;='club records'!$G$1), AND(E33='club records'!$F$2, F33&gt;='club records'!$G$2), AND(E33='club records'!$F$3, F33&gt;='club records'!$G$3), AND(E33='club records'!$F$4, F33&gt;='club records'!$G$4), AND(E33='club records'!$F$5, F33&gt;='club records'!$G$5))), "CR", " ")</f>
        <v xml:space="preserve"> </v>
      </c>
      <c r="W33" s="14" t="str">
        <f>IF(AND(B33="long jump", OR(AND(E33='club records'!$F$6, F33&gt;='club records'!$G$6), AND(E33='club records'!$F$7, F33&gt;='club records'!$G$7), AND(E33='club records'!$F$8, F33&gt;='club records'!$G$8), AND(E33='club records'!$F$9, F33&gt;='club records'!$G$9), AND(E33='club records'!$F$10, F33&gt;='club records'!$G$10))), "CR", " ")</f>
        <v xml:space="preserve"> </v>
      </c>
      <c r="X33" s="14" t="str">
        <f>IF(AND(B33="triple jump", OR(AND(E33='club records'!$F$11, F33&gt;='club records'!$G$11), AND(E33='club records'!$F$12, F33&gt;='club records'!$G$12), AND(E33='club records'!$F$13, F33&gt;='club records'!$G$13), AND(E33='club records'!$F$14, F33&gt;='club records'!$G$14), AND(E33='club records'!$F$15, F33&gt;='club records'!$G$15))), "CR", " ")</f>
        <v xml:space="preserve"> </v>
      </c>
      <c r="Y33" s="14" t="str">
        <f>IF(AND(B33="pole vault", OR(AND(E33='club records'!$F$16, F33&gt;='club records'!$G$16), AND(E33='club records'!$F$17, F33&gt;='club records'!$G$17), AND(E33='club records'!$F$18, F33&gt;='club records'!$G$18), AND(E33='club records'!$F$19, F33&gt;='club records'!$G$19), AND(E33='club records'!$F$20, F33&gt;='club records'!$G$20))), "CR", " ")</f>
        <v xml:space="preserve"> </v>
      </c>
      <c r="Z33" s="14" t="str">
        <f>IF(AND(B33="discus 1", E33='club records'!$F$21, F33&gt;='club records'!$G$21), "CR", " ")</f>
        <v xml:space="preserve"> </v>
      </c>
      <c r="AA33" s="14" t="str">
        <f>IF(AND(B33="discus 1.25", E33='club records'!$F$22, F33&gt;='club records'!$G$22), "CR", " ")</f>
        <v xml:space="preserve"> </v>
      </c>
      <c r="AB33" s="14" t="str">
        <f>IF(AND(B33="discus 1.5", E33='club records'!$F$23, F33&gt;='club records'!$G$23), "CR", " ")</f>
        <v xml:space="preserve"> </v>
      </c>
      <c r="AC33" s="14" t="str">
        <f>IF(AND(B33="discus 1.75", E33='club records'!$F$24, F33&gt;='club records'!$G$24), "CR", " ")</f>
        <v xml:space="preserve"> </v>
      </c>
      <c r="AD33" s="14" t="str">
        <f>IF(AND(B33="discus 2", E33='club records'!$F$25, F33&gt;='club records'!$G$25), "CR", " ")</f>
        <v xml:space="preserve"> </v>
      </c>
      <c r="AE33" s="14" t="str">
        <f>IF(AND(B33="hammer 4", E33='club records'!$F$27, F33&gt;='club records'!$G$27), "CR", " ")</f>
        <v xml:space="preserve"> </v>
      </c>
      <c r="AF33" s="14" t="str">
        <f>IF(AND(B33="hammer 5", E33='club records'!$F$28, F33&gt;='club records'!$G$28), "CR", " ")</f>
        <v xml:space="preserve"> </v>
      </c>
      <c r="AG33" s="14" t="str">
        <f>IF(AND(B33="hammer 6", E33='club records'!$F$29, F33&gt;='club records'!$G$29), "CR", " ")</f>
        <v xml:space="preserve"> </v>
      </c>
      <c r="AH33" s="14" t="str">
        <f>IF(AND(B33="hammer 7.26", E33='club records'!$F$30, F33&gt;='club records'!$G$30), "CR", " ")</f>
        <v xml:space="preserve"> </v>
      </c>
      <c r="AI33" s="14" t="str">
        <f>IF(AND(B33="javelin 400", E33='club records'!$F$31, F33&gt;='club records'!$G$31), "CR", " ")</f>
        <v xml:space="preserve"> </v>
      </c>
      <c r="AJ33" s="14" t="str">
        <f>IF(AND(B33="javelin 600", E33='club records'!$F$32, F33&gt;='club records'!$G$32), "CR", " ")</f>
        <v xml:space="preserve"> </v>
      </c>
      <c r="AK33" s="14" t="str">
        <f>IF(AND(B33="javelin 700", E33='club records'!$F$33, F33&gt;='club records'!$G$33), "CR", " ")</f>
        <v xml:space="preserve"> </v>
      </c>
      <c r="AL33" s="14" t="str">
        <f>IF(AND(B33="javelin 800", OR(AND(E33='club records'!$F$34, F33&gt;='club records'!$G$34), AND(E33='club records'!$F$35, F33&gt;='club records'!$G$35))), "CR", " ")</f>
        <v xml:space="preserve"> </v>
      </c>
      <c r="AM33" s="14" t="str">
        <f>IF(AND(B33="shot 3", E33='club records'!$F$36, F33&gt;='club records'!$G$36), "CR", " ")</f>
        <v xml:space="preserve"> </v>
      </c>
      <c r="AN33" s="14" t="str">
        <f>IF(AND(B33="shot 4", E33='club records'!$F$37, F33&gt;='club records'!$G$37), "CR", " ")</f>
        <v xml:space="preserve"> </v>
      </c>
      <c r="AO33" s="14" t="str">
        <f>IF(AND(B33="shot 5", E33='club records'!$F$38, F33&gt;='club records'!$G$38), "CR", " ")</f>
        <v xml:space="preserve"> </v>
      </c>
      <c r="AP33" s="14" t="str">
        <f>IF(AND(B33="shot 6", E33='club records'!$F$39, F33&gt;='club records'!$G$39), "CR", " ")</f>
        <v xml:space="preserve"> </v>
      </c>
      <c r="AQ33" s="14" t="str">
        <f>IF(AND(B33="shot 7.26", E33='club records'!$F$40, F33&gt;='club records'!$G$40), "CR", " ")</f>
        <v xml:space="preserve"> </v>
      </c>
      <c r="AR33" s="14" t="str">
        <f>IF(AND(B33="60H",OR(AND(E33='club records'!$J$1,F33&lt;='club records'!$K$1),AND(E33='club records'!$J$2,F33&lt;='club records'!$K$2),AND(E33='club records'!$J$3,F33&lt;='club records'!$K$3),AND(E33='club records'!$J$4,F33&lt;='club records'!$K$4),AND(E33='club records'!$J$5,F33&lt;='club records'!$K$5))),"CR"," ")</f>
        <v xml:space="preserve"> </v>
      </c>
      <c r="AS33" s="14" t="str">
        <f>IF(AND(B33="75H", AND(E33='club records'!$J$6, F33&lt;='club records'!$K$6)), "CR", " ")</f>
        <v xml:space="preserve"> </v>
      </c>
      <c r="AT33" s="14" t="str">
        <f>IF(AND(B33="80H", AND(E33='club records'!$J$7, F33&lt;='club records'!$K$7)), "CR", " ")</f>
        <v xml:space="preserve"> </v>
      </c>
      <c r="AU33" s="14" t="str">
        <f>IF(AND(B33="100H", AND(E33='club records'!$J$8, F33&lt;='club records'!$K$8)), "CR", " ")</f>
        <v xml:space="preserve"> </v>
      </c>
      <c r="AV33" s="14" t="str">
        <f>IF(AND(B33="110H", OR(AND(E33='club records'!$J$9, F33&lt;='club records'!$K$9), AND(E33='club records'!$J$10, F33&lt;='club records'!$K$10))), "CR", " ")</f>
        <v xml:space="preserve"> </v>
      </c>
      <c r="AW33" s="14" t="str">
        <f>IF(AND(B33="400H", OR(AND(E33='club records'!$J$11, F33&lt;='club records'!$K$11), AND(E33='club records'!$J$12, F33&lt;='club records'!$K$12), AND(E33='club records'!$J$13, F33&lt;='club records'!$K$13), AND(E33='club records'!$J$14, F33&lt;='club records'!$K$14))), "CR", " ")</f>
        <v xml:space="preserve"> </v>
      </c>
      <c r="AX33" s="14" t="str">
        <f>IF(AND(B33="1500SC", AND(E33='club records'!$J$15, F33&lt;='club records'!$K$15)), "CR", " ")</f>
        <v xml:space="preserve"> </v>
      </c>
      <c r="AY33" s="14" t="str">
        <f>IF(AND(B33="2000SC", OR(AND(E33='club records'!$J$17, F33&lt;='club records'!$K$17), AND(E33='club records'!$J$18, F33&lt;='club records'!$K$18))), "CR", " ")</f>
        <v xml:space="preserve"> </v>
      </c>
      <c r="AZ33" s="14" t="str">
        <f>IF(AND(B33="3000SC", OR(AND(E33='club records'!$J$20, F33&lt;='club records'!$K$20), AND(E33='club records'!$J$21, F33&lt;='club records'!$K$21))), "CR", " ")</f>
        <v xml:space="preserve"> </v>
      </c>
      <c r="BA33" s="15" t="str">
        <f>IF(AND(B33="4x100", OR(AND(E33='club records'!$N$1, F33&lt;='club records'!$O$1), AND(E33='club records'!$N$2, F33&lt;='club records'!$O$2), AND(E33='club records'!$N$3, F33&lt;='club records'!$O$3), AND(E33='club records'!$N$4, F33&lt;='club records'!$O$4), AND(E33='club records'!$N$5, F33&lt;='club records'!$O$5))), "CR", " ")</f>
        <v xml:space="preserve"> </v>
      </c>
      <c r="BB33" s="15" t="str">
        <f>IF(AND(B33="4x200", OR(AND(E33='club records'!$N$6, F33&lt;='club records'!$O$6), AND(E33='club records'!$N$7, F33&lt;='club records'!$O$7), AND(E33='club records'!$N$8, F33&lt;='club records'!$O$8), AND(E33='club records'!$N$9, F33&lt;='club records'!$O$9), AND(E33='club records'!$N$10, F33&lt;='club records'!$O$10))), "CR", " ")</f>
        <v xml:space="preserve"> </v>
      </c>
      <c r="BC33" s="15" t="str">
        <f>IF(AND(B33="4x300", AND(E33='club records'!$N$11, F33&lt;='club records'!$O$11)), "CR", " ")</f>
        <v xml:space="preserve"> </v>
      </c>
      <c r="BD33" s="15" t="str">
        <f>IF(AND(B33="4x400", OR(AND(E33='club records'!$N$12, F33&lt;='club records'!$O$12), AND(E33='club records'!$N$13, F33&lt;='club records'!$O$13), AND(E33='club records'!$N$14, F33&lt;='club records'!$O$14), AND(E33='club records'!$N$15, F33&lt;='club records'!$O$15))), "CR", " ")</f>
        <v xml:space="preserve"> </v>
      </c>
      <c r="BE33" s="15" t="str">
        <f>IF(AND(B33="3x800", OR(AND(E33='club records'!$N$16, F33&lt;='club records'!$O$16), AND(E33='club records'!$N$17, F33&lt;='club records'!$O$17), AND(E33='club records'!$N$18, F33&lt;='club records'!$O$18))), "CR", " ")</f>
        <v xml:space="preserve"> </v>
      </c>
      <c r="BF33" s="15" t="str">
        <f>IF(AND(B33="pentathlon", OR(AND(E33='club records'!$N$21, F33&gt;='club records'!$O$21), AND(E33='club records'!$N$22, F33&gt;='club records'!$O$22),AND(E33='club records'!$N$23, F33&gt;='club records'!$O$23),AND(E33='club records'!$N$24, F33&gt;='club records'!$O$24))), "CR", " ")</f>
        <v xml:space="preserve"> </v>
      </c>
      <c r="BG33" s="15" t="str">
        <f>IF(AND(B33="heptathlon", OR(AND(E33='club records'!$N$26, F33&gt;='club records'!$O$26), AND(E33='club records'!$N$27, F33&gt;='club records'!$O$27))), "CR", " ")</f>
        <v xml:space="preserve"> </v>
      </c>
      <c r="BH33" s="15" t="str">
        <f>IF(AND(B33="decathlon", OR(AND(E33='club records'!$N$29, F33&gt;='club records'!$O$29), AND(E33='club records'!$N$30, F33&gt;='club records'!$O$30),AND(E33='club records'!$N$31, F33&gt;='club records'!$O$31))), "CR", " ")</f>
        <v xml:space="preserve"> </v>
      </c>
    </row>
    <row r="34" spans="1:60" ht="14.5" x14ac:dyDescent="0.35">
      <c r="A34" s="1" t="str">
        <f>E34</f>
        <v>U11</v>
      </c>
      <c r="B34" s="2">
        <v>800</v>
      </c>
      <c r="C34" s="1" t="s">
        <v>183</v>
      </c>
      <c r="D34" s="1" t="s">
        <v>270</v>
      </c>
      <c r="E34" s="19" t="s">
        <v>19</v>
      </c>
      <c r="F34" s="20" t="s">
        <v>285</v>
      </c>
      <c r="G34" s="27">
        <v>39903</v>
      </c>
      <c r="H34" s="1" t="s">
        <v>248</v>
      </c>
      <c r="I34" s="1" t="s">
        <v>249</v>
      </c>
      <c r="J34" s="15" t="str">
        <f>IF(OR(K34="CR", L34="CR", M34="CR", N34="CR", O34="CR", P34="CR", Q34="CR", R34="CR", S34="CR", T34="CR",U34="CR", V34="CR", W34="CR", X34="CR", Y34="CR", Z34="CR", AA34="CR", AB34="CR", AC34="CR", AD34="CR", AE34="CR", AF34="CR", AG34="CR", AH34="CR", AI34="CR", AJ34="CR", AK34="CR", AL34="CR", AM34="CR", AN34="CR", AO34="CR", AP34="CR", AQ34="CR", AR34="CR", AS34="CR", AT34="CR", AU34="CR", AV34="CR", AW34="CR", AX34="CR", AY34="CR", AZ34="CR", BA34="CR", BB34="CR", BC34="CR", BD34="CR", BE34="CR", BF34="CR", BG34="CR", BH34="CR"), "***CLUB RECORD***", "")</f>
        <v/>
      </c>
      <c r="K34" s="15" t="str">
        <f>IF(AND(B34=100, OR(AND(E34='club records'!$B$6, F34&lt;='club records'!$C$6), AND(E34='club records'!$B$7, F34&lt;='club records'!$C$7), AND(E34='club records'!$B$8, F34&lt;='club records'!$C$8), AND(E34='club records'!$B$9, F34&lt;='club records'!$C$9), AND(E34='club records'!$B$10, F34&lt;='club records'!$C$10))), "CR", " ")</f>
        <v xml:space="preserve"> </v>
      </c>
      <c r="L34" s="15" t="str">
        <f>IF(AND(B34=200, OR(AND(E34='club records'!$B$11, F34&lt;='club records'!$C$11), AND(E34='club records'!$B$12, F34&lt;='club records'!$C$12), AND(E34='club records'!$B$13, F34&lt;='club records'!$C$13), AND(E34='club records'!$B$14, F34&lt;='club records'!$C$14), AND(E34='club records'!$B$15, F34&lt;='club records'!$C$15))), "CR", " ")</f>
        <v xml:space="preserve"> </v>
      </c>
      <c r="M34" s="15" t="str">
        <f>IF(AND(B34=300, OR(AND(E34='club records'!$B$16, F34&lt;='club records'!$C$16), AND(E34='club records'!$B$17, F34&lt;='club records'!$C$17))), "CR", " ")</f>
        <v xml:space="preserve"> </v>
      </c>
      <c r="N34" s="15" t="str">
        <f>IF(AND(B34=400, OR(AND(E34='club records'!$B$18, F34&lt;='club records'!$C$18), AND(E34='club records'!$B$19, F34&lt;='club records'!$C$19), AND(E34='club records'!$B$20, F34&lt;='club records'!$C$20), AND(E34='club records'!$B$21, F34&lt;='club records'!$C$21))), "CR", " ")</f>
        <v xml:space="preserve"> </v>
      </c>
      <c r="O34" s="15" t="str">
        <f>IF(AND(B34=800, OR(AND(E34='club records'!$B$22, F34&lt;='club records'!$C$22), AND(E34='club records'!$B$23, F34&lt;='club records'!$C$23), AND(E34='club records'!$B$24, F34&lt;='club records'!$C$24), AND(E34='club records'!$B$25, F34&lt;='club records'!$C$25), AND(E34='club records'!$B$26, F34&lt;='club records'!$C$26))), "CR", " ")</f>
        <v xml:space="preserve"> </v>
      </c>
      <c r="P34" s="15" t="str">
        <f>IF(AND(B34=1000, OR(AND(E34='club records'!$B$27, F34&lt;='club records'!$C$27), AND(E34='club records'!$B$28, F34&lt;='club records'!$C$28))), "CR", " ")</f>
        <v xml:space="preserve"> </v>
      </c>
      <c r="Q34" s="15" t="str">
        <f>IF(AND(B34=1500, OR(AND(E34='club records'!$B$29, F34&lt;='club records'!$C$29), AND(E34='club records'!$B$30, F34&lt;='club records'!$C$30), AND(E34='club records'!$B$31, F34&lt;='club records'!$C$31), AND(E34='club records'!$B$32, F34&lt;='club records'!$C$32), AND(E34='club records'!$B$33, F34&lt;='club records'!$C$33))), "CR", " ")</f>
        <v xml:space="preserve"> </v>
      </c>
      <c r="R34" s="15" t="str">
        <f>IF(AND(B34="1600 (Mile)",OR(AND(E34='club records'!$B$34,F34&lt;='club records'!$C$34),AND(E34='club records'!$B$35,F34&lt;='club records'!$C$35),AND(E34='club records'!$B$36,F34&lt;='club records'!$C$36),AND(E34='club records'!$B$37,F34&lt;='club records'!$C$37))),"CR"," ")</f>
        <v xml:space="preserve"> </v>
      </c>
      <c r="S34" s="15" t="str">
        <f>IF(AND(B34=3000, OR(AND(E34='club records'!$B$38, F34&lt;='club records'!$C$38), AND(E34='club records'!$B$39, F34&lt;='club records'!$C$39), AND(E34='club records'!$B$40, F34&lt;='club records'!$C$40), AND(E34='club records'!$B$41, F34&lt;='club records'!$C$41))), "CR", " ")</f>
        <v xml:space="preserve"> </v>
      </c>
      <c r="T34" s="15" t="str">
        <f>IF(AND(B34=5000, OR(AND(E34='club records'!$B$42, F34&lt;='club records'!$C$42), AND(E34='club records'!$B$43, F34&lt;='club records'!$C$43))), "CR", " ")</f>
        <v xml:space="preserve"> </v>
      </c>
      <c r="U34" s="14" t="str">
        <f>IF(AND(B34=10000, OR(AND(E34='club records'!$B$44, F34&lt;='club records'!$C$44), AND(E34='club records'!$B$45, F34&lt;='club records'!$C$45))), "CR", " ")</f>
        <v xml:space="preserve"> </v>
      </c>
      <c r="V34" s="14" t="str">
        <f>IF(AND(B34="high jump", OR(AND(E34='club records'!$F$1, F34&gt;='club records'!$G$1), AND(E34='club records'!$F$2, F34&gt;='club records'!$G$2), AND(E34='club records'!$F$3, F34&gt;='club records'!$G$3), AND(E34='club records'!$F$4, F34&gt;='club records'!$G$4), AND(E34='club records'!$F$5, F34&gt;='club records'!$G$5))), "CR", " ")</f>
        <v xml:space="preserve"> </v>
      </c>
      <c r="W34" s="14" t="str">
        <f>IF(AND(B34="long jump", OR(AND(E34='club records'!$F$6, F34&gt;='club records'!$G$6), AND(E34='club records'!$F$7, F34&gt;='club records'!$G$7), AND(E34='club records'!$F$8, F34&gt;='club records'!$G$8), AND(E34='club records'!$F$9, F34&gt;='club records'!$G$9), AND(E34='club records'!$F$10, F34&gt;='club records'!$G$10))), "CR", " ")</f>
        <v xml:space="preserve"> </v>
      </c>
      <c r="X34" s="14" t="str">
        <f>IF(AND(B34="triple jump", OR(AND(E34='club records'!$F$11, F34&gt;='club records'!$G$11), AND(E34='club records'!$F$12, F34&gt;='club records'!$G$12), AND(E34='club records'!$F$13, F34&gt;='club records'!$G$13), AND(E34='club records'!$F$14, F34&gt;='club records'!$G$14), AND(E34='club records'!$F$15, F34&gt;='club records'!$G$15))), "CR", " ")</f>
        <v xml:space="preserve"> </v>
      </c>
      <c r="Y34" s="14" t="str">
        <f>IF(AND(B34="pole vault", OR(AND(E34='club records'!$F$16, F34&gt;='club records'!$G$16), AND(E34='club records'!$F$17, F34&gt;='club records'!$G$17), AND(E34='club records'!$F$18, F34&gt;='club records'!$G$18), AND(E34='club records'!$F$19, F34&gt;='club records'!$G$19), AND(E34='club records'!$F$20, F34&gt;='club records'!$G$20))), "CR", " ")</f>
        <v xml:space="preserve"> </v>
      </c>
      <c r="Z34" s="14" t="str">
        <f>IF(AND(B34="discus 1", E34='club records'!$F$21, F34&gt;='club records'!$G$21), "CR", " ")</f>
        <v xml:space="preserve"> </v>
      </c>
      <c r="AA34" s="14" t="str">
        <f>IF(AND(B34="discus 1.25", E34='club records'!$F$22, F34&gt;='club records'!$G$22), "CR", " ")</f>
        <v xml:space="preserve"> </v>
      </c>
      <c r="AB34" s="14" t="str">
        <f>IF(AND(B34="discus 1.5", E34='club records'!$F$23, F34&gt;='club records'!$G$23), "CR", " ")</f>
        <v xml:space="preserve"> </v>
      </c>
      <c r="AC34" s="14" t="str">
        <f>IF(AND(B34="discus 1.75", E34='club records'!$F$24, F34&gt;='club records'!$G$24), "CR", " ")</f>
        <v xml:space="preserve"> </v>
      </c>
      <c r="AD34" s="14" t="str">
        <f>IF(AND(B34="discus 2", E34='club records'!$F$25, F34&gt;='club records'!$G$25), "CR", " ")</f>
        <v xml:space="preserve"> </v>
      </c>
      <c r="AE34" s="14" t="str">
        <f>IF(AND(B34="hammer 4", E34='club records'!$F$27, F34&gt;='club records'!$G$27), "CR", " ")</f>
        <v xml:space="preserve"> </v>
      </c>
      <c r="AF34" s="14" t="str">
        <f>IF(AND(B34="hammer 5", E34='club records'!$F$28, F34&gt;='club records'!$G$28), "CR", " ")</f>
        <v xml:space="preserve"> </v>
      </c>
      <c r="AG34" s="14" t="str">
        <f>IF(AND(B34="hammer 6", E34='club records'!$F$29, F34&gt;='club records'!$G$29), "CR", " ")</f>
        <v xml:space="preserve"> </v>
      </c>
      <c r="AH34" s="14" t="str">
        <f>IF(AND(B34="hammer 7.26", E34='club records'!$F$30, F34&gt;='club records'!$G$30), "CR", " ")</f>
        <v xml:space="preserve"> </v>
      </c>
      <c r="AI34" s="14" t="str">
        <f>IF(AND(B34="javelin 400", E34='club records'!$F$31, F34&gt;='club records'!$G$31), "CR", " ")</f>
        <v xml:space="preserve"> </v>
      </c>
      <c r="AJ34" s="14" t="str">
        <f>IF(AND(B34="javelin 600", E34='club records'!$F$32, F34&gt;='club records'!$G$32), "CR", " ")</f>
        <v xml:space="preserve"> </v>
      </c>
      <c r="AK34" s="14" t="str">
        <f>IF(AND(B34="javelin 700", E34='club records'!$F$33, F34&gt;='club records'!$G$33), "CR", " ")</f>
        <v xml:space="preserve"> </v>
      </c>
      <c r="AL34" s="14" t="str">
        <f>IF(AND(B34="javelin 800", OR(AND(E34='club records'!$F$34, F34&gt;='club records'!$G$34), AND(E34='club records'!$F$35, F34&gt;='club records'!$G$35))), "CR", " ")</f>
        <v xml:space="preserve"> </v>
      </c>
      <c r="AM34" s="14" t="str">
        <f>IF(AND(B34="shot 3", E34='club records'!$F$36, F34&gt;='club records'!$G$36), "CR", " ")</f>
        <v xml:space="preserve"> </v>
      </c>
      <c r="AN34" s="14" t="str">
        <f>IF(AND(B34="shot 4", E34='club records'!$F$37, F34&gt;='club records'!$G$37), "CR", " ")</f>
        <v xml:space="preserve"> </v>
      </c>
      <c r="AO34" s="14" t="str">
        <f>IF(AND(B34="shot 5", E34='club records'!$F$38, F34&gt;='club records'!$G$38), "CR", " ")</f>
        <v xml:space="preserve"> </v>
      </c>
      <c r="AP34" s="14" t="str">
        <f>IF(AND(B34="shot 6", E34='club records'!$F$39, F34&gt;='club records'!$G$39), "CR", " ")</f>
        <v xml:space="preserve"> </v>
      </c>
      <c r="AQ34" s="14" t="str">
        <f>IF(AND(B34="shot 7.26", E34='club records'!$F$40, F34&gt;='club records'!$G$40), "CR", " ")</f>
        <v xml:space="preserve"> </v>
      </c>
      <c r="AR34" s="14" t="str">
        <f>IF(AND(B34="60H",OR(AND(E34='club records'!$J$1,F34&lt;='club records'!$K$1),AND(E34='club records'!$J$2,F34&lt;='club records'!$K$2),AND(E34='club records'!$J$3,F34&lt;='club records'!$K$3),AND(E34='club records'!$J$4,F34&lt;='club records'!$K$4),AND(E34='club records'!$J$5,F34&lt;='club records'!$K$5))),"CR"," ")</f>
        <v xml:space="preserve"> </v>
      </c>
      <c r="AS34" s="14" t="str">
        <f>IF(AND(B34="75H", AND(E34='club records'!$J$6, F34&lt;='club records'!$K$6)), "CR", " ")</f>
        <v xml:space="preserve"> </v>
      </c>
      <c r="AT34" s="14" t="str">
        <f>IF(AND(B34="80H", AND(E34='club records'!$J$7, F34&lt;='club records'!$K$7)), "CR", " ")</f>
        <v xml:space="preserve"> </v>
      </c>
      <c r="AU34" s="14" t="str">
        <f>IF(AND(B34="100H", AND(E34='club records'!$J$8, F34&lt;='club records'!$K$8)), "CR", " ")</f>
        <v xml:space="preserve"> </v>
      </c>
      <c r="AV34" s="14" t="str">
        <f>IF(AND(B34="110H", OR(AND(E34='club records'!$J$9, F34&lt;='club records'!$K$9), AND(E34='club records'!$J$10, F34&lt;='club records'!$K$10))), "CR", " ")</f>
        <v xml:space="preserve"> </v>
      </c>
      <c r="AW34" s="14" t="str">
        <f>IF(AND(B34="400H", OR(AND(E34='club records'!$J$11, F34&lt;='club records'!$K$11), AND(E34='club records'!$J$12, F34&lt;='club records'!$K$12), AND(E34='club records'!$J$13, F34&lt;='club records'!$K$13), AND(E34='club records'!$J$14, F34&lt;='club records'!$K$14))), "CR", " ")</f>
        <v xml:space="preserve"> </v>
      </c>
      <c r="AX34" s="14" t="str">
        <f>IF(AND(B34="1500SC", AND(E34='club records'!$J$15, F34&lt;='club records'!$K$15)), "CR", " ")</f>
        <v xml:space="preserve"> </v>
      </c>
      <c r="AY34" s="14" t="str">
        <f>IF(AND(B34="2000SC", OR(AND(E34='club records'!$J$17, F34&lt;='club records'!$K$17), AND(E34='club records'!$J$18, F34&lt;='club records'!$K$18))), "CR", " ")</f>
        <v xml:space="preserve"> </v>
      </c>
      <c r="AZ34" s="14" t="str">
        <f>IF(AND(B34="3000SC", OR(AND(E34='club records'!$J$20, F34&lt;='club records'!$K$20), AND(E34='club records'!$J$21, F34&lt;='club records'!$K$21))), "CR", " ")</f>
        <v xml:space="preserve"> </v>
      </c>
      <c r="BA34" s="15" t="str">
        <f>IF(AND(B34="4x100", OR(AND(E34='club records'!$N$1, F34&lt;='club records'!$O$1), AND(E34='club records'!$N$2, F34&lt;='club records'!$O$2), AND(E34='club records'!$N$3, F34&lt;='club records'!$O$3), AND(E34='club records'!$N$4, F34&lt;='club records'!$O$4), AND(E34='club records'!$N$5, F34&lt;='club records'!$O$5))), "CR", " ")</f>
        <v xml:space="preserve"> </v>
      </c>
      <c r="BB34" s="15" t="str">
        <f>IF(AND(B34="4x200", OR(AND(E34='club records'!$N$6, F34&lt;='club records'!$O$6), AND(E34='club records'!$N$7, F34&lt;='club records'!$O$7), AND(E34='club records'!$N$8, F34&lt;='club records'!$O$8), AND(E34='club records'!$N$9, F34&lt;='club records'!$O$9), AND(E34='club records'!$N$10, F34&lt;='club records'!$O$10))), "CR", " ")</f>
        <v xml:space="preserve"> </v>
      </c>
      <c r="BC34" s="15" t="str">
        <f>IF(AND(B34="4x300", AND(E34='club records'!$N$11, F34&lt;='club records'!$O$11)), "CR", " ")</f>
        <v xml:space="preserve"> </v>
      </c>
      <c r="BD34" s="15" t="str">
        <f>IF(AND(B34="4x400", OR(AND(E34='club records'!$N$12, F34&lt;='club records'!$O$12), AND(E34='club records'!$N$13, F34&lt;='club records'!$O$13), AND(E34='club records'!$N$14, F34&lt;='club records'!$O$14), AND(E34='club records'!$N$15, F34&lt;='club records'!$O$15))), "CR", " ")</f>
        <v xml:space="preserve"> </v>
      </c>
      <c r="BE34" s="15" t="str">
        <f>IF(AND(B34="3x800", OR(AND(E34='club records'!$N$16, F34&lt;='club records'!$O$16), AND(E34='club records'!$N$17, F34&lt;='club records'!$O$17), AND(E34='club records'!$N$18, F34&lt;='club records'!$O$18))), "CR", " ")</f>
        <v xml:space="preserve"> </v>
      </c>
      <c r="BF34" s="15" t="str">
        <f>IF(AND(B34="pentathlon", OR(AND(E34='club records'!$N$21, F34&gt;='club records'!$O$21), AND(E34='club records'!$N$22, F34&gt;='club records'!$O$22),AND(E34='club records'!$N$23, F34&gt;='club records'!$O$23),AND(E34='club records'!$N$24, F34&gt;='club records'!$O$24))), "CR", " ")</f>
        <v xml:space="preserve"> </v>
      </c>
      <c r="BG34" s="15" t="str">
        <f>IF(AND(B34="heptathlon", OR(AND(E34='club records'!$N$26, F34&gt;='club records'!$O$26), AND(E34='club records'!$N$27, F34&gt;='club records'!$O$27))), "CR", " ")</f>
        <v xml:space="preserve"> </v>
      </c>
      <c r="BH34" s="15" t="str">
        <f>IF(AND(B34="decathlon", OR(AND(E34='club records'!$N$29, F34&gt;='club records'!$O$29), AND(E34='club records'!$N$30, F34&gt;='club records'!$O$30),AND(E34='club records'!$N$31, F34&gt;='club records'!$O$31))), "CR", " ")</f>
        <v xml:space="preserve"> </v>
      </c>
    </row>
    <row r="35" spans="1:60" ht="14.5" x14ac:dyDescent="0.35">
      <c r="A35" s="1" t="str">
        <f>E35</f>
        <v>U11</v>
      </c>
      <c r="B35" s="2">
        <v>800</v>
      </c>
      <c r="C35" s="1" t="s">
        <v>266</v>
      </c>
      <c r="D35" s="1" t="s">
        <v>267</v>
      </c>
      <c r="E35" s="19" t="s">
        <v>19</v>
      </c>
      <c r="F35" s="20" t="s">
        <v>286</v>
      </c>
      <c r="G35" s="27">
        <v>39903</v>
      </c>
      <c r="H35" s="1" t="s">
        <v>248</v>
      </c>
      <c r="I35" s="1" t="s">
        <v>249</v>
      </c>
      <c r="J35" s="15" t="str">
        <f>IF(OR(K35="CR", L35="CR", M35="CR", N35="CR", O35="CR", P35="CR", Q35="CR", R35="CR", S35="CR", T35="CR",U35="CR", V35="CR", W35="CR", X35="CR", Y35="CR", Z35="CR", AA35="CR", AB35="CR", AC35="CR", AD35="CR", AE35="CR", AF35="CR", AG35="CR", AH35="CR", AI35="CR", AJ35="CR", AK35="CR", AL35="CR", AM35="CR", AN35="CR", AO35="CR", AP35="CR", AQ35="CR", AR35="CR", AS35="CR", AT35="CR", AU35="CR", AV35="CR", AW35="CR", AX35="CR", AY35="CR", AZ35="CR", BA35="CR", BB35="CR", BC35="CR", BD35="CR", BE35="CR", BF35="CR", BG35="CR", BH35="CR"), "***CLUB RECORD***", "")</f>
        <v/>
      </c>
      <c r="K35" s="15" t="str">
        <f>IF(AND(B35=100, OR(AND(E35='club records'!$B$6, F35&lt;='club records'!$C$6), AND(E35='club records'!$B$7, F35&lt;='club records'!$C$7), AND(E35='club records'!$B$8, F35&lt;='club records'!$C$8), AND(E35='club records'!$B$9, F35&lt;='club records'!$C$9), AND(E35='club records'!$B$10, F35&lt;='club records'!$C$10))), "CR", " ")</f>
        <v xml:space="preserve"> </v>
      </c>
      <c r="L35" s="15" t="str">
        <f>IF(AND(B35=200, OR(AND(E35='club records'!$B$11, F35&lt;='club records'!$C$11), AND(E35='club records'!$B$12, F35&lt;='club records'!$C$12), AND(E35='club records'!$B$13, F35&lt;='club records'!$C$13), AND(E35='club records'!$B$14, F35&lt;='club records'!$C$14), AND(E35='club records'!$B$15, F35&lt;='club records'!$C$15))), "CR", " ")</f>
        <v xml:space="preserve"> </v>
      </c>
      <c r="M35" s="15" t="str">
        <f>IF(AND(B35=300, OR(AND(E35='club records'!$B$16, F35&lt;='club records'!$C$16), AND(E35='club records'!$B$17, F35&lt;='club records'!$C$17))), "CR", " ")</f>
        <v xml:space="preserve"> </v>
      </c>
      <c r="N35" s="15" t="str">
        <f>IF(AND(B35=400, OR(AND(E35='club records'!$B$18, F35&lt;='club records'!$C$18), AND(E35='club records'!$B$19, F35&lt;='club records'!$C$19), AND(E35='club records'!$B$20, F35&lt;='club records'!$C$20), AND(E35='club records'!$B$21, F35&lt;='club records'!$C$21))), "CR", " ")</f>
        <v xml:space="preserve"> </v>
      </c>
      <c r="O35" s="15" t="str">
        <f>IF(AND(B35=800, OR(AND(E35='club records'!$B$22, F35&lt;='club records'!$C$22), AND(E35='club records'!$B$23, F35&lt;='club records'!$C$23), AND(E35='club records'!$B$24, F35&lt;='club records'!$C$24), AND(E35='club records'!$B$25, F35&lt;='club records'!$C$25), AND(E35='club records'!$B$26, F35&lt;='club records'!$C$26))), "CR", " ")</f>
        <v xml:space="preserve"> </v>
      </c>
      <c r="P35" s="15" t="str">
        <f>IF(AND(B35=1000, OR(AND(E35='club records'!$B$27, F35&lt;='club records'!$C$27), AND(E35='club records'!$B$28, F35&lt;='club records'!$C$28))), "CR", " ")</f>
        <v xml:space="preserve"> </v>
      </c>
      <c r="Q35" s="15" t="str">
        <f>IF(AND(B35=1500, OR(AND(E35='club records'!$B$29, F35&lt;='club records'!$C$29), AND(E35='club records'!$B$30, F35&lt;='club records'!$C$30), AND(E35='club records'!$B$31, F35&lt;='club records'!$C$31), AND(E35='club records'!$B$32, F35&lt;='club records'!$C$32), AND(E35='club records'!$B$33, F35&lt;='club records'!$C$33))), "CR", " ")</f>
        <v xml:space="preserve"> </v>
      </c>
      <c r="R35" s="15" t="str">
        <f>IF(AND(B35="1600 (Mile)",OR(AND(E35='club records'!$B$34,F35&lt;='club records'!$C$34),AND(E35='club records'!$B$35,F35&lt;='club records'!$C$35),AND(E35='club records'!$B$36,F35&lt;='club records'!$C$36),AND(E35='club records'!$B$37,F35&lt;='club records'!$C$37))),"CR"," ")</f>
        <v xml:space="preserve"> </v>
      </c>
      <c r="S35" s="15" t="str">
        <f>IF(AND(B35=3000, OR(AND(E35='club records'!$B$38, F35&lt;='club records'!$C$38), AND(E35='club records'!$B$39, F35&lt;='club records'!$C$39), AND(E35='club records'!$B$40, F35&lt;='club records'!$C$40), AND(E35='club records'!$B$41, F35&lt;='club records'!$C$41))), "CR", " ")</f>
        <v xml:space="preserve"> </v>
      </c>
      <c r="T35" s="15" t="str">
        <f>IF(AND(B35=5000, OR(AND(E35='club records'!$B$42, F35&lt;='club records'!$C$42), AND(E35='club records'!$B$43, F35&lt;='club records'!$C$43))), "CR", " ")</f>
        <v xml:space="preserve"> </v>
      </c>
      <c r="U35" s="14" t="str">
        <f>IF(AND(B35=10000, OR(AND(E35='club records'!$B$44, F35&lt;='club records'!$C$44), AND(E35='club records'!$B$45, F35&lt;='club records'!$C$45))), "CR", " ")</f>
        <v xml:space="preserve"> </v>
      </c>
      <c r="V35" s="14" t="str">
        <f>IF(AND(B35="high jump", OR(AND(E35='club records'!$F$1, F35&gt;='club records'!$G$1), AND(E35='club records'!$F$2, F35&gt;='club records'!$G$2), AND(E35='club records'!$F$3, F35&gt;='club records'!$G$3), AND(E35='club records'!$F$4, F35&gt;='club records'!$G$4), AND(E35='club records'!$F$5, F35&gt;='club records'!$G$5))), "CR", " ")</f>
        <v xml:space="preserve"> </v>
      </c>
      <c r="W35" s="14" t="str">
        <f>IF(AND(B35="long jump", OR(AND(E35='club records'!$F$6, F35&gt;='club records'!$G$6), AND(E35='club records'!$F$7, F35&gt;='club records'!$G$7), AND(E35='club records'!$F$8, F35&gt;='club records'!$G$8), AND(E35='club records'!$F$9, F35&gt;='club records'!$G$9), AND(E35='club records'!$F$10, F35&gt;='club records'!$G$10))), "CR", " ")</f>
        <v xml:space="preserve"> </v>
      </c>
      <c r="X35" s="14" t="str">
        <f>IF(AND(B35="triple jump", OR(AND(E35='club records'!$F$11, F35&gt;='club records'!$G$11), AND(E35='club records'!$F$12, F35&gt;='club records'!$G$12), AND(E35='club records'!$F$13, F35&gt;='club records'!$G$13), AND(E35='club records'!$F$14, F35&gt;='club records'!$G$14), AND(E35='club records'!$F$15, F35&gt;='club records'!$G$15))), "CR", " ")</f>
        <v xml:space="preserve"> </v>
      </c>
      <c r="Y35" s="14" t="str">
        <f>IF(AND(B35="pole vault", OR(AND(E35='club records'!$F$16, F35&gt;='club records'!$G$16), AND(E35='club records'!$F$17, F35&gt;='club records'!$G$17), AND(E35='club records'!$F$18, F35&gt;='club records'!$G$18), AND(E35='club records'!$F$19, F35&gt;='club records'!$G$19), AND(E35='club records'!$F$20, F35&gt;='club records'!$G$20))), "CR", " ")</f>
        <v xml:space="preserve"> </v>
      </c>
      <c r="Z35" s="14" t="str">
        <f>IF(AND(B35="discus 1", E35='club records'!$F$21, F35&gt;='club records'!$G$21), "CR", " ")</f>
        <v xml:space="preserve"> </v>
      </c>
      <c r="AA35" s="14" t="str">
        <f>IF(AND(B35="discus 1.25", E35='club records'!$F$22, F35&gt;='club records'!$G$22), "CR", " ")</f>
        <v xml:space="preserve"> </v>
      </c>
      <c r="AB35" s="14" t="str">
        <f>IF(AND(B35="discus 1.5", E35='club records'!$F$23, F35&gt;='club records'!$G$23), "CR", " ")</f>
        <v xml:space="preserve"> </v>
      </c>
      <c r="AC35" s="14" t="str">
        <f>IF(AND(B35="discus 1.75", E35='club records'!$F$24, F35&gt;='club records'!$G$24), "CR", " ")</f>
        <v xml:space="preserve"> </v>
      </c>
      <c r="AD35" s="14" t="str">
        <f>IF(AND(B35="discus 2", E35='club records'!$F$25, F35&gt;='club records'!$G$25), "CR", " ")</f>
        <v xml:space="preserve"> </v>
      </c>
      <c r="AE35" s="14" t="str">
        <f>IF(AND(B35="hammer 4", E35='club records'!$F$27, F35&gt;='club records'!$G$27), "CR", " ")</f>
        <v xml:space="preserve"> </v>
      </c>
      <c r="AF35" s="14" t="str">
        <f>IF(AND(B35="hammer 5", E35='club records'!$F$28, F35&gt;='club records'!$G$28), "CR", " ")</f>
        <v xml:space="preserve"> </v>
      </c>
      <c r="AG35" s="14" t="str">
        <f>IF(AND(B35="hammer 6", E35='club records'!$F$29, F35&gt;='club records'!$G$29), "CR", " ")</f>
        <v xml:space="preserve"> </v>
      </c>
      <c r="AH35" s="14" t="str">
        <f>IF(AND(B35="hammer 7.26", E35='club records'!$F$30, F35&gt;='club records'!$G$30), "CR", " ")</f>
        <v xml:space="preserve"> </v>
      </c>
      <c r="AI35" s="14" t="str">
        <f>IF(AND(B35="javelin 400", E35='club records'!$F$31, F35&gt;='club records'!$G$31), "CR", " ")</f>
        <v xml:space="preserve"> </v>
      </c>
      <c r="AJ35" s="14" t="str">
        <f>IF(AND(B35="javelin 600", E35='club records'!$F$32, F35&gt;='club records'!$G$32), "CR", " ")</f>
        <v xml:space="preserve"> </v>
      </c>
      <c r="AK35" s="14" t="str">
        <f>IF(AND(B35="javelin 700", E35='club records'!$F$33, F35&gt;='club records'!$G$33), "CR", " ")</f>
        <v xml:space="preserve"> </v>
      </c>
      <c r="AL35" s="14" t="str">
        <f>IF(AND(B35="javelin 800", OR(AND(E35='club records'!$F$34, F35&gt;='club records'!$G$34), AND(E35='club records'!$F$35, F35&gt;='club records'!$G$35))), "CR", " ")</f>
        <v xml:space="preserve"> </v>
      </c>
      <c r="AM35" s="14" t="str">
        <f>IF(AND(B35="shot 3", E35='club records'!$F$36, F35&gt;='club records'!$G$36), "CR", " ")</f>
        <v xml:space="preserve"> </v>
      </c>
      <c r="AN35" s="14" t="str">
        <f>IF(AND(B35="shot 4", E35='club records'!$F$37, F35&gt;='club records'!$G$37), "CR", " ")</f>
        <v xml:space="preserve"> </v>
      </c>
      <c r="AO35" s="14" t="str">
        <f>IF(AND(B35="shot 5", E35='club records'!$F$38, F35&gt;='club records'!$G$38), "CR", " ")</f>
        <v xml:space="preserve"> </v>
      </c>
      <c r="AP35" s="14" t="str">
        <f>IF(AND(B35="shot 6", E35='club records'!$F$39, F35&gt;='club records'!$G$39), "CR", " ")</f>
        <v xml:space="preserve"> </v>
      </c>
      <c r="AQ35" s="14" t="str">
        <f>IF(AND(B35="shot 7.26", E35='club records'!$F$40, F35&gt;='club records'!$G$40), "CR", " ")</f>
        <v xml:space="preserve"> </v>
      </c>
      <c r="AR35" s="14" t="str">
        <f>IF(AND(B35="60H",OR(AND(E35='club records'!$J$1,F35&lt;='club records'!$K$1),AND(E35='club records'!$J$2,F35&lt;='club records'!$K$2),AND(E35='club records'!$J$3,F35&lt;='club records'!$K$3),AND(E35='club records'!$J$4,F35&lt;='club records'!$K$4),AND(E35='club records'!$J$5,F35&lt;='club records'!$K$5))),"CR"," ")</f>
        <v xml:space="preserve"> </v>
      </c>
      <c r="AS35" s="14" t="str">
        <f>IF(AND(B35="75H", AND(E35='club records'!$J$6, F35&lt;='club records'!$K$6)), "CR", " ")</f>
        <v xml:space="preserve"> </v>
      </c>
      <c r="AT35" s="14" t="str">
        <f>IF(AND(B35="80H", AND(E35='club records'!$J$7, F35&lt;='club records'!$K$7)), "CR", " ")</f>
        <v xml:space="preserve"> </v>
      </c>
      <c r="AU35" s="14" t="str">
        <f>IF(AND(B35="100H", AND(E35='club records'!$J$8, F35&lt;='club records'!$K$8)), "CR", " ")</f>
        <v xml:space="preserve"> </v>
      </c>
      <c r="AV35" s="14" t="str">
        <f>IF(AND(B35="110H", OR(AND(E35='club records'!$J$9, F35&lt;='club records'!$K$9), AND(E35='club records'!$J$10, F35&lt;='club records'!$K$10))), "CR", " ")</f>
        <v xml:space="preserve"> </v>
      </c>
      <c r="AW35" s="14" t="str">
        <f>IF(AND(B35="400H", OR(AND(E35='club records'!$J$11, F35&lt;='club records'!$K$11), AND(E35='club records'!$J$12, F35&lt;='club records'!$K$12), AND(E35='club records'!$J$13, F35&lt;='club records'!$K$13), AND(E35='club records'!$J$14, F35&lt;='club records'!$K$14))), "CR", " ")</f>
        <v xml:space="preserve"> </v>
      </c>
      <c r="AX35" s="14" t="str">
        <f>IF(AND(B35="1500SC", AND(E35='club records'!$J$15, F35&lt;='club records'!$K$15)), "CR", " ")</f>
        <v xml:space="preserve"> </v>
      </c>
      <c r="AY35" s="14" t="str">
        <f>IF(AND(B35="2000SC", OR(AND(E35='club records'!$J$17, F35&lt;='club records'!$K$17), AND(E35='club records'!$J$18, F35&lt;='club records'!$K$18))), "CR", " ")</f>
        <v xml:space="preserve"> </v>
      </c>
      <c r="AZ35" s="14" t="str">
        <f>IF(AND(B35="3000SC", OR(AND(E35='club records'!$J$20, F35&lt;='club records'!$K$20), AND(E35='club records'!$J$21, F35&lt;='club records'!$K$21))), "CR", " ")</f>
        <v xml:space="preserve"> </v>
      </c>
      <c r="BA35" s="15" t="str">
        <f>IF(AND(B35="4x100", OR(AND(E35='club records'!$N$1, F35&lt;='club records'!$O$1), AND(E35='club records'!$N$2, F35&lt;='club records'!$O$2), AND(E35='club records'!$N$3, F35&lt;='club records'!$O$3), AND(E35='club records'!$N$4, F35&lt;='club records'!$O$4), AND(E35='club records'!$N$5, F35&lt;='club records'!$O$5))), "CR", " ")</f>
        <v xml:space="preserve"> </v>
      </c>
      <c r="BB35" s="15" t="str">
        <f>IF(AND(B35="4x200", OR(AND(E35='club records'!$N$6, F35&lt;='club records'!$O$6), AND(E35='club records'!$N$7, F35&lt;='club records'!$O$7), AND(E35='club records'!$N$8, F35&lt;='club records'!$O$8), AND(E35='club records'!$N$9, F35&lt;='club records'!$O$9), AND(E35='club records'!$N$10, F35&lt;='club records'!$O$10))), "CR", " ")</f>
        <v xml:space="preserve"> </v>
      </c>
      <c r="BC35" s="15" t="str">
        <f>IF(AND(B35="4x300", AND(E35='club records'!$N$11, F35&lt;='club records'!$O$11)), "CR", " ")</f>
        <v xml:space="preserve"> </v>
      </c>
      <c r="BD35" s="15" t="str">
        <f>IF(AND(B35="4x400", OR(AND(E35='club records'!$N$12, F35&lt;='club records'!$O$12), AND(E35='club records'!$N$13, F35&lt;='club records'!$O$13), AND(E35='club records'!$N$14, F35&lt;='club records'!$O$14), AND(E35='club records'!$N$15, F35&lt;='club records'!$O$15))), "CR", " ")</f>
        <v xml:space="preserve"> </v>
      </c>
      <c r="BE35" s="15" t="str">
        <f>IF(AND(B35="3x800", OR(AND(E35='club records'!$N$16, F35&lt;='club records'!$O$16), AND(E35='club records'!$N$17, F35&lt;='club records'!$O$17), AND(E35='club records'!$N$18, F35&lt;='club records'!$O$18))), "CR", " ")</f>
        <v xml:space="preserve"> </v>
      </c>
      <c r="BF35" s="15" t="str">
        <f>IF(AND(B35="pentathlon", OR(AND(E35='club records'!$N$21, F35&gt;='club records'!$O$21), AND(E35='club records'!$N$22, F35&gt;='club records'!$O$22),AND(E35='club records'!$N$23, F35&gt;='club records'!$O$23),AND(E35='club records'!$N$24, F35&gt;='club records'!$O$24))), "CR", " ")</f>
        <v xml:space="preserve"> </v>
      </c>
      <c r="BG35" s="15" t="str">
        <f>IF(AND(B35="heptathlon", OR(AND(E35='club records'!$N$26, F35&gt;='club records'!$O$26), AND(E35='club records'!$N$27, F35&gt;='club records'!$O$27))), "CR", " ")</f>
        <v xml:space="preserve"> </v>
      </c>
      <c r="BH35" s="15" t="str">
        <f>IF(AND(B35="decathlon", OR(AND(E35='club records'!$N$29, F35&gt;='club records'!$O$29), AND(E35='club records'!$N$30, F35&gt;='club records'!$O$30),AND(E35='club records'!$N$31, F35&gt;='club records'!$O$31))), "CR", " ")</f>
        <v xml:space="preserve"> </v>
      </c>
    </row>
    <row r="36" spans="1:60" ht="14.5" x14ac:dyDescent="0.35">
      <c r="A36" s="1" t="s">
        <v>19</v>
      </c>
      <c r="B36" s="2" t="s">
        <v>6</v>
      </c>
      <c r="C36" s="1" t="s">
        <v>35</v>
      </c>
      <c r="D36" s="1" t="s">
        <v>0</v>
      </c>
      <c r="E36" s="19" t="s">
        <v>19</v>
      </c>
      <c r="F36" s="25">
        <v>0.9</v>
      </c>
      <c r="G36" s="27">
        <v>43701</v>
      </c>
      <c r="H36" s="1" t="s">
        <v>313</v>
      </c>
      <c r="I36" s="1" t="s">
        <v>561</v>
      </c>
      <c r="J36" s="15" t="s">
        <v>410</v>
      </c>
      <c r="O36" s="1"/>
      <c r="P36" s="1"/>
      <c r="Q36" s="1"/>
      <c r="R36" s="1"/>
      <c r="S36" s="1"/>
      <c r="T36" s="1"/>
    </row>
    <row r="37" spans="1:60" ht="14.5" x14ac:dyDescent="0.35">
      <c r="A37" s="1" t="s">
        <v>19</v>
      </c>
      <c r="B37" s="2" t="s">
        <v>6</v>
      </c>
      <c r="C37" s="1" t="s">
        <v>262</v>
      </c>
      <c r="D37" s="1" t="s">
        <v>263</v>
      </c>
      <c r="E37" s="19" t="s">
        <v>19</v>
      </c>
      <c r="F37" s="25">
        <v>1</v>
      </c>
      <c r="G37" s="27">
        <v>43701</v>
      </c>
      <c r="H37" s="1" t="s">
        <v>313</v>
      </c>
      <c r="I37" s="1" t="s">
        <v>561</v>
      </c>
      <c r="J37" s="15" t="s">
        <v>410</v>
      </c>
      <c r="O37" s="1"/>
      <c r="P37" s="1"/>
      <c r="Q37" s="1"/>
      <c r="R37" s="1"/>
      <c r="S37" s="1"/>
      <c r="T37" s="1"/>
    </row>
    <row r="38" spans="1:60" ht="14.5" x14ac:dyDescent="0.35">
      <c r="A38" s="1" t="s">
        <v>19</v>
      </c>
      <c r="B38" s="2" t="s">
        <v>6</v>
      </c>
      <c r="C38" s="1" t="s">
        <v>268</v>
      </c>
      <c r="D38" s="1" t="s">
        <v>557</v>
      </c>
      <c r="E38" s="19" t="s">
        <v>19</v>
      </c>
      <c r="F38" s="21">
        <v>1.2</v>
      </c>
      <c r="G38" s="27">
        <v>43701</v>
      </c>
      <c r="H38" s="1" t="s">
        <v>313</v>
      </c>
      <c r="I38" s="1" t="s">
        <v>561</v>
      </c>
      <c r="J38" s="15" t="s">
        <v>410</v>
      </c>
      <c r="O38" s="1"/>
      <c r="P38" s="1"/>
      <c r="Q38" s="1"/>
      <c r="R38" s="1"/>
      <c r="S38" s="1"/>
      <c r="T38" s="1"/>
    </row>
    <row r="39" spans="1:60" ht="14.5" x14ac:dyDescent="0.35">
      <c r="A39" s="1" t="s">
        <v>19</v>
      </c>
      <c r="B39" s="2" t="s">
        <v>6</v>
      </c>
      <c r="C39" s="1" t="s">
        <v>160</v>
      </c>
      <c r="D39" s="1" t="s">
        <v>261</v>
      </c>
      <c r="E39" s="19" t="s">
        <v>19</v>
      </c>
      <c r="F39" s="20">
        <v>1.25</v>
      </c>
      <c r="G39" s="27">
        <v>43701</v>
      </c>
      <c r="H39" s="1" t="s">
        <v>313</v>
      </c>
      <c r="I39" s="1" t="s">
        <v>561</v>
      </c>
      <c r="J39" s="15" t="s">
        <v>410</v>
      </c>
      <c r="O39" s="1"/>
      <c r="P39" s="1"/>
      <c r="Q39" s="1"/>
      <c r="R39" s="1"/>
      <c r="S39" s="1"/>
      <c r="T39" s="1"/>
    </row>
    <row r="40" spans="1:60" ht="14.5" x14ac:dyDescent="0.35">
      <c r="A40" s="1" t="str">
        <f t="shared" ref="A40:A52" si="4">E40</f>
        <v>U11</v>
      </c>
      <c r="B40" s="2" t="s">
        <v>7</v>
      </c>
      <c r="C40" s="1" t="s">
        <v>63</v>
      </c>
      <c r="D40" s="1" t="s">
        <v>110</v>
      </c>
      <c r="E40" s="19" t="s">
        <v>19</v>
      </c>
      <c r="F40" s="20">
        <v>2.39</v>
      </c>
      <c r="G40" s="27">
        <v>39903</v>
      </c>
      <c r="H40" s="1" t="s">
        <v>248</v>
      </c>
      <c r="I40" s="1" t="s">
        <v>249</v>
      </c>
      <c r="J40" s="15" t="str">
        <f t="shared" ref="J40:J54" si="5">IF(OR(K40="CR", L40="CR", M40="CR", N40="CR", O40="CR", P40="CR", Q40="CR", R40="CR", S40="CR", T40="CR",U40="CR", V40="CR", W40="CR", X40="CR", Y40="CR", Z40="CR", AA40="CR", AB40="CR", AC40="CR", AD40="CR", AE40="CR", AF40="CR", AG40="CR", AH40="CR", AI40="CR", AJ40="CR", AK40="CR", AL40="CR", AM40="CR", AN40="CR", AO40="CR", AP40="CR", AQ40="CR", AR40="CR", AS40="CR", AT40="CR", AU40="CR", AV40="CR", AW40="CR", AX40="CR", AY40="CR", AZ40="CR", BA40="CR", BB40="CR", BC40="CR", BD40="CR", BE40="CR", BF40="CR", BG40="CR", BH40="CR"), "***CLUB RECORD***", "")</f>
        <v/>
      </c>
      <c r="K40" s="15" t="str">
        <f>IF(AND(B40=100, OR(AND(E40='club records'!$B$6, F40&lt;='club records'!$C$6), AND(E40='club records'!$B$7, F40&lt;='club records'!$C$7), AND(E40='club records'!$B$8, F40&lt;='club records'!$C$8), AND(E40='club records'!$B$9, F40&lt;='club records'!$C$9), AND(E40='club records'!$B$10, F40&lt;='club records'!$C$10))), "CR", " ")</f>
        <v xml:space="preserve"> </v>
      </c>
      <c r="L40" s="15" t="str">
        <f>IF(AND(B40=200, OR(AND(E40='club records'!$B$11, F40&lt;='club records'!$C$11), AND(E40='club records'!$B$12, F40&lt;='club records'!$C$12), AND(E40='club records'!$B$13, F40&lt;='club records'!$C$13), AND(E40='club records'!$B$14, F40&lt;='club records'!$C$14), AND(E40='club records'!$B$15, F40&lt;='club records'!$C$15))), "CR", " ")</f>
        <v xml:space="preserve"> </v>
      </c>
      <c r="M40" s="15" t="str">
        <f>IF(AND(B40=300, OR(AND(E40='club records'!$B$16, F40&lt;='club records'!$C$16), AND(E40='club records'!$B$17, F40&lt;='club records'!$C$17))), "CR", " ")</f>
        <v xml:space="preserve"> </v>
      </c>
      <c r="N40" s="15" t="str">
        <f>IF(AND(B40=400, OR(AND(E40='club records'!$B$18, F40&lt;='club records'!$C$18), AND(E40='club records'!$B$19, F40&lt;='club records'!$C$19), AND(E40='club records'!$B$20, F40&lt;='club records'!$C$20), AND(E40='club records'!$B$21, F40&lt;='club records'!$C$21))), "CR", " ")</f>
        <v xml:space="preserve"> </v>
      </c>
      <c r="O40" s="15" t="str">
        <f>IF(AND(B40=800, OR(AND(E40='club records'!$B$22, F40&lt;='club records'!$C$22), AND(E40='club records'!$B$23, F40&lt;='club records'!$C$23), AND(E40='club records'!$B$24, F40&lt;='club records'!$C$24), AND(E40='club records'!$B$25, F40&lt;='club records'!$C$25), AND(E40='club records'!$B$26, F40&lt;='club records'!$C$26))), "CR", " ")</f>
        <v xml:space="preserve"> </v>
      </c>
      <c r="P40" s="15" t="str">
        <f>IF(AND(B40=1000, OR(AND(E40='club records'!$B$27, F40&lt;='club records'!$C$27), AND(E40='club records'!$B$28, F40&lt;='club records'!$C$28))), "CR", " ")</f>
        <v xml:space="preserve"> </v>
      </c>
      <c r="Q40" s="15" t="str">
        <f>IF(AND(B40=1500, OR(AND(E40='club records'!$B$29, F40&lt;='club records'!$C$29), AND(E40='club records'!$B$30, F40&lt;='club records'!$C$30), AND(E40='club records'!$B$31, F40&lt;='club records'!$C$31), AND(E40='club records'!$B$32, F40&lt;='club records'!$C$32), AND(E40='club records'!$B$33, F40&lt;='club records'!$C$33))), "CR", " ")</f>
        <v xml:space="preserve"> </v>
      </c>
      <c r="R40" s="15" t="str">
        <f>IF(AND(B40="1600 (Mile)",OR(AND(E40='club records'!$B$34,F40&lt;='club records'!$C$34),AND(E40='club records'!$B$35,F40&lt;='club records'!$C$35),AND(E40='club records'!$B$36,F40&lt;='club records'!$C$36),AND(E40='club records'!$B$37,F40&lt;='club records'!$C$37))),"CR"," ")</f>
        <v xml:space="preserve"> </v>
      </c>
      <c r="S40" s="15" t="str">
        <f>IF(AND(B40=3000, OR(AND(E40='club records'!$B$38, F40&lt;='club records'!$C$38), AND(E40='club records'!$B$39, F40&lt;='club records'!$C$39), AND(E40='club records'!$B$40, F40&lt;='club records'!$C$40), AND(E40='club records'!$B$41, F40&lt;='club records'!$C$41))), "CR", " ")</f>
        <v xml:space="preserve"> </v>
      </c>
      <c r="T40" s="15" t="str">
        <f>IF(AND(B40=5000, OR(AND(E40='club records'!$B$42, F40&lt;='club records'!$C$42), AND(E40='club records'!$B$43, F40&lt;='club records'!$C$43))), "CR", " ")</f>
        <v xml:space="preserve"> </v>
      </c>
      <c r="U40" s="14" t="str">
        <f>IF(AND(B40=10000, OR(AND(E40='club records'!$B$44, F40&lt;='club records'!$C$44), AND(E40='club records'!$B$45, F40&lt;='club records'!$C$45))), "CR", " ")</f>
        <v xml:space="preserve"> </v>
      </c>
      <c r="V40" s="14" t="str">
        <f>IF(AND(B40="high jump", OR(AND(E40='club records'!$F$1, F40&gt;='club records'!$G$1), AND(E40='club records'!$F$2, F40&gt;='club records'!$G$2), AND(E40='club records'!$F$3, F40&gt;='club records'!$G$3), AND(E40='club records'!$F$4, F40&gt;='club records'!$G$4), AND(E40='club records'!$F$5, F40&gt;='club records'!$G$5))), "CR", " ")</f>
        <v xml:space="preserve"> </v>
      </c>
      <c r="W40" s="14" t="str">
        <f>IF(AND(B40="long jump", OR(AND(E40='club records'!$F$6, F40&gt;='club records'!$G$6), AND(E40='club records'!$F$7, F40&gt;='club records'!$G$7), AND(E40='club records'!$F$8, F40&gt;='club records'!$G$8), AND(E40='club records'!$F$9, F40&gt;='club records'!$G$9), AND(E40='club records'!$F$10, F40&gt;='club records'!$G$10))), "CR", " ")</f>
        <v xml:space="preserve"> </v>
      </c>
      <c r="X40" s="14" t="str">
        <f>IF(AND(B40="triple jump", OR(AND(E40='club records'!$F$11, F40&gt;='club records'!$G$11), AND(E40='club records'!$F$12, F40&gt;='club records'!$G$12), AND(E40='club records'!$F$13, F40&gt;='club records'!$G$13), AND(E40='club records'!$F$14, F40&gt;='club records'!$G$14), AND(E40='club records'!$F$15, F40&gt;='club records'!$G$15))), "CR", " ")</f>
        <v xml:space="preserve"> </v>
      </c>
      <c r="Y40" s="14" t="str">
        <f>IF(AND(B40="pole vault", OR(AND(E40='club records'!$F$16, F40&gt;='club records'!$G$16), AND(E40='club records'!$F$17, F40&gt;='club records'!$G$17), AND(E40='club records'!$F$18, F40&gt;='club records'!$G$18), AND(E40='club records'!$F$19, F40&gt;='club records'!$G$19), AND(E40='club records'!$F$20, F40&gt;='club records'!$G$20))), "CR", " ")</f>
        <v xml:space="preserve"> </v>
      </c>
      <c r="Z40" s="14" t="str">
        <f>IF(AND(B40="discus 1", E40='club records'!$F$21, F40&gt;='club records'!$G$21), "CR", " ")</f>
        <v xml:space="preserve"> </v>
      </c>
      <c r="AA40" s="14" t="str">
        <f>IF(AND(B40="discus 1.25", E40='club records'!$F$22, F40&gt;='club records'!$G$22), "CR", " ")</f>
        <v xml:space="preserve"> </v>
      </c>
      <c r="AB40" s="14" t="str">
        <f>IF(AND(B40="discus 1.5", E40='club records'!$F$23, F40&gt;='club records'!$G$23), "CR", " ")</f>
        <v xml:space="preserve"> </v>
      </c>
      <c r="AC40" s="14" t="str">
        <f>IF(AND(B40="discus 1.75", E40='club records'!$F$24, F40&gt;='club records'!$G$24), "CR", " ")</f>
        <v xml:space="preserve"> </v>
      </c>
      <c r="AD40" s="14" t="str">
        <f>IF(AND(B40="discus 2", E40='club records'!$F$25, F40&gt;='club records'!$G$25), "CR", " ")</f>
        <v xml:space="preserve"> </v>
      </c>
      <c r="AE40" s="14" t="str">
        <f>IF(AND(B40="hammer 4", E40='club records'!$F$27, F40&gt;='club records'!$G$27), "CR", " ")</f>
        <v xml:space="preserve"> </v>
      </c>
      <c r="AF40" s="14" t="str">
        <f>IF(AND(B40="hammer 5", E40='club records'!$F$28, F40&gt;='club records'!$G$28), "CR", " ")</f>
        <v xml:space="preserve"> </v>
      </c>
      <c r="AG40" s="14" t="str">
        <f>IF(AND(B40="hammer 6", E40='club records'!$F$29, F40&gt;='club records'!$G$29), "CR", " ")</f>
        <v xml:space="preserve"> </v>
      </c>
      <c r="AH40" s="14" t="str">
        <f>IF(AND(B40="hammer 7.26", E40='club records'!$F$30, F40&gt;='club records'!$G$30), "CR", " ")</f>
        <v xml:space="preserve"> </v>
      </c>
      <c r="AI40" s="14" t="str">
        <f>IF(AND(B40="javelin 400", E40='club records'!$F$31, F40&gt;='club records'!$G$31), "CR", " ")</f>
        <v xml:space="preserve"> </v>
      </c>
      <c r="AJ40" s="14" t="str">
        <f>IF(AND(B40="javelin 600", E40='club records'!$F$32, F40&gt;='club records'!$G$32), "CR", " ")</f>
        <v xml:space="preserve"> </v>
      </c>
      <c r="AK40" s="14" t="str">
        <f>IF(AND(B40="javelin 700", E40='club records'!$F$33, F40&gt;='club records'!$G$33), "CR", " ")</f>
        <v xml:space="preserve"> </v>
      </c>
      <c r="AL40" s="14" t="str">
        <f>IF(AND(B40="javelin 800", OR(AND(E40='club records'!$F$34, F40&gt;='club records'!$G$34), AND(E40='club records'!$F$35, F40&gt;='club records'!$G$35))), "CR", " ")</f>
        <v xml:space="preserve"> </v>
      </c>
      <c r="AM40" s="14" t="str">
        <f>IF(AND(B40="shot 3", E40='club records'!$F$36, F40&gt;='club records'!$G$36), "CR", " ")</f>
        <v xml:space="preserve"> </v>
      </c>
      <c r="AN40" s="14" t="str">
        <f>IF(AND(B40="shot 4", E40='club records'!$F$37, F40&gt;='club records'!$G$37), "CR", " ")</f>
        <v xml:space="preserve"> </v>
      </c>
      <c r="AO40" s="14" t="str">
        <f>IF(AND(B40="shot 5", E40='club records'!$F$38, F40&gt;='club records'!$G$38), "CR", " ")</f>
        <v xml:space="preserve"> </v>
      </c>
      <c r="AP40" s="14" t="str">
        <f>IF(AND(B40="shot 6", E40='club records'!$F$39, F40&gt;='club records'!$G$39), "CR", " ")</f>
        <v xml:space="preserve"> </v>
      </c>
      <c r="AQ40" s="14" t="str">
        <f>IF(AND(B40="shot 7.26", E40='club records'!$F$40, F40&gt;='club records'!$G$40), "CR", " ")</f>
        <v xml:space="preserve"> </v>
      </c>
      <c r="AR40" s="14" t="str">
        <f>IF(AND(B40="60H",OR(AND(E40='club records'!$J$1,F40&lt;='club records'!$K$1),AND(E40='club records'!$J$2,F40&lt;='club records'!$K$2),AND(E40='club records'!$J$3,F40&lt;='club records'!$K$3),AND(E40='club records'!$J$4,F40&lt;='club records'!$K$4),AND(E40='club records'!$J$5,F40&lt;='club records'!$K$5))),"CR"," ")</f>
        <v xml:space="preserve"> </v>
      </c>
      <c r="AS40" s="14" t="str">
        <f>IF(AND(B40="75H", AND(E40='club records'!$J$6, F40&lt;='club records'!$K$6)), "CR", " ")</f>
        <v xml:space="preserve"> </v>
      </c>
      <c r="AT40" s="14" t="str">
        <f>IF(AND(B40="80H", AND(E40='club records'!$J$7, F40&lt;='club records'!$K$7)), "CR", " ")</f>
        <v xml:space="preserve"> </v>
      </c>
      <c r="AU40" s="14" t="str">
        <f>IF(AND(B40="100H", AND(E40='club records'!$J$8, F40&lt;='club records'!$K$8)), "CR", " ")</f>
        <v xml:space="preserve"> </v>
      </c>
      <c r="AV40" s="14" t="str">
        <f>IF(AND(B40="110H", OR(AND(E40='club records'!$J$9, F40&lt;='club records'!$K$9), AND(E40='club records'!$J$10, F40&lt;='club records'!$K$10))), "CR", " ")</f>
        <v xml:space="preserve"> </v>
      </c>
      <c r="AW40" s="14" t="str">
        <f>IF(AND(B40="400H", OR(AND(E40='club records'!$J$11, F40&lt;='club records'!$K$11), AND(E40='club records'!$J$12, F40&lt;='club records'!$K$12), AND(E40='club records'!$J$13, F40&lt;='club records'!$K$13), AND(E40='club records'!$J$14, F40&lt;='club records'!$K$14))), "CR", " ")</f>
        <v xml:space="preserve"> </v>
      </c>
      <c r="AX40" s="14" t="str">
        <f>IF(AND(B40="1500SC", AND(E40='club records'!$J$15, F40&lt;='club records'!$K$15)), "CR", " ")</f>
        <v xml:space="preserve"> </v>
      </c>
      <c r="AY40" s="14" t="str">
        <f>IF(AND(B40="2000SC", OR(AND(E40='club records'!$J$17, F40&lt;='club records'!$K$17), AND(E40='club records'!$J$18, F40&lt;='club records'!$K$18))), "CR", " ")</f>
        <v xml:space="preserve"> </v>
      </c>
      <c r="AZ40" s="14" t="str">
        <f>IF(AND(B40="3000SC", OR(AND(E40='club records'!$J$20, F40&lt;='club records'!$K$20), AND(E40='club records'!$J$21, F40&lt;='club records'!$K$21))), "CR", " ")</f>
        <v xml:space="preserve"> </v>
      </c>
      <c r="BA40" s="15" t="str">
        <f>IF(AND(B40="4x100", OR(AND(E40='club records'!$N$1, F40&lt;='club records'!$O$1), AND(E40='club records'!$N$2, F40&lt;='club records'!$O$2), AND(E40='club records'!$N$3, F40&lt;='club records'!$O$3), AND(E40='club records'!$N$4, F40&lt;='club records'!$O$4), AND(E40='club records'!$N$5, F40&lt;='club records'!$O$5))), "CR", " ")</f>
        <v xml:space="preserve"> </v>
      </c>
      <c r="BB40" s="15" t="str">
        <f>IF(AND(B40="4x200", OR(AND(E40='club records'!$N$6, F40&lt;='club records'!$O$6), AND(E40='club records'!$N$7, F40&lt;='club records'!$O$7), AND(E40='club records'!$N$8, F40&lt;='club records'!$O$8), AND(E40='club records'!$N$9, F40&lt;='club records'!$O$9), AND(E40='club records'!$N$10, F40&lt;='club records'!$O$10))), "CR", " ")</f>
        <v xml:space="preserve"> </v>
      </c>
      <c r="BC40" s="15" t="str">
        <f>IF(AND(B40="4x300", AND(E40='club records'!$N$11, F40&lt;='club records'!$O$11)), "CR", " ")</f>
        <v xml:space="preserve"> </v>
      </c>
      <c r="BD40" s="15" t="str">
        <f>IF(AND(B40="4x400", OR(AND(E40='club records'!$N$12, F40&lt;='club records'!$O$12), AND(E40='club records'!$N$13, F40&lt;='club records'!$O$13), AND(E40='club records'!$N$14, F40&lt;='club records'!$O$14), AND(E40='club records'!$N$15, F40&lt;='club records'!$O$15))), "CR", " ")</f>
        <v xml:space="preserve"> </v>
      </c>
      <c r="BE40" s="15" t="str">
        <f>IF(AND(B40="3x800", OR(AND(E40='club records'!$N$16, F40&lt;='club records'!$O$16), AND(E40='club records'!$N$17, F40&lt;='club records'!$O$17), AND(E40='club records'!$N$18, F40&lt;='club records'!$O$18))), "CR", " ")</f>
        <v xml:space="preserve"> </v>
      </c>
      <c r="BF40" s="15" t="str">
        <f>IF(AND(B40="pentathlon", OR(AND(E40='club records'!$N$21, F40&gt;='club records'!$O$21), AND(E40='club records'!$N$22, F40&gt;='club records'!$O$22),AND(E40='club records'!$N$23, F40&gt;='club records'!$O$23),AND(E40='club records'!$N$24, F40&gt;='club records'!$O$24))), "CR", " ")</f>
        <v xml:space="preserve"> </v>
      </c>
      <c r="BG40" s="15" t="str">
        <f>IF(AND(B40="heptathlon", OR(AND(E40='club records'!$N$26, F40&gt;='club records'!$O$26), AND(E40='club records'!$N$27, F40&gt;='club records'!$O$27))), "CR", " ")</f>
        <v xml:space="preserve"> </v>
      </c>
      <c r="BH40" s="15" t="str">
        <f>IF(AND(B40="decathlon", OR(AND(E40='club records'!$N$29, F40&gt;='club records'!$O$29), AND(E40='club records'!$N$30, F40&gt;='club records'!$O$30),AND(E40='club records'!$N$31, F40&gt;='club records'!$O$31))), "CR", " ")</f>
        <v xml:space="preserve"> </v>
      </c>
    </row>
    <row r="41" spans="1:60" ht="14.5" x14ac:dyDescent="0.35">
      <c r="A41" s="1" t="str">
        <f t="shared" si="4"/>
        <v>U11</v>
      </c>
      <c r="B41" s="2" t="s">
        <v>7</v>
      </c>
      <c r="C41" s="1" t="s">
        <v>87</v>
      </c>
      <c r="D41" s="1" t="s">
        <v>260</v>
      </c>
      <c r="E41" s="19" t="s">
        <v>19</v>
      </c>
      <c r="F41" s="20">
        <v>2.4700000000000002</v>
      </c>
      <c r="G41" s="27">
        <v>39903</v>
      </c>
      <c r="H41" s="1" t="s">
        <v>248</v>
      </c>
      <c r="I41" s="1" t="s">
        <v>249</v>
      </c>
      <c r="J41" s="15" t="str">
        <f t="shared" si="5"/>
        <v/>
      </c>
      <c r="K41" s="15" t="str">
        <f>IF(AND(B41=100, OR(AND(E41='club records'!$B$6, F41&lt;='club records'!$C$6), AND(E41='club records'!$B$7, F41&lt;='club records'!$C$7), AND(E41='club records'!$B$8, F41&lt;='club records'!$C$8), AND(E41='club records'!$B$9, F41&lt;='club records'!$C$9), AND(E41='club records'!$B$10, F41&lt;='club records'!$C$10))), "CR", " ")</f>
        <v xml:space="preserve"> </v>
      </c>
      <c r="L41" s="15" t="str">
        <f>IF(AND(B41=200, OR(AND(E41='club records'!$B$11, F41&lt;='club records'!$C$11), AND(E41='club records'!$B$12, F41&lt;='club records'!$C$12), AND(E41='club records'!$B$13, F41&lt;='club records'!$C$13), AND(E41='club records'!$B$14, F41&lt;='club records'!$C$14), AND(E41='club records'!$B$15, F41&lt;='club records'!$C$15))), "CR", " ")</f>
        <v xml:space="preserve"> </v>
      </c>
      <c r="M41" s="15" t="str">
        <f>IF(AND(B41=300, OR(AND(E41='club records'!$B$16, F41&lt;='club records'!$C$16), AND(E41='club records'!$B$17, F41&lt;='club records'!$C$17))), "CR", " ")</f>
        <v xml:space="preserve"> </v>
      </c>
      <c r="N41" s="15" t="str">
        <f>IF(AND(B41=400, OR(AND(E41='club records'!$B$18, F41&lt;='club records'!$C$18), AND(E41='club records'!$B$19, F41&lt;='club records'!$C$19), AND(E41='club records'!$B$20, F41&lt;='club records'!$C$20), AND(E41='club records'!$B$21, F41&lt;='club records'!$C$21))), "CR", " ")</f>
        <v xml:space="preserve"> </v>
      </c>
      <c r="O41" s="15" t="str">
        <f>IF(AND(B41=800, OR(AND(E41='club records'!$B$22, F41&lt;='club records'!$C$22), AND(E41='club records'!$B$23, F41&lt;='club records'!$C$23), AND(E41='club records'!$B$24, F41&lt;='club records'!$C$24), AND(E41='club records'!$B$25, F41&lt;='club records'!$C$25), AND(E41='club records'!$B$26, F41&lt;='club records'!$C$26))), "CR", " ")</f>
        <v xml:space="preserve"> </v>
      </c>
      <c r="P41" s="15" t="str">
        <f>IF(AND(B41=1000, OR(AND(E41='club records'!$B$27, F41&lt;='club records'!$C$27), AND(E41='club records'!$B$28, F41&lt;='club records'!$C$28))), "CR", " ")</f>
        <v xml:space="preserve"> </v>
      </c>
      <c r="Q41" s="15" t="str">
        <f>IF(AND(B41=1500, OR(AND(E41='club records'!$B$29, F41&lt;='club records'!$C$29), AND(E41='club records'!$B$30, F41&lt;='club records'!$C$30), AND(E41='club records'!$B$31, F41&lt;='club records'!$C$31), AND(E41='club records'!$B$32, F41&lt;='club records'!$C$32), AND(E41='club records'!$B$33, F41&lt;='club records'!$C$33))), "CR", " ")</f>
        <v xml:space="preserve"> </v>
      </c>
      <c r="R41" s="15" t="str">
        <f>IF(AND(B41="1600 (Mile)",OR(AND(E41='club records'!$B$34,F41&lt;='club records'!$C$34),AND(E41='club records'!$B$35,F41&lt;='club records'!$C$35),AND(E41='club records'!$B$36,F41&lt;='club records'!$C$36),AND(E41='club records'!$B$37,F41&lt;='club records'!$C$37))),"CR"," ")</f>
        <v xml:space="preserve"> </v>
      </c>
      <c r="S41" s="15" t="str">
        <f>IF(AND(B41=3000, OR(AND(E41='club records'!$B$38, F41&lt;='club records'!$C$38), AND(E41='club records'!$B$39, F41&lt;='club records'!$C$39), AND(E41='club records'!$B$40, F41&lt;='club records'!$C$40), AND(E41='club records'!$B$41, F41&lt;='club records'!$C$41))), "CR", " ")</f>
        <v xml:space="preserve"> </v>
      </c>
      <c r="T41" s="15" t="str">
        <f>IF(AND(B41=5000, OR(AND(E41='club records'!$B$42, F41&lt;='club records'!$C$42), AND(E41='club records'!$B$43, F41&lt;='club records'!$C$43))), "CR", " ")</f>
        <v xml:space="preserve"> </v>
      </c>
      <c r="U41" s="14" t="str">
        <f>IF(AND(B41=10000, OR(AND(E41='club records'!$B$44, F41&lt;='club records'!$C$44), AND(E41='club records'!$B$45, F41&lt;='club records'!$C$45))), "CR", " ")</f>
        <v xml:space="preserve"> </v>
      </c>
      <c r="V41" s="14" t="str">
        <f>IF(AND(B41="high jump", OR(AND(E41='club records'!$F$1, F41&gt;='club records'!$G$1), AND(E41='club records'!$F$2, F41&gt;='club records'!$G$2), AND(E41='club records'!$F$3, F41&gt;='club records'!$G$3), AND(E41='club records'!$F$4, F41&gt;='club records'!$G$4), AND(E41='club records'!$F$5, F41&gt;='club records'!$G$5))), "CR", " ")</f>
        <v xml:space="preserve"> </v>
      </c>
      <c r="W41" s="14" t="str">
        <f>IF(AND(B41="long jump", OR(AND(E41='club records'!$F$6, F41&gt;='club records'!$G$6), AND(E41='club records'!$F$7, F41&gt;='club records'!$G$7), AND(E41='club records'!$F$8, F41&gt;='club records'!$G$8), AND(E41='club records'!$F$9, F41&gt;='club records'!$G$9), AND(E41='club records'!$F$10, F41&gt;='club records'!$G$10))), "CR", " ")</f>
        <v xml:space="preserve"> </v>
      </c>
      <c r="X41" s="14" t="str">
        <f>IF(AND(B41="triple jump", OR(AND(E41='club records'!$F$11, F41&gt;='club records'!$G$11), AND(E41='club records'!$F$12, F41&gt;='club records'!$G$12), AND(E41='club records'!$F$13, F41&gt;='club records'!$G$13), AND(E41='club records'!$F$14, F41&gt;='club records'!$G$14), AND(E41='club records'!$F$15, F41&gt;='club records'!$G$15))), "CR", " ")</f>
        <v xml:space="preserve"> </v>
      </c>
      <c r="Y41" s="14" t="str">
        <f>IF(AND(B41="pole vault", OR(AND(E41='club records'!$F$16, F41&gt;='club records'!$G$16), AND(E41='club records'!$F$17, F41&gt;='club records'!$G$17), AND(E41='club records'!$F$18, F41&gt;='club records'!$G$18), AND(E41='club records'!$F$19, F41&gt;='club records'!$G$19), AND(E41='club records'!$F$20, F41&gt;='club records'!$G$20))), "CR", " ")</f>
        <v xml:space="preserve"> </v>
      </c>
      <c r="Z41" s="14" t="str">
        <f>IF(AND(B41="discus 1", E41='club records'!$F$21, F41&gt;='club records'!$G$21), "CR", " ")</f>
        <v xml:space="preserve"> </v>
      </c>
      <c r="AA41" s="14" t="str">
        <f>IF(AND(B41="discus 1.25", E41='club records'!$F$22, F41&gt;='club records'!$G$22), "CR", " ")</f>
        <v xml:space="preserve"> </v>
      </c>
      <c r="AB41" s="14" t="str">
        <f>IF(AND(B41="discus 1.5", E41='club records'!$F$23, F41&gt;='club records'!$G$23), "CR", " ")</f>
        <v xml:space="preserve"> </v>
      </c>
      <c r="AC41" s="14" t="str">
        <f>IF(AND(B41="discus 1.75", E41='club records'!$F$24, F41&gt;='club records'!$G$24), "CR", " ")</f>
        <v xml:space="preserve"> </v>
      </c>
      <c r="AD41" s="14" t="str">
        <f>IF(AND(B41="discus 2", E41='club records'!$F$25, F41&gt;='club records'!$G$25), "CR", " ")</f>
        <v xml:space="preserve"> </v>
      </c>
      <c r="AE41" s="14" t="str">
        <f>IF(AND(B41="hammer 4", E41='club records'!$F$27, F41&gt;='club records'!$G$27), "CR", " ")</f>
        <v xml:space="preserve"> </v>
      </c>
      <c r="AF41" s="14" t="str">
        <f>IF(AND(B41="hammer 5", E41='club records'!$F$28, F41&gt;='club records'!$G$28), "CR", " ")</f>
        <v xml:space="preserve"> </v>
      </c>
      <c r="AG41" s="14" t="str">
        <f>IF(AND(B41="hammer 6", E41='club records'!$F$29, F41&gt;='club records'!$G$29), "CR", " ")</f>
        <v xml:space="preserve"> </v>
      </c>
      <c r="AH41" s="14" t="str">
        <f>IF(AND(B41="hammer 7.26", E41='club records'!$F$30, F41&gt;='club records'!$G$30), "CR", " ")</f>
        <v xml:space="preserve"> </v>
      </c>
      <c r="AI41" s="14" t="str">
        <f>IF(AND(B41="javelin 400", E41='club records'!$F$31, F41&gt;='club records'!$G$31), "CR", " ")</f>
        <v xml:space="preserve"> </v>
      </c>
      <c r="AJ41" s="14" t="str">
        <f>IF(AND(B41="javelin 600", E41='club records'!$F$32, F41&gt;='club records'!$G$32), "CR", " ")</f>
        <v xml:space="preserve"> </v>
      </c>
      <c r="AK41" s="14" t="str">
        <f>IF(AND(B41="javelin 700", E41='club records'!$F$33, F41&gt;='club records'!$G$33), "CR", " ")</f>
        <v xml:space="preserve"> </v>
      </c>
      <c r="AL41" s="14" t="str">
        <f>IF(AND(B41="javelin 800", OR(AND(E41='club records'!$F$34, F41&gt;='club records'!$G$34), AND(E41='club records'!$F$35, F41&gt;='club records'!$G$35))), "CR", " ")</f>
        <v xml:space="preserve"> </v>
      </c>
      <c r="AM41" s="14" t="str">
        <f>IF(AND(B41="shot 3", E41='club records'!$F$36, F41&gt;='club records'!$G$36), "CR", " ")</f>
        <v xml:space="preserve"> </v>
      </c>
      <c r="AN41" s="14" t="str">
        <f>IF(AND(B41="shot 4", E41='club records'!$F$37, F41&gt;='club records'!$G$37), "CR", " ")</f>
        <v xml:space="preserve"> </v>
      </c>
      <c r="AO41" s="14" t="str">
        <f>IF(AND(B41="shot 5", E41='club records'!$F$38, F41&gt;='club records'!$G$38), "CR", " ")</f>
        <v xml:space="preserve"> </v>
      </c>
      <c r="AP41" s="14" t="str">
        <f>IF(AND(B41="shot 6", E41='club records'!$F$39, F41&gt;='club records'!$G$39), "CR", " ")</f>
        <v xml:space="preserve"> </v>
      </c>
      <c r="AQ41" s="14" t="str">
        <f>IF(AND(B41="shot 7.26", E41='club records'!$F$40, F41&gt;='club records'!$G$40), "CR", " ")</f>
        <v xml:space="preserve"> </v>
      </c>
      <c r="AR41" s="14" t="str">
        <f>IF(AND(B41="60H",OR(AND(E41='club records'!$J$1,F41&lt;='club records'!$K$1),AND(E41='club records'!$J$2,F41&lt;='club records'!$K$2),AND(E41='club records'!$J$3,F41&lt;='club records'!$K$3),AND(E41='club records'!$J$4,F41&lt;='club records'!$K$4),AND(E41='club records'!$J$5,F41&lt;='club records'!$K$5))),"CR"," ")</f>
        <v xml:space="preserve"> </v>
      </c>
      <c r="AS41" s="14" t="str">
        <f>IF(AND(B41="75H", AND(E41='club records'!$J$6, F41&lt;='club records'!$K$6)), "CR", " ")</f>
        <v xml:space="preserve"> </v>
      </c>
      <c r="AT41" s="14" t="str">
        <f>IF(AND(B41="80H", AND(E41='club records'!$J$7, F41&lt;='club records'!$K$7)), "CR", " ")</f>
        <v xml:space="preserve"> </v>
      </c>
      <c r="AU41" s="14" t="str">
        <f>IF(AND(B41="100H", AND(E41='club records'!$J$8, F41&lt;='club records'!$K$8)), "CR", " ")</f>
        <v xml:space="preserve"> </v>
      </c>
      <c r="AV41" s="14" t="str">
        <f>IF(AND(B41="110H", OR(AND(E41='club records'!$J$9, F41&lt;='club records'!$K$9), AND(E41='club records'!$J$10, F41&lt;='club records'!$K$10))), "CR", " ")</f>
        <v xml:space="preserve"> </v>
      </c>
      <c r="AW41" s="14" t="str">
        <f>IF(AND(B41="400H", OR(AND(E41='club records'!$J$11, F41&lt;='club records'!$K$11), AND(E41='club records'!$J$12, F41&lt;='club records'!$K$12), AND(E41='club records'!$J$13, F41&lt;='club records'!$K$13), AND(E41='club records'!$J$14, F41&lt;='club records'!$K$14))), "CR", " ")</f>
        <v xml:space="preserve"> </v>
      </c>
      <c r="AX41" s="14" t="str">
        <f>IF(AND(B41="1500SC", AND(E41='club records'!$J$15, F41&lt;='club records'!$K$15)), "CR", " ")</f>
        <v xml:space="preserve"> </v>
      </c>
      <c r="AY41" s="14" t="str">
        <f>IF(AND(B41="2000SC", OR(AND(E41='club records'!$J$17, F41&lt;='club records'!$K$17), AND(E41='club records'!$J$18, F41&lt;='club records'!$K$18))), "CR", " ")</f>
        <v xml:space="preserve"> </v>
      </c>
      <c r="AZ41" s="14" t="str">
        <f>IF(AND(B41="3000SC", OR(AND(E41='club records'!$J$20, F41&lt;='club records'!$K$20), AND(E41='club records'!$J$21, F41&lt;='club records'!$K$21))), "CR", " ")</f>
        <v xml:space="preserve"> </v>
      </c>
      <c r="BA41" s="15" t="str">
        <f>IF(AND(B41="4x100", OR(AND(E41='club records'!$N$1, F41&lt;='club records'!$O$1), AND(E41='club records'!$N$2, F41&lt;='club records'!$O$2), AND(E41='club records'!$N$3, F41&lt;='club records'!$O$3), AND(E41='club records'!$N$4, F41&lt;='club records'!$O$4), AND(E41='club records'!$N$5, F41&lt;='club records'!$O$5))), "CR", " ")</f>
        <v xml:space="preserve"> </v>
      </c>
      <c r="BB41" s="15" t="str">
        <f>IF(AND(B41="4x200", OR(AND(E41='club records'!$N$6, F41&lt;='club records'!$O$6), AND(E41='club records'!$N$7, F41&lt;='club records'!$O$7), AND(E41='club records'!$N$8, F41&lt;='club records'!$O$8), AND(E41='club records'!$N$9, F41&lt;='club records'!$O$9), AND(E41='club records'!$N$10, F41&lt;='club records'!$O$10))), "CR", " ")</f>
        <v xml:space="preserve"> </v>
      </c>
      <c r="BC41" s="15" t="str">
        <f>IF(AND(B41="4x300", AND(E41='club records'!$N$11, F41&lt;='club records'!$O$11)), "CR", " ")</f>
        <v xml:space="preserve"> </v>
      </c>
      <c r="BD41" s="15" t="str">
        <f>IF(AND(B41="4x400", OR(AND(E41='club records'!$N$12, F41&lt;='club records'!$O$12), AND(E41='club records'!$N$13, F41&lt;='club records'!$O$13), AND(E41='club records'!$N$14, F41&lt;='club records'!$O$14), AND(E41='club records'!$N$15, F41&lt;='club records'!$O$15))), "CR", " ")</f>
        <v xml:space="preserve"> </v>
      </c>
      <c r="BE41" s="15" t="str">
        <f>IF(AND(B41="3x800", OR(AND(E41='club records'!$N$16, F41&lt;='club records'!$O$16), AND(E41='club records'!$N$17, F41&lt;='club records'!$O$17), AND(E41='club records'!$N$18, F41&lt;='club records'!$O$18))), "CR", " ")</f>
        <v xml:space="preserve"> </v>
      </c>
      <c r="BF41" s="15" t="str">
        <f>IF(AND(B41="pentathlon", OR(AND(E41='club records'!$N$21, F41&gt;='club records'!$O$21), AND(E41='club records'!$N$22, F41&gt;='club records'!$O$22),AND(E41='club records'!$N$23, F41&gt;='club records'!$O$23),AND(E41='club records'!$N$24, F41&gt;='club records'!$O$24))), "CR", " ")</f>
        <v xml:space="preserve"> </v>
      </c>
      <c r="BG41" s="15" t="str">
        <f>IF(AND(B41="heptathlon", OR(AND(E41='club records'!$N$26, F41&gt;='club records'!$O$26), AND(E41='club records'!$N$27, F41&gt;='club records'!$O$27))), "CR", " ")</f>
        <v xml:space="preserve"> </v>
      </c>
      <c r="BH41" s="15" t="str">
        <f>IF(AND(B41="decathlon", OR(AND(E41='club records'!$N$29, F41&gt;='club records'!$O$29), AND(E41='club records'!$N$30, F41&gt;='club records'!$O$30),AND(E41='club records'!$N$31, F41&gt;='club records'!$O$31))), "CR", " ")</f>
        <v xml:space="preserve"> </v>
      </c>
    </row>
    <row r="42" spans="1:60" ht="14.5" x14ac:dyDescent="0.35">
      <c r="A42" s="1" t="str">
        <f t="shared" si="4"/>
        <v>U11</v>
      </c>
      <c r="B42" s="2" t="s">
        <v>7</v>
      </c>
      <c r="C42" s="1" t="s">
        <v>147</v>
      </c>
      <c r="D42" s="1" t="s">
        <v>259</v>
      </c>
      <c r="E42" s="19" t="s">
        <v>19</v>
      </c>
      <c r="F42" s="20">
        <v>2.92</v>
      </c>
      <c r="G42" s="27">
        <v>43603</v>
      </c>
      <c r="H42" s="1" t="s">
        <v>304</v>
      </c>
      <c r="I42" s="1" t="s">
        <v>358</v>
      </c>
      <c r="J42" s="15" t="str">
        <f t="shared" si="5"/>
        <v/>
      </c>
      <c r="K42" s="15" t="str">
        <f>IF(AND(B42=100, OR(AND(E42='club records'!$B$6, F42&lt;='club records'!$C$6), AND(E42='club records'!$B$7, F42&lt;='club records'!$C$7), AND(E42='club records'!$B$8, F42&lt;='club records'!$C$8), AND(E42='club records'!$B$9, F42&lt;='club records'!$C$9), AND(E42='club records'!$B$10, F42&lt;='club records'!$C$10))), "CR", " ")</f>
        <v xml:space="preserve"> </v>
      </c>
      <c r="L42" s="15" t="str">
        <f>IF(AND(B42=200, OR(AND(E42='club records'!$B$11, F42&lt;='club records'!$C$11), AND(E42='club records'!$B$12, F42&lt;='club records'!$C$12), AND(E42='club records'!$B$13, F42&lt;='club records'!$C$13), AND(E42='club records'!$B$14, F42&lt;='club records'!$C$14), AND(E42='club records'!$B$15, F42&lt;='club records'!$C$15))), "CR", " ")</f>
        <v xml:space="preserve"> </v>
      </c>
      <c r="M42" s="15" t="str">
        <f>IF(AND(B42=300, OR(AND(E42='club records'!$B$16, F42&lt;='club records'!$C$16), AND(E42='club records'!$B$17, F42&lt;='club records'!$C$17))), "CR", " ")</f>
        <v xml:space="preserve"> </v>
      </c>
      <c r="N42" s="15" t="str">
        <f>IF(AND(B42=400, OR(AND(E42='club records'!$B$18, F42&lt;='club records'!$C$18), AND(E42='club records'!$B$19, F42&lt;='club records'!$C$19), AND(E42='club records'!$B$20, F42&lt;='club records'!$C$20), AND(E42='club records'!$B$21, F42&lt;='club records'!$C$21))), "CR", " ")</f>
        <v xml:space="preserve"> </v>
      </c>
      <c r="O42" s="15" t="str">
        <f>IF(AND(B42=800, OR(AND(E42='club records'!$B$22, F42&lt;='club records'!$C$22), AND(E42='club records'!$B$23, F42&lt;='club records'!$C$23), AND(E42='club records'!$B$24, F42&lt;='club records'!$C$24), AND(E42='club records'!$B$25, F42&lt;='club records'!$C$25), AND(E42='club records'!$B$26, F42&lt;='club records'!$C$26))), "CR", " ")</f>
        <v xml:space="preserve"> </v>
      </c>
      <c r="P42" s="15" t="str">
        <f>IF(AND(B42=1000, OR(AND(E42='club records'!$B$27, F42&lt;='club records'!$C$27), AND(E42='club records'!$B$28, F42&lt;='club records'!$C$28))), "CR", " ")</f>
        <v xml:space="preserve"> </v>
      </c>
      <c r="Q42" s="15" t="str">
        <f>IF(AND(B42=1500, OR(AND(E42='club records'!$B$29, F42&lt;='club records'!$C$29), AND(E42='club records'!$B$30, F42&lt;='club records'!$C$30), AND(E42='club records'!$B$31, F42&lt;='club records'!$C$31), AND(E42='club records'!$B$32, F42&lt;='club records'!$C$32), AND(E42='club records'!$B$33, F42&lt;='club records'!$C$33))), "CR", " ")</f>
        <v xml:space="preserve"> </v>
      </c>
      <c r="R42" s="15" t="str">
        <f>IF(AND(B42="1600 (Mile)",OR(AND(E42='club records'!$B$34,F42&lt;='club records'!$C$34),AND(E42='club records'!$B$35,F42&lt;='club records'!$C$35),AND(E42='club records'!$B$36,F42&lt;='club records'!$C$36),AND(E42='club records'!$B$37,F42&lt;='club records'!$C$37))),"CR"," ")</f>
        <v xml:space="preserve"> </v>
      </c>
      <c r="S42" s="15" t="str">
        <f>IF(AND(B42=3000, OR(AND(E42='club records'!$B$38, F42&lt;='club records'!$C$38), AND(E42='club records'!$B$39, F42&lt;='club records'!$C$39), AND(E42='club records'!$B$40, F42&lt;='club records'!$C$40), AND(E42='club records'!$B$41, F42&lt;='club records'!$C$41))), "CR", " ")</f>
        <v xml:space="preserve"> </v>
      </c>
      <c r="T42" s="15" t="str">
        <f>IF(AND(B42=5000, OR(AND(E42='club records'!$B$42, F42&lt;='club records'!$C$42), AND(E42='club records'!$B$43, F42&lt;='club records'!$C$43))), "CR", " ")</f>
        <v xml:space="preserve"> </v>
      </c>
      <c r="U42" s="14" t="str">
        <f>IF(AND(B42=10000, OR(AND(E42='club records'!$B$44, F42&lt;='club records'!$C$44), AND(E42='club records'!$B$45, F42&lt;='club records'!$C$45))), "CR", " ")</f>
        <v xml:space="preserve"> </v>
      </c>
      <c r="V42" s="14" t="str">
        <f>IF(AND(B42="high jump", OR(AND(E42='club records'!$F$1, F42&gt;='club records'!$G$1), AND(E42='club records'!$F$2, F42&gt;='club records'!$G$2), AND(E42='club records'!$F$3, F42&gt;='club records'!$G$3), AND(E42='club records'!$F$4, F42&gt;='club records'!$G$4), AND(E42='club records'!$F$5, F42&gt;='club records'!$G$5))), "CR", " ")</f>
        <v xml:space="preserve"> </v>
      </c>
      <c r="W42" s="14" t="str">
        <f>IF(AND(B42="long jump", OR(AND(E42='club records'!$F$6, F42&gt;='club records'!$G$6), AND(E42='club records'!$F$7, F42&gt;='club records'!$G$7), AND(E42='club records'!$F$8, F42&gt;='club records'!$G$8), AND(E42='club records'!$F$9, F42&gt;='club records'!$G$9), AND(E42='club records'!$F$10, F42&gt;='club records'!$G$10))), "CR", " ")</f>
        <v xml:space="preserve"> </v>
      </c>
      <c r="X42" s="14" t="str">
        <f>IF(AND(B42="triple jump", OR(AND(E42='club records'!$F$11, F42&gt;='club records'!$G$11), AND(E42='club records'!$F$12, F42&gt;='club records'!$G$12), AND(E42='club records'!$F$13, F42&gt;='club records'!$G$13), AND(E42='club records'!$F$14, F42&gt;='club records'!$G$14), AND(E42='club records'!$F$15, F42&gt;='club records'!$G$15))), "CR", " ")</f>
        <v xml:space="preserve"> </v>
      </c>
      <c r="Y42" s="14" t="str">
        <f>IF(AND(B42="pole vault", OR(AND(E42='club records'!$F$16, F42&gt;='club records'!$G$16), AND(E42='club records'!$F$17, F42&gt;='club records'!$G$17), AND(E42='club records'!$F$18, F42&gt;='club records'!$G$18), AND(E42='club records'!$F$19, F42&gt;='club records'!$G$19), AND(E42='club records'!$F$20, F42&gt;='club records'!$G$20))), "CR", " ")</f>
        <v xml:space="preserve"> </v>
      </c>
      <c r="Z42" s="14" t="str">
        <f>IF(AND(B42="discus 1", E42='club records'!$F$21, F42&gt;='club records'!$G$21), "CR", " ")</f>
        <v xml:space="preserve"> </v>
      </c>
      <c r="AA42" s="14" t="str">
        <f>IF(AND(B42="discus 1.25", E42='club records'!$F$22, F42&gt;='club records'!$G$22), "CR", " ")</f>
        <v xml:space="preserve"> </v>
      </c>
      <c r="AB42" s="14" t="str">
        <f>IF(AND(B42="discus 1.5", E42='club records'!$F$23, F42&gt;='club records'!$G$23), "CR", " ")</f>
        <v xml:space="preserve"> </v>
      </c>
      <c r="AC42" s="14" t="str">
        <f>IF(AND(B42="discus 1.75", E42='club records'!$F$24, F42&gt;='club records'!$G$24), "CR", " ")</f>
        <v xml:space="preserve"> </v>
      </c>
      <c r="AD42" s="14" t="str">
        <f>IF(AND(B42="discus 2", E42='club records'!$F$25, F42&gt;='club records'!$G$25), "CR", " ")</f>
        <v xml:space="preserve"> </v>
      </c>
      <c r="AE42" s="14" t="str">
        <f>IF(AND(B42="hammer 4", E42='club records'!$F$27, F42&gt;='club records'!$G$27), "CR", " ")</f>
        <v xml:space="preserve"> </v>
      </c>
      <c r="AF42" s="14" t="str">
        <f>IF(AND(B42="hammer 5", E42='club records'!$F$28, F42&gt;='club records'!$G$28), "CR", " ")</f>
        <v xml:space="preserve"> </v>
      </c>
      <c r="AG42" s="14" t="str">
        <f>IF(AND(B42="hammer 6", E42='club records'!$F$29, F42&gt;='club records'!$G$29), "CR", " ")</f>
        <v xml:space="preserve"> </v>
      </c>
      <c r="AH42" s="14" t="str">
        <f>IF(AND(B42="hammer 7.26", E42='club records'!$F$30, F42&gt;='club records'!$G$30), "CR", " ")</f>
        <v xml:space="preserve"> </v>
      </c>
      <c r="AI42" s="14" t="str">
        <f>IF(AND(B42="javelin 400", E42='club records'!$F$31, F42&gt;='club records'!$G$31), "CR", " ")</f>
        <v xml:space="preserve"> </v>
      </c>
      <c r="AJ42" s="14" t="str">
        <f>IF(AND(B42="javelin 600", E42='club records'!$F$32, F42&gt;='club records'!$G$32), "CR", " ")</f>
        <v xml:space="preserve"> </v>
      </c>
      <c r="AK42" s="14" t="str">
        <f>IF(AND(B42="javelin 700", E42='club records'!$F$33, F42&gt;='club records'!$G$33), "CR", " ")</f>
        <v xml:space="preserve"> </v>
      </c>
      <c r="AL42" s="14" t="str">
        <f>IF(AND(B42="javelin 800", OR(AND(E42='club records'!$F$34, F42&gt;='club records'!$G$34), AND(E42='club records'!$F$35, F42&gt;='club records'!$G$35))), "CR", " ")</f>
        <v xml:space="preserve"> </v>
      </c>
      <c r="AM42" s="14" t="str">
        <f>IF(AND(B42="shot 3", E42='club records'!$F$36, F42&gt;='club records'!$G$36), "CR", " ")</f>
        <v xml:space="preserve"> </v>
      </c>
      <c r="AN42" s="14" t="str">
        <f>IF(AND(B42="shot 4", E42='club records'!$F$37, F42&gt;='club records'!$G$37), "CR", " ")</f>
        <v xml:space="preserve"> </v>
      </c>
      <c r="AO42" s="14" t="str">
        <f>IF(AND(B42="shot 5", E42='club records'!$F$38, F42&gt;='club records'!$G$38), "CR", " ")</f>
        <v xml:space="preserve"> </v>
      </c>
      <c r="AP42" s="14" t="str">
        <f>IF(AND(B42="shot 6", E42='club records'!$F$39, F42&gt;='club records'!$G$39), "CR", " ")</f>
        <v xml:space="preserve"> </v>
      </c>
      <c r="AQ42" s="14" t="str">
        <f>IF(AND(B42="shot 7.26", E42='club records'!$F$40, F42&gt;='club records'!$G$40), "CR", " ")</f>
        <v xml:space="preserve"> </v>
      </c>
      <c r="AR42" s="14" t="str">
        <f>IF(AND(B42="60H",OR(AND(E42='club records'!$J$1,F42&lt;='club records'!$K$1),AND(E42='club records'!$J$2,F42&lt;='club records'!$K$2),AND(E42='club records'!$J$3,F42&lt;='club records'!$K$3),AND(E42='club records'!$J$4,F42&lt;='club records'!$K$4),AND(E42='club records'!$J$5,F42&lt;='club records'!$K$5))),"CR"," ")</f>
        <v xml:space="preserve"> </v>
      </c>
      <c r="AS42" s="14" t="str">
        <f>IF(AND(B42="75H", AND(E42='club records'!$J$6, F42&lt;='club records'!$K$6)), "CR", " ")</f>
        <v xml:space="preserve"> </v>
      </c>
      <c r="AT42" s="14" t="str">
        <f>IF(AND(B42="80H", AND(E42='club records'!$J$7, F42&lt;='club records'!$K$7)), "CR", " ")</f>
        <v xml:space="preserve"> </v>
      </c>
      <c r="AU42" s="14" t="str">
        <f>IF(AND(B42="100H", AND(E42='club records'!$J$8, F42&lt;='club records'!$K$8)), "CR", " ")</f>
        <v xml:space="preserve"> </v>
      </c>
      <c r="AV42" s="14" t="str">
        <f>IF(AND(B42="110H", OR(AND(E42='club records'!$J$9, F42&lt;='club records'!$K$9), AND(E42='club records'!$J$10, F42&lt;='club records'!$K$10))), "CR", " ")</f>
        <v xml:space="preserve"> </v>
      </c>
      <c r="AW42" s="14" t="str">
        <f>IF(AND(B42="400H", OR(AND(E42='club records'!$J$11, F42&lt;='club records'!$K$11), AND(E42='club records'!$J$12, F42&lt;='club records'!$K$12), AND(E42='club records'!$J$13, F42&lt;='club records'!$K$13), AND(E42='club records'!$J$14, F42&lt;='club records'!$K$14))), "CR", " ")</f>
        <v xml:space="preserve"> </v>
      </c>
      <c r="AX42" s="14" t="str">
        <f>IF(AND(B42="1500SC", AND(E42='club records'!$J$15, F42&lt;='club records'!$K$15)), "CR", " ")</f>
        <v xml:space="preserve"> </v>
      </c>
      <c r="AY42" s="14" t="str">
        <f>IF(AND(B42="2000SC", OR(AND(E42='club records'!$J$17, F42&lt;='club records'!$K$17), AND(E42='club records'!$J$18, F42&lt;='club records'!$K$18))), "CR", " ")</f>
        <v xml:space="preserve"> </v>
      </c>
      <c r="AZ42" s="14" t="str">
        <f>IF(AND(B42="3000SC", OR(AND(E42='club records'!$J$20, F42&lt;='club records'!$K$20), AND(E42='club records'!$J$21, F42&lt;='club records'!$K$21))), "CR", " ")</f>
        <v xml:space="preserve"> </v>
      </c>
      <c r="BA42" s="15" t="str">
        <f>IF(AND(B42="4x100", OR(AND(E42='club records'!$N$1, F42&lt;='club records'!$O$1), AND(E42='club records'!$N$2, F42&lt;='club records'!$O$2), AND(E42='club records'!$N$3, F42&lt;='club records'!$O$3), AND(E42='club records'!$N$4, F42&lt;='club records'!$O$4), AND(E42='club records'!$N$5, F42&lt;='club records'!$O$5))), "CR", " ")</f>
        <v xml:space="preserve"> </v>
      </c>
      <c r="BB42" s="15" t="str">
        <f>IF(AND(B42="4x200", OR(AND(E42='club records'!$N$6, F42&lt;='club records'!$O$6), AND(E42='club records'!$N$7, F42&lt;='club records'!$O$7), AND(E42='club records'!$N$8, F42&lt;='club records'!$O$8), AND(E42='club records'!$N$9, F42&lt;='club records'!$O$9), AND(E42='club records'!$N$10, F42&lt;='club records'!$O$10))), "CR", " ")</f>
        <v xml:space="preserve"> </v>
      </c>
      <c r="BC42" s="15" t="str">
        <f>IF(AND(B42="4x300", AND(E42='club records'!$N$11, F42&lt;='club records'!$O$11)), "CR", " ")</f>
        <v xml:space="preserve"> </v>
      </c>
      <c r="BD42" s="15" t="str">
        <f>IF(AND(B42="4x400", OR(AND(E42='club records'!$N$12, F42&lt;='club records'!$O$12), AND(E42='club records'!$N$13, F42&lt;='club records'!$O$13), AND(E42='club records'!$N$14, F42&lt;='club records'!$O$14), AND(E42='club records'!$N$15, F42&lt;='club records'!$O$15))), "CR", " ")</f>
        <v xml:space="preserve"> </v>
      </c>
      <c r="BE42" s="15" t="str">
        <f>IF(AND(B42="3x800", OR(AND(E42='club records'!$N$16, F42&lt;='club records'!$O$16), AND(E42='club records'!$N$17, F42&lt;='club records'!$O$17), AND(E42='club records'!$N$18, F42&lt;='club records'!$O$18))), "CR", " ")</f>
        <v xml:space="preserve"> </v>
      </c>
      <c r="BF42" s="15" t="str">
        <f>IF(AND(B42="pentathlon", OR(AND(E42='club records'!$N$21, F42&gt;='club records'!$O$21), AND(E42='club records'!$N$22, F42&gt;='club records'!$O$22),AND(E42='club records'!$N$23, F42&gt;='club records'!$O$23),AND(E42='club records'!$N$24, F42&gt;='club records'!$O$24))), "CR", " ")</f>
        <v xml:space="preserve"> </v>
      </c>
      <c r="BG42" s="15" t="str">
        <f>IF(AND(B42="heptathlon", OR(AND(E42='club records'!$N$26, F42&gt;='club records'!$O$26), AND(E42='club records'!$N$27, F42&gt;='club records'!$O$27))), "CR", " ")</f>
        <v xml:space="preserve"> </v>
      </c>
      <c r="BH42" s="15" t="str">
        <f>IF(AND(B42="decathlon", OR(AND(E42='club records'!$N$29, F42&gt;='club records'!$O$29), AND(E42='club records'!$N$30, F42&gt;='club records'!$O$30),AND(E42='club records'!$N$31, F42&gt;='club records'!$O$31))), "CR", " ")</f>
        <v xml:space="preserve"> </v>
      </c>
    </row>
    <row r="43" spans="1:60" ht="14.5" x14ac:dyDescent="0.35">
      <c r="A43" s="1" t="str">
        <f t="shared" si="4"/>
        <v>U11</v>
      </c>
      <c r="B43" s="2" t="s">
        <v>7</v>
      </c>
      <c r="C43" s="1" t="s">
        <v>95</v>
      </c>
      <c r="D43" s="1" t="s">
        <v>178</v>
      </c>
      <c r="E43" s="19" t="s">
        <v>19</v>
      </c>
      <c r="F43" s="20">
        <v>3.02</v>
      </c>
      <c r="G43" s="27">
        <v>43635</v>
      </c>
      <c r="H43" s="1" t="s">
        <v>304</v>
      </c>
      <c r="I43" s="1" t="s">
        <v>305</v>
      </c>
      <c r="J43" s="15" t="str">
        <f t="shared" si="5"/>
        <v/>
      </c>
      <c r="K43" s="15" t="str">
        <f>IF(AND(B43=100, OR(AND(E43='club records'!$B$6, F43&lt;='club records'!$C$6), AND(E43='club records'!$B$7, F43&lt;='club records'!$C$7), AND(E43='club records'!$B$8, F43&lt;='club records'!$C$8), AND(E43='club records'!$B$9, F43&lt;='club records'!$C$9), AND(E43='club records'!$B$10, F43&lt;='club records'!$C$10))), "CR", " ")</f>
        <v xml:space="preserve"> </v>
      </c>
      <c r="L43" s="15" t="str">
        <f>IF(AND(B43=200, OR(AND(E43='club records'!$B$11, F43&lt;='club records'!$C$11), AND(E43='club records'!$B$12, F43&lt;='club records'!$C$12), AND(E43='club records'!$B$13, F43&lt;='club records'!$C$13), AND(E43='club records'!$B$14, F43&lt;='club records'!$C$14), AND(E43='club records'!$B$15, F43&lt;='club records'!$C$15))), "CR", " ")</f>
        <v xml:space="preserve"> </v>
      </c>
      <c r="M43" s="15" t="str">
        <f>IF(AND(B43=300, OR(AND(E43='club records'!$B$16, F43&lt;='club records'!$C$16), AND(E43='club records'!$B$17, F43&lt;='club records'!$C$17))), "CR", " ")</f>
        <v xml:space="preserve"> </v>
      </c>
      <c r="N43" s="15" t="str">
        <f>IF(AND(B43=400, OR(AND(E43='club records'!$B$18, F43&lt;='club records'!$C$18), AND(E43='club records'!$B$19, F43&lt;='club records'!$C$19), AND(E43='club records'!$B$20, F43&lt;='club records'!$C$20), AND(E43='club records'!$B$21, F43&lt;='club records'!$C$21))), "CR", " ")</f>
        <v xml:space="preserve"> </v>
      </c>
      <c r="O43" s="15" t="str">
        <f>IF(AND(B43=800, OR(AND(E43='club records'!$B$22, F43&lt;='club records'!$C$22), AND(E43='club records'!$B$23, F43&lt;='club records'!$C$23), AND(E43='club records'!$B$24, F43&lt;='club records'!$C$24), AND(E43='club records'!$B$25, F43&lt;='club records'!$C$25), AND(E43='club records'!$B$26, F43&lt;='club records'!$C$26))), "CR", " ")</f>
        <v xml:space="preserve"> </v>
      </c>
      <c r="P43" s="15" t="str">
        <f>IF(AND(B43=1000, OR(AND(E43='club records'!$B$27, F43&lt;='club records'!$C$27), AND(E43='club records'!$B$28, F43&lt;='club records'!$C$28))), "CR", " ")</f>
        <v xml:space="preserve"> </v>
      </c>
      <c r="Q43" s="15" t="str">
        <f>IF(AND(B43=1500, OR(AND(E43='club records'!$B$29, F43&lt;='club records'!$C$29), AND(E43='club records'!$B$30, F43&lt;='club records'!$C$30), AND(E43='club records'!$B$31, F43&lt;='club records'!$C$31), AND(E43='club records'!$B$32, F43&lt;='club records'!$C$32), AND(E43='club records'!$B$33, F43&lt;='club records'!$C$33))), "CR", " ")</f>
        <v xml:space="preserve"> </v>
      </c>
      <c r="R43" s="15" t="str">
        <f>IF(AND(B43="1600 (Mile)",OR(AND(E43='club records'!$B$34,F43&lt;='club records'!$C$34),AND(E43='club records'!$B$35,F43&lt;='club records'!$C$35),AND(E43='club records'!$B$36,F43&lt;='club records'!$C$36),AND(E43='club records'!$B$37,F43&lt;='club records'!$C$37))),"CR"," ")</f>
        <v xml:space="preserve"> </v>
      </c>
      <c r="S43" s="15" t="str">
        <f>IF(AND(B43=3000, OR(AND(E43='club records'!$B$38, F43&lt;='club records'!$C$38), AND(E43='club records'!$B$39, F43&lt;='club records'!$C$39), AND(E43='club records'!$B$40, F43&lt;='club records'!$C$40), AND(E43='club records'!$B$41, F43&lt;='club records'!$C$41))), "CR", " ")</f>
        <v xml:space="preserve"> </v>
      </c>
      <c r="T43" s="15" t="str">
        <f>IF(AND(B43=5000, OR(AND(E43='club records'!$B$42, F43&lt;='club records'!$C$42), AND(E43='club records'!$B$43, F43&lt;='club records'!$C$43))), "CR", " ")</f>
        <v xml:space="preserve"> </v>
      </c>
      <c r="U43" s="14" t="str">
        <f>IF(AND(B43=10000, OR(AND(E43='club records'!$B$44, F43&lt;='club records'!$C$44), AND(E43='club records'!$B$45, F43&lt;='club records'!$C$45))), "CR", " ")</f>
        <v xml:space="preserve"> </v>
      </c>
      <c r="V43" s="14" t="str">
        <f>IF(AND(B43="high jump", OR(AND(E43='club records'!$F$1, F43&gt;='club records'!$G$1), AND(E43='club records'!$F$2, F43&gt;='club records'!$G$2), AND(E43='club records'!$F$3, F43&gt;='club records'!$G$3), AND(E43='club records'!$F$4, F43&gt;='club records'!$G$4), AND(E43='club records'!$F$5, F43&gt;='club records'!$G$5))), "CR", " ")</f>
        <v xml:space="preserve"> </v>
      </c>
      <c r="W43" s="14" t="str">
        <f>IF(AND(B43="long jump", OR(AND(E43='club records'!$F$6, F43&gt;='club records'!$G$6), AND(E43='club records'!$F$7, F43&gt;='club records'!$G$7), AND(E43='club records'!$F$8, F43&gt;='club records'!$G$8), AND(E43='club records'!$F$9, F43&gt;='club records'!$G$9), AND(E43='club records'!$F$10, F43&gt;='club records'!$G$10))), "CR", " ")</f>
        <v xml:space="preserve"> </v>
      </c>
      <c r="X43" s="14" t="str">
        <f>IF(AND(B43="triple jump", OR(AND(E43='club records'!$F$11, F43&gt;='club records'!$G$11), AND(E43='club records'!$F$12, F43&gt;='club records'!$G$12), AND(E43='club records'!$F$13, F43&gt;='club records'!$G$13), AND(E43='club records'!$F$14, F43&gt;='club records'!$G$14), AND(E43='club records'!$F$15, F43&gt;='club records'!$G$15))), "CR", " ")</f>
        <v xml:space="preserve"> </v>
      </c>
      <c r="Y43" s="14" t="str">
        <f>IF(AND(B43="pole vault", OR(AND(E43='club records'!$F$16, F43&gt;='club records'!$G$16), AND(E43='club records'!$F$17, F43&gt;='club records'!$G$17), AND(E43='club records'!$F$18, F43&gt;='club records'!$G$18), AND(E43='club records'!$F$19, F43&gt;='club records'!$G$19), AND(E43='club records'!$F$20, F43&gt;='club records'!$G$20))), "CR", " ")</f>
        <v xml:space="preserve"> </v>
      </c>
      <c r="Z43" s="14" t="str">
        <f>IF(AND(B43="discus 1", E43='club records'!$F$21, F43&gt;='club records'!$G$21), "CR", " ")</f>
        <v xml:space="preserve"> </v>
      </c>
      <c r="AA43" s="14" t="str">
        <f>IF(AND(B43="discus 1.25", E43='club records'!$F$22, F43&gt;='club records'!$G$22), "CR", " ")</f>
        <v xml:space="preserve"> </v>
      </c>
      <c r="AB43" s="14" t="str">
        <f>IF(AND(B43="discus 1.5", E43='club records'!$F$23, F43&gt;='club records'!$G$23), "CR", " ")</f>
        <v xml:space="preserve"> </v>
      </c>
      <c r="AC43" s="14" t="str">
        <f>IF(AND(B43="discus 1.75", E43='club records'!$F$24, F43&gt;='club records'!$G$24), "CR", " ")</f>
        <v xml:space="preserve"> </v>
      </c>
      <c r="AD43" s="14" t="str">
        <f>IF(AND(B43="discus 2", E43='club records'!$F$25, F43&gt;='club records'!$G$25), "CR", " ")</f>
        <v xml:space="preserve"> </v>
      </c>
      <c r="AE43" s="14" t="str">
        <f>IF(AND(B43="hammer 4", E43='club records'!$F$27, F43&gt;='club records'!$G$27), "CR", " ")</f>
        <v xml:space="preserve"> </v>
      </c>
      <c r="AF43" s="14" t="str">
        <f>IF(AND(B43="hammer 5", E43='club records'!$F$28, F43&gt;='club records'!$G$28), "CR", " ")</f>
        <v xml:space="preserve"> </v>
      </c>
      <c r="AG43" s="14" t="str">
        <f>IF(AND(B43="hammer 6", E43='club records'!$F$29, F43&gt;='club records'!$G$29), "CR", " ")</f>
        <v xml:space="preserve"> </v>
      </c>
      <c r="AH43" s="14" t="str">
        <f>IF(AND(B43="hammer 7.26", E43='club records'!$F$30, F43&gt;='club records'!$G$30), "CR", " ")</f>
        <v xml:space="preserve"> </v>
      </c>
      <c r="AI43" s="14" t="str">
        <f>IF(AND(B43="javelin 400", E43='club records'!$F$31, F43&gt;='club records'!$G$31), "CR", " ")</f>
        <v xml:space="preserve"> </v>
      </c>
      <c r="AJ43" s="14" t="str">
        <f>IF(AND(B43="javelin 600", E43='club records'!$F$32, F43&gt;='club records'!$G$32), "CR", " ")</f>
        <v xml:space="preserve"> </v>
      </c>
      <c r="AK43" s="14" t="str">
        <f>IF(AND(B43="javelin 700", E43='club records'!$F$33, F43&gt;='club records'!$G$33), "CR", " ")</f>
        <v xml:space="preserve"> </v>
      </c>
      <c r="AL43" s="14" t="str">
        <f>IF(AND(B43="javelin 800", OR(AND(E43='club records'!$F$34, F43&gt;='club records'!$G$34), AND(E43='club records'!$F$35, F43&gt;='club records'!$G$35))), "CR", " ")</f>
        <v xml:space="preserve"> </v>
      </c>
      <c r="AM43" s="14" t="str">
        <f>IF(AND(B43="shot 3", E43='club records'!$F$36, F43&gt;='club records'!$G$36), "CR", " ")</f>
        <v xml:space="preserve"> </v>
      </c>
      <c r="AN43" s="14" t="str">
        <f>IF(AND(B43="shot 4", E43='club records'!$F$37, F43&gt;='club records'!$G$37), "CR", " ")</f>
        <v xml:space="preserve"> </v>
      </c>
      <c r="AO43" s="14" t="str">
        <f>IF(AND(B43="shot 5", E43='club records'!$F$38, F43&gt;='club records'!$G$38), "CR", " ")</f>
        <v xml:space="preserve"> </v>
      </c>
      <c r="AP43" s="14" t="str">
        <f>IF(AND(B43="shot 6", E43='club records'!$F$39, F43&gt;='club records'!$G$39), "CR", " ")</f>
        <v xml:space="preserve"> </v>
      </c>
      <c r="AQ43" s="14" t="str">
        <f>IF(AND(B43="shot 7.26", E43='club records'!$F$40, F43&gt;='club records'!$G$40), "CR", " ")</f>
        <v xml:space="preserve"> </v>
      </c>
      <c r="AR43" s="14" t="str">
        <f>IF(AND(B43="60H",OR(AND(E43='club records'!$J$1,F43&lt;='club records'!$K$1),AND(E43='club records'!$J$2,F43&lt;='club records'!$K$2),AND(E43='club records'!$J$3,F43&lt;='club records'!$K$3),AND(E43='club records'!$J$4,F43&lt;='club records'!$K$4),AND(E43='club records'!$J$5,F43&lt;='club records'!$K$5))),"CR"," ")</f>
        <v xml:space="preserve"> </v>
      </c>
      <c r="AS43" s="14" t="str">
        <f>IF(AND(B43="75H", AND(E43='club records'!$J$6, F43&lt;='club records'!$K$6)), "CR", " ")</f>
        <v xml:space="preserve"> </v>
      </c>
      <c r="AT43" s="14" t="str">
        <f>IF(AND(B43="80H", AND(E43='club records'!$J$7, F43&lt;='club records'!$K$7)), "CR", " ")</f>
        <v xml:space="preserve"> </v>
      </c>
      <c r="AU43" s="14" t="str">
        <f>IF(AND(B43="100H", AND(E43='club records'!$J$8, F43&lt;='club records'!$K$8)), "CR", " ")</f>
        <v xml:space="preserve"> </v>
      </c>
      <c r="AV43" s="14" t="str">
        <f>IF(AND(B43="110H", OR(AND(E43='club records'!$J$9, F43&lt;='club records'!$K$9), AND(E43='club records'!$J$10, F43&lt;='club records'!$K$10))), "CR", " ")</f>
        <v xml:space="preserve"> </v>
      </c>
      <c r="AW43" s="14" t="str">
        <f>IF(AND(B43="400H", OR(AND(E43='club records'!$J$11, F43&lt;='club records'!$K$11), AND(E43='club records'!$J$12, F43&lt;='club records'!$K$12), AND(E43='club records'!$J$13, F43&lt;='club records'!$K$13), AND(E43='club records'!$J$14, F43&lt;='club records'!$K$14))), "CR", " ")</f>
        <v xml:space="preserve"> </v>
      </c>
      <c r="AX43" s="14" t="str">
        <f>IF(AND(B43="1500SC", AND(E43='club records'!$J$15, F43&lt;='club records'!$K$15)), "CR", " ")</f>
        <v xml:space="preserve"> </v>
      </c>
      <c r="AY43" s="14" t="str">
        <f>IF(AND(B43="2000SC", OR(AND(E43='club records'!$J$17, F43&lt;='club records'!$K$17), AND(E43='club records'!$J$18, F43&lt;='club records'!$K$18))), "CR", " ")</f>
        <v xml:space="preserve"> </v>
      </c>
      <c r="AZ43" s="14" t="str">
        <f>IF(AND(B43="3000SC", OR(AND(E43='club records'!$J$20, F43&lt;='club records'!$K$20), AND(E43='club records'!$J$21, F43&lt;='club records'!$K$21))), "CR", " ")</f>
        <v xml:space="preserve"> </v>
      </c>
      <c r="BA43" s="15" t="str">
        <f>IF(AND(B43="4x100", OR(AND(E43='club records'!$N$1, F43&lt;='club records'!$O$1), AND(E43='club records'!$N$2, F43&lt;='club records'!$O$2), AND(E43='club records'!$N$3, F43&lt;='club records'!$O$3), AND(E43='club records'!$N$4, F43&lt;='club records'!$O$4), AND(E43='club records'!$N$5, F43&lt;='club records'!$O$5))), "CR", " ")</f>
        <v xml:space="preserve"> </v>
      </c>
      <c r="BB43" s="15" t="str">
        <f>IF(AND(B43="4x200", OR(AND(E43='club records'!$N$6, F43&lt;='club records'!$O$6), AND(E43='club records'!$N$7, F43&lt;='club records'!$O$7), AND(E43='club records'!$N$8, F43&lt;='club records'!$O$8), AND(E43='club records'!$N$9, F43&lt;='club records'!$O$9), AND(E43='club records'!$N$10, F43&lt;='club records'!$O$10))), "CR", " ")</f>
        <v xml:space="preserve"> </v>
      </c>
      <c r="BC43" s="15" t="str">
        <f>IF(AND(B43="4x300", AND(E43='club records'!$N$11, F43&lt;='club records'!$O$11)), "CR", " ")</f>
        <v xml:space="preserve"> </v>
      </c>
      <c r="BD43" s="15" t="str">
        <f>IF(AND(B43="4x400", OR(AND(E43='club records'!$N$12, F43&lt;='club records'!$O$12), AND(E43='club records'!$N$13, F43&lt;='club records'!$O$13), AND(E43='club records'!$N$14, F43&lt;='club records'!$O$14), AND(E43='club records'!$N$15, F43&lt;='club records'!$O$15))), "CR", " ")</f>
        <v xml:space="preserve"> </v>
      </c>
      <c r="BE43" s="15" t="str">
        <f>IF(AND(B43="3x800", OR(AND(E43='club records'!$N$16, F43&lt;='club records'!$O$16), AND(E43='club records'!$N$17, F43&lt;='club records'!$O$17), AND(E43='club records'!$N$18, F43&lt;='club records'!$O$18))), "CR", " ")</f>
        <v xml:space="preserve"> </v>
      </c>
      <c r="BF43" s="15" t="str">
        <f>IF(AND(B43="pentathlon", OR(AND(E43='club records'!$N$21, F43&gt;='club records'!$O$21), AND(E43='club records'!$N$22, F43&gt;='club records'!$O$22),AND(E43='club records'!$N$23, F43&gt;='club records'!$O$23),AND(E43='club records'!$N$24, F43&gt;='club records'!$O$24))), "CR", " ")</f>
        <v xml:space="preserve"> </v>
      </c>
      <c r="BG43" s="15" t="str">
        <f>IF(AND(B43="heptathlon", OR(AND(E43='club records'!$N$26, F43&gt;='club records'!$O$26), AND(E43='club records'!$N$27, F43&gt;='club records'!$O$27))), "CR", " ")</f>
        <v xml:space="preserve"> </v>
      </c>
      <c r="BH43" s="15" t="str">
        <f>IF(AND(B43="decathlon", OR(AND(E43='club records'!$N$29, F43&gt;='club records'!$O$29), AND(E43='club records'!$N$30, F43&gt;='club records'!$O$30),AND(E43='club records'!$N$31, F43&gt;='club records'!$O$31))), "CR", " ")</f>
        <v xml:space="preserve"> </v>
      </c>
    </row>
    <row r="44" spans="1:60" ht="14.5" x14ac:dyDescent="0.35">
      <c r="A44" s="1" t="str">
        <f t="shared" si="4"/>
        <v>U11</v>
      </c>
      <c r="B44" s="2" t="s">
        <v>7</v>
      </c>
      <c r="C44" s="1" t="s">
        <v>297</v>
      </c>
      <c r="D44" s="1" t="s">
        <v>298</v>
      </c>
      <c r="E44" s="19" t="s">
        <v>19</v>
      </c>
      <c r="F44" s="20">
        <v>3.02</v>
      </c>
      <c r="G44" s="27">
        <v>39903</v>
      </c>
      <c r="H44" s="1" t="s">
        <v>248</v>
      </c>
      <c r="I44" s="1" t="s">
        <v>249</v>
      </c>
      <c r="J44" s="15" t="str">
        <f t="shared" si="5"/>
        <v/>
      </c>
      <c r="K44" s="15" t="str">
        <f>IF(AND(B44=100, OR(AND(E44='club records'!$B$6, F44&lt;='club records'!$C$6), AND(E44='club records'!$B$7, F44&lt;='club records'!$C$7), AND(E44='club records'!$B$8, F44&lt;='club records'!$C$8), AND(E44='club records'!$B$9, F44&lt;='club records'!$C$9), AND(E44='club records'!$B$10, F44&lt;='club records'!$C$10))), "CR", " ")</f>
        <v xml:space="preserve"> </v>
      </c>
      <c r="L44" s="15" t="str">
        <f>IF(AND(B44=200, OR(AND(E44='club records'!$B$11, F44&lt;='club records'!$C$11), AND(E44='club records'!$B$12, F44&lt;='club records'!$C$12), AND(E44='club records'!$B$13, F44&lt;='club records'!$C$13), AND(E44='club records'!$B$14, F44&lt;='club records'!$C$14), AND(E44='club records'!$B$15, F44&lt;='club records'!$C$15))), "CR", " ")</f>
        <v xml:space="preserve"> </v>
      </c>
      <c r="M44" s="15" t="str">
        <f>IF(AND(B44=300, OR(AND(E44='club records'!$B$16, F44&lt;='club records'!$C$16), AND(E44='club records'!$B$17, F44&lt;='club records'!$C$17))), "CR", " ")</f>
        <v xml:space="preserve"> </v>
      </c>
      <c r="N44" s="15" t="str">
        <f>IF(AND(B44=400, OR(AND(E44='club records'!$B$18, F44&lt;='club records'!$C$18), AND(E44='club records'!$B$19, F44&lt;='club records'!$C$19), AND(E44='club records'!$B$20, F44&lt;='club records'!$C$20), AND(E44='club records'!$B$21, F44&lt;='club records'!$C$21))), "CR", " ")</f>
        <v xml:space="preserve"> </v>
      </c>
      <c r="O44" s="15" t="str">
        <f>IF(AND(B44=800, OR(AND(E44='club records'!$B$22, F44&lt;='club records'!$C$22), AND(E44='club records'!$B$23, F44&lt;='club records'!$C$23), AND(E44='club records'!$B$24, F44&lt;='club records'!$C$24), AND(E44='club records'!$B$25, F44&lt;='club records'!$C$25), AND(E44='club records'!$B$26, F44&lt;='club records'!$C$26))), "CR", " ")</f>
        <v xml:space="preserve"> </v>
      </c>
      <c r="P44" s="15" t="str">
        <f>IF(AND(B44=1000, OR(AND(E44='club records'!$B$27, F44&lt;='club records'!$C$27), AND(E44='club records'!$B$28, F44&lt;='club records'!$C$28))), "CR", " ")</f>
        <v xml:space="preserve"> </v>
      </c>
      <c r="Q44" s="15" t="str">
        <f>IF(AND(B44=1500, OR(AND(E44='club records'!$B$29, F44&lt;='club records'!$C$29), AND(E44='club records'!$B$30, F44&lt;='club records'!$C$30), AND(E44='club records'!$B$31, F44&lt;='club records'!$C$31), AND(E44='club records'!$B$32, F44&lt;='club records'!$C$32), AND(E44='club records'!$B$33, F44&lt;='club records'!$C$33))), "CR", " ")</f>
        <v xml:space="preserve"> </v>
      </c>
      <c r="R44" s="15" t="str">
        <f>IF(AND(B44="1600 (Mile)",OR(AND(E44='club records'!$B$34,F44&lt;='club records'!$C$34),AND(E44='club records'!$B$35,F44&lt;='club records'!$C$35),AND(E44='club records'!$B$36,F44&lt;='club records'!$C$36),AND(E44='club records'!$B$37,F44&lt;='club records'!$C$37))),"CR"," ")</f>
        <v xml:space="preserve"> </v>
      </c>
      <c r="S44" s="15" t="str">
        <f>IF(AND(B44=3000, OR(AND(E44='club records'!$B$38, F44&lt;='club records'!$C$38), AND(E44='club records'!$B$39, F44&lt;='club records'!$C$39), AND(E44='club records'!$B$40, F44&lt;='club records'!$C$40), AND(E44='club records'!$B$41, F44&lt;='club records'!$C$41))), "CR", " ")</f>
        <v xml:space="preserve"> </v>
      </c>
      <c r="T44" s="15" t="str">
        <f>IF(AND(B44=5000, OR(AND(E44='club records'!$B$42, F44&lt;='club records'!$C$42), AND(E44='club records'!$B$43, F44&lt;='club records'!$C$43))), "CR", " ")</f>
        <v xml:space="preserve"> </v>
      </c>
      <c r="U44" s="14" t="str">
        <f>IF(AND(B44=10000, OR(AND(E44='club records'!$B$44, F44&lt;='club records'!$C$44), AND(E44='club records'!$B$45, F44&lt;='club records'!$C$45))), "CR", " ")</f>
        <v xml:space="preserve"> </v>
      </c>
      <c r="V44" s="14" t="str">
        <f>IF(AND(B44="high jump", OR(AND(E44='club records'!$F$1, F44&gt;='club records'!$G$1), AND(E44='club records'!$F$2, F44&gt;='club records'!$G$2), AND(E44='club records'!$F$3, F44&gt;='club records'!$G$3), AND(E44='club records'!$F$4, F44&gt;='club records'!$G$4), AND(E44='club records'!$F$5, F44&gt;='club records'!$G$5))), "CR", " ")</f>
        <v xml:space="preserve"> </v>
      </c>
      <c r="W44" s="14" t="str">
        <f>IF(AND(B44="long jump", OR(AND(E44='club records'!$F$6, F44&gt;='club records'!$G$6), AND(E44='club records'!$F$7, F44&gt;='club records'!$G$7), AND(E44='club records'!$F$8, F44&gt;='club records'!$G$8), AND(E44='club records'!$F$9, F44&gt;='club records'!$G$9), AND(E44='club records'!$F$10, F44&gt;='club records'!$G$10))), "CR", " ")</f>
        <v xml:space="preserve"> </v>
      </c>
      <c r="X44" s="14" t="str">
        <f>IF(AND(B44="triple jump", OR(AND(E44='club records'!$F$11, F44&gt;='club records'!$G$11), AND(E44='club records'!$F$12, F44&gt;='club records'!$G$12), AND(E44='club records'!$F$13, F44&gt;='club records'!$G$13), AND(E44='club records'!$F$14, F44&gt;='club records'!$G$14), AND(E44='club records'!$F$15, F44&gt;='club records'!$G$15))), "CR", " ")</f>
        <v xml:space="preserve"> </v>
      </c>
      <c r="Y44" s="14" t="str">
        <f>IF(AND(B44="pole vault", OR(AND(E44='club records'!$F$16, F44&gt;='club records'!$G$16), AND(E44='club records'!$F$17, F44&gt;='club records'!$G$17), AND(E44='club records'!$F$18, F44&gt;='club records'!$G$18), AND(E44='club records'!$F$19, F44&gt;='club records'!$G$19), AND(E44='club records'!$F$20, F44&gt;='club records'!$G$20))), "CR", " ")</f>
        <v xml:space="preserve"> </v>
      </c>
      <c r="Z44" s="14" t="str">
        <f>IF(AND(B44="discus 1", E44='club records'!$F$21, F44&gt;='club records'!$G$21), "CR", " ")</f>
        <v xml:space="preserve"> </v>
      </c>
      <c r="AA44" s="14" t="str">
        <f>IF(AND(B44="discus 1.25", E44='club records'!$F$22, F44&gt;='club records'!$G$22), "CR", " ")</f>
        <v xml:space="preserve"> </v>
      </c>
      <c r="AB44" s="14" t="str">
        <f>IF(AND(B44="discus 1.5", E44='club records'!$F$23, F44&gt;='club records'!$G$23), "CR", " ")</f>
        <v xml:space="preserve"> </v>
      </c>
      <c r="AC44" s="14" t="str">
        <f>IF(AND(B44="discus 1.75", E44='club records'!$F$24, F44&gt;='club records'!$G$24), "CR", " ")</f>
        <v xml:space="preserve"> </v>
      </c>
      <c r="AD44" s="14" t="str">
        <f>IF(AND(B44="discus 2", E44='club records'!$F$25, F44&gt;='club records'!$G$25), "CR", " ")</f>
        <v xml:space="preserve"> </v>
      </c>
      <c r="AE44" s="14" t="str">
        <f>IF(AND(B44="hammer 4", E44='club records'!$F$27, F44&gt;='club records'!$G$27), "CR", " ")</f>
        <v xml:space="preserve"> </v>
      </c>
      <c r="AF44" s="14" t="str">
        <f>IF(AND(B44="hammer 5", E44='club records'!$F$28, F44&gt;='club records'!$G$28), "CR", " ")</f>
        <v xml:space="preserve"> </v>
      </c>
      <c r="AG44" s="14" t="str">
        <f>IF(AND(B44="hammer 6", E44='club records'!$F$29, F44&gt;='club records'!$G$29), "CR", " ")</f>
        <v xml:space="preserve"> </v>
      </c>
      <c r="AH44" s="14" t="str">
        <f>IF(AND(B44="hammer 7.26", E44='club records'!$F$30, F44&gt;='club records'!$G$30), "CR", " ")</f>
        <v xml:space="preserve"> </v>
      </c>
      <c r="AI44" s="14" t="str">
        <f>IF(AND(B44="javelin 400", E44='club records'!$F$31, F44&gt;='club records'!$G$31), "CR", " ")</f>
        <v xml:space="preserve"> </v>
      </c>
      <c r="AJ44" s="14" t="str">
        <f>IF(AND(B44="javelin 600", E44='club records'!$F$32, F44&gt;='club records'!$G$32), "CR", " ")</f>
        <v xml:space="preserve"> </v>
      </c>
      <c r="AK44" s="14" t="str">
        <f>IF(AND(B44="javelin 700", E44='club records'!$F$33, F44&gt;='club records'!$G$33), "CR", " ")</f>
        <v xml:space="preserve"> </v>
      </c>
      <c r="AL44" s="14" t="str">
        <f>IF(AND(B44="javelin 800", OR(AND(E44='club records'!$F$34, F44&gt;='club records'!$G$34), AND(E44='club records'!$F$35, F44&gt;='club records'!$G$35))), "CR", " ")</f>
        <v xml:space="preserve"> </v>
      </c>
      <c r="AM44" s="14" t="str">
        <f>IF(AND(B44="shot 3", E44='club records'!$F$36, F44&gt;='club records'!$G$36), "CR", " ")</f>
        <v xml:space="preserve"> </v>
      </c>
      <c r="AN44" s="14" t="str">
        <f>IF(AND(B44="shot 4", E44='club records'!$F$37, F44&gt;='club records'!$G$37), "CR", " ")</f>
        <v xml:space="preserve"> </v>
      </c>
      <c r="AO44" s="14" t="str">
        <f>IF(AND(B44="shot 5", E44='club records'!$F$38, F44&gt;='club records'!$G$38), "CR", " ")</f>
        <v xml:space="preserve"> </v>
      </c>
      <c r="AP44" s="14" t="str">
        <f>IF(AND(B44="shot 6", E44='club records'!$F$39, F44&gt;='club records'!$G$39), "CR", " ")</f>
        <v xml:space="preserve"> </v>
      </c>
      <c r="AQ44" s="14" t="str">
        <f>IF(AND(B44="shot 7.26", E44='club records'!$F$40, F44&gt;='club records'!$G$40), "CR", " ")</f>
        <v xml:space="preserve"> </v>
      </c>
      <c r="AR44" s="14" t="str">
        <f>IF(AND(B44="60H",OR(AND(E44='club records'!$J$1,F44&lt;='club records'!$K$1),AND(E44='club records'!$J$2,F44&lt;='club records'!$K$2),AND(E44='club records'!$J$3,F44&lt;='club records'!$K$3),AND(E44='club records'!$J$4,F44&lt;='club records'!$K$4),AND(E44='club records'!$J$5,F44&lt;='club records'!$K$5))),"CR"," ")</f>
        <v xml:space="preserve"> </v>
      </c>
      <c r="AS44" s="14" t="str">
        <f>IF(AND(B44="75H", AND(E44='club records'!$J$6, F44&lt;='club records'!$K$6)), "CR", " ")</f>
        <v xml:space="preserve"> </v>
      </c>
      <c r="AT44" s="14" t="str">
        <f>IF(AND(B44="80H", AND(E44='club records'!$J$7, F44&lt;='club records'!$K$7)), "CR", " ")</f>
        <v xml:space="preserve"> </v>
      </c>
      <c r="AU44" s="14" t="str">
        <f>IF(AND(B44="100H", AND(E44='club records'!$J$8, F44&lt;='club records'!$K$8)), "CR", " ")</f>
        <v xml:space="preserve"> </v>
      </c>
      <c r="AV44" s="14" t="str">
        <f>IF(AND(B44="110H", OR(AND(E44='club records'!$J$9, F44&lt;='club records'!$K$9), AND(E44='club records'!$J$10, F44&lt;='club records'!$K$10))), "CR", " ")</f>
        <v xml:space="preserve"> </v>
      </c>
      <c r="AW44" s="14" t="str">
        <f>IF(AND(B44="400H", OR(AND(E44='club records'!$J$11, F44&lt;='club records'!$K$11), AND(E44='club records'!$J$12, F44&lt;='club records'!$K$12), AND(E44='club records'!$J$13, F44&lt;='club records'!$K$13), AND(E44='club records'!$J$14, F44&lt;='club records'!$K$14))), "CR", " ")</f>
        <v xml:space="preserve"> </v>
      </c>
      <c r="AX44" s="14" t="str">
        <f>IF(AND(B44="1500SC", AND(E44='club records'!$J$15, F44&lt;='club records'!$K$15)), "CR", " ")</f>
        <v xml:space="preserve"> </v>
      </c>
      <c r="AY44" s="14" t="str">
        <f>IF(AND(B44="2000SC", OR(AND(E44='club records'!$J$17, F44&lt;='club records'!$K$17), AND(E44='club records'!$J$18, F44&lt;='club records'!$K$18))), "CR", " ")</f>
        <v xml:space="preserve"> </v>
      </c>
      <c r="AZ44" s="14" t="str">
        <f>IF(AND(B44="3000SC", OR(AND(E44='club records'!$J$20, F44&lt;='club records'!$K$20), AND(E44='club records'!$J$21, F44&lt;='club records'!$K$21))), "CR", " ")</f>
        <v xml:space="preserve"> </v>
      </c>
      <c r="BA44" s="15" t="str">
        <f>IF(AND(B44="4x100", OR(AND(E44='club records'!$N$1, F44&lt;='club records'!$O$1), AND(E44='club records'!$N$2, F44&lt;='club records'!$O$2), AND(E44='club records'!$N$3, F44&lt;='club records'!$O$3), AND(E44='club records'!$N$4, F44&lt;='club records'!$O$4), AND(E44='club records'!$N$5, F44&lt;='club records'!$O$5))), "CR", " ")</f>
        <v xml:space="preserve"> </v>
      </c>
      <c r="BB44" s="15" t="str">
        <f>IF(AND(B44="4x200", OR(AND(E44='club records'!$N$6, F44&lt;='club records'!$O$6), AND(E44='club records'!$N$7, F44&lt;='club records'!$O$7), AND(E44='club records'!$N$8, F44&lt;='club records'!$O$8), AND(E44='club records'!$N$9, F44&lt;='club records'!$O$9), AND(E44='club records'!$N$10, F44&lt;='club records'!$O$10))), "CR", " ")</f>
        <v xml:space="preserve"> </v>
      </c>
      <c r="BC44" s="15" t="str">
        <f>IF(AND(B44="4x300", AND(E44='club records'!$N$11, F44&lt;='club records'!$O$11)), "CR", " ")</f>
        <v xml:space="preserve"> </v>
      </c>
      <c r="BD44" s="15" t="str">
        <f>IF(AND(B44="4x400", OR(AND(E44='club records'!$N$12, F44&lt;='club records'!$O$12), AND(E44='club records'!$N$13, F44&lt;='club records'!$O$13), AND(E44='club records'!$N$14, F44&lt;='club records'!$O$14), AND(E44='club records'!$N$15, F44&lt;='club records'!$O$15))), "CR", " ")</f>
        <v xml:space="preserve"> </v>
      </c>
      <c r="BE44" s="15" t="str">
        <f>IF(AND(B44="3x800", OR(AND(E44='club records'!$N$16, F44&lt;='club records'!$O$16), AND(E44='club records'!$N$17, F44&lt;='club records'!$O$17), AND(E44='club records'!$N$18, F44&lt;='club records'!$O$18))), "CR", " ")</f>
        <v xml:space="preserve"> </v>
      </c>
      <c r="BF44" s="15" t="str">
        <f>IF(AND(B44="pentathlon", OR(AND(E44='club records'!$N$21, F44&gt;='club records'!$O$21), AND(E44='club records'!$N$22, F44&gt;='club records'!$O$22),AND(E44='club records'!$N$23, F44&gt;='club records'!$O$23),AND(E44='club records'!$N$24, F44&gt;='club records'!$O$24))), "CR", " ")</f>
        <v xml:space="preserve"> </v>
      </c>
      <c r="BG44" s="15" t="str">
        <f>IF(AND(B44="heptathlon", OR(AND(E44='club records'!$N$26, F44&gt;='club records'!$O$26), AND(E44='club records'!$N$27, F44&gt;='club records'!$O$27))), "CR", " ")</f>
        <v xml:space="preserve"> </v>
      </c>
      <c r="BH44" s="15" t="str">
        <f>IF(AND(B44="decathlon", OR(AND(E44='club records'!$N$29, F44&gt;='club records'!$O$29), AND(E44='club records'!$N$30, F44&gt;='club records'!$O$30),AND(E44='club records'!$N$31, F44&gt;='club records'!$O$31))), "CR", " ")</f>
        <v xml:space="preserve"> </v>
      </c>
    </row>
    <row r="45" spans="1:60" ht="14.5" x14ac:dyDescent="0.35">
      <c r="A45" s="1" t="str">
        <f t="shared" si="4"/>
        <v>U11</v>
      </c>
      <c r="B45" s="2" t="s">
        <v>7</v>
      </c>
      <c r="C45" s="2" t="s">
        <v>356</v>
      </c>
      <c r="D45" s="1" t="s">
        <v>357</v>
      </c>
      <c r="E45" s="19" t="s">
        <v>19</v>
      </c>
      <c r="F45" s="21">
        <v>3.05</v>
      </c>
      <c r="G45" s="26">
        <v>43603</v>
      </c>
      <c r="H45" s="1" t="s">
        <v>304</v>
      </c>
      <c r="I45" s="1" t="s">
        <v>358</v>
      </c>
      <c r="J45" s="15" t="str">
        <f t="shared" si="5"/>
        <v/>
      </c>
      <c r="K45" s="15" t="str">
        <f>IF(AND(B45=100, OR(AND(E45='club records'!$B$6, F45&lt;='club records'!$C$6), AND(E45='club records'!$B$7, F45&lt;='club records'!$C$7), AND(E45='club records'!$B$8, F45&lt;='club records'!$C$8), AND(E45='club records'!$B$9, F45&lt;='club records'!$C$9), AND(E45='club records'!$B$10, F45&lt;='club records'!$C$10))), "CR", " ")</f>
        <v xml:space="preserve"> </v>
      </c>
      <c r="L45" s="15" t="str">
        <f>IF(AND(B45=200, OR(AND(E45='club records'!$B$11, F45&lt;='club records'!$C$11), AND(E45='club records'!$B$12, F45&lt;='club records'!$C$12), AND(E45='club records'!$B$13, F45&lt;='club records'!$C$13), AND(E45='club records'!$B$14, F45&lt;='club records'!$C$14), AND(E45='club records'!$B$15, F45&lt;='club records'!$C$15))), "CR", " ")</f>
        <v xml:space="preserve"> </v>
      </c>
      <c r="M45" s="15" t="str">
        <f>IF(AND(B45=300, OR(AND(E45='club records'!$B$16, F45&lt;='club records'!$C$16), AND(E45='club records'!$B$17, F45&lt;='club records'!$C$17))), "CR", " ")</f>
        <v xml:space="preserve"> </v>
      </c>
      <c r="N45" s="15" t="str">
        <f>IF(AND(B45=400, OR(AND(E45='club records'!$B$18, F45&lt;='club records'!$C$18), AND(E45='club records'!$B$19, F45&lt;='club records'!$C$19), AND(E45='club records'!$B$20, F45&lt;='club records'!$C$20), AND(E45='club records'!$B$21, F45&lt;='club records'!$C$21))), "CR", " ")</f>
        <v xml:space="preserve"> </v>
      </c>
      <c r="O45" s="15" t="str">
        <f>IF(AND(B45=800, OR(AND(E45='club records'!$B$22, F45&lt;='club records'!$C$22), AND(E45='club records'!$B$23, F45&lt;='club records'!$C$23), AND(E45='club records'!$B$24, F45&lt;='club records'!$C$24), AND(E45='club records'!$B$25, F45&lt;='club records'!$C$25), AND(E45='club records'!$B$26, F45&lt;='club records'!$C$26))), "CR", " ")</f>
        <v xml:space="preserve"> </v>
      </c>
      <c r="P45" s="15" t="str">
        <f>IF(AND(B45=1000, OR(AND(E45='club records'!$B$27, F45&lt;='club records'!$C$27), AND(E45='club records'!$B$28, F45&lt;='club records'!$C$28))), "CR", " ")</f>
        <v xml:space="preserve"> </v>
      </c>
      <c r="Q45" s="15" t="str">
        <f>IF(AND(B45=1500, OR(AND(E45='club records'!$B$29, F45&lt;='club records'!$C$29), AND(E45='club records'!$B$30, F45&lt;='club records'!$C$30), AND(E45='club records'!$B$31, F45&lt;='club records'!$C$31), AND(E45='club records'!$B$32, F45&lt;='club records'!$C$32), AND(E45='club records'!$B$33, F45&lt;='club records'!$C$33))), "CR", " ")</f>
        <v xml:space="preserve"> </v>
      </c>
      <c r="R45" s="15" t="str">
        <f>IF(AND(B45="1600 (Mile)",OR(AND(E45='club records'!$B$34,F45&lt;='club records'!$C$34),AND(E45='club records'!$B$35,F45&lt;='club records'!$C$35),AND(E45='club records'!$B$36,F45&lt;='club records'!$C$36),AND(E45='club records'!$B$37,F45&lt;='club records'!$C$37))),"CR"," ")</f>
        <v xml:space="preserve"> </v>
      </c>
      <c r="S45" s="15" t="str">
        <f>IF(AND(B45=3000, OR(AND(E45='club records'!$B$38, F45&lt;='club records'!$C$38), AND(E45='club records'!$B$39, F45&lt;='club records'!$C$39), AND(E45='club records'!$B$40, F45&lt;='club records'!$C$40), AND(E45='club records'!$B$41, F45&lt;='club records'!$C$41))), "CR", " ")</f>
        <v xml:space="preserve"> </v>
      </c>
      <c r="T45" s="15" t="str">
        <f>IF(AND(B45=5000, OR(AND(E45='club records'!$B$42, F45&lt;='club records'!$C$42), AND(E45='club records'!$B$43, F45&lt;='club records'!$C$43))), "CR", " ")</f>
        <v xml:space="preserve"> </v>
      </c>
      <c r="U45" s="14" t="str">
        <f>IF(AND(B45=10000, OR(AND(E45='club records'!$B$44, F45&lt;='club records'!$C$44), AND(E45='club records'!$B$45, F45&lt;='club records'!$C$45))), "CR", " ")</f>
        <v xml:space="preserve"> </v>
      </c>
      <c r="V45" s="14" t="str">
        <f>IF(AND(B45="high jump", OR(AND(E45='club records'!$F$1, F45&gt;='club records'!$G$1), AND(E45='club records'!$F$2, F45&gt;='club records'!$G$2), AND(E45='club records'!$F$3, F45&gt;='club records'!$G$3), AND(E45='club records'!$F$4, F45&gt;='club records'!$G$4), AND(E45='club records'!$F$5, F45&gt;='club records'!$G$5))), "CR", " ")</f>
        <v xml:space="preserve"> </v>
      </c>
      <c r="W45" s="14" t="str">
        <f>IF(AND(B45="long jump", OR(AND(E45='club records'!$F$6, F45&gt;='club records'!$G$6), AND(E45='club records'!$F$7, F45&gt;='club records'!$G$7), AND(E45='club records'!$F$8, F45&gt;='club records'!$G$8), AND(E45='club records'!$F$9, F45&gt;='club records'!$G$9), AND(E45='club records'!$F$10, F45&gt;='club records'!$G$10))), "CR", " ")</f>
        <v xml:space="preserve"> </v>
      </c>
      <c r="X45" s="14" t="str">
        <f>IF(AND(B45="triple jump", OR(AND(E45='club records'!$F$11, F45&gt;='club records'!$G$11), AND(E45='club records'!$F$12, F45&gt;='club records'!$G$12), AND(E45='club records'!$F$13, F45&gt;='club records'!$G$13), AND(E45='club records'!$F$14, F45&gt;='club records'!$G$14), AND(E45='club records'!$F$15, F45&gt;='club records'!$G$15))), "CR", " ")</f>
        <v xml:space="preserve"> </v>
      </c>
      <c r="Y45" s="14" t="str">
        <f>IF(AND(B45="pole vault", OR(AND(E45='club records'!$F$16, F45&gt;='club records'!$G$16), AND(E45='club records'!$F$17, F45&gt;='club records'!$G$17), AND(E45='club records'!$F$18, F45&gt;='club records'!$G$18), AND(E45='club records'!$F$19, F45&gt;='club records'!$G$19), AND(E45='club records'!$F$20, F45&gt;='club records'!$G$20))), "CR", " ")</f>
        <v xml:space="preserve"> </v>
      </c>
      <c r="Z45" s="14" t="str">
        <f>IF(AND(B45="discus 1", E45='club records'!$F$21, F45&gt;='club records'!$G$21), "CR", " ")</f>
        <v xml:space="preserve"> </v>
      </c>
      <c r="AA45" s="14" t="str">
        <f>IF(AND(B45="discus 1.25", E45='club records'!$F$22, F45&gt;='club records'!$G$22), "CR", " ")</f>
        <v xml:space="preserve"> </v>
      </c>
      <c r="AB45" s="14" t="str">
        <f>IF(AND(B45="discus 1.5", E45='club records'!$F$23, F45&gt;='club records'!$G$23), "CR", " ")</f>
        <v xml:space="preserve"> </v>
      </c>
      <c r="AC45" s="14" t="str">
        <f>IF(AND(B45="discus 1.75", E45='club records'!$F$24, F45&gt;='club records'!$G$24), "CR", " ")</f>
        <v xml:space="preserve"> </v>
      </c>
      <c r="AD45" s="14" t="str">
        <f>IF(AND(B45="discus 2", E45='club records'!$F$25, F45&gt;='club records'!$G$25), "CR", " ")</f>
        <v xml:space="preserve"> </v>
      </c>
      <c r="AE45" s="14" t="str">
        <f>IF(AND(B45="hammer 4", E45='club records'!$F$27, F45&gt;='club records'!$G$27), "CR", " ")</f>
        <v xml:space="preserve"> </v>
      </c>
      <c r="AF45" s="14" t="str">
        <f>IF(AND(B45="hammer 5", E45='club records'!$F$28, F45&gt;='club records'!$G$28), "CR", " ")</f>
        <v xml:space="preserve"> </v>
      </c>
      <c r="AG45" s="14" t="str">
        <f>IF(AND(B45="hammer 6", E45='club records'!$F$29, F45&gt;='club records'!$G$29), "CR", " ")</f>
        <v xml:space="preserve"> </v>
      </c>
      <c r="AH45" s="14" t="str">
        <f>IF(AND(B45="hammer 7.26", E45='club records'!$F$30, F45&gt;='club records'!$G$30), "CR", " ")</f>
        <v xml:space="preserve"> </v>
      </c>
      <c r="AI45" s="14" t="str">
        <f>IF(AND(B45="javelin 400", E45='club records'!$F$31, F45&gt;='club records'!$G$31), "CR", " ")</f>
        <v xml:space="preserve"> </v>
      </c>
      <c r="AJ45" s="14" t="str">
        <f>IF(AND(B45="javelin 600", E45='club records'!$F$32, F45&gt;='club records'!$G$32), "CR", " ")</f>
        <v xml:space="preserve"> </v>
      </c>
      <c r="AK45" s="14" t="str">
        <f>IF(AND(B45="javelin 700", E45='club records'!$F$33, F45&gt;='club records'!$G$33), "CR", " ")</f>
        <v xml:space="preserve"> </v>
      </c>
      <c r="AL45" s="14" t="str">
        <f>IF(AND(B45="javelin 800", OR(AND(E45='club records'!$F$34, F45&gt;='club records'!$G$34), AND(E45='club records'!$F$35, F45&gt;='club records'!$G$35))), "CR", " ")</f>
        <v xml:space="preserve"> </v>
      </c>
      <c r="AM45" s="14" t="str">
        <f>IF(AND(B45="shot 3", E45='club records'!$F$36, F45&gt;='club records'!$G$36), "CR", " ")</f>
        <v xml:space="preserve"> </v>
      </c>
      <c r="AN45" s="14" t="str">
        <f>IF(AND(B45="shot 4", E45='club records'!$F$37, F45&gt;='club records'!$G$37), "CR", " ")</f>
        <v xml:space="preserve"> </v>
      </c>
      <c r="AO45" s="14" t="str">
        <f>IF(AND(B45="shot 5", E45='club records'!$F$38, F45&gt;='club records'!$G$38), "CR", " ")</f>
        <v xml:space="preserve"> </v>
      </c>
      <c r="AP45" s="14" t="str">
        <f>IF(AND(B45="shot 6", E45='club records'!$F$39, F45&gt;='club records'!$G$39), "CR", " ")</f>
        <v xml:space="preserve"> </v>
      </c>
      <c r="AQ45" s="14" t="str">
        <f>IF(AND(B45="shot 7.26", E45='club records'!$F$40, F45&gt;='club records'!$G$40), "CR", " ")</f>
        <v xml:space="preserve"> </v>
      </c>
      <c r="AR45" s="14" t="str">
        <f>IF(AND(B45="60H",OR(AND(E45='club records'!$J$1,F45&lt;='club records'!$K$1),AND(E45='club records'!$J$2,F45&lt;='club records'!$K$2),AND(E45='club records'!$J$3,F45&lt;='club records'!$K$3),AND(E45='club records'!$J$4,F45&lt;='club records'!$K$4),AND(E45='club records'!$J$5,F45&lt;='club records'!$K$5))),"CR"," ")</f>
        <v xml:space="preserve"> </v>
      </c>
      <c r="AS45" s="14" t="str">
        <f>IF(AND(B45="75H", AND(E45='club records'!$J$6, F45&lt;='club records'!$K$6)), "CR", " ")</f>
        <v xml:space="preserve"> </v>
      </c>
      <c r="AT45" s="14" t="str">
        <f>IF(AND(B45="80H", AND(E45='club records'!$J$7, F45&lt;='club records'!$K$7)), "CR", " ")</f>
        <v xml:space="preserve"> </v>
      </c>
      <c r="AU45" s="14" t="str">
        <f>IF(AND(B45="100H", AND(E45='club records'!$J$8, F45&lt;='club records'!$K$8)), "CR", " ")</f>
        <v xml:space="preserve"> </v>
      </c>
      <c r="AV45" s="14" t="str">
        <f>IF(AND(B45="110H", OR(AND(E45='club records'!$J$9, F45&lt;='club records'!$K$9), AND(E45='club records'!$J$10, F45&lt;='club records'!$K$10))), "CR", " ")</f>
        <v xml:space="preserve"> </v>
      </c>
      <c r="AW45" s="14" t="str">
        <f>IF(AND(B45="400H", OR(AND(E45='club records'!$J$11, F45&lt;='club records'!$K$11), AND(E45='club records'!$J$12, F45&lt;='club records'!$K$12), AND(E45='club records'!$J$13, F45&lt;='club records'!$K$13), AND(E45='club records'!$J$14, F45&lt;='club records'!$K$14))), "CR", " ")</f>
        <v xml:space="preserve"> </v>
      </c>
      <c r="AX45" s="14" t="str">
        <f>IF(AND(B45="1500SC", AND(E45='club records'!$J$15, F45&lt;='club records'!$K$15)), "CR", " ")</f>
        <v xml:space="preserve"> </v>
      </c>
      <c r="AY45" s="14" t="str">
        <f>IF(AND(B45="2000SC", OR(AND(E45='club records'!$J$17, F45&lt;='club records'!$K$17), AND(E45='club records'!$J$18, F45&lt;='club records'!$K$18))), "CR", " ")</f>
        <v xml:space="preserve"> </v>
      </c>
      <c r="AZ45" s="14" t="str">
        <f>IF(AND(B45="3000SC", OR(AND(E45='club records'!$J$20, F45&lt;='club records'!$K$20), AND(E45='club records'!$J$21, F45&lt;='club records'!$K$21))), "CR", " ")</f>
        <v xml:space="preserve"> </v>
      </c>
      <c r="BA45" s="15" t="str">
        <f>IF(AND(B45="4x100", OR(AND(E45='club records'!$N$1, F45&lt;='club records'!$O$1), AND(E45='club records'!$N$2, F45&lt;='club records'!$O$2), AND(E45='club records'!$N$3, F45&lt;='club records'!$O$3), AND(E45='club records'!$N$4, F45&lt;='club records'!$O$4), AND(E45='club records'!$N$5, F45&lt;='club records'!$O$5))), "CR", " ")</f>
        <v xml:space="preserve"> </v>
      </c>
      <c r="BB45" s="15" t="str">
        <f>IF(AND(B45="4x200", OR(AND(E45='club records'!$N$6, F45&lt;='club records'!$O$6), AND(E45='club records'!$N$7, F45&lt;='club records'!$O$7), AND(E45='club records'!$N$8, F45&lt;='club records'!$O$8), AND(E45='club records'!$N$9, F45&lt;='club records'!$O$9), AND(E45='club records'!$N$10, F45&lt;='club records'!$O$10))), "CR", " ")</f>
        <v xml:space="preserve"> </v>
      </c>
      <c r="BC45" s="15" t="str">
        <f>IF(AND(B45="4x300", AND(E45='club records'!$N$11, F45&lt;='club records'!$O$11)), "CR", " ")</f>
        <v xml:space="preserve"> </v>
      </c>
      <c r="BD45" s="15" t="str">
        <f>IF(AND(B45="4x400", OR(AND(E45='club records'!$N$12, F45&lt;='club records'!$O$12), AND(E45='club records'!$N$13, F45&lt;='club records'!$O$13), AND(E45='club records'!$N$14, F45&lt;='club records'!$O$14), AND(E45='club records'!$N$15, F45&lt;='club records'!$O$15))), "CR", " ")</f>
        <v xml:space="preserve"> </v>
      </c>
      <c r="BE45" s="15" t="str">
        <f>IF(AND(B45="3x800", OR(AND(E45='club records'!$N$16, F45&lt;='club records'!$O$16), AND(E45='club records'!$N$17, F45&lt;='club records'!$O$17), AND(E45='club records'!$N$18, F45&lt;='club records'!$O$18))), "CR", " ")</f>
        <v xml:space="preserve"> </v>
      </c>
      <c r="BF45" s="15" t="str">
        <f>IF(AND(B45="pentathlon", OR(AND(E45='club records'!$N$21, F45&gt;='club records'!$O$21), AND(E45='club records'!$N$22, F45&gt;='club records'!$O$22),AND(E45='club records'!$N$23, F45&gt;='club records'!$O$23),AND(E45='club records'!$N$24, F45&gt;='club records'!$O$24))), "CR", " ")</f>
        <v xml:space="preserve"> </v>
      </c>
      <c r="BG45" s="15" t="str">
        <f>IF(AND(B45="heptathlon", OR(AND(E45='club records'!$N$26, F45&gt;='club records'!$O$26), AND(E45='club records'!$N$27, F45&gt;='club records'!$O$27))), "CR", " ")</f>
        <v xml:space="preserve"> </v>
      </c>
      <c r="BH45" s="15" t="str">
        <f>IF(AND(B45="decathlon", OR(AND(E45='club records'!$N$29, F45&gt;='club records'!$O$29), AND(E45='club records'!$N$30, F45&gt;='club records'!$O$30),AND(E45='club records'!$N$31, F45&gt;='club records'!$O$31))), "CR", " ")</f>
        <v xml:space="preserve"> </v>
      </c>
    </row>
    <row r="46" spans="1:60" ht="14.5" x14ac:dyDescent="0.35">
      <c r="A46" s="1" t="str">
        <f t="shared" si="4"/>
        <v>U11</v>
      </c>
      <c r="B46" s="2" t="s">
        <v>7</v>
      </c>
      <c r="C46" s="1" t="s">
        <v>187</v>
      </c>
      <c r="D46" s="1" t="s">
        <v>188</v>
      </c>
      <c r="E46" s="19" t="s">
        <v>19</v>
      </c>
      <c r="F46" s="20">
        <v>3.13</v>
      </c>
      <c r="G46" s="27">
        <v>39903</v>
      </c>
      <c r="H46" s="1" t="s">
        <v>248</v>
      </c>
      <c r="I46" s="1" t="s">
        <v>249</v>
      </c>
      <c r="J46" s="15" t="str">
        <f t="shared" si="5"/>
        <v/>
      </c>
      <c r="K46" s="15" t="str">
        <f>IF(AND(B46=100, OR(AND(E46='club records'!$B$6, F46&lt;='club records'!$C$6), AND(E46='club records'!$B$7, F46&lt;='club records'!$C$7), AND(E46='club records'!$B$8, F46&lt;='club records'!$C$8), AND(E46='club records'!$B$9, F46&lt;='club records'!$C$9), AND(E46='club records'!$B$10, F46&lt;='club records'!$C$10))), "CR", " ")</f>
        <v xml:space="preserve"> </v>
      </c>
      <c r="L46" s="15" t="str">
        <f>IF(AND(B46=200, OR(AND(E46='club records'!$B$11, F46&lt;='club records'!$C$11), AND(E46='club records'!$B$12, F46&lt;='club records'!$C$12), AND(E46='club records'!$B$13, F46&lt;='club records'!$C$13), AND(E46='club records'!$B$14, F46&lt;='club records'!$C$14), AND(E46='club records'!$B$15, F46&lt;='club records'!$C$15))), "CR", " ")</f>
        <v xml:space="preserve"> </v>
      </c>
      <c r="M46" s="15" t="str">
        <f>IF(AND(B46=300, OR(AND(E46='club records'!$B$16, F46&lt;='club records'!$C$16), AND(E46='club records'!$B$17, F46&lt;='club records'!$C$17))), "CR", " ")</f>
        <v xml:space="preserve"> </v>
      </c>
      <c r="N46" s="15" t="str">
        <f>IF(AND(B46=400, OR(AND(E46='club records'!$B$18, F46&lt;='club records'!$C$18), AND(E46='club records'!$B$19, F46&lt;='club records'!$C$19), AND(E46='club records'!$B$20, F46&lt;='club records'!$C$20), AND(E46='club records'!$B$21, F46&lt;='club records'!$C$21))), "CR", " ")</f>
        <v xml:space="preserve"> </v>
      </c>
      <c r="O46" s="15" t="str">
        <f>IF(AND(B46=800, OR(AND(E46='club records'!$B$22, F46&lt;='club records'!$C$22), AND(E46='club records'!$B$23, F46&lt;='club records'!$C$23), AND(E46='club records'!$B$24, F46&lt;='club records'!$C$24), AND(E46='club records'!$B$25, F46&lt;='club records'!$C$25), AND(E46='club records'!$B$26, F46&lt;='club records'!$C$26))), "CR", " ")</f>
        <v xml:space="preserve"> </v>
      </c>
      <c r="P46" s="15" t="str">
        <f>IF(AND(B46=1000, OR(AND(E46='club records'!$B$27, F46&lt;='club records'!$C$27), AND(E46='club records'!$B$28, F46&lt;='club records'!$C$28))), "CR", " ")</f>
        <v xml:space="preserve"> </v>
      </c>
      <c r="Q46" s="15" t="str">
        <f>IF(AND(B46=1500, OR(AND(E46='club records'!$B$29, F46&lt;='club records'!$C$29), AND(E46='club records'!$B$30, F46&lt;='club records'!$C$30), AND(E46='club records'!$B$31, F46&lt;='club records'!$C$31), AND(E46='club records'!$B$32, F46&lt;='club records'!$C$32), AND(E46='club records'!$B$33, F46&lt;='club records'!$C$33))), "CR", " ")</f>
        <v xml:space="preserve"> </v>
      </c>
      <c r="R46" s="15" t="str">
        <f>IF(AND(B46="1600 (Mile)",OR(AND(E46='club records'!$B$34,F46&lt;='club records'!$C$34),AND(E46='club records'!$B$35,F46&lt;='club records'!$C$35),AND(E46='club records'!$B$36,F46&lt;='club records'!$C$36),AND(E46='club records'!$B$37,F46&lt;='club records'!$C$37))),"CR"," ")</f>
        <v xml:space="preserve"> </v>
      </c>
      <c r="S46" s="15" t="str">
        <f>IF(AND(B46=3000, OR(AND(E46='club records'!$B$38, F46&lt;='club records'!$C$38), AND(E46='club records'!$B$39, F46&lt;='club records'!$C$39), AND(E46='club records'!$B$40, F46&lt;='club records'!$C$40), AND(E46='club records'!$B$41, F46&lt;='club records'!$C$41))), "CR", " ")</f>
        <v xml:space="preserve"> </v>
      </c>
      <c r="T46" s="15" t="str">
        <f>IF(AND(B46=5000, OR(AND(E46='club records'!$B$42, F46&lt;='club records'!$C$42), AND(E46='club records'!$B$43, F46&lt;='club records'!$C$43))), "CR", " ")</f>
        <v xml:space="preserve"> </v>
      </c>
      <c r="U46" s="14" t="str">
        <f>IF(AND(B46=10000, OR(AND(E46='club records'!$B$44, F46&lt;='club records'!$C$44), AND(E46='club records'!$B$45, F46&lt;='club records'!$C$45))), "CR", " ")</f>
        <v xml:space="preserve"> </v>
      </c>
      <c r="V46" s="14" t="str">
        <f>IF(AND(B46="high jump", OR(AND(E46='club records'!$F$1, F46&gt;='club records'!$G$1), AND(E46='club records'!$F$2, F46&gt;='club records'!$G$2), AND(E46='club records'!$F$3, F46&gt;='club records'!$G$3), AND(E46='club records'!$F$4, F46&gt;='club records'!$G$4), AND(E46='club records'!$F$5, F46&gt;='club records'!$G$5))), "CR", " ")</f>
        <v xml:space="preserve"> </v>
      </c>
      <c r="W46" s="14" t="str">
        <f>IF(AND(B46="long jump", OR(AND(E46='club records'!$F$6, F46&gt;='club records'!$G$6), AND(E46='club records'!$F$7, F46&gt;='club records'!$G$7), AND(E46='club records'!$F$8, F46&gt;='club records'!$G$8), AND(E46='club records'!$F$9, F46&gt;='club records'!$G$9), AND(E46='club records'!$F$10, F46&gt;='club records'!$G$10))), "CR", " ")</f>
        <v xml:space="preserve"> </v>
      </c>
      <c r="X46" s="14" t="str">
        <f>IF(AND(B46="triple jump", OR(AND(E46='club records'!$F$11, F46&gt;='club records'!$G$11), AND(E46='club records'!$F$12, F46&gt;='club records'!$G$12), AND(E46='club records'!$F$13, F46&gt;='club records'!$G$13), AND(E46='club records'!$F$14, F46&gt;='club records'!$G$14), AND(E46='club records'!$F$15, F46&gt;='club records'!$G$15))), "CR", " ")</f>
        <v xml:space="preserve"> </v>
      </c>
      <c r="Y46" s="14" t="str">
        <f>IF(AND(B46="pole vault", OR(AND(E46='club records'!$F$16, F46&gt;='club records'!$G$16), AND(E46='club records'!$F$17, F46&gt;='club records'!$G$17), AND(E46='club records'!$F$18, F46&gt;='club records'!$G$18), AND(E46='club records'!$F$19, F46&gt;='club records'!$G$19), AND(E46='club records'!$F$20, F46&gt;='club records'!$G$20))), "CR", " ")</f>
        <v xml:space="preserve"> </v>
      </c>
      <c r="Z46" s="14" t="str">
        <f>IF(AND(B46="discus 1", E46='club records'!$F$21, F46&gt;='club records'!$G$21), "CR", " ")</f>
        <v xml:space="preserve"> </v>
      </c>
      <c r="AA46" s="14" t="str">
        <f>IF(AND(B46="discus 1.25", E46='club records'!$F$22, F46&gt;='club records'!$G$22), "CR", " ")</f>
        <v xml:space="preserve"> </v>
      </c>
      <c r="AB46" s="14" t="str">
        <f>IF(AND(B46="discus 1.5", E46='club records'!$F$23, F46&gt;='club records'!$G$23), "CR", " ")</f>
        <v xml:space="preserve"> </v>
      </c>
      <c r="AC46" s="14" t="str">
        <f>IF(AND(B46="discus 1.75", E46='club records'!$F$24, F46&gt;='club records'!$G$24), "CR", " ")</f>
        <v xml:space="preserve"> </v>
      </c>
      <c r="AD46" s="14" t="str">
        <f>IF(AND(B46="discus 2", E46='club records'!$F$25, F46&gt;='club records'!$G$25), "CR", " ")</f>
        <v xml:space="preserve"> </v>
      </c>
      <c r="AE46" s="14" t="str">
        <f>IF(AND(B46="hammer 4", E46='club records'!$F$27, F46&gt;='club records'!$G$27), "CR", " ")</f>
        <v xml:space="preserve"> </v>
      </c>
      <c r="AF46" s="14" t="str">
        <f>IF(AND(B46="hammer 5", E46='club records'!$F$28, F46&gt;='club records'!$G$28), "CR", " ")</f>
        <v xml:space="preserve"> </v>
      </c>
      <c r="AG46" s="14" t="str">
        <f>IF(AND(B46="hammer 6", E46='club records'!$F$29, F46&gt;='club records'!$G$29), "CR", " ")</f>
        <v xml:space="preserve"> </v>
      </c>
      <c r="AH46" s="14" t="str">
        <f>IF(AND(B46="hammer 7.26", E46='club records'!$F$30, F46&gt;='club records'!$G$30), "CR", " ")</f>
        <v xml:space="preserve"> </v>
      </c>
      <c r="AI46" s="14" t="str">
        <f>IF(AND(B46="javelin 400", E46='club records'!$F$31, F46&gt;='club records'!$G$31), "CR", " ")</f>
        <v xml:space="preserve"> </v>
      </c>
      <c r="AJ46" s="14" t="str">
        <f>IF(AND(B46="javelin 600", E46='club records'!$F$32, F46&gt;='club records'!$G$32), "CR", " ")</f>
        <v xml:space="preserve"> </v>
      </c>
      <c r="AK46" s="14" t="str">
        <f>IF(AND(B46="javelin 700", E46='club records'!$F$33, F46&gt;='club records'!$G$33), "CR", " ")</f>
        <v xml:space="preserve"> </v>
      </c>
      <c r="AL46" s="14" t="str">
        <f>IF(AND(B46="javelin 800", OR(AND(E46='club records'!$F$34, F46&gt;='club records'!$G$34), AND(E46='club records'!$F$35, F46&gt;='club records'!$G$35))), "CR", " ")</f>
        <v xml:space="preserve"> </v>
      </c>
      <c r="AM46" s="14" t="str">
        <f>IF(AND(B46="shot 3", E46='club records'!$F$36, F46&gt;='club records'!$G$36), "CR", " ")</f>
        <v xml:space="preserve"> </v>
      </c>
      <c r="AN46" s="14" t="str">
        <f>IF(AND(B46="shot 4", E46='club records'!$F$37, F46&gt;='club records'!$G$37), "CR", " ")</f>
        <v xml:space="preserve"> </v>
      </c>
      <c r="AO46" s="14" t="str">
        <f>IF(AND(B46="shot 5", E46='club records'!$F$38, F46&gt;='club records'!$G$38), "CR", " ")</f>
        <v xml:space="preserve"> </v>
      </c>
      <c r="AP46" s="14" t="str">
        <f>IF(AND(B46="shot 6", E46='club records'!$F$39, F46&gt;='club records'!$G$39), "CR", " ")</f>
        <v xml:space="preserve"> </v>
      </c>
      <c r="AQ46" s="14" t="str">
        <f>IF(AND(B46="shot 7.26", E46='club records'!$F$40, F46&gt;='club records'!$G$40), "CR", " ")</f>
        <v xml:space="preserve"> </v>
      </c>
      <c r="AR46" s="14" t="str">
        <f>IF(AND(B46="60H",OR(AND(E46='club records'!$J$1,F46&lt;='club records'!$K$1),AND(E46='club records'!$J$2,F46&lt;='club records'!$K$2),AND(E46='club records'!$J$3,F46&lt;='club records'!$K$3),AND(E46='club records'!$J$4,F46&lt;='club records'!$K$4),AND(E46='club records'!$J$5,F46&lt;='club records'!$K$5))),"CR"," ")</f>
        <v xml:space="preserve"> </v>
      </c>
      <c r="AS46" s="14" t="str">
        <f>IF(AND(B46="75H", AND(E46='club records'!$J$6, F46&lt;='club records'!$K$6)), "CR", " ")</f>
        <v xml:space="preserve"> </v>
      </c>
      <c r="AT46" s="14" t="str">
        <f>IF(AND(B46="80H", AND(E46='club records'!$J$7, F46&lt;='club records'!$K$7)), "CR", " ")</f>
        <v xml:space="preserve"> </v>
      </c>
      <c r="AU46" s="14" t="str">
        <f>IF(AND(B46="100H", AND(E46='club records'!$J$8, F46&lt;='club records'!$K$8)), "CR", " ")</f>
        <v xml:space="preserve"> </v>
      </c>
      <c r="AV46" s="14" t="str">
        <f>IF(AND(B46="110H", OR(AND(E46='club records'!$J$9, F46&lt;='club records'!$K$9), AND(E46='club records'!$J$10, F46&lt;='club records'!$K$10))), "CR", " ")</f>
        <v xml:space="preserve"> </v>
      </c>
      <c r="AW46" s="14" t="str">
        <f>IF(AND(B46="400H", OR(AND(E46='club records'!$J$11, F46&lt;='club records'!$K$11), AND(E46='club records'!$J$12, F46&lt;='club records'!$K$12), AND(E46='club records'!$J$13, F46&lt;='club records'!$K$13), AND(E46='club records'!$J$14, F46&lt;='club records'!$K$14))), "CR", " ")</f>
        <v xml:space="preserve"> </v>
      </c>
      <c r="AX46" s="14" t="str">
        <f>IF(AND(B46="1500SC", AND(E46='club records'!$J$15, F46&lt;='club records'!$K$15)), "CR", " ")</f>
        <v xml:space="preserve"> </v>
      </c>
      <c r="AY46" s="14" t="str">
        <f>IF(AND(B46="2000SC", OR(AND(E46='club records'!$J$17, F46&lt;='club records'!$K$17), AND(E46='club records'!$J$18, F46&lt;='club records'!$K$18))), "CR", " ")</f>
        <v xml:space="preserve"> </v>
      </c>
      <c r="AZ46" s="14" t="str">
        <f>IF(AND(B46="3000SC", OR(AND(E46='club records'!$J$20, F46&lt;='club records'!$K$20), AND(E46='club records'!$J$21, F46&lt;='club records'!$K$21))), "CR", " ")</f>
        <v xml:space="preserve"> </v>
      </c>
      <c r="BA46" s="15" t="str">
        <f>IF(AND(B46="4x100", OR(AND(E46='club records'!$N$1, F46&lt;='club records'!$O$1), AND(E46='club records'!$N$2, F46&lt;='club records'!$O$2), AND(E46='club records'!$N$3, F46&lt;='club records'!$O$3), AND(E46='club records'!$N$4, F46&lt;='club records'!$O$4), AND(E46='club records'!$N$5, F46&lt;='club records'!$O$5))), "CR", " ")</f>
        <v xml:space="preserve"> </v>
      </c>
      <c r="BB46" s="15" t="str">
        <f>IF(AND(B46="4x200", OR(AND(E46='club records'!$N$6, F46&lt;='club records'!$O$6), AND(E46='club records'!$N$7, F46&lt;='club records'!$O$7), AND(E46='club records'!$N$8, F46&lt;='club records'!$O$8), AND(E46='club records'!$N$9, F46&lt;='club records'!$O$9), AND(E46='club records'!$N$10, F46&lt;='club records'!$O$10))), "CR", " ")</f>
        <v xml:space="preserve"> </v>
      </c>
      <c r="BC46" s="15" t="str">
        <f>IF(AND(B46="4x300", AND(E46='club records'!$N$11, F46&lt;='club records'!$O$11)), "CR", " ")</f>
        <v xml:space="preserve"> </v>
      </c>
      <c r="BD46" s="15" t="str">
        <f>IF(AND(B46="4x400", OR(AND(E46='club records'!$N$12, F46&lt;='club records'!$O$12), AND(E46='club records'!$N$13, F46&lt;='club records'!$O$13), AND(E46='club records'!$N$14, F46&lt;='club records'!$O$14), AND(E46='club records'!$N$15, F46&lt;='club records'!$O$15))), "CR", " ")</f>
        <v xml:space="preserve"> </v>
      </c>
      <c r="BE46" s="15" t="str">
        <f>IF(AND(B46="3x800", OR(AND(E46='club records'!$N$16, F46&lt;='club records'!$O$16), AND(E46='club records'!$N$17, F46&lt;='club records'!$O$17), AND(E46='club records'!$N$18, F46&lt;='club records'!$O$18))), "CR", " ")</f>
        <v xml:space="preserve"> </v>
      </c>
      <c r="BF46" s="15" t="str">
        <f>IF(AND(B46="pentathlon", OR(AND(E46='club records'!$N$21, F46&gt;='club records'!$O$21), AND(E46='club records'!$N$22, F46&gt;='club records'!$O$22),AND(E46='club records'!$N$23, F46&gt;='club records'!$O$23),AND(E46='club records'!$N$24, F46&gt;='club records'!$O$24))), "CR", " ")</f>
        <v xml:space="preserve"> </v>
      </c>
      <c r="BG46" s="15" t="str">
        <f>IF(AND(B46="heptathlon", OR(AND(E46='club records'!$N$26, F46&gt;='club records'!$O$26), AND(E46='club records'!$N$27, F46&gt;='club records'!$O$27))), "CR", " ")</f>
        <v xml:space="preserve"> </v>
      </c>
      <c r="BH46" s="15" t="str">
        <f>IF(AND(B46="decathlon", OR(AND(E46='club records'!$N$29, F46&gt;='club records'!$O$29), AND(E46='club records'!$N$30, F46&gt;='club records'!$O$30),AND(E46='club records'!$N$31, F46&gt;='club records'!$O$31))), "CR", " ")</f>
        <v xml:space="preserve"> </v>
      </c>
    </row>
    <row r="47" spans="1:60" ht="14.5" x14ac:dyDescent="0.35">
      <c r="A47" s="1" t="str">
        <f t="shared" si="4"/>
        <v>U11</v>
      </c>
      <c r="B47" s="2" t="s">
        <v>7</v>
      </c>
      <c r="C47" s="1" t="s">
        <v>262</v>
      </c>
      <c r="D47" s="1" t="s">
        <v>263</v>
      </c>
      <c r="E47" s="19" t="s">
        <v>19</v>
      </c>
      <c r="F47" s="20">
        <v>3.18</v>
      </c>
      <c r="G47" s="27">
        <v>43603</v>
      </c>
      <c r="H47" s="1" t="s">
        <v>304</v>
      </c>
      <c r="I47" s="1" t="s">
        <v>358</v>
      </c>
      <c r="J47" s="15" t="str">
        <f t="shared" si="5"/>
        <v/>
      </c>
      <c r="K47" s="15" t="str">
        <f>IF(AND(B47=100, OR(AND(E47='club records'!$B$6, F47&lt;='club records'!$C$6), AND(E47='club records'!$B$7, F47&lt;='club records'!$C$7), AND(E47='club records'!$B$8, F47&lt;='club records'!$C$8), AND(E47='club records'!$B$9, F47&lt;='club records'!$C$9), AND(E47='club records'!$B$10, F47&lt;='club records'!$C$10))), "CR", " ")</f>
        <v xml:space="preserve"> </v>
      </c>
      <c r="L47" s="15" t="str">
        <f>IF(AND(B47=200, OR(AND(E47='club records'!$B$11, F47&lt;='club records'!$C$11), AND(E47='club records'!$B$12, F47&lt;='club records'!$C$12), AND(E47='club records'!$B$13, F47&lt;='club records'!$C$13), AND(E47='club records'!$B$14, F47&lt;='club records'!$C$14), AND(E47='club records'!$B$15, F47&lt;='club records'!$C$15))), "CR", " ")</f>
        <v xml:space="preserve"> </v>
      </c>
      <c r="M47" s="15" t="str">
        <f>IF(AND(B47=300, OR(AND(E47='club records'!$B$16, F47&lt;='club records'!$C$16), AND(E47='club records'!$B$17, F47&lt;='club records'!$C$17))), "CR", " ")</f>
        <v xml:space="preserve"> </v>
      </c>
      <c r="N47" s="15" t="str">
        <f>IF(AND(B47=400, OR(AND(E47='club records'!$B$18, F47&lt;='club records'!$C$18), AND(E47='club records'!$B$19, F47&lt;='club records'!$C$19), AND(E47='club records'!$B$20, F47&lt;='club records'!$C$20), AND(E47='club records'!$B$21, F47&lt;='club records'!$C$21))), "CR", " ")</f>
        <v xml:space="preserve"> </v>
      </c>
      <c r="O47" s="15" t="str">
        <f>IF(AND(B47=800, OR(AND(E47='club records'!$B$22, F47&lt;='club records'!$C$22), AND(E47='club records'!$B$23, F47&lt;='club records'!$C$23), AND(E47='club records'!$B$24, F47&lt;='club records'!$C$24), AND(E47='club records'!$B$25, F47&lt;='club records'!$C$25), AND(E47='club records'!$B$26, F47&lt;='club records'!$C$26))), "CR", " ")</f>
        <v xml:space="preserve"> </v>
      </c>
      <c r="P47" s="15" t="str">
        <f>IF(AND(B47=1000, OR(AND(E47='club records'!$B$27, F47&lt;='club records'!$C$27), AND(E47='club records'!$B$28, F47&lt;='club records'!$C$28))), "CR", " ")</f>
        <v xml:space="preserve"> </v>
      </c>
      <c r="Q47" s="15" t="str">
        <f>IF(AND(B47=1500, OR(AND(E47='club records'!$B$29, F47&lt;='club records'!$C$29), AND(E47='club records'!$B$30, F47&lt;='club records'!$C$30), AND(E47='club records'!$B$31, F47&lt;='club records'!$C$31), AND(E47='club records'!$B$32, F47&lt;='club records'!$C$32), AND(E47='club records'!$B$33, F47&lt;='club records'!$C$33))), "CR", " ")</f>
        <v xml:space="preserve"> </v>
      </c>
      <c r="R47" s="15" t="str">
        <f>IF(AND(B47="1600 (Mile)",OR(AND(E47='club records'!$B$34,F47&lt;='club records'!$C$34),AND(E47='club records'!$B$35,F47&lt;='club records'!$C$35),AND(E47='club records'!$B$36,F47&lt;='club records'!$C$36),AND(E47='club records'!$B$37,F47&lt;='club records'!$C$37))),"CR"," ")</f>
        <v xml:space="preserve"> </v>
      </c>
      <c r="S47" s="15" t="str">
        <f>IF(AND(B47=3000, OR(AND(E47='club records'!$B$38, F47&lt;='club records'!$C$38), AND(E47='club records'!$B$39, F47&lt;='club records'!$C$39), AND(E47='club records'!$B$40, F47&lt;='club records'!$C$40), AND(E47='club records'!$B$41, F47&lt;='club records'!$C$41))), "CR", " ")</f>
        <v xml:space="preserve"> </v>
      </c>
      <c r="T47" s="15" t="str">
        <f>IF(AND(B47=5000, OR(AND(E47='club records'!$B$42, F47&lt;='club records'!$C$42), AND(E47='club records'!$B$43, F47&lt;='club records'!$C$43))), "CR", " ")</f>
        <v xml:space="preserve"> </v>
      </c>
      <c r="U47" s="14" t="str">
        <f>IF(AND(B47=10000, OR(AND(E47='club records'!$B$44, F47&lt;='club records'!$C$44), AND(E47='club records'!$B$45, F47&lt;='club records'!$C$45))), "CR", " ")</f>
        <v xml:space="preserve"> </v>
      </c>
      <c r="V47" s="14" t="str">
        <f>IF(AND(B47="high jump", OR(AND(E47='club records'!$F$1, F47&gt;='club records'!$G$1), AND(E47='club records'!$F$2, F47&gt;='club records'!$G$2), AND(E47='club records'!$F$3, F47&gt;='club records'!$G$3), AND(E47='club records'!$F$4, F47&gt;='club records'!$G$4), AND(E47='club records'!$F$5, F47&gt;='club records'!$G$5))), "CR", " ")</f>
        <v xml:space="preserve"> </v>
      </c>
      <c r="W47" s="14" t="str">
        <f>IF(AND(B47="long jump", OR(AND(E47='club records'!$F$6, F47&gt;='club records'!$G$6), AND(E47='club records'!$F$7, F47&gt;='club records'!$G$7), AND(E47='club records'!$F$8, F47&gt;='club records'!$G$8), AND(E47='club records'!$F$9, F47&gt;='club records'!$G$9), AND(E47='club records'!$F$10, F47&gt;='club records'!$G$10))), "CR", " ")</f>
        <v xml:space="preserve"> </v>
      </c>
      <c r="X47" s="14" t="str">
        <f>IF(AND(B47="triple jump", OR(AND(E47='club records'!$F$11, F47&gt;='club records'!$G$11), AND(E47='club records'!$F$12, F47&gt;='club records'!$G$12), AND(E47='club records'!$F$13, F47&gt;='club records'!$G$13), AND(E47='club records'!$F$14, F47&gt;='club records'!$G$14), AND(E47='club records'!$F$15, F47&gt;='club records'!$G$15))), "CR", " ")</f>
        <v xml:space="preserve"> </v>
      </c>
      <c r="Y47" s="14" t="str">
        <f>IF(AND(B47="pole vault", OR(AND(E47='club records'!$F$16, F47&gt;='club records'!$G$16), AND(E47='club records'!$F$17, F47&gt;='club records'!$G$17), AND(E47='club records'!$F$18, F47&gt;='club records'!$G$18), AND(E47='club records'!$F$19, F47&gt;='club records'!$G$19), AND(E47='club records'!$F$20, F47&gt;='club records'!$G$20))), "CR", " ")</f>
        <v xml:space="preserve"> </v>
      </c>
      <c r="Z47" s="14" t="str">
        <f>IF(AND(B47="discus 1", E47='club records'!$F$21, F47&gt;='club records'!$G$21), "CR", " ")</f>
        <v xml:space="preserve"> </v>
      </c>
      <c r="AA47" s="14" t="str">
        <f>IF(AND(B47="discus 1.25", E47='club records'!$F$22, F47&gt;='club records'!$G$22), "CR", " ")</f>
        <v xml:space="preserve"> </v>
      </c>
      <c r="AB47" s="14" t="str">
        <f>IF(AND(B47="discus 1.5", E47='club records'!$F$23, F47&gt;='club records'!$G$23), "CR", " ")</f>
        <v xml:space="preserve"> </v>
      </c>
      <c r="AC47" s="14" t="str">
        <f>IF(AND(B47="discus 1.75", E47='club records'!$F$24, F47&gt;='club records'!$G$24), "CR", " ")</f>
        <v xml:space="preserve"> </v>
      </c>
      <c r="AD47" s="14" t="str">
        <f>IF(AND(B47="discus 2", E47='club records'!$F$25, F47&gt;='club records'!$G$25), "CR", " ")</f>
        <v xml:space="preserve"> </v>
      </c>
      <c r="AE47" s="14" t="str">
        <f>IF(AND(B47="hammer 4", E47='club records'!$F$27, F47&gt;='club records'!$G$27), "CR", " ")</f>
        <v xml:space="preserve"> </v>
      </c>
      <c r="AF47" s="14" t="str">
        <f>IF(AND(B47="hammer 5", E47='club records'!$F$28, F47&gt;='club records'!$G$28), "CR", " ")</f>
        <v xml:space="preserve"> </v>
      </c>
      <c r="AG47" s="14" t="str">
        <f>IF(AND(B47="hammer 6", E47='club records'!$F$29, F47&gt;='club records'!$G$29), "CR", " ")</f>
        <v xml:space="preserve"> </v>
      </c>
      <c r="AH47" s="14" t="str">
        <f>IF(AND(B47="hammer 7.26", E47='club records'!$F$30, F47&gt;='club records'!$G$30), "CR", " ")</f>
        <v xml:space="preserve"> </v>
      </c>
      <c r="AI47" s="14" t="str">
        <f>IF(AND(B47="javelin 400", E47='club records'!$F$31, F47&gt;='club records'!$G$31), "CR", " ")</f>
        <v xml:space="preserve"> </v>
      </c>
      <c r="AJ47" s="14" t="str">
        <f>IF(AND(B47="javelin 600", E47='club records'!$F$32, F47&gt;='club records'!$G$32), "CR", " ")</f>
        <v xml:space="preserve"> </v>
      </c>
      <c r="AK47" s="14" t="str">
        <f>IF(AND(B47="javelin 700", E47='club records'!$F$33, F47&gt;='club records'!$G$33), "CR", " ")</f>
        <v xml:space="preserve"> </v>
      </c>
      <c r="AL47" s="14" t="str">
        <f>IF(AND(B47="javelin 800", OR(AND(E47='club records'!$F$34, F47&gt;='club records'!$G$34), AND(E47='club records'!$F$35, F47&gt;='club records'!$G$35))), "CR", " ")</f>
        <v xml:space="preserve"> </v>
      </c>
      <c r="AM47" s="14" t="str">
        <f>IF(AND(B47="shot 3", E47='club records'!$F$36, F47&gt;='club records'!$G$36), "CR", " ")</f>
        <v xml:space="preserve"> </v>
      </c>
      <c r="AN47" s="14" t="str">
        <f>IF(AND(B47="shot 4", E47='club records'!$F$37, F47&gt;='club records'!$G$37), "CR", " ")</f>
        <v xml:space="preserve"> </v>
      </c>
      <c r="AO47" s="14" t="str">
        <f>IF(AND(B47="shot 5", E47='club records'!$F$38, F47&gt;='club records'!$G$38), "CR", " ")</f>
        <v xml:space="preserve"> </v>
      </c>
      <c r="AP47" s="14" t="str">
        <f>IF(AND(B47="shot 6", E47='club records'!$F$39, F47&gt;='club records'!$G$39), "CR", " ")</f>
        <v xml:space="preserve"> </v>
      </c>
      <c r="AQ47" s="14" t="str">
        <f>IF(AND(B47="shot 7.26", E47='club records'!$F$40, F47&gt;='club records'!$G$40), "CR", " ")</f>
        <v xml:space="preserve"> </v>
      </c>
      <c r="AR47" s="14" t="str">
        <f>IF(AND(B47="60H",OR(AND(E47='club records'!$J$1,F47&lt;='club records'!$K$1),AND(E47='club records'!$J$2,F47&lt;='club records'!$K$2),AND(E47='club records'!$J$3,F47&lt;='club records'!$K$3),AND(E47='club records'!$J$4,F47&lt;='club records'!$K$4),AND(E47='club records'!$J$5,F47&lt;='club records'!$K$5))),"CR"," ")</f>
        <v xml:space="preserve"> </v>
      </c>
      <c r="AS47" s="14" t="str">
        <f>IF(AND(B47="75H", AND(E47='club records'!$J$6, F47&lt;='club records'!$K$6)), "CR", " ")</f>
        <v xml:space="preserve"> </v>
      </c>
      <c r="AT47" s="14" t="str">
        <f>IF(AND(B47="80H", AND(E47='club records'!$J$7, F47&lt;='club records'!$K$7)), "CR", " ")</f>
        <v xml:space="preserve"> </v>
      </c>
      <c r="AU47" s="14" t="str">
        <f>IF(AND(B47="100H", AND(E47='club records'!$J$8, F47&lt;='club records'!$K$8)), "CR", " ")</f>
        <v xml:space="preserve"> </v>
      </c>
      <c r="AV47" s="14" t="str">
        <f>IF(AND(B47="110H", OR(AND(E47='club records'!$J$9, F47&lt;='club records'!$K$9), AND(E47='club records'!$J$10, F47&lt;='club records'!$K$10))), "CR", " ")</f>
        <v xml:space="preserve"> </v>
      </c>
      <c r="AW47" s="14" t="str">
        <f>IF(AND(B47="400H", OR(AND(E47='club records'!$J$11, F47&lt;='club records'!$K$11), AND(E47='club records'!$J$12, F47&lt;='club records'!$K$12), AND(E47='club records'!$J$13, F47&lt;='club records'!$K$13), AND(E47='club records'!$J$14, F47&lt;='club records'!$K$14))), "CR", " ")</f>
        <v xml:space="preserve"> </v>
      </c>
      <c r="AX47" s="14" t="str">
        <f>IF(AND(B47="1500SC", AND(E47='club records'!$J$15, F47&lt;='club records'!$K$15)), "CR", " ")</f>
        <v xml:space="preserve"> </v>
      </c>
      <c r="AY47" s="14" t="str">
        <f>IF(AND(B47="2000SC", OR(AND(E47='club records'!$J$17, F47&lt;='club records'!$K$17), AND(E47='club records'!$J$18, F47&lt;='club records'!$K$18))), "CR", " ")</f>
        <v xml:space="preserve"> </v>
      </c>
      <c r="AZ47" s="14" t="str">
        <f>IF(AND(B47="3000SC", OR(AND(E47='club records'!$J$20, F47&lt;='club records'!$K$20), AND(E47='club records'!$J$21, F47&lt;='club records'!$K$21))), "CR", " ")</f>
        <v xml:space="preserve"> </v>
      </c>
      <c r="BA47" s="15" t="str">
        <f>IF(AND(B47="4x100", OR(AND(E47='club records'!$N$1, F47&lt;='club records'!$O$1), AND(E47='club records'!$N$2, F47&lt;='club records'!$O$2), AND(E47='club records'!$N$3, F47&lt;='club records'!$O$3), AND(E47='club records'!$N$4, F47&lt;='club records'!$O$4), AND(E47='club records'!$N$5, F47&lt;='club records'!$O$5))), "CR", " ")</f>
        <v xml:space="preserve"> </v>
      </c>
      <c r="BB47" s="15" t="str">
        <f>IF(AND(B47="4x200", OR(AND(E47='club records'!$N$6, F47&lt;='club records'!$O$6), AND(E47='club records'!$N$7, F47&lt;='club records'!$O$7), AND(E47='club records'!$N$8, F47&lt;='club records'!$O$8), AND(E47='club records'!$N$9, F47&lt;='club records'!$O$9), AND(E47='club records'!$N$10, F47&lt;='club records'!$O$10))), "CR", " ")</f>
        <v xml:space="preserve"> </v>
      </c>
      <c r="BC47" s="15" t="str">
        <f>IF(AND(B47="4x300", AND(E47='club records'!$N$11, F47&lt;='club records'!$O$11)), "CR", " ")</f>
        <v xml:space="preserve"> </v>
      </c>
      <c r="BD47" s="15" t="str">
        <f>IF(AND(B47="4x400", OR(AND(E47='club records'!$N$12, F47&lt;='club records'!$O$12), AND(E47='club records'!$N$13, F47&lt;='club records'!$O$13), AND(E47='club records'!$N$14, F47&lt;='club records'!$O$14), AND(E47='club records'!$N$15, F47&lt;='club records'!$O$15))), "CR", " ")</f>
        <v xml:space="preserve"> </v>
      </c>
      <c r="BE47" s="15" t="str">
        <f>IF(AND(B47="3x800", OR(AND(E47='club records'!$N$16, F47&lt;='club records'!$O$16), AND(E47='club records'!$N$17, F47&lt;='club records'!$O$17), AND(E47='club records'!$N$18, F47&lt;='club records'!$O$18))), "CR", " ")</f>
        <v xml:space="preserve"> </v>
      </c>
      <c r="BF47" s="15" t="str">
        <f>IF(AND(B47="pentathlon", OR(AND(E47='club records'!$N$21, F47&gt;='club records'!$O$21), AND(E47='club records'!$N$22, F47&gt;='club records'!$O$22),AND(E47='club records'!$N$23, F47&gt;='club records'!$O$23),AND(E47='club records'!$N$24, F47&gt;='club records'!$O$24))), "CR", " ")</f>
        <v xml:space="preserve"> </v>
      </c>
      <c r="BG47" s="15" t="str">
        <f>IF(AND(B47="heptathlon", OR(AND(E47='club records'!$N$26, F47&gt;='club records'!$O$26), AND(E47='club records'!$N$27, F47&gt;='club records'!$O$27))), "CR", " ")</f>
        <v xml:space="preserve"> </v>
      </c>
      <c r="BH47" s="15" t="str">
        <f>IF(AND(B47="decathlon", OR(AND(E47='club records'!$N$29, F47&gt;='club records'!$O$29), AND(E47='club records'!$N$30, F47&gt;='club records'!$O$30),AND(E47='club records'!$N$31, F47&gt;='club records'!$O$31))), "CR", " ")</f>
        <v xml:space="preserve"> </v>
      </c>
    </row>
    <row r="48" spans="1:60" ht="14.5" x14ac:dyDescent="0.35">
      <c r="A48" s="1" t="str">
        <f t="shared" si="4"/>
        <v>U11</v>
      </c>
      <c r="B48" s="2" t="s">
        <v>7</v>
      </c>
      <c r="C48" s="1" t="s">
        <v>268</v>
      </c>
      <c r="D48" s="1" t="s">
        <v>557</v>
      </c>
      <c r="E48" s="19" t="s">
        <v>19</v>
      </c>
      <c r="F48" s="20">
        <v>3.74</v>
      </c>
      <c r="G48" s="27">
        <v>43709</v>
      </c>
      <c r="H48" s="1" t="s">
        <v>502</v>
      </c>
      <c r="I48" s="1" t="s">
        <v>556</v>
      </c>
      <c r="J48" s="15" t="str">
        <f t="shared" si="5"/>
        <v/>
      </c>
      <c r="K48" s="15" t="str">
        <f>IF(AND(B48=100, OR(AND(E48='club records'!$B$6, F48&lt;='club records'!$C$6), AND(E48='club records'!$B$7, F48&lt;='club records'!$C$7), AND(E48='club records'!$B$8, F48&lt;='club records'!$C$8), AND(E48='club records'!$B$9, F48&lt;='club records'!$C$9), AND(E48='club records'!$B$10, F48&lt;='club records'!$C$10))), "CR", " ")</f>
        <v xml:space="preserve"> </v>
      </c>
      <c r="L48" s="15" t="str">
        <f>IF(AND(B48=200, OR(AND(E48='club records'!$B$11, F48&lt;='club records'!$C$11), AND(E48='club records'!$B$12, F48&lt;='club records'!$C$12), AND(E48='club records'!$B$13, F48&lt;='club records'!$C$13), AND(E48='club records'!$B$14, F48&lt;='club records'!$C$14), AND(E48='club records'!$B$15, F48&lt;='club records'!$C$15))), "CR", " ")</f>
        <v xml:space="preserve"> </v>
      </c>
      <c r="M48" s="15" t="str">
        <f>IF(AND(B48=300, OR(AND(E48='club records'!$B$16, F48&lt;='club records'!$C$16), AND(E48='club records'!$B$17, F48&lt;='club records'!$C$17))), "CR", " ")</f>
        <v xml:space="preserve"> </v>
      </c>
      <c r="N48" s="15" t="str">
        <f>IF(AND(B48=400, OR(AND(E48='club records'!$B$18, F48&lt;='club records'!$C$18), AND(E48='club records'!$B$19, F48&lt;='club records'!$C$19), AND(E48='club records'!$B$20, F48&lt;='club records'!$C$20), AND(E48='club records'!$B$21, F48&lt;='club records'!$C$21))), "CR", " ")</f>
        <v xml:space="preserve"> </v>
      </c>
      <c r="O48" s="15" t="str">
        <f>IF(AND(B48=800, OR(AND(E48='club records'!$B$22, F48&lt;='club records'!$C$22), AND(E48='club records'!$B$23, F48&lt;='club records'!$C$23), AND(E48='club records'!$B$24, F48&lt;='club records'!$C$24), AND(E48='club records'!$B$25, F48&lt;='club records'!$C$25), AND(E48='club records'!$B$26, F48&lt;='club records'!$C$26))), "CR", " ")</f>
        <v xml:space="preserve"> </v>
      </c>
      <c r="P48" s="15" t="str">
        <f>IF(AND(B48=1000, OR(AND(E48='club records'!$B$27, F48&lt;='club records'!$C$27), AND(E48='club records'!$B$28, F48&lt;='club records'!$C$28))), "CR", " ")</f>
        <v xml:space="preserve"> </v>
      </c>
      <c r="Q48" s="15" t="str">
        <f>IF(AND(B48=1500, OR(AND(E48='club records'!$B$29, F48&lt;='club records'!$C$29), AND(E48='club records'!$B$30, F48&lt;='club records'!$C$30), AND(E48='club records'!$B$31, F48&lt;='club records'!$C$31), AND(E48='club records'!$B$32, F48&lt;='club records'!$C$32), AND(E48='club records'!$B$33, F48&lt;='club records'!$C$33))), "CR", " ")</f>
        <v xml:space="preserve"> </v>
      </c>
      <c r="R48" s="15" t="str">
        <f>IF(AND(B48="1600 (Mile)",OR(AND(E48='club records'!$B$34,F48&lt;='club records'!$C$34),AND(E48='club records'!$B$35,F48&lt;='club records'!$C$35),AND(E48='club records'!$B$36,F48&lt;='club records'!$C$36),AND(E48='club records'!$B$37,F48&lt;='club records'!$C$37))),"CR"," ")</f>
        <v xml:space="preserve"> </v>
      </c>
      <c r="S48" s="15" t="str">
        <f>IF(AND(B48=3000, OR(AND(E48='club records'!$B$38, F48&lt;='club records'!$C$38), AND(E48='club records'!$B$39, F48&lt;='club records'!$C$39), AND(E48='club records'!$B$40, F48&lt;='club records'!$C$40), AND(E48='club records'!$B$41, F48&lt;='club records'!$C$41))), "CR", " ")</f>
        <v xml:space="preserve"> </v>
      </c>
      <c r="T48" s="15" t="str">
        <f>IF(AND(B48=5000, OR(AND(E48='club records'!$B$42, F48&lt;='club records'!$C$42), AND(E48='club records'!$B$43, F48&lt;='club records'!$C$43))), "CR", " ")</f>
        <v xml:space="preserve"> </v>
      </c>
      <c r="U48" s="14" t="str">
        <f>IF(AND(B48=10000, OR(AND(E48='club records'!$B$44, F48&lt;='club records'!$C$44), AND(E48='club records'!$B$45, F48&lt;='club records'!$C$45))), "CR", " ")</f>
        <v xml:space="preserve"> </v>
      </c>
      <c r="V48" s="14" t="str">
        <f>IF(AND(B48="high jump", OR(AND(E48='club records'!$F$1, F48&gt;='club records'!$G$1), AND(E48='club records'!$F$2, F48&gt;='club records'!$G$2), AND(E48='club records'!$F$3, F48&gt;='club records'!$G$3), AND(E48='club records'!$F$4, F48&gt;='club records'!$G$4), AND(E48='club records'!$F$5, F48&gt;='club records'!$G$5))), "CR", " ")</f>
        <v xml:space="preserve"> </v>
      </c>
      <c r="W48" s="14" t="str">
        <f>IF(AND(B48="long jump", OR(AND(E48='club records'!$F$6, F48&gt;='club records'!$G$6), AND(E48='club records'!$F$7, F48&gt;='club records'!$G$7), AND(E48='club records'!$F$8, F48&gt;='club records'!$G$8), AND(E48='club records'!$F$9, F48&gt;='club records'!$G$9), AND(E48='club records'!$F$10, F48&gt;='club records'!$G$10))), "CR", " ")</f>
        <v xml:space="preserve"> </v>
      </c>
      <c r="X48" s="14" t="str">
        <f>IF(AND(B48="triple jump", OR(AND(E48='club records'!$F$11, F48&gt;='club records'!$G$11), AND(E48='club records'!$F$12, F48&gt;='club records'!$G$12), AND(E48='club records'!$F$13, F48&gt;='club records'!$G$13), AND(E48='club records'!$F$14, F48&gt;='club records'!$G$14), AND(E48='club records'!$F$15, F48&gt;='club records'!$G$15))), "CR", " ")</f>
        <v xml:space="preserve"> </v>
      </c>
      <c r="Y48" s="14" t="str">
        <f>IF(AND(B48="pole vault", OR(AND(E48='club records'!$F$16, F48&gt;='club records'!$G$16), AND(E48='club records'!$F$17, F48&gt;='club records'!$G$17), AND(E48='club records'!$F$18, F48&gt;='club records'!$G$18), AND(E48='club records'!$F$19, F48&gt;='club records'!$G$19), AND(E48='club records'!$F$20, F48&gt;='club records'!$G$20))), "CR", " ")</f>
        <v xml:space="preserve"> </v>
      </c>
      <c r="Z48" s="14" t="str">
        <f>IF(AND(B48="discus 1", E48='club records'!$F$21, F48&gt;='club records'!$G$21), "CR", " ")</f>
        <v xml:space="preserve"> </v>
      </c>
      <c r="AA48" s="14" t="str">
        <f>IF(AND(B48="discus 1.25", E48='club records'!$F$22, F48&gt;='club records'!$G$22), "CR", " ")</f>
        <v xml:space="preserve"> </v>
      </c>
      <c r="AB48" s="14" t="str">
        <f>IF(AND(B48="discus 1.5", E48='club records'!$F$23, F48&gt;='club records'!$G$23), "CR", " ")</f>
        <v xml:space="preserve"> </v>
      </c>
      <c r="AC48" s="14" t="str">
        <f>IF(AND(B48="discus 1.75", E48='club records'!$F$24, F48&gt;='club records'!$G$24), "CR", " ")</f>
        <v xml:space="preserve"> </v>
      </c>
      <c r="AD48" s="14" t="str">
        <f>IF(AND(B48="discus 2", E48='club records'!$F$25, F48&gt;='club records'!$G$25), "CR", " ")</f>
        <v xml:space="preserve"> </v>
      </c>
      <c r="AE48" s="14" t="str">
        <f>IF(AND(B48="hammer 4", E48='club records'!$F$27, F48&gt;='club records'!$G$27), "CR", " ")</f>
        <v xml:space="preserve"> </v>
      </c>
      <c r="AF48" s="14" t="str">
        <f>IF(AND(B48="hammer 5", E48='club records'!$F$28, F48&gt;='club records'!$G$28), "CR", " ")</f>
        <v xml:space="preserve"> </v>
      </c>
      <c r="AG48" s="14" t="str">
        <f>IF(AND(B48="hammer 6", E48='club records'!$F$29, F48&gt;='club records'!$G$29), "CR", " ")</f>
        <v xml:space="preserve"> </v>
      </c>
      <c r="AH48" s="14" t="str">
        <f>IF(AND(B48="hammer 7.26", E48='club records'!$F$30, F48&gt;='club records'!$G$30), "CR", " ")</f>
        <v xml:space="preserve"> </v>
      </c>
      <c r="AI48" s="14" t="str">
        <f>IF(AND(B48="javelin 400", E48='club records'!$F$31, F48&gt;='club records'!$G$31), "CR", " ")</f>
        <v xml:space="preserve"> </v>
      </c>
      <c r="AJ48" s="14" t="str">
        <f>IF(AND(B48="javelin 600", E48='club records'!$F$32, F48&gt;='club records'!$G$32), "CR", " ")</f>
        <v xml:space="preserve"> </v>
      </c>
      <c r="AK48" s="14" t="str">
        <f>IF(AND(B48="javelin 700", E48='club records'!$F$33, F48&gt;='club records'!$G$33), "CR", " ")</f>
        <v xml:space="preserve"> </v>
      </c>
      <c r="AL48" s="14" t="str">
        <f>IF(AND(B48="javelin 800", OR(AND(E48='club records'!$F$34, F48&gt;='club records'!$G$34), AND(E48='club records'!$F$35, F48&gt;='club records'!$G$35))), "CR", " ")</f>
        <v xml:space="preserve"> </v>
      </c>
      <c r="AM48" s="14" t="str">
        <f>IF(AND(B48="shot 3", E48='club records'!$F$36, F48&gt;='club records'!$G$36), "CR", " ")</f>
        <v xml:space="preserve"> </v>
      </c>
      <c r="AN48" s="14" t="str">
        <f>IF(AND(B48="shot 4", E48='club records'!$F$37, F48&gt;='club records'!$G$37), "CR", " ")</f>
        <v xml:space="preserve"> </v>
      </c>
      <c r="AO48" s="14" t="str">
        <f>IF(AND(B48="shot 5", E48='club records'!$F$38, F48&gt;='club records'!$G$38), "CR", " ")</f>
        <v xml:space="preserve"> </v>
      </c>
      <c r="AP48" s="14" t="str">
        <f>IF(AND(B48="shot 6", E48='club records'!$F$39, F48&gt;='club records'!$G$39), "CR", " ")</f>
        <v xml:space="preserve"> </v>
      </c>
      <c r="AQ48" s="14" t="str">
        <f>IF(AND(B48="shot 7.26", E48='club records'!$F$40, F48&gt;='club records'!$G$40), "CR", " ")</f>
        <v xml:space="preserve"> </v>
      </c>
      <c r="AR48" s="14" t="str">
        <f>IF(AND(B48="60H",OR(AND(E48='club records'!$J$1,F48&lt;='club records'!$K$1),AND(E48='club records'!$J$2,F48&lt;='club records'!$K$2),AND(E48='club records'!$J$3,F48&lt;='club records'!$K$3),AND(E48='club records'!$J$4,F48&lt;='club records'!$K$4),AND(E48='club records'!$J$5,F48&lt;='club records'!$K$5))),"CR"," ")</f>
        <v xml:space="preserve"> </v>
      </c>
      <c r="AS48" s="14" t="str">
        <f>IF(AND(B48="75H", AND(E48='club records'!$J$6, F48&lt;='club records'!$K$6)), "CR", " ")</f>
        <v xml:space="preserve"> </v>
      </c>
      <c r="AT48" s="14" t="str">
        <f>IF(AND(B48="80H", AND(E48='club records'!$J$7, F48&lt;='club records'!$K$7)), "CR", " ")</f>
        <v xml:space="preserve"> </v>
      </c>
      <c r="AU48" s="14" t="str">
        <f>IF(AND(B48="100H", AND(E48='club records'!$J$8, F48&lt;='club records'!$K$8)), "CR", " ")</f>
        <v xml:space="preserve"> </v>
      </c>
      <c r="AV48" s="14" t="str">
        <f>IF(AND(B48="110H", OR(AND(E48='club records'!$J$9, F48&lt;='club records'!$K$9), AND(E48='club records'!$J$10, F48&lt;='club records'!$K$10))), "CR", " ")</f>
        <v xml:space="preserve"> </v>
      </c>
      <c r="AW48" s="14" t="str">
        <f>IF(AND(B48="400H", OR(AND(E48='club records'!$J$11, F48&lt;='club records'!$K$11), AND(E48='club records'!$J$12, F48&lt;='club records'!$K$12), AND(E48='club records'!$J$13, F48&lt;='club records'!$K$13), AND(E48='club records'!$J$14, F48&lt;='club records'!$K$14))), "CR", " ")</f>
        <v xml:space="preserve"> </v>
      </c>
      <c r="AX48" s="14" t="str">
        <f>IF(AND(B48="1500SC", AND(E48='club records'!$J$15, F48&lt;='club records'!$K$15)), "CR", " ")</f>
        <v xml:space="preserve"> </v>
      </c>
      <c r="AY48" s="14" t="str">
        <f>IF(AND(B48="2000SC", OR(AND(E48='club records'!$J$17, F48&lt;='club records'!$K$17), AND(E48='club records'!$J$18, F48&lt;='club records'!$K$18))), "CR", " ")</f>
        <v xml:space="preserve"> </v>
      </c>
      <c r="AZ48" s="14" t="str">
        <f>IF(AND(B48="3000SC", OR(AND(E48='club records'!$J$20, F48&lt;='club records'!$K$20), AND(E48='club records'!$J$21, F48&lt;='club records'!$K$21))), "CR", " ")</f>
        <v xml:space="preserve"> </v>
      </c>
      <c r="BA48" s="15" t="str">
        <f>IF(AND(B48="4x100", OR(AND(E48='club records'!$N$1, F48&lt;='club records'!$O$1), AND(E48='club records'!$N$2, F48&lt;='club records'!$O$2), AND(E48='club records'!$N$3, F48&lt;='club records'!$O$3), AND(E48='club records'!$N$4, F48&lt;='club records'!$O$4), AND(E48='club records'!$N$5, F48&lt;='club records'!$O$5))), "CR", " ")</f>
        <v xml:space="preserve"> </v>
      </c>
      <c r="BB48" s="15" t="str">
        <f>IF(AND(B48="4x200", OR(AND(E48='club records'!$N$6, F48&lt;='club records'!$O$6), AND(E48='club records'!$N$7, F48&lt;='club records'!$O$7), AND(E48='club records'!$N$8, F48&lt;='club records'!$O$8), AND(E48='club records'!$N$9, F48&lt;='club records'!$O$9), AND(E48='club records'!$N$10, F48&lt;='club records'!$O$10))), "CR", " ")</f>
        <v xml:space="preserve"> </v>
      </c>
      <c r="BC48" s="15" t="str">
        <f>IF(AND(B48="4x300", AND(E48='club records'!$N$11, F48&lt;='club records'!$O$11)), "CR", " ")</f>
        <v xml:space="preserve"> </v>
      </c>
      <c r="BD48" s="15" t="str">
        <f>IF(AND(B48="4x400", OR(AND(E48='club records'!$N$12, F48&lt;='club records'!$O$12), AND(E48='club records'!$N$13, F48&lt;='club records'!$O$13), AND(E48='club records'!$N$14, F48&lt;='club records'!$O$14), AND(E48='club records'!$N$15, F48&lt;='club records'!$O$15))), "CR", " ")</f>
        <v xml:space="preserve"> </v>
      </c>
      <c r="BE48" s="15" t="str">
        <f>IF(AND(B48="3x800", OR(AND(E48='club records'!$N$16, F48&lt;='club records'!$O$16), AND(E48='club records'!$N$17, F48&lt;='club records'!$O$17), AND(E48='club records'!$N$18, F48&lt;='club records'!$O$18))), "CR", " ")</f>
        <v xml:space="preserve"> </v>
      </c>
      <c r="BF48" s="15" t="str">
        <f>IF(AND(B48="pentathlon", OR(AND(E48='club records'!$N$21, F48&gt;='club records'!$O$21), AND(E48='club records'!$N$22, F48&gt;='club records'!$O$22),AND(E48='club records'!$N$23, F48&gt;='club records'!$O$23),AND(E48='club records'!$N$24, F48&gt;='club records'!$O$24))), "CR", " ")</f>
        <v xml:space="preserve"> </v>
      </c>
      <c r="BG48" s="15" t="str">
        <f>IF(AND(B48="heptathlon", OR(AND(E48='club records'!$N$26, F48&gt;='club records'!$O$26), AND(E48='club records'!$N$27, F48&gt;='club records'!$O$27))), "CR", " ")</f>
        <v xml:space="preserve"> </v>
      </c>
      <c r="BH48" s="15" t="str">
        <f>IF(AND(B48="decathlon", OR(AND(E48='club records'!$N$29, F48&gt;='club records'!$O$29), AND(E48='club records'!$N$30, F48&gt;='club records'!$O$30),AND(E48='club records'!$N$31, F48&gt;='club records'!$O$31))), "CR", " ")</f>
        <v xml:space="preserve"> </v>
      </c>
    </row>
    <row r="49" spans="1:60" ht="14.5" x14ac:dyDescent="0.35">
      <c r="A49" s="1" t="str">
        <f t="shared" si="4"/>
        <v>U11</v>
      </c>
      <c r="B49" s="2" t="s">
        <v>453</v>
      </c>
      <c r="C49" s="2" t="s">
        <v>356</v>
      </c>
      <c r="D49" s="1" t="s">
        <v>357</v>
      </c>
      <c r="E49" s="19" t="s">
        <v>19</v>
      </c>
      <c r="F49" s="21">
        <v>3.92</v>
      </c>
      <c r="G49" s="27">
        <v>43638</v>
      </c>
      <c r="H49" s="1" t="s">
        <v>313</v>
      </c>
      <c r="I49" s="1" t="s">
        <v>447</v>
      </c>
      <c r="J49" s="15" t="str">
        <f t="shared" si="5"/>
        <v/>
      </c>
      <c r="K49" s="15" t="str">
        <f>IF(AND(B49=100, OR(AND(E49='club records'!$B$6, F49&lt;='club records'!$C$6), AND(E49='club records'!$B$7, F49&lt;='club records'!$C$7), AND(E49='club records'!$B$8, F49&lt;='club records'!$C$8), AND(E49='club records'!$B$9, F49&lt;='club records'!$C$9), AND(E49='club records'!$B$10, F49&lt;='club records'!$C$10))), "CR", " ")</f>
        <v xml:space="preserve"> </v>
      </c>
      <c r="L49" s="15" t="str">
        <f>IF(AND(B49=200, OR(AND(E49='club records'!$B$11, F49&lt;='club records'!$C$11), AND(E49='club records'!$B$12, F49&lt;='club records'!$C$12), AND(E49='club records'!$B$13, F49&lt;='club records'!$C$13), AND(E49='club records'!$B$14, F49&lt;='club records'!$C$14), AND(E49='club records'!$B$15, F49&lt;='club records'!$C$15))), "CR", " ")</f>
        <v xml:space="preserve"> </v>
      </c>
      <c r="M49" s="15" t="str">
        <f>IF(AND(B49=300, OR(AND(E49='club records'!$B$16, F49&lt;='club records'!$C$16), AND(E49='club records'!$B$17, F49&lt;='club records'!$C$17))), "CR", " ")</f>
        <v xml:space="preserve"> </v>
      </c>
      <c r="N49" s="15" t="str">
        <f>IF(AND(B49=400, OR(AND(E49='club records'!$B$18, F49&lt;='club records'!$C$18), AND(E49='club records'!$B$19, F49&lt;='club records'!$C$19), AND(E49='club records'!$B$20, F49&lt;='club records'!$C$20), AND(E49='club records'!$B$21, F49&lt;='club records'!$C$21))), "CR", " ")</f>
        <v xml:space="preserve"> </v>
      </c>
      <c r="O49" s="15" t="str">
        <f>IF(AND(B49=800, OR(AND(E49='club records'!$B$22, F49&lt;='club records'!$C$22), AND(E49='club records'!$B$23, F49&lt;='club records'!$C$23), AND(E49='club records'!$B$24, F49&lt;='club records'!$C$24), AND(E49='club records'!$B$25, F49&lt;='club records'!$C$25), AND(E49='club records'!$B$26, F49&lt;='club records'!$C$26))), "CR", " ")</f>
        <v xml:space="preserve"> </v>
      </c>
      <c r="P49" s="15" t="str">
        <f>IF(AND(B49=1000, OR(AND(E49='club records'!$B$27, F49&lt;='club records'!$C$27), AND(E49='club records'!$B$28, F49&lt;='club records'!$C$28))), "CR", " ")</f>
        <v xml:space="preserve"> </v>
      </c>
      <c r="Q49" s="15" t="str">
        <f>IF(AND(B49=1500, OR(AND(E49='club records'!$B$29, F49&lt;='club records'!$C$29), AND(E49='club records'!$B$30, F49&lt;='club records'!$C$30), AND(E49='club records'!$B$31, F49&lt;='club records'!$C$31), AND(E49='club records'!$B$32, F49&lt;='club records'!$C$32), AND(E49='club records'!$B$33, F49&lt;='club records'!$C$33))), "CR", " ")</f>
        <v xml:space="preserve"> </v>
      </c>
      <c r="R49" s="15" t="str">
        <f>IF(AND(B49="1600 (Mile)",OR(AND(E49='club records'!$B$34,F49&lt;='club records'!$C$34),AND(E49='club records'!$B$35,F49&lt;='club records'!$C$35),AND(E49='club records'!$B$36,F49&lt;='club records'!$C$36),AND(E49='club records'!$B$37,F49&lt;='club records'!$C$37))),"CR"," ")</f>
        <v xml:space="preserve"> </v>
      </c>
      <c r="S49" s="15" t="str">
        <f>IF(AND(B49=3000, OR(AND(E49='club records'!$B$38, F49&lt;='club records'!$C$38), AND(E49='club records'!$B$39, F49&lt;='club records'!$C$39), AND(E49='club records'!$B$40, F49&lt;='club records'!$C$40), AND(E49='club records'!$B$41, F49&lt;='club records'!$C$41))), "CR", " ")</f>
        <v xml:space="preserve"> </v>
      </c>
      <c r="T49" s="15" t="str">
        <f>IF(AND(B49=5000, OR(AND(E49='club records'!$B$42, F49&lt;='club records'!$C$42), AND(E49='club records'!$B$43, F49&lt;='club records'!$C$43))), "CR", " ")</f>
        <v xml:space="preserve"> </v>
      </c>
      <c r="U49" s="14" t="str">
        <f>IF(AND(B49=10000, OR(AND(E49='club records'!$B$44, F49&lt;='club records'!$C$44), AND(E49='club records'!$B$45, F49&lt;='club records'!$C$45))), "CR", " ")</f>
        <v xml:space="preserve"> </v>
      </c>
      <c r="V49" s="14" t="str">
        <f>IF(AND(B49="high jump", OR(AND(E49='club records'!$F$1, F49&gt;='club records'!$G$1), AND(E49='club records'!$F$2, F49&gt;='club records'!$G$2), AND(E49='club records'!$F$3, F49&gt;='club records'!$G$3), AND(E49='club records'!$F$4, F49&gt;='club records'!$G$4), AND(E49='club records'!$F$5, F49&gt;='club records'!$G$5))), "CR", " ")</f>
        <v xml:space="preserve"> </v>
      </c>
      <c r="W49" s="14" t="str">
        <f>IF(AND(B49="long jump", OR(AND(E49='club records'!$F$6, F49&gt;='club records'!$G$6), AND(E49='club records'!$F$7, F49&gt;='club records'!$G$7), AND(E49='club records'!$F$8, F49&gt;='club records'!$G$8), AND(E49='club records'!$F$9, F49&gt;='club records'!$G$9), AND(E49='club records'!$F$10, F49&gt;='club records'!$G$10))), "CR", " ")</f>
        <v xml:space="preserve"> </v>
      </c>
      <c r="X49" s="14" t="str">
        <f>IF(AND(B49="triple jump", OR(AND(E49='club records'!$F$11, F49&gt;='club records'!$G$11), AND(E49='club records'!$F$12, F49&gt;='club records'!$G$12), AND(E49='club records'!$F$13, F49&gt;='club records'!$G$13), AND(E49='club records'!$F$14, F49&gt;='club records'!$G$14), AND(E49='club records'!$F$15, F49&gt;='club records'!$G$15))), "CR", " ")</f>
        <v xml:space="preserve"> </v>
      </c>
      <c r="Y49" s="14" t="str">
        <f>IF(AND(B49="pole vault", OR(AND(E49='club records'!$F$16, F49&gt;='club records'!$G$16), AND(E49='club records'!$F$17, F49&gt;='club records'!$G$17), AND(E49='club records'!$F$18, F49&gt;='club records'!$G$18), AND(E49='club records'!$F$19, F49&gt;='club records'!$G$19), AND(E49='club records'!$F$20, F49&gt;='club records'!$G$20))), "CR", " ")</f>
        <v xml:space="preserve"> </v>
      </c>
      <c r="Z49" s="14" t="str">
        <f>IF(AND(B49="discus 1", E49='club records'!$F$21, F49&gt;='club records'!$G$21), "CR", " ")</f>
        <v xml:space="preserve"> </v>
      </c>
      <c r="AA49" s="14" t="str">
        <f>IF(AND(B49="discus 1.25", E49='club records'!$F$22, F49&gt;='club records'!$G$22), "CR", " ")</f>
        <v xml:space="preserve"> </v>
      </c>
      <c r="AB49" s="14" t="str">
        <f>IF(AND(B49="discus 1.5", E49='club records'!$F$23, F49&gt;='club records'!$G$23), "CR", " ")</f>
        <v xml:space="preserve"> </v>
      </c>
      <c r="AC49" s="14" t="str">
        <f>IF(AND(B49="discus 1.75", E49='club records'!$F$24, F49&gt;='club records'!$G$24), "CR", " ")</f>
        <v xml:space="preserve"> </v>
      </c>
      <c r="AD49" s="14" t="str">
        <f>IF(AND(B49="discus 2", E49='club records'!$F$25, F49&gt;='club records'!$G$25), "CR", " ")</f>
        <v xml:space="preserve"> </v>
      </c>
      <c r="AE49" s="14" t="str">
        <f>IF(AND(B49="hammer 4", E49='club records'!$F$27, F49&gt;='club records'!$G$27), "CR", " ")</f>
        <v xml:space="preserve"> </v>
      </c>
      <c r="AF49" s="14" t="str">
        <f>IF(AND(B49="hammer 5", E49='club records'!$F$28, F49&gt;='club records'!$G$28), "CR", " ")</f>
        <v xml:space="preserve"> </v>
      </c>
      <c r="AG49" s="14" t="str">
        <f>IF(AND(B49="hammer 6", E49='club records'!$F$29, F49&gt;='club records'!$G$29), "CR", " ")</f>
        <v xml:space="preserve"> </v>
      </c>
      <c r="AH49" s="14" t="str">
        <f>IF(AND(B49="hammer 7.26", E49='club records'!$F$30, F49&gt;='club records'!$G$30), "CR", " ")</f>
        <v xml:space="preserve"> </v>
      </c>
      <c r="AI49" s="14" t="str">
        <f>IF(AND(B49="javelin 400", E49='club records'!$F$31, F49&gt;='club records'!$G$31), "CR", " ")</f>
        <v xml:space="preserve"> </v>
      </c>
      <c r="AJ49" s="14" t="str">
        <f>IF(AND(B49="javelin 600", E49='club records'!$F$32, F49&gt;='club records'!$G$32), "CR", " ")</f>
        <v xml:space="preserve"> </v>
      </c>
      <c r="AK49" s="14" t="str">
        <f>IF(AND(B49="javelin 700", E49='club records'!$F$33, F49&gt;='club records'!$G$33), "CR", " ")</f>
        <v xml:space="preserve"> </v>
      </c>
      <c r="AL49" s="14" t="str">
        <f>IF(AND(B49="javelin 800", OR(AND(E49='club records'!$F$34, F49&gt;='club records'!$G$34), AND(E49='club records'!$F$35, F49&gt;='club records'!$G$35))), "CR", " ")</f>
        <v xml:space="preserve"> </v>
      </c>
      <c r="AM49" s="14" t="str">
        <f>IF(AND(B49="shot 3", E49='club records'!$F$36, F49&gt;='club records'!$G$36), "CR", " ")</f>
        <v xml:space="preserve"> </v>
      </c>
      <c r="AN49" s="14" t="str">
        <f>IF(AND(B49="shot 4", E49='club records'!$F$37, F49&gt;='club records'!$G$37), "CR", " ")</f>
        <v xml:space="preserve"> </v>
      </c>
      <c r="AO49" s="14" t="str">
        <f>IF(AND(B49="shot 5", E49='club records'!$F$38, F49&gt;='club records'!$G$38), "CR", " ")</f>
        <v xml:space="preserve"> </v>
      </c>
      <c r="AP49" s="14" t="str">
        <f>IF(AND(B49="shot 6", E49='club records'!$F$39, F49&gt;='club records'!$G$39), "CR", " ")</f>
        <v xml:space="preserve"> </v>
      </c>
      <c r="AQ49" s="14" t="str">
        <f>IF(AND(B49="shot 7.26", E49='club records'!$F$40, F49&gt;='club records'!$G$40), "CR", " ")</f>
        <v xml:space="preserve"> </v>
      </c>
      <c r="AR49" s="14" t="str">
        <f>IF(AND(B49="60H",OR(AND(E49='club records'!$J$1,F49&lt;='club records'!$K$1),AND(E49='club records'!$J$2,F49&lt;='club records'!$K$2),AND(E49='club records'!$J$3,F49&lt;='club records'!$K$3),AND(E49='club records'!$J$4,F49&lt;='club records'!$K$4),AND(E49='club records'!$J$5,F49&lt;='club records'!$K$5))),"CR"," ")</f>
        <v xml:space="preserve"> </v>
      </c>
      <c r="AS49" s="14" t="str">
        <f>IF(AND(B49="75H", AND(E49='club records'!$J$6, F49&lt;='club records'!$K$6)), "CR", " ")</f>
        <v xml:space="preserve"> </v>
      </c>
      <c r="AT49" s="14" t="str">
        <f>IF(AND(B49="80H", AND(E49='club records'!$J$7, F49&lt;='club records'!$K$7)), "CR", " ")</f>
        <v xml:space="preserve"> </v>
      </c>
      <c r="AU49" s="14" t="str">
        <f>IF(AND(B49="100H", AND(E49='club records'!$J$8, F49&lt;='club records'!$K$8)), "CR", " ")</f>
        <v xml:space="preserve"> </v>
      </c>
      <c r="AV49" s="14" t="str">
        <f>IF(AND(B49="110H", OR(AND(E49='club records'!$J$9, F49&lt;='club records'!$K$9), AND(E49='club records'!$J$10, F49&lt;='club records'!$K$10))), "CR", " ")</f>
        <v xml:space="preserve"> </v>
      </c>
      <c r="AW49" s="14" t="str">
        <f>IF(AND(B49="400H", OR(AND(E49='club records'!$J$11, F49&lt;='club records'!$K$11), AND(E49='club records'!$J$12, F49&lt;='club records'!$K$12), AND(E49='club records'!$J$13, F49&lt;='club records'!$K$13), AND(E49='club records'!$J$14, F49&lt;='club records'!$K$14))), "CR", " ")</f>
        <v xml:space="preserve"> </v>
      </c>
      <c r="AX49" s="14" t="str">
        <f>IF(AND(B49="1500SC", AND(E49='club records'!$J$15, F49&lt;='club records'!$K$15)), "CR", " ")</f>
        <v xml:space="preserve"> </v>
      </c>
      <c r="AY49" s="14" t="str">
        <f>IF(AND(B49="2000SC", OR(AND(E49='club records'!$J$17, F49&lt;='club records'!$K$17), AND(E49='club records'!$J$18, F49&lt;='club records'!$K$18))), "CR", " ")</f>
        <v xml:space="preserve"> </v>
      </c>
      <c r="AZ49" s="14" t="str">
        <f>IF(AND(B49="3000SC", OR(AND(E49='club records'!$J$20, F49&lt;='club records'!$K$20), AND(E49='club records'!$J$21, F49&lt;='club records'!$K$21))), "CR", " ")</f>
        <v xml:space="preserve"> </v>
      </c>
      <c r="BA49" s="15" t="str">
        <f>IF(AND(B49="4x100", OR(AND(E49='club records'!$N$1, F49&lt;='club records'!$O$1), AND(E49='club records'!$N$2, F49&lt;='club records'!$O$2), AND(E49='club records'!$N$3, F49&lt;='club records'!$O$3), AND(E49='club records'!$N$4, F49&lt;='club records'!$O$4), AND(E49='club records'!$N$5, F49&lt;='club records'!$O$5))), "CR", " ")</f>
        <v xml:space="preserve"> </v>
      </c>
      <c r="BB49" s="15" t="str">
        <f>IF(AND(B49="4x200", OR(AND(E49='club records'!$N$6, F49&lt;='club records'!$O$6), AND(E49='club records'!$N$7, F49&lt;='club records'!$O$7), AND(E49='club records'!$N$8, F49&lt;='club records'!$O$8), AND(E49='club records'!$N$9, F49&lt;='club records'!$O$9), AND(E49='club records'!$N$10, F49&lt;='club records'!$O$10))), "CR", " ")</f>
        <v xml:space="preserve"> </v>
      </c>
      <c r="BC49" s="15" t="str">
        <f>IF(AND(B49="4x300", AND(E49='club records'!$N$11, F49&lt;='club records'!$O$11)), "CR", " ")</f>
        <v xml:space="preserve"> </v>
      </c>
      <c r="BD49" s="15" t="str">
        <f>IF(AND(B49="4x400", OR(AND(E49='club records'!$N$12, F49&lt;='club records'!$O$12), AND(E49='club records'!$N$13, F49&lt;='club records'!$O$13), AND(E49='club records'!$N$14, F49&lt;='club records'!$O$14), AND(E49='club records'!$N$15, F49&lt;='club records'!$O$15))), "CR", " ")</f>
        <v xml:space="preserve"> </v>
      </c>
      <c r="BE49" s="15" t="str">
        <f>IF(AND(B49="3x800", OR(AND(E49='club records'!$N$16, F49&lt;='club records'!$O$16), AND(E49='club records'!$N$17, F49&lt;='club records'!$O$17), AND(E49='club records'!$N$18, F49&lt;='club records'!$O$18))), "CR", " ")</f>
        <v xml:space="preserve"> </v>
      </c>
      <c r="BF49" s="15" t="str">
        <f>IF(AND(B49="pentathlon", OR(AND(E49='club records'!$N$21, F49&gt;='club records'!$O$21), AND(E49='club records'!$N$22, F49&gt;='club records'!$O$22),AND(E49='club records'!$N$23, F49&gt;='club records'!$O$23),AND(E49='club records'!$N$24, F49&gt;='club records'!$O$24))), "CR", " ")</f>
        <v xml:space="preserve"> </v>
      </c>
      <c r="BG49" s="15" t="str">
        <f>IF(AND(B49="heptathlon", OR(AND(E49='club records'!$N$26, F49&gt;='club records'!$O$26), AND(E49='club records'!$N$27, F49&gt;='club records'!$O$27))), "CR", " ")</f>
        <v xml:space="preserve"> </v>
      </c>
      <c r="BH49" s="15" t="str">
        <f>IF(AND(B49="decathlon", OR(AND(E49='club records'!$N$29, F49&gt;='club records'!$O$29), AND(E49='club records'!$N$30, F49&gt;='club records'!$O$30),AND(E49='club records'!$N$31, F49&gt;='club records'!$O$31))), "CR", " ")</f>
        <v xml:space="preserve"> </v>
      </c>
    </row>
    <row r="50" spans="1:60" ht="14.5" x14ac:dyDescent="0.35">
      <c r="A50" s="1" t="str">
        <f t="shared" si="4"/>
        <v>U11</v>
      </c>
      <c r="B50" s="2" t="s">
        <v>453</v>
      </c>
      <c r="C50" s="1" t="s">
        <v>80</v>
      </c>
      <c r="D50" s="1" t="s">
        <v>269</v>
      </c>
      <c r="E50" s="19" t="s">
        <v>19</v>
      </c>
      <c r="F50" s="20">
        <v>4.07</v>
      </c>
      <c r="G50" s="27">
        <v>43638</v>
      </c>
      <c r="H50" s="1" t="s">
        <v>313</v>
      </c>
      <c r="I50" s="1" t="s">
        <v>447</v>
      </c>
      <c r="J50" s="15" t="str">
        <f t="shared" si="5"/>
        <v/>
      </c>
      <c r="K50" s="15" t="str">
        <f>IF(AND(B50=100, OR(AND(E50='club records'!$B$6, F50&lt;='club records'!$C$6), AND(E50='club records'!$B$7, F50&lt;='club records'!$C$7), AND(E50='club records'!$B$8, F50&lt;='club records'!$C$8), AND(E50='club records'!$B$9, F50&lt;='club records'!$C$9), AND(E50='club records'!$B$10, F50&lt;='club records'!$C$10))), "CR", " ")</f>
        <v xml:space="preserve"> </v>
      </c>
      <c r="L50" s="15" t="str">
        <f>IF(AND(B50=200, OR(AND(E50='club records'!$B$11, F50&lt;='club records'!$C$11), AND(E50='club records'!$B$12, F50&lt;='club records'!$C$12), AND(E50='club records'!$B$13, F50&lt;='club records'!$C$13), AND(E50='club records'!$B$14, F50&lt;='club records'!$C$14), AND(E50='club records'!$B$15, F50&lt;='club records'!$C$15))), "CR", " ")</f>
        <v xml:space="preserve"> </v>
      </c>
      <c r="M50" s="15" t="str">
        <f>IF(AND(B50=300, OR(AND(E50='club records'!$B$16, F50&lt;='club records'!$C$16), AND(E50='club records'!$B$17, F50&lt;='club records'!$C$17))), "CR", " ")</f>
        <v xml:space="preserve"> </v>
      </c>
      <c r="N50" s="15" t="str">
        <f>IF(AND(B50=400, OR(AND(E50='club records'!$B$18, F50&lt;='club records'!$C$18), AND(E50='club records'!$B$19, F50&lt;='club records'!$C$19), AND(E50='club records'!$B$20, F50&lt;='club records'!$C$20), AND(E50='club records'!$B$21, F50&lt;='club records'!$C$21))), "CR", " ")</f>
        <v xml:space="preserve"> </v>
      </c>
      <c r="O50" s="15" t="str">
        <f>IF(AND(B50=800, OR(AND(E50='club records'!$B$22, F50&lt;='club records'!$C$22), AND(E50='club records'!$B$23, F50&lt;='club records'!$C$23), AND(E50='club records'!$B$24, F50&lt;='club records'!$C$24), AND(E50='club records'!$B$25, F50&lt;='club records'!$C$25), AND(E50='club records'!$B$26, F50&lt;='club records'!$C$26))), "CR", " ")</f>
        <v xml:space="preserve"> </v>
      </c>
      <c r="P50" s="15" t="str">
        <f>IF(AND(B50=1000, OR(AND(E50='club records'!$B$27, F50&lt;='club records'!$C$27), AND(E50='club records'!$B$28, F50&lt;='club records'!$C$28))), "CR", " ")</f>
        <v xml:space="preserve"> </v>
      </c>
      <c r="Q50" s="15" t="str">
        <f>IF(AND(B50=1500, OR(AND(E50='club records'!$B$29, F50&lt;='club records'!$C$29), AND(E50='club records'!$B$30, F50&lt;='club records'!$C$30), AND(E50='club records'!$B$31, F50&lt;='club records'!$C$31), AND(E50='club records'!$B$32, F50&lt;='club records'!$C$32), AND(E50='club records'!$B$33, F50&lt;='club records'!$C$33))), "CR", " ")</f>
        <v xml:space="preserve"> </v>
      </c>
      <c r="R50" s="15" t="str">
        <f>IF(AND(B50="1600 (Mile)",OR(AND(E50='club records'!$B$34,F50&lt;='club records'!$C$34),AND(E50='club records'!$B$35,F50&lt;='club records'!$C$35),AND(E50='club records'!$B$36,F50&lt;='club records'!$C$36),AND(E50='club records'!$B$37,F50&lt;='club records'!$C$37))),"CR"," ")</f>
        <v xml:space="preserve"> </v>
      </c>
      <c r="S50" s="15" t="str">
        <f>IF(AND(B50=3000, OR(AND(E50='club records'!$B$38, F50&lt;='club records'!$C$38), AND(E50='club records'!$B$39, F50&lt;='club records'!$C$39), AND(E50='club records'!$B$40, F50&lt;='club records'!$C$40), AND(E50='club records'!$B$41, F50&lt;='club records'!$C$41))), "CR", " ")</f>
        <v xml:space="preserve"> </v>
      </c>
      <c r="T50" s="15" t="str">
        <f>IF(AND(B50=5000, OR(AND(E50='club records'!$B$42, F50&lt;='club records'!$C$42), AND(E50='club records'!$B$43, F50&lt;='club records'!$C$43))), "CR", " ")</f>
        <v xml:space="preserve"> </v>
      </c>
      <c r="U50" s="14" t="str">
        <f>IF(AND(B50=10000, OR(AND(E50='club records'!$B$44, F50&lt;='club records'!$C$44), AND(E50='club records'!$B$45, F50&lt;='club records'!$C$45))), "CR", " ")</f>
        <v xml:space="preserve"> </v>
      </c>
      <c r="V50" s="14" t="str">
        <f>IF(AND(B50="high jump", OR(AND(E50='club records'!$F$1, F50&gt;='club records'!$G$1), AND(E50='club records'!$F$2, F50&gt;='club records'!$G$2), AND(E50='club records'!$F$3, F50&gt;='club records'!$G$3), AND(E50='club records'!$F$4, F50&gt;='club records'!$G$4), AND(E50='club records'!$F$5, F50&gt;='club records'!$G$5))), "CR", " ")</f>
        <v xml:space="preserve"> </v>
      </c>
      <c r="W50" s="14" t="str">
        <f>IF(AND(B50="long jump", OR(AND(E50='club records'!$F$6, F50&gt;='club records'!$G$6), AND(E50='club records'!$F$7, F50&gt;='club records'!$G$7), AND(E50='club records'!$F$8, F50&gt;='club records'!$G$8), AND(E50='club records'!$F$9, F50&gt;='club records'!$G$9), AND(E50='club records'!$F$10, F50&gt;='club records'!$G$10))), "CR", " ")</f>
        <v xml:space="preserve"> </v>
      </c>
      <c r="X50" s="14" t="str">
        <f>IF(AND(B50="triple jump", OR(AND(E50='club records'!$F$11, F50&gt;='club records'!$G$11), AND(E50='club records'!$F$12, F50&gt;='club records'!$G$12), AND(E50='club records'!$F$13, F50&gt;='club records'!$G$13), AND(E50='club records'!$F$14, F50&gt;='club records'!$G$14), AND(E50='club records'!$F$15, F50&gt;='club records'!$G$15))), "CR", " ")</f>
        <v xml:space="preserve"> </v>
      </c>
      <c r="Y50" s="14" t="str">
        <f>IF(AND(B50="pole vault", OR(AND(E50='club records'!$F$16, F50&gt;='club records'!$G$16), AND(E50='club records'!$F$17, F50&gt;='club records'!$G$17), AND(E50='club records'!$F$18, F50&gt;='club records'!$G$18), AND(E50='club records'!$F$19, F50&gt;='club records'!$G$19), AND(E50='club records'!$F$20, F50&gt;='club records'!$G$20))), "CR", " ")</f>
        <v xml:space="preserve"> </v>
      </c>
      <c r="Z50" s="14" t="str">
        <f>IF(AND(B50="discus 1", E50='club records'!$F$21, F50&gt;='club records'!$G$21), "CR", " ")</f>
        <v xml:space="preserve"> </v>
      </c>
      <c r="AA50" s="14" t="str">
        <f>IF(AND(B50="discus 1.25", E50='club records'!$F$22, F50&gt;='club records'!$G$22), "CR", " ")</f>
        <v xml:space="preserve"> </v>
      </c>
      <c r="AB50" s="14" t="str">
        <f>IF(AND(B50="discus 1.5", E50='club records'!$F$23, F50&gt;='club records'!$G$23), "CR", " ")</f>
        <v xml:space="preserve"> </v>
      </c>
      <c r="AC50" s="14" t="str">
        <f>IF(AND(B50="discus 1.75", E50='club records'!$F$24, F50&gt;='club records'!$G$24), "CR", " ")</f>
        <v xml:space="preserve"> </v>
      </c>
      <c r="AD50" s="14" t="str">
        <f>IF(AND(B50="discus 2", E50='club records'!$F$25, F50&gt;='club records'!$G$25), "CR", " ")</f>
        <v xml:space="preserve"> </v>
      </c>
      <c r="AE50" s="14" t="str">
        <f>IF(AND(B50="hammer 4", E50='club records'!$F$27, F50&gt;='club records'!$G$27), "CR", " ")</f>
        <v xml:space="preserve"> </v>
      </c>
      <c r="AF50" s="14" t="str">
        <f>IF(AND(B50="hammer 5", E50='club records'!$F$28, F50&gt;='club records'!$G$28), "CR", " ")</f>
        <v xml:space="preserve"> </v>
      </c>
      <c r="AG50" s="14" t="str">
        <f>IF(AND(B50="hammer 6", E50='club records'!$F$29, F50&gt;='club records'!$G$29), "CR", " ")</f>
        <v xml:space="preserve"> </v>
      </c>
      <c r="AH50" s="14" t="str">
        <f>IF(AND(B50="hammer 7.26", E50='club records'!$F$30, F50&gt;='club records'!$G$30), "CR", " ")</f>
        <v xml:space="preserve"> </v>
      </c>
      <c r="AI50" s="14" t="str">
        <f>IF(AND(B50="javelin 400", E50='club records'!$F$31, F50&gt;='club records'!$G$31), "CR", " ")</f>
        <v xml:space="preserve"> </v>
      </c>
      <c r="AJ50" s="14" t="str">
        <f>IF(AND(B50="javelin 600", E50='club records'!$F$32, F50&gt;='club records'!$G$32), "CR", " ")</f>
        <v xml:space="preserve"> </v>
      </c>
      <c r="AK50" s="14" t="str">
        <f>IF(AND(B50="javelin 700", E50='club records'!$F$33, F50&gt;='club records'!$G$33), "CR", " ")</f>
        <v xml:space="preserve"> </v>
      </c>
      <c r="AL50" s="14" t="str">
        <f>IF(AND(B50="javelin 800", OR(AND(E50='club records'!$F$34, F50&gt;='club records'!$G$34), AND(E50='club records'!$F$35, F50&gt;='club records'!$G$35))), "CR", " ")</f>
        <v xml:space="preserve"> </v>
      </c>
      <c r="AM50" s="14" t="str">
        <f>IF(AND(B50="shot 3", E50='club records'!$F$36, F50&gt;='club records'!$G$36), "CR", " ")</f>
        <v xml:space="preserve"> </v>
      </c>
      <c r="AN50" s="14" t="str">
        <f>IF(AND(B50="shot 4", E50='club records'!$F$37, F50&gt;='club records'!$G$37), "CR", " ")</f>
        <v xml:space="preserve"> </v>
      </c>
      <c r="AO50" s="14" t="str">
        <f>IF(AND(B50="shot 5", E50='club records'!$F$38, F50&gt;='club records'!$G$38), "CR", " ")</f>
        <v xml:space="preserve"> </v>
      </c>
      <c r="AP50" s="14" t="str">
        <f>IF(AND(B50="shot 6", E50='club records'!$F$39, F50&gt;='club records'!$G$39), "CR", " ")</f>
        <v xml:space="preserve"> </v>
      </c>
      <c r="AQ50" s="14" t="str">
        <f>IF(AND(B50="shot 7.26", E50='club records'!$F$40, F50&gt;='club records'!$G$40), "CR", " ")</f>
        <v xml:space="preserve"> </v>
      </c>
      <c r="AR50" s="14" t="str">
        <f>IF(AND(B50="60H",OR(AND(E50='club records'!$J$1,F50&lt;='club records'!$K$1),AND(E50='club records'!$J$2,F50&lt;='club records'!$K$2),AND(E50='club records'!$J$3,F50&lt;='club records'!$K$3),AND(E50='club records'!$J$4,F50&lt;='club records'!$K$4),AND(E50='club records'!$J$5,F50&lt;='club records'!$K$5))),"CR"," ")</f>
        <v xml:space="preserve"> </v>
      </c>
      <c r="AS50" s="14" t="str">
        <f>IF(AND(B50="75H", AND(E50='club records'!$J$6, F50&lt;='club records'!$K$6)), "CR", " ")</f>
        <v xml:space="preserve"> </v>
      </c>
      <c r="AT50" s="14" t="str">
        <f>IF(AND(B50="80H", AND(E50='club records'!$J$7, F50&lt;='club records'!$K$7)), "CR", " ")</f>
        <v xml:space="preserve"> </v>
      </c>
      <c r="AU50" s="14" t="str">
        <f>IF(AND(B50="100H", AND(E50='club records'!$J$8, F50&lt;='club records'!$K$8)), "CR", " ")</f>
        <v xml:space="preserve"> </v>
      </c>
      <c r="AV50" s="14" t="str">
        <f>IF(AND(B50="110H", OR(AND(E50='club records'!$J$9, F50&lt;='club records'!$K$9), AND(E50='club records'!$J$10, F50&lt;='club records'!$K$10))), "CR", " ")</f>
        <v xml:space="preserve"> </v>
      </c>
      <c r="AW50" s="14" t="str">
        <f>IF(AND(B50="400H", OR(AND(E50='club records'!$J$11, F50&lt;='club records'!$K$11), AND(E50='club records'!$J$12, F50&lt;='club records'!$K$12), AND(E50='club records'!$J$13, F50&lt;='club records'!$K$13), AND(E50='club records'!$J$14, F50&lt;='club records'!$K$14))), "CR", " ")</f>
        <v xml:space="preserve"> </v>
      </c>
      <c r="AX50" s="14" t="str">
        <f>IF(AND(B50="1500SC", AND(E50='club records'!$J$15, F50&lt;='club records'!$K$15)), "CR", " ")</f>
        <v xml:space="preserve"> </v>
      </c>
      <c r="AY50" s="14" t="str">
        <f>IF(AND(B50="2000SC", OR(AND(E50='club records'!$J$17, F50&lt;='club records'!$K$17), AND(E50='club records'!$J$18, F50&lt;='club records'!$K$18))), "CR", " ")</f>
        <v xml:space="preserve"> </v>
      </c>
      <c r="AZ50" s="14" t="str">
        <f>IF(AND(B50="3000SC", OR(AND(E50='club records'!$J$20, F50&lt;='club records'!$K$20), AND(E50='club records'!$J$21, F50&lt;='club records'!$K$21))), "CR", " ")</f>
        <v xml:space="preserve"> </v>
      </c>
      <c r="BA50" s="15" t="str">
        <f>IF(AND(B50="4x100", OR(AND(E50='club records'!$N$1, F50&lt;='club records'!$O$1), AND(E50='club records'!$N$2, F50&lt;='club records'!$O$2), AND(E50='club records'!$N$3, F50&lt;='club records'!$O$3), AND(E50='club records'!$N$4, F50&lt;='club records'!$O$4), AND(E50='club records'!$N$5, F50&lt;='club records'!$O$5))), "CR", " ")</f>
        <v xml:space="preserve"> </v>
      </c>
      <c r="BB50" s="15" t="str">
        <f>IF(AND(B50="4x200", OR(AND(E50='club records'!$N$6, F50&lt;='club records'!$O$6), AND(E50='club records'!$N$7, F50&lt;='club records'!$O$7), AND(E50='club records'!$N$8, F50&lt;='club records'!$O$8), AND(E50='club records'!$N$9, F50&lt;='club records'!$O$9), AND(E50='club records'!$N$10, F50&lt;='club records'!$O$10))), "CR", " ")</f>
        <v xml:space="preserve"> </v>
      </c>
      <c r="BC50" s="15" t="str">
        <f>IF(AND(B50="4x300", AND(E50='club records'!$N$11, F50&lt;='club records'!$O$11)), "CR", " ")</f>
        <v xml:space="preserve"> </v>
      </c>
      <c r="BD50" s="15" t="str">
        <f>IF(AND(B50="4x400", OR(AND(E50='club records'!$N$12, F50&lt;='club records'!$O$12), AND(E50='club records'!$N$13, F50&lt;='club records'!$O$13), AND(E50='club records'!$N$14, F50&lt;='club records'!$O$14), AND(E50='club records'!$N$15, F50&lt;='club records'!$O$15))), "CR", " ")</f>
        <v xml:space="preserve"> </v>
      </c>
      <c r="BE50" s="15" t="str">
        <f>IF(AND(B50="3x800", OR(AND(E50='club records'!$N$16, F50&lt;='club records'!$O$16), AND(E50='club records'!$N$17, F50&lt;='club records'!$O$17), AND(E50='club records'!$N$18, F50&lt;='club records'!$O$18))), "CR", " ")</f>
        <v xml:space="preserve"> </v>
      </c>
      <c r="BF50" s="15" t="str">
        <f>IF(AND(B50="pentathlon", OR(AND(E50='club records'!$N$21, F50&gt;='club records'!$O$21), AND(E50='club records'!$N$22, F50&gt;='club records'!$O$22),AND(E50='club records'!$N$23, F50&gt;='club records'!$O$23),AND(E50='club records'!$N$24, F50&gt;='club records'!$O$24))), "CR", " ")</f>
        <v xml:space="preserve"> </v>
      </c>
      <c r="BG50" s="15" t="str">
        <f>IF(AND(B50="heptathlon", OR(AND(E50='club records'!$N$26, F50&gt;='club records'!$O$26), AND(E50='club records'!$N$27, F50&gt;='club records'!$O$27))), "CR", " ")</f>
        <v xml:space="preserve"> </v>
      </c>
      <c r="BH50" s="15" t="str">
        <f>IF(AND(B50="decathlon", OR(AND(E50='club records'!$N$29, F50&gt;='club records'!$O$29), AND(E50='club records'!$N$30, F50&gt;='club records'!$O$30),AND(E50='club records'!$N$31, F50&gt;='club records'!$O$31))), "CR", " ")</f>
        <v xml:space="preserve"> </v>
      </c>
    </row>
    <row r="51" spans="1:60" ht="14.5" x14ac:dyDescent="0.35">
      <c r="A51" s="1" t="str">
        <f t="shared" si="4"/>
        <v>U11</v>
      </c>
      <c r="B51" s="2" t="s">
        <v>453</v>
      </c>
      <c r="C51" s="1" t="s">
        <v>262</v>
      </c>
      <c r="D51" s="1" t="s">
        <v>263</v>
      </c>
      <c r="E51" s="19" t="s">
        <v>19</v>
      </c>
      <c r="F51" s="21">
        <v>4.2699999999999996</v>
      </c>
      <c r="G51" s="27">
        <v>43709</v>
      </c>
      <c r="H51" s="1" t="s">
        <v>502</v>
      </c>
      <c r="I51" s="1" t="s">
        <v>556</v>
      </c>
      <c r="J51" s="15" t="str">
        <f t="shared" si="5"/>
        <v/>
      </c>
      <c r="K51" s="15" t="str">
        <f>IF(AND(B51=100, OR(AND(E51='club records'!$B$6, F51&lt;='club records'!$C$6), AND(E51='club records'!$B$7, F51&lt;='club records'!$C$7), AND(E51='club records'!$B$8, F51&lt;='club records'!$C$8), AND(E51='club records'!$B$9, F51&lt;='club records'!$C$9), AND(E51='club records'!$B$10, F51&lt;='club records'!$C$10))), "CR", " ")</f>
        <v xml:space="preserve"> </v>
      </c>
      <c r="L51" s="15" t="str">
        <f>IF(AND(B51=200, OR(AND(E51='club records'!$B$11, F51&lt;='club records'!$C$11), AND(E51='club records'!$B$12, F51&lt;='club records'!$C$12), AND(E51='club records'!$B$13, F51&lt;='club records'!$C$13), AND(E51='club records'!$B$14, F51&lt;='club records'!$C$14), AND(E51='club records'!$B$15, F51&lt;='club records'!$C$15))), "CR", " ")</f>
        <v xml:space="preserve"> </v>
      </c>
      <c r="M51" s="15" t="str">
        <f>IF(AND(B51=300, OR(AND(E51='club records'!$B$16, F51&lt;='club records'!$C$16), AND(E51='club records'!$B$17, F51&lt;='club records'!$C$17))), "CR", " ")</f>
        <v xml:space="preserve"> </v>
      </c>
      <c r="N51" s="15" t="str">
        <f>IF(AND(B51=400, OR(AND(E51='club records'!$B$18, F51&lt;='club records'!$C$18), AND(E51='club records'!$B$19, F51&lt;='club records'!$C$19), AND(E51='club records'!$B$20, F51&lt;='club records'!$C$20), AND(E51='club records'!$B$21, F51&lt;='club records'!$C$21))), "CR", " ")</f>
        <v xml:space="preserve"> </v>
      </c>
      <c r="O51" s="15" t="str">
        <f>IF(AND(B51=800, OR(AND(E51='club records'!$B$22, F51&lt;='club records'!$C$22), AND(E51='club records'!$B$23, F51&lt;='club records'!$C$23), AND(E51='club records'!$B$24, F51&lt;='club records'!$C$24), AND(E51='club records'!$B$25, F51&lt;='club records'!$C$25), AND(E51='club records'!$B$26, F51&lt;='club records'!$C$26))), "CR", " ")</f>
        <v xml:space="preserve"> </v>
      </c>
      <c r="P51" s="15" t="str">
        <f>IF(AND(B51=1000, OR(AND(E51='club records'!$B$27, F51&lt;='club records'!$C$27), AND(E51='club records'!$B$28, F51&lt;='club records'!$C$28))), "CR", " ")</f>
        <v xml:space="preserve"> </v>
      </c>
      <c r="Q51" s="15" t="str">
        <f>IF(AND(B51=1500, OR(AND(E51='club records'!$B$29, F51&lt;='club records'!$C$29), AND(E51='club records'!$B$30, F51&lt;='club records'!$C$30), AND(E51='club records'!$B$31, F51&lt;='club records'!$C$31), AND(E51='club records'!$B$32, F51&lt;='club records'!$C$32), AND(E51='club records'!$B$33, F51&lt;='club records'!$C$33))), "CR", " ")</f>
        <v xml:space="preserve"> </v>
      </c>
      <c r="R51" s="15" t="str">
        <f>IF(AND(B51="1600 (Mile)",OR(AND(E51='club records'!$B$34,F51&lt;='club records'!$C$34),AND(E51='club records'!$B$35,F51&lt;='club records'!$C$35),AND(E51='club records'!$B$36,F51&lt;='club records'!$C$36),AND(E51='club records'!$B$37,F51&lt;='club records'!$C$37))),"CR"," ")</f>
        <v xml:space="preserve"> </v>
      </c>
      <c r="S51" s="15" t="str">
        <f>IF(AND(B51=3000, OR(AND(E51='club records'!$B$38, F51&lt;='club records'!$C$38), AND(E51='club records'!$B$39, F51&lt;='club records'!$C$39), AND(E51='club records'!$B$40, F51&lt;='club records'!$C$40), AND(E51='club records'!$B$41, F51&lt;='club records'!$C$41))), "CR", " ")</f>
        <v xml:space="preserve"> </v>
      </c>
      <c r="T51" s="15" t="str">
        <f>IF(AND(B51=5000, OR(AND(E51='club records'!$B$42, F51&lt;='club records'!$C$42), AND(E51='club records'!$B$43, F51&lt;='club records'!$C$43))), "CR", " ")</f>
        <v xml:space="preserve"> </v>
      </c>
      <c r="U51" s="14" t="str">
        <f>IF(AND(B51=10000, OR(AND(E51='club records'!$B$44, F51&lt;='club records'!$C$44), AND(E51='club records'!$B$45, F51&lt;='club records'!$C$45))), "CR", " ")</f>
        <v xml:space="preserve"> </v>
      </c>
      <c r="V51" s="14" t="str">
        <f>IF(AND(B51="high jump", OR(AND(E51='club records'!$F$1, F51&gt;='club records'!$G$1), AND(E51='club records'!$F$2, F51&gt;='club records'!$G$2), AND(E51='club records'!$F$3, F51&gt;='club records'!$G$3), AND(E51='club records'!$F$4, F51&gt;='club records'!$G$4), AND(E51='club records'!$F$5, F51&gt;='club records'!$G$5))), "CR", " ")</f>
        <v xml:space="preserve"> </v>
      </c>
      <c r="W51" s="14" t="str">
        <f>IF(AND(B51="long jump", OR(AND(E51='club records'!$F$6, F51&gt;='club records'!$G$6), AND(E51='club records'!$F$7, F51&gt;='club records'!$G$7), AND(E51='club records'!$F$8, F51&gt;='club records'!$G$8), AND(E51='club records'!$F$9, F51&gt;='club records'!$G$9), AND(E51='club records'!$F$10, F51&gt;='club records'!$G$10))), "CR", " ")</f>
        <v xml:space="preserve"> </v>
      </c>
      <c r="X51" s="14" t="str">
        <f>IF(AND(B51="triple jump", OR(AND(E51='club records'!$F$11, F51&gt;='club records'!$G$11), AND(E51='club records'!$F$12, F51&gt;='club records'!$G$12), AND(E51='club records'!$F$13, F51&gt;='club records'!$G$13), AND(E51='club records'!$F$14, F51&gt;='club records'!$G$14), AND(E51='club records'!$F$15, F51&gt;='club records'!$G$15))), "CR", " ")</f>
        <v xml:space="preserve"> </v>
      </c>
      <c r="Y51" s="14" t="str">
        <f>IF(AND(B51="pole vault", OR(AND(E51='club records'!$F$16, F51&gt;='club records'!$G$16), AND(E51='club records'!$F$17, F51&gt;='club records'!$G$17), AND(E51='club records'!$F$18, F51&gt;='club records'!$G$18), AND(E51='club records'!$F$19, F51&gt;='club records'!$G$19), AND(E51='club records'!$F$20, F51&gt;='club records'!$G$20))), "CR", " ")</f>
        <v xml:space="preserve"> </v>
      </c>
      <c r="Z51" s="14" t="str">
        <f>IF(AND(B51="discus 1", E51='club records'!$F$21, F51&gt;='club records'!$G$21), "CR", " ")</f>
        <v xml:space="preserve"> </v>
      </c>
      <c r="AA51" s="14" t="str">
        <f>IF(AND(B51="discus 1.25", E51='club records'!$F$22, F51&gt;='club records'!$G$22), "CR", " ")</f>
        <v xml:space="preserve"> </v>
      </c>
      <c r="AB51" s="14" t="str">
        <f>IF(AND(B51="discus 1.5", E51='club records'!$F$23, F51&gt;='club records'!$G$23), "CR", " ")</f>
        <v xml:space="preserve"> </v>
      </c>
      <c r="AC51" s="14" t="str">
        <f>IF(AND(B51="discus 1.75", E51='club records'!$F$24, F51&gt;='club records'!$G$24), "CR", " ")</f>
        <v xml:space="preserve"> </v>
      </c>
      <c r="AD51" s="14" t="str">
        <f>IF(AND(B51="discus 2", E51='club records'!$F$25, F51&gt;='club records'!$G$25), "CR", " ")</f>
        <v xml:space="preserve"> </v>
      </c>
      <c r="AE51" s="14" t="str">
        <f>IF(AND(B51="hammer 4", E51='club records'!$F$27, F51&gt;='club records'!$G$27), "CR", " ")</f>
        <v xml:space="preserve"> </v>
      </c>
      <c r="AF51" s="14" t="str">
        <f>IF(AND(B51="hammer 5", E51='club records'!$F$28, F51&gt;='club records'!$G$28), "CR", " ")</f>
        <v xml:space="preserve"> </v>
      </c>
      <c r="AG51" s="14" t="str">
        <f>IF(AND(B51="hammer 6", E51='club records'!$F$29, F51&gt;='club records'!$G$29), "CR", " ")</f>
        <v xml:space="preserve"> </v>
      </c>
      <c r="AH51" s="14" t="str">
        <f>IF(AND(B51="hammer 7.26", E51='club records'!$F$30, F51&gt;='club records'!$G$30), "CR", " ")</f>
        <v xml:space="preserve"> </v>
      </c>
      <c r="AI51" s="14" t="str">
        <f>IF(AND(B51="javelin 400", E51='club records'!$F$31, F51&gt;='club records'!$G$31), "CR", " ")</f>
        <v xml:space="preserve"> </v>
      </c>
      <c r="AJ51" s="14" t="str">
        <f>IF(AND(B51="javelin 600", E51='club records'!$F$32, F51&gt;='club records'!$G$32), "CR", " ")</f>
        <v xml:space="preserve"> </v>
      </c>
      <c r="AK51" s="14" t="str">
        <f>IF(AND(B51="javelin 700", E51='club records'!$F$33, F51&gt;='club records'!$G$33), "CR", " ")</f>
        <v xml:space="preserve"> </v>
      </c>
      <c r="AL51" s="14" t="str">
        <f>IF(AND(B51="javelin 800", OR(AND(E51='club records'!$F$34, F51&gt;='club records'!$G$34), AND(E51='club records'!$F$35, F51&gt;='club records'!$G$35))), "CR", " ")</f>
        <v xml:space="preserve"> </v>
      </c>
      <c r="AM51" s="14" t="str">
        <f>IF(AND(B51="shot 3", E51='club records'!$F$36, F51&gt;='club records'!$G$36), "CR", " ")</f>
        <v xml:space="preserve"> </v>
      </c>
      <c r="AN51" s="14" t="str">
        <f>IF(AND(B51="shot 4", E51='club records'!$F$37, F51&gt;='club records'!$G$37), "CR", " ")</f>
        <v xml:space="preserve"> </v>
      </c>
      <c r="AO51" s="14" t="str">
        <f>IF(AND(B51="shot 5", E51='club records'!$F$38, F51&gt;='club records'!$G$38), "CR", " ")</f>
        <v xml:space="preserve"> </v>
      </c>
      <c r="AP51" s="14" t="str">
        <f>IF(AND(B51="shot 6", E51='club records'!$F$39, F51&gt;='club records'!$G$39), "CR", " ")</f>
        <v xml:space="preserve"> </v>
      </c>
      <c r="AQ51" s="14" t="str">
        <f>IF(AND(B51="shot 7.26", E51='club records'!$F$40, F51&gt;='club records'!$G$40), "CR", " ")</f>
        <v xml:space="preserve"> </v>
      </c>
      <c r="AR51" s="14" t="str">
        <f>IF(AND(B51="60H",OR(AND(E51='club records'!$J$1,F51&lt;='club records'!$K$1),AND(E51='club records'!$J$2,F51&lt;='club records'!$K$2),AND(E51='club records'!$J$3,F51&lt;='club records'!$K$3),AND(E51='club records'!$J$4,F51&lt;='club records'!$K$4),AND(E51='club records'!$J$5,F51&lt;='club records'!$K$5))),"CR"," ")</f>
        <v xml:space="preserve"> </v>
      </c>
      <c r="AS51" s="14" t="str">
        <f>IF(AND(B51="75H", AND(E51='club records'!$J$6, F51&lt;='club records'!$K$6)), "CR", " ")</f>
        <v xml:space="preserve"> </v>
      </c>
      <c r="AT51" s="14" t="str">
        <f>IF(AND(B51="80H", AND(E51='club records'!$J$7, F51&lt;='club records'!$K$7)), "CR", " ")</f>
        <v xml:space="preserve"> </v>
      </c>
      <c r="AU51" s="14" t="str">
        <f>IF(AND(B51="100H", AND(E51='club records'!$J$8, F51&lt;='club records'!$K$8)), "CR", " ")</f>
        <v xml:space="preserve"> </v>
      </c>
      <c r="AV51" s="14" t="str">
        <f>IF(AND(B51="110H", OR(AND(E51='club records'!$J$9, F51&lt;='club records'!$K$9), AND(E51='club records'!$J$10, F51&lt;='club records'!$K$10))), "CR", " ")</f>
        <v xml:space="preserve"> </v>
      </c>
      <c r="AW51" s="14" t="str">
        <f>IF(AND(B51="400H", OR(AND(E51='club records'!$J$11, F51&lt;='club records'!$K$11), AND(E51='club records'!$J$12, F51&lt;='club records'!$K$12), AND(E51='club records'!$J$13, F51&lt;='club records'!$K$13), AND(E51='club records'!$J$14, F51&lt;='club records'!$K$14))), "CR", " ")</f>
        <v xml:space="preserve"> </v>
      </c>
      <c r="AX51" s="14" t="str">
        <f>IF(AND(B51="1500SC", AND(E51='club records'!$J$15, F51&lt;='club records'!$K$15)), "CR", " ")</f>
        <v xml:space="preserve"> </v>
      </c>
      <c r="AY51" s="14" t="str">
        <f>IF(AND(B51="2000SC", OR(AND(E51='club records'!$J$17, F51&lt;='club records'!$K$17), AND(E51='club records'!$J$18, F51&lt;='club records'!$K$18))), "CR", " ")</f>
        <v xml:space="preserve"> </v>
      </c>
      <c r="AZ51" s="14" t="str">
        <f>IF(AND(B51="3000SC", OR(AND(E51='club records'!$J$20, F51&lt;='club records'!$K$20), AND(E51='club records'!$J$21, F51&lt;='club records'!$K$21))), "CR", " ")</f>
        <v xml:space="preserve"> </v>
      </c>
      <c r="BA51" s="15" t="str">
        <f>IF(AND(B51="4x100", OR(AND(E51='club records'!$N$1, F51&lt;='club records'!$O$1), AND(E51='club records'!$N$2, F51&lt;='club records'!$O$2), AND(E51='club records'!$N$3, F51&lt;='club records'!$O$3), AND(E51='club records'!$N$4, F51&lt;='club records'!$O$4), AND(E51='club records'!$N$5, F51&lt;='club records'!$O$5))), "CR", " ")</f>
        <v xml:space="preserve"> </v>
      </c>
      <c r="BB51" s="15" t="str">
        <f>IF(AND(B51="4x200", OR(AND(E51='club records'!$N$6, F51&lt;='club records'!$O$6), AND(E51='club records'!$N$7, F51&lt;='club records'!$O$7), AND(E51='club records'!$N$8, F51&lt;='club records'!$O$8), AND(E51='club records'!$N$9, F51&lt;='club records'!$O$9), AND(E51='club records'!$N$10, F51&lt;='club records'!$O$10))), "CR", " ")</f>
        <v xml:space="preserve"> </v>
      </c>
      <c r="BC51" s="15" t="str">
        <f>IF(AND(B51="4x300", AND(E51='club records'!$N$11, F51&lt;='club records'!$O$11)), "CR", " ")</f>
        <v xml:space="preserve"> </v>
      </c>
      <c r="BD51" s="15" t="str">
        <f>IF(AND(B51="4x400", OR(AND(E51='club records'!$N$12, F51&lt;='club records'!$O$12), AND(E51='club records'!$N$13, F51&lt;='club records'!$O$13), AND(E51='club records'!$N$14, F51&lt;='club records'!$O$14), AND(E51='club records'!$N$15, F51&lt;='club records'!$O$15))), "CR", " ")</f>
        <v xml:space="preserve"> </v>
      </c>
      <c r="BE51" s="15" t="str">
        <f>IF(AND(B51="3x800", OR(AND(E51='club records'!$N$16, F51&lt;='club records'!$O$16), AND(E51='club records'!$N$17, F51&lt;='club records'!$O$17), AND(E51='club records'!$N$18, F51&lt;='club records'!$O$18))), "CR", " ")</f>
        <v xml:space="preserve"> </v>
      </c>
      <c r="BF51" s="15" t="str">
        <f>IF(AND(B51="pentathlon", OR(AND(E51='club records'!$N$21, F51&gt;='club records'!$O$21), AND(E51='club records'!$N$22, F51&gt;='club records'!$O$22),AND(E51='club records'!$N$23, F51&gt;='club records'!$O$23),AND(E51='club records'!$N$24, F51&gt;='club records'!$O$24))), "CR", " ")</f>
        <v xml:space="preserve"> </v>
      </c>
      <c r="BG51" s="15" t="str">
        <f>IF(AND(B51="heptathlon", OR(AND(E51='club records'!$N$26, F51&gt;='club records'!$O$26), AND(E51='club records'!$N$27, F51&gt;='club records'!$O$27))), "CR", " ")</f>
        <v xml:space="preserve"> </v>
      </c>
      <c r="BH51" s="15" t="str">
        <f>IF(AND(B51="decathlon", OR(AND(E51='club records'!$N$29, F51&gt;='club records'!$O$29), AND(E51='club records'!$N$30, F51&gt;='club records'!$O$30),AND(E51='club records'!$N$31, F51&gt;='club records'!$O$31))), "CR", " ")</f>
        <v xml:space="preserve"> </v>
      </c>
    </row>
    <row r="52" spans="1:60" ht="14.5" x14ac:dyDescent="0.35">
      <c r="A52" s="1" t="str">
        <f t="shared" si="4"/>
        <v>U11</v>
      </c>
      <c r="B52" s="2" t="s">
        <v>453</v>
      </c>
      <c r="C52" s="1" t="s">
        <v>147</v>
      </c>
      <c r="D52" s="1" t="s">
        <v>259</v>
      </c>
      <c r="E52" s="19" t="s">
        <v>19</v>
      </c>
      <c r="F52" s="21">
        <v>4.8</v>
      </c>
      <c r="G52" s="27">
        <v>43638</v>
      </c>
      <c r="H52" s="1" t="s">
        <v>313</v>
      </c>
      <c r="I52" s="1" t="s">
        <v>447</v>
      </c>
      <c r="J52" s="15" t="str">
        <f t="shared" si="5"/>
        <v/>
      </c>
      <c r="K52" s="15" t="str">
        <f>IF(AND(B52=100, OR(AND(E52='club records'!$B$6, F52&lt;='club records'!$C$6), AND(E52='club records'!$B$7, F52&lt;='club records'!$C$7), AND(E52='club records'!$B$8, F52&lt;='club records'!$C$8), AND(E52='club records'!$B$9, F52&lt;='club records'!$C$9), AND(E52='club records'!$B$10, F52&lt;='club records'!$C$10))), "CR", " ")</f>
        <v xml:space="preserve"> </v>
      </c>
      <c r="L52" s="15" t="str">
        <f>IF(AND(B52=200, OR(AND(E52='club records'!$B$11, F52&lt;='club records'!$C$11), AND(E52='club records'!$B$12, F52&lt;='club records'!$C$12), AND(E52='club records'!$B$13, F52&lt;='club records'!$C$13), AND(E52='club records'!$B$14, F52&lt;='club records'!$C$14), AND(E52='club records'!$B$15, F52&lt;='club records'!$C$15))), "CR", " ")</f>
        <v xml:space="preserve"> </v>
      </c>
      <c r="M52" s="15" t="str">
        <f>IF(AND(B52=300, OR(AND(E52='club records'!$B$16, F52&lt;='club records'!$C$16), AND(E52='club records'!$B$17, F52&lt;='club records'!$C$17))), "CR", " ")</f>
        <v xml:space="preserve"> </v>
      </c>
      <c r="N52" s="15" t="str">
        <f>IF(AND(B52=400, OR(AND(E52='club records'!$B$18, F52&lt;='club records'!$C$18), AND(E52='club records'!$B$19, F52&lt;='club records'!$C$19), AND(E52='club records'!$B$20, F52&lt;='club records'!$C$20), AND(E52='club records'!$B$21, F52&lt;='club records'!$C$21))), "CR", " ")</f>
        <v xml:space="preserve"> </v>
      </c>
      <c r="O52" s="15" t="str">
        <f>IF(AND(B52=800, OR(AND(E52='club records'!$B$22, F52&lt;='club records'!$C$22), AND(E52='club records'!$B$23, F52&lt;='club records'!$C$23), AND(E52='club records'!$B$24, F52&lt;='club records'!$C$24), AND(E52='club records'!$B$25, F52&lt;='club records'!$C$25), AND(E52='club records'!$B$26, F52&lt;='club records'!$C$26))), "CR", " ")</f>
        <v xml:space="preserve"> </v>
      </c>
      <c r="P52" s="15" t="str">
        <f>IF(AND(B52=1000, OR(AND(E52='club records'!$B$27, F52&lt;='club records'!$C$27), AND(E52='club records'!$B$28, F52&lt;='club records'!$C$28))), "CR", " ")</f>
        <v xml:space="preserve"> </v>
      </c>
      <c r="Q52" s="15" t="str">
        <f>IF(AND(B52=1500, OR(AND(E52='club records'!$B$29, F52&lt;='club records'!$C$29), AND(E52='club records'!$B$30, F52&lt;='club records'!$C$30), AND(E52='club records'!$B$31, F52&lt;='club records'!$C$31), AND(E52='club records'!$B$32, F52&lt;='club records'!$C$32), AND(E52='club records'!$B$33, F52&lt;='club records'!$C$33))), "CR", " ")</f>
        <v xml:space="preserve"> </v>
      </c>
      <c r="R52" s="15" t="str">
        <f>IF(AND(B52="1600 (Mile)",OR(AND(E52='club records'!$B$34,F52&lt;='club records'!$C$34),AND(E52='club records'!$B$35,F52&lt;='club records'!$C$35),AND(E52='club records'!$B$36,F52&lt;='club records'!$C$36),AND(E52='club records'!$B$37,F52&lt;='club records'!$C$37))),"CR"," ")</f>
        <v xml:space="preserve"> </v>
      </c>
      <c r="S52" s="15" t="str">
        <f>IF(AND(B52=3000, OR(AND(E52='club records'!$B$38, F52&lt;='club records'!$C$38), AND(E52='club records'!$B$39, F52&lt;='club records'!$C$39), AND(E52='club records'!$B$40, F52&lt;='club records'!$C$40), AND(E52='club records'!$B$41, F52&lt;='club records'!$C$41))), "CR", " ")</f>
        <v xml:space="preserve"> </v>
      </c>
      <c r="T52" s="15" t="str">
        <f>IF(AND(B52=5000, OR(AND(E52='club records'!$B$42, F52&lt;='club records'!$C$42), AND(E52='club records'!$B$43, F52&lt;='club records'!$C$43))), "CR", " ")</f>
        <v xml:space="preserve"> </v>
      </c>
      <c r="U52" s="14" t="str">
        <f>IF(AND(B52=10000, OR(AND(E52='club records'!$B$44, F52&lt;='club records'!$C$44), AND(E52='club records'!$B$45, F52&lt;='club records'!$C$45))), "CR", " ")</f>
        <v xml:space="preserve"> </v>
      </c>
      <c r="V52" s="14" t="str">
        <f>IF(AND(B52="high jump", OR(AND(E52='club records'!$F$1, F52&gt;='club records'!$G$1), AND(E52='club records'!$F$2, F52&gt;='club records'!$G$2), AND(E52='club records'!$F$3, F52&gt;='club records'!$G$3), AND(E52='club records'!$F$4, F52&gt;='club records'!$G$4), AND(E52='club records'!$F$5, F52&gt;='club records'!$G$5))), "CR", " ")</f>
        <v xml:space="preserve"> </v>
      </c>
      <c r="W52" s="14" t="str">
        <f>IF(AND(B52="long jump", OR(AND(E52='club records'!$F$6, F52&gt;='club records'!$G$6), AND(E52='club records'!$F$7, F52&gt;='club records'!$G$7), AND(E52='club records'!$F$8, F52&gt;='club records'!$G$8), AND(E52='club records'!$F$9, F52&gt;='club records'!$G$9), AND(E52='club records'!$F$10, F52&gt;='club records'!$G$10))), "CR", " ")</f>
        <v xml:space="preserve"> </v>
      </c>
      <c r="X52" s="14" t="str">
        <f>IF(AND(B52="triple jump", OR(AND(E52='club records'!$F$11, F52&gt;='club records'!$G$11), AND(E52='club records'!$F$12, F52&gt;='club records'!$G$12), AND(E52='club records'!$F$13, F52&gt;='club records'!$G$13), AND(E52='club records'!$F$14, F52&gt;='club records'!$G$14), AND(E52='club records'!$F$15, F52&gt;='club records'!$G$15))), "CR", " ")</f>
        <v xml:space="preserve"> </v>
      </c>
      <c r="Y52" s="14" t="str">
        <f>IF(AND(B52="pole vault", OR(AND(E52='club records'!$F$16, F52&gt;='club records'!$G$16), AND(E52='club records'!$F$17, F52&gt;='club records'!$G$17), AND(E52='club records'!$F$18, F52&gt;='club records'!$G$18), AND(E52='club records'!$F$19, F52&gt;='club records'!$G$19), AND(E52='club records'!$F$20, F52&gt;='club records'!$G$20))), "CR", " ")</f>
        <v xml:space="preserve"> </v>
      </c>
      <c r="Z52" s="14" t="str">
        <f>IF(AND(B52="discus 1", E52='club records'!$F$21, F52&gt;='club records'!$G$21), "CR", " ")</f>
        <v xml:space="preserve"> </v>
      </c>
      <c r="AA52" s="14" t="str">
        <f>IF(AND(B52="discus 1.25", E52='club records'!$F$22, F52&gt;='club records'!$G$22), "CR", " ")</f>
        <v xml:space="preserve"> </v>
      </c>
      <c r="AB52" s="14" t="str">
        <f>IF(AND(B52="discus 1.5", E52='club records'!$F$23, F52&gt;='club records'!$G$23), "CR", " ")</f>
        <v xml:space="preserve"> </v>
      </c>
      <c r="AC52" s="14" t="str">
        <f>IF(AND(B52="discus 1.75", E52='club records'!$F$24, F52&gt;='club records'!$G$24), "CR", " ")</f>
        <v xml:space="preserve"> </v>
      </c>
      <c r="AD52" s="14" t="str">
        <f>IF(AND(B52="discus 2", E52='club records'!$F$25, F52&gt;='club records'!$G$25), "CR", " ")</f>
        <v xml:space="preserve"> </v>
      </c>
      <c r="AE52" s="14" t="str">
        <f>IF(AND(B52="hammer 4", E52='club records'!$F$27, F52&gt;='club records'!$G$27), "CR", " ")</f>
        <v xml:space="preserve"> </v>
      </c>
      <c r="AF52" s="14" t="str">
        <f>IF(AND(B52="hammer 5", E52='club records'!$F$28, F52&gt;='club records'!$G$28), "CR", " ")</f>
        <v xml:space="preserve"> </v>
      </c>
      <c r="AG52" s="14" t="str">
        <f>IF(AND(B52="hammer 6", E52='club records'!$F$29, F52&gt;='club records'!$G$29), "CR", " ")</f>
        <v xml:space="preserve"> </v>
      </c>
      <c r="AH52" s="14" t="str">
        <f>IF(AND(B52="hammer 7.26", E52='club records'!$F$30, F52&gt;='club records'!$G$30), "CR", " ")</f>
        <v xml:space="preserve"> </v>
      </c>
      <c r="AI52" s="14" t="str">
        <f>IF(AND(B52="javelin 400", E52='club records'!$F$31, F52&gt;='club records'!$G$31), "CR", " ")</f>
        <v xml:space="preserve"> </v>
      </c>
      <c r="AJ52" s="14" t="str">
        <f>IF(AND(B52="javelin 600", E52='club records'!$F$32, F52&gt;='club records'!$G$32), "CR", " ")</f>
        <v xml:space="preserve"> </v>
      </c>
      <c r="AK52" s="14" t="str">
        <f>IF(AND(B52="javelin 700", E52='club records'!$F$33, F52&gt;='club records'!$G$33), "CR", " ")</f>
        <v xml:space="preserve"> </v>
      </c>
      <c r="AL52" s="14" t="str">
        <f>IF(AND(B52="javelin 800", OR(AND(E52='club records'!$F$34, F52&gt;='club records'!$G$34), AND(E52='club records'!$F$35, F52&gt;='club records'!$G$35))), "CR", " ")</f>
        <v xml:space="preserve"> </v>
      </c>
      <c r="AM52" s="14" t="str">
        <f>IF(AND(B52="shot 3", E52='club records'!$F$36, F52&gt;='club records'!$G$36), "CR", " ")</f>
        <v xml:space="preserve"> </v>
      </c>
      <c r="AN52" s="14" t="str">
        <f>IF(AND(B52="shot 4", E52='club records'!$F$37, F52&gt;='club records'!$G$37), "CR", " ")</f>
        <v xml:space="preserve"> </v>
      </c>
      <c r="AO52" s="14" t="str">
        <f>IF(AND(B52="shot 5", E52='club records'!$F$38, F52&gt;='club records'!$G$38), "CR", " ")</f>
        <v xml:space="preserve"> </v>
      </c>
      <c r="AP52" s="14" t="str">
        <f>IF(AND(B52="shot 6", E52='club records'!$F$39, F52&gt;='club records'!$G$39), "CR", " ")</f>
        <v xml:space="preserve"> </v>
      </c>
      <c r="AQ52" s="14" t="str">
        <f>IF(AND(B52="shot 7.26", E52='club records'!$F$40, F52&gt;='club records'!$G$40), "CR", " ")</f>
        <v xml:space="preserve"> </v>
      </c>
      <c r="AR52" s="14" t="str">
        <f>IF(AND(B52="60H",OR(AND(E52='club records'!$J$1,F52&lt;='club records'!$K$1),AND(E52='club records'!$J$2,F52&lt;='club records'!$K$2),AND(E52='club records'!$J$3,F52&lt;='club records'!$K$3),AND(E52='club records'!$J$4,F52&lt;='club records'!$K$4),AND(E52='club records'!$J$5,F52&lt;='club records'!$K$5))),"CR"," ")</f>
        <v xml:space="preserve"> </v>
      </c>
      <c r="AS52" s="14" t="str">
        <f>IF(AND(B52="75H", AND(E52='club records'!$J$6, F52&lt;='club records'!$K$6)), "CR", " ")</f>
        <v xml:space="preserve"> </v>
      </c>
      <c r="AT52" s="14" t="str">
        <f>IF(AND(B52="80H", AND(E52='club records'!$J$7, F52&lt;='club records'!$K$7)), "CR", " ")</f>
        <v xml:space="preserve"> </v>
      </c>
      <c r="AU52" s="14" t="str">
        <f>IF(AND(B52="100H", AND(E52='club records'!$J$8, F52&lt;='club records'!$K$8)), "CR", " ")</f>
        <v xml:space="preserve"> </v>
      </c>
      <c r="AV52" s="14" t="str">
        <f>IF(AND(B52="110H", OR(AND(E52='club records'!$J$9, F52&lt;='club records'!$K$9), AND(E52='club records'!$J$10, F52&lt;='club records'!$K$10))), "CR", " ")</f>
        <v xml:space="preserve"> </v>
      </c>
      <c r="AW52" s="14" t="str">
        <f>IF(AND(B52="400H", OR(AND(E52='club records'!$J$11, F52&lt;='club records'!$K$11), AND(E52='club records'!$J$12, F52&lt;='club records'!$K$12), AND(E52='club records'!$J$13, F52&lt;='club records'!$K$13), AND(E52='club records'!$J$14, F52&lt;='club records'!$K$14))), "CR", " ")</f>
        <v xml:space="preserve"> </v>
      </c>
      <c r="AX52" s="14" t="str">
        <f>IF(AND(B52="1500SC", AND(E52='club records'!$J$15, F52&lt;='club records'!$K$15)), "CR", " ")</f>
        <v xml:space="preserve"> </v>
      </c>
      <c r="AY52" s="14" t="str">
        <f>IF(AND(B52="2000SC", OR(AND(E52='club records'!$J$17, F52&lt;='club records'!$K$17), AND(E52='club records'!$J$18, F52&lt;='club records'!$K$18))), "CR", " ")</f>
        <v xml:space="preserve"> </v>
      </c>
      <c r="AZ52" s="14" t="str">
        <f>IF(AND(B52="3000SC", OR(AND(E52='club records'!$J$20, F52&lt;='club records'!$K$20), AND(E52='club records'!$J$21, F52&lt;='club records'!$K$21))), "CR", " ")</f>
        <v xml:space="preserve"> </v>
      </c>
      <c r="BA52" s="15" t="str">
        <f>IF(AND(B52="4x100", OR(AND(E52='club records'!$N$1, F52&lt;='club records'!$O$1), AND(E52='club records'!$N$2, F52&lt;='club records'!$O$2), AND(E52='club records'!$N$3, F52&lt;='club records'!$O$3), AND(E52='club records'!$N$4, F52&lt;='club records'!$O$4), AND(E52='club records'!$N$5, F52&lt;='club records'!$O$5))), "CR", " ")</f>
        <v xml:space="preserve"> </v>
      </c>
      <c r="BB52" s="15" t="str">
        <f>IF(AND(B52="4x200", OR(AND(E52='club records'!$N$6, F52&lt;='club records'!$O$6), AND(E52='club records'!$N$7, F52&lt;='club records'!$O$7), AND(E52='club records'!$N$8, F52&lt;='club records'!$O$8), AND(E52='club records'!$N$9, F52&lt;='club records'!$O$9), AND(E52='club records'!$N$10, F52&lt;='club records'!$O$10))), "CR", " ")</f>
        <v xml:space="preserve"> </v>
      </c>
      <c r="BC52" s="15" t="str">
        <f>IF(AND(B52="4x300", AND(E52='club records'!$N$11, F52&lt;='club records'!$O$11)), "CR", " ")</f>
        <v xml:space="preserve"> </v>
      </c>
      <c r="BD52" s="15" t="str">
        <f>IF(AND(B52="4x400", OR(AND(E52='club records'!$N$12, F52&lt;='club records'!$O$12), AND(E52='club records'!$N$13, F52&lt;='club records'!$O$13), AND(E52='club records'!$N$14, F52&lt;='club records'!$O$14), AND(E52='club records'!$N$15, F52&lt;='club records'!$O$15))), "CR", " ")</f>
        <v xml:space="preserve"> </v>
      </c>
      <c r="BE52" s="15" t="str">
        <f>IF(AND(B52="3x800", OR(AND(E52='club records'!$N$16, F52&lt;='club records'!$O$16), AND(E52='club records'!$N$17, F52&lt;='club records'!$O$17), AND(E52='club records'!$N$18, F52&lt;='club records'!$O$18))), "CR", " ")</f>
        <v xml:space="preserve"> </v>
      </c>
      <c r="BF52" s="15" t="str">
        <f>IF(AND(B52="pentathlon", OR(AND(E52='club records'!$N$21, F52&gt;='club records'!$O$21), AND(E52='club records'!$N$22, F52&gt;='club records'!$O$22),AND(E52='club records'!$N$23, F52&gt;='club records'!$O$23),AND(E52='club records'!$N$24, F52&gt;='club records'!$O$24))), "CR", " ")</f>
        <v xml:space="preserve"> </v>
      </c>
      <c r="BG52" s="15" t="str">
        <f>IF(AND(B52="heptathlon", OR(AND(E52='club records'!$N$26, F52&gt;='club records'!$O$26), AND(E52='club records'!$N$27, F52&gt;='club records'!$O$27))), "CR", " ")</f>
        <v xml:space="preserve"> </v>
      </c>
      <c r="BH52" s="15" t="str">
        <f>IF(AND(B52="decathlon", OR(AND(E52='club records'!$N$29, F52&gt;='club records'!$O$29), AND(E52='club records'!$N$30, F52&gt;='club records'!$O$30),AND(E52='club records'!$N$31, F52&gt;='club records'!$O$31))), "CR", " ")</f>
        <v xml:space="preserve"> </v>
      </c>
    </row>
    <row r="53" spans="1:60" ht="14.5" x14ac:dyDescent="0.35">
      <c r="A53" s="19" t="s">
        <v>19</v>
      </c>
      <c r="B53" s="33"/>
      <c r="C53" s="14"/>
      <c r="D53" s="14"/>
      <c r="E53" s="34"/>
      <c r="F53" s="35"/>
      <c r="G53" s="37"/>
      <c r="H53" s="14"/>
      <c r="I53" s="14"/>
      <c r="J53" s="15" t="str">
        <f t="shared" si="5"/>
        <v/>
      </c>
      <c r="K53" s="15" t="str">
        <f>IF(AND(B53=100, OR(AND(E53='club records'!$B$6, F53&lt;='club records'!$C$6), AND(E53='club records'!$B$7, F53&lt;='club records'!$C$7), AND(E53='club records'!$B$8, F53&lt;='club records'!$C$8), AND(E53='club records'!$B$9, F53&lt;='club records'!$C$9), AND(E53='club records'!$B$10, F53&lt;='club records'!$C$10))), "CR", " ")</f>
        <v xml:space="preserve"> </v>
      </c>
      <c r="L53" s="15" t="str">
        <f>IF(AND(B53=200, OR(AND(E53='club records'!$B$11, F53&lt;='club records'!$C$11), AND(E53='club records'!$B$12, F53&lt;='club records'!$C$12), AND(E53='club records'!$B$13, F53&lt;='club records'!$C$13), AND(E53='club records'!$B$14, F53&lt;='club records'!$C$14), AND(E53='club records'!$B$15, F53&lt;='club records'!$C$15))), "CR", " ")</f>
        <v xml:space="preserve"> </v>
      </c>
      <c r="M53" s="15" t="str">
        <f>IF(AND(B53=300, OR(AND(E53='club records'!$B$16, F53&lt;='club records'!$C$16), AND(E53='club records'!$B$17, F53&lt;='club records'!$C$17))), "CR", " ")</f>
        <v xml:space="preserve"> </v>
      </c>
      <c r="N53" s="15" t="str">
        <f>IF(AND(B53=400, OR(AND(E53='club records'!$B$18, F53&lt;='club records'!$C$18), AND(E53='club records'!$B$19, F53&lt;='club records'!$C$19), AND(E53='club records'!$B$20, F53&lt;='club records'!$C$20), AND(E53='club records'!$B$21, F53&lt;='club records'!$C$21))), "CR", " ")</f>
        <v xml:space="preserve"> </v>
      </c>
      <c r="O53" s="15" t="str">
        <f>IF(AND(B53=800, OR(AND(E53='club records'!$B$22, F53&lt;='club records'!$C$22), AND(E53='club records'!$B$23, F53&lt;='club records'!$C$23), AND(E53='club records'!$B$24, F53&lt;='club records'!$C$24), AND(E53='club records'!$B$25, F53&lt;='club records'!$C$25), AND(E53='club records'!$B$26, F53&lt;='club records'!$C$26))), "CR", " ")</f>
        <v xml:space="preserve"> </v>
      </c>
      <c r="P53" s="15" t="str">
        <f>IF(AND(B53=1000, OR(AND(E53='club records'!$B$27, F53&lt;='club records'!$C$27), AND(E53='club records'!$B$28, F53&lt;='club records'!$C$28))), "CR", " ")</f>
        <v xml:space="preserve"> </v>
      </c>
      <c r="Q53" s="15" t="str">
        <f>IF(AND(B53=1500, OR(AND(E53='club records'!$B$29, F53&lt;='club records'!$C$29), AND(E53='club records'!$B$30, F53&lt;='club records'!$C$30), AND(E53='club records'!$B$31, F53&lt;='club records'!$C$31), AND(E53='club records'!$B$32, F53&lt;='club records'!$C$32), AND(E53='club records'!$B$33, F53&lt;='club records'!$C$33))), "CR", " ")</f>
        <v xml:space="preserve"> </v>
      </c>
      <c r="R53" s="15" t="str">
        <f>IF(AND(B53="1600 (Mile)",OR(AND(E53='club records'!$B$34,F53&lt;='club records'!$C$34),AND(E53='club records'!$B$35,F53&lt;='club records'!$C$35),AND(E53='club records'!$B$36,F53&lt;='club records'!$C$36),AND(E53='club records'!$B$37,F53&lt;='club records'!$C$37))),"CR"," ")</f>
        <v xml:space="preserve"> </v>
      </c>
      <c r="S53" s="15" t="str">
        <f>IF(AND(B53=3000, OR(AND(E53='club records'!$B$38, F53&lt;='club records'!$C$38), AND(E53='club records'!$B$39, F53&lt;='club records'!$C$39), AND(E53='club records'!$B$40, F53&lt;='club records'!$C$40), AND(E53='club records'!$B$41, F53&lt;='club records'!$C$41))), "CR", " ")</f>
        <v xml:space="preserve"> </v>
      </c>
      <c r="T53" s="15" t="str">
        <f>IF(AND(B53=5000, OR(AND(E53='club records'!$B$42, F53&lt;='club records'!$C$42), AND(E53='club records'!$B$43, F53&lt;='club records'!$C$43))), "CR", " ")</f>
        <v xml:space="preserve"> </v>
      </c>
      <c r="U53" s="14" t="str">
        <f>IF(AND(B53=10000, OR(AND(E53='club records'!$B$44, F53&lt;='club records'!$C$44), AND(E53='club records'!$B$45, F53&lt;='club records'!$C$45))), "CR", " ")</f>
        <v xml:space="preserve"> </v>
      </c>
      <c r="V53" s="14" t="str">
        <f>IF(AND(B53="high jump", OR(AND(E53='club records'!$F$1, F53&gt;='club records'!$G$1), AND(E53='club records'!$F$2, F53&gt;='club records'!$G$2), AND(E53='club records'!$F$3, F53&gt;='club records'!$G$3), AND(E53='club records'!$F$4, F53&gt;='club records'!$G$4), AND(E53='club records'!$F$5, F53&gt;='club records'!$G$5))), "CR", " ")</f>
        <v xml:space="preserve"> </v>
      </c>
      <c r="W53" s="14" t="str">
        <f>IF(AND(B53="long jump", OR(AND(E53='club records'!$F$6, F53&gt;='club records'!$G$6), AND(E53='club records'!$F$7, F53&gt;='club records'!$G$7), AND(E53='club records'!$F$8, F53&gt;='club records'!$G$8), AND(E53='club records'!$F$9, F53&gt;='club records'!$G$9), AND(E53='club records'!$F$10, F53&gt;='club records'!$G$10))), "CR", " ")</f>
        <v xml:space="preserve"> </v>
      </c>
      <c r="X53" s="14" t="str">
        <f>IF(AND(B53="triple jump", OR(AND(E53='club records'!$F$11, F53&gt;='club records'!$G$11), AND(E53='club records'!$F$12, F53&gt;='club records'!$G$12), AND(E53='club records'!$F$13, F53&gt;='club records'!$G$13), AND(E53='club records'!$F$14, F53&gt;='club records'!$G$14), AND(E53='club records'!$F$15, F53&gt;='club records'!$G$15))), "CR", " ")</f>
        <v xml:space="preserve"> </v>
      </c>
      <c r="Y53" s="14" t="str">
        <f>IF(AND(B53="pole vault", OR(AND(E53='club records'!$F$16, F53&gt;='club records'!$G$16), AND(E53='club records'!$F$17, F53&gt;='club records'!$G$17), AND(E53='club records'!$F$18, F53&gt;='club records'!$G$18), AND(E53='club records'!$F$19, F53&gt;='club records'!$G$19), AND(E53='club records'!$F$20, F53&gt;='club records'!$G$20))), "CR", " ")</f>
        <v xml:space="preserve"> </v>
      </c>
      <c r="Z53" s="14" t="str">
        <f>IF(AND(B53="discus 1", E53='club records'!$F$21, F53&gt;='club records'!$G$21), "CR", " ")</f>
        <v xml:space="preserve"> </v>
      </c>
      <c r="AA53" s="14" t="str">
        <f>IF(AND(B53="discus 1.25", E53='club records'!$F$22, F53&gt;='club records'!$G$22), "CR", " ")</f>
        <v xml:space="preserve"> </v>
      </c>
      <c r="AB53" s="14" t="str">
        <f>IF(AND(B53="discus 1.5", E53='club records'!$F$23, F53&gt;='club records'!$G$23), "CR", " ")</f>
        <v xml:space="preserve"> </v>
      </c>
      <c r="AC53" s="14" t="str">
        <f>IF(AND(B53="discus 1.75", E53='club records'!$F$24, F53&gt;='club records'!$G$24), "CR", " ")</f>
        <v xml:space="preserve"> </v>
      </c>
      <c r="AD53" s="14" t="str">
        <f>IF(AND(B53="discus 2", E53='club records'!$F$25, F53&gt;='club records'!$G$25), "CR", " ")</f>
        <v xml:space="preserve"> </v>
      </c>
      <c r="AE53" s="14" t="str">
        <f>IF(AND(B53="hammer 4", E53='club records'!$F$27, F53&gt;='club records'!$G$27), "CR", " ")</f>
        <v xml:space="preserve"> </v>
      </c>
      <c r="AF53" s="14" t="str">
        <f>IF(AND(B53="hammer 5", E53='club records'!$F$28, F53&gt;='club records'!$G$28), "CR", " ")</f>
        <v xml:space="preserve"> </v>
      </c>
      <c r="AG53" s="14" t="str">
        <f>IF(AND(B53="hammer 6", E53='club records'!$F$29, F53&gt;='club records'!$G$29), "CR", " ")</f>
        <v xml:space="preserve"> </v>
      </c>
      <c r="AH53" s="14" t="str">
        <f>IF(AND(B53="hammer 7.26", E53='club records'!$F$30, F53&gt;='club records'!$G$30), "CR", " ")</f>
        <v xml:space="preserve"> </v>
      </c>
      <c r="AI53" s="14" t="str">
        <f>IF(AND(B53="javelin 400", E53='club records'!$F$31, F53&gt;='club records'!$G$31), "CR", " ")</f>
        <v xml:space="preserve"> </v>
      </c>
      <c r="AJ53" s="14" t="str">
        <f>IF(AND(B53="javelin 600", E53='club records'!$F$32, F53&gt;='club records'!$G$32), "CR", " ")</f>
        <v xml:space="preserve"> </v>
      </c>
      <c r="AK53" s="14" t="str">
        <f>IF(AND(B53="javelin 700", E53='club records'!$F$33, F53&gt;='club records'!$G$33), "CR", " ")</f>
        <v xml:space="preserve"> </v>
      </c>
      <c r="AL53" s="14" t="str">
        <f>IF(AND(B53="javelin 800", OR(AND(E53='club records'!$F$34, F53&gt;='club records'!$G$34), AND(E53='club records'!$F$35, F53&gt;='club records'!$G$35))), "CR", " ")</f>
        <v xml:space="preserve"> </v>
      </c>
      <c r="AM53" s="14" t="str">
        <f>IF(AND(B53="shot 3", E53='club records'!$F$36, F53&gt;='club records'!$G$36), "CR", " ")</f>
        <v xml:space="preserve"> </v>
      </c>
      <c r="AN53" s="14" t="str">
        <f>IF(AND(B53="shot 4", E53='club records'!$F$37, F53&gt;='club records'!$G$37), "CR", " ")</f>
        <v xml:space="preserve"> </v>
      </c>
      <c r="AO53" s="14" t="str">
        <f>IF(AND(B53="shot 5", E53='club records'!$F$38, F53&gt;='club records'!$G$38), "CR", " ")</f>
        <v xml:space="preserve"> </v>
      </c>
      <c r="AP53" s="14" t="str">
        <f>IF(AND(B53="shot 6", E53='club records'!$F$39, F53&gt;='club records'!$G$39), "CR", " ")</f>
        <v xml:space="preserve"> </v>
      </c>
      <c r="AQ53" s="14" t="str">
        <f>IF(AND(B53="shot 7.26", E53='club records'!$F$40, F53&gt;='club records'!$G$40), "CR", " ")</f>
        <v xml:space="preserve"> </v>
      </c>
      <c r="AR53" s="14" t="str">
        <f>IF(AND(B53="60H",OR(AND(E53='club records'!$J$1,F53&lt;='club records'!$K$1),AND(E53='club records'!$J$2,F53&lt;='club records'!$K$2),AND(E53='club records'!$J$3,F53&lt;='club records'!$K$3),AND(E53='club records'!$J$4,F53&lt;='club records'!$K$4),AND(E53='club records'!$J$5,F53&lt;='club records'!$K$5))),"CR"," ")</f>
        <v xml:space="preserve"> </v>
      </c>
      <c r="AS53" s="14" t="str">
        <f>IF(AND(B53="75H", AND(E53='club records'!$J$6, F53&lt;='club records'!$K$6)), "CR", " ")</f>
        <v xml:space="preserve"> </v>
      </c>
      <c r="AT53" s="14" t="str">
        <f>IF(AND(B53="80H", AND(E53='club records'!$J$7, F53&lt;='club records'!$K$7)), "CR", " ")</f>
        <v xml:space="preserve"> </v>
      </c>
      <c r="AU53" s="14" t="str">
        <f>IF(AND(B53="100H", AND(E53='club records'!$J$8, F53&lt;='club records'!$K$8)), "CR", " ")</f>
        <v xml:space="preserve"> </v>
      </c>
      <c r="AV53" s="14" t="str">
        <f>IF(AND(B53="110H", OR(AND(E53='club records'!$J$9, F53&lt;='club records'!$K$9), AND(E53='club records'!$J$10, F53&lt;='club records'!$K$10))), "CR", " ")</f>
        <v xml:space="preserve"> </v>
      </c>
      <c r="AW53" s="14" t="str">
        <f>IF(AND(B53="400H", OR(AND(E53='club records'!$J$11, F53&lt;='club records'!$K$11), AND(E53='club records'!$J$12, F53&lt;='club records'!$K$12), AND(E53='club records'!$J$13, F53&lt;='club records'!$K$13), AND(E53='club records'!$J$14, F53&lt;='club records'!$K$14))), "CR", " ")</f>
        <v xml:space="preserve"> </v>
      </c>
      <c r="AX53" s="14" t="str">
        <f>IF(AND(B53="1500SC", AND(E53='club records'!$J$15, F53&lt;='club records'!$K$15)), "CR", " ")</f>
        <v xml:space="preserve"> </v>
      </c>
      <c r="AY53" s="14" t="str">
        <f>IF(AND(B53="2000SC", OR(AND(E53='club records'!$J$17, F53&lt;='club records'!$K$17), AND(E53='club records'!$J$18, F53&lt;='club records'!$K$18))), "CR", " ")</f>
        <v xml:space="preserve"> </v>
      </c>
      <c r="AZ53" s="14" t="str">
        <f>IF(AND(B53="3000SC", OR(AND(E53='club records'!$J$20, F53&lt;='club records'!$K$20), AND(E53='club records'!$J$21, F53&lt;='club records'!$K$21))), "CR", " ")</f>
        <v xml:space="preserve"> </v>
      </c>
      <c r="BA53" s="15" t="str">
        <f>IF(AND(B53="4x100", OR(AND(E53='club records'!$N$1, F53&lt;='club records'!$O$1), AND(E53='club records'!$N$2, F53&lt;='club records'!$O$2), AND(E53='club records'!$N$3, F53&lt;='club records'!$O$3), AND(E53='club records'!$N$4, F53&lt;='club records'!$O$4), AND(E53='club records'!$N$5, F53&lt;='club records'!$O$5))), "CR", " ")</f>
        <v xml:space="preserve"> </v>
      </c>
      <c r="BB53" s="15" t="str">
        <f>IF(AND(B53="4x200", OR(AND(E53='club records'!$N$6, F53&lt;='club records'!$O$6), AND(E53='club records'!$N$7, F53&lt;='club records'!$O$7), AND(E53='club records'!$N$8, F53&lt;='club records'!$O$8), AND(E53='club records'!$N$9, F53&lt;='club records'!$O$9), AND(E53='club records'!$N$10, F53&lt;='club records'!$O$10))), "CR", " ")</f>
        <v xml:space="preserve"> </v>
      </c>
      <c r="BC53" s="15" t="str">
        <f>IF(AND(B53="4x300", AND(E53='club records'!$N$11, F53&lt;='club records'!$O$11)), "CR", " ")</f>
        <v xml:space="preserve"> </v>
      </c>
      <c r="BD53" s="15" t="str">
        <f>IF(AND(B53="4x400", OR(AND(E53='club records'!$N$12, F53&lt;='club records'!$O$12), AND(E53='club records'!$N$13, F53&lt;='club records'!$O$13), AND(E53='club records'!$N$14, F53&lt;='club records'!$O$14), AND(E53='club records'!$N$15, F53&lt;='club records'!$O$15))), "CR", " ")</f>
        <v xml:space="preserve"> </v>
      </c>
      <c r="BE53" s="15" t="str">
        <f>IF(AND(B53="3x800", OR(AND(E53='club records'!$N$16, F53&lt;='club records'!$O$16), AND(E53='club records'!$N$17, F53&lt;='club records'!$O$17), AND(E53='club records'!$N$18, F53&lt;='club records'!$O$18))), "CR", " ")</f>
        <v xml:space="preserve"> </v>
      </c>
      <c r="BF53" s="15" t="str">
        <f>IF(AND(B53="pentathlon", OR(AND(E53='club records'!$N$21, F53&gt;='club records'!$O$21), AND(E53='club records'!$N$22, F53&gt;='club records'!$O$22),AND(E53='club records'!$N$23, F53&gt;='club records'!$O$23),AND(E53='club records'!$N$24, F53&gt;='club records'!$O$24))), "CR", " ")</f>
        <v xml:space="preserve"> </v>
      </c>
      <c r="BG53" s="15" t="str">
        <f>IF(AND(B53="heptathlon", OR(AND(E53='club records'!$N$26, F53&gt;='club records'!$O$26), AND(E53='club records'!$N$27, F53&gt;='club records'!$O$27))), "CR", " ")</f>
        <v xml:space="preserve"> </v>
      </c>
      <c r="BH53" s="15" t="str">
        <f>IF(AND(B53="decathlon", OR(AND(E53='club records'!$N$29, F53&gt;='club records'!$O$29), AND(E53='club records'!$N$30, F53&gt;='club records'!$O$30),AND(E53='club records'!$N$31, F53&gt;='club records'!$O$31))), "CR", " ")</f>
        <v xml:space="preserve"> </v>
      </c>
    </row>
    <row r="54" spans="1:60" ht="14.5" x14ac:dyDescent="0.35">
      <c r="A54" s="1" t="str">
        <f>E54</f>
        <v>U13</v>
      </c>
      <c r="B54" s="2">
        <v>100</v>
      </c>
      <c r="C54" s="1" t="s">
        <v>2</v>
      </c>
      <c r="D54" s="1" t="s">
        <v>341</v>
      </c>
      <c r="E54" s="19" t="s">
        <v>13</v>
      </c>
      <c r="F54" s="20">
        <v>12.92</v>
      </c>
      <c r="G54" s="27">
        <v>43688</v>
      </c>
      <c r="H54" s="1" t="s">
        <v>313</v>
      </c>
      <c r="I54" s="1" t="s">
        <v>537</v>
      </c>
      <c r="J54" s="15" t="str">
        <f t="shared" si="5"/>
        <v/>
      </c>
      <c r="K54" s="15" t="str">
        <f>IF(AND(B54=100, OR(AND(E54='club records'!$B$6, F54&lt;='club records'!$C$6), AND(E54='club records'!$B$7, F54&lt;='club records'!$C$7), AND(E54='club records'!$B$8, F54&lt;='club records'!$C$8), AND(E54='club records'!$B$9, F54&lt;='club records'!$C$9), AND(E54='club records'!$B$10, F54&lt;='club records'!$C$10))), "CR", " ")</f>
        <v xml:space="preserve"> </v>
      </c>
      <c r="L54" s="15" t="str">
        <f>IF(AND(B54=200, OR(AND(E54='club records'!$B$11, F54&lt;='club records'!$C$11), AND(E54='club records'!$B$12, F54&lt;='club records'!$C$12), AND(E54='club records'!$B$13, F54&lt;='club records'!$C$13), AND(E54='club records'!$B$14, F54&lt;='club records'!$C$14), AND(E54='club records'!$B$15, F54&lt;='club records'!$C$15))), "CR", " ")</f>
        <v xml:space="preserve"> </v>
      </c>
      <c r="M54" s="15" t="str">
        <f>IF(AND(B54=300, OR(AND(E54='club records'!$B$16, F54&lt;='club records'!$C$16), AND(E54='club records'!$B$17, F54&lt;='club records'!$C$17))), "CR", " ")</f>
        <v xml:space="preserve"> </v>
      </c>
      <c r="N54" s="15" t="str">
        <f>IF(AND(B54=400, OR(AND(E54='club records'!$B$18, F54&lt;='club records'!$C$18), AND(E54='club records'!$B$19, F54&lt;='club records'!$C$19), AND(E54='club records'!$B$20, F54&lt;='club records'!$C$20), AND(E54='club records'!$B$21, F54&lt;='club records'!$C$21))), "CR", " ")</f>
        <v xml:space="preserve"> </v>
      </c>
      <c r="O54" s="15" t="str">
        <f>IF(AND(B54=800, OR(AND(E54='club records'!$B$22, F54&lt;='club records'!$C$22), AND(E54='club records'!$B$23, F54&lt;='club records'!$C$23), AND(E54='club records'!$B$24, F54&lt;='club records'!$C$24), AND(E54='club records'!$B$25, F54&lt;='club records'!$C$25), AND(E54='club records'!$B$26, F54&lt;='club records'!$C$26))), "CR", " ")</f>
        <v xml:space="preserve"> </v>
      </c>
      <c r="P54" s="15" t="str">
        <f>IF(AND(B54=1000, OR(AND(E54='club records'!$B$27, F54&lt;='club records'!$C$27), AND(E54='club records'!$B$28, F54&lt;='club records'!$C$28))), "CR", " ")</f>
        <v xml:space="preserve"> </v>
      </c>
      <c r="Q54" s="15" t="str">
        <f>IF(AND(B54=1500, OR(AND(E54='club records'!$B$29, F54&lt;='club records'!$C$29), AND(E54='club records'!$B$30, F54&lt;='club records'!$C$30), AND(E54='club records'!$B$31, F54&lt;='club records'!$C$31), AND(E54='club records'!$B$32, F54&lt;='club records'!$C$32), AND(E54='club records'!$B$33, F54&lt;='club records'!$C$33))), "CR", " ")</f>
        <v xml:space="preserve"> </v>
      </c>
      <c r="R54" s="15" t="str">
        <f>IF(AND(B54="1600 (Mile)",OR(AND(E54='club records'!$B$34,F54&lt;='club records'!$C$34),AND(E54='club records'!$B$35,F54&lt;='club records'!$C$35),AND(E54='club records'!$B$36,F54&lt;='club records'!$C$36),AND(E54='club records'!$B$37,F54&lt;='club records'!$C$37))),"CR"," ")</f>
        <v xml:space="preserve"> </v>
      </c>
      <c r="S54" s="15" t="str">
        <f>IF(AND(B54=3000, OR(AND(E54='club records'!$B$38, F54&lt;='club records'!$C$38), AND(E54='club records'!$B$39, F54&lt;='club records'!$C$39), AND(E54='club records'!$B$40, F54&lt;='club records'!$C$40), AND(E54='club records'!$B$41, F54&lt;='club records'!$C$41))), "CR", " ")</f>
        <v xml:space="preserve"> </v>
      </c>
      <c r="T54" s="15" t="str">
        <f>IF(AND(B54=5000, OR(AND(E54='club records'!$B$42, F54&lt;='club records'!$C$42), AND(E54='club records'!$B$43, F54&lt;='club records'!$C$43))), "CR", " ")</f>
        <v xml:space="preserve"> </v>
      </c>
      <c r="U54" s="14" t="str">
        <f>IF(AND(B54=10000, OR(AND(E54='club records'!$B$44, F54&lt;='club records'!$C$44), AND(E54='club records'!$B$45, F54&lt;='club records'!$C$45))), "CR", " ")</f>
        <v xml:space="preserve"> </v>
      </c>
      <c r="V54" s="14" t="str">
        <f>IF(AND(B54="high jump", OR(AND(E54='club records'!$F$1, F54&gt;='club records'!$G$1), AND(E54='club records'!$F$2, F54&gt;='club records'!$G$2), AND(E54='club records'!$F$3, F54&gt;='club records'!$G$3), AND(E54='club records'!$F$4, F54&gt;='club records'!$G$4), AND(E54='club records'!$F$5, F54&gt;='club records'!$G$5))), "CR", " ")</f>
        <v xml:space="preserve"> </v>
      </c>
      <c r="W54" s="14" t="str">
        <f>IF(AND(B54="long jump", OR(AND(E54='club records'!$F$6, F54&gt;='club records'!$G$6), AND(E54='club records'!$F$7, F54&gt;='club records'!$G$7), AND(E54='club records'!$F$8, F54&gt;='club records'!$G$8), AND(E54='club records'!$F$9, F54&gt;='club records'!$G$9), AND(E54='club records'!$F$10, F54&gt;='club records'!$G$10))), "CR", " ")</f>
        <v xml:space="preserve"> </v>
      </c>
      <c r="X54" s="14" t="str">
        <f>IF(AND(B54="triple jump", OR(AND(E54='club records'!$F$11, F54&gt;='club records'!$G$11), AND(E54='club records'!$F$12, F54&gt;='club records'!$G$12), AND(E54='club records'!$F$13, F54&gt;='club records'!$G$13), AND(E54='club records'!$F$14, F54&gt;='club records'!$G$14), AND(E54='club records'!$F$15, F54&gt;='club records'!$G$15))), "CR", " ")</f>
        <v xml:space="preserve"> </v>
      </c>
      <c r="Y54" s="14" t="str">
        <f>IF(AND(B54="pole vault", OR(AND(E54='club records'!$F$16, F54&gt;='club records'!$G$16), AND(E54='club records'!$F$17, F54&gt;='club records'!$G$17), AND(E54='club records'!$F$18, F54&gt;='club records'!$G$18), AND(E54='club records'!$F$19, F54&gt;='club records'!$G$19), AND(E54='club records'!$F$20, F54&gt;='club records'!$G$20))), "CR", " ")</f>
        <v xml:space="preserve"> </v>
      </c>
      <c r="Z54" s="14" t="str">
        <f>IF(AND(B54="discus 1", E54='club records'!$F$21, F54&gt;='club records'!$G$21), "CR", " ")</f>
        <v xml:space="preserve"> </v>
      </c>
      <c r="AA54" s="14" t="str">
        <f>IF(AND(B54="discus 1.25", E54='club records'!$F$22, F54&gt;='club records'!$G$22), "CR", " ")</f>
        <v xml:space="preserve"> </v>
      </c>
      <c r="AB54" s="14" t="str">
        <f>IF(AND(B54="discus 1.5", E54='club records'!$F$23, F54&gt;='club records'!$G$23), "CR", " ")</f>
        <v xml:space="preserve"> </v>
      </c>
      <c r="AC54" s="14" t="str">
        <f>IF(AND(B54="discus 1.75", E54='club records'!$F$24, F54&gt;='club records'!$G$24), "CR", " ")</f>
        <v xml:space="preserve"> </v>
      </c>
      <c r="AD54" s="14" t="str">
        <f>IF(AND(B54="discus 2", E54='club records'!$F$25, F54&gt;='club records'!$G$25), "CR", " ")</f>
        <v xml:space="preserve"> </v>
      </c>
      <c r="AE54" s="14" t="str">
        <f>IF(AND(B54="hammer 4", E54='club records'!$F$27, F54&gt;='club records'!$G$27), "CR", " ")</f>
        <v xml:space="preserve"> </v>
      </c>
      <c r="AF54" s="14" t="str">
        <f>IF(AND(B54="hammer 5", E54='club records'!$F$28, F54&gt;='club records'!$G$28), "CR", " ")</f>
        <v xml:space="preserve"> </v>
      </c>
      <c r="AG54" s="14" t="str">
        <f>IF(AND(B54="hammer 6", E54='club records'!$F$29, F54&gt;='club records'!$G$29), "CR", " ")</f>
        <v xml:space="preserve"> </v>
      </c>
      <c r="AH54" s="14" t="str">
        <f>IF(AND(B54="hammer 7.26", E54='club records'!$F$30, F54&gt;='club records'!$G$30), "CR", " ")</f>
        <v xml:space="preserve"> </v>
      </c>
      <c r="AI54" s="14" t="str">
        <f>IF(AND(B54="javelin 400", E54='club records'!$F$31, F54&gt;='club records'!$G$31), "CR", " ")</f>
        <v xml:space="preserve"> </v>
      </c>
      <c r="AJ54" s="14" t="str">
        <f>IF(AND(B54="javelin 600", E54='club records'!$F$32, F54&gt;='club records'!$G$32), "CR", " ")</f>
        <v xml:space="preserve"> </v>
      </c>
      <c r="AK54" s="14" t="str">
        <f>IF(AND(B54="javelin 700", E54='club records'!$F$33, F54&gt;='club records'!$G$33), "CR", " ")</f>
        <v xml:space="preserve"> </v>
      </c>
      <c r="AL54" s="14" t="str">
        <f>IF(AND(B54="javelin 800", OR(AND(E54='club records'!$F$34, F54&gt;='club records'!$G$34), AND(E54='club records'!$F$35, F54&gt;='club records'!$G$35))), "CR", " ")</f>
        <v xml:space="preserve"> </v>
      </c>
      <c r="AM54" s="14" t="str">
        <f>IF(AND(B54="shot 3", E54='club records'!$F$36, F54&gt;='club records'!$G$36), "CR", " ")</f>
        <v xml:space="preserve"> </v>
      </c>
      <c r="AN54" s="14" t="str">
        <f>IF(AND(B54="shot 4", E54='club records'!$F$37, F54&gt;='club records'!$G$37), "CR", " ")</f>
        <v xml:space="preserve"> </v>
      </c>
      <c r="AO54" s="14" t="str">
        <f>IF(AND(B54="shot 5", E54='club records'!$F$38, F54&gt;='club records'!$G$38), "CR", " ")</f>
        <v xml:space="preserve"> </v>
      </c>
      <c r="AP54" s="14" t="str">
        <f>IF(AND(B54="shot 6", E54='club records'!$F$39, F54&gt;='club records'!$G$39), "CR", " ")</f>
        <v xml:space="preserve"> </v>
      </c>
      <c r="AQ54" s="14" t="str">
        <f>IF(AND(B54="shot 7.26", E54='club records'!$F$40, F54&gt;='club records'!$G$40), "CR", " ")</f>
        <v xml:space="preserve"> </v>
      </c>
      <c r="AR54" s="14" t="str">
        <f>IF(AND(B54="60H",OR(AND(E54='club records'!$J$1,F54&lt;='club records'!$K$1),AND(E54='club records'!$J$2,F54&lt;='club records'!$K$2),AND(E54='club records'!$J$3,F54&lt;='club records'!$K$3),AND(E54='club records'!$J$4,F54&lt;='club records'!$K$4),AND(E54='club records'!$J$5,F54&lt;='club records'!$K$5))),"CR"," ")</f>
        <v xml:space="preserve"> </v>
      </c>
      <c r="AS54" s="14" t="str">
        <f>IF(AND(B54="75H", AND(E54='club records'!$J$6, F54&lt;='club records'!$K$6)), "CR", " ")</f>
        <v xml:space="preserve"> </v>
      </c>
      <c r="AT54" s="14" t="str">
        <f>IF(AND(B54="80H", AND(E54='club records'!$J$7, F54&lt;='club records'!$K$7)), "CR", " ")</f>
        <v xml:space="preserve"> </v>
      </c>
      <c r="AU54" s="14" t="str">
        <f>IF(AND(B54="100H", AND(E54='club records'!$J$8, F54&lt;='club records'!$K$8)), "CR", " ")</f>
        <v xml:space="preserve"> </v>
      </c>
      <c r="AV54" s="14" t="str">
        <f>IF(AND(B54="110H", OR(AND(E54='club records'!$J$9, F54&lt;='club records'!$K$9), AND(E54='club records'!$J$10, F54&lt;='club records'!$K$10))), "CR", " ")</f>
        <v xml:space="preserve"> </v>
      </c>
      <c r="AW54" s="14" t="str">
        <f>IF(AND(B54="400H", OR(AND(E54='club records'!$J$11, F54&lt;='club records'!$K$11), AND(E54='club records'!$J$12, F54&lt;='club records'!$K$12), AND(E54='club records'!$J$13, F54&lt;='club records'!$K$13), AND(E54='club records'!$J$14, F54&lt;='club records'!$K$14))), "CR", " ")</f>
        <v xml:space="preserve"> </v>
      </c>
      <c r="AX54" s="14" t="str">
        <f>IF(AND(B54="1500SC", AND(E54='club records'!$J$15, F54&lt;='club records'!$K$15)), "CR", " ")</f>
        <v xml:space="preserve"> </v>
      </c>
      <c r="AY54" s="14" t="str">
        <f>IF(AND(B54="2000SC", OR(AND(E54='club records'!$J$17, F54&lt;='club records'!$K$17), AND(E54='club records'!$J$18, F54&lt;='club records'!$K$18))), "CR", " ")</f>
        <v xml:space="preserve"> </v>
      </c>
      <c r="AZ54" s="14" t="str">
        <f>IF(AND(B54="3000SC", OR(AND(E54='club records'!$J$20, F54&lt;='club records'!$K$20), AND(E54='club records'!$J$21, F54&lt;='club records'!$K$21))), "CR", " ")</f>
        <v xml:space="preserve"> </v>
      </c>
      <c r="BA54" s="15" t="str">
        <f>IF(AND(B54="4x100", OR(AND(E54='club records'!$N$1, F54&lt;='club records'!$O$1), AND(E54='club records'!$N$2, F54&lt;='club records'!$O$2), AND(E54='club records'!$N$3, F54&lt;='club records'!$O$3), AND(E54='club records'!$N$4, F54&lt;='club records'!$O$4), AND(E54='club records'!$N$5, F54&lt;='club records'!$O$5))), "CR", " ")</f>
        <v xml:space="preserve"> </v>
      </c>
      <c r="BB54" s="15" t="str">
        <f>IF(AND(B54="4x200", OR(AND(E54='club records'!$N$6, F54&lt;='club records'!$O$6), AND(E54='club records'!$N$7, F54&lt;='club records'!$O$7), AND(E54='club records'!$N$8, F54&lt;='club records'!$O$8), AND(E54='club records'!$N$9, F54&lt;='club records'!$O$9), AND(E54='club records'!$N$10, F54&lt;='club records'!$O$10))), "CR", " ")</f>
        <v xml:space="preserve"> </v>
      </c>
      <c r="BC54" s="15" t="str">
        <f>IF(AND(B54="4x300", AND(E54='club records'!$N$11, F54&lt;='club records'!$O$11)), "CR", " ")</f>
        <v xml:space="preserve"> </v>
      </c>
      <c r="BD54" s="15" t="str">
        <f>IF(AND(B54="4x400", OR(AND(E54='club records'!$N$12, F54&lt;='club records'!$O$12), AND(E54='club records'!$N$13, F54&lt;='club records'!$O$13), AND(E54='club records'!$N$14, F54&lt;='club records'!$O$14), AND(E54='club records'!$N$15, F54&lt;='club records'!$O$15))), "CR", " ")</f>
        <v xml:space="preserve"> </v>
      </c>
      <c r="BE54" s="15" t="str">
        <f>IF(AND(B54="3x800", OR(AND(E54='club records'!$N$16, F54&lt;='club records'!$O$16), AND(E54='club records'!$N$17, F54&lt;='club records'!$O$17), AND(E54='club records'!$N$18, F54&lt;='club records'!$O$18))), "CR", " ")</f>
        <v xml:space="preserve"> </v>
      </c>
      <c r="BF54" s="15" t="str">
        <f>IF(AND(B54="pentathlon", OR(AND(E54='club records'!$N$21, F54&gt;='club records'!$O$21), AND(E54='club records'!$N$22, F54&gt;='club records'!$O$22),AND(E54='club records'!$N$23, F54&gt;='club records'!$O$23),AND(E54='club records'!$N$24, F54&gt;='club records'!$O$24))), "CR", " ")</f>
        <v xml:space="preserve"> </v>
      </c>
      <c r="BG54" s="15" t="str">
        <f>IF(AND(B54="heptathlon", OR(AND(E54='club records'!$N$26, F54&gt;='club records'!$O$26), AND(E54='club records'!$N$27, F54&gt;='club records'!$O$27))), "CR", " ")</f>
        <v xml:space="preserve"> </v>
      </c>
      <c r="BH54" s="15" t="str">
        <f>IF(AND(B54="decathlon", OR(AND(E54='club records'!$N$29, F54&gt;='club records'!$O$29), AND(E54='club records'!$N$30, F54&gt;='club records'!$O$30),AND(E54='club records'!$N$31, F54&gt;='club records'!$O$31))), "CR", " ")</f>
        <v xml:space="preserve"> </v>
      </c>
    </row>
    <row r="55" spans="1:60" ht="14.5" x14ac:dyDescent="0.35">
      <c r="A55" s="1" t="s">
        <v>13</v>
      </c>
      <c r="B55" s="2">
        <v>100</v>
      </c>
      <c r="C55" s="1" t="s">
        <v>83</v>
      </c>
      <c r="D55" s="1" t="s">
        <v>65</v>
      </c>
      <c r="E55" s="19" t="s">
        <v>13</v>
      </c>
      <c r="F55" s="20">
        <v>14.02</v>
      </c>
      <c r="G55" s="26">
        <v>43681</v>
      </c>
      <c r="H55" s="1" t="s">
        <v>313</v>
      </c>
      <c r="I55" s="1" t="s">
        <v>526</v>
      </c>
      <c r="J55" s="15" t="s">
        <v>410</v>
      </c>
      <c r="L55" s="15"/>
      <c r="M55" s="15"/>
      <c r="N55" s="15"/>
      <c r="O55" s="15"/>
      <c r="P55" s="15"/>
      <c r="Q55" s="15"/>
      <c r="R55" s="15"/>
      <c r="S55" s="15"/>
      <c r="T55" s="15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5"/>
      <c r="BB55" s="15"/>
      <c r="BC55" s="15"/>
      <c r="BD55" s="15"/>
      <c r="BE55" s="15"/>
      <c r="BF55" s="15"/>
      <c r="BG55" s="15"/>
      <c r="BH55" s="15"/>
    </row>
    <row r="56" spans="1:60" ht="14.5" x14ac:dyDescent="0.35">
      <c r="A56" s="1" t="s">
        <v>13</v>
      </c>
      <c r="B56" s="2">
        <v>100</v>
      </c>
      <c r="C56" s="1" t="s">
        <v>95</v>
      </c>
      <c r="D56" s="1" t="s">
        <v>21</v>
      </c>
      <c r="E56" s="19" t="s">
        <v>13</v>
      </c>
      <c r="F56" s="20">
        <v>14.4</v>
      </c>
      <c r="G56" s="27">
        <v>43701</v>
      </c>
      <c r="H56" s="1" t="s">
        <v>313</v>
      </c>
      <c r="I56" s="1" t="s">
        <v>561</v>
      </c>
      <c r="J56" s="15" t="s">
        <v>410</v>
      </c>
      <c r="O56" s="1"/>
      <c r="P56" s="1"/>
      <c r="Q56" s="1"/>
      <c r="R56" s="1"/>
      <c r="S56" s="1"/>
      <c r="T56" s="1"/>
    </row>
    <row r="57" spans="1:60" ht="14.5" x14ac:dyDescent="0.35">
      <c r="A57" s="1" t="str">
        <f>E57</f>
        <v>U13</v>
      </c>
      <c r="B57" s="2">
        <v>100</v>
      </c>
      <c r="C57" s="1" t="s">
        <v>317</v>
      </c>
      <c r="D57" s="1" t="s">
        <v>318</v>
      </c>
      <c r="E57" s="19" t="s">
        <v>13</v>
      </c>
      <c r="F57" s="20">
        <v>14.43</v>
      </c>
      <c r="G57" s="27">
        <v>43715</v>
      </c>
      <c r="H57" s="1" t="s">
        <v>552</v>
      </c>
      <c r="I57" s="1" t="s">
        <v>553</v>
      </c>
      <c r="J57" s="15" t="str">
        <f>IF(OR(K57="CR", L57="CR", M57="CR", N57="CR", O57="CR", P57="CR", Q57="CR", R57="CR", S57="CR", T57="CR",U57="CR", V57="CR", W57="CR", X57="CR", Y57="CR", Z57="CR", AA57="CR", AB57="CR", AC57="CR", AD57="CR", AE57="CR", AF57="CR", AG57="CR", AH57="CR", AI57="CR", AJ57="CR", AK57="CR", AL57="CR", AM57="CR", AN57="CR", AO57="CR", AP57="CR", AQ57="CR", AR57="CR", AS57="CR", AT57="CR", AU57="CR", AV57="CR", AW57="CR", AX57="CR", AY57="CR", AZ57="CR", BA57="CR", BB57="CR", BC57="CR", BD57="CR", BE57="CR", BF57="CR", BG57="CR", BH57="CR"), "***CLUB RECORD***", "")</f>
        <v/>
      </c>
      <c r="K57" s="15" t="str">
        <f>IF(AND(B57=100, OR(AND(E57='club records'!$B$6, F57&lt;='club records'!$C$6), AND(E57='club records'!$B$7, F57&lt;='club records'!$C$7), AND(E57='club records'!$B$8, F57&lt;='club records'!$C$8), AND(E57='club records'!$B$9, F57&lt;='club records'!$C$9), AND(E57='club records'!$B$10, F57&lt;='club records'!$C$10))), "CR", " ")</f>
        <v xml:space="preserve"> </v>
      </c>
      <c r="L57" s="15" t="str">
        <f>IF(AND(B57=200, OR(AND(E57='club records'!$B$11, F57&lt;='club records'!$C$11), AND(E57='club records'!$B$12, F57&lt;='club records'!$C$12), AND(E57='club records'!$B$13, F57&lt;='club records'!$C$13), AND(E57='club records'!$B$14, F57&lt;='club records'!$C$14), AND(E57='club records'!$B$15, F57&lt;='club records'!$C$15))), "CR", " ")</f>
        <v xml:space="preserve"> </v>
      </c>
      <c r="M57" s="15" t="str">
        <f>IF(AND(B57=300, OR(AND(E57='club records'!$B$16, F57&lt;='club records'!$C$16), AND(E57='club records'!$B$17, F57&lt;='club records'!$C$17))), "CR", " ")</f>
        <v xml:space="preserve"> </v>
      </c>
      <c r="N57" s="15" t="str">
        <f>IF(AND(B57=400, OR(AND(E57='club records'!$B$18, F57&lt;='club records'!$C$18), AND(E57='club records'!$B$19, F57&lt;='club records'!$C$19), AND(E57='club records'!$B$20, F57&lt;='club records'!$C$20), AND(E57='club records'!$B$21, F57&lt;='club records'!$C$21))), "CR", " ")</f>
        <v xml:space="preserve"> </v>
      </c>
      <c r="O57" s="15" t="str">
        <f>IF(AND(B57=800, OR(AND(E57='club records'!$B$22, F57&lt;='club records'!$C$22), AND(E57='club records'!$B$23, F57&lt;='club records'!$C$23), AND(E57='club records'!$B$24, F57&lt;='club records'!$C$24), AND(E57='club records'!$B$25, F57&lt;='club records'!$C$25), AND(E57='club records'!$B$26, F57&lt;='club records'!$C$26))), "CR", " ")</f>
        <v xml:space="preserve"> </v>
      </c>
      <c r="P57" s="15" t="str">
        <f>IF(AND(B57=1000, OR(AND(E57='club records'!$B$27, F57&lt;='club records'!$C$27), AND(E57='club records'!$B$28, F57&lt;='club records'!$C$28))), "CR", " ")</f>
        <v xml:space="preserve"> </v>
      </c>
      <c r="Q57" s="15" t="str">
        <f>IF(AND(B57=1500, OR(AND(E57='club records'!$B$29, F57&lt;='club records'!$C$29), AND(E57='club records'!$B$30, F57&lt;='club records'!$C$30), AND(E57='club records'!$B$31, F57&lt;='club records'!$C$31), AND(E57='club records'!$B$32, F57&lt;='club records'!$C$32), AND(E57='club records'!$B$33, F57&lt;='club records'!$C$33))), "CR", " ")</f>
        <v xml:space="preserve"> </v>
      </c>
      <c r="R57" s="15" t="str">
        <f>IF(AND(B57="1600 (Mile)",OR(AND(E57='club records'!$B$34,F57&lt;='club records'!$C$34),AND(E57='club records'!$B$35,F57&lt;='club records'!$C$35),AND(E57='club records'!$B$36,F57&lt;='club records'!$C$36),AND(E57='club records'!$B$37,F57&lt;='club records'!$C$37))),"CR"," ")</f>
        <v xml:space="preserve"> </v>
      </c>
      <c r="S57" s="15" t="str">
        <f>IF(AND(B57=3000, OR(AND(E57='club records'!$B$38, F57&lt;='club records'!$C$38), AND(E57='club records'!$B$39, F57&lt;='club records'!$C$39), AND(E57='club records'!$B$40, F57&lt;='club records'!$C$40), AND(E57='club records'!$B$41, F57&lt;='club records'!$C$41))), "CR", " ")</f>
        <v xml:space="preserve"> </v>
      </c>
      <c r="T57" s="15" t="str">
        <f>IF(AND(B57=5000, OR(AND(E57='club records'!$B$42, F57&lt;='club records'!$C$42), AND(E57='club records'!$B$43, F57&lt;='club records'!$C$43))), "CR", " ")</f>
        <v xml:space="preserve"> </v>
      </c>
      <c r="U57" s="14" t="str">
        <f>IF(AND(B57=10000, OR(AND(E57='club records'!$B$44, F57&lt;='club records'!$C$44), AND(E57='club records'!$B$45, F57&lt;='club records'!$C$45))), "CR", " ")</f>
        <v xml:space="preserve"> </v>
      </c>
      <c r="V57" s="14" t="str">
        <f>IF(AND(B57="high jump", OR(AND(E57='club records'!$F$1, F57&gt;='club records'!$G$1), AND(E57='club records'!$F$2, F57&gt;='club records'!$G$2), AND(E57='club records'!$F$3, F57&gt;='club records'!$G$3), AND(E57='club records'!$F$4, F57&gt;='club records'!$G$4), AND(E57='club records'!$F$5, F57&gt;='club records'!$G$5))), "CR", " ")</f>
        <v xml:space="preserve"> </v>
      </c>
      <c r="W57" s="14" t="str">
        <f>IF(AND(B57="long jump", OR(AND(E57='club records'!$F$6, F57&gt;='club records'!$G$6), AND(E57='club records'!$F$7, F57&gt;='club records'!$G$7), AND(E57='club records'!$F$8, F57&gt;='club records'!$G$8), AND(E57='club records'!$F$9, F57&gt;='club records'!$G$9), AND(E57='club records'!$F$10, F57&gt;='club records'!$G$10))), "CR", " ")</f>
        <v xml:space="preserve"> </v>
      </c>
      <c r="X57" s="14" t="str">
        <f>IF(AND(B57="triple jump", OR(AND(E57='club records'!$F$11, F57&gt;='club records'!$G$11), AND(E57='club records'!$F$12, F57&gt;='club records'!$G$12), AND(E57='club records'!$F$13, F57&gt;='club records'!$G$13), AND(E57='club records'!$F$14, F57&gt;='club records'!$G$14), AND(E57='club records'!$F$15, F57&gt;='club records'!$G$15))), "CR", " ")</f>
        <v xml:space="preserve"> </v>
      </c>
      <c r="Y57" s="14" t="str">
        <f>IF(AND(B57="pole vault", OR(AND(E57='club records'!$F$16, F57&gt;='club records'!$G$16), AND(E57='club records'!$F$17, F57&gt;='club records'!$G$17), AND(E57='club records'!$F$18, F57&gt;='club records'!$G$18), AND(E57='club records'!$F$19, F57&gt;='club records'!$G$19), AND(E57='club records'!$F$20, F57&gt;='club records'!$G$20))), "CR", " ")</f>
        <v xml:space="preserve"> </v>
      </c>
      <c r="Z57" s="14" t="str">
        <f>IF(AND(B57="discus 1", E57='club records'!$F$21, F57&gt;='club records'!$G$21), "CR", " ")</f>
        <v xml:space="preserve"> </v>
      </c>
      <c r="AA57" s="14" t="str">
        <f>IF(AND(B57="discus 1.25", E57='club records'!$F$22, F57&gt;='club records'!$G$22), "CR", " ")</f>
        <v xml:space="preserve"> </v>
      </c>
      <c r="AB57" s="14" t="str">
        <f>IF(AND(B57="discus 1.5", E57='club records'!$F$23, F57&gt;='club records'!$G$23), "CR", " ")</f>
        <v xml:space="preserve"> </v>
      </c>
      <c r="AC57" s="14" t="str">
        <f>IF(AND(B57="discus 1.75", E57='club records'!$F$24, F57&gt;='club records'!$G$24), "CR", " ")</f>
        <v xml:space="preserve"> </v>
      </c>
      <c r="AD57" s="14" t="str">
        <f>IF(AND(B57="discus 2", E57='club records'!$F$25, F57&gt;='club records'!$G$25), "CR", " ")</f>
        <v xml:space="preserve"> </v>
      </c>
      <c r="AE57" s="14" t="str">
        <f>IF(AND(B57="hammer 4", E57='club records'!$F$27, F57&gt;='club records'!$G$27), "CR", " ")</f>
        <v xml:space="preserve"> </v>
      </c>
      <c r="AF57" s="14" t="str">
        <f>IF(AND(B57="hammer 5", E57='club records'!$F$28, F57&gt;='club records'!$G$28), "CR", " ")</f>
        <v xml:space="preserve"> </v>
      </c>
      <c r="AG57" s="14" t="str">
        <f>IF(AND(B57="hammer 6", E57='club records'!$F$29, F57&gt;='club records'!$G$29), "CR", " ")</f>
        <v xml:space="preserve"> </v>
      </c>
      <c r="AH57" s="14" t="str">
        <f>IF(AND(B57="hammer 7.26", E57='club records'!$F$30, F57&gt;='club records'!$G$30), "CR", " ")</f>
        <v xml:space="preserve"> </v>
      </c>
      <c r="AI57" s="14" t="str">
        <f>IF(AND(B57="javelin 400", E57='club records'!$F$31, F57&gt;='club records'!$G$31), "CR", " ")</f>
        <v xml:space="preserve"> </v>
      </c>
      <c r="AJ57" s="14" t="str">
        <f>IF(AND(B57="javelin 600", E57='club records'!$F$32, F57&gt;='club records'!$G$32), "CR", " ")</f>
        <v xml:space="preserve"> </v>
      </c>
      <c r="AK57" s="14" t="str">
        <f>IF(AND(B57="javelin 700", E57='club records'!$F$33, F57&gt;='club records'!$G$33), "CR", " ")</f>
        <v xml:space="preserve"> </v>
      </c>
      <c r="AL57" s="14" t="str">
        <f>IF(AND(B57="javelin 800", OR(AND(E57='club records'!$F$34, F57&gt;='club records'!$G$34), AND(E57='club records'!$F$35, F57&gt;='club records'!$G$35))), "CR", " ")</f>
        <v xml:space="preserve"> </v>
      </c>
      <c r="AM57" s="14" t="str">
        <f>IF(AND(B57="shot 3", E57='club records'!$F$36, F57&gt;='club records'!$G$36), "CR", " ")</f>
        <v xml:space="preserve"> </v>
      </c>
      <c r="AN57" s="14" t="str">
        <f>IF(AND(B57="shot 4", E57='club records'!$F$37, F57&gt;='club records'!$G$37), "CR", " ")</f>
        <v xml:space="preserve"> </v>
      </c>
      <c r="AO57" s="14" t="str">
        <f>IF(AND(B57="shot 5", E57='club records'!$F$38, F57&gt;='club records'!$G$38), "CR", " ")</f>
        <v xml:space="preserve"> </v>
      </c>
      <c r="AP57" s="14" t="str">
        <f>IF(AND(B57="shot 6", E57='club records'!$F$39, F57&gt;='club records'!$G$39), "CR", " ")</f>
        <v xml:space="preserve"> </v>
      </c>
      <c r="AQ57" s="14" t="str">
        <f>IF(AND(B57="shot 7.26", E57='club records'!$F$40, F57&gt;='club records'!$G$40), "CR", " ")</f>
        <v xml:space="preserve"> </v>
      </c>
      <c r="AR57" s="14" t="str">
        <f>IF(AND(B57="60H",OR(AND(E57='club records'!$J$1,F57&lt;='club records'!$K$1),AND(E57='club records'!$J$2,F57&lt;='club records'!$K$2),AND(E57='club records'!$J$3,F57&lt;='club records'!$K$3),AND(E57='club records'!$J$4,F57&lt;='club records'!$K$4),AND(E57='club records'!$J$5,F57&lt;='club records'!$K$5))),"CR"," ")</f>
        <v xml:space="preserve"> </v>
      </c>
      <c r="AS57" s="14" t="str">
        <f>IF(AND(B57="75H", AND(E57='club records'!$J$6, F57&lt;='club records'!$K$6)), "CR", " ")</f>
        <v xml:space="preserve"> </v>
      </c>
      <c r="AT57" s="14" t="str">
        <f>IF(AND(B57="80H", AND(E57='club records'!$J$7, F57&lt;='club records'!$K$7)), "CR", " ")</f>
        <v xml:space="preserve"> </v>
      </c>
      <c r="AU57" s="14" t="str">
        <f>IF(AND(B57="100H", AND(E57='club records'!$J$8, F57&lt;='club records'!$K$8)), "CR", " ")</f>
        <v xml:space="preserve"> </v>
      </c>
      <c r="AV57" s="14" t="str">
        <f>IF(AND(B57="110H", OR(AND(E57='club records'!$J$9, F57&lt;='club records'!$K$9), AND(E57='club records'!$J$10, F57&lt;='club records'!$K$10))), "CR", " ")</f>
        <v xml:space="preserve"> </v>
      </c>
      <c r="AW57" s="14" t="str">
        <f>IF(AND(B57="400H", OR(AND(E57='club records'!$J$11, F57&lt;='club records'!$K$11), AND(E57='club records'!$J$12, F57&lt;='club records'!$K$12), AND(E57='club records'!$J$13, F57&lt;='club records'!$K$13), AND(E57='club records'!$J$14, F57&lt;='club records'!$K$14))), "CR", " ")</f>
        <v xml:space="preserve"> </v>
      </c>
      <c r="AX57" s="14" t="str">
        <f>IF(AND(B57="1500SC", AND(E57='club records'!$J$15, F57&lt;='club records'!$K$15)), "CR", " ")</f>
        <v xml:space="preserve"> </v>
      </c>
      <c r="AY57" s="14" t="str">
        <f>IF(AND(B57="2000SC", OR(AND(E57='club records'!$J$17, F57&lt;='club records'!$K$17), AND(E57='club records'!$J$18, F57&lt;='club records'!$K$18))), "CR", " ")</f>
        <v xml:space="preserve"> </v>
      </c>
      <c r="AZ57" s="14" t="str">
        <f>IF(AND(B57="3000SC", OR(AND(E57='club records'!$J$20, F57&lt;='club records'!$K$20), AND(E57='club records'!$J$21, F57&lt;='club records'!$K$21))), "CR", " ")</f>
        <v xml:space="preserve"> </v>
      </c>
      <c r="BA57" s="15" t="str">
        <f>IF(AND(B57="4x100", OR(AND(E57='club records'!$N$1, F57&lt;='club records'!$O$1), AND(E57='club records'!$N$2, F57&lt;='club records'!$O$2), AND(E57='club records'!$N$3, F57&lt;='club records'!$O$3), AND(E57='club records'!$N$4, F57&lt;='club records'!$O$4), AND(E57='club records'!$N$5, F57&lt;='club records'!$O$5))), "CR", " ")</f>
        <v xml:space="preserve"> </v>
      </c>
      <c r="BB57" s="15" t="str">
        <f>IF(AND(B57="4x200", OR(AND(E57='club records'!$N$6, F57&lt;='club records'!$O$6), AND(E57='club records'!$N$7, F57&lt;='club records'!$O$7), AND(E57='club records'!$N$8, F57&lt;='club records'!$O$8), AND(E57='club records'!$N$9, F57&lt;='club records'!$O$9), AND(E57='club records'!$N$10, F57&lt;='club records'!$O$10))), "CR", " ")</f>
        <v xml:space="preserve"> </v>
      </c>
      <c r="BC57" s="15" t="str">
        <f>IF(AND(B57="4x300", AND(E57='club records'!$N$11, F57&lt;='club records'!$O$11)), "CR", " ")</f>
        <v xml:space="preserve"> </v>
      </c>
      <c r="BD57" s="15" t="str">
        <f>IF(AND(B57="4x400", OR(AND(E57='club records'!$N$12, F57&lt;='club records'!$O$12), AND(E57='club records'!$N$13, F57&lt;='club records'!$O$13), AND(E57='club records'!$N$14, F57&lt;='club records'!$O$14), AND(E57='club records'!$N$15, F57&lt;='club records'!$O$15))), "CR", " ")</f>
        <v xml:space="preserve"> </v>
      </c>
      <c r="BE57" s="15" t="str">
        <f>IF(AND(B57="3x800", OR(AND(E57='club records'!$N$16, F57&lt;='club records'!$O$16), AND(E57='club records'!$N$17, F57&lt;='club records'!$O$17), AND(E57='club records'!$N$18, F57&lt;='club records'!$O$18))), "CR", " ")</f>
        <v xml:space="preserve"> </v>
      </c>
      <c r="BF57" s="15" t="str">
        <f>IF(AND(B57="pentathlon", OR(AND(E57='club records'!$N$21, F57&gt;='club records'!$O$21), AND(E57='club records'!$N$22, F57&gt;='club records'!$O$22),AND(E57='club records'!$N$23, F57&gt;='club records'!$O$23),AND(E57='club records'!$N$24, F57&gt;='club records'!$O$24))), "CR", " ")</f>
        <v xml:space="preserve"> </v>
      </c>
      <c r="BG57" s="15" t="str">
        <f>IF(AND(B57="heptathlon", OR(AND(E57='club records'!$N$26, F57&gt;='club records'!$O$26), AND(E57='club records'!$N$27, F57&gt;='club records'!$O$27))), "CR", " ")</f>
        <v xml:space="preserve"> </v>
      </c>
      <c r="BH57" s="15" t="str">
        <f>IF(AND(B57="decathlon", OR(AND(E57='club records'!$N$29, F57&gt;='club records'!$O$29), AND(E57='club records'!$N$30, F57&gt;='club records'!$O$30),AND(E57='club records'!$N$31, F57&gt;='club records'!$O$31))), "CR", " ")</f>
        <v xml:space="preserve"> </v>
      </c>
    </row>
    <row r="58" spans="1:60" ht="14.5" x14ac:dyDescent="0.35">
      <c r="A58" s="1" t="str">
        <f>E58</f>
        <v>U13</v>
      </c>
      <c r="B58" s="2">
        <v>100</v>
      </c>
      <c r="C58" s="1" t="s">
        <v>103</v>
      </c>
      <c r="D58" s="1" t="s">
        <v>104</v>
      </c>
      <c r="E58" s="19" t="s">
        <v>13</v>
      </c>
      <c r="F58" s="20">
        <v>14.83</v>
      </c>
      <c r="G58" s="27">
        <v>39903</v>
      </c>
      <c r="H58" s="1" t="s">
        <v>248</v>
      </c>
      <c r="I58" s="1" t="s">
        <v>249</v>
      </c>
      <c r="J58" s="15" t="str">
        <f>IF(OR(K58="CR", L58="CR", M58="CR", N58="CR", O58="CR", P58="CR", Q58="CR", R58="CR", S58="CR", T58="CR",U58="CR", V58="CR", W58="CR", X58="CR", Y58="CR", Z58="CR", AA58="CR", AB58="CR", AC58="CR", AD58="CR", AE58="CR", AF58="CR", AG58="CR", AH58="CR", AI58="CR", AJ58="CR", AK58="CR", AL58="CR", AM58="CR", AN58="CR", AO58="CR", AP58="CR", AQ58="CR", AR58="CR", AS58="CR", AT58="CR", AU58="CR", AV58="CR", AW58="CR", AX58="CR", AY58="CR", AZ58="CR", BA58="CR", BB58="CR", BC58="CR", BD58="CR", BE58="CR", BF58="CR", BG58="CR", BH58="CR"), "***CLUB RECORD***", "")</f>
        <v/>
      </c>
      <c r="K58" s="15" t="str">
        <f>IF(AND(B58=100, OR(AND(E58='club records'!$B$6, F58&lt;='club records'!$C$6), AND(E58='club records'!$B$7, F58&lt;='club records'!$C$7), AND(E58='club records'!$B$8, F58&lt;='club records'!$C$8), AND(E58='club records'!$B$9, F58&lt;='club records'!$C$9), AND(E58='club records'!$B$10, F58&lt;='club records'!$C$10))), "CR", " ")</f>
        <v xml:space="preserve"> </v>
      </c>
      <c r="L58" s="15" t="str">
        <f>IF(AND(B58=200, OR(AND(E58='club records'!$B$11, F58&lt;='club records'!$C$11), AND(E58='club records'!$B$12, F58&lt;='club records'!$C$12), AND(E58='club records'!$B$13, F58&lt;='club records'!$C$13), AND(E58='club records'!$B$14, F58&lt;='club records'!$C$14), AND(E58='club records'!$B$15, F58&lt;='club records'!$C$15))), "CR", " ")</f>
        <v xml:space="preserve"> </v>
      </c>
      <c r="M58" s="15" t="str">
        <f>IF(AND(B58=300, OR(AND(E58='club records'!$B$16, F58&lt;='club records'!$C$16), AND(E58='club records'!$B$17, F58&lt;='club records'!$C$17))), "CR", " ")</f>
        <v xml:space="preserve"> </v>
      </c>
      <c r="N58" s="15" t="str">
        <f>IF(AND(B58=400, OR(AND(E58='club records'!$B$18, F58&lt;='club records'!$C$18), AND(E58='club records'!$B$19, F58&lt;='club records'!$C$19), AND(E58='club records'!$B$20, F58&lt;='club records'!$C$20), AND(E58='club records'!$B$21, F58&lt;='club records'!$C$21))), "CR", " ")</f>
        <v xml:space="preserve"> </v>
      </c>
      <c r="O58" s="15" t="str">
        <f>IF(AND(B58=800, OR(AND(E58='club records'!$B$22, F58&lt;='club records'!$C$22), AND(E58='club records'!$B$23, F58&lt;='club records'!$C$23), AND(E58='club records'!$B$24, F58&lt;='club records'!$C$24), AND(E58='club records'!$B$25, F58&lt;='club records'!$C$25), AND(E58='club records'!$B$26, F58&lt;='club records'!$C$26))), "CR", " ")</f>
        <v xml:space="preserve"> </v>
      </c>
      <c r="P58" s="15" t="str">
        <f>IF(AND(B58=1000, OR(AND(E58='club records'!$B$27, F58&lt;='club records'!$C$27), AND(E58='club records'!$B$28, F58&lt;='club records'!$C$28))), "CR", " ")</f>
        <v xml:space="preserve"> </v>
      </c>
      <c r="Q58" s="15" t="str">
        <f>IF(AND(B58=1500, OR(AND(E58='club records'!$B$29, F58&lt;='club records'!$C$29), AND(E58='club records'!$B$30, F58&lt;='club records'!$C$30), AND(E58='club records'!$B$31, F58&lt;='club records'!$C$31), AND(E58='club records'!$B$32, F58&lt;='club records'!$C$32), AND(E58='club records'!$B$33, F58&lt;='club records'!$C$33))), "CR", " ")</f>
        <v xml:space="preserve"> </v>
      </c>
      <c r="R58" s="15" t="str">
        <f>IF(AND(B58="1600 (Mile)",OR(AND(E58='club records'!$B$34,F58&lt;='club records'!$C$34),AND(E58='club records'!$B$35,F58&lt;='club records'!$C$35),AND(E58='club records'!$B$36,F58&lt;='club records'!$C$36),AND(E58='club records'!$B$37,F58&lt;='club records'!$C$37))),"CR"," ")</f>
        <v xml:space="preserve"> </v>
      </c>
      <c r="S58" s="15" t="str">
        <f>IF(AND(B58=3000, OR(AND(E58='club records'!$B$38, F58&lt;='club records'!$C$38), AND(E58='club records'!$B$39, F58&lt;='club records'!$C$39), AND(E58='club records'!$B$40, F58&lt;='club records'!$C$40), AND(E58='club records'!$B$41, F58&lt;='club records'!$C$41))), "CR", " ")</f>
        <v xml:space="preserve"> </v>
      </c>
      <c r="T58" s="15" t="str">
        <f>IF(AND(B58=5000, OR(AND(E58='club records'!$B$42, F58&lt;='club records'!$C$42), AND(E58='club records'!$B$43, F58&lt;='club records'!$C$43))), "CR", " ")</f>
        <v xml:space="preserve"> </v>
      </c>
      <c r="U58" s="14" t="str">
        <f>IF(AND(B58=10000, OR(AND(E58='club records'!$B$44, F58&lt;='club records'!$C$44), AND(E58='club records'!$B$45, F58&lt;='club records'!$C$45))), "CR", " ")</f>
        <v xml:space="preserve"> </v>
      </c>
      <c r="V58" s="14" t="str">
        <f>IF(AND(B58="high jump", OR(AND(E58='club records'!$F$1, F58&gt;='club records'!$G$1), AND(E58='club records'!$F$2, F58&gt;='club records'!$G$2), AND(E58='club records'!$F$3, F58&gt;='club records'!$G$3), AND(E58='club records'!$F$4, F58&gt;='club records'!$G$4), AND(E58='club records'!$F$5, F58&gt;='club records'!$G$5))), "CR", " ")</f>
        <v xml:space="preserve"> </v>
      </c>
      <c r="W58" s="14" t="str">
        <f>IF(AND(B58="long jump", OR(AND(E58='club records'!$F$6, F58&gt;='club records'!$G$6), AND(E58='club records'!$F$7, F58&gt;='club records'!$G$7), AND(E58='club records'!$F$8, F58&gt;='club records'!$G$8), AND(E58='club records'!$F$9, F58&gt;='club records'!$G$9), AND(E58='club records'!$F$10, F58&gt;='club records'!$G$10))), "CR", " ")</f>
        <v xml:space="preserve"> </v>
      </c>
      <c r="X58" s="14" t="str">
        <f>IF(AND(B58="triple jump", OR(AND(E58='club records'!$F$11, F58&gt;='club records'!$G$11), AND(E58='club records'!$F$12, F58&gt;='club records'!$G$12), AND(E58='club records'!$F$13, F58&gt;='club records'!$G$13), AND(E58='club records'!$F$14, F58&gt;='club records'!$G$14), AND(E58='club records'!$F$15, F58&gt;='club records'!$G$15))), "CR", " ")</f>
        <v xml:space="preserve"> </v>
      </c>
      <c r="Y58" s="14" t="str">
        <f>IF(AND(B58="pole vault", OR(AND(E58='club records'!$F$16, F58&gt;='club records'!$G$16), AND(E58='club records'!$F$17, F58&gt;='club records'!$G$17), AND(E58='club records'!$F$18, F58&gt;='club records'!$G$18), AND(E58='club records'!$F$19, F58&gt;='club records'!$G$19), AND(E58='club records'!$F$20, F58&gt;='club records'!$G$20))), "CR", " ")</f>
        <v xml:space="preserve"> </v>
      </c>
      <c r="Z58" s="14" t="str">
        <f>IF(AND(B58="discus 1", E58='club records'!$F$21, F58&gt;='club records'!$G$21), "CR", " ")</f>
        <v xml:space="preserve"> </v>
      </c>
      <c r="AA58" s="14" t="str">
        <f>IF(AND(B58="discus 1.25", E58='club records'!$F$22, F58&gt;='club records'!$G$22), "CR", " ")</f>
        <v xml:space="preserve"> </v>
      </c>
      <c r="AB58" s="14" t="str">
        <f>IF(AND(B58="discus 1.5", E58='club records'!$F$23, F58&gt;='club records'!$G$23), "CR", " ")</f>
        <v xml:space="preserve"> </v>
      </c>
      <c r="AC58" s="14" t="str">
        <f>IF(AND(B58="discus 1.75", E58='club records'!$F$24, F58&gt;='club records'!$G$24), "CR", " ")</f>
        <v xml:space="preserve"> </v>
      </c>
      <c r="AD58" s="14" t="str">
        <f>IF(AND(B58="discus 2", E58='club records'!$F$25, F58&gt;='club records'!$G$25), "CR", " ")</f>
        <v xml:space="preserve"> </v>
      </c>
      <c r="AE58" s="14" t="str">
        <f>IF(AND(B58="hammer 4", E58='club records'!$F$27, F58&gt;='club records'!$G$27), "CR", " ")</f>
        <v xml:space="preserve"> </v>
      </c>
      <c r="AF58" s="14" t="str">
        <f>IF(AND(B58="hammer 5", E58='club records'!$F$28, F58&gt;='club records'!$G$28), "CR", " ")</f>
        <v xml:space="preserve"> </v>
      </c>
      <c r="AG58" s="14" t="str">
        <f>IF(AND(B58="hammer 6", E58='club records'!$F$29, F58&gt;='club records'!$G$29), "CR", " ")</f>
        <v xml:space="preserve"> </v>
      </c>
      <c r="AH58" s="14" t="str">
        <f>IF(AND(B58="hammer 7.26", E58='club records'!$F$30, F58&gt;='club records'!$G$30), "CR", " ")</f>
        <v xml:space="preserve"> </v>
      </c>
      <c r="AI58" s="14" t="str">
        <f>IF(AND(B58="javelin 400", E58='club records'!$F$31, F58&gt;='club records'!$G$31), "CR", " ")</f>
        <v xml:space="preserve"> </v>
      </c>
      <c r="AJ58" s="14" t="str">
        <f>IF(AND(B58="javelin 600", E58='club records'!$F$32, F58&gt;='club records'!$G$32), "CR", " ")</f>
        <v xml:space="preserve"> </v>
      </c>
      <c r="AK58" s="14" t="str">
        <f>IF(AND(B58="javelin 700", E58='club records'!$F$33, F58&gt;='club records'!$G$33), "CR", " ")</f>
        <v xml:space="preserve"> </v>
      </c>
      <c r="AL58" s="14" t="str">
        <f>IF(AND(B58="javelin 800", OR(AND(E58='club records'!$F$34, F58&gt;='club records'!$G$34), AND(E58='club records'!$F$35, F58&gt;='club records'!$G$35))), "CR", " ")</f>
        <v xml:space="preserve"> </v>
      </c>
      <c r="AM58" s="14" t="str">
        <f>IF(AND(B58="shot 3", E58='club records'!$F$36, F58&gt;='club records'!$G$36), "CR", " ")</f>
        <v xml:space="preserve"> </v>
      </c>
      <c r="AN58" s="14" t="str">
        <f>IF(AND(B58="shot 4", E58='club records'!$F$37, F58&gt;='club records'!$G$37), "CR", " ")</f>
        <v xml:space="preserve"> </v>
      </c>
      <c r="AO58" s="14" t="str">
        <f>IF(AND(B58="shot 5", E58='club records'!$F$38, F58&gt;='club records'!$G$38), "CR", " ")</f>
        <v xml:space="preserve"> </v>
      </c>
      <c r="AP58" s="14" t="str">
        <f>IF(AND(B58="shot 6", E58='club records'!$F$39, F58&gt;='club records'!$G$39), "CR", " ")</f>
        <v xml:space="preserve"> </v>
      </c>
      <c r="AQ58" s="14" t="str">
        <f>IF(AND(B58="shot 7.26", E58='club records'!$F$40, F58&gt;='club records'!$G$40), "CR", " ")</f>
        <v xml:space="preserve"> </v>
      </c>
      <c r="AR58" s="14" t="str">
        <f>IF(AND(B58="60H",OR(AND(E58='club records'!$J$1,F58&lt;='club records'!$K$1),AND(E58='club records'!$J$2,F58&lt;='club records'!$K$2),AND(E58='club records'!$J$3,F58&lt;='club records'!$K$3),AND(E58='club records'!$J$4,F58&lt;='club records'!$K$4),AND(E58='club records'!$J$5,F58&lt;='club records'!$K$5))),"CR"," ")</f>
        <v xml:space="preserve"> </v>
      </c>
      <c r="AS58" s="14" t="str">
        <f>IF(AND(B58="75H", AND(E58='club records'!$J$6, F58&lt;='club records'!$K$6)), "CR", " ")</f>
        <v xml:space="preserve"> </v>
      </c>
      <c r="AT58" s="14" t="str">
        <f>IF(AND(B58="80H", AND(E58='club records'!$J$7, F58&lt;='club records'!$K$7)), "CR", " ")</f>
        <v xml:space="preserve"> </v>
      </c>
      <c r="AU58" s="14" t="str">
        <f>IF(AND(B58="100H", AND(E58='club records'!$J$8, F58&lt;='club records'!$K$8)), "CR", " ")</f>
        <v xml:space="preserve"> </v>
      </c>
      <c r="AV58" s="14" t="str">
        <f>IF(AND(B58="110H", OR(AND(E58='club records'!$J$9, F58&lt;='club records'!$K$9), AND(E58='club records'!$J$10, F58&lt;='club records'!$K$10))), "CR", " ")</f>
        <v xml:space="preserve"> </v>
      </c>
      <c r="AW58" s="14" t="str">
        <f>IF(AND(B58="400H", OR(AND(E58='club records'!$J$11, F58&lt;='club records'!$K$11), AND(E58='club records'!$J$12, F58&lt;='club records'!$K$12), AND(E58='club records'!$J$13, F58&lt;='club records'!$K$13), AND(E58='club records'!$J$14, F58&lt;='club records'!$K$14))), "CR", " ")</f>
        <v xml:space="preserve"> </v>
      </c>
      <c r="AX58" s="14" t="str">
        <f>IF(AND(B58="1500SC", AND(E58='club records'!$J$15, F58&lt;='club records'!$K$15)), "CR", " ")</f>
        <v xml:space="preserve"> </v>
      </c>
      <c r="AY58" s="14" t="str">
        <f>IF(AND(B58="2000SC", OR(AND(E58='club records'!$J$17, F58&lt;='club records'!$K$17), AND(E58='club records'!$J$18, F58&lt;='club records'!$K$18))), "CR", " ")</f>
        <v xml:space="preserve"> </v>
      </c>
      <c r="AZ58" s="14" t="str">
        <f>IF(AND(B58="3000SC", OR(AND(E58='club records'!$J$20, F58&lt;='club records'!$K$20), AND(E58='club records'!$J$21, F58&lt;='club records'!$K$21))), "CR", " ")</f>
        <v xml:space="preserve"> </v>
      </c>
      <c r="BA58" s="15" t="str">
        <f>IF(AND(B58="4x100", OR(AND(E58='club records'!$N$1, F58&lt;='club records'!$O$1), AND(E58='club records'!$N$2, F58&lt;='club records'!$O$2), AND(E58='club records'!$N$3, F58&lt;='club records'!$O$3), AND(E58='club records'!$N$4, F58&lt;='club records'!$O$4), AND(E58='club records'!$N$5, F58&lt;='club records'!$O$5))), "CR", " ")</f>
        <v xml:space="preserve"> </v>
      </c>
      <c r="BB58" s="15" t="str">
        <f>IF(AND(B58="4x200", OR(AND(E58='club records'!$N$6, F58&lt;='club records'!$O$6), AND(E58='club records'!$N$7, F58&lt;='club records'!$O$7), AND(E58='club records'!$N$8, F58&lt;='club records'!$O$8), AND(E58='club records'!$N$9, F58&lt;='club records'!$O$9), AND(E58='club records'!$N$10, F58&lt;='club records'!$O$10))), "CR", " ")</f>
        <v xml:space="preserve"> </v>
      </c>
      <c r="BC58" s="15" t="str">
        <f>IF(AND(B58="4x300", AND(E58='club records'!$N$11, F58&lt;='club records'!$O$11)), "CR", " ")</f>
        <v xml:space="preserve"> </v>
      </c>
      <c r="BD58" s="15" t="str">
        <f>IF(AND(B58="4x400", OR(AND(E58='club records'!$N$12, F58&lt;='club records'!$O$12), AND(E58='club records'!$N$13, F58&lt;='club records'!$O$13), AND(E58='club records'!$N$14, F58&lt;='club records'!$O$14), AND(E58='club records'!$N$15, F58&lt;='club records'!$O$15))), "CR", " ")</f>
        <v xml:space="preserve"> </v>
      </c>
      <c r="BE58" s="15" t="str">
        <f>IF(AND(B58="3x800", OR(AND(E58='club records'!$N$16, F58&lt;='club records'!$O$16), AND(E58='club records'!$N$17, F58&lt;='club records'!$O$17), AND(E58='club records'!$N$18, F58&lt;='club records'!$O$18))), "CR", " ")</f>
        <v xml:space="preserve"> </v>
      </c>
      <c r="BF58" s="15" t="str">
        <f>IF(AND(B58="pentathlon", OR(AND(E58='club records'!$N$21, F58&gt;='club records'!$O$21), AND(E58='club records'!$N$22, F58&gt;='club records'!$O$22),AND(E58='club records'!$N$23, F58&gt;='club records'!$O$23),AND(E58='club records'!$N$24, F58&gt;='club records'!$O$24))), "CR", " ")</f>
        <v xml:space="preserve"> </v>
      </c>
      <c r="BG58" s="15" t="str">
        <f>IF(AND(B58="heptathlon", OR(AND(E58='club records'!$N$26, F58&gt;='club records'!$O$26), AND(E58='club records'!$N$27, F58&gt;='club records'!$O$27))), "CR", " ")</f>
        <v xml:space="preserve"> </v>
      </c>
      <c r="BH58" s="15" t="str">
        <f>IF(AND(B58="decathlon", OR(AND(E58='club records'!$N$29, F58&gt;='club records'!$O$29), AND(E58='club records'!$N$30, F58&gt;='club records'!$O$30),AND(E58='club records'!$N$31, F58&gt;='club records'!$O$31))), "CR", " ")</f>
        <v xml:space="preserve"> </v>
      </c>
    </row>
    <row r="59" spans="1:60" ht="14.5" x14ac:dyDescent="0.35">
      <c r="A59" s="1" t="str">
        <f>E59</f>
        <v>U13</v>
      </c>
      <c r="B59" s="2">
        <v>100</v>
      </c>
      <c r="C59" s="1" t="s">
        <v>107</v>
      </c>
      <c r="D59" s="1" t="s">
        <v>108</v>
      </c>
      <c r="E59" s="19" t="s">
        <v>13</v>
      </c>
      <c r="F59" s="20">
        <v>14.9</v>
      </c>
      <c r="G59" s="27">
        <v>43603</v>
      </c>
      <c r="H59" s="1" t="s">
        <v>304</v>
      </c>
      <c r="I59" s="1" t="s">
        <v>358</v>
      </c>
      <c r="J59" s="15" t="str">
        <f>IF(OR(K59="CR", L59="CR", M59="CR", N59="CR", O59="CR", P59="CR", Q59="CR", R59="CR", S59="CR", T59="CR",U59="CR", V59="CR", W59="CR", X59="CR", Y59="CR", Z59="CR", AA59="CR", AB59="CR", AC59="CR", AD59="CR", AE59="CR", AF59="CR", AG59="CR", AH59="CR", AI59="CR", AJ59="CR", AK59="CR", AL59="CR", AM59="CR", AN59="CR", AO59="CR", AP59="CR", AQ59="CR", AR59="CR", AS59="CR", AT59="CR", AU59="CR", AV59="CR", AW59="CR", AX59="CR", AY59="CR", AZ59="CR", BA59="CR", BB59="CR", BC59="CR", BD59="CR", BE59="CR", BF59="CR", BG59="CR", BH59="CR"), "***CLUB RECORD***", "")</f>
        <v/>
      </c>
      <c r="K59" s="15" t="str">
        <f>IF(AND(B59=100, OR(AND(E59='club records'!$B$6, F59&lt;='club records'!$C$6), AND(E59='club records'!$B$7, F59&lt;='club records'!$C$7), AND(E59='club records'!$B$8, F59&lt;='club records'!$C$8), AND(E59='club records'!$B$9, F59&lt;='club records'!$C$9), AND(E59='club records'!$B$10, F59&lt;='club records'!$C$10))), "CR", " ")</f>
        <v xml:space="preserve"> </v>
      </c>
      <c r="L59" s="15" t="str">
        <f>IF(AND(B59=200, OR(AND(E59='club records'!$B$11, F59&lt;='club records'!$C$11), AND(E59='club records'!$B$12, F59&lt;='club records'!$C$12), AND(E59='club records'!$B$13, F59&lt;='club records'!$C$13), AND(E59='club records'!$B$14, F59&lt;='club records'!$C$14), AND(E59='club records'!$B$15, F59&lt;='club records'!$C$15))), "CR", " ")</f>
        <v xml:space="preserve"> </v>
      </c>
      <c r="M59" s="15" t="str">
        <f>IF(AND(B59=300, OR(AND(E59='club records'!$B$16, F59&lt;='club records'!$C$16), AND(E59='club records'!$B$17, F59&lt;='club records'!$C$17))), "CR", " ")</f>
        <v xml:space="preserve"> </v>
      </c>
      <c r="N59" s="15" t="str">
        <f>IF(AND(B59=400, OR(AND(E59='club records'!$B$18, F59&lt;='club records'!$C$18), AND(E59='club records'!$B$19, F59&lt;='club records'!$C$19), AND(E59='club records'!$B$20, F59&lt;='club records'!$C$20), AND(E59='club records'!$B$21, F59&lt;='club records'!$C$21))), "CR", " ")</f>
        <v xml:space="preserve"> </v>
      </c>
      <c r="O59" s="15" t="str">
        <f>IF(AND(B59=800, OR(AND(E59='club records'!$B$22, F59&lt;='club records'!$C$22), AND(E59='club records'!$B$23, F59&lt;='club records'!$C$23), AND(E59='club records'!$B$24, F59&lt;='club records'!$C$24), AND(E59='club records'!$B$25, F59&lt;='club records'!$C$25), AND(E59='club records'!$B$26, F59&lt;='club records'!$C$26))), "CR", " ")</f>
        <v xml:space="preserve"> </v>
      </c>
      <c r="P59" s="15" t="str">
        <f>IF(AND(B59=1000, OR(AND(E59='club records'!$B$27, F59&lt;='club records'!$C$27), AND(E59='club records'!$B$28, F59&lt;='club records'!$C$28))), "CR", " ")</f>
        <v xml:space="preserve"> </v>
      </c>
      <c r="Q59" s="15" t="str">
        <f>IF(AND(B59=1500, OR(AND(E59='club records'!$B$29, F59&lt;='club records'!$C$29), AND(E59='club records'!$B$30, F59&lt;='club records'!$C$30), AND(E59='club records'!$B$31, F59&lt;='club records'!$C$31), AND(E59='club records'!$B$32, F59&lt;='club records'!$C$32), AND(E59='club records'!$B$33, F59&lt;='club records'!$C$33))), "CR", " ")</f>
        <v xml:space="preserve"> </v>
      </c>
      <c r="R59" s="15" t="str">
        <f>IF(AND(B59="1600 (Mile)",OR(AND(E59='club records'!$B$34,F59&lt;='club records'!$C$34),AND(E59='club records'!$B$35,F59&lt;='club records'!$C$35),AND(E59='club records'!$B$36,F59&lt;='club records'!$C$36),AND(E59='club records'!$B$37,F59&lt;='club records'!$C$37))),"CR"," ")</f>
        <v xml:space="preserve"> </v>
      </c>
      <c r="S59" s="15" t="str">
        <f>IF(AND(B59=3000, OR(AND(E59='club records'!$B$38, F59&lt;='club records'!$C$38), AND(E59='club records'!$B$39, F59&lt;='club records'!$C$39), AND(E59='club records'!$B$40, F59&lt;='club records'!$C$40), AND(E59='club records'!$B$41, F59&lt;='club records'!$C$41))), "CR", " ")</f>
        <v xml:space="preserve"> </v>
      </c>
      <c r="T59" s="15" t="str">
        <f>IF(AND(B59=5000, OR(AND(E59='club records'!$B$42, F59&lt;='club records'!$C$42), AND(E59='club records'!$B$43, F59&lt;='club records'!$C$43))), "CR", " ")</f>
        <v xml:space="preserve"> </v>
      </c>
      <c r="U59" s="14" t="str">
        <f>IF(AND(B59=10000, OR(AND(E59='club records'!$B$44, F59&lt;='club records'!$C$44), AND(E59='club records'!$B$45, F59&lt;='club records'!$C$45))), "CR", " ")</f>
        <v xml:space="preserve"> </v>
      </c>
      <c r="V59" s="14" t="str">
        <f>IF(AND(B59="high jump", OR(AND(E59='club records'!$F$1, F59&gt;='club records'!$G$1), AND(E59='club records'!$F$2, F59&gt;='club records'!$G$2), AND(E59='club records'!$F$3, F59&gt;='club records'!$G$3), AND(E59='club records'!$F$4, F59&gt;='club records'!$G$4), AND(E59='club records'!$F$5, F59&gt;='club records'!$G$5))), "CR", " ")</f>
        <v xml:space="preserve"> </v>
      </c>
      <c r="W59" s="14" t="str">
        <f>IF(AND(B59="long jump", OR(AND(E59='club records'!$F$6, F59&gt;='club records'!$G$6), AND(E59='club records'!$F$7, F59&gt;='club records'!$G$7), AND(E59='club records'!$F$8, F59&gt;='club records'!$G$8), AND(E59='club records'!$F$9, F59&gt;='club records'!$G$9), AND(E59='club records'!$F$10, F59&gt;='club records'!$G$10))), "CR", " ")</f>
        <v xml:space="preserve"> </v>
      </c>
      <c r="X59" s="14" t="str">
        <f>IF(AND(B59="triple jump", OR(AND(E59='club records'!$F$11, F59&gt;='club records'!$G$11), AND(E59='club records'!$F$12, F59&gt;='club records'!$G$12), AND(E59='club records'!$F$13, F59&gt;='club records'!$G$13), AND(E59='club records'!$F$14, F59&gt;='club records'!$G$14), AND(E59='club records'!$F$15, F59&gt;='club records'!$G$15))), "CR", " ")</f>
        <v xml:space="preserve"> </v>
      </c>
      <c r="Y59" s="14" t="str">
        <f>IF(AND(B59="pole vault", OR(AND(E59='club records'!$F$16, F59&gt;='club records'!$G$16), AND(E59='club records'!$F$17, F59&gt;='club records'!$G$17), AND(E59='club records'!$F$18, F59&gt;='club records'!$G$18), AND(E59='club records'!$F$19, F59&gt;='club records'!$G$19), AND(E59='club records'!$F$20, F59&gt;='club records'!$G$20))), "CR", " ")</f>
        <v xml:space="preserve"> </v>
      </c>
      <c r="Z59" s="14" t="str">
        <f>IF(AND(B59="discus 1", E59='club records'!$F$21, F59&gt;='club records'!$G$21), "CR", " ")</f>
        <v xml:space="preserve"> </v>
      </c>
      <c r="AA59" s="14" t="str">
        <f>IF(AND(B59="discus 1.25", E59='club records'!$F$22, F59&gt;='club records'!$G$22), "CR", " ")</f>
        <v xml:space="preserve"> </v>
      </c>
      <c r="AB59" s="14" t="str">
        <f>IF(AND(B59="discus 1.5", E59='club records'!$F$23, F59&gt;='club records'!$G$23), "CR", " ")</f>
        <v xml:space="preserve"> </v>
      </c>
      <c r="AC59" s="14" t="str">
        <f>IF(AND(B59="discus 1.75", E59='club records'!$F$24, F59&gt;='club records'!$G$24), "CR", " ")</f>
        <v xml:space="preserve"> </v>
      </c>
      <c r="AD59" s="14" t="str">
        <f>IF(AND(B59="discus 2", E59='club records'!$F$25, F59&gt;='club records'!$G$25), "CR", " ")</f>
        <v xml:space="preserve"> </v>
      </c>
      <c r="AE59" s="14" t="str">
        <f>IF(AND(B59="hammer 4", E59='club records'!$F$27, F59&gt;='club records'!$G$27), "CR", " ")</f>
        <v xml:space="preserve"> </v>
      </c>
      <c r="AF59" s="14" t="str">
        <f>IF(AND(B59="hammer 5", E59='club records'!$F$28, F59&gt;='club records'!$G$28), "CR", " ")</f>
        <v xml:space="preserve"> </v>
      </c>
      <c r="AG59" s="14" t="str">
        <f>IF(AND(B59="hammer 6", E59='club records'!$F$29, F59&gt;='club records'!$G$29), "CR", " ")</f>
        <v xml:space="preserve"> </v>
      </c>
      <c r="AH59" s="14" t="str">
        <f>IF(AND(B59="hammer 7.26", E59='club records'!$F$30, F59&gt;='club records'!$G$30), "CR", " ")</f>
        <v xml:space="preserve"> </v>
      </c>
      <c r="AI59" s="14" t="str">
        <f>IF(AND(B59="javelin 400", E59='club records'!$F$31, F59&gt;='club records'!$G$31), "CR", " ")</f>
        <v xml:space="preserve"> </v>
      </c>
      <c r="AJ59" s="14" t="str">
        <f>IF(AND(B59="javelin 600", E59='club records'!$F$32, F59&gt;='club records'!$G$32), "CR", " ")</f>
        <v xml:space="preserve"> </v>
      </c>
      <c r="AK59" s="14" t="str">
        <f>IF(AND(B59="javelin 700", E59='club records'!$F$33, F59&gt;='club records'!$G$33), "CR", " ")</f>
        <v xml:space="preserve"> </v>
      </c>
      <c r="AL59" s="14" t="str">
        <f>IF(AND(B59="javelin 800", OR(AND(E59='club records'!$F$34, F59&gt;='club records'!$G$34), AND(E59='club records'!$F$35, F59&gt;='club records'!$G$35))), "CR", " ")</f>
        <v xml:space="preserve"> </v>
      </c>
      <c r="AM59" s="14" t="str">
        <f>IF(AND(B59="shot 3", E59='club records'!$F$36, F59&gt;='club records'!$G$36), "CR", " ")</f>
        <v xml:space="preserve"> </v>
      </c>
      <c r="AN59" s="14" t="str">
        <f>IF(AND(B59="shot 4", E59='club records'!$F$37, F59&gt;='club records'!$G$37), "CR", " ")</f>
        <v xml:space="preserve"> </v>
      </c>
      <c r="AO59" s="14" t="str">
        <f>IF(AND(B59="shot 5", E59='club records'!$F$38, F59&gt;='club records'!$G$38), "CR", " ")</f>
        <v xml:space="preserve"> </v>
      </c>
      <c r="AP59" s="14" t="str">
        <f>IF(AND(B59="shot 6", E59='club records'!$F$39, F59&gt;='club records'!$G$39), "CR", " ")</f>
        <v xml:space="preserve"> </v>
      </c>
      <c r="AQ59" s="14" t="str">
        <f>IF(AND(B59="shot 7.26", E59='club records'!$F$40, F59&gt;='club records'!$G$40), "CR", " ")</f>
        <v xml:space="preserve"> </v>
      </c>
      <c r="AR59" s="14" t="str">
        <f>IF(AND(B59="60H",OR(AND(E59='club records'!$J$1,F59&lt;='club records'!$K$1),AND(E59='club records'!$J$2,F59&lt;='club records'!$K$2),AND(E59='club records'!$J$3,F59&lt;='club records'!$K$3),AND(E59='club records'!$J$4,F59&lt;='club records'!$K$4),AND(E59='club records'!$J$5,F59&lt;='club records'!$K$5))),"CR"," ")</f>
        <v xml:space="preserve"> </v>
      </c>
      <c r="AS59" s="14" t="str">
        <f>IF(AND(B59="75H", AND(E59='club records'!$J$6, F59&lt;='club records'!$K$6)), "CR", " ")</f>
        <v xml:space="preserve"> </v>
      </c>
      <c r="AT59" s="14" t="str">
        <f>IF(AND(B59="80H", AND(E59='club records'!$J$7, F59&lt;='club records'!$K$7)), "CR", " ")</f>
        <v xml:space="preserve"> </v>
      </c>
      <c r="AU59" s="14" t="str">
        <f>IF(AND(B59="100H", AND(E59='club records'!$J$8, F59&lt;='club records'!$K$8)), "CR", " ")</f>
        <v xml:space="preserve"> </v>
      </c>
      <c r="AV59" s="14" t="str">
        <f>IF(AND(B59="110H", OR(AND(E59='club records'!$J$9, F59&lt;='club records'!$K$9), AND(E59='club records'!$J$10, F59&lt;='club records'!$K$10))), "CR", " ")</f>
        <v xml:space="preserve"> </v>
      </c>
      <c r="AW59" s="14" t="str">
        <f>IF(AND(B59="400H", OR(AND(E59='club records'!$J$11, F59&lt;='club records'!$K$11), AND(E59='club records'!$J$12, F59&lt;='club records'!$K$12), AND(E59='club records'!$J$13, F59&lt;='club records'!$K$13), AND(E59='club records'!$J$14, F59&lt;='club records'!$K$14))), "CR", " ")</f>
        <v xml:space="preserve"> </v>
      </c>
      <c r="AX59" s="14" t="str">
        <f>IF(AND(B59="1500SC", AND(E59='club records'!$J$15, F59&lt;='club records'!$K$15)), "CR", " ")</f>
        <v xml:space="preserve"> </v>
      </c>
      <c r="AY59" s="14" t="str">
        <f>IF(AND(B59="2000SC", OR(AND(E59='club records'!$J$17, F59&lt;='club records'!$K$17), AND(E59='club records'!$J$18, F59&lt;='club records'!$K$18))), "CR", " ")</f>
        <v xml:space="preserve"> </v>
      </c>
      <c r="AZ59" s="14" t="str">
        <f>IF(AND(B59="3000SC", OR(AND(E59='club records'!$J$20, F59&lt;='club records'!$K$20), AND(E59='club records'!$J$21, F59&lt;='club records'!$K$21))), "CR", " ")</f>
        <v xml:space="preserve"> </v>
      </c>
      <c r="BA59" s="15" t="str">
        <f>IF(AND(B59="4x100", OR(AND(E59='club records'!$N$1, F59&lt;='club records'!$O$1), AND(E59='club records'!$N$2, F59&lt;='club records'!$O$2), AND(E59='club records'!$N$3, F59&lt;='club records'!$O$3), AND(E59='club records'!$N$4, F59&lt;='club records'!$O$4), AND(E59='club records'!$N$5, F59&lt;='club records'!$O$5))), "CR", " ")</f>
        <v xml:space="preserve"> </v>
      </c>
      <c r="BB59" s="15" t="str">
        <f>IF(AND(B59="4x200", OR(AND(E59='club records'!$N$6, F59&lt;='club records'!$O$6), AND(E59='club records'!$N$7, F59&lt;='club records'!$O$7), AND(E59='club records'!$N$8, F59&lt;='club records'!$O$8), AND(E59='club records'!$N$9, F59&lt;='club records'!$O$9), AND(E59='club records'!$N$10, F59&lt;='club records'!$O$10))), "CR", " ")</f>
        <v xml:space="preserve"> </v>
      </c>
      <c r="BC59" s="15" t="str">
        <f>IF(AND(B59="4x300", AND(E59='club records'!$N$11, F59&lt;='club records'!$O$11)), "CR", " ")</f>
        <v xml:space="preserve"> </v>
      </c>
      <c r="BD59" s="15" t="str">
        <f>IF(AND(B59="4x400", OR(AND(E59='club records'!$N$12, F59&lt;='club records'!$O$12), AND(E59='club records'!$N$13, F59&lt;='club records'!$O$13), AND(E59='club records'!$N$14, F59&lt;='club records'!$O$14), AND(E59='club records'!$N$15, F59&lt;='club records'!$O$15))), "CR", " ")</f>
        <v xml:space="preserve"> </v>
      </c>
      <c r="BE59" s="15" t="str">
        <f>IF(AND(B59="3x800", OR(AND(E59='club records'!$N$16, F59&lt;='club records'!$O$16), AND(E59='club records'!$N$17, F59&lt;='club records'!$O$17), AND(E59='club records'!$N$18, F59&lt;='club records'!$O$18))), "CR", " ")</f>
        <v xml:space="preserve"> </v>
      </c>
      <c r="BF59" s="15" t="str">
        <f>IF(AND(B59="pentathlon", OR(AND(E59='club records'!$N$21, F59&gt;='club records'!$O$21), AND(E59='club records'!$N$22, F59&gt;='club records'!$O$22),AND(E59='club records'!$N$23, F59&gt;='club records'!$O$23),AND(E59='club records'!$N$24, F59&gt;='club records'!$O$24))), "CR", " ")</f>
        <v xml:space="preserve"> </v>
      </c>
      <c r="BG59" s="15" t="str">
        <f>IF(AND(B59="heptathlon", OR(AND(E59='club records'!$N$26, F59&gt;='club records'!$O$26), AND(E59='club records'!$N$27, F59&gt;='club records'!$O$27))), "CR", " ")</f>
        <v xml:space="preserve"> </v>
      </c>
      <c r="BH59" s="15" t="str">
        <f>IF(AND(B59="decathlon", OR(AND(E59='club records'!$N$29, F59&gt;='club records'!$O$29), AND(E59='club records'!$N$30, F59&gt;='club records'!$O$30),AND(E59='club records'!$N$31, F59&gt;='club records'!$O$31))), "CR", " ")</f>
        <v xml:space="preserve"> </v>
      </c>
    </row>
    <row r="60" spans="1:60" ht="14.5" x14ac:dyDescent="0.35">
      <c r="A60" s="1" t="s">
        <v>13</v>
      </c>
      <c r="B60" s="2">
        <v>100</v>
      </c>
      <c r="C60" s="1" t="s">
        <v>100</v>
      </c>
      <c r="D60" s="1" t="s">
        <v>101</v>
      </c>
      <c r="E60" s="19" t="s">
        <v>13</v>
      </c>
      <c r="F60" s="20">
        <v>14.9</v>
      </c>
      <c r="G60" s="27">
        <v>43701</v>
      </c>
      <c r="H60" s="1" t="s">
        <v>313</v>
      </c>
      <c r="I60" s="1" t="s">
        <v>561</v>
      </c>
      <c r="J60" s="15" t="s">
        <v>410</v>
      </c>
      <c r="O60" s="1"/>
      <c r="P60" s="1"/>
      <c r="Q60" s="1"/>
      <c r="R60" s="1"/>
      <c r="S60" s="1"/>
      <c r="T60" s="1"/>
    </row>
    <row r="61" spans="1:60" ht="14.5" x14ac:dyDescent="0.35">
      <c r="A61" s="1" t="str">
        <f t="shared" ref="A61:A108" si="6">E61</f>
        <v>U13</v>
      </c>
      <c r="B61" s="2">
        <v>100</v>
      </c>
      <c r="C61" s="1" t="s">
        <v>177</v>
      </c>
      <c r="D61" s="1" t="s">
        <v>178</v>
      </c>
      <c r="E61" s="19" t="s">
        <v>13</v>
      </c>
      <c r="F61" s="20">
        <v>14.99</v>
      </c>
      <c r="G61" s="27">
        <v>43635</v>
      </c>
      <c r="H61" s="1" t="s">
        <v>304</v>
      </c>
      <c r="I61" s="1" t="s">
        <v>305</v>
      </c>
      <c r="J61" s="15" t="str">
        <f t="shared" ref="J61:J108" si="7">IF(OR(K61="CR", L61="CR", M61="CR", N61="CR", O61="CR", P61="CR", Q61="CR", R61="CR", S61="CR", T61="CR",U61="CR", V61="CR", W61="CR", X61="CR", Y61="CR", Z61="CR", AA61="CR", AB61="CR", AC61="CR", AD61="CR", AE61="CR", AF61="CR", AG61="CR", AH61="CR", AI61="CR", AJ61="CR", AK61="CR", AL61="CR", AM61="CR", AN61="CR", AO61="CR", AP61="CR", AQ61="CR", AR61="CR", AS61="CR", AT61="CR", AU61="CR", AV61="CR", AW61="CR", AX61="CR", AY61="CR", AZ61="CR", BA61="CR", BB61="CR", BC61="CR", BD61="CR", BE61="CR", BF61="CR", BG61="CR", BH61="CR"), "***CLUB RECORD***", "")</f>
        <v/>
      </c>
      <c r="K61" s="15" t="str">
        <f>IF(AND(B61=100, OR(AND(E61='club records'!$B$6, F61&lt;='club records'!$C$6), AND(E61='club records'!$B$7, F61&lt;='club records'!$C$7), AND(E61='club records'!$B$8, F61&lt;='club records'!$C$8), AND(E61='club records'!$B$9, F61&lt;='club records'!$C$9), AND(E61='club records'!$B$10, F61&lt;='club records'!$C$10))), "CR", " ")</f>
        <v xml:space="preserve"> </v>
      </c>
      <c r="L61" s="15" t="str">
        <f>IF(AND(B61=200, OR(AND(E61='club records'!$B$11, F61&lt;='club records'!$C$11), AND(E61='club records'!$B$12, F61&lt;='club records'!$C$12), AND(E61='club records'!$B$13, F61&lt;='club records'!$C$13), AND(E61='club records'!$B$14, F61&lt;='club records'!$C$14), AND(E61='club records'!$B$15, F61&lt;='club records'!$C$15))), "CR", " ")</f>
        <v xml:space="preserve"> </v>
      </c>
      <c r="M61" s="15" t="str">
        <f>IF(AND(B61=300, OR(AND(E61='club records'!$B$16, F61&lt;='club records'!$C$16), AND(E61='club records'!$B$17, F61&lt;='club records'!$C$17))), "CR", " ")</f>
        <v xml:space="preserve"> </v>
      </c>
      <c r="N61" s="15" t="str">
        <f>IF(AND(B61=400, OR(AND(E61='club records'!$B$18, F61&lt;='club records'!$C$18), AND(E61='club records'!$B$19, F61&lt;='club records'!$C$19), AND(E61='club records'!$B$20, F61&lt;='club records'!$C$20), AND(E61='club records'!$B$21, F61&lt;='club records'!$C$21))), "CR", " ")</f>
        <v xml:space="preserve"> </v>
      </c>
      <c r="O61" s="15" t="str">
        <f>IF(AND(B61=800, OR(AND(E61='club records'!$B$22, F61&lt;='club records'!$C$22), AND(E61='club records'!$B$23, F61&lt;='club records'!$C$23), AND(E61='club records'!$B$24, F61&lt;='club records'!$C$24), AND(E61='club records'!$B$25, F61&lt;='club records'!$C$25), AND(E61='club records'!$B$26, F61&lt;='club records'!$C$26))), "CR", " ")</f>
        <v xml:space="preserve"> </v>
      </c>
      <c r="P61" s="15" t="str">
        <f>IF(AND(B61=1000, OR(AND(E61='club records'!$B$27, F61&lt;='club records'!$C$27), AND(E61='club records'!$B$28, F61&lt;='club records'!$C$28))), "CR", " ")</f>
        <v xml:space="preserve"> </v>
      </c>
      <c r="Q61" s="15" t="str">
        <f>IF(AND(B61=1500, OR(AND(E61='club records'!$B$29, F61&lt;='club records'!$C$29), AND(E61='club records'!$B$30, F61&lt;='club records'!$C$30), AND(E61='club records'!$B$31, F61&lt;='club records'!$C$31), AND(E61='club records'!$B$32, F61&lt;='club records'!$C$32), AND(E61='club records'!$B$33, F61&lt;='club records'!$C$33))), "CR", " ")</f>
        <v xml:space="preserve"> </v>
      </c>
      <c r="R61" s="15" t="str">
        <f>IF(AND(B61="1600 (Mile)",OR(AND(E61='club records'!$B$34,F61&lt;='club records'!$C$34),AND(E61='club records'!$B$35,F61&lt;='club records'!$C$35),AND(E61='club records'!$B$36,F61&lt;='club records'!$C$36),AND(E61='club records'!$B$37,F61&lt;='club records'!$C$37))),"CR"," ")</f>
        <v xml:space="preserve"> </v>
      </c>
      <c r="S61" s="15" t="str">
        <f>IF(AND(B61=3000, OR(AND(E61='club records'!$B$38, F61&lt;='club records'!$C$38), AND(E61='club records'!$B$39, F61&lt;='club records'!$C$39), AND(E61='club records'!$B$40, F61&lt;='club records'!$C$40), AND(E61='club records'!$B$41, F61&lt;='club records'!$C$41))), "CR", " ")</f>
        <v xml:space="preserve"> </v>
      </c>
      <c r="T61" s="15" t="str">
        <f>IF(AND(B61=5000, OR(AND(E61='club records'!$B$42, F61&lt;='club records'!$C$42), AND(E61='club records'!$B$43, F61&lt;='club records'!$C$43))), "CR", " ")</f>
        <v xml:space="preserve"> </v>
      </c>
      <c r="U61" s="14" t="str">
        <f>IF(AND(B61=10000, OR(AND(E61='club records'!$B$44, F61&lt;='club records'!$C$44), AND(E61='club records'!$B$45, F61&lt;='club records'!$C$45))), "CR", " ")</f>
        <v xml:space="preserve"> </v>
      </c>
      <c r="V61" s="14" t="str">
        <f>IF(AND(B61="high jump", OR(AND(E61='club records'!$F$1, F61&gt;='club records'!$G$1), AND(E61='club records'!$F$2, F61&gt;='club records'!$G$2), AND(E61='club records'!$F$3, F61&gt;='club records'!$G$3), AND(E61='club records'!$F$4, F61&gt;='club records'!$G$4), AND(E61='club records'!$F$5, F61&gt;='club records'!$G$5))), "CR", " ")</f>
        <v xml:space="preserve"> </v>
      </c>
      <c r="W61" s="14" t="str">
        <f>IF(AND(B61="long jump", OR(AND(E61='club records'!$F$6, F61&gt;='club records'!$G$6), AND(E61='club records'!$F$7, F61&gt;='club records'!$G$7), AND(E61='club records'!$F$8, F61&gt;='club records'!$G$8), AND(E61='club records'!$F$9, F61&gt;='club records'!$G$9), AND(E61='club records'!$F$10, F61&gt;='club records'!$G$10))), "CR", " ")</f>
        <v xml:space="preserve"> </v>
      </c>
      <c r="X61" s="14" t="str">
        <f>IF(AND(B61="triple jump", OR(AND(E61='club records'!$F$11, F61&gt;='club records'!$G$11), AND(E61='club records'!$F$12, F61&gt;='club records'!$G$12), AND(E61='club records'!$F$13, F61&gt;='club records'!$G$13), AND(E61='club records'!$F$14, F61&gt;='club records'!$G$14), AND(E61='club records'!$F$15, F61&gt;='club records'!$G$15))), "CR", " ")</f>
        <v xml:space="preserve"> </v>
      </c>
      <c r="Y61" s="14" t="str">
        <f>IF(AND(B61="pole vault", OR(AND(E61='club records'!$F$16, F61&gt;='club records'!$G$16), AND(E61='club records'!$F$17, F61&gt;='club records'!$G$17), AND(E61='club records'!$F$18, F61&gt;='club records'!$G$18), AND(E61='club records'!$F$19, F61&gt;='club records'!$G$19), AND(E61='club records'!$F$20, F61&gt;='club records'!$G$20))), "CR", " ")</f>
        <v xml:space="preserve"> </v>
      </c>
      <c r="Z61" s="14" t="str">
        <f>IF(AND(B61="discus 1", E61='club records'!$F$21, F61&gt;='club records'!$G$21), "CR", " ")</f>
        <v xml:space="preserve"> </v>
      </c>
      <c r="AA61" s="14" t="str">
        <f>IF(AND(B61="discus 1.25", E61='club records'!$F$22, F61&gt;='club records'!$G$22), "CR", " ")</f>
        <v xml:space="preserve"> </v>
      </c>
      <c r="AB61" s="14" t="str">
        <f>IF(AND(B61="discus 1.5", E61='club records'!$F$23, F61&gt;='club records'!$G$23), "CR", " ")</f>
        <v xml:space="preserve"> </v>
      </c>
      <c r="AC61" s="14" t="str">
        <f>IF(AND(B61="discus 1.75", E61='club records'!$F$24, F61&gt;='club records'!$G$24), "CR", " ")</f>
        <v xml:space="preserve"> </v>
      </c>
      <c r="AD61" s="14" t="str">
        <f>IF(AND(B61="discus 2", E61='club records'!$F$25, F61&gt;='club records'!$G$25), "CR", " ")</f>
        <v xml:space="preserve"> </v>
      </c>
      <c r="AE61" s="14" t="str">
        <f>IF(AND(B61="hammer 4", E61='club records'!$F$27, F61&gt;='club records'!$G$27), "CR", " ")</f>
        <v xml:space="preserve"> </v>
      </c>
      <c r="AF61" s="14" t="str">
        <f>IF(AND(B61="hammer 5", E61='club records'!$F$28, F61&gt;='club records'!$G$28), "CR", " ")</f>
        <v xml:space="preserve"> </v>
      </c>
      <c r="AG61" s="14" t="str">
        <f>IF(AND(B61="hammer 6", E61='club records'!$F$29, F61&gt;='club records'!$G$29), "CR", " ")</f>
        <v xml:space="preserve"> </v>
      </c>
      <c r="AH61" s="14" t="str">
        <f>IF(AND(B61="hammer 7.26", E61='club records'!$F$30, F61&gt;='club records'!$G$30), "CR", " ")</f>
        <v xml:space="preserve"> </v>
      </c>
      <c r="AI61" s="14" t="str">
        <f>IF(AND(B61="javelin 400", E61='club records'!$F$31, F61&gt;='club records'!$G$31), "CR", " ")</f>
        <v xml:space="preserve"> </v>
      </c>
      <c r="AJ61" s="14" t="str">
        <f>IF(AND(B61="javelin 600", E61='club records'!$F$32, F61&gt;='club records'!$G$32), "CR", " ")</f>
        <v xml:space="preserve"> </v>
      </c>
      <c r="AK61" s="14" t="str">
        <f>IF(AND(B61="javelin 700", E61='club records'!$F$33, F61&gt;='club records'!$G$33), "CR", " ")</f>
        <v xml:space="preserve"> </v>
      </c>
      <c r="AL61" s="14" t="str">
        <f>IF(AND(B61="javelin 800", OR(AND(E61='club records'!$F$34, F61&gt;='club records'!$G$34), AND(E61='club records'!$F$35, F61&gt;='club records'!$G$35))), "CR", " ")</f>
        <v xml:space="preserve"> </v>
      </c>
      <c r="AM61" s="14" t="str">
        <f>IF(AND(B61="shot 3", E61='club records'!$F$36, F61&gt;='club records'!$G$36), "CR", " ")</f>
        <v xml:space="preserve"> </v>
      </c>
      <c r="AN61" s="14" t="str">
        <f>IF(AND(B61="shot 4", E61='club records'!$F$37, F61&gt;='club records'!$G$37), "CR", " ")</f>
        <v xml:space="preserve"> </v>
      </c>
      <c r="AO61" s="14" t="str">
        <f>IF(AND(B61="shot 5", E61='club records'!$F$38, F61&gt;='club records'!$G$38), "CR", " ")</f>
        <v xml:space="preserve"> </v>
      </c>
      <c r="AP61" s="14" t="str">
        <f>IF(AND(B61="shot 6", E61='club records'!$F$39, F61&gt;='club records'!$G$39), "CR", " ")</f>
        <v xml:space="preserve"> </v>
      </c>
      <c r="AQ61" s="14" t="str">
        <f>IF(AND(B61="shot 7.26", E61='club records'!$F$40, F61&gt;='club records'!$G$40), "CR", " ")</f>
        <v xml:space="preserve"> </v>
      </c>
      <c r="AR61" s="14" t="str">
        <f>IF(AND(B61="60H",OR(AND(E61='club records'!$J$1,F61&lt;='club records'!$K$1),AND(E61='club records'!$J$2,F61&lt;='club records'!$K$2),AND(E61='club records'!$J$3,F61&lt;='club records'!$K$3),AND(E61='club records'!$J$4,F61&lt;='club records'!$K$4),AND(E61='club records'!$J$5,F61&lt;='club records'!$K$5))),"CR"," ")</f>
        <v xml:space="preserve"> </v>
      </c>
      <c r="AS61" s="14" t="str">
        <f>IF(AND(B61="75H", AND(E61='club records'!$J$6, F61&lt;='club records'!$K$6)), "CR", " ")</f>
        <v xml:space="preserve"> </v>
      </c>
      <c r="AT61" s="14" t="str">
        <f>IF(AND(B61="80H", AND(E61='club records'!$J$7, F61&lt;='club records'!$K$7)), "CR", " ")</f>
        <v xml:space="preserve"> </v>
      </c>
      <c r="AU61" s="14" t="str">
        <f>IF(AND(B61="100H", AND(E61='club records'!$J$8, F61&lt;='club records'!$K$8)), "CR", " ")</f>
        <v xml:space="preserve"> </v>
      </c>
      <c r="AV61" s="14" t="str">
        <f>IF(AND(B61="110H", OR(AND(E61='club records'!$J$9, F61&lt;='club records'!$K$9), AND(E61='club records'!$J$10, F61&lt;='club records'!$K$10))), "CR", " ")</f>
        <v xml:space="preserve"> </v>
      </c>
      <c r="AW61" s="14" t="str">
        <f>IF(AND(B61="400H", OR(AND(E61='club records'!$J$11, F61&lt;='club records'!$K$11), AND(E61='club records'!$J$12, F61&lt;='club records'!$K$12), AND(E61='club records'!$J$13, F61&lt;='club records'!$K$13), AND(E61='club records'!$J$14, F61&lt;='club records'!$K$14))), "CR", " ")</f>
        <v xml:space="preserve"> </v>
      </c>
      <c r="AX61" s="14" t="str">
        <f>IF(AND(B61="1500SC", AND(E61='club records'!$J$15, F61&lt;='club records'!$K$15)), "CR", " ")</f>
        <v xml:space="preserve"> </v>
      </c>
      <c r="AY61" s="14" t="str">
        <f>IF(AND(B61="2000SC", OR(AND(E61='club records'!$J$17, F61&lt;='club records'!$K$17), AND(E61='club records'!$J$18, F61&lt;='club records'!$K$18))), "CR", " ")</f>
        <v xml:space="preserve"> </v>
      </c>
      <c r="AZ61" s="14" t="str">
        <f>IF(AND(B61="3000SC", OR(AND(E61='club records'!$J$20, F61&lt;='club records'!$K$20), AND(E61='club records'!$J$21, F61&lt;='club records'!$K$21))), "CR", " ")</f>
        <v xml:space="preserve"> </v>
      </c>
      <c r="BA61" s="15" t="str">
        <f>IF(AND(B61="4x100", OR(AND(E61='club records'!$N$1, F61&lt;='club records'!$O$1), AND(E61='club records'!$N$2, F61&lt;='club records'!$O$2), AND(E61='club records'!$N$3, F61&lt;='club records'!$O$3), AND(E61='club records'!$N$4, F61&lt;='club records'!$O$4), AND(E61='club records'!$N$5, F61&lt;='club records'!$O$5))), "CR", " ")</f>
        <v xml:space="preserve"> </v>
      </c>
      <c r="BB61" s="15" t="str">
        <f>IF(AND(B61="4x200", OR(AND(E61='club records'!$N$6, F61&lt;='club records'!$O$6), AND(E61='club records'!$N$7, F61&lt;='club records'!$O$7), AND(E61='club records'!$N$8, F61&lt;='club records'!$O$8), AND(E61='club records'!$N$9, F61&lt;='club records'!$O$9), AND(E61='club records'!$N$10, F61&lt;='club records'!$O$10))), "CR", " ")</f>
        <v xml:space="preserve"> </v>
      </c>
      <c r="BC61" s="15" t="str">
        <f>IF(AND(B61="4x300", AND(E61='club records'!$N$11, F61&lt;='club records'!$O$11)), "CR", " ")</f>
        <v xml:space="preserve"> </v>
      </c>
      <c r="BD61" s="15" t="str">
        <f>IF(AND(B61="4x400", OR(AND(E61='club records'!$N$12, F61&lt;='club records'!$O$12), AND(E61='club records'!$N$13, F61&lt;='club records'!$O$13), AND(E61='club records'!$N$14, F61&lt;='club records'!$O$14), AND(E61='club records'!$N$15, F61&lt;='club records'!$O$15))), "CR", " ")</f>
        <v xml:space="preserve"> </v>
      </c>
      <c r="BE61" s="15" t="str">
        <f>IF(AND(B61="3x800", OR(AND(E61='club records'!$N$16, F61&lt;='club records'!$O$16), AND(E61='club records'!$N$17, F61&lt;='club records'!$O$17), AND(E61='club records'!$N$18, F61&lt;='club records'!$O$18))), "CR", " ")</f>
        <v xml:space="preserve"> </v>
      </c>
      <c r="BF61" s="15" t="str">
        <f>IF(AND(B61="pentathlon", OR(AND(E61='club records'!$N$21, F61&gt;='club records'!$O$21), AND(E61='club records'!$N$22, F61&gt;='club records'!$O$22),AND(E61='club records'!$N$23, F61&gt;='club records'!$O$23),AND(E61='club records'!$N$24, F61&gt;='club records'!$O$24))), "CR", " ")</f>
        <v xml:space="preserve"> </v>
      </c>
      <c r="BG61" s="15" t="str">
        <f>IF(AND(B61="heptathlon", OR(AND(E61='club records'!$N$26, F61&gt;='club records'!$O$26), AND(E61='club records'!$N$27, F61&gt;='club records'!$O$27))), "CR", " ")</f>
        <v xml:space="preserve"> </v>
      </c>
      <c r="BH61" s="15" t="str">
        <f>IF(AND(B61="decathlon", OR(AND(E61='club records'!$N$29, F61&gt;='club records'!$O$29), AND(E61='club records'!$N$30, F61&gt;='club records'!$O$30),AND(E61='club records'!$N$31, F61&gt;='club records'!$O$31))), "CR", " ")</f>
        <v xml:space="preserve"> </v>
      </c>
    </row>
    <row r="62" spans="1:60" ht="14.5" x14ac:dyDescent="0.35">
      <c r="A62" s="1" t="str">
        <f t="shared" si="6"/>
        <v>U13</v>
      </c>
      <c r="B62" s="2">
        <v>100</v>
      </c>
      <c r="C62" s="1" t="s">
        <v>99</v>
      </c>
      <c r="D62" s="1" t="s">
        <v>3</v>
      </c>
      <c r="E62" s="19" t="s">
        <v>13</v>
      </c>
      <c r="F62" s="20">
        <v>15.16</v>
      </c>
      <c r="G62" s="27">
        <v>43596</v>
      </c>
      <c r="H62" s="1" t="s">
        <v>313</v>
      </c>
      <c r="I62" s="1" t="s">
        <v>339</v>
      </c>
      <c r="J62" s="15" t="str">
        <f t="shared" si="7"/>
        <v/>
      </c>
      <c r="K62" s="15" t="str">
        <f>IF(AND(B62=100, OR(AND(E62='club records'!$B$6, F62&lt;='club records'!$C$6), AND(E62='club records'!$B$7, F62&lt;='club records'!$C$7), AND(E62='club records'!$B$8, F62&lt;='club records'!$C$8), AND(E62='club records'!$B$9, F62&lt;='club records'!$C$9), AND(E62='club records'!$B$10, F62&lt;='club records'!$C$10))), "CR", " ")</f>
        <v xml:space="preserve"> </v>
      </c>
      <c r="L62" s="15" t="str">
        <f>IF(AND(B62=200, OR(AND(E62='club records'!$B$11, F62&lt;='club records'!$C$11), AND(E62='club records'!$B$12, F62&lt;='club records'!$C$12), AND(E62='club records'!$B$13, F62&lt;='club records'!$C$13), AND(E62='club records'!$B$14, F62&lt;='club records'!$C$14), AND(E62='club records'!$B$15, F62&lt;='club records'!$C$15))), "CR", " ")</f>
        <v xml:space="preserve"> </v>
      </c>
      <c r="M62" s="15" t="str">
        <f>IF(AND(B62=300, OR(AND(E62='club records'!$B$16, F62&lt;='club records'!$C$16), AND(E62='club records'!$B$17, F62&lt;='club records'!$C$17))), "CR", " ")</f>
        <v xml:space="preserve"> </v>
      </c>
      <c r="N62" s="15" t="str">
        <f>IF(AND(B62=400, OR(AND(E62='club records'!$B$18, F62&lt;='club records'!$C$18), AND(E62='club records'!$B$19, F62&lt;='club records'!$C$19), AND(E62='club records'!$B$20, F62&lt;='club records'!$C$20), AND(E62='club records'!$B$21, F62&lt;='club records'!$C$21))), "CR", " ")</f>
        <v xml:space="preserve"> </v>
      </c>
      <c r="O62" s="15" t="str">
        <f>IF(AND(B62=800, OR(AND(E62='club records'!$B$22, F62&lt;='club records'!$C$22), AND(E62='club records'!$B$23, F62&lt;='club records'!$C$23), AND(E62='club records'!$B$24, F62&lt;='club records'!$C$24), AND(E62='club records'!$B$25, F62&lt;='club records'!$C$25), AND(E62='club records'!$B$26, F62&lt;='club records'!$C$26))), "CR", " ")</f>
        <v xml:space="preserve"> </v>
      </c>
      <c r="P62" s="15" t="str">
        <f>IF(AND(B62=1000, OR(AND(E62='club records'!$B$27, F62&lt;='club records'!$C$27), AND(E62='club records'!$B$28, F62&lt;='club records'!$C$28))), "CR", " ")</f>
        <v xml:space="preserve"> </v>
      </c>
      <c r="Q62" s="15" t="str">
        <f>IF(AND(B62=1500, OR(AND(E62='club records'!$B$29, F62&lt;='club records'!$C$29), AND(E62='club records'!$B$30, F62&lt;='club records'!$C$30), AND(E62='club records'!$B$31, F62&lt;='club records'!$C$31), AND(E62='club records'!$B$32, F62&lt;='club records'!$C$32), AND(E62='club records'!$B$33, F62&lt;='club records'!$C$33))), "CR", " ")</f>
        <v xml:space="preserve"> </v>
      </c>
      <c r="R62" s="15" t="str">
        <f>IF(AND(B62="1600 (Mile)",OR(AND(E62='club records'!$B$34,F62&lt;='club records'!$C$34),AND(E62='club records'!$B$35,F62&lt;='club records'!$C$35),AND(E62='club records'!$B$36,F62&lt;='club records'!$C$36),AND(E62='club records'!$B$37,F62&lt;='club records'!$C$37))),"CR"," ")</f>
        <v xml:space="preserve"> </v>
      </c>
      <c r="S62" s="15" t="str">
        <f>IF(AND(B62=3000, OR(AND(E62='club records'!$B$38, F62&lt;='club records'!$C$38), AND(E62='club records'!$B$39, F62&lt;='club records'!$C$39), AND(E62='club records'!$B$40, F62&lt;='club records'!$C$40), AND(E62='club records'!$B$41, F62&lt;='club records'!$C$41))), "CR", " ")</f>
        <v xml:space="preserve"> </v>
      </c>
      <c r="T62" s="15" t="str">
        <f>IF(AND(B62=5000, OR(AND(E62='club records'!$B$42, F62&lt;='club records'!$C$42), AND(E62='club records'!$B$43, F62&lt;='club records'!$C$43))), "CR", " ")</f>
        <v xml:space="preserve"> </v>
      </c>
      <c r="U62" s="14" t="str">
        <f>IF(AND(B62=10000, OR(AND(E62='club records'!$B$44, F62&lt;='club records'!$C$44), AND(E62='club records'!$B$45, F62&lt;='club records'!$C$45))), "CR", " ")</f>
        <v xml:space="preserve"> </v>
      </c>
      <c r="V62" s="14" t="str">
        <f>IF(AND(B62="high jump", OR(AND(E62='club records'!$F$1, F62&gt;='club records'!$G$1), AND(E62='club records'!$F$2, F62&gt;='club records'!$G$2), AND(E62='club records'!$F$3, F62&gt;='club records'!$G$3), AND(E62='club records'!$F$4, F62&gt;='club records'!$G$4), AND(E62='club records'!$F$5, F62&gt;='club records'!$G$5))), "CR", " ")</f>
        <v xml:space="preserve"> </v>
      </c>
      <c r="W62" s="14" t="str">
        <f>IF(AND(B62="long jump", OR(AND(E62='club records'!$F$6, F62&gt;='club records'!$G$6), AND(E62='club records'!$F$7, F62&gt;='club records'!$G$7), AND(E62='club records'!$F$8, F62&gt;='club records'!$G$8), AND(E62='club records'!$F$9, F62&gt;='club records'!$G$9), AND(E62='club records'!$F$10, F62&gt;='club records'!$G$10))), "CR", " ")</f>
        <v xml:space="preserve"> </v>
      </c>
      <c r="X62" s="14" t="str">
        <f>IF(AND(B62="triple jump", OR(AND(E62='club records'!$F$11, F62&gt;='club records'!$G$11), AND(E62='club records'!$F$12, F62&gt;='club records'!$G$12), AND(E62='club records'!$F$13, F62&gt;='club records'!$G$13), AND(E62='club records'!$F$14, F62&gt;='club records'!$G$14), AND(E62='club records'!$F$15, F62&gt;='club records'!$G$15))), "CR", " ")</f>
        <v xml:space="preserve"> </v>
      </c>
      <c r="Y62" s="14" t="str">
        <f>IF(AND(B62="pole vault", OR(AND(E62='club records'!$F$16, F62&gt;='club records'!$G$16), AND(E62='club records'!$F$17, F62&gt;='club records'!$G$17), AND(E62='club records'!$F$18, F62&gt;='club records'!$G$18), AND(E62='club records'!$F$19, F62&gt;='club records'!$G$19), AND(E62='club records'!$F$20, F62&gt;='club records'!$G$20))), "CR", " ")</f>
        <v xml:space="preserve"> </v>
      </c>
      <c r="Z62" s="14" t="str">
        <f>IF(AND(B62="discus 1", E62='club records'!$F$21, F62&gt;='club records'!$G$21), "CR", " ")</f>
        <v xml:space="preserve"> </v>
      </c>
      <c r="AA62" s="14" t="str">
        <f>IF(AND(B62="discus 1.25", E62='club records'!$F$22, F62&gt;='club records'!$G$22), "CR", " ")</f>
        <v xml:space="preserve"> </v>
      </c>
      <c r="AB62" s="14" t="str">
        <f>IF(AND(B62="discus 1.5", E62='club records'!$F$23, F62&gt;='club records'!$G$23), "CR", " ")</f>
        <v xml:space="preserve"> </v>
      </c>
      <c r="AC62" s="14" t="str">
        <f>IF(AND(B62="discus 1.75", E62='club records'!$F$24, F62&gt;='club records'!$G$24), "CR", " ")</f>
        <v xml:space="preserve"> </v>
      </c>
      <c r="AD62" s="14" t="str">
        <f>IF(AND(B62="discus 2", E62='club records'!$F$25, F62&gt;='club records'!$G$25), "CR", " ")</f>
        <v xml:space="preserve"> </v>
      </c>
      <c r="AE62" s="14" t="str">
        <f>IF(AND(B62="hammer 4", E62='club records'!$F$27, F62&gt;='club records'!$G$27), "CR", " ")</f>
        <v xml:space="preserve"> </v>
      </c>
      <c r="AF62" s="14" t="str">
        <f>IF(AND(B62="hammer 5", E62='club records'!$F$28, F62&gt;='club records'!$G$28), "CR", " ")</f>
        <v xml:space="preserve"> </v>
      </c>
      <c r="AG62" s="14" t="str">
        <f>IF(AND(B62="hammer 6", E62='club records'!$F$29, F62&gt;='club records'!$G$29), "CR", " ")</f>
        <v xml:space="preserve"> </v>
      </c>
      <c r="AH62" s="14" t="str">
        <f>IF(AND(B62="hammer 7.26", E62='club records'!$F$30, F62&gt;='club records'!$G$30), "CR", " ")</f>
        <v xml:space="preserve"> </v>
      </c>
      <c r="AI62" s="14" t="str">
        <f>IF(AND(B62="javelin 400", E62='club records'!$F$31, F62&gt;='club records'!$G$31), "CR", " ")</f>
        <v xml:space="preserve"> </v>
      </c>
      <c r="AJ62" s="14" t="str">
        <f>IF(AND(B62="javelin 600", E62='club records'!$F$32, F62&gt;='club records'!$G$32), "CR", " ")</f>
        <v xml:space="preserve"> </v>
      </c>
      <c r="AK62" s="14" t="str">
        <f>IF(AND(B62="javelin 700", E62='club records'!$F$33, F62&gt;='club records'!$G$33), "CR", " ")</f>
        <v xml:space="preserve"> </v>
      </c>
      <c r="AL62" s="14" t="str">
        <f>IF(AND(B62="javelin 800", OR(AND(E62='club records'!$F$34, F62&gt;='club records'!$G$34), AND(E62='club records'!$F$35, F62&gt;='club records'!$G$35))), "CR", " ")</f>
        <v xml:space="preserve"> </v>
      </c>
      <c r="AM62" s="14" t="str">
        <f>IF(AND(B62="shot 3", E62='club records'!$F$36, F62&gt;='club records'!$G$36), "CR", " ")</f>
        <v xml:space="preserve"> </v>
      </c>
      <c r="AN62" s="14" t="str">
        <f>IF(AND(B62="shot 4", E62='club records'!$F$37, F62&gt;='club records'!$G$37), "CR", " ")</f>
        <v xml:space="preserve"> </v>
      </c>
      <c r="AO62" s="14" t="str">
        <f>IF(AND(B62="shot 5", E62='club records'!$F$38, F62&gt;='club records'!$G$38), "CR", " ")</f>
        <v xml:space="preserve"> </v>
      </c>
      <c r="AP62" s="14" t="str">
        <f>IF(AND(B62="shot 6", E62='club records'!$F$39, F62&gt;='club records'!$G$39), "CR", " ")</f>
        <v xml:space="preserve"> </v>
      </c>
      <c r="AQ62" s="14" t="str">
        <f>IF(AND(B62="shot 7.26", E62='club records'!$F$40, F62&gt;='club records'!$G$40), "CR", " ")</f>
        <v xml:space="preserve"> </v>
      </c>
      <c r="AR62" s="14" t="str">
        <f>IF(AND(B62="60H",OR(AND(E62='club records'!$J$1,F62&lt;='club records'!$K$1),AND(E62='club records'!$J$2,F62&lt;='club records'!$K$2),AND(E62='club records'!$J$3,F62&lt;='club records'!$K$3),AND(E62='club records'!$J$4,F62&lt;='club records'!$K$4),AND(E62='club records'!$J$5,F62&lt;='club records'!$K$5))),"CR"," ")</f>
        <v xml:space="preserve"> </v>
      </c>
      <c r="AS62" s="14" t="str">
        <f>IF(AND(B62="75H", AND(E62='club records'!$J$6, F62&lt;='club records'!$K$6)), "CR", " ")</f>
        <v xml:space="preserve"> </v>
      </c>
      <c r="AT62" s="14" t="str">
        <f>IF(AND(B62="80H", AND(E62='club records'!$J$7, F62&lt;='club records'!$K$7)), "CR", " ")</f>
        <v xml:space="preserve"> </v>
      </c>
      <c r="AU62" s="14" t="str">
        <f>IF(AND(B62="100H", AND(E62='club records'!$J$8, F62&lt;='club records'!$K$8)), "CR", " ")</f>
        <v xml:space="preserve"> </v>
      </c>
      <c r="AV62" s="14" t="str">
        <f>IF(AND(B62="110H", OR(AND(E62='club records'!$J$9, F62&lt;='club records'!$K$9), AND(E62='club records'!$J$10, F62&lt;='club records'!$K$10))), "CR", " ")</f>
        <v xml:space="preserve"> </v>
      </c>
      <c r="AW62" s="14" t="str">
        <f>IF(AND(B62="400H", OR(AND(E62='club records'!$J$11, F62&lt;='club records'!$K$11), AND(E62='club records'!$J$12, F62&lt;='club records'!$K$12), AND(E62='club records'!$J$13, F62&lt;='club records'!$K$13), AND(E62='club records'!$J$14, F62&lt;='club records'!$K$14))), "CR", " ")</f>
        <v xml:space="preserve"> </v>
      </c>
      <c r="AX62" s="14" t="str">
        <f>IF(AND(B62="1500SC", AND(E62='club records'!$J$15, F62&lt;='club records'!$K$15)), "CR", " ")</f>
        <v xml:space="preserve"> </v>
      </c>
      <c r="AY62" s="14" t="str">
        <f>IF(AND(B62="2000SC", OR(AND(E62='club records'!$J$17, F62&lt;='club records'!$K$17), AND(E62='club records'!$J$18, F62&lt;='club records'!$K$18))), "CR", " ")</f>
        <v xml:space="preserve"> </v>
      </c>
      <c r="AZ62" s="14" t="str">
        <f>IF(AND(B62="3000SC", OR(AND(E62='club records'!$J$20, F62&lt;='club records'!$K$20), AND(E62='club records'!$J$21, F62&lt;='club records'!$K$21))), "CR", " ")</f>
        <v xml:space="preserve"> </v>
      </c>
      <c r="BA62" s="15" t="str">
        <f>IF(AND(B62="4x100", OR(AND(E62='club records'!$N$1, F62&lt;='club records'!$O$1), AND(E62='club records'!$N$2, F62&lt;='club records'!$O$2), AND(E62='club records'!$N$3, F62&lt;='club records'!$O$3), AND(E62='club records'!$N$4, F62&lt;='club records'!$O$4), AND(E62='club records'!$N$5, F62&lt;='club records'!$O$5))), "CR", " ")</f>
        <v xml:space="preserve"> </v>
      </c>
      <c r="BB62" s="15" t="str">
        <f>IF(AND(B62="4x200", OR(AND(E62='club records'!$N$6, F62&lt;='club records'!$O$6), AND(E62='club records'!$N$7, F62&lt;='club records'!$O$7), AND(E62='club records'!$N$8, F62&lt;='club records'!$O$8), AND(E62='club records'!$N$9, F62&lt;='club records'!$O$9), AND(E62='club records'!$N$10, F62&lt;='club records'!$O$10))), "CR", " ")</f>
        <v xml:space="preserve"> </v>
      </c>
      <c r="BC62" s="15" t="str">
        <f>IF(AND(B62="4x300", AND(E62='club records'!$N$11, F62&lt;='club records'!$O$11)), "CR", " ")</f>
        <v xml:space="preserve"> </v>
      </c>
      <c r="BD62" s="15" t="str">
        <f>IF(AND(B62="4x400", OR(AND(E62='club records'!$N$12, F62&lt;='club records'!$O$12), AND(E62='club records'!$N$13, F62&lt;='club records'!$O$13), AND(E62='club records'!$N$14, F62&lt;='club records'!$O$14), AND(E62='club records'!$N$15, F62&lt;='club records'!$O$15))), "CR", " ")</f>
        <v xml:space="preserve"> </v>
      </c>
      <c r="BE62" s="15" t="str">
        <f>IF(AND(B62="3x800", OR(AND(E62='club records'!$N$16, F62&lt;='club records'!$O$16), AND(E62='club records'!$N$17, F62&lt;='club records'!$O$17), AND(E62='club records'!$N$18, F62&lt;='club records'!$O$18))), "CR", " ")</f>
        <v xml:space="preserve"> </v>
      </c>
      <c r="BF62" s="15" t="str">
        <f>IF(AND(B62="pentathlon", OR(AND(E62='club records'!$N$21, F62&gt;='club records'!$O$21), AND(E62='club records'!$N$22, F62&gt;='club records'!$O$22),AND(E62='club records'!$N$23, F62&gt;='club records'!$O$23),AND(E62='club records'!$N$24, F62&gt;='club records'!$O$24))), "CR", " ")</f>
        <v xml:space="preserve"> </v>
      </c>
      <c r="BG62" s="15" t="str">
        <f>IF(AND(B62="heptathlon", OR(AND(E62='club records'!$N$26, F62&gt;='club records'!$O$26), AND(E62='club records'!$N$27, F62&gt;='club records'!$O$27))), "CR", " ")</f>
        <v xml:space="preserve"> </v>
      </c>
      <c r="BH62" s="15" t="str">
        <f>IF(AND(B62="decathlon", OR(AND(E62='club records'!$N$29, F62&gt;='club records'!$O$29), AND(E62='club records'!$N$30, F62&gt;='club records'!$O$30),AND(E62='club records'!$N$31, F62&gt;='club records'!$O$31))), "CR", " ")</f>
        <v xml:space="preserve"> </v>
      </c>
    </row>
    <row r="63" spans="1:60" ht="14.5" x14ac:dyDescent="0.35">
      <c r="A63" s="1" t="str">
        <f t="shared" si="6"/>
        <v>U13</v>
      </c>
      <c r="B63" s="2">
        <v>100</v>
      </c>
      <c r="C63" s="1" t="s">
        <v>144</v>
      </c>
      <c r="D63" s="1" t="s">
        <v>257</v>
      </c>
      <c r="E63" s="19" t="s">
        <v>13</v>
      </c>
      <c r="F63" s="20">
        <v>15.26</v>
      </c>
      <c r="G63" s="27">
        <v>39903</v>
      </c>
      <c r="H63" s="1" t="s">
        <v>248</v>
      </c>
      <c r="I63" s="1" t="s">
        <v>249</v>
      </c>
      <c r="J63" s="15" t="str">
        <f t="shared" si="7"/>
        <v/>
      </c>
      <c r="K63" s="15" t="str">
        <f>IF(AND(B63=100, OR(AND(E63='club records'!$B$6, F63&lt;='club records'!$C$6), AND(E63='club records'!$B$7, F63&lt;='club records'!$C$7), AND(E63='club records'!$B$8, F63&lt;='club records'!$C$8), AND(E63='club records'!$B$9, F63&lt;='club records'!$C$9), AND(E63='club records'!$B$10, F63&lt;='club records'!$C$10))), "CR", " ")</f>
        <v xml:space="preserve"> </v>
      </c>
      <c r="L63" s="15" t="str">
        <f>IF(AND(B63=200, OR(AND(E63='club records'!$B$11, F63&lt;='club records'!$C$11), AND(E63='club records'!$B$12, F63&lt;='club records'!$C$12), AND(E63='club records'!$B$13, F63&lt;='club records'!$C$13), AND(E63='club records'!$B$14, F63&lt;='club records'!$C$14), AND(E63='club records'!$B$15, F63&lt;='club records'!$C$15))), "CR", " ")</f>
        <v xml:space="preserve"> </v>
      </c>
      <c r="M63" s="15" t="str">
        <f>IF(AND(B63=300, OR(AND(E63='club records'!$B$16, F63&lt;='club records'!$C$16), AND(E63='club records'!$B$17, F63&lt;='club records'!$C$17))), "CR", " ")</f>
        <v xml:space="preserve"> </v>
      </c>
      <c r="N63" s="15" t="str">
        <f>IF(AND(B63=400, OR(AND(E63='club records'!$B$18, F63&lt;='club records'!$C$18), AND(E63='club records'!$B$19, F63&lt;='club records'!$C$19), AND(E63='club records'!$B$20, F63&lt;='club records'!$C$20), AND(E63='club records'!$B$21, F63&lt;='club records'!$C$21))), "CR", " ")</f>
        <v xml:space="preserve"> </v>
      </c>
      <c r="O63" s="15" t="str">
        <f>IF(AND(B63=800, OR(AND(E63='club records'!$B$22, F63&lt;='club records'!$C$22), AND(E63='club records'!$B$23, F63&lt;='club records'!$C$23), AND(E63='club records'!$B$24, F63&lt;='club records'!$C$24), AND(E63='club records'!$B$25, F63&lt;='club records'!$C$25), AND(E63='club records'!$B$26, F63&lt;='club records'!$C$26))), "CR", " ")</f>
        <v xml:space="preserve"> </v>
      </c>
      <c r="P63" s="15" t="str">
        <f>IF(AND(B63=1000, OR(AND(E63='club records'!$B$27, F63&lt;='club records'!$C$27), AND(E63='club records'!$B$28, F63&lt;='club records'!$C$28))), "CR", " ")</f>
        <v xml:space="preserve"> </v>
      </c>
      <c r="Q63" s="15" t="str">
        <f>IF(AND(B63=1500, OR(AND(E63='club records'!$B$29, F63&lt;='club records'!$C$29), AND(E63='club records'!$B$30, F63&lt;='club records'!$C$30), AND(E63='club records'!$B$31, F63&lt;='club records'!$C$31), AND(E63='club records'!$B$32, F63&lt;='club records'!$C$32), AND(E63='club records'!$B$33, F63&lt;='club records'!$C$33))), "CR", " ")</f>
        <v xml:space="preserve"> </v>
      </c>
      <c r="R63" s="15" t="str">
        <f>IF(AND(B63="1600 (Mile)",OR(AND(E63='club records'!$B$34,F63&lt;='club records'!$C$34),AND(E63='club records'!$B$35,F63&lt;='club records'!$C$35),AND(E63='club records'!$B$36,F63&lt;='club records'!$C$36),AND(E63='club records'!$B$37,F63&lt;='club records'!$C$37))),"CR"," ")</f>
        <v xml:space="preserve"> </v>
      </c>
      <c r="S63" s="15" t="str">
        <f>IF(AND(B63=3000, OR(AND(E63='club records'!$B$38, F63&lt;='club records'!$C$38), AND(E63='club records'!$B$39, F63&lt;='club records'!$C$39), AND(E63='club records'!$B$40, F63&lt;='club records'!$C$40), AND(E63='club records'!$B$41, F63&lt;='club records'!$C$41))), "CR", " ")</f>
        <v xml:space="preserve"> </v>
      </c>
      <c r="T63" s="15" t="str">
        <f>IF(AND(B63=5000, OR(AND(E63='club records'!$B$42, F63&lt;='club records'!$C$42), AND(E63='club records'!$B$43, F63&lt;='club records'!$C$43))), "CR", " ")</f>
        <v xml:space="preserve"> </v>
      </c>
      <c r="U63" s="14" t="str">
        <f>IF(AND(B63=10000, OR(AND(E63='club records'!$B$44, F63&lt;='club records'!$C$44), AND(E63='club records'!$B$45, F63&lt;='club records'!$C$45))), "CR", " ")</f>
        <v xml:space="preserve"> </v>
      </c>
      <c r="V63" s="14" t="str">
        <f>IF(AND(B63="high jump", OR(AND(E63='club records'!$F$1, F63&gt;='club records'!$G$1), AND(E63='club records'!$F$2, F63&gt;='club records'!$G$2), AND(E63='club records'!$F$3, F63&gt;='club records'!$G$3), AND(E63='club records'!$F$4, F63&gt;='club records'!$G$4), AND(E63='club records'!$F$5, F63&gt;='club records'!$G$5))), "CR", " ")</f>
        <v xml:space="preserve"> </v>
      </c>
      <c r="W63" s="14" t="str">
        <f>IF(AND(B63="long jump", OR(AND(E63='club records'!$F$6, F63&gt;='club records'!$G$6), AND(E63='club records'!$F$7, F63&gt;='club records'!$G$7), AND(E63='club records'!$F$8, F63&gt;='club records'!$G$8), AND(E63='club records'!$F$9, F63&gt;='club records'!$G$9), AND(E63='club records'!$F$10, F63&gt;='club records'!$G$10))), "CR", " ")</f>
        <v xml:space="preserve"> </v>
      </c>
      <c r="X63" s="14" t="str">
        <f>IF(AND(B63="triple jump", OR(AND(E63='club records'!$F$11, F63&gt;='club records'!$G$11), AND(E63='club records'!$F$12, F63&gt;='club records'!$G$12), AND(E63='club records'!$F$13, F63&gt;='club records'!$G$13), AND(E63='club records'!$F$14, F63&gt;='club records'!$G$14), AND(E63='club records'!$F$15, F63&gt;='club records'!$G$15))), "CR", " ")</f>
        <v xml:space="preserve"> </v>
      </c>
      <c r="Y63" s="14" t="str">
        <f>IF(AND(B63="pole vault", OR(AND(E63='club records'!$F$16, F63&gt;='club records'!$G$16), AND(E63='club records'!$F$17, F63&gt;='club records'!$G$17), AND(E63='club records'!$F$18, F63&gt;='club records'!$G$18), AND(E63='club records'!$F$19, F63&gt;='club records'!$G$19), AND(E63='club records'!$F$20, F63&gt;='club records'!$G$20))), "CR", " ")</f>
        <v xml:space="preserve"> </v>
      </c>
      <c r="Z63" s="14" t="str">
        <f>IF(AND(B63="discus 1", E63='club records'!$F$21, F63&gt;='club records'!$G$21), "CR", " ")</f>
        <v xml:space="preserve"> </v>
      </c>
      <c r="AA63" s="14" t="str">
        <f>IF(AND(B63="discus 1.25", E63='club records'!$F$22, F63&gt;='club records'!$G$22), "CR", " ")</f>
        <v xml:space="preserve"> </v>
      </c>
      <c r="AB63" s="14" t="str">
        <f>IF(AND(B63="discus 1.5", E63='club records'!$F$23, F63&gt;='club records'!$G$23), "CR", " ")</f>
        <v xml:space="preserve"> </v>
      </c>
      <c r="AC63" s="14" t="str">
        <f>IF(AND(B63="discus 1.75", E63='club records'!$F$24, F63&gt;='club records'!$G$24), "CR", " ")</f>
        <v xml:space="preserve"> </v>
      </c>
      <c r="AD63" s="14" t="str">
        <f>IF(AND(B63="discus 2", E63='club records'!$F$25, F63&gt;='club records'!$G$25), "CR", " ")</f>
        <v xml:space="preserve"> </v>
      </c>
      <c r="AE63" s="14" t="str">
        <f>IF(AND(B63="hammer 4", E63='club records'!$F$27, F63&gt;='club records'!$G$27), "CR", " ")</f>
        <v xml:space="preserve"> </v>
      </c>
      <c r="AF63" s="14" t="str">
        <f>IF(AND(B63="hammer 5", E63='club records'!$F$28, F63&gt;='club records'!$G$28), "CR", " ")</f>
        <v xml:space="preserve"> </v>
      </c>
      <c r="AG63" s="14" t="str">
        <f>IF(AND(B63="hammer 6", E63='club records'!$F$29, F63&gt;='club records'!$G$29), "CR", " ")</f>
        <v xml:space="preserve"> </v>
      </c>
      <c r="AH63" s="14" t="str">
        <f>IF(AND(B63="hammer 7.26", E63='club records'!$F$30, F63&gt;='club records'!$G$30), "CR", " ")</f>
        <v xml:space="preserve"> </v>
      </c>
      <c r="AI63" s="14" t="str">
        <f>IF(AND(B63="javelin 400", E63='club records'!$F$31, F63&gt;='club records'!$G$31), "CR", " ")</f>
        <v xml:space="preserve"> </v>
      </c>
      <c r="AJ63" s="14" t="str">
        <f>IF(AND(B63="javelin 600", E63='club records'!$F$32, F63&gt;='club records'!$G$32), "CR", " ")</f>
        <v xml:space="preserve"> </v>
      </c>
      <c r="AK63" s="14" t="str">
        <f>IF(AND(B63="javelin 700", E63='club records'!$F$33, F63&gt;='club records'!$G$33), "CR", " ")</f>
        <v xml:space="preserve"> </v>
      </c>
      <c r="AL63" s="14" t="str">
        <f>IF(AND(B63="javelin 800", OR(AND(E63='club records'!$F$34, F63&gt;='club records'!$G$34), AND(E63='club records'!$F$35, F63&gt;='club records'!$G$35))), "CR", " ")</f>
        <v xml:space="preserve"> </v>
      </c>
      <c r="AM63" s="14" t="str">
        <f>IF(AND(B63="shot 3", E63='club records'!$F$36, F63&gt;='club records'!$G$36), "CR", " ")</f>
        <v xml:space="preserve"> </v>
      </c>
      <c r="AN63" s="14" t="str">
        <f>IF(AND(B63="shot 4", E63='club records'!$F$37, F63&gt;='club records'!$G$37), "CR", " ")</f>
        <v xml:space="preserve"> </v>
      </c>
      <c r="AO63" s="14" t="str">
        <f>IF(AND(B63="shot 5", E63='club records'!$F$38, F63&gt;='club records'!$G$38), "CR", " ")</f>
        <v xml:space="preserve"> </v>
      </c>
      <c r="AP63" s="14" t="str">
        <f>IF(AND(B63="shot 6", E63='club records'!$F$39, F63&gt;='club records'!$G$39), "CR", " ")</f>
        <v xml:space="preserve"> </v>
      </c>
      <c r="AQ63" s="14" t="str">
        <f>IF(AND(B63="shot 7.26", E63='club records'!$F$40, F63&gt;='club records'!$G$40), "CR", " ")</f>
        <v xml:space="preserve"> </v>
      </c>
      <c r="AR63" s="14" t="str">
        <f>IF(AND(B63="60H",OR(AND(E63='club records'!$J$1,F63&lt;='club records'!$K$1),AND(E63='club records'!$J$2,F63&lt;='club records'!$K$2),AND(E63='club records'!$J$3,F63&lt;='club records'!$K$3),AND(E63='club records'!$J$4,F63&lt;='club records'!$K$4),AND(E63='club records'!$J$5,F63&lt;='club records'!$K$5))),"CR"," ")</f>
        <v xml:space="preserve"> </v>
      </c>
      <c r="AS63" s="14" t="str">
        <f>IF(AND(B63="75H", AND(E63='club records'!$J$6, F63&lt;='club records'!$K$6)), "CR", " ")</f>
        <v xml:space="preserve"> </v>
      </c>
      <c r="AT63" s="14" t="str">
        <f>IF(AND(B63="80H", AND(E63='club records'!$J$7, F63&lt;='club records'!$K$7)), "CR", " ")</f>
        <v xml:space="preserve"> </v>
      </c>
      <c r="AU63" s="14" t="str">
        <f>IF(AND(B63="100H", AND(E63='club records'!$J$8, F63&lt;='club records'!$K$8)), "CR", " ")</f>
        <v xml:space="preserve"> </v>
      </c>
      <c r="AV63" s="14" t="str">
        <f>IF(AND(B63="110H", OR(AND(E63='club records'!$J$9, F63&lt;='club records'!$K$9), AND(E63='club records'!$J$10, F63&lt;='club records'!$K$10))), "CR", " ")</f>
        <v xml:space="preserve"> </v>
      </c>
      <c r="AW63" s="14" t="str">
        <f>IF(AND(B63="400H", OR(AND(E63='club records'!$J$11, F63&lt;='club records'!$K$11), AND(E63='club records'!$J$12, F63&lt;='club records'!$K$12), AND(E63='club records'!$J$13, F63&lt;='club records'!$K$13), AND(E63='club records'!$J$14, F63&lt;='club records'!$K$14))), "CR", " ")</f>
        <v xml:space="preserve"> </v>
      </c>
      <c r="AX63" s="14" t="str">
        <f>IF(AND(B63="1500SC", AND(E63='club records'!$J$15, F63&lt;='club records'!$K$15)), "CR", " ")</f>
        <v xml:space="preserve"> </v>
      </c>
      <c r="AY63" s="14" t="str">
        <f>IF(AND(B63="2000SC", OR(AND(E63='club records'!$J$17, F63&lt;='club records'!$K$17), AND(E63='club records'!$J$18, F63&lt;='club records'!$K$18))), "CR", " ")</f>
        <v xml:space="preserve"> </v>
      </c>
      <c r="AZ63" s="14" t="str">
        <f>IF(AND(B63="3000SC", OR(AND(E63='club records'!$J$20, F63&lt;='club records'!$K$20), AND(E63='club records'!$J$21, F63&lt;='club records'!$K$21))), "CR", " ")</f>
        <v xml:space="preserve"> </v>
      </c>
      <c r="BA63" s="15" t="str">
        <f>IF(AND(B63="4x100", OR(AND(E63='club records'!$N$1, F63&lt;='club records'!$O$1), AND(E63='club records'!$N$2, F63&lt;='club records'!$O$2), AND(E63='club records'!$N$3, F63&lt;='club records'!$O$3), AND(E63='club records'!$N$4, F63&lt;='club records'!$O$4), AND(E63='club records'!$N$5, F63&lt;='club records'!$O$5))), "CR", " ")</f>
        <v xml:space="preserve"> </v>
      </c>
      <c r="BB63" s="15" t="str">
        <f>IF(AND(B63="4x200", OR(AND(E63='club records'!$N$6, F63&lt;='club records'!$O$6), AND(E63='club records'!$N$7, F63&lt;='club records'!$O$7), AND(E63='club records'!$N$8, F63&lt;='club records'!$O$8), AND(E63='club records'!$N$9, F63&lt;='club records'!$O$9), AND(E63='club records'!$N$10, F63&lt;='club records'!$O$10))), "CR", " ")</f>
        <v xml:space="preserve"> </v>
      </c>
      <c r="BC63" s="15" t="str">
        <f>IF(AND(B63="4x300", AND(E63='club records'!$N$11, F63&lt;='club records'!$O$11)), "CR", " ")</f>
        <v xml:space="preserve"> </v>
      </c>
      <c r="BD63" s="15" t="str">
        <f>IF(AND(B63="4x400", OR(AND(E63='club records'!$N$12, F63&lt;='club records'!$O$12), AND(E63='club records'!$N$13, F63&lt;='club records'!$O$13), AND(E63='club records'!$N$14, F63&lt;='club records'!$O$14), AND(E63='club records'!$N$15, F63&lt;='club records'!$O$15))), "CR", " ")</f>
        <v xml:space="preserve"> </v>
      </c>
      <c r="BE63" s="15" t="str">
        <f>IF(AND(B63="3x800", OR(AND(E63='club records'!$N$16, F63&lt;='club records'!$O$16), AND(E63='club records'!$N$17, F63&lt;='club records'!$O$17), AND(E63='club records'!$N$18, F63&lt;='club records'!$O$18))), "CR", " ")</f>
        <v xml:space="preserve"> </v>
      </c>
      <c r="BF63" s="15" t="str">
        <f>IF(AND(B63="pentathlon", OR(AND(E63='club records'!$N$21, F63&gt;='club records'!$O$21), AND(E63='club records'!$N$22, F63&gt;='club records'!$O$22),AND(E63='club records'!$N$23, F63&gt;='club records'!$O$23),AND(E63='club records'!$N$24, F63&gt;='club records'!$O$24))), "CR", " ")</f>
        <v xml:space="preserve"> </v>
      </c>
      <c r="BG63" s="15" t="str">
        <f>IF(AND(B63="heptathlon", OR(AND(E63='club records'!$N$26, F63&gt;='club records'!$O$26), AND(E63='club records'!$N$27, F63&gt;='club records'!$O$27))), "CR", " ")</f>
        <v xml:space="preserve"> </v>
      </c>
      <c r="BH63" s="15" t="str">
        <f>IF(AND(B63="decathlon", OR(AND(E63='club records'!$N$29, F63&gt;='club records'!$O$29), AND(E63='club records'!$N$30, F63&gt;='club records'!$O$30),AND(E63='club records'!$N$31, F63&gt;='club records'!$O$31))), "CR", " ")</f>
        <v xml:space="preserve"> </v>
      </c>
    </row>
    <row r="64" spans="1:60" ht="14.5" x14ac:dyDescent="0.35">
      <c r="A64" s="1" t="str">
        <f t="shared" si="6"/>
        <v>U13</v>
      </c>
      <c r="B64" s="2">
        <v>100</v>
      </c>
      <c r="C64" s="1" t="s">
        <v>276</v>
      </c>
      <c r="D64" s="1" t="s">
        <v>277</v>
      </c>
      <c r="E64" s="19" t="s">
        <v>13</v>
      </c>
      <c r="F64" s="20">
        <v>15.36</v>
      </c>
      <c r="G64" s="27">
        <v>39903</v>
      </c>
      <c r="H64" s="1" t="s">
        <v>248</v>
      </c>
      <c r="I64" s="1" t="s">
        <v>249</v>
      </c>
      <c r="J64" s="15" t="str">
        <f t="shared" si="7"/>
        <v/>
      </c>
      <c r="K64" s="15" t="str">
        <f>IF(AND(B64=100, OR(AND(E64='club records'!$B$6, F64&lt;='club records'!$C$6), AND(E64='club records'!$B$7, F64&lt;='club records'!$C$7), AND(E64='club records'!$B$8, F64&lt;='club records'!$C$8), AND(E64='club records'!$B$9, F64&lt;='club records'!$C$9), AND(E64='club records'!$B$10, F64&lt;='club records'!$C$10))), "CR", " ")</f>
        <v xml:space="preserve"> </v>
      </c>
      <c r="L64" s="15" t="str">
        <f>IF(AND(B64=200, OR(AND(E64='club records'!$B$11, F64&lt;='club records'!$C$11), AND(E64='club records'!$B$12, F64&lt;='club records'!$C$12), AND(E64='club records'!$B$13, F64&lt;='club records'!$C$13), AND(E64='club records'!$B$14, F64&lt;='club records'!$C$14), AND(E64='club records'!$B$15, F64&lt;='club records'!$C$15))), "CR", " ")</f>
        <v xml:space="preserve"> </v>
      </c>
      <c r="M64" s="15" t="str">
        <f>IF(AND(B64=300, OR(AND(E64='club records'!$B$16, F64&lt;='club records'!$C$16), AND(E64='club records'!$B$17, F64&lt;='club records'!$C$17))), "CR", " ")</f>
        <v xml:space="preserve"> </v>
      </c>
      <c r="N64" s="15" t="str">
        <f>IF(AND(B64=400, OR(AND(E64='club records'!$B$18, F64&lt;='club records'!$C$18), AND(E64='club records'!$B$19, F64&lt;='club records'!$C$19), AND(E64='club records'!$B$20, F64&lt;='club records'!$C$20), AND(E64='club records'!$B$21, F64&lt;='club records'!$C$21))), "CR", " ")</f>
        <v xml:space="preserve"> </v>
      </c>
      <c r="O64" s="15" t="str">
        <f>IF(AND(B64=800, OR(AND(E64='club records'!$B$22, F64&lt;='club records'!$C$22), AND(E64='club records'!$B$23, F64&lt;='club records'!$C$23), AND(E64='club records'!$B$24, F64&lt;='club records'!$C$24), AND(E64='club records'!$B$25, F64&lt;='club records'!$C$25), AND(E64='club records'!$B$26, F64&lt;='club records'!$C$26))), "CR", " ")</f>
        <v xml:space="preserve"> </v>
      </c>
      <c r="P64" s="15" t="str">
        <f>IF(AND(B64=1000, OR(AND(E64='club records'!$B$27, F64&lt;='club records'!$C$27), AND(E64='club records'!$B$28, F64&lt;='club records'!$C$28))), "CR", " ")</f>
        <v xml:space="preserve"> </v>
      </c>
      <c r="Q64" s="15" t="str">
        <f>IF(AND(B64=1500, OR(AND(E64='club records'!$B$29, F64&lt;='club records'!$C$29), AND(E64='club records'!$B$30, F64&lt;='club records'!$C$30), AND(E64='club records'!$B$31, F64&lt;='club records'!$C$31), AND(E64='club records'!$B$32, F64&lt;='club records'!$C$32), AND(E64='club records'!$B$33, F64&lt;='club records'!$C$33))), "CR", " ")</f>
        <v xml:space="preserve"> </v>
      </c>
      <c r="R64" s="15" t="str">
        <f>IF(AND(B64="1600 (Mile)",OR(AND(E64='club records'!$B$34,F64&lt;='club records'!$C$34),AND(E64='club records'!$B$35,F64&lt;='club records'!$C$35),AND(E64='club records'!$B$36,F64&lt;='club records'!$C$36),AND(E64='club records'!$B$37,F64&lt;='club records'!$C$37))),"CR"," ")</f>
        <v xml:space="preserve"> </v>
      </c>
      <c r="S64" s="15" t="str">
        <f>IF(AND(B64=3000, OR(AND(E64='club records'!$B$38, F64&lt;='club records'!$C$38), AND(E64='club records'!$B$39, F64&lt;='club records'!$C$39), AND(E64='club records'!$B$40, F64&lt;='club records'!$C$40), AND(E64='club records'!$B$41, F64&lt;='club records'!$C$41))), "CR", " ")</f>
        <v xml:space="preserve"> </v>
      </c>
      <c r="T64" s="15" t="str">
        <f>IF(AND(B64=5000, OR(AND(E64='club records'!$B$42, F64&lt;='club records'!$C$42), AND(E64='club records'!$B$43, F64&lt;='club records'!$C$43))), "CR", " ")</f>
        <v xml:space="preserve"> </v>
      </c>
      <c r="U64" s="14" t="str">
        <f>IF(AND(B64=10000, OR(AND(E64='club records'!$B$44, F64&lt;='club records'!$C$44), AND(E64='club records'!$B$45, F64&lt;='club records'!$C$45))), "CR", " ")</f>
        <v xml:space="preserve"> </v>
      </c>
      <c r="V64" s="14" t="str">
        <f>IF(AND(B64="high jump", OR(AND(E64='club records'!$F$1, F64&gt;='club records'!$G$1), AND(E64='club records'!$F$2, F64&gt;='club records'!$G$2), AND(E64='club records'!$F$3, F64&gt;='club records'!$G$3), AND(E64='club records'!$F$4, F64&gt;='club records'!$G$4), AND(E64='club records'!$F$5, F64&gt;='club records'!$G$5))), "CR", " ")</f>
        <v xml:space="preserve"> </v>
      </c>
      <c r="W64" s="14" t="str">
        <f>IF(AND(B64="long jump", OR(AND(E64='club records'!$F$6, F64&gt;='club records'!$G$6), AND(E64='club records'!$F$7, F64&gt;='club records'!$G$7), AND(E64='club records'!$F$8, F64&gt;='club records'!$G$8), AND(E64='club records'!$F$9, F64&gt;='club records'!$G$9), AND(E64='club records'!$F$10, F64&gt;='club records'!$G$10))), "CR", " ")</f>
        <v xml:space="preserve"> </v>
      </c>
      <c r="X64" s="14" t="str">
        <f>IF(AND(B64="triple jump", OR(AND(E64='club records'!$F$11, F64&gt;='club records'!$G$11), AND(E64='club records'!$F$12, F64&gt;='club records'!$G$12), AND(E64='club records'!$F$13, F64&gt;='club records'!$G$13), AND(E64='club records'!$F$14, F64&gt;='club records'!$G$14), AND(E64='club records'!$F$15, F64&gt;='club records'!$G$15))), "CR", " ")</f>
        <v xml:space="preserve"> </v>
      </c>
      <c r="Y64" s="14" t="str">
        <f>IF(AND(B64="pole vault", OR(AND(E64='club records'!$F$16, F64&gt;='club records'!$G$16), AND(E64='club records'!$F$17, F64&gt;='club records'!$G$17), AND(E64='club records'!$F$18, F64&gt;='club records'!$G$18), AND(E64='club records'!$F$19, F64&gt;='club records'!$G$19), AND(E64='club records'!$F$20, F64&gt;='club records'!$G$20))), "CR", " ")</f>
        <v xml:space="preserve"> </v>
      </c>
      <c r="Z64" s="14" t="str">
        <f>IF(AND(B64="discus 1", E64='club records'!$F$21, F64&gt;='club records'!$G$21), "CR", " ")</f>
        <v xml:space="preserve"> </v>
      </c>
      <c r="AA64" s="14" t="str">
        <f>IF(AND(B64="discus 1.25", E64='club records'!$F$22, F64&gt;='club records'!$G$22), "CR", " ")</f>
        <v xml:space="preserve"> </v>
      </c>
      <c r="AB64" s="14" t="str">
        <f>IF(AND(B64="discus 1.5", E64='club records'!$F$23, F64&gt;='club records'!$G$23), "CR", " ")</f>
        <v xml:space="preserve"> </v>
      </c>
      <c r="AC64" s="14" t="str">
        <f>IF(AND(B64="discus 1.75", E64='club records'!$F$24, F64&gt;='club records'!$G$24), "CR", " ")</f>
        <v xml:space="preserve"> </v>
      </c>
      <c r="AD64" s="14" t="str">
        <f>IF(AND(B64="discus 2", E64='club records'!$F$25, F64&gt;='club records'!$G$25), "CR", " ")</f>
        <v xml:space="preserve"> </v>
      </c>
      <c r="AE64" s="14" t="str">
        <f>IF(AND(B64="hammer 4", E64='club records'!$F$27, F64&gt;='club records'!$G$27), "CR", " ")</f>
        <v xml:space="preserve"> </v>
      </c>
      <c r="AF64" s="14" t="str">
        <f>IF(AND(B64="hammer 5", E64='club records'!$F$28, F64&gt;='club records'!$G$28), "CR", " ")</f>
        <v xml:space="preserve"> </v>
      </c>
      <c r="AG64" s="14" t="str">
        <f>IF(AND(B64="hammer 6", E64='club records'!$F$29, F64&gt;='club records'!$G$29), "CR", " ")</f>
        <v xml:space="preserve"> </v>
      </c>
      <c r="AH64" s="14" t="str">
        <f>IF(AND(B64="hammer 7.26", E64='club records'!$F$30, F64&gt;='club records'!$G$30), "CR", " ")</f>
        <v xml:space="preserve"> </v>
      </c>
      <c r="AI64" s="14" t="str">
        <f>IF(AND(B64="javelin 400", E64='club records'!$F$31, F64&gt;='club records'!$G$31), "CR", " ")</f>
        <v xml:space="preserve"> </v>
      </c>
      <c r="AJ64" s="14" t="str">
        <f>IF(AND(B64="javelin 600", E64='club records'!$F$32, F64&gt;='club records'!$G$32), "CR", " ")</f>
        <v xml:space="preserve"> </v>
      </c>
      <c r="AK64" s="14" t="str">
        <f>IF(AND(B64="javelin 700", E64='club records'!$F$33, F64&gt;='club records'!$G$33), "CR", " ")</f>
        <v xml:space="preserve"> </v>
      </c>
      <c r="AL64" s="14" t="str">
        <f>IF(AND(B64="javelin 800", OR(AND(E64='club records'!$F$34, F64&gt;='club records'!$G$34), AND(E64='club records'!$F$35, F64&gt;='club records'!$G$35))), "CR", " ")</f>
        <v xml:space="preserve"> </v>
      </c>
      <c r="AM64" s="14" t="str">
        <f>IF(AND(B64="shot 3", E64='club records'!$F$36, F64&gt;='club records'!$G$36), "CR", " ")</f>
        <v xml:space="preserve"> </v>
      </c>
      <c r="AN64" s="14" t="str">
        <f>IF(AND(B64="shot 4", E64='club records'!$F$37, F64&gt;='club records'!$G$37), "CR", " ")</f>
        <v xml:space="preserve"> </v>
      </c>
      <c r="AO64" s="14" t="str">
        <f>IF(AND(B64="shot 5", E64='club records'!$F$38, F64&gt;='club records'!$G$38), "CR", " ")</f>
        <v xml:space="preserve"> </v>
      </c>
      <c r="AP64" s="14" t="str">
        <f>IF(AND(B64="shot 6", E64='club records'!$F$39, F64&gt;='club records'!$G$39), "CR", " ")</f>
        <v xml:space="preserve"> </v>
      </c>
      <c r="AQ64" s="14" t="str">
        <f>IF(AND(B64="shot 7.26", E64='club records'!$F$40, F64&gt;='club records'!$G$40), "CR", " ")</f>
        <v xml:space="preserve"> </v>
      </c>
      <c r="AR64" s="14" t="str">
        <f>IF(AND(B64="60H",OR(AND(E64='club records'!$J$1,F64&lt;='club records'!$K$1),AND(E64='club records'!$J$2,F64&lt;='club records'!$K$2),AND(E64='club records'!$J$3,F64&lt;='club records'!$K$3),AND(E64='club records'!$J$4,F64&lt;='club records'!$K$4),AND(E64='club records'!$J$5,F64&lt;='club records'!$K$5))),"CR"," ")</f>
        <v xml:space="preserve"> </v>
      </c>
      <c r="AS64" s="14" t="str">
        <f>IF(AND(B64="75H", AND(E64='club records'!$J$6, F64&lt;='club records'!$K$6)), "CR", " ")</f>
        <v xml:space="preserve"> </v>
      </c>
      <c r="AT64" s="14" t="str">
        <f>IF(AND(B64="80H", AND(E64='club records'!$J$7, F64&lt;='club records'!$K$7)), "CR", " ")</f>
        <v xml:space="preserve"> </v>
      </c>
      <c r="AU64" s="14" t="str">
        <f>IF(AND(B64="100H", AND(E64='club records'!$J$8, F64&lt;='club records'!$K$8)), "CR", " ")</f>
        <v xml:space="preserve"> </v>
      </c>
      <c r="AV64" s="14" t="str">
        <f>IF(AND(B64="110H", OR(AND(E64='club records'!$J$9, F64&lt;='club records'!$K$9), AND(E64='club records'!$J$10, F64&lt;='club records'!$K$10))), "CR", " ")</f>
        <v xml:space="preserve"> </v>
      </c>
      <c r="AW64" s="14" t="str">
        <f>IF(AND(B64="400H", OR(AND(E64='club records'!$J$11, F64&lt;='club records'!$K$11), AND(E64='club records'!$J$12, F64&lt;='club records'!$K$12), AND(E64='club records'!$J$13, F64&lt;='club records'!$K$13), AND(E64='club records'!$J$14, F64&lt;='club records'!$K$14))), "CR", " ")</f>
        <v xml:space="preserve"> </v>
      </c>
      <c r="AX64" s="14" t="str">
        <f>IF(AND(B64="1500SC", AND(E64='club records'!$J$15, F64&lt;='club records'!$K$15)), "CR", " ")</f>
        <v xml:space="preserve"> </v>
      </c>
      <c r="AY64" s="14" t="str">
        <f>IF(AND(B64="2000SC", OR(AND(E64='club records'!$J$17, F64&lt;='club records'!$K$17), AND(E64='club records'!$J$18, F64&lt;='club records'!$K$18))), "CR", " ")</f>
        <v xml:space="preserve"> </v>
      </c>
      <c r="AZ64" s="14" t="str">
        <f>IF(AND(B64="3000SC", OR(AND(E64='club records'!$J$20, F64&lt;='club records'!$K$20), AND(E64='club records'!$J$21, F64&lt;='club records'!$K$21))), "CR", " ")</f>
        <v xml:space="preserve"> </v>
      </c>
      <c r="BA64" s="15" t="str">
        <f>IF(AND(B64="4x100", OR(AND(E64='club records'!$N$1, F64&lt;='club records'!$O$1), AND(E64='club records'!$N$2, F64&lt;='club records'!$O$2), AND(E64='club records'!$N$3, F64&lt;='club records'!$O$3), AND(E64='club records'!$N$4, F64&lt;='club records'!$O$4), AND(E64='club records'!$N$5, F64&lt;='club records'!$O$5))), "CR", " ")</f>
        <v xml:space="preserve"> </v>
      </c>
      <c r="BB64" s="15" t="str">
        <f>IF(AND(B64="4x200", OR(AND(E64='club records'!$N$6, F64&lt;='club records'!$O$6), AND(E64='club records'!$N$7, F64&lt;='club records'!$O$7), AND(E64='club records'!$N$8, F64&lt;='club records'!$O$8), AND(E64='club records'!$N$9, F64&lt;='club records'!$O$9), AND(E64='club records'!$N$10, F64&lt;='club records'!$O$10))), "CR", " ")</f>
        <v xml:space="preserve"> </v>
      </c>
      <c r="BC64" s="15" t="str">
        <f>IF(AND(B64="4x300", AND(E64='club records'!$N$11, F64&lt;='club records'!$O$11)), "CR", " ")</f>
        <v xml:space="preserve"> </v>
      </c>
      <c r="BD64" s="15" t="str">
        <f>IF(AND(B64="4x400", OR(AND(E64='club records'!$N$12, F64&lt;='club records'!$O$12), AND(E64='club records'!$N$13, F64&lt;='club records'!$O$13), AND(E64='club records'!$N$14, F64&lt;='club records'!$O$14), AND(E64='club records'!$N$15, F64&lt;='club records'!$O$15))), "CR", " ")</f>
        <v xml:space="preserve"> </v>
      </c>
      <c r="BE64" s="15" t="str">
        <f>IF(AND(B64="3x800", OR(AND(E64='club records'!$N$16, F64&lt;='club records'!$O$16), AND(E64='club records'!$N$17, F64&lt;='club records'!$O$17), AND(E64='club records'!$N$18, F64&lt;='club records'!$O$18))), "CR", " ")</f>
        <v xml:space="preserve"> </v>
      </c>
      <c r="BF64" s="15" t="str">
        <f>IF(AND(B64="pentathlon", OR(AND(E64='club records'!$N$21, F64&gt;='club records'!$O$21), AND(E64='club records'!$N$22, F64&gt;='club records'!$O$22),AND(E64='club records'!$N$23, F64&gt;='club records'!$O$23),AND(E64='club records'!$N$24, F64&gt;='club records'!$O$24))), "CR", " ")</f>
        <v xml:space="preserve"> </v>
      </c>
      <c r="BG64" s="15" t="str">
        <f>IF(AND(B64="heptathlon", OR(AND(E64='club records'!$N$26, F64&gt;='club records'!$O$26), AND(E64='club records'!$N$27, F64&gt;='club records'!$O$27))), "CR", " ")</f>
        <v xml:space="preserve"> </v>
      </c>
      <c r="BH64" s="15" t="str">
        <f>IF(AND(B64="decathlon", OR(AND(E64='club records'!$N$29, F64&gt;='club records'!$O$29), AND(E64='club records'!$N$30, F64&gt;='club records'!$O$30),AND(E64='club records'!$N$31, F64&gt;='club records'!$O$31))), "CR", " ")</f>
        <v xml:space="preserve"> </v>
      </c>
    </row>
    <row r="65" spans="1:60" ht="14.5" x14ac:dyDescent="0.35">
      <c r="A65" s="1" t="str">
        <f t="shared" si="6"/>
        <v>U13</v>
      </c>
      <c r="B65" s="2">
        <v>100</v>
      </c>
      <c r="C65" s="1" t="s">
        <v>63</v>
      </c>
      <c r="D65" s="1" t="s">
        <v>163</v>
      </c>
      <c r="E65" s="19" t="s">
        <v>13</v>
      </c>
      <c r="F65" s="20">
        <v>15.43</v>
      </c>
      <c r="G65" s="27">
        <v>39903</v>
      </c>
      <c r="H65" s="1" t="s">
        <v>248</v>
      </c>
      <c r="I65" s="1" t="s">
        <v>249</v>
      </c>
      <c r="J65" s="15" t="str">
        <f t="shared" si="7"/>
        <v/>
      </c>
      <c r="K65" s="15" t="str">
        <f>IF(AND(B65=100, OR(AND(E65='club records'!$B$6, F65&lt;='club records'!$C$6), AND(E65='club records'!$B$7, F65&lt;='club records'!$C$7), AND(E65='club records'!$B$8, F65&lt;='club records'!$C$8), AND(E65='club records'!$B$9, F65&lt;='club records'!$C$9), AND(E65='club records'!$B$10, F65&lt;='club records'!$C$10))), "CR", " ")</f>
        <v xml:space="preserve"> </v>
      </c>
      <c r="L65" s="15" t="str">
        <f>IF(AND(B65=200, OR(AND(E65='club records'!$B$11, F65&lt;='club records'!$C$11), AND(E65='club records'!$B$12, F65&lt;='club records'!$C$12), AND(E65='club records'!$B$13, F65&lt;='club records'!$C$13), AND(E65='club records'!$B$14, F65&lt;='club records'!$C$14), AND(E65='club records'!$B$15, F65&lt;='club records'!$C$15))), "CR", " ")</f>
        <v xml:space="preserve"> </v>
      </c>
      <c r="M65" s="15" t="str">
        <f>IF(AND(B65=300, OR(AND(E65='club records'!$B$16, F65&lt;='club records'!$C$16), AND(E65='club records'!$B$17, F65&lt;='club records'!$C$17))), "CR", " ")</f>
        <v xml:space="preserve"> </v>
      </c>
      <c r="N65" s="15" t="str">
        <f>IF(AND(B65=400, OR(AND(E65='club records'!$B$18, F65&lt;='club records'!$C$18), AND(E65='club records'!$B$19, F65&lt;='club records'!$C$19), AND(E65='club records'!$B$20, F65&lt;='club records'!$C$20), AND(E65='club records'!$B$21, F65&lt;='club records'!$C$21))), "CR", " ")</f>
        <v xml:space="preserve"> </v>
      </c>
      <c r="O65" s="15" t="str">
        <f>IF(AND(B65=800, OR(AND(E65='club records'!$B$22, F65&lt;='club records'!$C$22), AND(E65='club records'!$B$23, F65&lt;='club records'!$C$23), AND(E65='club records'!$B$24, F65&lt;='club records'!$C$24), AND(E65='club records'!$B$25, F65&lt;='club records'!$C$25), AND(E65='club records'!$B$26, F65&lt;='club records'!$C$26))), "CR", " ")</f>
        <v xml:space="preserve"> </v>
      </c>
      <c r="P65" s="15" t="str">
        <f>IF(AND(B65=1000, OR(AND(E65='club records'!$B$27, F65&lt;='club records'!$C$27), AND(E65='club records'!$B$28, F65&lt;='club records'!$C$28))), "CR", " ")</f>
        <v xml:space="preserve"> </v>
      </c>
      <c r="Q65" s="15" t="str">
        <f>IF(AND(B65=1500, OR(AND(E65='club records'!$B$29, F65&lt;='club records'!$C$29), AND(E65='club records'!$B$30, F65&lt;='club records'!$C$30), AND(E65='club records'!$B$31, F65&lt;='club records'!$C$31), AND(E65='club records'!$B$32, F65&lt;='club records'!$C$32), AND(E65='club records'!$B$33, F65&lt;='club records'!$C$33))), "CR", " ")</f>
        <v xml:space="preserve"> </v>
      </c>
      <c r="R65" s="15" t="str">
        <f>IF(AND(B65="1600 (Mile)",OR(AND(E65='club records'!$B$34,F65&lt;='club records'!$C$34),AND(E65='club records'!$B$35,F65&lt;='club records'!$C$35),AND(E65='club records'!$B$36,F65&lt;='club records'!$C$36),AND(E65='club records'!$B$37,F65&lt;='club records'!$C$37))),"CR"," ")</f>
        <v xml:space="preserve"> </v>
      </c>
      <c r="S65" s="15" t="str">
        <f>IF(AND(B65=3000, OR(AND(E65='club records'!$B$38, F65&lt;='club records'!$C$38), AND(E65='club records'!$B$39, F65&lt;='club records'!$C$39), AND(E65='club records'!$B$40, F65&lt;='club records'!$C$40), AND(E65='club records'!$B$41, F65&lt;='club records'!$C$41))), "CR", " ")</f>
        <v xml:space="preserve"> </v>
      </c>
      <c r="T65" s="15" t="str">
        <f>IF(AND(B65=5000, OR(AND(E65='club records'!$B$42, F65&lt;='club records'!$C$42), AND(E65='club records'!$B$43, F65&lt;='club records'!$C$43))), "CR", " ")</f>
        <v xml:space="preserve"> </v>
      </c>
      <c r="U65" s="14" t="str">
        <f>IF(AND(B65=10000, OR(AND(E65='club records'!$B$44, F65&lt;='club records'!$C$44), AND(E65='club records'!$B$45, F65&lt;='club records'!$C$45))), "CR", " ")</f>
        <v xml:space="preserve"> </v>
      </c>
      <c r="V65" s="14" t="str">
        <f>IF(AND(B65="high jump", OR(AND(E65='club records'!$F$1, F65&gt;='club records'!$G$1), AND(E65='club records'!$F$2, F65&gt;='club records'!$G$2), AND(E65='club records'!$F$3, F65&gt;='club records'!$G$3), AND(E65='club records'!$F$4, F65&gt;='club records'!$G$4), AND(E65='club records'!$F$5, F65&gt;='club records'!$G$5))), "CR", " ")</f>
        <v xml:space="preserve"> </v>
      </c>
      <c r="W65" s="14" t="str">
        <f>IF(AND(B65="long jump", OR(AND(E65='club records'!$F$6, F65&gt;='club records'!$G$6), AND(E65='club records'!$F$7, F65&gt;='club records'!$G$7), AND(E65='club records'!$F$8, F65&gt;='club records'!$G$8), AND(E65='club records'!$F$9, F65&gt;='club records'!$G$9), AND(E65='club records'!$F$10, F65&gt;='club records'!$G$10))), "CR", " ")</f>
        <v xml:space="preserve"> </v>
      </c>
      <c r="X65" s="14" t="str">
        <f>IF(AND(B65="triple jump", OR(AND(E65='club records'!$F$11, F65&gt;='club records'!$G$11), AND(E65='club records'!$F$12, F65&gt;='club records'!$G$12), AND(E65='club records'!$F$13, F65&gt;='club records'!$G$13), AND(E65='club records'!$F$14, F65&gt;='club records'!$G$14), AND(E65='club records'!$F$15, F65&gt;='club records'!$G$15))), "CR", " ")</f>
        <v xml:space="preserve"> </v>
      </c>
      <c r="Y65" s="14" t="str">
        <f>IF(AND(B65="pole vault", OR(AND(E65='club records'!$F$16, F65&gt;='club records'!$G$16), AND(E65='club records'!$F$17, F65&gt;='club records'!$G$17), AND(E65='club records'!$F$18, F65&gt;='club records'!$G$18), AND(E65='club records'!$F$19, F65&gt;='club records'!$G$19), AND(E65='club records'!$F$20, F65&gt;='club records'!$G$20))), "CR", " ")</f>
        <v xml:space="preserve"> </v>
      </c>
      <c r="Z65" s="14" t="str">
        <f>IF(AND(B65="discus 1", E65='club records'!$F$21, F65&gt;='club records'!$G$21), "CR", " ")</f>
        <v xml:space="preserve"> </v>
      </c>
      <c r="AA65" s="14" t="str">
        <f>IF(AND(B65="discus 1.25", E65='club records'!$F$22, F65&gt;='club records'!$G$22), "CR", " ")</f>
        <v xml:space="preserve"> </v>
      </c>
      <c r="AB65" s="14" t="str">
        <f>IF(AND(B65="discus 1.5", E65='club records'!$F$23, F65&gt;='club records'!$G$23), "CR", " ")</f>
        <v xml:space="preserve"> </v>
      </c>
      <c r="AC65" s="14" t="str">
        <f>IF(AND(B65="discus 1.75", E65='club records'!$F$24, F65&gt;='club records'!$G$24), "CR", " ")</f>
        <v xml:space="preserve"> </v>
      </c>
      <c r="AD65" s="14" t="str">
        <f>IF(AND(B65="discus 2", E65='club records'!$F$25, F65&gt;='club records'!$G$25), "CR", " ")</f>
        <v xml:space="preserve"> </v>
      </c>
      <c r="AE65" s="14" t="str">
        <f>IF(AND(B65="hammer 4", E65='club records'!$F$27, F65&gt;='club records'!$G$27), "CR", " ")</f>
        <v xml:space="preserve"> </v>
      </c>
      <c r="AF65" s="14" t="str">
        <f>IF(AND(B65="hammer 5", E65='club records'!$F$28, F65&gt;='club records'!$G$28), "CR", " ")</f>
        <v xml:space="preserve"> </v>
      </c>
      <c r="AG65" s="14" t="str">
        <f>IF(AND(B65="hammer 6", E65='club records'!$F$29, F65&gt;='club records'!$G$29), "CR", " ")</f>
        <v xml:space="preserve"> </v>
      </c>
      <c r="AH65" s="14" t="str">
        <f>IF(AND(B65="hammer 7.26", E65='club records'!$F$30, F65&gt;='club records'!$G$30), "CR", " ")</f>
        <v xml:space="preserve"> </v>
      </c>
      <c r="AI65" s="14" t="str">
        <f>IF(AND(B65="javelin 400", E65='club records'!$F$31, F65&gt;='club records'!$G$31), "CR", " ")</f>
        <v xml:space="preserve"> </v>
      </c>
      <c r="AJ65" s="14" t="str">
        <f>IF(AND(B65="javelin 600", E65='club records'!$F$32, F65&gt;='club records'!$G$32), "CR", " ")</f>
        <v xml:space="preserve"> </v>
      </c>
      <c r="AK65" s="14" t="str">
        <f>IF(AND(B65="javelin 700", E65='club records'!$F$33, F65&gt;='club records'!$G$33), "CR", " ")</f>
        <v xml:space="preserve"> </v>
      </c>
      <c r="AL65" s="14" t="str">
        <f>IF(AND(B65="javelin 800", OR(AND(E65='club records'!$F$34, F65&gt;='club records'!$G$34), AND(E65='club records'!$F$35, F65&gt;='club records'!$G$35))), "CR", " ")</f>
        <v xml:space="preserve"> </v>
      </c>
      <c r="AM65" s="14" t="str">
        <f>IF(AND(B65="shot 3", E65='club records'!$F$36, F65&gt;='club records'!$G$36), "CR", " ")</f>
        <v xml:space="preserve"> </v>
      </c>
      <c r="AN65" s="14" t="str">
        <f>IF(AND(B65="shot 4", E65='club records'!$F$37, F65&gt;='club records'!$G$37), "CR", " ")</f>
        <v xml:space="preserve"> </v>
      </c>
      <c r="AO65" s="14" t="str">
        <f>IF(AND(B65="shot 5", E65='club records'!$F$38, F65&gt;='club records'!$G$38), "CR", " ")</f>
        <v xml:space="preserve"> </v>
      </c>
      <c r="AP65" s="14" t="str">
        <f>IF(AND(B65="shot 6", E65='club records'!$F$39, F65&gt;='club records'!$G$39), "CR", " ")</f>
        <v xml:space="preserve"> </v>
      </c>
      <c r="AQ65" s="14" t="str">
        <f>IF(AND(B65="shot 7.26", E65='club records'!$F$40, F65&gt;='club records'!$G$40), "CR", " ")</f>
        <v xml:space="preserve"> </v>
      </c>
      <c r="AR65" s="14" t="str">
        <f>IF(AND(B65="60H",OR(AND(E65='club records'!$J$1,F65&lt;='club records'!$K$1),AND(E65='club records'!$J$2,F65&lt;='club records'!$K$2),AND(E65='club records'!$J$3,F65&lt;='club records'!$K$3),AND(E65='club records'!$J$4,F65&lt;='club records'!$K$4),AND(E65='club records'!$J$5,F65&lt;='club records'!$K$5))),"CR"," ")</f>
        <v xml:space="preserve"> </v>
      </c>
      <c r="AS65" s="14" t="str">
        <f>IF(AND(B65="75H", AND(E65='club records'!$J$6, F65&lt;='club records'!$K$6)), "CR", " ")</f>
        <v xml:space="preserve"> </v>
      </c>
      <c r="AT65" s="14" t="str">
        <f>IF(AND(B65="80H", AND(E65='club records'!$J$7, F65&lt;='club records'!$K$7)), "CR", " ")</f>
        <v xml:space="preserve"> </v>
      </c>
      <c r="AU65" s="14" t="str">
        <f>IF(AND(B65="100H", AND(E65='club records'!$J$8, F65&lt;='club records'!$K$8)), "CR", " ")</f>
        <v xml:space="preserve"> </v>
      </c>
      <c r="AV65" s="14" t="str">
        <f>IF(AND(B65="110H", OR(AND(E65='club records'!$J$9, F65&lt;='club records'!$K$9), AND(E65='club records'!$J$10, F65&lt;='club records'!$K$10))), "CR", " ")</f>
        <v xml:space="preserve"> </v>
      </c>
      <c r="AW65" s="14" t="str">
        <f>IF(AND(B65="400H", OR(AND(E65='club records'!$J$11, F65&lt;='club records'!$K$11), AND(E65='club records'!$J$12, F65&lt;='club records'!$K$12), AND(E65='club records'!$J$13, F65&lt;='club records'!$K$13), AND(E65='club records'!$J$14, F65&lt;='club records'!$K$14))), "CR", " ")</f>
        <v xml:space="preserve"> </v>
      </c>
      <c r="AX65" s="14" t="str">
        <f>IF(AND(B65="1500SC", AND(E65='club records'!$J$15, F65&lt;='club records'!$K$15)), "CR", " ")</f>
        <v xml:space="preserve"> </v>
      </c>
      <c r="AY65" s="14" t="str">
        <f>IF(AND(B65="2000SC", OR(AND(E65='club records'!$J$17, F65&lt;='club records'!$K$17), AND(E65='club records'!$J$18, F65&lt;='club records'!$K$18))), "CR", " ")</f>
        <v xml:space="preserve"> </v>
      </c>
      <c r="AZ65" s="14" t="str">
        <f>IF(AND(B65="3000SC", OR(AND(E65='club records'!$J$20, F65&lt;='club records'!$K$20), AND(E65='club records'!$J$21, F65&lt;='club records'!$K$21))), "CR", " ")</f>
        <v xml:space="preserve"> </v>
      </c>
      <c r="BA65" s="15" t="str">
        <f>IF(AND(B65="4x100", OR(AND(E65='club records'!$N$1, F65&lt;='club records'!$O$1), AND(E65='club records'!$N$2, F65&lt;='club records'!$O$2), AND(E65='club records'!$N$3, F65&lt;='club records'!$O$3), AND(E65='club records'!$N$4, F65&lt;='club records'!$O$4), AND(E65='club records'!$N$5, F65&lt;='club records'!$O$5))), "CR", " ")</f>
        <v xml:space="preserve"> </v>
      </c>
      <c r="BB65" s="15" t="str">
        <f>IF(AND(B65="4x200", OR(AND(E65='club records'!$N$6, F65&lt;='club records'!$O$6), AND(E65='club records'!$N$7, F65&lt;='club records'!$O$7), AND(E65='club records'!$N$8, F65&lt;='club records'!$O$8), AND(E65='club records'!$N$9, F65&lt;='club records'!$O$9), AND(E65='club records'!$N$10, F65&lt;='club records'!$O$10))), "CR", " ")</f>
        <v xml:space="preserve"> </v>
      </c>
      <c r="BC65" s="15" t="str">
        <f>IF(AND(B65="4x300", AND(E65='club records'!$N$11, F65&lt;='club records'!$O$11)), "CR", " ")</f>
        <v xml:space="preserve"> </v>
      </c>
      <c r="BD65" s="15" t="str">
        <f>IF(AND(B65="4x400", OR(AND(E65='club records'!$N$12, F65&lt;='club records'!$O$12), AND(E65='club records'!$N$13, F65&lt;='club records'!$O$13), AND(E65='club records'!$N$14, F65&lt;='club records'!$O$14), AND(E65='club records'!$N$15, F65&lt;='club records'!$O$15))), "CR", " ")</f>
        <v xml:space="preserve"> </v>
      </c>
      <c r="BE65" s="15" t="str">
        <f>IF(AND(B65="3x800", OR(AND(E65='club records'!$N$16, F65&lt;='club records'!$O$16), AND(E65='club records'!$N$17, F65&lt;='club records'!$O$17), AND(E65='club records'!$N$18, F65&lt;='club records'!$O$18))), "CR", " ")</f>
        <v xml:space="preserve"> </v>
      </c>
      <c r="BF65" s="15" t="str">
        <f>IF(AND(B65="pentathlon", OR(AND(E65='club records'!$N$21, F65&gt;='club records'!$O$21), AND(E65='club records'!$N$22, F65&gt;='club records'!$O$22),AND(E65='club records'!$N$23, F65&gt;='club records'!$O$23),AND(E65='club records'!$N$24, F65&gt;='club records'!$O$24))), "CR", " ")</f>
        <v xml:space="preserve"> </v>
      </c>
      <c r="BG65" s="15" t="str">
        <f>IF(AND(B65="heptathlon", OR(AND(E65='club records'!$N$26, F65&gt;='club records'!$O$26), AND(E65='club records'!$N$27, F65&gt;='club records'!$O$27))), "CR", " ")</f>
        <v xml:space="preserve"> </v>
      </c>
      <c r="BH65" s="15" t="str">
        <f>IF(AND(B65="decathlon", OR(AND(E65='club records'!$N$29, F65&gt;='club records'!$O$29), AND(E65='club records'!$N$30, F65&gt;='club records'!$O$30),AND(E65='club records'!$N$31, F65&gt;='club records'!$O$31))), "CR", " ")</f>
        <v xml:space="preserve"> </v>
      </c>
    </row>
    <row r="66" spans="1:60" ht="14.5" x14ac:dyDescent="0.35">
      <c r="A66" s="1" t="str">
        <f t="shared" si="6"/>
        <v>U13</v>
      </c>
      <c r="B66" s="2">
        <v>100</v>
      </c>
      <c r="C66" s="1" t="s">
        <v>126</v>
      </c>
      <c r="D66" s="1" t="s">
        <v>57</v>
      </c>
      <c r="E66" s="19" t="s">
        <v>13</v>
      </c>
      <c r="F66" s="20">
        <v>15.73</v>
      </c>
      <c r="G66" s="27">
        <v>39903</v>
      </c>
      <c r="H66" s="1" t="s">
        <v>248</v>
      </c>
      <c r="I66" s="1" t="s">
        <v>249</v>
      </c>
      <c r="J66" s="15" t="str">
        <f t="shared" si="7"/>
        <v/>
      </c>
      <c r="K66" s="15" t="str">
        <f>IF(AND(B66=100, OR(AND(E66='club records'!$B$6, F66&lt;='club records'!$C$6), AND(E66='club records'!$B$7, F66&lt;='club records'!$C$7), AND(E66='club records'!$B$8, F66&lt;='club records'!$C$8), AND(E66='club records'!$B$9, F66&lt;='club records'!$C$9), AND(E66='club records'!$B$10, F66&lt;='club records'!$C$10))), "CR", " ")</f>
        <v xml:space="preserve"> </v>
      </c>
      <c r="L66" s="15" t="str">
        <f>IF(AND(B66=200, OR(AND(E66='club records'!$B$11, F66&lt;='club records'!$C$11), AND(E66='club records'!$B$12, F66&lt;='club records'!$C$12), AND(E66='club records'!$B$13, F66&lt;='club records'!$C$13), AND(E66='club records'!$B$14, F66&lt;='club records'!$C$14), AND(E66='club records'!$B$15, F66&lt;='club records'!$C$15))), "CR", " ")</f>
        <v xml:space="preserve"> </v>
      </c>
      <c r="M66" s="15" t="str">
        <f>IF(AND(B66=300, OR(AND(E66='club records'!$B$16, F66&lt;='club records'!$C$16), AND(E66='club records'!$B$17, F66&lt;='club records'!$C$17))), "CR", " ")</f>
        <v xml:space="preserve"> </v>
      </c>
      <c r="N66" s="15" t="str">
        <f>IF(AND(B66=400, OR(AND(E66='club records'!$B$18, F66&lt;='club records'!$C$18), AND(E66='club records'!$B$19, F66&lt;='club records'!$C$19), AND(E66='club records'!$B$20, F66&lt;='club records'!$C$20), AND(E66='club records'!$B$21, F66&lt;='club records'!$C$21))), "CR", " ")</f>
        <v xml:space="preserve"> </v>
      </c>
      <c r="O66" s="15" t="str">
        <f>IF(AND(B66=800, OR(AND(E66='club records'!$B$22, F66&lt;='club records'!$C$22), AND(E66='club records'!$B$23, F66&lt;='club records'!$C$23), AND(E66='club records'!$B$24, F66&lt;='club records'!$C$24), AND(E66='club records'!$B$25, F66&lt;='club records'!$C$25), AND(E66='club records'!$B$26, F66&lt;='club records'!$C$26))), "CR", " ")</f>
        <v xml:space="preserve"> </v>
      </c>
      <c r="P66" s="15" t="str">
        <f>IF(AND(B66=1000, OR(AND(E66='club records'!$B$27, F66&lt;='club records'!$C$27), AND(E66='club records'!$B$28, F66&lt;='club records'!$C$28))), "CR", " ")</f>
        <v xml:space="preserve"> </v>
      </c>
      <c r="Q66" s="15" t="str">
        <f>IF(AND(B66=1500, OR(AND(E66='club records'!$B$29, F66&lt;='club records'!$C$29), AND(E66='club records'!$B$30, F66&lt;='club records'!$C$30), AND(E66='club records'!$B$31, F66&lt;='club records'!$C$31), AND(E66='club records'!$B$32, F66&lt;='club records'!$C$32), AND(E66='club records'!$B$33, F66&lt;='club records'!$C$33))), "CR", " ")</f>
        <v xml:space="preserve"> </v>
      </c>
      <c r="R66" s="15" t="str">
        <f>IF(AND(B66="1600 (Mile)",OR(AND(E66='club records'!$B$34,F66&lt;='club records'!$C$34),AND(E66='club records'!$B$35,F66&lt;='club records'!$C$35),AND(E66='club records'!$B$36,F66&lt;='club records'!$C$36),AND(E66='club records'!$B$37,F66&lt;='club records'!$C$37))),"CR"," ")</f>
        <v xml:space="preserve"> </v>
      </c>
      <c r="S66" s="15" t="str">
        <f>IF(AND(B66=3000, OR(AND(E66='club records'!$B$38, F66&lt;='club records'!$C$38), AND(E66='club records'!$B$39, F66&lt;='club records'!$C$39), AND(E66='club records'!$B$40, F66&lt;='club records'!$C$40), AND(E66='club records'!$B$41, F66&lt;='club records'!$C$41))), "CR", " ")</f>
        <v xml:space="preserve"> </v>
      </c>
      <c r="T66" s="15" t="str">
        <f>IF(AND(B66=5000, OR(AND(E66='club records'!$B$42, F66&lt;='club records'!$C$42), AND(E66='club records'!$B$43, F66&lt;='club records'!$C$43))), "CR", " ")</f>
        <v xml:space="preserve"> </v>
      </c>
      <c r="U66" s="14" t="str">
        <f>IF(AND(B66=10000, OR(AND(E66='club records'!$B$44, F66&lt;='club records'!$C$44), AND(E66='club records'!$B$45, F66&lt;='club records'!$C$45))), "CR", " ")</f>
        <v xml:space="preserve"> </v>
      </c>
      <c r="V66" s="14" t="str">
        <f>IF(AND(B66="high jump", OR(AND(E66='club records'!$F$1, F66&gt;='club records'!$G$1), AND(E66='club records'!$F$2, F66&gt;='club records'!$G$2), AND(E66='club records'!$F$3, F66&gt;='club records'!$G$3), AND(E66='club records'!$F$4, F66&gt;='club records'!$G$4), AND(E66='club records'!$F$5, F66&gt;='club records'!$G$5))), "CR", " ")</f>
        <v xml:space="preserve"> </v>
      </c>
      <c r="W66" s="14" t="str">
        <f>IF(AND(B66="long jump", OR(AND(E66='club records'!$F$6, F66&gt;='club records'!$G$6), AND(E66='club records'!$F$7, F66&gt;='club records'!$G$7), AND(E66='club records'!$F$8, F66&gt;='club records'!$G$8), AND(E66='club records'!$F$9, F66&gt;='club records'!$G$9), AND(E66='club records'!$F$10, F66&gt;='club records'!$G$10))), "CR", " ")</f>
        <v xml:space="preserve"> </v>
      </c>
      <c r="X66" s="14" t="str">
        <f>IF(AND(B66="triple jump", OR(AND(E66='club records'!$F$11, F66&gt;='club records'!$G$11), AND(E66='club records'!$F$12, F66&gt;='club records'!$G$12), AND(E66='club records'!$F$13, F66&gt;='club records'!$G$13), AND(E66='club records'!$F$14, F66&gt;='club records'!$G$14), AND(E66='club records'!$F$15, F66&gt;='club records'!$G$15))), "CR", " ")</f>
        <v xml:space="preserve"> </v>
      </c>
      <c r="Y66" s="14" t="str">
        <f>IF(AND(B66="pole vault", OR(AND(E66='club records'!$F$16, F66&gt;='club records'!$G$16), AND(E66='club records'!$F$17, F66&gt;='club records'!$G$17), AND(E66='club records'!$F$18, F66&gt;='club records'!$G$18), AND(E66='club records'!$F$19, F66&gt;='club records'!$G$19), AND(E66='club records'!$F$20, F66&gt;='club records'!$G$20))), "CR", " ")</f>
        <v xml:space="preserve"> </v>
      </c>
      <c r="Z66" s="14" t="str">
        <f>IF(AND(B66="discus 1", E66='club records'!$F$21, F66&gt;='club records'!$G$21), "CR", " ")</f>
        <v xml:space="preserve"> </v>
      </c>
      <c r="AA66" s="14" t="str">
        <f>IF(AND(B66="discus 1.25", E66='club records'!$F$22, F66&gt;='club records'!$G$22), "CR", " ")</f>
        <v xml:space="preserve"> </v>
      </c>
      <c r="AB66" s="14" t="str">
        <f>IF(AND(B66="discus 1.5", E66='club records'!$F$23, F66&gt;='club records'!$G$23), "CR", " ")</f>
        <v xml:space="preserve"> </v>
      </c>
      <c r="AC66" s="14" t="str">
        <f>IF(AND(B66="discus 1.75", E66='club records'!$F$24, F66&gt;='club records'!$G$24), "CR", " ")</f>
        <v xml:space="preserve"> </v>
      </c>
      <c r="AD66" s="14" t="str">
        <f>IF(AND(B66="discus 2", E66='club records'!$F$25, F66&gt;='club records'!$G$25), "CR", " ")</f>
        <v xml:space="preserve"> </v>
      </c>
      <c r="AE66" s="14" t="str">
        <f>IF(AND(B66="hammer 4", E66='club records'!$F$27, F66&gt;='club records'!$G$27), "CR", " ")</f>
        <v xml:space="preserve"> </v>
      </c>
      <c r="AF66" s="14" t="str">
        <f>IF(AND(B66="hammer 5", E66='club records'!$F$28, F66&gt;='club records'!$G$28), "CR", " ")</f>
        <v xml:space="preserve"> </v>
      </c>
      <c r="AG66" s="14" t="str">
        <f>IF(AND(B66="hammer 6", E66='club records'!$F$29, F66&gt;='club records'!$G$29), "CR", " ")</f>
        <v xml:space="preserve"> </v>
      </c>
      <c r="AH66" s="14" t="str">
        <f>IF(AND(B66="hammer 7.26", E66='club records'!$F$30, F66&gt;='club records'!$G$30), "CR", " ")</f>
        <v xml:space="preserve"> </v>
      </c>
      <c r="AI66" s="14" t="str">
        <f>IF(AND(B66="javelin 400", E66='club records'!$F$31, F66&gt;='club records'!$G$31), "CR", " ")</f>
        <v xml:space="preserve"> </v>
      </c>
      <c r="AJ66" s="14" t="str">
        <f>IF(AND(B66="javelin 600", E66='club records'!$F$32, F66&gt;='club records'!$G$32), "CR", " ")</f>
        <v xml:space="preserve"> </v>
      </c>
      <c r="AK66" s="14" t="str">
        <f>IF(AND(B66="javelin 700", E66='club records'!$F$33, F66&gt;='club records'!$G$33), "CR", " ")</f>
        <v xml:space="preserve"> </v>
      </c>
      <c r="AL66" s="14" t="str">
        <f>IF(AND(B66="javelin 800", OR(AND(E66='club records'!$F$34, F66&gt;='club records'!$G$34), AND(E66='club records'!$F$35, F66&gt;='club records'!$G$35))), "CR", " ")</f>
        <v xml:space="preserve"> </v>
      </c>
      <c r="AM66" s="14" t="str">
        <f>IF(AND(B66="shot 3", E66='club records'!$F$36, F66&gt;='club records'!$G$36), "CR", " ")</f>
        <v xml:space="preserve"> </v>
      </c>
      <c r="AN66" s="14" t="str">
        <f>IF(AND(B66="shot 4", E66='club records'!$F$37, F66&gt;='club records'!$G$37), "CR", " ")</f>
        <v xml:space="preserve"> </v>
      </c>
      <c r="AO66" s="14" t="str">
        <f>IF(AND(B66="shot 5", E66='club records'!$F$38, F66&gt;='club records'!$G$38), "CR", " ")</f>
        <v xml:space="preserve"> </v>
      </c>
      <c r="AP66" s="14" t="str">
        <f>IF(AND(B66="shot 6", E66='club records'!$F$39, F66&gt;='club records'!$G$39), "CR", " ")</f>
        <v xml:space="preserve"> </v>
      </c>
      <c r="AQ66" s="14" t="str">
        <f>IF(AND(B66="shot 7.26", E66='club records'!$F$40, F66&gt;='club records'!$G$40), "CR", " ")</f>
        <v xml:space="preserve"> </v>
      </c>
      <c r="AR66" s="14" t="str">
        <f>IF(AND(B66="60H",OR(AND(E66='club records'!$J$1,F66&lt;='club records'!$K$1),AND(E66='club records'!$J$2,F66&lt;='club records'!$K$2),AND(E66='club records'!$J$3,F66&lt;='club records'!$K$3),AND(E66='club records'!$J$4,F66&lt;='club records'!$K$4),AND(E66='club records'!$J$5,F66&lt;='club records'!$K$5))),"CR"," ")</f>
        <v xml:space="preserve"> </v>
      </c>
      <c r="AS66" s="14" t="str">
        <f>IF(AND(B66="75H", AND(E66='club records'!$J$6, F66&lt;='club records'!$K$6)), "CR", " ")</f>
        <v xml:space="preserve"> </v>
      </c>
      <c r="AT66" s="14" t="str">
        <f>IF(AND(B66="80H", AND(E66='club records'!$J$7, F66&lt;='club records'!$K$7)), "CR", " ")</f>
        <v xml:space="preserve"> </v>
      </c>
      <c r="AU66" s="14" t="str">
        <f>IF(AND(B66="100H", AND(E66='club records'!$J$8, F66&lt;='club records'!$K$8)), "CR", " ")</f>
        <v xml:space="preserve"> </v>
      </c>
      <c r="AV66" s="14" t="str">
        <f>IF(AND(B66="110H", OR(AND(E66='club records'!$J$9, F66&lt;='club records'!$K$9), AND(E66='club records'!$J$10, F66&lt;='club records'!$K$10))), "CR", " ")</f>
        <v xml:space="preserve"> </v>
      </c>
      <c r="AW66" s="14" t="str">
        <f>IF(AND(B66="400H", OR(AND(E66='club records'!$J$11, F66&lt;='club records'!$K$11), AND(E66='club records'!$J$12, F66&lt;='club records'!$K$12), AND(E66='club records'!$J$13, F66&lt;='club records'!$K$13), AND(E66='club records'!$J$14, F66&lt;='club records'!$K$14))), "CR", " ")</f>
        <v xml:space="preserve"> </v>
      </c>
      <c r="AX66" s="14" t="str">
        <f>IF(AND(B66="1500SC", AND(E66='club records'!$J$15, F66&lt;='club records'!$K$15)), "CR", " ")</f>
        <v xml:space="preserve"> </v>
      </c>
      <c r="AY66" s="14" t="str">
        <f>IF(AND(B66="2000SC", OR(AND(E66='club records'!$J$17, F66&lt;='club records'!$K$17), AND(E66='club records'!$J$18, F66&lt;='club records'!$K$18))), "CR", " ")</f>
        <v xml:space="preserve"> </v>
      </c>
      <c r="AZ66" s="14" t="str">
        <f>IF(AND(B66="3000SC", OR(AND(E66='club records'!$J$20, F66&lt;='club records'!$K$20), AND(E66='club records'!$J$21, F66&lt;='club records'!$K$21))), "CR", " ")</f>
        <v xml:space="preserve"> </v>
      </c>
      <c r="BA66" s="15" t="str">
        <f>IF(AND(B66="4x100", OR(AND(E66='club records'!$N$1, F66&lt;='club records'!$O$1), AND(E66='club records'!$N$2, F66&lt;='club records'!$O$2), AND(E66='club records'!$N$3, F66&lt;='club records'!$O$3), AND(E66='club records'!$N$4, F66&lt;='club records'!$O$4), AND(E66='club records'!$N$5, F66&lt;='club records'!$O$5))), "CR", " ")</f>
        <v xml:space="preserve"> </v>
      </c>
      <c r="BB66" s="15" t="str">
        <f>IF(AND(B66="4x200", OR(AND(E66='club records'!$N$6, F66&lt;='club records'!$O$6), AND(E66='club records'!$N$7, F66&lt;='club records'!$O$7), AND(E66='club records'!$N$8, F66&lt;='club records'!$O$8), AND(E66='club records'!$N$9, F66&lt;='club records'!$O$9), AND(E66='club records'!$N$10, F66&lt;='club records'!$O$10))), "CR", " ")</f>
        <v xml:space="preserve"> </v>
      </c>
      <c r="BC66" s="15" t="str">
        <f>IF(AND(B66="4x300", AND(E66='club records'!$N$11, F66&lt;='club records'!$O$11)), "CR", " ")</f>
        <v xml:space="preserve"> </v>
      </c>
      <c r="BD66" s="15" t="str">
        <f>IF(AND(B66="4x400", OR(AND(E66='club records'!$N$12, F66&lt;='club records'!$O$12), AND(E66='club records'!$N$13, F66&lt;='club records'!$O$13), AND(E66='club records'!$N$14, F66&lt;='club records'!$O$14), AND(E66='club records'!$N$15, F66&lt;='club records'!$O$15))), "CR", " ")</f>
        <v xml:space="preserve"> </v>
      </c>
      <c r="BE66" s="15" t="str">
        <f>IF(AND(B66="3x800", OR(AND(E66='club records'!$N$16, F66&lt;='club records'!$O$16), AND(E66='club records'!$N$17, F66&lt;='club records'!$O$17), AND(E66='club records'!$N$18, F66&lt;='club records'!$O$18))), "CR", " ")</f>
        <v xml:space="preserve"> </v>
      </c>
      <c r="BF66" s="15" t="str">
        <f>IF(AND(B66="pentathlon", OR(AND(E66='club records'!$N$21, F66&gt;='club records'!$O$21), AND(E66='club records'!$N$22, F66&gt;='club records'!$O$22),AND(E66='club records'!$N$23, F66&gt;='club records'!$O$23),AND(E66='club records'!$N$24, F66&gt;='club records'!$O$24))), "CR", " ")</f>
        <v xml:space="preserve"> </v>
      </c>
      <c r="BG66" s="15" t="str">
        <f>IF(AND(B66="heptathlon", OR(AND(E66='club records'!$N$26, F66&gt;='club records'!$O$26), AND(E66='club records'!$N$27, F66&gt;='club records'!$O$27))), "CR", " ")</f>
        <v xml:space="preserve"> </v>
      </c>
      <c r="BH66" s="15" t="str">
        <f>IF(AND(B66="decathlon", OR(AND(E66='club records'!$N$29, F66&gt;='club records'!$O$29), AND(E66='club records'!$N$30, F66&gt;='club records'!$O$30),AND(E66='club records'!$N$31, F66&gt;='club records'!$O$31))), "CR", " ")</f>
        <v xml:space="preserve"> </v>
      </c>
    </row>
    <row r="67" spans="1:60" ht="14.5" x14ac:dyDescent="0.35">
      <c r="A67" s="1" t="str">
        <f t="shared" si="6"/>
        <v>U13</v>
      </c>
      <c r="B67" s="2">
        <v>100</v>
      </c>
      <c r="C67" s="1" t="s">
        <v>120</v>
      </c>
      <c r="D67" s="1" t="s">
        <v>143</v>
      </c>
      <c r="E67" s="19" t="s">
        <v>13</v>
      </c>
      <c r="F67" s="20">
        <v>15.86</v>
      </c>
      <c r="G67" s="27">
        <v>39903</v>
      </c>
      <c r="H67" s="1" t="s">
        <v>248</v>
      </c>
      <c r="I67" s="1" t="s">
        <v>249</v>
      </c>
      <c r="J67" s="15" t="str">
        <f t="shared" si="7"/>
        <v/>
      </c>
      <c r="K67" s="15" t="str">
        <f>IF(AND(B67=100, OR(AND(E67='club records'!$B$6, F67&lt;='club records'!$C$6), AND(E67='club records'!$B$7, F67&lt;='club records'!$C$7), AND(E67='club records'!$B$8, F67&lt;='club records'!$C$8), AND(E67='club records'!$B$9, F67&lt;='club records'!$C$9), AND(E67='club records'!$B$10, F67&lt;='club records'!$C$10))), "CR", " ")</f>
        <v xml:space="preserve"> </v>
      </c>
      <c r="L67" s="15" t="str">
        <f>IF(AND(B67=200, OR(AND(E67='club records'!$B$11, F67&lt;='club records'!$C$11), AND(E67='club records'!$B$12, F67&lt;='club records'!$C$12), AND(E67='club records'!$B$13, F67&lt;='club records'!$C$13), AND(E67='club records'!$B$14, F67&lt;='club records'!$C$14), AND(E67='club records'!$B$15, F67&lt;='club records'!$C$15))), "CR", " ")</f>
        <v xml:space="preserve"> </v>
      </c>
      <c r="M67" s="15" t="str">
        <f>IF(AND(B67=300, OR(AND(E67='club records'!$B$16, F67&lt;='club records'!$C$16), AND(E67='club records'!$B$17, F67&lt;='club records'!$C$17))), "CR", " ")</f>
        <v xml:space="preserve"> </v>
      </c>
      <c r="N67" s="15" t="str">
        <f>IF(AND(B67=400, OR(AND(E67='club records'!$B$18, F67&lt;='club records'!$C$18), AND(E67='club records'!$B$19, F67&lt;='club records'!$C$19), AND(E67='club records'!$B$20, F67&lt;='club records'!$C$20), AND(E67='club records'!$B$21, F67&lt;='club records'!$C$21))), "CR", " ")</f>
        <v xml:space="preserve"> </v>
      </c>
      <c r="O67" s="15" t="str">
        <f>IF(AND(B67=800, OR(AND(E67='club records'!$B$22, F67&lt;='club records'!$C$22), AND(E67='club records'!$B$23, F67&lt;='club records'!$C$23), AND(E67='club records'!$B$24, F67&lt;='club records'!$C$24), AND(E67='club records'!$B$25, F67&lt;='club records'!$C$25), AND(E67='club records'!$B$26, F67&lt;='club records'!$C$26))), "CR", " ")</f>
        <v xml:space="preserve"> </v>
      </c>
      <c r="P67" s="15" t="str">
        <f>IF(AND(B67=1000, OR(AND(E67='club records'!$B$27, F67&lt;='club records'!$C$27), AND(E67='club records'!$B$28, F67&lt;='club records'!$C$28))), "CR", " ")</f>
        <v xml:space="preserve"> </v>
      </c>
      <c r="Q67" s="15" t="str">
        <f>IF(AND(B67=1500, OR(AND(E67='club records'!$B$29, F67&lt;='club records'!$C$29), AND(E67='club records'!$B$30, F67&lt;='club records'!$C$30), AND(E67='club records'!$B$31, F67&lt;='club records'!$C$31), AND(E67='club records'!$B$32, F67&lt;='club records'!$C$32), AND(E67='club records'!$B$33, F67&lt;='club records'!$C$33))), "CR", " ")</f>
        <v xml:space="preserve"> </v>
      </c>
      <c r="R67" s="15" t="str">
        <f>IF(AND(B67="1600 (Mile)",OR(AND(E67='club records'!$B$34,F67&lt;='club records'!$C$34),AND(E67='club records'!$B$35,F67&lt;='club records'!$C$35),AND(E67='club records'!$B$36,F67&lt;='club records'!$C$36),AND(E67='club records'!$B$37,F67&lt;='club records'!$C$37))),"CR"," ")</f>
        <v xml:space="preserve"> </v>
      </c>
      <c r="S67" s="15" t="str">
        <f>IF(AND(B67=3000, OR(AND(E67='club records'!$B$38, F67&lt;='club records'!$C$38), AND(E67='club records'!$B$39, F67&lt;='club records'!$C$39), AND(E67='club records'!$B$40, F67&lt;='club records'!$C$40), AND(E67='club records'!$B$41, F67&lt;='club records'!$C$41))), "CR", " ")</f>
        <v xml:space="preserve"> </v>
      </c>
      <c r="T67" s="15" t="str">
        <f>IF(AND(B67=5000, OR(AND(E67='club records'!$B$42, F67&lt;='club records'!$C$42), AND(E67='club records'!$B$43, F67&lt;='club records'!$C$43))), "CR", " ")</f>
        <v xml:space="preserve"> </v>
      </c>
      <c r="U67" s="14" t="str">
        <f>IF(AND(B67=10000, OR(AND(E67='club records'!$B$44, F67&lt;='club records'!$C$44), AND(E67='club records'!$B$45, F67&lt;='club records'!$C$45))), "CR", " ")</f>
        <v xml:space="preserve"> </v>
      </c>
      <c r="V67" s="14" t="str">
        <f>IF(AND(B67="high jump", OR(AND(E67='club records'!$F$1, F67&gt;='club records'!$G$1), AND(E67='club records'!$F$2, F67&gt;='club records'!$G$2), AND(E67='club records'!$F$3, F67&gt;='club records'!$G$3), AND(E67='club records'!$F$4, F67&gt;='club records'!$G$4), AND(E67='club records'!$F$5, F67&gt;='club records'!$G$5))), "CR", " ")</f>
        <v xml:space="preserve"> </v>
      </c>
      <c r="W67" s="14" t="str">
        <f>IF(AND(B67="long jump", OR(AND(E67='club records'!$F$6, F67&gt;='club records'!$G$6), AND(E67='club records'!$F$7, F67&gt;='club records'!$G$7), AND(E67='club records'!$F$8, F67&gt;='club records'!$G$8), AND(E67='club records'!$F$9, F67&gt;='club records'!$G$9), AND(E67='club records'!$F$10, F67&gt;='club records'!$G$10))), "CR", " ")</f>
        <v xml:space="preserve"> </v>
      </c>
      <c r="X67" s="14" t="str">
        <f>IF(AND(B67="triple jump", OR(AND(E67='club records'!$F$11, F67&gt;='club records'!$G$11), AND(E67='club records'!$F$12, F67&gt;='club records'!$G$12), AND(E67='club records'!$F$13, F67&gt;='club records'!$G$13), AND(E67='club records'!$F$14, F67&gt;='club records'!$G$14), AND(E67='club records'!$F$15, F67&gt;='club records'!$G$15))), "CR", " ")</f>
        <v xml:space="preserve"> </v>
      </c>
      <c r="Y67" s="14" t="str">
        <f>IF(AND(B67="pole vault", OR(AND(E67='club records'!$F$16, F67&gt;='club records'!$G$16), AND(E67='club records'!$F$17, F67&gt;='club records'!$G$17), AND(E67='club records'!$F$18, F67&gt;='club records'!$G$18), AND(E67='club records'!$F$19, F67&gt;='club records'!$G$19), AND(E67='club records'!$F$20, F67&gt;='club records'!$G$20))), "CR", " ")</f>
        <v xml:space="preserve"> </v>
      </c>
      <c r="Z67" s="14" t="str">
        <f>IF(AND(B67="discus 1", E67='club records'!$F$21, F67&gt;='club records'!$G$21), "CR", " ")</f>
        <v xml:space="preserve"> </v>
      </c>
      <c r="AA67" s="14" t="str">
        <f>IF(AND(B67="discus 1.25", E67='club records'!$F$22, F67&gt;='club records'!$G$22), "CR", " ")</f>
        <v xml:space="preserve"> </v>
      </c>
      <c r="AB67" s="14" t="str">
        <f>IF(AND(B67="discus 1.5", E67='club records'!$F$23, F67&gt;='club records'!$G$23), "CR", " ")</f>
        <v xml:space="preserve"> </v>
      </c>
      <c r="AC67" s="14" t="str">
        <f>IF(AND(B67="discus 1.75", E67='club records'!$F$24, F67&gt;='club records'!$G$24), "CR", " ")</f>
        <v xml:space="preserve"> </v>
      </c>
      <c r="AD67" s="14" t="str">
        <f>IF(AND(B67="discus 2", E67='club records'!$F$25, F67&gt;='club records'!$G$25), "CR", " ")</f>
        <v xml:space="preserve"> </v>
      </c>
      <c r="AE67" s="14" t="str">
        <f>IF(AND(B67="hammer 4", E67='club records'!$F$27, F67&gt;='club records'!$G$27), "CR", " ")</f>
        <v xml:space="preserve"> </v>
      </c>
      <c r="AF67" s="14" t="str">
        <f>IF(AND(B67="hammer 5", E67='club records'!$F$28, F67&gt;='club records'!$G$28), "CR", " ")</f>
        <v xml:space="preserve"> </v>
      </c>
      <c r="AG67" s="14" t="str">
        <f>IF(AND(B67="hammer 6", E67='club records'!$F$29, F67&gt;='club records'!$G$29), "CR", " ")</f>
        <v xml:space="preserve"> </v>
      </c>
      <c r="AH67" s="14" t="str">
        <f>IF(AND(B67="hammer 7.26", E67='club records'!$F$30, F67&gt;='club records'!$G$30), "CR", " ")</f>
        <v xml:space="preserve"> </v>
      </c>
      <c r="AI67" s="14" t="str">
        <f>IF(AND(B67="javelin 400", E67='club records'!$F$31, F67&gt;='club records'!$G$31), "CR", " ")</f>
        <v xml:space="preserve"> </v>
      </c>
      <c r="AJ67" s="14" t="str">
        <f>IF(AND(B67="javelin 600", E67='club records'!$F$32, F67&gt;='club records'!$G$32), "CR", " ")</f>
        <v xml:space="preserve"> </v>
      </c>
      <c r="AK67" s="14" t="str">
        <f>IF(AND(B67="javelin 700", E67='club records'!$F$33, F67&gt;='club records'!$G$33), "CR", " ")</f>
        <v xml:space="preserve"> </v>
      </c>
      <c r="AL67" s="14" t="str">
        <f>IF(AND(B67="javelin 800", OR(AND(E67='club records'!$F$34, F67&gt;='club records'!$G$34), AND(E67='club records'!$F$35, F67&gt;='club records'!$G$35))), "CR", " ")</f>
        <v xml:space="preserve"> </v>
      </c>
      <c r="AM67" s="14" t="str">
        <f>IF(AND(B67="shot 3", E67='club records'!$F$36, F67&gt;='club records'!$G$36), "CR", " ")</f>
        <v xml:space="preserve"> </v>
      </c>
      <c r="AN67" s="14" t="str">
        <f>IF(AND(B67="shot 4", E67='club records'!$F$37, F67&gt;='club records'!$G$37), "CR", " ")</f>
        <v xml:space="preserve"> </v>
      </c>
      <c r="AO67" s="14" t="str">
        <f>IF(AND(B67="shot 5", E67='club records'!$F$38, F67&gt;='club records'!$G$38), "CR", " ")</f>
        <v xml:space="preserve"> </v>
      </c>
      <c r="AP67" s="14" t="str">
        <f>IF(AND(B67="shot 6", E67='club records'!$F$39, F67&gt;='club records'!$G$39), "CR", " ")</f>
        <v xml:space="preserve"> </v>
      </c>
      <c r="AQ67" s="14" t="str">
        <f>IF(AND(B67="shot 7.26", E67='club records'!$F$40, F67&gt;='club records'!$G$40), "CR", " ")</f>
        <v xml:space="preserve"> </v>
      </c>
      <c r="AR67" s="14" t="str">
        <f>IF(AND(B67="60H",OR(AND(E67='club records'!$J$1,F67&lt;='club records'!$K$1),AND(E67='club records'!$J$2,F67&lt;='club records'!$K$2),AND(E67='club records'!$J$3,F67&lt;='club records'!$K$3),AND(E67='club records'!$J$4,F67&lt;='club records'!$K$4),AND(E67='club records'!$J$5,F67&lt;='club records'!$K$5))),"CR"," ")</f>
        <v xml:space="preserve"> </v>
      </c>
      <c r="AS67" s="14" t="str">
        <f>IF(AND(B67="75H", AND(E67='club records'!$J$6, F67&lt;='club records'!$K$6)), "CR", " ")</f>
        <v xml:space="preserve"> </v>
      </c>
      <c r="AT67" s="14" t="str">
        <f>IF(AND(B67="80H", AND(E67='club records'!$J$7, F67&lt;='club records'!$K$7)), "CR", " ")</f>
        <v xml:space="preserve"> </v>
      </c>
      <c r="AU67" s="14" t="str">
        <f>IF(AND(B67="100H", AND(E67='club records'!$J$8, F67&lt;='club records'!$K$8)), "CR", " ")</f>
        <v xml:space="preserve"> </v>
      </c>
      <c r="AV67" s="14" t="str">
        <f>IF(AND(B67="110H", OR(AND(E67='club records'!$J$9, F67&lt;='club records'!$K$9), AND(E67='club records'!$J$10, F67&lt;='club records'!$K$10))), "CR", " ")</f>
        <v xml:space="preserve"> </v>
      </c>
      <c r="AW67" s="14" t="str">
        <f>IF(AND(B67="400H", OR(AND(E67='club records'!$J$11, F67&lt;='club records'!$K$11), AND(E67='club records'!$J$12, F67&lt;='club records'!$K$12), AND(E67='club records'!$J$13, F67&lt;='club records'!$K$13), AND(E67='club records'!$J$14, F67&lt;='club records'!$K$14))), "CR", " ")</f>
        <v xml:space="preserve"> </v>
      </c>
      <c r="AX67" s="14" t="str">
        <f>IF(AND(B67="1500SC", AND(E67='club records'!$J$15, F67&lt;='club records'!$K$15)), "CR", " ")</f>
        <v xml:space="preserve"> </v>
      </c>
      <c r="AY67" s="14" t="str">
        <f>IF(AND(B67="2000SC", OR(AND(E67='club records'!$J$17, F67&lt;='club records'!$K$17), AND(E67='club records'!$J$18, F67&lt;='club records'!$K$18))), "CR", " ")</f>
        <v xml:space="preserve"> </v>
      </c>
      <c r="AZ67" s="14" t="str">
        <f>IF(AND(B67="3000SC", OR(AND(E67='club records'!$J$20, F67&lt;='club records'!$K$20), AND(E67='club records'!$J$21, F67&lt;='club records'!$K$21))), "CR", " ")</f>
        <v xml:space="preserve"> </v>
      </c>
      <c r="BA67" s="15" t="str">
        <f>IF(AND(B67="4x100", OR(AND(E67='club records'!$N$1, F67&lt;='club records'!$O$1), AND(E67='club records'!$N$2, F67&lt;='club records'!$O$2), AND(E67='club records'!$N$3, F67&lt;='club records'!$O$3), AND(E67='club records'!$N$4, F67&lt;='club records'!$O$4), AND(E67='club records'!$N$5, F67&lt;='club records'!$O$5))), "CR", " ")</f>
        <v xml:space="preserve"> </v>
      </c>
      <c r="BB67" s="15" t="str">
        <f>IF(AND(B67="4x200", OR(AND(E67='club records'!$N$6, F67&lt;='club records'!$O$6), AND(E67='club records'!$N$7, F67&lt;='club records'!$O$7), AND(E67='club records'!$N$8, F67&lt;='club records'!$O$8), AND(E67='club records'!$N$9, F67&lt;='club records'!$O$9), AND(E67='club records'!$N$10, F67&lt;='club records'!$O$10))), "CR", " ")</f>
        <v xml:space="preserve"> </v>
      </c>
      <c r="BC67" s="15" t="str">
        <f>IF(AND(B67="4x300", AND(E67='club records'!$N$11, F67&lt;='club records'!$O$11)), "CR", " ")</f>
        <v xml:space="preserve"> </v>
      </c>
      <c r="BD67" s="15" t="str">
        <f>IF(AND(B67="4x400", OR(AND(E67='club records'!$N$12, F67&lt;='club records'!$O$12), AND(E67='club records'!$N$13, F67&lt;='club records'!$O$13), AND(E67='club records'!$N$14, F67&lt;='club records'!$O$14), AND(E67='club records'!$N$15, F67&lt;='club records'!$O$15))), "CR", " ")</f>
        <v xml:space="preserve"> </v>
      </c>
      <c r="BE67" s="15" t="str">
        <f>IF(AND(B67="3x800", OR(AND(E67='club records'!$N$16, F67&lt;='club records'!$O$16), AND(E67='club records'!$N$17, F67&lt;='club records'!$O$17), AND(E67='club records'!$N$18, F67&lt;='club records'!$O$18))), "CR", " ")</f>
        <v xml:space="preserve"> </v>
      </c>
      <c r="BF67" s="15" t="str">
        <f>IF(AND(B67="pentathlon", OR(AND(E67='club records'!$N$21, F67&gt;='club records'!$O$21), AND(E67='club records'!$N$22, F67&gt;='club records'!$O$22),AND(E67='club records'!$N$23, F67&gt;='club records'!$O$23),AND(E67='club records'!$N$24, F67&gt;='club records'!$O$24))), "CR", " ")</f>
        <v xml:space="preserve"> </v>
      </c>
      <c r="BG67" s="15" t="str">
        <f>IF(AND(B67="heptathlon", OR(AND(E67='club records'!$N$26, F67&gt;='club records'!$O$26), AND(E67='club records'!$N$27, F67&gt;='club records'!$O$27))), "CR", " ")</f>
        <v xml:space="preserve"> </v>
      </c>
      <c r="BH67" s="15" t="str">
        <f>IF(AND(B67="decathlon", OR(AND(E67='club records'!$N$29, F67&gt;='club records'!$O$29), AND(E67='club records'!$N$30, F67&gt;='club records'!$O$30),AND(E67='club records'!$N$31, F67&gt;='club records'!$O$31))), "CR", " ")</f>
        <v xml:space="preserve"> </v>
      </c>
    </row>
    <row r="68" spans="1:60" ht="14.5" x14ac:dyDescent="0.35">
      <c r="A68" s="1" t="str">
        <f t="shared" si="6"/>
        <v>U13</v>
      </c>
      <c r="B68" s="2">
        <v>100</v>
      </c>
      <c r="C68" s="1" t="s">
        <v>250</v>
      </c>
      <c r="D68" s="1" t="s">
        <v>251</v>
      </c>
      <c r="E68" s="19" t="s">
        <v>13</v>
      </c>
      <c r="F68" s="20">
        <v>15.97</v>
      </c>
      <c r="G68" s="27">
        <v>39903</v>
      </c>
      <c r="H68" s="1" t="s">
        <v>248</v>
      </c>
      <c r="I68" s="1" t="s">
        <v>249</v>
      </c>
      <c r="J68" s="15" t="str">
        <f t="shared" si="7"/>
        <v/>
      </c>
      <c r="K68" s="15" t="str">
        <f>IF(AND(B68=100, OR(AND(E68='club records'!$B$6, F68&lt;='club records'!$C$6), AND(E68='club records'!$B$7, F68&lt;='club records'!$C$7), AND(E68='club records'!$B$8, F68&lt;='club records'!$C$8), AND(E68='club records'!$B$9, F68&lt;='club records'!$C$9), AND(E68='club records'!$B$10, F68&lt;='club records'!$C$10))), "CR", " ")</f>
        <v xml:space="preserve"> </v>
      </c>
      <c r="L68" s="15" t="str">
        <f>IF(AND(B68=200, OR(AND(E68='club records'!$B$11, F68&lt;='club records'!$C$11), AND(E68='club records'!$B$12, F68&lt;='club records'!$C$12), AND(E68='club records'!$B$13, F68&lt;='club records'!$C$13), AND(E68='club records'!$B$14, F68&lt;='club records'!$C$14), AND(E68='club records'!$B$15, F68&lt;='club records'!$C$15))), "CR", " ")</f>
        <v xml:space="preserve"> </v>
      </c>
      <c r="M68" s="15" t="str">
        <f>IF(AND(B68=300, OR(AND(E68='club records'!$B$16, F68&lt;='club records'!$C$16), AND(E68='club records'!$B$17, F68&lt;='club records'!$C$17))), "CR", " ")</f>
        <v xml:space="preserve"> </v>
      </c>
      <c r="N68" s="15" t="str">
        <f>IF(AND(B68=400, OR(AND(E68='club records'!$B$18, F68&lt;='club records'!$C$18), AND(E68='club records'!$B$19, F68&lt;='club records'!$C$19), AND(E68='club records'!$B$20, F68&lt;='club records'!$C$20), AND(E68='club records'!$B$21, F68&lt;='club records'!$C$21))), "CR", " ")</f>
        <v xml:space="preserve"> </v>
      </c>
      <c r="O68" s="15" t="str">
        <f>IF(AND(B68=800, OR(AND(E68='club records'!$B$22, F68&lt;='club records'!$C$22), AND(E68='club records'!$B$23, F68&lt;='club records'!$C$23), AND(E68='club records'!$B$24, F68&lt;='club records'!$C$24), AND(E68='club records'!$B$25, F68&lt;='club records'!$C$25), AND(E68='club records'!$B$26, F68&lt;='club records'!$C$26))), "CR", " ")</f>
        <v xml:space="preserve"> </v>
      </c>
      <c r="P68" s="15" t="str">
        <f>IF(AND(B68=1000, OR(AND(E68='club records'!$B$27, F68&lt;='club records'!$C$27), AND(E68='club records'!$B$28, F68&lt;='club records'!$C$28))), "CR", " ")</f>
        <v xml:space="preserve"> </v>
      </c>
      <c r="Q68" s="15" t="str">
        <f>IF(AND(B68=1500, OR(AND(E68='club records'!$B$29, F68&lt;='club records'!$C$29), AND(E68='club records'!$B$30, F68&lt;='club records'!$C$30), AND(E68='club records'!$B$31, F68&lt;='club records'!$C$31), AND(E68='club records'!$B$32, F68&lt;='club records'!$C$32), AND(E68='club records'!$B$33, F68&lt;='club records'!$C$33))), "CR", " ")</f>
        <v xml:space="preserve"> </v>
      </c>
      <c r="R68" s="15" t="str">
        <f>IF(AND(B68="1600 (Mile)",OR(AND(E68='club records'!$B$34,F68&lt;='club records'!$C$34),AND(E68='club records'!$B$35,F68&lt;='club records'!$C$35),AND(E68='club records'!$B$36,F68&lt;='club records'!$C$36),AND(E68='club records'!$B$37,F68&lt;='club records'!$C$37))),"CR"," ")</f>
        <v xml:space="preserve"> </v>
      </c>
      <c r="S68" s="15" t="str">
        <f>IF(AND(B68=3000, OR(AND(E68='club records'!$B$38, F68&lt;='club records'!$C$38), AND(E68='club records'!$B$39, F68&lt;='club records'!$C$39), AND(E68='club records'!$B$40, F68&lt;='club records'!$C$40), AND(E68='club records'!$B$41, F68&lt;='club records'!$C$41))), "CR", " ")</f>
        <v xml:space="preserve"> </v>
      </c>
      <c r="T68" s="15" t="str">
        <f>IF(AND(B68=5000, OR(AND(E68='club records'!$B$42, F68&lt;='club records'!$C$42), AND(E68='club records'!$B$43, F68&lt;='club records'!$C$43))), "CR", " ")</f>
        <v xml:space="preserve"> </v>
      </c>
      <c r="U68" s="14" t="str">
        <f>IF(AND(B68=10000, OR(AND(E68='club records'!$B$44, F68&lt;='club records'!$C$44), AND(E68='club records'!$B$45, F68&lt;='club records'!$C$45))), "CR", " ")</f>
        <v xml:space="preserve"> </v>
      </c>
      <c r="V68" s="14" t="str">
        <f>IF(AND(B68="high jump", OR(AND(E68='club records'!$F$1, F68&gt;='club records'!$G$1), AND(E68='club records'!$F$2, F68&gt;='club records'!$G$2), AND(E68='club records'!$F$3, F68&gt;='club records'!$G$3), AND(E68='club records'!$F$4, F68&gt;='club records'!$G$4), AND(E68='club records'!$F$5, F68&gt;='club records'!$G$5))), "CR", " ")</f>
        <v xml:space="preserve"> </v>
      </c>
      <c r="W68" s="14" t="str">
        <f>IF(AND(B68="long jump", OR(AND(E68='club records'!$F$6, F68&gt;='club records'!$G$6), AND(E68='club records'!$F$7, F68&gt;='club records'!$G$7), AND(E68='club records'!$F$8, F68&gt;='club records'!$G$8), AND(E68='club records'!$F$9, F68&gt;='club records'!$G$9), AND(E68='club records'!$F$10, F68&gt;='club records'!$G$10))), "CR", " ")</f>
        <v xml:space="preserve"> </v>
      </c>
      <c r="X68" s="14" t="str">
        <f>IF(AND(B68="triple jump", OR(AND(E68='club records'!$F$11, F68&gt;='club records'!$G$11), AND(E68='club records'!$F$12, F68&gt;='club records'!$G$12), AND(E68='club records'!$F$13, F68&gt;='club records'!$G$13), AND(E68='club records'!$F$14, F68&gt;='club records'!$G$14), AND(E68='club records'!$F$15, F68&gt;='club records'!$G$15))), "CR", " ")</f>
        <v xml:space="preserve"> </v>
      </c>
      <c r="Y68" s="14" t="str">
        <f>IF(AND(B68="pole vault", OR(AND(E68='club records'!$F$16, F68&gt;='club records'!$G$16), AND(E68='club records'!$F$17, F68&gt;='club records'!$G$17), AND(E68='club records'!$F$18, F68&gt;='club records'!$G$18), AND(E68='club records'!$F$19, F68&gt;='club records'!$G$19), AND(E68='club records'!$F$20, F68&gt;='club records'!$G$20))), "CR", " ")</f>
        <v xml:space="preserve"> </v>
      </c>
      <c r="Z68" s="14" t="str">
        <f>IF(AND(B68="discus 1", E68='club records'!$F$21, F68&gt;='club records'!$G$21), "CR", " ")</f>
        <v xml:space="preserve"> </v>
      </c>
      <c r="AA68" s="14" t="str">
        <f>IF(AND(B68="discus 1.25", E68='club records'!$F$22, F68&gt;='club records'!$G$22), "CR", " ")</f>
        <v xml:space="preserve"> </v>
      </c>
      <c r="AB68" s="14" t="str">
        <f>IF(AND(B68="discus 1.5", E68='club records'!$F$23, F68&gt;='club records'!$G$23), "CR", " ")</f>
        <v xml:space="preserve"> </v>
      </c>
      <c r="AC68" s="14" t="str">
        <f>IF(AND(B68="discus 1.75", E68='club records'!$F$24, F68&gt;='club records'!$G$24), "CR", " ")</f>
        <v xml:space="preserve"> </v>
      </c>
      <c r="AD68" s="14" t="str">
        <f>IF(AND(B68="discus 2", E68='club records'!$F$25, F68&gt;='club records'!$G$25), "CR", " ")</f>
        <v xml:space="preserve"> </v>
      </c>
      <c r="AE68" s="14" t="str">
        <f>IF(AND(B68="hammer 4", E68='club records'!$F$27, F68&gt;='club records'!$G$27), "CR", " ")</f>
        <v xml:space="preserve"> </v>
      </c>
      <c r="AF68" s="14" t="str">
        <f>IF(AND(B68="hammer 5", E68='club records'!$F$28, F68&gt;='club records'!$G$28), "CR", " ")</f>
        <v xml:space="preserve"> </v>
      </c>
      <c r="AG68" s="14" t="str">
        <f>IF(AND(B68="hammer 6", E68='club records'!$F$29, F68&gt;='club records'!$G$29), "CR", " ")</f>
        <v xml:space="preserve"> </v>
      </c>
      <c r="AH68" s="14" t="str">
        <f>IF(AND(B68="hammer 7.26", E68='club records'!$F$30, F68&gt;='club records'!$G$30), "CR", " ")</f>
        <v xml:space="preserve"> </v>
      </c>
      <c r="AI68" s="14" t="str">
        <f>IF(AND(B68="javelin 400", E68='club records'!$F$31, F68&gt;='club records'!$G$31), "CR", " ")</f>
        <v xml:space="preserve"> </v>
      </c>
      <c r="AJ68" s="14" t="str">
        <f>IF(AND(B68="javelin 600", E68='club records'!$F$32, F68&gt;='club records'!$G$32), "CR", " ")</f>
        <v xml:space="preserve"> </v>
      </c>
      <c r="AK68" s="14" t="str">
        <f>IF(AND(B68="javelin 700", E68='club records'!$F$33, F68&gt;='club records'!$G$33), "CR", " ")</f>
        <v xml:space="preserve"> </v>
      </c>
      <c r="AL68" s="14" t="str">
        <f>IF(AND(B68="javelin 800", OR(AND(E68='club records'!$F$34, F68&gt;='club records'!$G$34), AND(E68='club records'!$F$35, F68&gt;='club records'!$G$35))), "CR", " ")</f>
        <v xml:space="preserve"> </v>
      </c>
      <c r="AM68" s="14" t="str">
        <f>IF(AND(B68="shot 3", E68='club records'!$F$36, F68&gt;='club records'!$G$36), "CR", " ")</f>
        <v xml:space="preserve"> </v>
      </c>
      <c r="AN68" s="14" t="str">
        <f>IF(AND(B68="shot 4", E68='club records'!$F$37, F68&gt;='club records'!$G$37), "CR", " ")</f>
        <v xml:space="preserve"> </v>
      </c>
      <c r="AO68" s="14" t="str">
        <f>IF(AND(B68="shot 5", E68='club records'!$F$38, F68&gt;='club records'!$G$38), "CR", " ")</f>
        <v xml:space="preserve"> </v>
      </c>
      <c r="AP68" s="14" t="str">
        <f>IF(AND(B68="shot 6", E68='club records'!$F$39, F68&gt;='club records'!$G$39), "CR", " ")</f>
        <v xml:space="preserve"> </v>
      </c>
      <c r="AQ68" s="14" t="str">
        <f>IF(AND(B68="shot 7.26", E68='club records'!$F$40, F68&gt;='club records'!$G$40), "CR", " ")</f>
        <v xml:space="preserve"> </v>
      </c>
      <c r="AR68" s="14" t="str">
        <f>IF(AND(B68="60H",OR(AND(E68='club records'!$J$1,F68&lt;='club records'!$K$1),AND(E68='club records'!$J$2,F68&lt;='club records'!$K$2),AND(E68='club records'!$J$3,F68&lt;='club records'!$K$3),AND(E68='club records'!$J$4,F68&lt;='club records'!$K$4),AND(E68='club records'!$J$5,F68&lt;='club records'!$K$5))),"CR"," ")</f>
        <v xml:space="preserve"> </v>
      </c>
      <c r="AS68" s="14" t="str">
        <f>IF(AND(B68="75H", AND(E68='club records'!$J$6, F68&lt;='club records'!$K$6)), "CR", " ")</f>
        <v xml:space="preserve"> </v>
      </c>
      <c r="AT68" s="14" t="str">
        <f>IF(AND(B68="80H", AND(E68='club records'!$J$7, F68&lt;='club records'!$K$7)), "CR", " ")</f>
        <v xml:space="preserve"> </v>
      </c>
      <c r="AU68" s="14" t="str">
        <f>IF(AND(B68="100H", AND(E68='club records'!$J$8, F68&lt;='club records'!$K$8)), "CR", " ")</f>
        <v xml:space="preserve"> </v>
      </c>
      <c r="AV68" s="14" t="str">
        <f>IF(AND(B68="110H", OR(AND(E68='club records'!$J$9, F68&lt;='club records'!$K$9), AND(E68='club records'!$J$10, F68&lt;='club records'!$K$10))), "CR", " ")</f>
        <v xml:space="preserve"> </v>
      </c>
      <c r="AW68" s="14" t="str">
        <f>IF(AND(B68="400H", OR(AND(E68='club records'!$J$11, F68&lt;='club records'!$K$11), AND(E68='club records'!$J$12, F68&lt;='club records'!$K$12), AND(E68='club records'!$J$13, F68&lt;='club records'!$K$13), AND(E68='club records'!$J$14, F68&lt;='club records'!$K$14))), "CR", " ")</f>
        <v xml:space="preserve"> </v>
      </c>
      <c r="AX68" s="14" t="str">
        <f>IF(AND(B68="1500SC", AND(E68='club records'!$J$15, F68&lt;='club records'!$K$15)), "CR", " ")</f>
        <v xml:space="preserve"> </v>
      </c>
      <c r="AY68" s="14" t="str">
        <f>IF(AND(B68="2000SC", OR(AND(E68='club records'!$J$17, F68&lt;='club records'!$K$17), AND(E68='club records'!$J$18, F68&lt;='club records'!$K$18))), "CR", " ")</f>
        <v xml:space="preserve"> </v>
      </c>
      <c r="AZ68" s="14" t="str">
        <f>IF(AND(B68="3000SC", OR(AND(E68='club records'!$J$20, F68&lt;='club records'!$K$20), AND(E68='club records'!$J$21, F68&lt;='club records'!$K$21))), "CR", " ")</f>
        <v xml:space="preserve"> </v>
      </c>
      <c r="BA68" s="15" t="str">
        <f>IF(AND(B68="4x100", OR(AND(E68='club records'!$N$1, F68&lt;='club records'!$O$1), AND(E68='club records'!$N$2, F68&lt;='club records'!$O$2), AND(E68='club records'!$N$3, F68&lt;='club records'!$O$3), AND(E68='club records'!$N$4, F68&lt;='club records'!$O$4), AND(E68='club records'!$N$5, F68&lt;='club records'!$O$5))), "CR", " ")</f>
        <v xml:space="preserve"> </v>
      </c>
      <c r="BB68" s="15" t="str">
        <f>IF(AND(B68="4x200", OR(AND(E68='club records'!$N$6, F68&lt;='club records'!$O$6), AND(E68='club records'!$N$7, F68&lt;='club records'!$O$7), AND(E68='club records'!$N$8, F68&lt;='club records'!$O$8), AND(E68='club records'!$N$9, F68&lt;='club records'!$O$9), AND(E68='club records'!$N$10, F68&lt;='club records'!$O$10))), "CR", " ")</f>
        <v xml:space="preserve"> </v>
      </c>
      <c r="BC68" s="15" t="str">
        <f>IF(AND(B68="4x300", AND(E68='club records'!$N$11, F68&lt;='club records'!$O$11)), "CR", " ")</f>
        <v xml:space="preserve"> </v>
      </c>
      <c r="BD68" s="15" t="str">
        <f>IF(AND(B68="4x400", OR(AND(E68='club records'!$N$12, F68&lt;='club records'!$O$12), AND(E68='club records'!$N$13, F68&lt;='club records'!$O$13), AND(E68='club records'!$N$14, F68&lt;='club records'!$O$14), AND(E68='club records'!$N$15, F68&lt;='club records'!$O$15))), "CR", " ")</f>
        <v xml:space="preserve"> </v>
      </c>
      <c r="BE68" s="15" t="str">
        <f>IF(AND(B68="3x800", OR(AND(E68='club records'!$N$16, F68&lt;='club records'!$O$16), AND(E68='club records'!$N$17, F68&lt;='club records'!$O$17), AND(E68='club records'!$N$18, F68&lt;='club records'!$O$18))), "CR", " ")</f>
        <v xml:space="preserve"> </v>
      </c>
      <c r="BF68" s="15" t="str">
        <f>IF(AND(B68="pentathlon", OR(AND(E68='club records'!$N$21, F68&gt;='club records'!$O$21), AND(E68='club records'!$N$22, F68&gt;='club records'!$O$22),AND(E68='club records'!$N$23, F68&gt;='club records'!$O$23),AND(E68='club records'!$N$24, F68&gt;='club records'!$O$24))), "CR", " ")</f>
        <v xml:space="preserve"> </v>
      </c>
      <c r="BG68" s="15" t="str">
        <f>IF(AND(B68="heptathlon", OR(AND(E68='club records'!$N$26, F68&gt;='club records'!$O$26), AND(E68='club records'!$N$27, F68&gt;='club records'!$O$27))), "CR", " ")</f>
        <v xml:space="preserve"> </v>
      </c>
      <c r="BH68" s="15" t="str">
        <f>IF(AND(B68="decathlon", OR(AND(E68='club records'!$N$29, F68&gt;='club records'!$O$29), AND(E68='club records'!$N$30, F68&gt;='club records'!$O$30),AND(E68='club records'!$N$31, F68&gt;='club records'!$O$31))), "CR", " ")</f>
        <v xml:space="preserve"> </v>
      </c>
    </row>
    <row r="69" spans="1:60" ht="14.5" x14ac:dyDescent="0.35">
      <c r="A69" s="1" t="str">
        <f t="shared" si="6"/>
        <v>U13</v>
      </c>
      <c r="B69" s="2">
        <v>100</v>
      </c>
      <c r="C69" s="1" t="s">
        <v>278</v>
      </c>
      <c r="D69" s="1" t="s">
        <v>456</v>
      </c>
      <c r="E69" s="19" t="s">
        <v>13</v>
      </c>
      <c r="F69" s="20">
        <v>15.98</v>
      </c>
      <c r="G69" s="27">
        <v>39903</v>
      </c>
      <c r="H69" s="1" t="s">
        <v>248</v>
      </c>
      <c r="I69" s="1" t="s">
        <v>249</v>
      </c>
      <c r="J69" s="15" t="str">
        <f t="shared" si="7"/>
        <v/>
      </c>
      <c r="K69" s="15" t="str">
        <f>IF(AND(B69=100, OR(AND(E69='club records'!$B$6, F69&lt;='club records'!$C$6), AND(E69='club records'!$B$7, F69&lt;='club records'!$C$7), AND(E69='club records'!$B$8, F69&lt;='club records'!$C$8), AND(E69='club records'!$B$9, F69&lt;='club records'!$C$9), AND(E69='club records'!$B$10, F69&lt;='club records'!$C$10))), "CR", " ")</f>
        <v xml:space="preserve"> </v>
      </c>
      <c r="L69" s="15" t="str">
        <f>IF(AND(B69=200, OR(AND(E69='club records'!$B$11, F69&lt;='club records'!$C$11), AND(E69='club records'!$B$12, F69&lt;='club records'!$C$12), AND(E69='club records'!$B$13, F69&lt;='club records'!$C$13), AND(E69='club records'!$B$14, F69&lt;='club records'!$C$14), AND(E69='club records'!$B$15, F69&lt;='club records'!$C$15))), "CR", " ")</f>
        <v xml:space="preserve"> </v>
      </c>
      <c r="M69" s="15" t="str">
        <f>IF(AND(B69=300, OR(AND(E69='club records'!$B$16, F69&lt;='club records'!$C$16), AND(E69='club records'!$B$17, F69&lt;='club records'!$C$17))), "CR", " ")</f>
        <v xml:space="preserve"> </v>
      </c>
      <c r="N69" s="15" t="str">
        <f>IF(AND(B69=400, OR(AND(E69='club records'!$B$18, F69&lt;='club records'!$C$18), AND(E69='club records'!$B$19, F69&lt;='club records'!$C$19), AND(E69='club records'!$B$20, F69&lt;='club records'!$C$20), AND(E69='club records'!$B$21, F69&lt;='club records'!$C$21))), "CR", " ")</f>
        <v xml:space="preserve"> </v>
      </c>
      <c r="O69" s="15" t="str">
        <f>IF(AND(B69=800, OR(AND(E69='club records'!$B$22, F69&lt;='club records'!$C$22), AND(E69='club records'!$B$23, F69&lt;='club records'!$C$23), AND(E69='club records'!$B$24, F69&lt;='club records'!$C$24), AND(E69='club records'!$B$25, F69&lt;='club records'!$C$25), AND(E69='club records'!$B$26, F69&lt;='club records'!$C$26))), "CR", " ")</f>
        <v xml:space="preserve"> </v>
      </c>
      <c r="P69" s="15" t="str">
        <f>IF(AND(B69=1000, OR(AND(E69='club records'!$B$27, F69&lt;='club records'!$C$27), AND(E69='club records'!$B$28, F69&lt;='club records'!$C$28))), "CR", " ")</f>
        <v xml:space="preserve"> </v>
      </c>
      <c r="Q69" s="15" t="str">
        <f>IF(AND(B69=1500, OR(AND(E69='club records'!$B$29, F69&lt;='club records'!$C$29), AND(E69='club records'!$B$30, F69&lt;='club records'!$C$30), AND(E69='club records'!$B$31, F69&lt;='club records'!$C$31), AND(E69='club records'!$B$32, F69&lt;='club records'!$C$32), AND(E69='club records'!$B$33, F69&lt;='club records'!$C$33))), "CR", " ")</f>
        <v xml:space="preserve"> </v>
      </c>
      <c r="R69" s="15" t="str">
        <f>IF(AND(B69="1600 (Mile)",OR(AND(E69='club records'!$B$34,F69&lt;='club records'!$C$34),AND(E69='club records'!$B$35,F69&lt;='club records'!$C$35),AND(E69='club records'!$B$36,F69&lt;='club records'!$C$36),AND(E69='club records'!$B$37,F69&lt;='club records'!$C$37))),"CR"," ")</f>
        <v xml:space="preserve"> </v>
      </c>
      <c r="S69" s="15" t="str">
        <f>IF(AND(B69=3000, OR(AND(E69='club records'!$B$38, F69&lt;='club records'!$C$38), AND(E69='club records'!$B$39, F69&lt;='club records'!$C$39), AND(E69='club records'!$B$40, F69&lt;='club records'!$C$40), AND(E69='club records'!$B$41, F69&lt;='club records'!$C$41))), "CR", " ")</f>
        <v xml:space="preserve"> </v>
      </c>
      <c r="T69" s="15" t="str">
        <f>IF(AND(B69=5000, OR(AND(E69='club records'!$B$42, F69&lt;='club records'!$C$42), AND(E69='club records'!$B$43, F69&lt;='club records'!$C$43))), "CR", " ")</f>
        <v xml:space="preserve"> </v>
      </c>
      <c r="U69" s="14" t="str">
        <f>IF(AND(B69=10000, OR(AND(E69='club records'!$B$44, F69&lt;='club records'!$C$44), AND(E69='club records'!$B$45, F69&lt;='club records'!$C$45))), "CR", " ")</f>
        <v xml:space="preserve"> </v>
      </c>
      <c r="V69" s="14" t="str">
        <f>IF(AND(B69="high jump", OR(AND(E69='club records'!$F$1, F69&gt;='club records'!$G$1), AND(E69='club records'!$F$2, F69&gt;='club records'!$G$2), AND(E69='club records'!$F$3, F69&gt;='club records'!$G$3), AND(E69='club records'!$F$4, F69&gt;='club records'!$G$4), AND(E69='club records'!$F$5, F69&gt;='club records'!$G$5))), "CR", " ")</f>
        <v xml:space="preserve"> </v>
      </c>
      <c r="W69" s="14" t="str">
        <f>IF(AND(B69="long jump", OR(AND(E69='club records'!$F$6, F69&gt;='club records'!$G$6), AND(E69='club records'!$F$7, F69&gt;='club records'!$G$7), AND(E69='club records'!$F$8, F69&gt;='club records'!$G$8), AND(E69='club records'!$F$9, F69&gt;='club records'!$G$9), AND(E69='club records'!$F$10, F69&gt;='club records'!$G$10))), "CR", " ")</f>
        <v xml:space="preserve"> </v>
      </c>
      <c r="X69" s="14" t="str">
        <f>IF(AND(B69="triple jump", OR(AND(E69='club records'!$F$11, F69&gt;='club records'!$G$11), AND(E69='club records'!$F$12, F69&gt;='club records'!$G$12), AND(E69='club records'!$F$13, F69&gt;='club records'!$G$13), AND(E69='club records'!$F$14, F69&gt;='club records'!$G$14), AND(E69='club records'!$F$15, F69&gt;='club records'!$G$15))), "CR", " ")</f>
        <v xml:space="preserve"> </v>
      </c>
      <c r="Y69" s="14" t="str">
        <f>IF(AND(B69="pole vault", OR(AND(E69='club records'!$F$16, F69&gt;='club records'!$G$16), AND(E69='club records'!$F$17, F69&gt;='club records'!$G$17), AND(E69='club records'!$F$18, F69&gt;='club records'!$G$18), AND(E69='club records'!$F$19, F69&gt;='club records'!$G$19), AND(E69='club records'!$F$20, F69&gt;='club records'!$G$20))), "CR", " ")</f>
        <v xml:space="preserve"> </v>
      </c>
      <c r="Z69" s="14" t="str">
        <f>IF(AND(B69="discus 1", E69='club records'!$F$21, F69&gt;='club records'!$G$21), "CR", " ")</f>
        <v xml:space="preserve"> </v>
      </c>
      <c r="AA69" s="14" t="str">
        <f>IF(AND(B69="discus 1.25", E69='club records'!$F$22, F69&gt;='club records'!$G$22), "CR", " ")</f>
        <v xml:space="preserve"> </v>
      </c>
      <c r="AB69" s="14" t="str">
        <f>IF(AND(B69="discus 1.5", E69='club records'!$F$23, F69&gt;='club records'!$G$23), "CR", " ")</f>
        <v xml:space="preserve"> </v>
      </c>
      <c r="AC69" s="14" t="str">
        <f>IF(AND(B69="discus 1.75", E69='club records'!$F$24, F69&gt;='club records'!$G$24), "CR", " ")</f>
        <v xml:space="preserve"> </v>
      </c>
      <c r="AD69" s="14" t="str">
        <f>IF(AND(B69="discus 2", E69='club records'!$F$25, F69&gt;='club records'!$G$25), "CR", " ")</f>
        <v xml:space="preserve"> </v>
      </c>
      <c r="AE69" s="14" t="str">
        <f>IF(AND(B69="hammer 4", E69='club records'!$F$27, F69&gt;='club records'!$G$27), "CR", " ")</f>
        <v xml:space="preserve"> </v>
      </c>
      <c r="AF69" s="14" t="str">
        <f>IF(AND(B69="hammer 5", E69='club records'!$F$28, F69&gt;='club records'!$G$28), "CR", " ")</f>
        <v xml:space="preserve"> </v>
      </c>
      <c r="AG69" s="14" t="str">
        <f>IF(AND(B69="hammer 6", E69='club records'!$F$29, F69&gt;='club records'!$G$29), "CR", " ")</f>
        <v xml:space="preserve"> </v>
      </c>
      <c r="AH69" s="14" t="str">
        <f>IF(AND(B69="hammer 7.26", E69='club records'!$F$30, F69&gt;='club records'!$G$30), "CR", " ")</f>
        <v xml:space="preserve"> </v>
      </c>
      <c r="AI69" s="14" t="str">
        <f>IF(AND(B69="javelin 400", E69='club records'!$F$31, F69&gt;='club records'!$G$31), "CR", " ")</f>
        <v xml:space="preserve"> </v>
      </c>
      <c r="AJ69" s="14" t="str">
        <f>IF(AND(B69="javelin 600", E69='club records'!$F$32, F69&gt;='club records'!$G$32), "CR", " ")</f>
        <v xml:space="preserve"> </v>
      </c>
      <c r="AK69" s="14" t="str">
        <f>IF(AND(B69="javelin 700", E69='club records'!$F$33, F69&gt;='club records'!$G$33), "CR", " ")</f>
        <v xml:space="preserve"> </v>
      </c>
      <c r="AL69" s="14" t="str">
        <f>IF(AND(B69="javelin 800", OR(AND(E69='club records'!$F$34, F69&gt;='club records'!$G$34), AND(E69='club records'!$F$35, F69&gt;='club records'!$G$35))), "CR", " ")</f>
        <v xml:space="preserve"> </v>
      </c>
      <c r="AM69" s="14" t="str">
        <f>IF(AND(B69="shot 3", E69='club records'!$F$36, F69&gt;='club records'!$G$36), "CR", " ")</f>
        <v xml:space="preserve"> </v>
      </c>
      <c r="AN69" s="14" t="str">
        <f>IF(AND(B69="shot 4", E69='club records'!$F$37, F69&gt;='club records'!$G$37), "CR", " ")</f>
        <v xml:space="preserve"> </v>
      </c>
      <c r="AO69" s="14" t="str">
        <f>IF(AND(B69="shot 5", E69='club records'!$F$38, F69&gt;='club records'!$G$38), "CR", " ")</f>
        <v xml:space="preserve"> </v>
      </c>
      <c r="AP69" s="14" t="str">
        <f>IF(AND(B69="shot 6", E69='club records'!$F$39, F69&gt;='club records'!$G$39), "CR", " ")</f>
        <v xml:space="preserve"> </v>
      </c>
      <c r="AQ69" s="14" t="str">
        <f>IF(AND(B69="shot 7.26", E69='club records'!$F$40, F69&gt;='club records'!$G$40), "CR", " ")</f>
        <v xml:space="preserve"> </v>
      </c>
      <c r="AR69" s="14" t="str">
        <f>IF(AND(B69="60H",OR(AND(E69='club records'!$J$1,F69&lt;='club records'!$K$1),AND(E69='club records'!$J$2,F69&lt;='club records'!$K$2),AND(E69='club records'!$J$3,F69&lt;='club records'!$K$3),AND(E69='club records'!$J$4,F69&lt;='club records'!$K$4),AND(E69='club records'!$J$5,F69&lt;='club records'!$K$5))),"CR"," ")</f>
        <v xml:space="preserve"> </v>
      </c>
      <c r="AS69" s="14" t="str">
        <f>IF(AND(B69="75H", AND(E69='club records'!$J$6, F69&lt;='club records'!$K$6)), "CR", " ")</f>
        <v xml:space="preserve"> </v>
      </c>
      <c r="AT69" s="14" t="str">
        <f>IF(AND(B69="80H", AND(E69='club records'!$J$7, F69&lt;='club records'!$K$7)), "CR", " ")</f>
        <v xml:space="preserve"> </v>
      </c>
      <c r="AU69" s="14" t="str">
        <f>IF(AND(B69="100H", AND(E69='club records'!$J$8, F69&lt;='club records'!$K$8)), "CR", " ")</f>
        <v xml:space="preserve"> </v>
      </c>
      <c r="AV69" s="14" t="str">
        <f>IF(AND(B69="110H", OR(AND(E69='club records'!$J$9, F69&lt;='club records'!$K$9), AND(E69='club records'!$J$10, F69&lt;='club records'!$K$10))), "CR", " ")</f>
        <v xml:space="preserve"> </v>
      </c>
      <c r="AW69" s="14" t="str">
        <f>IF(AND(B69="400H", OR(AND(E69='club records'!$J$11, F69&lt;='club records'!$K$11), AND(E69='club records'!$J$12, F69&lt;='club records'!$K$12), AND(E69='club records'!$J$13, F69&lt;='club records'!$K$13), AND(E69='club records'!$J$14, F69&lt;='club records'!$K$14))), "CR", " ")</f>
        <v xml:space="preserve"> </v>
      </c>
      <c r="AX69" s="14" t="str">
        <f>IF(AND(B69="1500SC", AND(E69='club records'!$J$15, F69&lt;='club records'!$K$15)), "CR", " ")</f>
        <v xml:space="preserve"> </v>
      </c>
      <c r="AY69" s="14" t="str">
        <f>IF(AND(B69="2000SC", OR(AND(E69='club records'!$J$17, F69&lt;='club records'!$K$17), AND(E69='club records'!$J$18, F69&lt;='club records'!$K$18))), "CR", " ")</f>
        <v xml:space="preserve"> </v>
      </c>
      <c r="AZ69" s="14" t="str">
        <f>IF(AND(B69="3000SC", OR(AND(E69='club records'!$J$20, F69&lt;='club records'!$K$20), AND(E69='club records'!$J$21, F69&lt;='club records'!$K$21))), "CR", " ")</f>
        <v xml:space="preserve"> </v>
      </c>
      <c r="BA69" s="15" t="str">
        <f>IF(AND(B69="4x100", OR(AND(E69='club records'!$N$1, F69&lt;='club records'!$O$1), AND(E69='club records'!$N$2, F69&lt;='club records'!$O$2), AND(E69='club records'!$N$3, F69&lt;='club records'!$O$3), AND(E69='club records'!$N$4, F69&lt;='club records'!$O$4), AND(E69='club records'!$N$5, F69&lt;='club records'!$O$5))), "CR", " ")</f>
        <v xml:space="preserve"> </v>
      </c>
      <c r="BB69" s="15" t="str">
        <f>IF(AND(B69="4x200", OR(AND(E69='club records'!$N$6, F69&lt;='club records'!$O$6), AND(E69='club records'!$N$7, F69&lt;='club records'!$O$7), AND(E69='club records'!$N$8, F69&lt;='club records'!$O$8), AND(E69='club records'!$N$9, F69&lt;='club records'!$O$9), AND(E69='club records'!$N$10, F69&lt;='club records'!$O$10))), "CR", " ")</f>
        <v xml:space="preserve"> </v>
      </c>
      <c r="BC69" s="15" t="str">
        <f>IF(AND(B69="4x300", AND(E69='club records'!$N$11, F69&lt;='club records'!$O$11)), "CR", " ")</f>
        <v xml:space="preserve"> </v>
      </c>
      <c r="BD69" s="15" t="str">
        <f>IF(AND(B69="4x400", OR(AND(E69='club records'!$N$12, F69&lt;='club records'!$O$12), AND(E69='club records'!$N$13, F69&lt;='club records'!$O$13), AND(E69='club records'!$N$14, F69&lt;='club records'!$O$14), AND(E69='club records'!$N$15, F69&lt;='club records'!$O$15))), "CR", " ")</f>
        <v xml:space="preserve"> </v>
      </c>
      <c r="BE69" s="15" t="str">
        <f>IF(AND(B69="3x800", OR(AND(E69='club records'!$N$16, F69&lt;='club records'!$O$16), AND(E69='club records'!$N$17, F69&lt;='club records'!$O$17), AND(E69='club records'!$N$18, F69&lt;='club records'!$O$18))), "CR", " ")</f>
        <v xml:space="preserve"> </v>
      </c>
      <c r="BF69" s="15" t="str">
        <f>IF(AND(B69="pentathlon", OR(AND(E69='club records'!$N$21, F69&gt;='club records'!$O$21), AND(E69='club records'!$N$22, F69&gt;='club records'!$O$22),AND(E69='club records'!$N$23, F69&gt;='club records'!$O$23),AND(E69='club records'!$N$24, F69&gt;='club records'!$O$24))), "CR", " ")</f>
        <v xml:space="preserve"> </v>
      </c>
      <c r="BG69" s="15" t="str">
        <f>IF(AND(B69="heptathlon", OR(AND(E69='club records'!$N$26, F69&gt;='club records'!$O$26), AND(E69='club records'!$N$27, F69&gt;='club records'!$O$27))), "CR", " ")</f>
        <v xml:space="preserve"> </v>
      </c>
      <c r="BH69" s="15" t="str">
        <f>IF(AND(B69="decathlon", OR(AND(E69='club records'!$N$29, F69&gt;='club records'!$O$29), AND(E69='club records'!$N$30, F69&gt;='club records'!$O$30),AND(E69='club records'!$N$31, F69&gt;='club records'!$O$31))), "CR", " ")</f>
        <v xml:space="preserve"> </v>
      </c>
    </row>
    <row r="70" spans="1:60" ht="14.5" x14ac:dyDescent="0.35">
      <c r="A70" s="1" t="str">
        <f t="shared" si="6"/>
        <v>U13</v>
      </c>
      <c r="B70" s="2">
        <v>100</v>
      </c>
      <c r="C70" s="1" t="s">
        <v>55</v>
      </c>
      <c r="D70" s="1" t="s">
        <v>74</v>
      </c>
      <c r="E70" s="19" t="s">
        <v>13</v>
      </c>
      <c r="F70" s="24">
        <v>16</v>
      </c>
      <c r="G70" s="27">
        <v>43638</v>
      </c>
      <c r="H70" s="1" t="s">
        <v>313</v>
      </c>
      <c r="I70" s="1" t="s">
        <v>447</v>
      </c>
      <c r="J70" s="15" t="str">
        <f t="shared" si="7"/>
        <v/>
      </c>
      <c r="K70" s="15" t="str">
        <f>IF(AND(B70=100, OR(AND(E70='club records'!$B$6, F70&lt;='club records'!$C$6), AND(E70='club records'!$B$7, F70&lt;='club records'!$C$7), AND(E70='club records'!$B$8, F70&lt;='club records'!$C$8), AND(E70='club records'!$B$9, F70&lt;='club records'!$C$9), AND(E70='club records'!$B$10, F70&lt;='club records'!$C$10))), "CR", " ")</f>
        <v xml:space="preserve"> </v>
      </c>
      <c r="L70" s="15" t="str">
        <f>IF(AND(B70=200, OR(AND(E70='club records'!$B$11, F70&lt;='club records'!$C$11), AND(E70='club records'!$B$12, F70&lt;='club records'!$C$12), AND(E70='club records'!$B$13, F70&lt;='club records'!$C$13), AND(E70='club records'!$B$14, F70&lt;='club records'!$C$14), AND(E70='club records'!$B$15, F70&lt;='club records'!$C$15))), "CR", " ")</f>
        <v xml:space="preserve"> </v>
      </c>
      <c r="M70" s="15" t="str">
        <f>IF(AND(B70=300, OR(AND(E70='club records'!$B$16, F70&lt;='club records'!$C$16), AND(E70='club records'!$B$17, F70&lt;='club records'!$C$17))), "CR", " ")</f>
        <v xml:space="preserve"> </v>
      </c>
      <c r="N70" s="15" t="str">
        <f>IF(AND(B70=400, OR(AND(E70='club records'!$B$18, F70&lt;='club records'!$C$18), AND(E70='club records'!$B$19, F70&lt;='club records'!$C$19), AND(E70='club records'!$B$20, F70&lt;='club records'!$C$20), AND(E70='club records'!$B$21, F70&lt;='club records'!$C$21))), "CR", " ")</f>
        <v xml:space="preserve"> </v>
      </c>
      <c r="O70" s="15" t="str">
        <f>IF(AND(B70=800, OR(AND(E70='club records'!$B$22, F70&lt;='club records'!$C$22), AND(E70='club records'!$B$23, F70&lt;='club records'!$C$23), AND(E70='club records'!$B$24, F70&lt;='club records'!$C$24), AND(E70='club records'!$B$25, F70&lt;='club records'!$C$25), AND(E70='club records'!$B$26, F70&lt;='club records'!$C$26))), "CR", " ")</f>
        <v xml:space="preserve"> </v>
      </c>
      <c r="P70" s="15" t="str">
        <f>IF(AND(B70=1000, OR(AND(E70='club records'!$B$27, F70&lt;='club records'!$C$27), AND(E70='club records'!$B$28, F70&lt;='club records'!$C$28))), "CR", " ")</f>
        <v xml:space="preserve"> </v>
      </c>
      <c r="Q70" s="15" t="str">
        <f>IF(AND(B70=1500, OR(AND(E70='club records'!$B$29, F70&lt;='club records'!$C$29), AND(E70='club records'!$B$30, F70&lt;='club records'!$C$30), AND(E70='club records'!$B$31, F70&lt;='club records'!$C$31), AND(E70='club records'!$B$32, F70&lt;='club records'!$C$32), AND(E70='club records'!$B$33, F70&lt;='club records'!$C$33))), "CR", " ")</f>
        <v xml:space="preserve"> </v>
      </c>
      <c r="R70" s="15" t="str">
        <f>IF(AND(B70="1600 (Mile)",OR(AND(E70='club records'!$B$34,F70&lt;='club records'!$C$34),AND(E70='club records'!$B$35,F70&lt;='club records'!$C$35),AND(E70='club records'!$B$36,F70&lt;='club records'!$C$36),AND(E70='club records'!$B$37,F70&lt;='club records'!$C$37))),"CR"," ")</f>
        <v xml:space="preserve"> </v>
      </c>
      <c r="S70" s="15" t="str">
        <f>IF(AND(B70=3000, OR(AND(E70='club records'!$B$38, F70&lt;='club records'!$C$38), AND(E70='club records'!$B$39, F70&lt;='club records'!$C$39), AND(E70='club records'!$B$40, F70&lt;='club records'!$C$40), AND(E70='club records'!$B$41, F70&lt;='club records'!$C$41))), "CR", " ")</f>
        <v xml:space="preserve"> </v>
      </c>
      <c r="T70" s="15" t="str">
        <f>IF(AND(B70=5000, OR(AND(E70='club records'!$B$42, F70&lt;='club records'!$C$42), AND(E70='club records'!$B$43, F70&lt;='club records'!$C$43))), "CR", " ")</f>
        <v xml:space="preserve"> </v>
      </c>
      <c r="U70" s="14" t="str">
        <f>IF(AND(B70=10000, OR(AND(E70='club records'!$B$44, F70&lt;='club records'!$C$44), AND(E70='club records'!$B$45, F70&lt;='club records'!$C$45))), "CR", " ")</f>
        <v xml:space="preserve"> </v>
      </c>
      <c r="V70" s="14" t="str">
        <f>IF(AND(B70="high jump", OR(AND(E70='club records'!$F$1, F70&gt;='club records'!$G$1), AND(E70='club records'!$F$2, F70&gt;='club records'!$G$2), AND(E70='club records'!$F$3, F70&gt;='club records'!$G$3), AND(E70='club records'!$F$4, F70&gt;='club records'!$G$4), AND(E70='club records'!$F$5, F70&gt;='club records'!$G$5))), "CR", " ")</f>
        <v xml:space="preserve"> </v>
      </c>
      <c r="W70" s="14" t="str">
        <f>IF(AND(B70="long jump", OR(AND(E70='club records'!$F$6, F70&gt;='club records'!$G$6), AND(E70='club records'!$F$7, F70&gt;='club records'!$G$7), AND(E70='club records'!$F$8, F70&gt;='club records'!$G$8), AND(E70='club records'!$F$9, F70&gt;='club records'!$G$9), AND(E70='club records'!$F$10, F70&gt;='club records'!$G$10))), "CR", " ")</f>
        <v xml:space="preserve"> </v>
      </c>
      <c r="X70" s="14" t="str">
        <f>IF(AND(B70="triple jump", OR(AND(E70='club records'!$F$11, F70&gt;='club records'!$G$11), AND(E70='club records'!$F$12, F70&gt;='club records'!$G$12), AND(E70='club records'!$F$13, F70&gt;='club records'!$G$13), AND(E70='club records'!$F$14, F70&gt;='club records'!$G$14), AND(E70='club records'!$F$15, F70&gt;='club records'!$G$15))), "CR", " ")</f>
        <v xml:space="preserve"> </v>
      </c>
      <c r="Y70" s="14" t="str">
        <f>IF(AND(B70="pole vault", OR(AND(E70='club records'!$F$16, F70&gt;='club records'!$G$16), AND(E70='club records'!$F$17, F70&gt;='club records'!$G$17), AND(E70='club records'!$F$18, F70&gt;='club records'!$G$18), AND(E70='club records'!$F$19, F70&gt;='club records'!$G$19), AND(E70='club records'!$F$20, F70&gt;='club records'!$G$20))), "CR", " ")</f>
        <v xml:space="preserve"> </v>
      </c>
      <c r="Z70" s="14" t="str">
        <f>IF(AND(B70="discus 1", E70='club records'!$F$21, F70&gt;='club records'!$G$21), "CR", " ")</f>
        <v xml:space="preserve"> </v>
      </c>
      <c r="AA70" s="14" t="str">
        <f>IF(AND(B70="discus 1.25", E70='club records'!$F$22, F70&gt;='club records'!$G$22), "CR", " ")</f>
        <v xml:space="preserve"> </v>
      </c>
      <c r="AB70" s="14" t="str">
        <f>IF(AND(B70="discus 1.5", E70='club records'!$F$23, F70&gt;='club records'!$G$23), "CR", " ")</f>
        <v xml:space="preserve"> </v>
      </c>
      <c r="AC70" s="14" t="str">
        <f>IF(AND(B70="discus 1.75", E70='club records'!$F$24, F70&gt;='club records'!$G$24), "CR", " ")</f>
        <v xml:space="preserve"> </v>
      </c>
      <c r="AD70" s="14" t="str">
        <f>IF(AND(B70="discus 2", E70='club records'!$F$25, F70&gt;='club records'!$G$25), "CR", " ")</f>
        <v xml:space="preserve"> </v>
      </c>
      <c r="AE70" s="14" t="str">
        <f>IF(AND(B70="hammer 4", E70='club records'!$F$27, F70&gt;='club records'!$G$27), "CR", " ")</f>
        <v xml:space="preserve"> </v>
      </c>
      <c r="AF70" s="14" t="str">
        <f>IF(AND(B70="hammer 5", E70='club records'!$F$28, F70&gt;='club records'!$G$28), "CR", " ")</f>
        <v xml:space="preserve"> </v>
      </c>
      <c r="AG70" s="14" t="str">
        <f>IF(AND(B70="hammer 6", E70='club records'!$F$29, F70&gt;='club records'!$G$29), "CR", " ")</f>
        <v xml:space="preserve"> </v>
      </c>
      <c r="AH70" s="14" t="str">
        <f>IF(AND(B70="hammer 7.26", E70='club records'!$F$30, F70&gt;='club records'!$G$30), "CR", " ")</f>
        <v xml:space="preserve"> </v>
      </c>
      <c r="AI70" s="14" t="str">
        <f>IF(AND(B70="javelin 400", E70='club records'!$F$31, F70&gt;='club records'!$G$31), "CR", " ")</f>
        <v xml:space="preserve"> </v>
      </c>
      <c r="AJ70" s="14" t="str">
        <f>IF(AND(B70="javelin 600", E70='club records'!$F$32, F70&gt;='club records'!$G$32), "CR", " ")</f>
        <v xml:space="preserve"> </v>
      </c>
      <c r="AK70" s="14" t="str">
        <f>IF(AND(B70="javelin 700", E70='club records'!$F$33, F70&gt;='club records'!$G$33), "CR", " ")</f>
        <v xml:space="preserve"> </v>
      </c>
      <c r="AL70" s="14" t="str">
        <f>IF(AND(B70="javelin 800", OR(AND(E70='club records'!$F$34, F70&gt;='club records'!$G$34), AND(E70='club records'!$F$35, F70&gt;='club records'!$G$35))), "CR", " ")</f>
        <v xml:space="preserve"> </v>
      </c>
      <c r="AM70" s="14" t="str">
        <f>IF(AND(B70="shot 3", E70='club records'!$F$36, F70&gt;='club records'!$G$36), "CR", " ")</f>
        <v xml:space="preserve"> </v>
      </c>
      <c r="AN70" s="14" t="str">
        <f>IF(AND(B70="shot 4", E70='club records'!$F$37, F70&gt;='club records'!$G$37), "CR", " ")</f>
        <v xml:space="preserve"> </v>
      </c>
      <c r="AO70" s="14" t="str">
        <f>IF(AND(B70="shot 5", E70='club records'!$F$38, F70&gt;='club records'!$G$38), "CR", " ")</f>
        <v xml:space="preserve"> </v>
      </c>
      <c r="AP70" s="14" t="str">
        <f>IF(AND(B70="shot 6", E70='club records'!$F$39, F70&gt;='club records'!$G$39), "CR", " ")</f>
        <v xml:space="preserve"> </v>
      </c>
      <c r="AQ70" s="14" t="str">
        <f>IF(AND(B70="shot 7.26", E70='club records'!$F$40, F70&gt;='club records'!$G$40), "CR", " ")</f>
        <v xml:space="preserve"> </v>
      </c>
      <c r="AR70" s="14" t="str">
        <f>IF(AND(B70="60H",OR(AND(E70='club records'!$J$1,F70&lt;='club records'!$K$1),AND(E70='club records'!$J$2,F70&lt;='club records'!$K$2),AND(E70='club records'!$J$3,F70&lt;='club records'!$K$3),AND(E70='club records'!$J$4,F70&lt;='club records'!$K$4),AND(E70='club records'!$J$5,F70&lt;='club records'!$K$5))),"CR"," ")</f>
        <v xml:space="preserve"> </v>
      </c>
      <c r="AS70" s="14" t="str">
        <f>IF(AND(B70="75H", AND(E70='club records'!$J$6, F70&lt;='club records'!$K$6)), "CR", " ")</f>
        <v xml:space="preserve"> </v>
      </c>
      <c r="AT70" s="14" t="str">
        <f>IF(AND(B70="80H", AND(E70='club records'!$J$7, F70&lt;='club records'!$K$7)), "CR", " ")</f>
        <v xml:space="preserve"> </v>
      </c>
      <c r="AU70" s="14" t="str">
        <f>IF(AND(B70="100H", AND(E70='club records'!$J$8, F70&lt;='club records'!$K$8)), "CR", " ")</f>
        <v xml:space="preserve"> </v>
      </c>
      <c r="AV70" s="14" t="str">
        <f>IF(AND(B70="110H", OR(AND(E70='club records'!$J$9, F70&lt;='club records'!$K$9), AND(E70='club records'!$J$10, F70&lt;='club records'!$K$10))), "CR", " ")</f>
        <v xml:space="preserve"> </v>
      </c>
      <c r="AW70" s="14" t="str">
        <f>IF(AND(B70="400H", OR(AND(E70='club records'!$J$11, F70&lt;='club records'!$K$11), AND(E70='club records'!$J$12, F70&lt;='club records'!$K$12), AND(E70='club records'!$J$13, F70&lt;='club records'!$K$13), AND(E70='club records'!$J$14, F70&lt;='club records'!$K$14))), "CR", " ")</f>
        <v xml:space="preserve"> </v>
      </c>
      <c r="AX70" s="14" t="str">
        <f>IF(AND(B70="1500SC", AND(E70='club records'!$J$15, F70&lt;='club records'!$K$15)), "CR", " ")</f>
        <v xml:space="preserve"> </v>
      </c>
      <c r="AY70" s="14" t="str">
        <f>IF(AND(B70="2000SC", OR(AND(E70='club records'!$J$17, F70&lt;='club records'!$K$17), AND(E70='club records'!$J$18, F70&lt;='club records'!$K$18))), "CR", " ")</f>
        <v xml:space="preserve"> </v>
      </c>
      <c r="AZ70" s="14" t="str">
        <f>IF(AND(B70="3000SC", OR(AND(E70='club records'!$J$20, F70&lt;='club records'!$K$20), AND(E70='club records'!$J$21, F70&lt;='club records'!$K$21))), "CR", " ")</f>
        <v xml:space="preserve"> </v>
      </c>
      <c r="BA70" s="15" t="str">
        <f>IF(AND(B70="4x100", OR(AND(E70='club records'!$N$1, F70&lt;='club records'!$O$1), AND(E70='club records'!$N$2, F70&lt;='club records'!$O$2), AND(E70='club records'!$N$3, F70&lt;='club records'!$O$3), AND(E70='club records'!$N$4, F70&lt;='club records'!$O$4), AND(E70='club records'!$N$5, F70&lt;='club records'!$O$5))), "CR", " ")</f>
        <v xml:space="preserve"> </v>
      </c>
      <c r="BB70" s="15" t="str">
        <f>IF(AND(B70="4x200", OR(AND(E70='club records'!$N$6, F70&lt;='club records'!$O$6), AND(E70='club records'!$N$7, F70&lt;='club records'!$O$7), AND(E70='club records'!$N$8, F70&lt;='club records'!$O$8), AND(E70='club records'!$N$9, F70&lt;='club records'!$O$9), AND(E70='club records'!$N$10, F70&lt;='club records'!$O$10))), "CR", " ")</f>
        <v xml:space="preserve"> </v>
      </c>
      <c r="BC70" s="15" t="str">
        <f>IF(AND(B70="4x300", AND(E70='club records'!$N$11, F70&lt;='club records'!$O$11)), "CR", " ")</f>
        <v xml:space="preserve"> </v>
      </c>
      <c r="BD70" s="15" t="str">
        <f>IF(AND(B70="4x400", OR(AND(E70='club records'!$N$12, F70&lt;='club records'!$O$12), AND(E70='club records'!$N$13, F70&lt;='club records'!$O$13), AND(E70='club records'!$N$14, F70&lt;='club records'!$O$14), AND(E70='club records'!$N$15, F70&lt;='club records'!$O$15))), "CR", " ")</f>
        <v xml:space="preserve"> </v>
      </c>
      <c r="BE70" s="15" t="str">
        <f>IF(AND(B70="3x800", OR(AND(E70='club records'!$N$16, F70&lt;='club records'!$O$16), AND(E70='club records'!$N$17, F70&lt;='club records'!$O$17), AND(E70='club records'!$N$18, F70&lt;='club records'!$O$18))), "CR", " ")</f>
        <v xml:space="preserve"> </v>
      </c>
      <c r="BF70" s="15" t="str">
        <f>IF(AND(B70="pentathlon", OR(AND(E70='club records'!$N$21, F70&gt;='club records'!$O$21), AND(E70='club records'!$N$22, F70&gt;='club records'!$O$22),AND(E70='club records'!$N$23, F70&gt;='club records'!$O$23),AND(E70='club records'!$N$24, F70&gt;='club records'!$O$24))), "CR", " ")</f>
        <v xml:space="preserve"> </v>
      </c>
      <c r="BG70" s="15" t="str">
        <f>IF(AND(B70="heptathlon", OR(AND(E70='club records'!$N$26, F70&gt;='club records'!$O$26), AND(E70='club records'!$N$27, F70&gt;='club records'!$O$27))), "CR", " ")</f>
        <v xml:space="preserve"> </v>
      </c>
      <c r="BH70" s="15" t="str">
        <f>IF(AND(B70="decathlon", OR(AND(E70='club records'!$N$29, F70&gt;='club records'!$O$29), AND(E70='club records'!$N$30, F70&gt;='club records'!$O$30),AND(E70='club records'!$N$31, F70&gt;='club records'!$O$31))), "CR", " ")</f>
        <v xml:space="preserve"> </v>
      </c>
    </row>
    <row r="71" spans="1:60" ht="14.5" x14ac:dyDescent="0.35">
      <c r="A71" s="1" t="str">
        <f t="shared" si="6"/>
        <v>U13</v>
      </c>
      <c r="B71" s="2">
        <v>100</v>
      </c>
      <c r="C71" s="1" t="s">
        <v>254</v>
      </c>
      <c r="D71" s="1" t="s">
        <v>255</v>
      </c>
      <c r="E71" s="19" t="s">
        <v>13</v>
      </c>
      <c r="F71" s="20">
        <v>16.059999999999999</v>
      </c>
      <c r="G71" s="27">
        <v>39903</v>
      </c>
      <c r="H71" s="1" t="s">
        <v>248</v>
      </c>
      <c r="I71" s="1" t="s">
        <v>249</v>
      </c>
      <c r="J71" s="15" t="str">
        <f t="shared" si="7"/>
        <v/>
      </c>
      <c r="K71" s="15" t="str">
        <f>IF(AND(B71=100, OR(AND(E71='club records'!$B$6, F71&lt;='club records'!$C$6), AND(E71='club records'!$B$7, F71&lt;='club records'!$C$7), AND(E71='club records'!$B$8, F71&lt;='club records'!$C$8), AND(E71='club records'!$B$9, F71&lt;='club records'!$C$9), AND(E71='club records'!$B$10, F71&lt;='club records'!$C$10))), "CR", " ")</f>
        <v xml:space="preserve"> </v>
      </c>
      <c r="L71" s="15" t="str">
        <f>IF(AND(B71=200, OR(AND(E71='club records'!$B$11, F71&lt;='club records'!$C$11), AND(E71='club records'!$B$12, F71&lt;='club records'!$C$12), AND(E71='club records'!$B$13, F71&lt;='club records'!$C$13), AND(E71='club records'!$B$14, F71&lt;='club records'!$C$14), AND(E71='club records'!$B$15, F71&lt;='club records'!$C$15))), "CR", " ")</f>
        <v xml:space="preserve"> </v>
      </c>
      <c r="M71" s="15" t="str">
        <f>IF(AND(B71=300, OR(AND(E71='club records'!$B$16, F71&lt;='club records'!$C$16), AND(E71='club records'!$B$17, F71&lt;='club records'!$C$17))), "CR", " ")</f>
        <v xml:space="preserve"> </v>
      </c>
      <c r="N71" s="15" t="str">
        <f>IF(AND(B71=400, OR(AND(E71='club records'!$B$18, F71&lt;='club records'!$C$18), AND(E71='club records'!$B$19, F71&lt;='club records'!$C$19), AND(E71='club records'!$B$20, F71&lt;='club records'!$C$20), AND(E71='club records'!$B$21, F71&lt;='club records'!$C$21))), "CR", " ")</f>
        <v xml:space="preserve"> </v>
      </c>
      <c r="O71" s="15" t="str">
        <f>IF(AND(B71=800, OR(AND(E71='club records'!$B$22, F71&lt;='club records'!$C$22), AND(E71='club records'!$B$23, F71&lt;='club records'!$C$23), AND(E71='club records'!$B$24, F71&lt;='club records'!$C$24), AND(E71='club records'!$B$25, F71&lt;='club records'!$C$25), AND(E71='club records'!$B$26, F71&lt;='club records'!$C$26))), "CR", " ")</f>
        <v xml:space="preserve"> </v>
      </c>
      <c r="P71" s="15" t="str">
        <f>IF(AND(B71=1000, OR(AND(E71='club records'!$B$27, F71&lt;='club records'!$C$27), AND(E71='club records'!$B$28, F71&lt;='club records'!$C$28))), "CR", " ")</f>
        <v xml:space="preserve"> </v>
      </c>
      <c r="Q71" s="15" t="str">
        <f>IF(AND(B71=1500, OR(AND(E71='club records'!$B$29, F71&lt;='club records'!$C$29), AND(E71='club records'!$B$30, F71&lt;='club records'!$C$30), AND(E71='club records'!$B$31, F71&lt;='club records'!$C$31), AND(E71='club records'!$B$32, F71&lt;='club records'!$C$32), AND(E71='club records'!$B$33, F71&lt;='club records'!$C$33))), "CR", " ")</f>
        <v xml:space="preserve"> </v>
      </c>
      <c r="R71" s="15" t="str">
        <f>IF(AND(B71="1600 (Mile)",OR(AND(E71='club records'!$B$34,F71&lt;='club records'!$C$34),AND(E71='club records'!$B$35,F71&lt;='club records'!$C$35),AND(E71='club records'!$B$36,F71&lt;='club records'!$C$36),AND(E71='club records'!$B$37,F71&lt;='club records'!$C$37))),"CR"," ")</f>
        <v xml:space="preserve"> </v>
      </c>
      <c r="S71" s="15" t="str">
        <f>IF(AND(B71=3000, OR(AND(E71='club records'!$B$38, F71&lt;='club records'!$C$38), AND(E71='club records'!$B$39, F71&lt;='club records'!$C$39), AND(E71='club records'!$B$40, F71&lt;='club records'!$C$40), AND(E71='club records'!$B$41, F71&lt;='club records'!$C$41))), "CR", " ")</f>
        <v xml:space="preserve"> </v>
      </c>
      <c r="T71" s="15" t="str">
        <f>IF(AND(B71=5000, OR(AND(E71='club records'!$B$42, F71&lt;='club records'!$C$42), AND(E71='club records'!$B$43, F71&lt;='club records'!$C$43))), "CR", " ")</f>
        <v xml:space="preserve"> </v>
      </c>
      <c r="U71" s="14" t="str">
        <f>IF(AND(B71=10000, OR(AND(E71='club records'!$B$44, F71&lt;='club records'!$C$44), AND(E71='club records'!$B$45, F71&lt;='club records'!$C$45))), "CR", " ")</f>
        <v xml:space="preserve"> </v>
      </c>
      <c r="V71" s="14" t="str">
        <f>IF(AND(B71="high jump", OR(AND(E71='club records'!$F$1, F71&gt;='club records'!$G$1), AND(E71='club records'!$F$2, F71&gt;='club records'!$G$2), AND(E71='club records'!$F$3, F71&gt;='club records'!$G$3), AND(E71='club records'!$F$4, F71&gt;='club records'!$G$4), AND(E71='club records'!$F$5, F71&gt;='club records'!$G$5))), "CR", " ")</f>
        <v xml:space="preserve"> </v>
      </c>
      <c r="W71" s="14" t="str">
        <f>IF(AND(B71="long jump", OR(AND(E71='club records'!$F$6, F71&gt;='club records'!$G$6), AND(E71='club records'!$F$7, F71&gt;='club records'!$G$7), AND(E71='club records'!$F$8, F71&gt;='club records'!$G$8), AND(E71='club records'!$F$9, F71&gt;='club records'!$G$9), AND(E71='club records'!$F$10, F71&gt;='club records'!$G$10))), "CR", " ")</f>
        <v xml:space="preserve"> </v>
      </c>
      <c r="X71" s="14" t="str">
        <f>IF(AND(B71="triple jump", OR(AND(E71='club records'!$F$11, F71&gt;='club records'!$G$11), AND(E71='club records'!$F$12, F71&gt;='club records'!$G$12), AND(E71='club records'!$F$13, F71&gt;='club records'!$G$13), AND(E71='club records'!$F$14, F71&gt;='club records'!$G$14), AND(E71='club records'!$F$15, F71&gt;='club records'!$G$15))), "CR", " ")</f>
        <v xml:space="preserve"> </v>
      </c>
      <c r="Y71" s="14" t="str">
        <f>IF(AND(B71="pole vault", OR(AND(E71='club records'!$F$16, F71&gt;='club records'!$G$16), AND(E71='club records'!$F$17, F71&gt;='club records'!$G$17), AND(E71='club records'!$F$18, F71&gt;='club records'!$G$18), AND(E71='club records'!$F$19, F71&gt;='club records'!$G$19), AND(E71='club records'!$F$20, F71&gt;='club records'!$G$20))), "CR", " ")</f>
        <v xml:space="preserve"> </v>
      </c>
      <c r="Z71" s="14" t="str">
        <f>IF(AND(B71="discus 1", E71='club records'!$F$21, F71&gt;='club records'!$G$21), "CR", " ")</f>
        <v xml:space="preserve"> </v>
      </c>
      <c r="AA71" s="14" t="str">
        <f>IF(AND(B71="discus 1.25", E71='club records'!$F$22, F71&gt;='club records'!$G$22), "CR", " ")</f>
        <v xml:space="preserve"> </v>
      </c>
      <c r="AB71" s="14" t="str">
        <f>IF(AND(B71="discus 1.5", E71='club records'!$F$23, F71&gt;='club records'!$G$23), "CR", " ")</f>
        <v xml:space="preserve"> </v>
      </c>
      <c r="AC71" s="14" t="str">
        <f>IF(AND(B71="discus 1.75", E71='club records'!$F$24, F71&gt;='club records'!$G$24), "CR", " ")</f>
        <v xml:space="preserve"> </v>
      </c>
      <c r="AD71" s="14" t="str">
        <f>IF(AND(B71="discus 2", E71='club records'!$F$25, F71&gt;='club records'!$G$25), "CR", " ")</f>
        <v xml:space="preserve"> </v>
      </c>
      <c r="AE71" s="14" t="str">
        <f>IF(AND(B71="hammer 4", E71='club records'!$F$27, F71&gt;='club records'!$G$27), "CR", " ")</f>
        <v xml:space="preserve"> </v>
      </c>
      <c r="AF71" s="14" t="str">
        <f>IF(AND(B71="hammer 5", E71='club records'!$F$28, F71&gt;='club records'!$G$28), "CR", " ")</f>
        <v xml:space="preserve"> </v>
      </c>
      <c r="AG71" s="14" t="str">
        <f>IF(AND(B71="hammer 6", E71='club records'!$F$29, F71&gt;='club records'!$G$29), "CR", " ")</f>
        <v xml:space="preserve"> </v>
      </c>
      <c r="AH71" s="14" t="str">
        <f>IF(AND(B71="hammer 7.26", E71='club records'!$F$30, F71&gt;='club records'!$G$30), "CR", " ")</f>
        <v xml:space="preserve"> </v>
      </c>
      <c r="AI71" s="14" t="str">
        <f>IF(AND(B71="javelin 400", E71='club records'!$F$31, F71&gt;='club records'!$G$31), "CR", " ")</f>
        <v xml:space="preserve"> </v>
      </c>
      <c r="AJ71" s="14" t="str">
        <f>IF(AND(B71="javelin 600", E71='club records'!$F$32, F71&gt;='club records'!$G$32), "CR", " ")</f>
        <v xml:space="preserve"> </v>
      </c>
      <c r="AK71" s="14" t="str">
        <f>IF(AND(B71="javelin 700", E71='club records'!$F$33, F71&gt;='club records'!$G$33), "CR", " ")</f>
        <v xml:space="preserve"> </v>
      </c>
      <c r="AL71" s="14" t="str">
        <f>IF(AND(B71="javelin 800", OR(AND(E71='club records'!$F$34, F71&gt;='club records'!$G$34), AND(E71='club records'!$F$35, F71&gt;='club records'!$G$35))), "CR", " ")</f>
        <v xml:space="preserve"> </v>
      </c>
      <c r="AM71" s="14" t="str">
        <f>IF(AND(B71="shot 3", E71='club records'!$F$36, F71&gt;='club records'!$G$36), "CR", " ")</f>
        <v xml:space="preserve"> </v>
      </c>
      <c r="AN71" s="14" t="str">
        <f>IF(AND(B71="shot 4", E71='club records'!$F$37, F71&gt;='club records'!$G$37), "CR", " ")</f>
        <v xml:space="preserve"> </v>
      </c>
      <c r="AO71" s="14" t="str">
        <f>IF(AND(B71="shot 5", E71='club records'!$F$38, F71&gt;='club records'!$G$38), "CR", " ")</f>
        <v xml:space="preserve"> </v>
      </c>
      <c r="AP71" s="14" t="str">
        <f>IF(AND(B71="shot 6", E71='club records'!$F$39, F71&gt;='club records'!$G$39), "CR", " ")</f>
        <v xml:space="preserve"> </v>
      </c>
      <c r="AQ71" s="14" t="str">
        <f>IF(AND(B71="shot 7.26", E71='club records'!$F$40, F71&gt;='club records'!$G$40), "CR", " ")</f>
        <v xml:space="preserve"> </v>
      </c>
      <c r="AR71" s="14" t="str">
        <f>IF(AND(B71="60H",OR(AND(E71='club records'!$J$1,F71&lt;='club records'!$K$1),AND(E71='club records'!$J$2,F71&lt;='club records'!$K$2),AND(E71='club records'!$J$3,F71&lt;='club records'!$K$3),AND(E71='club records'!$J$4,F71&lt;='club records'!$K$4),AND(E71='club records'!$J$5,F71&lt;='club records'!$K$5))),"CR"," ")</f>
        <v xml:space="preserve"> </v>
      </c>
      <c r="AS71" s="14" t="str">
        <f>IF(AND(B71="75H", AND(E71='club records'!$J$6, F71&lt;='club records'!$K$6)), "CR", " ")</f>
        <v xml:space="preserve"> </v>
      </c>
      <c r="AT71" s="14" t="str">
        <f>IF(AND(B71="80H", AND(E71='club records'!$J$7, F71&lt;='club records'!$K$7)), "CR", " ")</f>
        <v xml:space="preserve"> </v>
      </c>
      <c r="AU71" s="14" t="str">
        <f>IF(AND(B71="100H", AND(E71='club records'!$J$8, F71&lt;='club records'!$K$8)), "CR", " ")</f>
        <v xml:space="preserve"> </v>
      </c>
      <c r="AV71" s="14" t="str">
        <f>IF(AND(B71="110H", OR(AND(E71='club records'!$J$9, F71&lt;='club records'!$K$9), AND(E71='club records'!$J$10, F71&lt;='club records'!$K$10))), "CR", " ")</f>
        <v xml:space="preserve"> </v>
      </c>
      <c r="AW71" s="14" t="str">
        <f>IF(AND(B71="400H", OR(AND(E71='club records'!$J$11, F71&lt;='club records'!$K$11), AND(E71='club records'!$J$12, F71&lt;='club records'!$K$12), AND(E71='club records'!$J$13, F71&lt;='club records'!$K$13), AND(E71='club records'!$J$14, F71&lt;='club records'!$K$14))), "CR", " ")</f>
        <v xml:space="preserve"> </v>
      </c>
      <c r="AX71" s="14" t="str">
        <f>IF(AND(B71="1500SC", AND(E71='club records'!$J$15, F71&lt;='club records'!$K$15)), "CR", " ")</f>
        <v xml:space="preserve"> </v>
      </c>
      <c r="AY71" s="14" t="str">
        <f>IF(AND(B71="2000SC", OR(AND(E71='club records'!$J$17, F71&lt;='club records'!$K$17), AND(E71='club records'!$J$18, F71&lt;='club records'!$K$18))), "CR", " ")</f>
        <v xml:space="preserve"> </v>
      </c>
      <c r="AZ71" s="14" t="str">
        <f>IF(AND(B71="3000SC", OR(AND(E71='club records'!$J$20, F71&lt;='club records'!$K$20), AND(E71='club records'!$J$21, F71&lt;='club records'!$K$21))), "CR", " ")</f>
        <v xml:space="preserve"> </v>
      </c>
      <c r="BA71" s="15" t="str">
        <f>IF(AND(B71="4x100", OR(AND(E71='club records'!$N$1, F71&lt;='club records'!$O$1), AND(E71='club records'!$N$2, F71&lt;='club records'!$O$2), AND(E71='club records'!$N$3, F71&lt;='club records'!$O$3), AND(E71='club records'!$N$4, F71&lt;='club records'!$O$4), AND(E71='club records'!$N$5, F71&lt;='club records'!$O$5))), "CR", " ")</f>
        <v xml:space="preserve"> </v>
      </c>
      <c r="BB71" s="15" t="str">
        <f>IF(AND(B71="4x200", OR(AND(E71='club records'!$N$6, F71&lt;='club records'!$O$6), AND(E71='club records'!$N$7, F71&lt;='club records'!$O$7), AND(E71='club records'!$N$8, F71&lt;='club records'!$O$8), AND(E71='club records'!$N$9, F71&lt;='club records'!$O$9), AND(E71='club records'!$N$10, F71&lt;='club records'!$O$10))), "CR", " ")</f>
        <v xml:space="preserve"> </v>
      </c>
      <c r="BC71" s="15" t="str">
        <f>IF(AND(B71="4x300", AND(E71='club records'!$N$11, F71&lt;='club records'!$O$11)), "CR", " ")</f>
        <v xml:space="preserve"> </v>
      </c>
      <c r="BD71" s="15" t="str">
        <f>IF(AND(B71="4x400", OR(AND(E71='club records'!$N$12, F71&lt;='club records'!$O$12), AND(E71='club records'!$N$13, F71&lt;='club records'!$O$13), AND(E71='club records'!$N$14, F71&lt;='club records'!$O$14), AND(E71='club records'!$N$15, F71&lt;='club records'!$O$15))), "CR", " ")</f>
        <v xml:space="preserve"> </v>
      </c>
      <c r="BE71" s="15" t="str">
        <f>IF(AND(B71="3x800", OR(AND(E71='club records'!$N$16, F71&lt;='club records'!$O$16), AND(E71='club records'!$N$17, F71&lt;='club records'!$O$17), AND(E71='club records'!$N$18, F71&lt;='club records'!$O$18))), "CR", " ")</f>
        <v xml:space="preserve"> </v>
      </c>
      <c r="BF71" s="15" t="str">
        <f>IF(AND(B71="pentathlon", OR(AND(E71='club records'!$N$21, F71&gt;='club records'!$O$21), AND(E71='club records'!$N$22, F71&gt;='club records'!$O$22),AND(E71='club records'!$N$23, F71&gt;='club records'!$O$23),AND(E71='club records'!$N$24, F71&gt;='club records'!$O$24))), "CR", " ")</f>
        <v xml:space="preserve"> </v>
      </c>
      <c r="BG71" s="15" t="str">
        <f>IF(AND(B71="heptathlon", OR(AND(E71='club records'!$N$26, F71&gt;='club records'!$O$26), AND(E71='club records'!$N$27, F71&gt;='club records'!$O$27))), "CR", " ")</f>
        <v xml:space="preserve"> </v>
      </c>
      <c r="BH71" s="15" t="str">
        <f>IF(AND(B71="decathlon", OR(AND(E71='club records'!$N$29, F71&gt;='club records'!$O$29), AND(E71='club records'!$N$30, F71&gt;='club records'!$O$30),AND(E71='club records'!$N$31, F71&gt;='club records'!$O$31))), "CR", " ")</f>
        <v xml:space="preserve"> </v>
      </c>
    </row>
    <row r="72" spans="1:60" ht="14.5" x14ac:dyDescent="0.35">
      <c r="A72" s="1" t="str">
        <f t="shared" si="6"/>
        <v>U13</v>
      </c>
      <c r="B72" s="2">
        <v>100</v>
      </c>
      <c r="C72" s="1" t="s">
        <v>95</v>
      </c>
      <c r="D72" s="1" t="s">
        <v>273</v>
      </c>
      <c r="E72" s="19" t="s">
        <v>13</v>
      </c>
      <c r="F72" s="21">
        <v>16.100000000000001</v>
      </c>
      <c r="G72" s="27">
        <v>39903</v>
      </c>
      <c r="H72" s="1" t="s">
        <v>248</v>
      </c>
      <c r="I72" s="1" t="s">
        <v>249</v>
      </c>
      <c r="J72" s="15" t="str">
        <f t="shared" si="7"/>
        <v/>
      </c>
      <c r="K72" s="15" t="str">
        <f>IF(AND(B72=100, OR(AND(E72='club records'!$B$6, F72&lt;='club records'!$C$6), AND(E72='club records'!$B$7, F72&lt;='club records'!$C$7), AND(E72='club records'!$B$8, F72&lt;='club records'!$C$8), AND(E72='club records'!$B$9, F72&lt;='club records'!$C$9), AND(E72='club records'!$B$10, F72&lt;='club records'!$C$10))), "CR", " ")</f>
        <v xml:space="preserve"> </v>
      </c>
      <c r="L72" s="15" t="str">
        <f>IF(AND(B72=200, OR(AND(E72='club records'!$B$11, F72&lt;='club records'!$C$11), AND(E72='club records'!$B$12, F72&lt;='club records'!$C$12), AND(E72='club records'!$B$13, F72&lt;='club records'!$C$13), AND(E72='club records'!$B$14, F72&lt;='club records'!$C$14), AND(E72='club records'!$B$15, F72&lt;='club records'!$C$15))), "CR", " ")</f>
        <v xml:space="preserve"> </v>
      </c>
      <c r="M72" s="15" t="str">
        <f>IF(AND(B72=300, OR(AND(E72='club records'!$B$16, F72&lt;='club records'!$C$16), AND(E72='club records'!$B$17, F72&lt;='club records'!$C$17))), "CR", " ")</f>
        <v xml:space="preserve"> </v>
      </c>
      <c r="N72" s="15" t="str">
        <f>IF(AND(B72=400, OR(AND(E72='club records'!$B$18, F72&lt;='club records'!$C$18), AND(E72='club records'!$B$19, F72&lt;='club records'!$C$19), AND(E72='club records'!$B$20, F72&lt;='club records'!$C$20), AND(E72='club records'!$B$21, F72&lt;='club records'!$C$21))), "CR", " ")</f>
        <v xml:space="preserve"> </v>
      </c>
      <c r="O72" s="15" t="str">
        <f>IF(AND(B72=800, OR(AND(E72='club records'!$B$22, F72&lt;='club records'!$C$22), AND(E72='club records'!$B$23, F72&lt;='club records'!$C$23), AND(E72='club records'!$B$24, F72&lt;='club records'!$C$24), AND(E72='club records'!$B$25, F72&lt;='club records'!$C$25), AND(E72='club records'!$B$26, F72&lt;='club records'!$C$26))), "CR", " ")</f>
        <v xml:space="preserve"> </v>
      </c>
      <c r="P72" s="15" t="str">
        <f>IF(AND(B72=1000, OR(AND(E72='club records'!$B$27, F72&lt;='club records'!$C$27), AND(E72='club records'!$B$28, F72&lt;='club records'!$C$28))), "CR", " ")</f>
        <v xml:space="preserve"> </v>
      </c>
      <c r="Q72" s="15" t="str">
        <f>IF(AND(B72=1500, OR(AND(E72='club records'!$B$29, F72&lt;='club records'!$C$29), AND(E72='club records'!$B$30, F72&lt;='club records'!$C$30), AND(E72='club records'!$B$31, F72&lt;='club records'!$C$31), AND(E72='club records'!$B$32, F72&lt;='club records'!$C$32), AND(E72='club records'!$B$33, F72&lt;='club records'!$C$33))), "CR", " ")</f>
        <v xml:space="preserve"> </v>
      </c>
      <c r="R72" s="15" t="str">
        <f>IF(AND(B72="1600 (Mile)",OR(AND(E72='club records'!$B$34,F72&lt;='club records'!$C$34),AND(E72='club records'!$B$35,F72&lt;='club records'!$C$35),AND(E72='club records'!$B$36,F72&lt;='club records'!$C$36),AND(E72='club records'!$B$37,F72&lt;='club records'!$C$37))),"CR"," ")</f>
        <v xml:space="preserve"> </v>
      </c>
      <c r="S72" s="15" t="str">
        <f>IF(AND(B72=3000, OR(AND(E72='club records'!$B$38, F72&lt;='club records'!$C$38), AND(E72='club records'!$B$39, F72&lt;='club records'!$C$39), AND(E72='club records'!$B$40, F72&lt;='club records'!$C$40), AND(E72='club records'!$B$41, F72&lt;='club records'!$C$41))), "CR", " ")</f>
        <v xml:space="preserve"> </v>
      </c>
      <c r="T72" s="15" t="str">
        <f>IF(AND(B72=5000, OR(AND(E72='club records'!$B$42, F72&lt;='club records'!$C$42), AND(E72='club records'!$B$43, F72&lt;='club records'!$C$43))), "CR", " ")</f>
        <v xml:space="preserve"> </v>
      </c>
      <c r="U72" s="14" t="str">
        <f>IF(AND(B72=10000, OR(AND(E72='club records'!$B$44, F72&lt;='club records'!$C$44), AND(E72='club records'!$B$45, F72&lt;='club records'!$C$45))), "CR", " ")</f>
        <v xml:space="preserve"> </v>
      </c>
      <c r="V72" s="14" t="str">
        <f>IF(AND(B72="high jump", OR(AND(E72='club records'!$F$1, F72&gt;='club records'!$G$1), AND(E72='club records'!$F$2, F72&gt;='club records'!$G$2), AND(E72='club records'!$F$3, F72&gt;='club records'!$G$3), AND(E72='club records'!$F$4, F72&gt;='club records'!$G$4), AND(E72='club records'!$F$5, F72&gt;='club records'!$G$5))), "CR", " ")</f>
        <v xml:space="preserve"> </v>
      </c>
      <c r="W72" s="14" t="str">
        <f>IF(AND(B72="long jump", OR(AND(E72='club records'!$F$6, F72&gt;='club records'!$G$6), AND(E72='club records'!$F$7, F72&gt;='club records'!$G$7), AND(E72='club records'!$F$8, F72&gt;='club records'!$G$8), AND(E72='club records'!$F$9, F72&gt;='club records'!$G$9), AND(E72='club records'!$F$10, F72&gt;='club records'!$G$10))), "CR", " ")</f>
        <v xml:space="preserve"> </v>
      </c>
      <c r="X72" s="14" t="str">
        <f>IF(AND(B72="triple jump", OR(AND(E72='club records'!$F$11, F72&gt;='club records'!$G$11), AND(E72='club records'!$F$12, F72&gt;='club records'!$G$12), AND(E72='club records'!$F$13, F72&gt;='club records'!$G$13), AND(E72='club records'!$F$14, F72&gt;='club records'!$G$14), AND(E72='club records'!$F$15, F72&gt;='club records'!$G$15))), "CR", " ")</f>
        <v xml:space="preserve"> </v>
      </c>
      <c r="Y72" s="14" t="str">
        <f>IF(AND(B72="pole vault", OR(AND(E72='club records'!$F$16, F72&gt;='club records'!$G$16), AND(E72='club records'!$F$17, F72&gt;='club records'!$G$17), AND(E72='club records'!$F$18, F72&gt;='club records'!$G$18), AND(E72='club records'!$F$19, F72&gt;='club records'!$G$19), AND(E72='club records'!$F$20, F72&gt;='club records'!$G$20))), "CR", " ")</f>
        <v xml:space="preserve"> </v>
      </c>
      <c r="Z72" s="14" t="str">
        <f>IF(AND(B72="discus 1", E72='club records'!$F$21, F72&gt;='club records'!$G$21), "CR", " ")</f>
        <v xml:space="preserve"> </v>
      </c>
      <c r="AA72" s="14" t="str">
        <f>IF(AND(B72="discus 1.25", E72='club records'!$F$22, F72&gt;='club records'!$G$22), "CR", " ")</f>
        <v xml:space="preserve"> </v>
      </c>
      <c r="AB72" s="14" t="str">
        <f>IF(AND(B72="discus 1.5", E72='club records'!$F$23, F72&gt;='club records'!$G$23), "CR", " ")</f>
        <v xml:space="preserve"> </v>
      </c>
      <c r="AC72" s="14" t="str">
        <f>IF(AND(B72="discus 1.75", E72='club records'!$F$24, F72&gt;='club records'!$G$24), "CR", " ")</f>
        <v xml:space="preserve"> </v>
      </c>
      <c r="AD72" s="14" t="str">
        <f>IF(AND(B72="discus 2", E72='club records'!$F$25, F72&gt;='club records'!$G$25), "CR", " ")</f>
        <v xml:space="preserve"> </v>
      </c>
      <c r="AE72" s="14" t="str">
        <f>IF(AND(B72="hammer 4", E72='club records'!$F$27, F72&gt;='club records'!$G$27), "CR", " ")</f>
        <v xml:space="preserve"> </v>
      </c>
      <c r="AF72" s="14" t="str">
        <f>IF(AND(B72="hammer 5", E72='club records'!$F$28, F72&gt;='club records'!$G$28), "CR", " ")</f>
        <v xml:space="preserve"> </v>
      </c>
      <c r="AG72" s="14" t="str">
        <f>IF(AND(B72="hammer 6", E72='club records'!$F$29, F72&gt;='club records'!$G$29), "CR", " ")</f>
        <v xml:space="preserve"> </v>
      </c>
      <c r="AH72" s="14" t="str">
        <f>IF(AND(B72="hammer 7.26", E72='club records'!$F$30, F72&gt;='club records'!$G$30), "CR", " ")</f>
        <v xml:space="preserve"> </v>
      </c>
      <c r="AI72" s="14" t="str">
        <f>IF(AND(B72="javelin 400", E72='club records'!$F$31, F72&gt;='club records'!$G$31), "CR", " ")</f>
        <v xml:space="preserve"> </v>
      </c>
      <c r="AJ72" s="14" t="str">
        <f>IF(AND(B72="javelin 600", E72='club records'!$F$32, F72&gt;='club records'!$G$32), "CR", " ")</f>
        <v xml:space="preserve"> </v>
      </c>
      <c r="AK72" s="14" t="str">
        <f>IF(AND(B72="javelin 700", E72='club records'!$F$33, F72&gt;='club records'!$G$33), "CR", " ")</f>
        <v xml:space="preserve"> </v>
      </c>
      <c r="AL72" s="14" t="str">
        <f>IF(AND(B72="javelin 800", OR(AND(E72='club records'!$F$34, F72&gt;='club records'!$G$34), AND(E72='club records'!$F$35, F72&gt;='club records'!$G$35))), "CR", " ")</f>
        <v xml:space="preserve"> </v>
      </c>
      <c r="AM72" s="14" t="str">
        <f>IF(AND(B72="shot 3", E72='club records'!$F$36, F72&gt;='club records'!$G$36), "CR", " ")</f>
        <v xml:space="preserve"> </v>
      </c>
      <c r="AN72" s="14" t="str">
        <f>IF(AND(B72="shot 4", E72='club records'!$F$37, F72&gt;='club records'!$G$37), "CR", " ")</f>
        <v xml:space="preserve"> </v>
      </c>
      <c r="AO72" s="14" t="str">
        <f>IF(AND(B72="shot 5", E72='club records'!$F$38, F72&gt;='club records'!$G$38), "CR", " ")</f>
        <v xml:space="preserve"> </v>
      </c>
      <c r="AP72" s="14" t="str">
        <f>IF(AND(B72="shot 6", E72='club records'!$F$39, F72&gt;='club records'!$G$39), "CR", " ")</f>
        <v xml:space="preserve"> </v>
      </c>
      <c r="AQ72" s="14" t="str">
        <f>IF(AND(B72="shot 7.26", E72='club records'!$F$40, F72&gt;='club records'!$G$40), "CR", " ")</f>
        <v xml:space="preserve"> </v>
      </c>
      <c r="AR72" s="14" t="str">
        <f>IF(AND(B72="60H",OR(AND(E72='club records'!$J$1,F72&lt;='club records'!$K$1),AND(E72='club records'!$J$2,F72&lt;='club records'!$K$2),AND(E72='club records'!$J$3,F72&lt;='club records'!$K$3),AND(E72='club records'!$J$4,F72&lt;='club records'!$K$4),AND(E72='club records'!$J$5,F72&lt;='club records'!$K$5))),"CR"," ")</f>
        <v xml:space="preserve"> </v>
      </c>
      <c r="AS72" s="14" t="str">
        <f>IF(AND(B72="75H", AND(E72='club records'!$J$6, F72&lt;='club records'!$K$6)), "CR", " ")</f>
        <v xml:space="preserve"> </v>
      </c>
      <c r="AT72" s="14" t="str">
        <f>IF(AND(B72="80H", AND(E72='club records'!$J$7, F72&lt;='club records'!$K$7)), "CR", " ")</f>
        <v xml:space="preserve"> </v>
      </c>
      <c r="AU72" s="14" t="str">
        <f>IF(AND(B72="100H", AND(E72='club records'!$J$8, F72&lt;='club records'!$K$8)), "CR", " ")</f>
        <v xml:space="preserve"> </v>
      </c>
      <c r="AV72" s="14" t="str">
        <f>IF(AND(B72="110H", OR(AND(E72='club records'!$J$9, F72&lt;='club records'!$K$9), AND(E72='club records'!$J$10, F72&lt;='club records'!$K$10))), "CR", " ")</f>
        <v xml:space="preserve"> </v>
      </c>
      <c r="AW72" s="14" t="str">
        <f>IF(AND(B72="400H", OR(AND(E72='club records'!$J$11, F72&lt;='club records'!$K$11), AND(E72='club records'!$J$12, F72&lt;='club records'!$K$12), AND(E72='club records'!$J$13, F72&lt;='club records'!$K$13), AND(E72='club records'!$J$14, F72&lt;='club records'!$K$14))), "CR", " ")</f>
        <v xml:space="preserve"> </v>
      </c>
      <c r="AX72" s="14" t="str">
        <f>IF(AND(B72="1500SC", AND(E72='club records'!$J$15, F72&lt;='club records'!$K$15)), "CR", " ")</f>
        <v xml:space="preserve"> </v>
      </c>
      <c r="AY72" s="14" t="str">
        <f>IF(AND(B72="2000SC", OR(AND(E72='club records'!$J$17, F72&lt;='club records'!$K$17), AND(E72='club records'!$J$18, F72&lt;='club records'!$K$18))), "CR", " ")</f>
        <v xml:space="preserve"> </v>
      </c>
      <c r="AZ72" s="14" t="str">
        <f>IF(AND(B72="3000SC", OR(AND(E72='club records'!$J$20, F72&lt;='club records'!$K$20), AND(E72='club records'!$J$21, F72&lt;='club records'!$K$21))), "CR", " ")</f>
        <v xml:space="preserve"> </v>
      </c>
      <c r="BA72" s="15" t="str">
        <f>IF(AND(B72="4x100", OR(AND(E72='club records'!$N$1, F72&lt;='club records'!$O$1), AND(E72='club records'!$N$2, F72&lt;='club records'!$O$2), AND(E72='club records'!$N$3, F72&lt;='club records'!$O$3), AND(E72='club records'!$N$4, F72&lt;='club records'!$O$4), AND(E72='club records'!$N$5, F72&lt;='club records'!$O$5))), "CR", " ")</f>
        <v xml:space="preserve"> </v>
      </c>
      <c r="BB72" s="15" t="str">
        <f>IF(AND(B72="4x200", OR(AND(E72='club records'!$N$6, F72&lt;='club records'!$O$6), AND(E72='club records'!$N$7, F72&lt;='club records'!$O$7), AND(E72='club records'!$N$8, F72&lt;='club records'!$O$8), AND(E72='club records'!$N$9, F72&lt;='club records'!$O$9), AND(E72='club records'!$N$10, F72&lt;='club records'!$O$10))), "CR", " ")</f>
        <v xml:space="preserve"> </v>
      </c>
      <c r="BC72" s="15" t="str">
        <f>IF(AND(B72="4x300", AND(E72='club records'!$N$11, F72&lt;='club records'!$O$11)), "CR", " ")</f>
        <v xml:space="preserve"> </v>
      </c>
      <c r="BD72" s="15" t="str">
        <f>IF(AND(B72="4x400", OR(AND(E72='club records'!$N$12, F72&lt;='club records'!$O$12), AND(E72='club records'!$N$13, F72&lt;='club records'!$O$13), AND(E72='club records'!$N$14, F72&lt;='club records'!$O$14), AND(E72='club records'!$N$15, F72&lt;='club records'!$O$15))), "CR", " ")</f>
        <v xml:space="preserve"> </v>
      </c>
      <c r="BE72" s="15" t="str">
        <f>IF(AND(B72="3x800", OR(AND(E72='club records'!$N$16, F72&lt;='club records'!$O$16), AND(E72='club records'!$N$17, F72&lt;='club records'!$O$17), AND(E72='club records'!$N$18, F72&lt;='club records'!$O$18))), "CR", " ")</f>
        <v xml:space="preserve"> </v>
      </c>
      <c r="BF72" s="15" t="str">
        <f>IF(AND(B72="pentathlon", OR(AND(E72='club records'!$N$21, F72&gt;='club records'!$O$21), AND(E72='club records'!$N$22, F72&gt;='club records'!$O$22),AND(E72='club records'!$N$23, F72&gt;='club records'!$O$23),AND(E72='club records'!$N$24, F72&gt;='club records'!$O$24))), "CR", " ")</f>
        <v xml:space="preserve"> </v>
      </c>
      <c r="BG72" s="15" t="str">
        <f>IF(AND(B72="heptathlon", OR(AND(E72='club records'!$N$26, F72&gt;='club records'!$O$26), AND(E72='club records'!$N$27, F72&gt;='club records'!$O$27))), "CR", " ")</f>
        <v xml:space="preserve"> </v>
      </c>
      <c r="BH72" s="15" t="str">
        <f>IF(AND(B72="decathlon", OR(AND(E72='club records'!$N$29, F72&gt;='club records'!$O$29), AND(E72='club records'!$N$30, F72&gt;='club records'!$O$30),AND(E72='club records'!$N$31, F72&gt;='club records'!$O$31))), "CR", " ")</f>
        <v xml:space="preserve"> </v>
      </c>
    </row>
    <row r="73" spans="1:60" ht="14.5" x14ac:dyDescent="0.35">
      <c r="A73" s="1" t="str">
        <f t="shared" si="6"/>
        <v>U13</v>
      </c>
      <c r="B73" s="2">
        <v>100</v>
      </c>
      <c r="C73" s="1" t="s">
        <v>183</v>
      </c>
      <c r="D73" s="1" t="s">
        <v>48</v>
      </c>
      <c r="E73" s="19" t="s">
        <v>13</v>
      </c>
      <c r="F73" s="21">
        <v>16.43</v>
      </c>
      <c r="G73" s="27">
        <v>39903</v>
      </c>
      <c r="H73" s="1" t="s">
        <v>248</v>
      </c>
      <c r="I73" s="1" t="s">
        <v>249</v>
      </c>
      <c r="J73" s="15" t="str">
        <f t="shared" si="7"/>
        <v/>
      </c>
      <c r="K73" s="15" t="str">
        <f>IF(AND(B73=100, OR(AND(E73='club records'!$B$6, F73&lt;='club records'!$C$6), AND(E73='club records'!$B$7, F73&lt;='club records'!$C$7), AND(E73='club records'!$B$8, F73&lt;='club records'!$C$8), AND(E73='club records'!$B$9, F73&lt;='club records'!$C$9), AND(E73='club records'!$B$10, F73&lt;='club records'!$C$10))), "CR", " ")</f>
        <v xml:space="preserve"> </v>
      </c>
      <c r="L73" s="15" t="str">
        <f>IF(AND(B73=200, OR(AND(E73='club records'!$B$11, F73&lt;='club records'!$C$11), AND(E73='club records'!$B$12, F73&lt;='club records'!$C$12), AND(E73='club records'!$B$13, F73&lt;='club records'!$C$13), AND(E73='club records'!$B$14, F73&lt;='club records'!$C$14), AND(E73='club records'!$B$15, F73&lt;='club records'!$C$15))), "CR", " ")</f>
        <v xml:space="preserve"> </v>
      </c>
      <c r="M73" s="15" t="str">
        <f>IF(AND(B73=300, OR(AND(E73='club records'!$B$16, F73&lt;='club records'!$C$16), AND(E73='club records'!$B$17, F73&lt;='club records'!$C$17))), "CR", " ")</f>
        <v xml:space="preserve"> </v>
      </c>
      <c r="N73" s="15" t="str">
        <f>IF(AND(B73=400, OR(AND(E73='club records'!$B$18, F73&lt;='club records'!$C$18), AND(E73='club records'!$B$19, F73&lt;='club records'!$C$19), AND(E73='club records'!$B$20, F73&lt;='club records'!$C$20), AND(E73='club records'!$B$21, F73&lt;='club records'!$C$21))), "CR", " ")</f>
        <v xml:space="preserve"> </v>
      </c>
      <c r="O73" s="15" t="str">
        <f>IF(AND(B73=800, OR(AND(E73='club records'!$B$22, F73&lt;='club records'!$C$22), AND(E73='club records'!$B$23, F73&lt;='club records'!$C$23), AND(E73='club records'!$B$24, F73&lt;='club records'!$C$24), AND(E73='club records'!$B$25, F73&lt;='club records'!$C$25), AND(E73='club records'!$B$26, F73&lt;='club records'!$C$26))), "CR", " ")</f>
        <v xml:space="preserve"> </v>
      </c>
      <c r="P73" s="15" t="str">
        <f>IF(AND(B73=1000, OR(AND(E73='club records'!$B$27, F73&lt;='club records'!$C$27), AND(E73='club records'!$B$28, F73&lt;='club records'!$C$28))), "CR", " ")</f>
        <v xml:space="preserve"> </v>
      </c>
      <c r="Q73" s="15" t="str">
        <f>IF(AND(B73=1500, OR(AND(E73='club records'!$B$29, F73&lt;='club records'!$C$29), AND(E73='club records'!$B$30, F73&lt;='club records'!$C$30), AND(E73='club records'!$B$31, F73&lt;='club records'!$C$31), AND(E73='club records'!$B$32, F73&lt;='club records'!$C$32), AND(E73='club records'!$B$33, F73&lt;='club records'!$C$33))), "CR", " ")</f>
        <v xml:space="preserve"> </v>
      </c>
      <c r="R73" s="15" t="str">
        <f>IF(AND(B73="1600 (Mile)",OR(AND(E73='club records'!$B$34,F73&lt;='club records'!$C$34),AND(E73='club records'!$B$35,F73&lt;='club records'!$C$35),AND(E73='club records'!$B$36,F73&lt;='club records'!$C$36),AND(E73='club records'!$B$37,F73&lt;='club records'!$C$37))),"CR"," ")</f>
        <v xml:space="preserve"> </v>
      </c>
      <c r="S73" s="15" t="str">
        <f>IF(AND(B73=3000, OR(AND(E73='club records'!$B$38, F73&lt;='club records'!$C$38), AND(E73='club records'!$B$39, F73&lt;='club records'!$C$39), AND(E73='club records'!$B$40, F73&lt;='club records'!$C$40), AND(E73='club records'!$B$41, F73&lt;='club records'!$C$41))), "CR", " ")</f>
        <v xml:space="preserve"> </v>
      </c>
      <c r="T73" s="15" t="str">
        <f>IF(AND(B73=5000, OR(AND(E73='club records'!$B$42, F73&lt;='club records'!$C$42), AND(E73='club records'!$B$43, F73&lt;='club records'!$C$43))), "CR", " ")</f>
        <v xml:space="preserve"> </v>
      </c>
      <c r="U73" s="14" t="str">
        <f>IF(AND(B73=10000, OR(AND(E73='club records'!$B$44, F73&lt;='club records'!$C$44), AND(E73='club records'!$B$45, F73&lt;='club records'!$C$45))), "CR", " ")</f>
        <v xml:space="preserve"> </v>
      </c>
      <c r="V73" s="14" t="str">
        <f>IF(AND(B73="high jump", OR(AND(E73='club records'!$F$1, F73&gt;='club records'!$G$1), AND(E73='club records'!$F$2, F73&gt;='club records'!$G$2), AND(E73='club records'!$F$3, F73&gt;='club records'!$G$3), AND(E73='club records'!$F$4, F73&gt;='club records'!$G$4), AND(E73='club records'!$F$5, F73&gt;='club records'!$G$5))), "CR", " ")</f>
        <v xml:space="preserve"> </v>
      </c>
      <c r="W73" s="14" t="str">
        <f>IF(AND(B73="long jump", OR(AND(E73='club records'!$F$6, F73&gt;='club records'!$G$6), AND(E73='club records'!$F$7, F73&gt;='club records'!$G$7), AND(E73='club records'!$F$8, F73&gt;='club records'!$G$8), AND(E73='club records'!$F$9, F73&gt;='club records'!$G$9), AND(E73='club records'!$F$10, F73&gt;='club records'!$G$10))), "CR", " ")</f>
        <v xml:space="preserve"> </v>
      </c>
      <c r="X73" s="14" t="str">
        <f>IF(AND(B73="triple jump", OR(AND(E73='club records'!$F$11, F73&gt;='club records'!$G$11), AND(E73='club records'!$F$12, F73&gt;='club records'!$G$12), AND(E73='club records'!$F$13, F73&gt;='club records'!$G$13), AND(E73='club records'!$F$14, F73&gt;='club records'!$G$14), AND(E73='club records'!$F$15, F73&gt;='club records'!$G$15))), "CR", " ")</f>
        <v xml:space="preserve"> </v>
      </c>
      <c r="Y73" s="14" t="str">
        <f>IF(AND(B73="pole vault", OR(AND(E73='club records'!$F$16, F73&gt;='club records'!$G$16), AND(E73='club records'!$F$17, F73&gt;='club records'!$G$17), AND(E73='club records'!$F$18, F73&gt;='club records'!$G$18), AND(E73='club records'!$F$19, F73&gt;='club records'!$G$19), AND(E73='club records'!$F$20, F73&gt;='club records'!$G$20))), "CR", " ")</f>
        <v xml:space="preserve"> </v>
      </c>
      <c r="Z73" s="14" t="str">
        <f>IF(AND(B73="discus 1", E73='club records'!$F$21, F73&gt;='club records'!$G$21), "CR", " ")</f>
        <v xml:space="preserve"> </v>
      </c>
      <c r="AA73" s="14" t="str">
        <f>IF(AND(B73="discus 1.25", E73='club records'!$F$22, F73&gt;='club records'!$G$22), "CR", " ")</f>
        <v xml:space="preserve"> </v>
      </c>
      <c r="AB73" s="14" t="str">
        <f>IF(AND(B73="discus 1.5", E73='club records'!$F$23, F73&gt;='club records'!$G$23), "CR", " ")</f>
        <v xml:space="preserve"> </v>
      </c>
      <c r="AC73" s="14" t="str">
        <f>IF(AND(B73="discus 1.75", E73='club records'!$F$24, F73&gt;='club records'!$G$24), "CR", " ")</f>
        <v xml:space="preserve"> </v>
      </c>
      <c r="AD73" s="14" t="str">
        <f>IF(AND(B73="discus 2", E73='club records'!$F$25, F73&gt;='club records'!$G$25), "CR", " ")</f>
        <v xml:space="preserve"> </v>
      </c>
      <c r="AE73" s="14" t="str">
        <f>IF(AND(B73="hammer 4", E73='club records'!$F$27, F73&gt;='club records'!$G$27), "CR", " ")</f>
        <v xml:space="preserve"> </v>
      </c>
      <c r="AF73" s="14" t="str">
        <f>IF(AND(B73="hammer 5", E73='club records'!$F$28, F73&gt;='club records'!$G$28), "CR", " ")</f>
        <v xml:space="preserve"> </v>
      </c>
      <c r="AG73" s="14" t="str">
        <f>IF(AND(B73="hammer 6", E73='club records'!$F$29, F73&gt;='club records'!$G$29), "CR", " ")</f>
        <v xml:space="preserve"> </v>
      </c>
      <c r="AH73" s="14" t="str">
        <f>IF(AND(B73="hammer 7.26", E73='club records'!$F$30, F73&gt;='club records'!$G$30), "CR", " ")</f>
        <v xml:space="preserve"> </v>
      </c>
      <c r="AI73" s="14" t="str">
        <f>IF(AND(B73="javelin 400", E73='club records'!$F$31, F73&gt;='club records'!$G$31), "CR", " ")</f>
        <v xml:space="preserve"> </v>
      </c>
      <c r="AJ73" s="14" t="str">
        <f>IF(AND(B73="javelin 600", E73='club records'!$F$32, F73&gt;='club records'!$G$32), "CR", " ")</f>
        <v xml:space="preserve"> </v>
      </c>
      <c r="AK73" s="14" t="str">
        <f>IF(AND(B73="javelin 700", E73='club records'!$F$33, F73&gt;='club records'!$G$33), "CR", " ")</f>
        <v xml:space="preserve"> </v>
      </c>
      <c r="AL73" s="14" t="str">
        <f>IF(AND(B73="javelin 800", OR(AND(E73='club records'!$F$34, F73&gt;='club records'!$G$34), AND(E73='club records'!$F$35, F73&gt;='club records'!$G$35))), "CR", " ")</f>
        <v xml:space="preserve"> </v>
      </c>
      <c r="AM73" s="14" t="str">
        <f>IF(AND(B73="shot 3", E73='club records'!$F$36, F73&gt;='club records'!$G$36), "CR", " ")</f>
        <v xml:space="preserve"> </v>
      </c>
      <c r="AN73" s="14" t="str">
        <f>IF(AND(B73="shot 4", E73='club records'!$F$37, F73&gt;='club records'!$G$37), "CR", " ")</f>
        <v xml:space="preserve"> </v>
      </c>
      <c r="AO73" s="14" t="str">
        <f>IF(AND(B73="shot 5", E73='club records'!$F$38, F73&gt;='club records'!$G$38), "CR", " ")</f>
        <v xml:space="preserve"> </v>
      </c>
      <c r="AP73" s="14" t="str">
        <f>IF(AND(B73="shot 6", E73='club records'!$F$39, F73&gt;='club records'!$G$39), "CR", " ")</f>
        <v xml:space="preserve"> </v>
      </c>
      <c r="AQ73" s="14" t="str">
        <f>IF(AND(B73="shot 7.26", E73='club records'!$F$40, F73&gt;='club records'!$G$40), "CR", " ")</f>
        <v xml:space="preserve"> </v>
      </c>
      <c r="AR73" s="14" t="str">
        <f>IF(AND(B73="60H",OR(AND(E73='club records'!$J$1,F73&lt;='club records'!$K$1),AND(E73='club records'!$J$2,F73&lt;='club records'!$K$2),AND(E73='club records'!$J$3,F73&lt;='club records'!$K$3),AND(E73='club records'!$J$4,F73&lt;='club records'!$K$4),AND(E73='club records'!$J$5,F73&lt;='club records'!$K$5))),"CR"," ")</f>
        <v xml:space="preserve"> </v>
      </c>
      <c r="AS73" s="14" t="str">
        <f>IF(AND(B73="75H", AND(E73='club records'!$J$6, F73&lt;='club records'!$K$6)), "CR", " ")</f>
        <v xml:space="preserve"> </v>
      </c>
      <c r="AT73" s="14" t="str">
        <f>IF(AND(B73="80H", AND(E73='club records'!$J$7, F73&lt;='club records'!$K$7)), "CR", " ")</f>
        <v xml:space="preserve"> </v>
      </c>
      <c r="AU73" s="14" t="str">
        <f>IF(AND(B73="100H", AND(E73='club records'!$J$8, F73&lt;='club records'!$K$8)), "CR", " ")</f>
        <v xml:space="preserve"> </v>
      </c>
      <c r="AV73" s="14" t="str">
        <f>IF(AND(B73="110H", OR(AND(E73='club records'!$J$9, F73&lt;='club records'!$K$9), AND(E73='club records'!$J$10, F73&lt;='club records'!$K$10))), "CR", " ")</f>
        <v xml:space="preserve"> </v>
      </c>
      <c r="AW73" s="14" t="str">
        <f>IF(AND(B73="400H", OR(AND(E73='club records'!$J$11, F73&lt;='club records'!$K$11), AND(E73='club records'!$J$12, F73&lt;='club records'!$K$12), AND(E73='club records'!$J$13, F73&lt;='club records'!$K$13), AND(E73='club records'!$J$14, F73&lt;='club records'!$K$14))), "CR", " ")</f>
        <v xml:space="preserve"> </v>
      </c>
      <c r="AX73" s="14" t="str">
        <f>IF(AND(B73="1500SC", AND(E73='club records'!$J$15, F73&lt;='club records'!$K$15)), "CR", " ")</f>
        <v xml:space="preserve"> </v>
      </c>
      <c r="AY73" s="14" t="str">
        <f>IF(AND(B73="2000SC", OR(AND(E73='club records'!$J$17, F73&lt;='club records'!$K$17), AND(E73='club records'!$J$18, F73&lt;='club records'!$K$18))), "CR", " ")</f>
        <v xml:space="preserve"> </v>
      </c>
      <c r="AZ73" s="14" t="str">
        <f>IF(AND(B73="3000SC", OR(AND(E73='club records'!$J$20, F73&lt;='club records'!$K$20), AND(E73='club records'!$J$21, F73&lt;='club records'!$K$21))), "CR", " ")</f>
        <v xml:space="preserve"> </v>
      </c>
      <c r="BA73" s="15" t="str">
        <f>IF(AND(B73="4x100", OR(AND(E73='club records'!$N$1, F73&lt;='club records'!$O$1), AND(E73='club records'!$N$2, F73&lt;='club records'!$O$2), AND(E73='club records'!$N$3, F73&lt;='club records'!$O$3), AND(E73='club records'!$N$4, F73&lt;='club records'!$O$4), AND(E73='club records'!$N$5, F73&lt;='club records'!$O$5))), "CR", " ")</f>
        <v xml:space="preserve"> </v>
      </c>
      <c r="BB73" s="15" t="str">
        <f>IF(AND(B73="4x200", OR(AND(E73='club records'!$N$6, F73&lt;='club records'!$O$6), AND(E73='club records'!$N$7, F73&lt;='club records'!$O$7), AND(E73='club records'!$N$8, F73&lt;='club records'!$O$8), AND(E73='club records'!$N$9, F73&lt;='club records'!$O$9), AND(E73='club records'!$N$10, F73&lt;='club records'!$O$10))), "CR", " ")</f>
        <v xml:space="preserve"> </v>
      </c>
      <c r="BC73" s="15" t="str">
        <f>IF(AND(B73="4x300", AND(E73='club records'!$N$11, F73&lt;='club records'!$O$11)), "CR", " ")</f>
        <v xml:space="preserve"> </v>
      </c>
      <c r="BD73" s="15" t="str">
        <f>IF(AND(B73="4x400", OR(AND(E73='club records'!$N$12, F73&lt;='club records'!$O$12), AND(E73='club records'!$N$13, F73&lt;='club records'!$O$13), AND(E73='club records'!$N$14, F73&lt;='club records'!$O$14), AND(E73='club records'!$N$15, F73&lt;='club records'!$O$15))), "CR", " ")</f>
        <v xml:space="preserve"> </v>
      </c>
      <c r="BE73" s="15" t="str">
        <f>IF(AND(B73="3x800", OR(AND(E73='club records'!$N$16, F73&lt;='club records'!$O$16), AND(E73='club records'!$N$17, F73&lt;='club records'!$O$17), AND(E73='club records'!$N$18, F73&lt;='club records'!$O$18))), "CR", " ")</f>
        <v xml:space="preserve"> </v>
      </c>
      <c r="BF73" s="15" t="str">
        <f>IF(AND(B73="pentathlon", OR(AND(E73='club records'!$N$21, F73&gt;='club records'!$O$21), AND(E73='club records'!$N$22, F73&gt;='club records'!$O$22),AND(E73='club records'!$N$23, F73&gt;='club records'!$O$23),AND(E73='club records'!$N$24, F73&gt;='club records'!$O$24))), "CR", " ")</f>
        <v xml:space="preserve"> </v>
      </c>
      <c r="BG73" s="15" t="str">
        <f>IF(AND(B73="heptathlon", OR(AND(E73='club records'!$N$26, F73&gt;='club records'!$O$26), AND(E73='club records'!$N$27, F73&gt;='club records'!$O$27))), "CR", " ")</f>
        <v xml:space="preserve"> </v>
      </c>
      <c r="BH73" s="15" t="str">
        <f>IF(AND(B73="decathlon", OR(AND(E73='club records'!$N$29, F73&gt;='club records'!$O$29), AND(E73='club records'!$N$30, F73&gt;='club records'!$O$30),AND(E73='club records'!$N$31, F73&gt;='club records'!$O$31))), "CR", " ")</f>
        <v xml:space="preserve"> </v>
      </c>
    </row>
    <row r="74" spans="1:60" ht="14.5" x14ac:dyDescent="0.35">
      <c r="A74" s="1" t="str">
        <f t="shared" si="6"/>
        <v>U13</v>
      </c>
      <c r="B74" s="2">
        <v>100</v>
      </c>
      <c r="C74" s="1" t="s">
        <v>160</v>
      </c>
      <c r="D74" s="1" t="s">
        <v>256</v>
      </c>
      <c r="E74" s="19" t="s">
        <v>13</v>
      </c>
      <c r="F74" s="21">
        <v>16.53</v>
      </c>
      <c r="G74" s="27">
        <v>39903</v>
      </c>
      <c r="H74" s="1" t="s">
        <v>248</v>
      </c>
      <c r="I74" s="1" t="s">
        <v>249</v>
      </c>
      <c r="J74" s="15" t="str">
        <f t="shared" si="7"/>
        <v/>
      </c>
      <c r="K74" s="15" t="str">
        <f>IF(AND(B74=100, OR(AND(E74='club records'!$B$6, F74&lt;='club records'!$C$6), AND(E74='club records'!$B$7, F74&lt;='club records'!$C$7), AND(E74='club records'!$B$8, F74&lt;='club records'!$C$8), AND(E74='club records'!$B$9, F74&lt;='club records'!$C$9), AND(E74='club records'!$B$10, F74&lt;='club records'!$C$10))), "CR", " ")</f>
        <v xml:space="preserve"> </v>
      </c>
      <c r="L74" s="15" t="str">
        <f>IF(AND(B74=200, OR(AND(E74='club records'!$B$11, F74&lt;='club records'!$C$11), AND(E74='club records'!$B$12, F74&lt;='club records'!$C$12), AND(E74='club records'!$B$13, F74&lt;='club records'!$C$13), AND(E74='club records'!$B$14, F74&lt;='club records'!$C$14), AND(E74='club records'!$B$15, F74&lt;='club records'!$C$15))), "CR", " ")</f>
        <v xml:space="preserve"> </v>
      </c>
      <c r="M74" s="15" t="str">
        <f>IF(AND(B74=300, OR(AND(E74='club records'!$B$16, F74&lt;='club records'!$C$16), AND(E74='club records'!$B$17, F74&lt;='club records'!$C$17))), "CR", " ")</f>
        <v xml:space="preserve"> </v>
      </c>
      <c r="N74" s="15" t="str">
        <f>IF(AND(B74=400, OR(AND(E74='club records'!$B$18, F74&lt;='club records'!$C$18), AND(E74='club records'!$B$19, F74&lt;='club records'!$C$19), AND(E74='club records'!$B$20, F74&lt;='club records'!$C$20), AND(E74='club records'!$B$21, F74&lt;='club records'!$C$21))), "CR", " ")</f>
        <v xml:space="preserve"> </v>
      </c>
      <c r="O74" s="15" t="str">
        <f>IF(AND(B74=800, OR(AND(E74='club records'!$B$22, F74&lt;='club records'!$C$22), AND(E74='club records'!$B$23, F74&lt;='club records'!$C$23), AND(E74='club records'!$B$24, F74&lt;='club records'!$C$24), AND(E74='club records'!$B$25, F74&lt;='club records'!$C$25), AND(E74='club records'!$B$26, F74&lt;='club records'!$C$26))), "CR", " ")</f>
        <v xml:space="preserve"> </v>
      </c>
      <c r="P74" s="15" t="str">
        <f>IF(AND(B74=1000, OR(AND(E74='club records'!$B$27, F74&lt;='club records'!$C$27), AND(E74='club records'!$B$28, F74&lt;='club records'!$C$28))), "CR", " ")</f>
        <v xml:space="preserve"> </v>
      </c>
      <c r="Q74" s="15" t="str">
        <f>IF(AND(B74=1500, OR(AND(E74='club records'!$B$29, F74&lt;='club records'!$C$29), AND(E74='club records'!$B$30, F74&lt;='club records'!$C$30), AND(E74='club records'!$B$31, F74&lt;='club records'!$C$31), AND(E74='club records'!$B$32, F74&lt;='club records'!$C$32), AND(E74='club records'!$B$33, F74&lt;='club records'!$C$33))), "CR", " ")</f>
        <v xml:space="preserve"> </v>
      </c>
      <c r="R74" s="15" t="str">
        <f>IF(AND(B74="1600 (Mile)",OR(AND(E74='club records'!$B$34,F74&lt;='club records'!$C$34),AND(E74='club records'!$B$35,F74&lt;='club records'!$C$35),AND(E74='club records'!$B$36,F74&lt;='club records'!$C$36),AND(E74='club records'!$B$37,F74&lt;='club records'!$C$37))),"CR"," ")</f>
        <v xml:space="preserve"> </v>
      </c>
      <c r="S74" s="15" t="str">
        <f>IF(AND(B74=3000, OR(AND(E74='club records'!$B$38, F74&lt;='club records'!$C$38), AND(E74='club records'!$B$39, F74&lt;='club records'!$C$39), AND(E74='club records'!$B$40, F74&lt;='club records'!$C$40), AND(E74='club records'!$B$41, F74&lt;='club records'!$C$41))), "CR", " ")</f>
        <v xml:space="preserve"> </v>
      </c>
      <c r="T74" s="15" t="str">
        <f>IF(AND(B74=5000, OR(AND(E74='club records'!$B$42, F74&lt;='club records'!$C$42), AND(E74='club records'!$B$43, F74&lt;='club records'!$C$43))), "CR", " ")</f>
        <v xml:space="preserve"> </v>
      </c>
      <c r="U74" s="14" t="str">
        <f>IF(AND(B74=10000, OR(AND(E74='club records'!$B$44, F74&lt;='club records'!$C$44), AND(E74='club records'!$B$45, F74&lt;='club records'!$C$45))), "CR", " ")</f>
        <v xml:space="preserve"> </v>
      </c>
      <c r="V74" s="14" t="str">
        <f>IF(AND(B74="high jump", OR(AND(E74='club records'!$F$1, F74&gt;='club records'!$G$1), AND(E74='club records'!$F$2, F74&gt;='club records'!$G$2), AND(E74='club records'!$F$3, F74&gt;='club records'!$G$3), AND(E74='club records'!$F$4, F74&gt;='club records'!$G$4), AND(E74='club records'!$F$5, F74&gt;='club records'!$G$5))), "CR", " ")</f>
        <v xml:space="preserve"> </v>
      </c>
      <c r="W74" s="14" t="str">
        <f>IF(AND(B74="long jump", OR(AND(E74='club records'!$F$6, F74&gt;='club records'!$G$6), AND(E74='club records'!$F$7, F74&gt;='club records'!$G$7), AND(E74='club records'!$F$8, F74&gt;='club records'!$G$8), AND(E74='club records'!$F$9, F74&gt;='club records'!$G$9), AND(E74='club records'!$F$10, F74&gt;='club records'!$G$10))), "CR", " ")</f>
        <v xml:space="preserve"> </v>
      </c>
      <c r="X74" s="14" t="str">
        <f>IF(AND(B74="triple jump", OR(AND(E74='club records'!$F$11, F74&gt;='club records'!$G$11), AND(E74='club records'!$F$12, F74&gt;='club records'!$G$12), AND(E74='club records'!$F$13, F74&gt;='club records'!$G$13), AND(E74='club records'!$F$14, F74&gt;='club records'!$G$14), AND(E74='club records'!$F$15, F74&gt;='club records'!$G$15))), "CR", " ")</f>
        <v xml:space="preserve"> </v>
      </c>
      <c r="Y74" s="14" t="str">
        <f>IF(AND(B74="pole vault", OR(AND(E74='club records'!$F$16, F74&gt;='club records'!$G$16), AND(E74='club records'!$F$17, F74&gt;='club records'!$G$17), AND(E74='club records'!$F$18, F74&gt;='club records'!$G$18), AND(E74='club records'!$F$19, F74&gt;='club records'!$G$19), AND(E74='club records'!$F$20, F74&gt;='club records'!$G$20))), "CR", " ")</f>
        <v xml:space="preserve"> </v>
      </c>
      <c r="Z74" s="14" t="str">
        <f>IF(AND(B74="discus 1", E74='club records'!$F$21, F74&gt;='club records'!$G$21), "CR", " ")</f>
        <v xml:space="preserve"> </v>
      </c>
      <c r="AA74" s="14" t="str">
        <f>IF(AND(B74="discus 1.25", E74='club records'!$F$22, F74&gt;='club records'!$G$22), "CR", " ")</f>
        <v xml:space="preserve"> </v>
      </c>
      <c r="AB74" s="14" t="str">
        <f>IF(AND(B74="discus 1.5", E74='club records'!$F$23, F74&gt;='club records'!$G$23), "CR", " ")</f>
        <v xml:space="preserve"> </v>
      </c>
      <c r="AC74" s="14" t="str">
        <f>IF(AND(B74="discus 1.75", E74='club records'!$F$24, F74&gt;='club records'!$G$24), "CR", " ")</f>
        <v xml:space="preserve"> </v>
      </c>
      <c r="AD74" s="14" t="str">
        <f>IF(AND(B74="discus 2", E74='club records'!$F$25, F74&gt;='club records'!$G$25), "CR", " ")</f>
        <v xml:space="preserve"> </v>
      </c>
      <c r="AE74" s="14" t="str">
        <f>IF(AND(B74="hammer 4", E74='club records'!$F$27, F74&gt;='club records'!$G$27), "CR", " ")</f>
        <v xml:space="preserve"> </v>
      </c>
      <c r="AF74" s="14" t="str">
        <f>IF(AND(B74="hammer 5", E74='club records'!$F$28, F74&gt;='club records'!$G$28), "CR", " ")</f>
        <v xml:space="preserve"> </v>
      </c>
      <c r="AG74" s="14" t="str">
        <f>IF(AND(B74="hammer 6", E74='club records'!$F$29, F74&gt;='club records'!$G$29), "CR", " ")</f>
        <v xml:space="preserve"> </v>
      </c>
      <c r="AH74" s="14" t="str">
        <f>IF(AND(B74="hammer 7.26", E74='club records'!$F$30, F74&gt;='club records'!$G$30), "CR", " ")</f>
        <v xml:space="preserve"> </v>
      </c>
      <c r="AI74" s="14" t="str">
        <f>IF(AND(B74="javelin 400", E74='club records'!$F$31, F74&gt;='club records'!$G$31), "CR", " ")</f>
        <v xml:space="preserve"> </v>
      </c>
      <c r="AJ74" s="14" t="str">
        <f>IF(AND(B74="javelin 600", E74='club records'!$F$32, F74&gt;='club records'!$G$32), "CR", " ")</f>
        <v xml:space="preserve"> </v>
      </c>
      <c r="AK74" s="14" t="str">
        <f>IF(AND(B74="javelin 700", E74='club records'!$F$33, F74&gt;='club records'!$G$33), "CR", " ")</f>
        <v xml:space="preserve"> </v>
      </c>
      <c r="AL74" s="14" t="str">
        <f>IF(AND(B74="javelin 800", OR(AND(E74='club records'!$F$34, F74&gt;='club records'!$G$34), AND(E74='club records'!$F$35, F74&gt;='club records'!$G$35))), "CR", " ")</f>
        <v xml:space="preserve"> </v>
      </c>
      <c r="AM74" s="14" t="str">
        <f>IF(AND(B74="shot 3", E74='club records'!$F$36, F74&gt;='club records'!$G$36), "CR", " ")</f>
        <v xml:space="preserve"> </v>
      </c>
      <c r="AN74" s="14" t="str">
        <f>IF(AND(B74="shot 4", E74='club records'!$F$37, F74&gt;='club records'!$G$37), "CR", " ")</f>
        <v xml:space="preserve"> </v>
      </c>
      <c r="AO74" s="14" t="str">
        <f>IF(AND(B74="shot 5", E74='club records'!$F$38, F74&gt;='club records'!$G$38), "CR", " ")</f>
        <v xml:space="preserve"> </v>
      </c>
      <c r="AP74" s="14" t="str">
        <f>IF(AND(B74="shot 6", E74='club records'!$F$39, F74&gt;='club records'!$G$39), "CR", " ")</f>
        <v xml:space="preserve"> </v>
      </c>
      <c r="AQ74" s="14" t="str">
        <f>IF(AND(B74="shot 7.26", E74='club records'!$F$40, F74&gt;='club records'!$G$40), "CR", " ")</f>
        <v xml:space="preserve"> </v>
      </c>
      <c r="AR74" s="14" t="str">
        <f>IF(AND(B74="60H",OR(AND(E74='club records'!$J$1,F74&lt;='club records'!$K$1),AND(E74='club records'!$J$2,F74&lt;='club records'!$K$2),AND(E74='club records'!$J$3,F74&lt;='club records'!$K$3),AND(E74='club records'!$J$4,F74&lt;='club records'!$K$4),AND(E74='club records'!$J$5,F74&lt;='club records'!$K$5))),"CR"," ")</f>
        <v xml:space="preserve"> </v>
      </c>
      <c r="AS74" s="14" t="str">
        <f>IF(AND(B74="75H", AND(E74='club records'!$J$6, F74&lt;='club records'!$K$6)), "CR", " ")</f>
        <v xml:space="preserve"> </v>
      </c>
      <c r="AT74" s="14" t="str">
        <f>IF(AND(B74="80H", AND(E74='club records'!$J$7, F74&lt;='club records'!$K$7)), "CR", " ")</f>
        <v xml:space="preserve"> </v>
      </c>
      <c r="AU74" s="14" t="str">
        <f>IF(AND(B74="100H", AND(E74='club records'!$J$8, F74&lt;='club records'!$K$8)), "CR", " ")</f>
        <v xml:space="preserve"> </v>
      </c>
      <c r="AV74" s="14" t="str">
        <f>IF(AND(B74="110H", OR(AND(E74='club records'!$J$9, F74&lt;='club records'!$K$9), AND(E74='club records'!$J$10, F74&lt;='club records'!$K$10))), "CR", " ")</f>
        <v xml:space="preserve"> </v>
      </c>
      <c r="AW74" s="14" t="str">
        <f>IF(AND(B74="400H", OR(AND(E74='club records'!$J$11, F74&lt;='club records'!$K$11), AND(E74='club records'!$J$12, F74&lt;='club records'!$K$12), AND(E74='club records'!$J$13, F74&lt;='club records'!$K$13), AND(E74='club records'!$J$14, F74&lt;='club records'!$K$14))), "CR", " ")</f>
        <v xml:space="preserve"> </v>
      </c>
      <c r="AX74" s="14" t="str">
        <f>IF(AND(B74="1500SC", AND(E74='club records'!$J$15, F74&lt;='club records'!$K$15)), "CR", " ")</f>
        <v xml:space="preserve"> </v>
      </c>
      <c r="AY74" s="14" t="str">
        <f>IF(AND(B74="2000SC", OR(AND(E74='club records'!$J$17, F74&lt;='club records'!$K$17), AND(E74='club records'!$J$18, F74&lt;='club records'!$K$18))), "CR", " ")</f>
        <v xml:space="preserve"> </v>
      </c>
      <c r="AZ74" s="14" t="str">
        <f>IF(AND(B74="3000SC", OR(AND(E74='club records'!$J$20, F74&lt;='club records'!$K$20), AND(E74='club records'!$J$21, F74&lt;='club records'!$K$21))), "CR", " ")</f>
        <v xml:space="preserve"> </v>
      </c>
      <c r="BA74" s="15" t="str">
        <f>IF(AND(B74="4x100", OR(AND(E74='club records'!$N$1, F74&lt;='club records'!$O$1), AND(E74='club records'!$N$2, F74&lt;='club records'!$O$2), AND(E74='club records'!$N$3, F74&lt;='club records'!$O$3), AND(E74='club records'!$N$4, F74&lt;='club records'!$O$4), AND(E74='club records'!$N$5, F74&lt;='club records'!$O$5))), "CR", " ")</f>
        <v xml:space="preserve"> </v>
      </c>
      <c r="BB74" s="15" t="str">
        <f>IF(AND(B74="4x200", OR(AND(E74='club records'!$N$6, F74&lt;='club records'!$O$6), AND(E74='club records'!$N$7, F74&lt;='club records'!$O$7), AND(E74='club records'!$N$8, F74&lt;='club records'!$O$8), AND(E74='club records'!$N$9, F74&lt;='club records'!$O$9), AND(E74='club records'!$N$10, F74&lt;='club records'!$O$10))), "CR", " ")</f>
        <v xml:space="preserve"> </v>
      </c>
      <c r="BC74" s="15" t="str">
        <f>IF(AND(B74="4x300", AND(E74='club records'!$N$11, F74&lt;='club records'!$O$11)), "CR", " ")</f>
        <v xml:space="preserve"> </v>
      </c>
      <c r="BD74" s="15" t="str">
        <f>IF(AND(B74="4x400", OR(AND(E74='club records'!$N$12, F74&lt;='club records'!$O$12), AND(E74='club records'!$N$13, F74&lt;='club records'!$O$13), AND(E74='club records'!$N$14, F74&lt;='club records'!$O$14), AND(E74='club records'!$N$15, F74&lt;='club records'!$O$15))), "CR", " ")</f>
        <v xml:space="preserve"> </v>
      </c>
      <c r="BE74" s="15" t="str">
        <f>IF(AND(B74="3x800", OR(AND(E74='club records'!$N$16, F74&lt;='club records'!$O$16), AND(E74='club records'!$N$17, F74&lt;='club records'!$O$17), AND(E74='club records'!$N$18, F74&lt;='club records'!$O$18))), "CR", " ")</f>
        <v xml:space="preserve"> </v>
      </c>
      <c r="BF74" s="15" t="str">
        <f>IF(AND(B74="pentathlon", OR(AND(E74='club records'!$N$21, F74&gt;='club records'!$O$21), AND(E74='club records'!$N$22, F74&gt;='club records'!$O$22),AND(E74='club records'!$N$23, F74&gt;='club records'!$O$23),AND(E74='club records'!$N$24, F74&gt;='club records'!$O$24))), "CR", " ")</f>
        <v xml:space="preserve"> </v>
      </c>
      <c r="BG74" s="15" t="str">
        <f>IF(AND(B74="heptathlon", OR(AND(E74='club records'!$N$26, F74&gt;='club records'!$O$26), AND(E74='club records'!$N$27, F74&gt;='club records'!$O$27))), "CR", " ")</f>
        <v xml:space="preserve"> </v>
      </c>
      <c r="BH74" s="15" t="str">
        <f>IF(AND(B74="decathlon", OR(AND(E74='club records'!$N$29, F74&gt;='club records'!$O$29), AND(E74='club records'!$N$30, F74&gt;='club records'!$O$30),AND(E74='club records'!$N$31, F74&gt;='club records'!$O$31))), "CR", " ")</f>
        <v xml:space="preserve"> </v>
      </c>
    </row>
    <row r="75" spans="1:60" ht="14.5" x14ac:dyDescent="0.35">
      <c r="A75" s="1" t="str">
        <f t="shared" si="6"/>
        <v>U13</v>
      </c>
      <c r="B75" s="2">
        <v>100</v>
      </c>
      <c r="C75" s="1" t="s">
        <v>274</v>
      </c>
      <c r="D75" s="1" t="s">
        <v>275</v>
      </c>
      <c r="E75" s="19" t="s">
        <v>13</v>
      </c>
      <c r="F75" s="21">
        <v>16.649999999999999</v>
      </c>
      <c r="G75" s="27">
        <v>39903</v>
      </c>
      <c r="H75" s="1" t="s">
        <v>248</v>
      </c>
      <c r="I75" s="1" t="s">
        <v>249</v>
      </c>
      <c r="J75" s="15" t="str">
        <f t="shared" si="7"/>
        <v/>
      </c>
      <c r="K75" s="15" t="str">
        <f>IF(AND(B75=100, OR(AND(E75='club records'!$B$6, F75&lt;='club records'!$C$6), AND(E75='club records'!$B$7, F75&lt;='club records'!$C$7), AND(E75='club records'!$B$8, F75&lt;='club records'!$C$8), AND(E75='club records'!$B$9, F75&lt;='club records'!$C$9), AND(E75='club records'!$B$10, F75&lt;='club records'!$C$10))), "CR", " ")</f>
        <v xml:space="preserve"> </v>
      </c>
      <c r="L75" s="15" t="str">
        <f>IF(AND(B75=200, OR(AND(E75='club records'!$B$11, F75&lt;='club records'!$C$11), AND(E75='club records'!$B$12, F75&lt;='club records'!$C$12), AND(E75='club records'!$B$13, F75&lt;='club records'!$C$13), AND(E75='club records'!$B$14, F75&lt;='club records'!$C$14), AND(E75='club records'!$B$15, F75&lt;='club records'!$C$15))), "CR", " ")</f>
        <v xml:space="preserve"> </v>
      </c>
      <c r="M75" s="15" t="str">
        <f>IF(AND(B75=300, OR(AND(E75='club records'!$B$16, F75&lt;='club records'!$C$16), AND(E75='club records'!$B$17, F75&lt;='club records'!$C$17))), "CR", " ")</f>
        <v xml:space="preserve"> </v>
      </c>
      <c r="N75" s="15" t="str">
        <f>IF(AND(B75=400, OR(AND(E75='club records'!$B$18, F75&lt;='club records'!$C$18), AND(E75='club records'!$B$19, F75&lt;='club records'!$C$19), AND(E75='club records'!$B$20, F75&lt;='club records'!$C$20), AND(E75='club records'!$B$21, F75&lt;='club records'!$C$21))), "CR", " ")</f>
        <v xml:space="preserve"> </v>
      </c>
      <c r="O75" s="15" t="str">
        <f>IF(AND(B75=800, OR(AND(E75='club records'!$B$22, F75&lt;='club records'!$C$22), AND(E75='club records'!$B$23, F75&lt;='club records'!$C$23), AND(E75='club records'!$B$24, F75&lt;='club records'!$C$24), AND(E75='club records'!$B$25, F75&lt;='club records'!$C$25), AND(E75='club records'!$B$26, F75&lt;='club records'!$C$26))), "CR", " ")</f>
        <v xml:space="preserve"> </v>
      </c>
      <c r="P75" s="15" t="str">
        <f>IF(AND(B75=1000, OR(AND(E75='club records'!$B$27, F75&lt;='club records'!$C$27), AND(E75='club records'!$B$28, F75&lt;='club records'!$C$28))), "CR", " ")</f>
        <v xml:space="preserve"> </v>
      </c>
      <c r="Q75" s="15" t="str">
        <f>IF(AND(B75=1500, OR(AND(E75='club records'!$B$29, F75&lt;='club records'!$C$29), AND(E75='club records'!$B$30, F75&lt;='club records'!$C$30), AND(E75='club records'!$B$31, F75&lt;='club records'!$C$31), AND(E75='club records'!$B$32, F75&lt;='club records'!$C$32), AND(E75='club records'!$B$33, F75&lt;='club records'!$C$33))), "CR", " ")</f>
        <v xml:space="preserve"> </v>
      </c>
      <c r="R75" s="15" t="str">
        <f>IF(AND(B75="1600 (Mile)",OR(AND(E75='club records'!$B$34,F75&lt;='club records'!$C$34),AND(E75='club records'!$B$35,F75&lt;='club records'!$C$35),AND(E75='club records'!$B$36,F75&lt;='club records'!$C$36),AND(E75='club records'!$B$37,F75&lt;='club records'!$C$37))),"CR"," ")</f>
        <v xml:space="preserve"> </v>
      </c>
      <c r="S75" s="15" t="str">
        <f>IF(AND(B75=3000, OR(AND(E75='club records'!$B$38, F75&lt;='club records'!$C$38), AND(E75='club records'!$B$39, F75&lt;='club records'!$C$39), AND(E75='club records'!$B$40, F75&lt;='club records'!$C$40), AND(E75='club records'!$B$41, F75&lt;='club records'!$C$41))), "CR", " ")</f>
        <v xml:space="preserve"> </v>
      </c>
      <c r="T75" s="15" t="str">
        <f>IF(AND(B75=5000, OR(AND(E75='club records'!$B$42, F75&lt;='club records'!$C$42), AND(E75='club records'!$B$43, F75&lt;='club records'!$C$43))), "CR", " ")</f>
        <v xml:space="preserve"> </v>
      </c>
      <c r="U75" s="14" t="str">
        <f>IF(AND(B75=10000, OR(AND(E75='club records'!$B$44, F75&lt;='club records'!$C$44), AND(E75='club records'!$B$45, F75&lt;='club records'!$C$45))), "CR", " ")</f>
        <v xml:space="preserve"> </v>
      </c>
      <c r="V75" s="14" t="str">
        <f>IF(AND(B75="high jump", OR(AND(E75='club records'!$F$1, F75&gt;='club records'!$G$1), AND(E75='club records'!$F$2, F75&gt;='club records'!$G$2), AND(E75='club records'!$F$3, F75&gt;='club records'!$G$3), AND(E75='club records'!$F$4, F75&gt;='club records'!$G$4), AND(E75='club records'!$F$5, F75&gt;='club records'!$G$5))), "CR", " ")</f>
        <v xml:space="preserve"> </v>
      </c>
      <c r="W75" s="14" t="str">
        <f>IF(AND(B75="long jump", OR(AND(E75='club records'!$F$6, F75&gt;='club records'!$G$6), AND(E75='club records'!$F$7, F75&gt;='club records'!$G$7), AND(E75='club records'!$F$8, F75&gt;='club records'!$G$8), AND(E75='club records'!$F$9, F75&gt;='club records'!$G$9), AND(E75='club records'!$F$10, F75&gt;='club records'!$G$10))), "CR", " ")</f>
        <v xml:space="preserve"> </v>
      </c>
      <c r="X75" s="14" t="str">
        <f>IF(AND(B75="triple jump", OR(AND(E75='club records'!$F$11, F75&gt;='club records'!$G$11), AND(E75='club records'!$F$12, F75&gt;='club records'!$G$12), AND(E75='club records'!$F$13, F75&gt;='club records'!$G$13), AND(E75='club records'!$F$14, F75&gt;='club records'!$G$14), AND(E75='club records'!$F$15, F75&gt;='club records'!$G$15))), "CR", " ")</f>
        <v xml:space="preserve"> </v>
      </c>
      <c r="Y75" s="14" t="str">
        <f>IF(AND(B75="pole vault", OR(AND(E75='club records'!$F$16, F75&gt;='club records'!$G$16), AND(E75='club records'!$F$17, F75&gt;='club records'!$G$17), AND(E75='club records'!$F$18, F75&gt;='club records'!$G$18), AND(E75='club records'!$F$19, F75&gt;='club records'!$G$19), AND(E75='club records'!$F$20, F75&gt;='club records'!$G$20))), "CR", " ")</f>
        <v xml:space="preserve"> </v>
      </c>
      <c r="Z75" s="14" t="str">
        <f>IF(AND(B75="discus 1", E75='club records'!$F$21, F75&gt;='club records'!$G$21), "CR", " ")</f>
        <v xml:space="preserve"> </v>
      </c>
      <c r="AA75" s="14" t="str">
        <f>IF(AND(B75="discus 1.25", E75='club records'!$F$22, F75&gt;='club records'!$G$22), "CR", " ")</f>
        <v xml:space="preserve"> </v>
      </c>
      <c r="AB75" s="14" t="str">
        <f>IF(AND(B75="discus 1.5", E75='club records'!$F$23, F75&gt;='club records'!$G$23), "CR", " ")</f>
        <v xml:space="preserve"> </v>
      </c>
      <c r="AC75" s="14" t="str">
        <f>IF(AND(B75="discus 1.75", E75='club records'!$F$24, F75&gt;='club records'!$G$24), "CR", " ")</f>
        <v xml:space="preserve"> </v>
      </c>
      <c r="AD75" s="14" t="str">
        <f>IF(AND(B75="discus 2", E75='club records'!$F$25, F75&gt;='club records'!$G$25), "CR", " ")</f>
        <v xml:space="preserve"> </v>
      </c>
      <c r="AE75" s="14" t="str">
        <f>IF(AND(B75="hammer 4", E75='club records'!$F$27, F75&gt;='club records'!$G$27), "CR", " ")</f>
        <v xml:space="preserve"> </v>
      </c>
      <c r="AF75" s="14" t="str">
        <f>IF(AND(B75="hammer 5", E75='club records'!$F$28, F75&gt;='club records'!$G$28), "CR", " ")</f>
        <v xml:space="preserve"> </v>
      </c>
      <c r="AG75" s="14" t="str">
        <f>IF(AND(B75="hammer 6", E75='club records'!$F$29, F75&gt;='club records'!$G$29), "CR", " ")</f>
        <v xml:space="preserve"> </v>
      </c>
      <c r="AH75" s="14" t="str">
        <f>IF(AND(B75="hammer 7.26", E75='club records'!$F$30, F75&gt;='club records'!$G$30), "CR", " ")</f>
        <v xml:space="preserve"> </v>
      </c>
      <c r="AI75" s="14" t="str">
        <f>IF(AND(B75="javelin 400", E75='club records'!$F$31, F75&gt;='club records'!$G$31), "CR", " ")</f>
        <v xml:space="preserve"> </v>
      </c>
      <c r="AJ75" s="14" t="str">
        <f>IF(AND(B75="javelin 600", E75='club records'!$F$32, F75&gt;='club records'!$G$32), "CR", " ")</f>
        <v xml:space="preserve"> </v>
      </c>
      <c r="AK75" s="14" t="str">
        <f>IF(AND(B75="javelin 700", E75='club records'!$F$33, F75&gt;='club records'!$G$33), "CR", " ")</f>
        <v xml:space="preserve"> </v>
      </c>
      <c r="AL75" s="14" t="str">
        <f>IF(AND(B75="javelin 800", OR(AND(E75='club records'!$F$34, F75&gt;='club records'!$G$34), AND(E75='club records'!$F$35, F75&gt;='club records'!$G$35))), "CR", " ")</f>
        <v xml:space="preserve"> </v>
      </c>
      <c r="AM75" s="14" t="str">
        <f>IF(AND(B75="shot 3", E75='club records'!$F$36, F75&gt;='club records'!$G$36), "CR", " ")</f>
        <v xml:space="preserve"> </v>
      </c>
      <c r="AN75" s="14" t="str">
        <f>IF(AND(B75="shot 4", E75='club records'!$F$37, F75&gt;='club records'!$G$37), "CR", " ")</f>
        <v xml:space="preserve"> </v>
      </c>
      <c r="AO75" s="14" t="str">
        <f>IF(AND(B75="shot 5", E75='club records'!$F$38, F75&gt;='club records'!$G$38), "CR", " ")</f>
        <v xml:space="preserve"> </v>
      </c>
      <c r="AP75" s="14" t="str">
        <f>IF(AND(B75="shot 6", E75='club records'!$F$39, F75&gt;='club records'!$G$39), "CR", " ")</f>
        <v xml:space="preserve"> </v>
      </c>
      <c r="AQ75" s="14" t="str">
        <f>IF(AND(B75="shot 7.26", E75='club records'!$F$40, F75&gt;='club records'!$G$40), "CR", " ")</f>
        <v xml:space="preserve"> </v>
      </c>
      <c r="AR75" s="14" t="str">
        <f>IF(AND(B75="60H",OR(AND(E75='club records'!$J$1,F75&lt;='club records'!$K$1),AND(E75='club records'!$J$2,F75&lt;='club records'!$K$2),AND(E75='club records'!$J$3,F75&lt;='club records'!$K$3),AND(E75='club records'!$J$4,F75&lt;='club records'!$K$4),AND(E75='club records'!$J$5,F75&lt;='club records'!$K$5))),"CR"," ")</f>
        <v xml:space="preserve"> </v>
      </c>
      <c r="AS75" s="14" t="str">
        <f>IF(AND(B75="75H", AND(E75='club records'!$J$6, F75&lt;='club records'!$K$6)), "CR", " ")</f>
        <v xml:space="preserve"> </v>
      </c>
      <c r="AT75" s="14" t="str">
        <f>IF(AND(B75="80H", AND(E75='club records'!$J$7, F75&lt;='club records'!$K$7)), "CR", " ")</f>
        <v xml:space="preserve"> </v>
      </c>
      <c r="AU75" s="14" t="str">
        <f>IF(AND(B75="100H", AND(E75='club records'!$J$8, F75&lt;='club records'!$K$8)), "CR", " ")</f>
        <v xml:space="preserve"> </v>
      </c>
      <c r="AV75" s="14" t="str">
        <f>IF(AND(B75="110H", OR(AND(E75='club records'!$J$9, F75&lt;='club records'!$K$9), AND(E75='club records'!$J$10, F75&lt;='club records'!$K$10))), "CR", " ")</f>
        <v xml:space="preserve"> </v>
      </c>
      <c r="AW75" s="14" t="str">
        <f>IF(AND(B75="400H", OR(AND(E75='club records'!$J$11, F75&lt;='club records'!$K$11), AND(E75='club records'!$J$12, F75&lt;='club records'!$K$12), AND(E75='club records'!$J$13, F75&lt;='club records'!$K$13), AND(E75='club records'!$J$14, F75&lt;='club records'!$K$14))), "CR", " ")</f>
        <v xml:space="preserve"> </v>
      </c>
      <c r="AX75" s="14" t="str">
        <f>IF(AND(B75="1500SC", AND(E75='club records'!$J$15, F75&lt;='club records'!$K$15)), "CR", " ")</f>
        <v xml:space="preserve"> </v>
      </c>
      <c r="AY75" s="14" t="str">
        <f>IF(AND(B75="2000SC", OR(AND(E75='club records'!$J$17, F75&lt;='club records'!$K$17), AND(E75='club records'!$J$18, F75&lt;='club records'!$K$18))), "CR", " ")</f>
        <v xml:space="preserve"> </v>
      </c>
      <c r="AZ75" s="14" t="str">
        <f>IF(AND(B75="3000SC", OR(AND(E75='club records'!$J$20, F75&lt;='club records'!$K$20), AND(E75='club records'!$J$21, F75&lt;='club records'!$K$21))), "CR", " ")</f>
        <v xml:space="preserve"> </v>
      </c>
      <c r="BA75" s="15" t="str">
        <f>IF(AND(B75="4x100", OR(AND(E75='club records'!$N$1, F75&lt;='club records'!$O$1), AND(E75='club records'!$N$2, F75&lt;='club records'!$O$2), AND(E75='club records'!$N$3, F75&lt;='club records'!$O$3), AND(E75='club records'!$N$4, F75&lt;='club records'!$O$4), AND(E75='club records'!$N$5, F75&lt;='club records'!$O$5))), "CR", " ")</f>
        <v xml:space="preserve"> </v>
      </c>
      <c r="BB75" s="15" t="str">
        <f>IF(AND(B75="4x200", OR(AND(E75='club records'!$N$6, F75&lt;='club records'!$O$6), AND(E75='club records'!$N$7, F75&lt;='club records'!$O$7), AND(E75='club records'!$N$8, F75&lt;='club records'!$O$8), AND(E75='club records'!$N$9, F75&lt;='club records'!$O$9), AND(E75='club records'!$N$10, F75&lt;='club records'!$O$10))), "CR", " ")</f>
        <v xml:space="preserve"> </v>
      </c>
      <c r="BC75" s="15" t="str">
        <f>IF(AND(B75="4x300", AND(E75='club records'!$N$11, F75&lt;='club records'!$O$11)), "CR", " ")</f>
        <v xml:space="preserve"> </v>
      </c>
      <c r="BD75" s="15" t="str">
        <f>IF(AND(B75="4x400", OR(AND(E75='club records'!$N$12, F75&lt;='club records'!$O$12), AND(E75='club records'!$N$13, F75&lt;='club records'!$O$13), AND(E75='club records'!$N$14, F75&lt;='club records'!$O$14), AND(E75='club records'!$N$15, F75&lt;='club records'!$O$15))), "CR", " ")</f>
        <v xml:space="preserve"> </v>
      </c>
      <c r="BE75" s="15" t="str">
        <f>IF(AND(B75="3x800", OR(AND(E75='club records'!$N$16, F75&lt;='club records'!$O$16), AND(E75='club records'!$N$17, F75&lt;='club records'!$O$17), AND(E75='club records'!$N$18, F75&lt;='club records'!$O$18))), "CR", " ")</f>
        <v xml:space="preserve"> </v>
      </c>
      <c r="BF75" s="15" t="str">
        <f>IF(AND(B75="pentathlon", OR(AND(E75='club records'!$N$21, F75&gt;='club records'!$O$21), AND(E75='club records'!$N$22, F75&gt;='club records'!$O$22),AND(E75='club records'!$N$23, F75&gt;='club records'!$O$23),AND(E75='club records'!$N$24, F75&gt;='club records'!$O$24))), "CR", " ")</f>
        <v xml:space="preserve"> </v>
      </c>
      <c r="BG75" s="15" t="str">
        <f>IF(AND(B75="heptathlon", OR(AND(E75='club records'!$N$26, F75&gt;='club records'!$O$26), AND(E75='club records'!$N$27, F75&gt;='club records'!$O$27))), "CR", " ")</f>
        <v xml:space="preserve"> </v>
      </c>
      <c r="BH75" s="15" t="str">
        <f>IF(AND(B75="decathlon", OR(AND(E75='club records'!$N$29, F75&gt;='club records'!$O$29), AND(E75='club records'!$N$30, F75&gt;='club records'!$O$30),AND(E75='club records'!$N$31, F75&gt;='club records'!$O$31))), "CR", " ")</f>
        <v xml:space="preserve"> </v>
      </c>
    </row>
    <row r="76" spans="1:60" ht="14.5" x14ac:dyDescent="0.35">
      <c r="A76" s="1" t="str">
        <f t="shared" si="6"/>
        <v>U13</v>
      </c>
      <c r="B76" s="2">
        <v>100</v>
      </c>
      <c r="C76" s="1" t="s">
        <v>119</v>
      </c>
      <c r="D76" s="1" t="s">
        <v>151</v>
      </c>
      <c r="E76" s="19" t="s">
        <v>13</v>
      </c>
      <c r="F76" s="21">
        <v>16.899999999999999</v>
      </c>
      <c r="G76" s="27">
        <v>39903</v>
      </c>
      <c r="H76" s="1" t="s">
        <v>248</v>
      </c>
      <c r="I76" s="1" t="s">
        <v>249</v>
      </c>
      <c r="J76" s="15" t="str">
        <f t="shared" si="7"/>
        <v/>
      </c>
      <c r="K76" s="15" t="str">
        <f>IF(AND(B76=100, OR(AND(E76='club records'!$B$6, F76&lt;='club records'!$C$6), AND(E76='club records'!$B$7, F76&lt;='club records'!$C$7), AND(E76='club records'!$B$8, F76&lt;='club records'!$C$8), AND(E76='club records'!$B$9, F76&lt;='club records'!$C$9), AND(E76='club records'!$B$10, F76&lt;='club records'!$C$10))), "CR", " ")</f>
        <v xml:space="preserve"> </v>
      </c>
      <c r="L76" s="15" t="str">
        <f>IF(AND(B76=200, OR(AND(E76='club records'!$B$11, F76&lt;='club records'!$C$11), AND(E76='club records'!$B$12, F76&lt;='club records'!$C$12), AND(E76='club records'!$B$13, F76&lt;='club records'!$C$13), AND(E76='club records'!$B$14, F76&lt;='club records'!$C$14), AND(E76='club records'!$B$15, F76&lt;='club records'!$C$15))), "CR", " ")</f>
        <v xml:space="preserve"> </v>
      </c>
      <c r="M76" s="15" t="str">
        <f>IF(AND(B76=300, OR(AND(E76='club records'!$B$16, F76&lt;='club records'!$C$16), AND(E76='club records'!$B$17, F76&lt;='club records'!$C$17))), "CR", " ")</f>
        <v xml:space="preserve"> </v>
      </c>
      <c r="N76" s="15" t="str">
        <f>IF(AND(B76=400, OR(AND(E76='club records'!$B$18, F76&lt;='club records'!$C$18), AND(E76='club records'!$B$19, F76&lt;='club records'!$C$19), AND(E76='club records'!$B$20, F76&lt;='club records'!$C$20), AND(E76='club records'!$B$21, F76&lt;='club records'!$C$21))), "CR", " ")</f>
        <v xml:space="preserve"> </v>
      </c>
      <c r="O76" s="15" t="str">
        <f>IF(AND(B76=800, OR(AND(E76='club records'!$B$22, F76&lt;='club records'!$C$22), AND(E76='club records'!$B$23, F76&lt;='club records'!$C$23), AND(E76='club records'!$B$24, F76&lt;='club records'!$C$24), AND(E76='club records'!$B$25, F76&lt;='club records'!$C$25), AND(E76='club records'!$B$26, F76&lt;='club records'!$C$26))), "CR", " ")</f>
        <v xml:space="preserve"> </v>
      </c>
      <c r="P76" s="15" t="str">
        <f>IF(AND(B76=1000, OR(AND(E76='club records'!$B$27, F76&lt;='club records'!$C$27), AND(E76='club records'!$B$28, F76&lt;='club records'!$C$28))), "CR", " ")</f>
        <v xml:space="preserve"> </v>
      </c>
      <c r="Q76" s="15" t="str">
        <f>IF(AND(B76=1500, OR(AND(E76='club records'!$B$29, F76&lt;='club records'!$C$29), AND(E76='club records'!$B$30, F76&lt;='club records'!$C$30), AND(E76='club records'!$B$31, F76&lt;='club records'!$C$31), AND(E76='club records'!$B$32, F76&lt;='club records'!$C$32), AND(E76='club records'!$B$33, F76&lt;='club records'!$C$33))), "CR", " ")</f>
        <v xml:space="preserve"> </v>
      </c>
      <c r="R76" s="15" t="str">
        <f>IF(AND(B76="1600 (Mile)",OR(AND(E76='club records'!$B$34,F76&lt;='club records'!$C$34),AND(E76='club records'!$B$35,F76&lt;='club records'!$C$35),AND(E76='club records'!$B$36,F76&lt;='club records'!$C$36),AND(E76='club records'!$B$37,F76&lt;='club records'!$C$37))),"CR"," ")</f>
        <v xml:space="preserve"> </v>
      </c>
      <c r="S76" s="15" t="str">
        <f>IF(AND(B76=3000, OR(AND(E76='club records'!$B$38, F76&lt;='club records'!$C$38), AND(E76='club records'!$B$39, F76&lt;='club records'!$C$39), AND(E76='club records'!$B$40, F76&lt;='club records'!$C$40), AND(E76='club records'!$B$41, F76&lt;='club records'!$C$41))), "CR", " ")</f>
        <v xml:space="preserve"> </v>
      </c>
      <c r="T76" s="15" t="str">
        <f>IF(AND(B76=5000, OR(AND(E76='club records'!$B$42, F76&lt;='club records'!$C$42), AND(E76='club records'!$B$43, F76&lt;='club records'!$C$43))), "CR", " ")</f>
        <v xml:space="preserve"> </v>
      </c>
      <c r="U76" s="14" t="str">
        <f>IF(AND(B76=10000, OR(AND(E76='club records'!$B$44, F76&lt;='club records'!$C$44), AND(E76='club records'!$B$45, F76&lt;='club records'!$C$45))), "CR", " ")</f>
        <v xml:space="preserve"> </v>
      </c>
      <c r="V76" s="14" t="str">
        <f>IF(AND(B76="high jump", OR(AND(E76='club records'!$F$1, F76&gt;='club records'!$G$1), AND(E76='club records'!$F$2, F76&gt;='club records'!$G$2), AND(E76='club records'!$F$3, F76&gt;='club records'!$G$3), AND(E76='club records'!$F$4, F76&gt;='club records'!$G$4), AND(E76='club records'!$F$5, F76&gt;='club records'!$G$5))), "CR", " ")</f>
        <v xml:space="preserve"> </v>
      </c>
      <c r="W76" s="14" t="str">
        <f>IF(AND(B76="long jump", OR(AND(E76='club records'!$F$6, F76&gt;='club records'!$G$6), AND(E76='club records'!$F$7, F76&gt;='club records'!$G$7), AND(E76='club records'!$F$8, F76&gt;='club records'!$G$8), AND(E76='club records'!$F$9, F76&gt;='club records'!$G$9), AND(E76='club records'!$F$10, F76&gt;='club records'!$G$10))), "CR", " ")</f>
        <v xml:space="preserve"> </v>
      </c>
      <c r="X76" s="14" t="str">
        <f>IF(AND(B76="triple jump", OR(AND(E76='club records'!$F$11, F76&gt;='club records'!$G$11), AND(E76='club records'!$F$12, F76&gt;='club records'!$G$12), AND(E76='club records'!$F$13, F76&gt;='club records'!$G$13), AND(E76='club records'!$F$14, F76&gt;='club records'!$G$14), AND(E76='club records'!$F$15, F76&gt;='club records'!$G$15))), "CR", " ")</f>
        <v xml:space="preserve"> </v>
      </c>
      <c r="Y76" s="14" t="str">
        <f>IF(AND(B76="pole vault", OR(AND(E76='club records'!$F$16, F76&gt;='club records'!$G$16), AND(E76='club records'!$F$17, F76&gt;='club records'!$G$17), AND(E76='club records'!$F$18, F76&gt;='club records'!$G$18), AND(E76='club records'!$F$19, F76&gt;='club records'!$G$19), AND(E76='club records'!$F$20, F76&gt;='club records'!$G$20))), "CR", " ")</f>
        <v xml:space="preserve"> </v>
      </c>
      <c r="Z76" s="14" t="str">
        <f>IF(AND(B76="discus 1", E76='club records'!$F$21, F76&gt;='club records'!$G$21), "CR", " ")</f>
        <v xml:space="preserve"> </v>
      </c>
      <c r="AA76" s="14" t="str">
        <f>IF(AND(B76="discus 1.25", E76='club records'!$F$22, F76&gt;='club records'!$G$22), "CR", " ")</f>
        <v xml:space="preserve"> </v>
      </c>
      <c r="AB76" s="14" t="str">
        <f>IF(AND(B76="discus 1.5", E76='club records'!$F$23, F76&gt;='club records'!$G$23), "CR", " ")</f>
        <v xml:space="preserve"> </v>
      </c>
      <c r="AC76" s="14" t="str">
        <f>IF(AND(B76="discus 1.75", E76='club records'!$F$24, F76&gt;='club records'!$G$24), "CR", " ")</f>
        <v xml:space="preserve"> </v>
      </c>
      <c r="AD76" s="14" t="str">
        <f>IF(AND(B76="discus 2", E76='club records'!$F$25, F76&gt;='club records'!$G$25), "CR", " ")</f>
        <v xml:space="preserve"> </v>
      </c>
      <c r="AE76" s="14" t="str">
        <f>IF(AND(B76="hammer 4", E76='club records'!$F$27, F76&gt;='club records'!$G$27), "CR", " ")</f>
        <v xml:space="preserve"> </v>
      </c>
      <c r="AF76" s="14" t="str">
        <f>IF(AND(B76="hammer 5", E76='club records'!$F$28, F76&gt;='club records'!$G$28), "CR", " ")</f>
        <v xml:space="preserve"> </v>
      </c>
      <c r="AG76" s="14" t="str">
        <f>IF(AND(B76="hammer 6", E76='club records'!$F$29, F76&gt;='club records'!$G$29), "CR", " ")</f>
        <v xml:space="preserve"> </v>
      </c>
      <c r="AH76" s="14" t="str">
        <f>IF(AND(B76="hammer 7.26", E76='club records'!$F$30, F76&gt;='club records'!$G$30), "CR", " ")</f>
        <v xml:space="preserve"> </v>
      </c>
      <c r="AI76" s="14" t="str">
        <f>IF(AND(B76="javelin 400", E76='club records'!$F$31, F76&gt;='club records'!$G$31), "CR", " ")</f>
        <v xml:space="preserve"> </v>
      </c>
      <c r="AJ76" s="14" t="str">
        <f>IF(AND(B76="javelin 600", E76='club records'!$F$32, F76&gt;='club records'!$G$32), "CR", " ")</f>
        <v xml:space="preserve"> </v>
      </c>
      <c r="AK76" s="14" t="str">
        <f>IF(AND(B76="javelin 700", E76='club records'!$F$33, F76&gt;='club records'!$G$33), "CR", " ")</f>
        <v xml:space="preserve"> </v>
      </c>
      <c r="AL76" s="14" t="str">
        <f>IF(AND(B76="javelin 800", OR(AND(E76='club records'!$F$34, F76&gt;='club records'!$G$34), AND(E76='club records'!$F$35, F76&gt;='club records'!$G$35))), "CR", " ")</f>
        <v xml:space="preserve"> </v>
      </c>
      <c r="AM76" s="14" t="str">
        <f>IF(AND(B76="shot 3", E76='club records'!$F$36, F76&gt;='club records'!$G$36), "CR", " ")</f>
        <v xml:space="preserve"> </v>
      </c>
      <c r="AN76" s="14" t="str">
        <f>IF(AND(B76="shot 4", E76='club records'!$F$37, F76&gt;='club records'!$G$37), "CR", " ")</f>
        <v xml:space="preserve"> </v>
      </c>
      <c r="AO76" s="14" t="str">
        <f>IF(AND(B76="shot 5", E76='club records'!$F$38, F76&gt;='club records'!$G$38), "CR", " ")</f>
        <v xml:space="preserve"> </v>
      </c>
      <c r="AP76" s="14" t="str">
        <f>IF(AND(B76="shot 6", E76='club records'!$F$39, F76&gt;='club records'!$G$39), "CR", " ")</f>
        <v xml:space="preserve"> </v>
      </c>
      <c r="AQ76" s="14" t="str">
        <f>IF(AND(B76="shot 7.26", E76='club records'!$F$40, F76&gt;='club records'!$G$40), "CR", " ")</f>
        <v xml:space="preserve"> </v>
      </c>
      <c r="AR76" s="14" t="str">
        <f>IF(AND(B76="60H",OR(AND(E76='club records'!$J$1,F76&lt;='club records'!$K$1),AND(E76='club records'!$J$2,F76&lt;='club records'!$K$2),AND(E76='club records'!$J$3,F76&lt;='club records'!$K$3),AND(E76='club records'!$J$4,F76&lt;='club records'!$K$4),AND(E76='club records'!$J$5,F76&lt;='club records'!$K$5))),"CR"," ")</f>
        <v xml:space="preserve"> </v>
      </c>
      <c r="AS76" s="14" t="str">
        <f>IF(AND(B76="75H", AND(E76='club records'!$J$6, F76&lt;='club records'!$K$6)), "CR", " ")</f>
        <v xml:space="preserve"> </v>
      </c>
      <c r="AT76" s="14" t="str">
        <f>IF(AND(B76="80H", AND(E76='club records'!$J$7, F76&lt;='club records'!$K$7)), "CR", " ")</f>
        <v xml:space="preserve"> </v>
      </c>
      <c r="AU76" s="14" t="str">
        <f>IF(AND(B76="100H", AND(E76='club records'!$J$8, F76&lt;='club records'!$K$8)), "CR", " ")</f>
        <v xml:space="preserve"> </v>
      </c>
      <c r="AV76" s="14" t="str">
        <f>IF(AND(B76="110H", OR(AND(E76='club records'!$J$9, F76&lt;='club records'!$K$9), AND(E76='club records'!$J$10, F76&lt;='club records'!$K$10))), "CR", " ")</f>
        <v xml:space="preserve"> </v>
      </c>
      <c r="AW76" s="14" t="str">
        <f>IF(AND(B76="400H", OR(AND(E76='club records'!$J$11, F76&lt;='club records'!$K$11), AND(E76='club records'!$J$12, F76&lt;='club records'!$K$12), AND(E76='club records'!$J$13, F76&lt;='club records'!$K$13), AND(E76='club records'!$J$14, F76&lt;='club records'!$K$14))), "CR", " ")</f>
        <v xml:space="preserve"> </v>
      </c>
      <c r="AX76" s="14" t="str">
        <f>IF(AND(B76="1500SC", AND(E76='club records'!$J$15, F76&lt;='club records'!$K$15)), "CR", " ")</f>
        <v xml:space="preserve"> </v>
      </c>
      <c r="AY76" s="14" t="str">
        <f>IF(AND(B76="2000SC", OR(AND(E76='club records'!$J$17, F76&lt;='club records'!$K$17), AND(E76='club records'!$J$18, F76&lt;='club records'!$K$18))), "CR", " ")</f>
        <v xml:space="preserve"> </v>
      </c>
      <c r="AZ76" s="14" t="str">
        <f>IF(AND(B76="3000SC", OR(AND(E76='club records'!$J$20, F76&lt;='club records'!$K$20), AND(E76='club records'!$J$21, F76&lt;='club records'!$K$21))), "CR", " ")</f>
        <v xml:space="preserve"> </v>
      </c>
      <c r="BA76" s="15" t="str">
        <f>IF(AND(B76="4x100", OR(AND(E76='club records'!$N$1, F76&lt;='club records'!$O$1), AND(E76='club records'!$N$2, F76&lt;='club records'!$O$2), AND(E76='club records'!$N$3, F76&lt;='club records'!$O$3), AND(E76='club records'!$N$4, F76&lt;='club records'!$O$4), AND(E76='club records'!$N$5, F76&lt;='club records'!$O$5))), "CR", " ")</f>
        <v xml:space="preserve"> </v>
      </c>
      <c r="BB76" s="15" t="str">
        <f>IF(AND(B76="4x200", OR(AND(E76='club records'!$N$6, F76&lt;='club records'!$O$6), AND(E76='club records'!$N$7, F76&lt;='club records'!$O$7), AND(E76='club records'!$N$8, F76&lt;='club records'!$O$8), AND(E76='club records'!$N$9, F76&lt;='club records'!$O$9), AND(E76='club records'!$N$10, F76&lt;='club records'!$O$10))), "CR", " ")</f>
        <v xml:space="preserve"> </v>
      </c>
      <c r="BC76" s="15" t="str">
        <f>IF(AND(B76="4x300", AND(E76='club records'!$N$11, F76&lt;='club records'!$O$11)), "CR", " ")</f>
        <v xml:space="preserve"> </v>
      </c>
      <c r="BD76" s="15" t="str">
        <f>IF(AND(B76="4x400", OR(AND(E76='club records'!$N$12, F76&lt;='club records'!$O$12), AND(E76='club records'!$N$13, F76&lt;='club records'!$O$13), AND(E76='club records'!$N$14, F76&lt;='club records'!$O$14), AND(E76='club records'!$N$15, F76&lt;='club records'!$O$15))), "CR", " ")</f>
        <v xml:space="preserve"> </v>
      </c>
      <c r="BE76" s="15" t="str">
        <f>IF(AND(B76="3x800", OR(AND(E76='club records'!$N$16, F76&lt;='club records'!$O$16), AND(E76='club records'!$N$17, F76&lt;='club records'!$O$17), AND(E76='club records'!$N$18, F76&lt;='club records'!$O$18))), "CR", " ")</f>
        <v xml:space="preserve"> </v>
      </c>
      <c r="BF76" s="15" t="str">
        <f>IF(AND(B76="pentathlon", OR(AND(E76='club records'!$N$21, F76&gt;='club records'!$O$21), AND(E76='club records'!$N$22, F76&gt;='club records'!$O$22),AND(E76='club records'!$N$23, F76&gt;='club records'!$O$23),AND(E76='club records'!$N$24, F76&gt;='club records'!$O$24))), "CR", " ")</f>
        <v xml:space="preserve"> </v>
      </c>
      <c r="BG76" s="15" t="str">
        <f>IF(AND(B76="heptathlon", OR(AND(E76='club records'!$N$26, F76&gt;='club records'!$O$26), AND(E76='club records'!$N$27, F76&gt;='club records'!$O$27))), "CR", " ")</f>
        <v xml:space="preserve"> </v>
      </c>
      <c r="BH76" s="15" t="str">
        <f>IF(AND(B76="decathlon", OR(AND(E76='club records'!$N$29, F76&gt;='club records'!$O$29), AND(E76='club records'!$N$30, F76&gt;='club records'!$O$30),AND(E76='club records'!$N$31, F76&gt;='club records'!$O$31))), "CR", " ")</f>
        <v xml:space="preserve"> </v>
      </c>
    </row>
    <row r="77" spans="1:60" ht="14.5" x14ac:dyDescent="0.35">
      <c r="A77" s="1" t="str">
        <f t="shared" si="6"/>
        <v>U13</v>
      </c>
      <c r="B77" s="2">
        <v>100</v>
      </c>
      <c r="C77" s="1" t="s">
        <v>252</v>
      </c>
      <c r="D77" s="1" t="s">
        <v>253</v>
      </c>
      <c r="E77" s="19" t="s">
        <v>13</v>
      </c>
      <c r="F77" s="20">
        <v>17.23</v>
      </c>
      <c r="G77" s="27">
        <v>39903</v>
      </c>
      <c r="H77" s="1" t="s">
        <v>248</v>
      </c>
      <c r="I77" s="1" t="s">
        <v>249</v>
      </c>
      <c r="J77" s="15" t="str">
        <f t="shared" si="7"/>
        <v/>
      </c>
      <c r="K77" s="15" t="str">
        <f>IF(AND(B77=100, OR(AND(E77='club records'!$B$6, F77&lt;='club records'!$C$6), AND(E77='club records'!$B$7, F77&lt;='club records'!$C$7), AND(E77='club records'!$B$8, F77&lt;='club records'!$C$8), AND(E77='club records'!$B$9, F77&lt;='club records'!$C$9), AND(E77='club records'!$B$10, F77&lt;='club records'!$C$10))), "CR", " ")</f>
        <v xml:space="preserve"> </v>
      </c>
      <c r="L77" s="15" t="str">
        <f>IF(AND(B77=200, OR(AND(E77='club records'!$B$11, F77&lt;='club records'!$C$11), AND(E77='club records'!$B$12, F77&lt;='club records'!$C$12), AND(E77='club records'!$B$13, F77&lt;='club records'!$C$13), AND(E77='club records'!$B$14, F77&lt;='club records'!$C$14), AND(E77='club records'!$B$15, F77&lt;='club records'!$C$15))), "CR", " ")</f>
        <v xml:space="preserve"> </v>
      </c>
      <c r="M77" s="15" t="str">
        <f>IF(AND(B77=300, OR(AND(E77='club records'!$B$16, F77&lt;='club records'!$C$16), AND(E77='club records'!$B$17, F77&lt;='club records'!$C$17))), "CR", " ")</f>
        <v xml:space="preserve"> </v>
      </c>
      <c r="N77" s="15" t="str">
        <f>IF(AND(B77=400, OR(AND(E77='club records'!$B$18, F77&lt;='club records'!$C$18), AND(E77='club records'!$B$19, F77&lt;='club records'!$C$19), AND(E77='club records'!$B$20, F77&lt;='club records'!$C$20), AND(E77='club records'!$B$21, F77&lt;='club records'!$C$21))), "CR", " ")</f>
        <v xml:space="preserve"> </v>
      </c>
      <c r="O77" s="15" t="str">
        <f>IF(AND(B77=800, OR(AND(E77='club records'!$B$22, F77&lt;='club records'!$C$22), AND(E77='club records'!$B$23, F77&lt;='club records'!$C$23), AND(E77='club records'!$B$24, F77&lt;='club records'!$C$24), AND(E77='club records'!$B$25, F77&lt;='club records'!$C$25), AND(E77='club records'!$B$26, F77&lt;='club records'!$C$26))), "CR", " ")</f>
        <v xml:space="preserve"> </v>
      </c>
      <c r="P77" s="15" t="str">
        <f>IF(AND(B77=1000, OR(AND(E77='club records'!$B$27, F77&lt;='club records'!$C$27), AND(E77='club records'!$B$28, F77&lt;='club records'!$C$28))), "CR", " ")</f>
        <v xml:space="preserve"> </v>
      </c>
      <c r="Q77" s="15" t="str">
        <f>IF(AND(B77=1500, OR(AND(E77='club records'!$B$29, F77&lt;='club records'!$C$29), AND(E77='club records'!$B$30, F77&lt;='club records'!$C$30), AND(E77='club records'!$B$31, F77&lt;='club records'!$C$31), AND(E77='club records'!$B$32, F77&lt;='club records'!$C$32), AND(E77='club records'!$B$33, F77&lt;='club records'!$C$33))), "CR", " ")</f>
        <v xml:space="preserve"> </v>
      </c>
      <c r="R77" s="15" t="str">
        <f>IF(AND(B77="1600 (Mile)",OR(AND(E77='club records'!$B$34,F77&lt;='club records'!$C$34),AND(E77='club records'!$B$35,F77&lt;='club records'!$C$35),AND(E77='club records'!$B$36,F77&lt;='club records'!$C$36),AND(E77='club records'!$B$37,F77&lt;='club records'!$C$37))),"CR"," ")</f>
        <v xml:space="preserve"> </v>
      </c>
      <c r="S77" s="15" t="str">
        <f>IF(AND(B77=3000, OR(AND(E77='club records'!$B$38, F77&lt;='club records'!$C$38), AND(E77='club records'!$B$39, F77&lt;='club records'!$C$39), AND(E77='club records'!$B$40, F77&lt;='club records'!$C$40), AND(E77='club records'!$B$41, F77&lt;='club records'!$C$41))), "CR", " ")</f>
        <v xml:space="preserve"> </v>
      </c>
      <c r="T77" s="15" t="str">
        <f>IF(AND(B77=5000, OR(AND(E77='club records'!$B$42, F77&lt;='club records'!$C$42), AND(E77='club records'!$B$43, F77&lt;='club records'!$C$43))), "CR", " ")</f>
        <v xml:space="preserve"> </v>
      </c>
      <c r="U77" s="14" t="str">
        <f>IF(AND(B77=10000, OR(AND(E77='club records'!$B$44, F77&lt;='club records'!$C$44), AND(E77='club records'!$B$45, F77&lt;='club records'!$C$45))), "CR", " ")</f>
        <v xml:space="preserve"> </v>
      </c>
      <c r="V77" s="14" t="str">
        <f>IF(AND(B77="high jump", OR(AND(E77='club records'!$F$1, F77&gt;='club records'!$G$1), AND(E77='club records'!$F$2, F77&gt;='club records'!$G$2), AND(E77='club records'!$F$3, F77&gt;='club records'!$G$3), AND(E77='club records'!$F$4, F77&gt;='club records'!$G$4), AND(E77='club records'!$F$5, F77&gt;='club records'!$G$5))), "CR", " ")</f>
        <v xml:space="preserve"> </v>
      </c>
      <c r="W77" s="14" t="str">
        <f>IF(AND(B77="long jump", OR(AND(E77='club records'!$F$6, F77&gt;='club records'!$G$6), AND(E77='club records'!$F$7, F77&gt;='club records'!$G$7), AND(E77='club records'!$F$8, F77&gt;='club records'!$G$8), AND(E77='club records'!$F$9, F77&gt;='club records'!$G$9), AND(E77='club records'!$F$10, F77&gt;='club records'!$G$10))), "CR", " ")</f>
        <v xml:space="preserve"> </v>
      </c>
      <c r="X77" s="14" t="str">
        <f>IF(AND(B77="triple jump", OR(AND(E77='club records'!$F$11, F77&gt;='club records'!$G$11), AND(E77='club records'!$F$12, F77&gt;='club records'!$G$12), AND(E77='club records'!$F$13, F77&gt;='club records'!$G$13), AND(E77='club records'!$F$14, F77&gt;='club records'!$G$14), AND(E77='club records'!$F$15, F77&gt;='club records'!$G$15))), "CR", " ")</f>
        <v xml:space="preserve"> </v>
      </c>
      <c r="Y77" s="14" t="str">
        <f>IF(AND(B77="pole vault", OR(AND(E77='club records'!$F$16, F77&gt;='club records'!$G$16), AND(E77='club records'!$F$17, F77&gt;='club records'!$G$17), AND(E77='club records'!$F$18, F77&gt;='club records'!$G$18), AND(E77='club records'!$F$19, F77&gt;='club records'!$G$19), AND(E77='club records'!$F$20, F77&gt;='club records'!$G$20))), "CR", " ")</f>
        <v xml:space="preserve"> </v>
      </c>
      <c r="Z77" s="14" t="str">
        <f>IF(AND(B77="discus 1", E77='club records'!$F$21, F77&gt;='club records'!$G$21), "CR", " ")</f>
        <v xml:space="preserve"> </v>
      </c>
      <c r="AA77" s="14" t="str">
        <f>IF(AND(B77="discus 1.25", E77='club records'!$F$22, F77&gt;='club records'!$G$22), "CR", " ")</f>
        <v xml:space="preserve"> </v>
      </c>
      <c r="AB77" s="14" t="str">
        <f>IF(AND(B77="discus 1.5", E77='club records'!$F$23, F77&gt;='club records'!$G$23), "CR", " ")</f>
        <v xml:space="preserve"> </v>
      </c>
      <c r="AC77" s="14" t="str">
        <f>IF(AND(B77="discus 1.75", E77='club records'!$F$24, F77&gt;='club records'!$G$24), "CR", " ")</f>
        <v xml:space="preserve"> </v>
      </c>
      <c r="AD77" s="14" t="str">
        <f>IF(AND(B77="discus 2", E77='club records'!$F$25, F77&gt;='club records'!$G$25), "CR", " ")</f>
        <v xml:space="preserve"> </v>
      </c>
      <c r="AE77" s="14" t="str">
        <f>IF(AND(B77="hammer 4", E77='club records'!$F$27, F77&gt;='club records'!$G$27), "CR", " ")</f>
        <v xml:space="preserve"> </v>
      </c>
      <c r="AF77" s="14" t="str">
        <f>IF(AND(B77="hammer 5", E77='club records'!$F$28, F77&gt;='club records'!$G$28), "CR", " ")</f>
        <v xml:space="preserve"> </v>
      </c>
      <c r="AG77" s="14" t="str">
        <f>IF(AND(B77="hammer 6", E77='club records'!$F$29, F77&gt;='club records'!$G$29), "CR", " ")</f>
        <v xml:space="preserve"> </v>
      </c>
      <c r="AH77" s="14" t="str">
        <f>IF(AND(B77="hammer 7.26", E77='club records'!$F$30, F77&gt;='club records'!$G$30), "CR", " ")</f>
        <v xml:space="preserve"> </v>
      </c>
      <c r="AI77" s="14" t="str">
        <f>IF(AND(B77="javelin 400", E77='club records'!$F$31, F77&gt;='club records'!$G$31), "CR", " ")</f>
        <v xml:space="preserve"> </v>
      </c>
      <c r="AJ77" s="14" t="str">
        <f>IF(AND(B77="javelin 600", E77='club records'!$F$32, F77&gt;='club records'!$G$32), "CR", " ")</f>
        <v xml:space="preserve"> </v>
      </c>
      <c r="AK77" s="14" t="str">
        <f>IF(AND(B77="javelin 700", E77='club records'!$F$33, F77&gt;='club records'!$G$33), "CR", " ")</f>
        <v xml:space="preserve"> </v>
      </c>
      <c r="AL77" s="14" t="str">
        <f>IF(AND(B77="javelin 800", OR(AND(E77='club records'!$F$34, F77&gt;='club records'!$G$34), AND(E77='club records'!$F$35, F77&gt;='club records'!$G$35))), "CR", " ")</f>
        <v xml:space="preserve"> </v>
      </c>
      <c r="AM77" s="14" t="str">
        <f>IF(AND(B77="shot 3", E77='club records'!$F$36, F77&gt;='club records'!$G$36), "CR", " ")</f>
        <v xml:space="preserve"> </v>
      </c>
      <c r="AN77" s="14" t="str">
        <f>IF(AND(B77="shot 4", E77='club records'!$F$37, F77&gt;='club records'!$G$37), "CR", " ")</f>
        <v xml:space="preserve"> </v>
      </c>
      <c r="AO77" s="14" t="str">
        <f>IF(AND(B77="shot 5", E77='club records'!$F$38, F77&gt;='club records'!$G$38), "CR", " ")</f>
        <v xml:space="preserve"> </v>
      </c>
      <c r="AP77" s="14" t="str">
        <f>IF(AND(B77="shot 6", E77='club records'!$F$39, F77&gt;='club records'!$G$39), "CR", " ")</f>
        <v xml:space="preserve"> </v>
      </c>
      <c r="AQ77" s="14" t="str">
        <f>IF(AND(B77="shot 7.26", E77='club records'!$F$40, F77&gt;='club records'!$G$40), "CR", " ")</f>
        <v xml:space="preserve"> </v>
      </c>
      <c r="AR77" s="14" t="str">
        <f>IF(AND(B77="60H",OR(AND(E77='club records'!$J$1,F77&lt;='club records'!$K$1),AND(E77='club records'!$J$2,F77&lt;='club records'!$K$2),AND(E77='club records'!$J$3,F77&lt;='club records'!$K$3),AND(E77='club records'!$J$4,F77&lt;='club records'!$K$4),AND(E77='club records'!$J$5,F77&lt;='club records'!$K$5))),"CR"," ")</f>
        <v xml:space="preserve"> </v>
      </c>
      <c r="AS77" s="14" t="str">
        <f>IF(AND(B77="75H", AND(E77='club records'!$J$6, F77&lt;='club records'!$K$6)), "CR", " ")</f>
        <v xml:space="preserve"> </v>
      </c>
      <c r="AT77" s="14" t="str">
        <f>IF(AND(B77="80H", AND(E77='club records'!$J$7, F77&lt;='club records'!$K$7)), "CR", " ")</f>
        <v xml:space="preserve"> </v>
      </c>
      <c r="AU77" s="14" t="str">
        <f>IF(AND(B77="100H", AND(E77='club records'!$J$8, F77&lt;='club records'!$K$8)), "CR", " ")</f>
        <v xml:space="preserve"> </v>
      </c>
      <c r="AV77" s="14" t="str">
        <f>IF(AND(B77="110H", OR(AND(E77='club records'!$J$9, F77&lt;='club records'!$K$9), AND(E77='club records'!$J$10, F77&lt;='club records'!$K$10))), "CR", " ")</f>
        <v xml:space="preserve"> </v>
      </c>
      <c r="AW77" s="14" t="str">
        <f>IF(AND(B77="400H", OR(AND(E77='club records'!$J$11, F77&lt;='club records'!$K$11), AND(E77='club records'!$J$12, F77&lt;='club records'!$K$12), AND(E77='club records'!$J$13, F77&lt;='club records'!$K$13), AND(E77='club records'!$J$14, F77&lt;='club records'!$K$14))), "CR", " ")</f>
        <v xml:space="preserve"> </v>
      </c>
      <c r="AX77" s="14" t="str">
        <f>IF(AND(B77="1500SC", AND(E77='club records'!$J$15, F77&lt;='club records'!$K$15)), "CR", " ")</f>
        <v xml:space="preserve"> </v>
      </c>
      <c r="AY77" s="14" t="str">
        <f>IF(AND(B77="2000SC", OR(AND(E77='club records'!$J$17, F77&lt;='club records'!$K$17), AND(E77='club records'!$J$18, F77&lt;='club records'!$K$18))), "CR", " ")</f>
        <v xml:space="preserve"> </v>
      </c>
      <c r="AZ77" s="14" t="str">
        <f>IF(AND(B77="3000SC", OR(AND(E77='club records'!$J$20, F77&lt;='club records'!$K$20), AND(E77='club records'!$J$21, F77&lt;='club records'!$K$21))), "CR", " ")</f>
        <v xml:space="preserve"> </v>
      </c>
      <c r="BA77" s="15" t="str">
        <f>IF(AND(B77="4x100", OR(AND(E77='club records'!$N$1, F77&lt;='club records'!$O$1), AND(E77='club records'!$N$2, F77&lt;='club records'!$O$2), AND(E77='club records'!$N$3, F77&lt;='club records'!$O$3), AND(E77='club records'!$N$4, F77&lt;='club records'!$O$4), AND(E77='club records'!$N$5, F77&lt;='club records'!$O$5))), "CR", " ")</f>
        <v xml:space="preserve"> </v>
      </c>
      <c r="BB77" s="15" t="str">
        <f>IF(AND(B77="4x200", OR(AND(E77='club records'!$N$6, F77&lt;='club records'!$O$6), AND(E77='club records'!$N$7, F77&lt;='club records'!$O$7), AND(E77='club records'!$N$8, F77&lt;='club records'!$O$8), AND(E77='club records'!$N$9, F77&lt;='club records'!$O$9), AND(E77='club records'!$N$10, F77&lt;='club records'!$O$10))), "CR", " ")</f>
        <v xml:space="preserve"> </v>
      </c>
      <c r="BC77" s="15" t="str">
        <f>IF(AND(B77="4x300", AND(E77='club records'!$N$11, F77&lt;='club records'!$O$11)), "CR", " ")</f>
        <v xml:space="preserve"> </v>
      </c>
      <c r="BD77" s="15" t="str">
        <f>IF(AND(B77="4x400", OR(AND(E77='club records'!$N$12, F77&lt;='club records'!$O$12), AND(E77='club records'!$N$13, F77&lt;='club records'!$O$13), AND(E77='club records'!$N$14, F77&lt;='club records'!$O$14), AND(E77='club records'!$N$15, F77&lt;='club records'!$O$15))), "CR", " ")</f>
        <v xml:space="preserve"> </v>
      </c>
      <c r="BE77" s="15" t="str">
        <f>IF(AND(B77="3x800", OR(AND(E77='club records'!$N$16, F77&lt;='club records'!$O$16), AND(E77='club records'!$N$17, F77&lt;='club records'!$O$17), AND(E77='club records'!$N$18, F77&lt;='club records'!$O$18))), "CR", " ")</f>
        <v xml:space="preserve"> </v>
      </c>
      <c r="BF77" s="15" t="str">
        <f>IF(AND(B77="pentathlon", OR(AND(E77='club records'!$N$21, F77&gt;='club records'!$O$21), AND(E77='club records'!$N$22, F77&gt;='club records'!$O$22),AND(E77='club records'!$N$23, F77&gt;='club records'!$O$23),AND(E77='club records'!$N$24, F77&gt;='club records'!$O$24))), "CR", " ")</f>
        <v xml:space="preserve"> </v>
      </c>
      <c r="BG77" s="15" t="str">
        <f>IF(AND(B77="heptathlon", OR(AND(E77='club records'!$N$26, F77&gt;='club records'!$O$26), AND(E77='club records'!$N$27, F77&gt;='club records'!$O$27))), "CR", " ")</f>
        <v xml:space="preserve"> </v>
      </c>
      <c r="BH77" s="15" t="str">
        <f>IF(AND(B77="decathlon", OR(AND(E77='club records'!$N$29, F77&gt;='club records'!$O$29), AND(E77='club records'!$N$30, F77&gt;='club records'!$O$30),AND(E77='club records'!$N$31, F77&gt;='club records'!$O$31))), "CR", " ")</f>
        <v xml:space="preserve"> </v>
      </c>
    </row>
    <row r="78" spans="1:60" ht="14.5" x14ac:dyDescent="0.35">
      <c r="A78" s="1" t="str">
        <f t="shared" si="6"/>
        <v>U13</v>
      </c>
      <c r="B78" s="2">
        <v>200</v>
      </c>
      <c r="C78" s="1" t="s">
        <v>2</v>
      </c>
      <c r="D78" s="1" t="s">
        <v>341</v>
      </c>
      <c r="E78" s="19" t="s">
        <v>13</v>
      </c>
      <c r="F78" s="20">
        <v>26.32</v>
      </c>
      <c r="G78" s="27">
        <v>43597</v>
      </c>
      <c r="H78" s="1" t="s">
        <v>313</v>
      </c>
      <c r="I78" s="1" t="s">
        <v>339</v>
      </c>
      <c r="J78" s="15" t="str">
        <f t="shared" si="7"/>
        <v/>
      </c>
      <c r="K78" s="15" t="str">
        <f>IF(AND(B78=100, OR(AND(E78='club records'!$B$6, F78&lt;='club records'!$C$6), AND(E78='club records'!$B$7, F78&lt;='club records'!$C$7), AND(E78='club records'!$B$8, F78&lt;='club records'!$C$8), AND(E78='club records'!$B$9, F78&lt;='club records'!$C$9), AND(E78='club records'!$B$10, F78&lt;='club records'!$C$10))), "CR", " ")</f>
        <v xml:space="preserve"> </v>
      </c>
      <c r="L78" s="15" t="str">
        <f>IF(AND(B78=200, OR(AND(E78='club records'!$B$11, F78&lt;='club records'!$C$11), AND(E78='club records'!$B$12, F78&lt;='club records'!$C$12), AND(E78='club records'!$B$13, F78&lt;='club records'!$C$13), AND(E78='club records'!$B$14, F78&lt;='club records'!$C$14), AND(E78='club records'!$B$15, F78&lt;='club records'!$C$15))), "CR", " ")</f>
        <v xml:space="preserve"> </v>
      </c>
      <c r="M78" s="15" t="str">
        <f>IF(AND(B78=300, OR(AND(E78='club records'!$B$16, F78&lt;='club records'!$C$16), AND(E78='club records'!$B$17, F78&lt;='club records'!$C$17))), "CR", " ")</f>
        <v xml:space="preserve"> </v>
      </c>
      <c r="N78" s="15" t="str">
        <f>IF(AND(B78=400, OR(AND(E78='club records'!$B$18, F78&lt;='club records'!$C$18), AND(E78='club records'!$B$19, F78&lt;='club records'!$C$19), AND(E78='club records'!$B$20, F78&lt;='club records'!$C$20), AND(E78='club records'!$B$21, F78&lt;='club records'!$C$21))), "CR", " ")</f>
        <v xml:space="preserve"> </v>
      </c>
      <c r="O78" s="15" t="str">
        <f>IF(AND(B78=800, OR(AND(E78='club records'!$B$22, F78&lt;='club records'!$C$22), AND(E78='club records'!$B$23, F78&lt;='club records'!$C$23), AND(E78='club records'!$B$24, F78&lt;='club records'!$C$24), AND(E78='club records'!$B$25, F78&lt;='club records'!$C$25), AND(E78='club records'!$B$26, F78&lt;='club records'!$C$26))), "CR", " ")</f>
        <v xml:space="preserve"> </v>
      </c>
      <c r="P78" s="15" t="str">
        <f>IF(AND(B78=1000, OR(AND(E78='club records'!$B$27, F78&lt;='club records'!$C$27), AND(E78='club records'!$B$28, F78&lt;='club records'!$C$28))), "CR", " ")</f>
        <v xml:space="preserve"> </v>
      </c>
      <c r="Q78" s="15" t="str">
        <f>IF(AND(B78=1500, OR(AND(E78='club records'!$B$29, F78&lt;='club records'!$C$29), AND(E78='club records'!$B$30, F78&lt;='club records'!$C$30), AND(E78='club records'!$B$31, F78&lt;='club records'!$C$31), AND(E78='club records'!$B$32, F78&lt;='club records'!$C$32), AND(E78='club records'!$B$33, F78&lt;='club records'!$C$33))), "CR", " ")</f>
        <v xml:space="preserve"> </v>
      </c>
      <c r="R78" s="15" t="str">
        <f>IF(AND(B78="1600 (Mile)",OR(AND(E78='club records'!$B$34,F78&lt;='club records'!$C$34),AND(E78='club records'!$B$35,F78&lt;='club records'!$C$35),AND(E78='club records'!$B$36,F78&lt;='club records'!$C$36),AND(E78='club records'!$B$37,F78&lt;='club records'!$C$37))),"CR"," ")</f>
        <v xml:space="preserve"> </v>
      </c>
      <c r="S78" s="15" t="str">
        <f>IF(AND(B78=3000, OR(AND(E78='club records'!$B$38, F78&lt;='club records'!$C$38), AND(E78='club records'!$B$39, F78&lt;='club records'!$C$39), AND(E78='club records'!$B$40, F78&lt;='club records'!$C$40), AND(E78='club records'!$B$41, F78&lt;='club records'!$C$41))), "CR", " ")</f>
        <v xml:space="preserve"> </v>
      </c>
      <c r="T78" s="15" t="str">
        <f>IF(AND(B78=5000, OR(AND(E78='club records'!$B$42, F78&lt;='club records'!$C$42), AND(E78='club records'!$B$43, F78&lt;='club records'!$C$43))), "CR", " ")</f>
        <v xml:space="preserve"> </v>
      </c>
      <c r="U78" s="14" t="str">
        <f>IF(AND(B78=10000, OR(AND(E78='club records'!$B$44, F78&lt;='club records'!$C$44), AND(E78='club records'!$B$45, F78&lt;='club records'!$C$45))), "CR", " ")</f>
        <v xml:space="preserve"> </v>
      </c>
      <c r="V78" s="14" t="str">
        <f>IF(AND(B78="high jump", OR(AND(E78='club records'!$F$1, F78&gt;='club records'!$G$1), AND(E78='club records'!$F$2, F78&gt;='club records'!$G$2), AND(E78='club records'!$F$3, F78&gt;='club records'!$G$3), AND(E78='club records'!$F$4, F78&gt;='club records'!$G$4), AND(E78='club records'!$F$5, F78&gt;='club records'!$G$5))), "CR", " ")</f>
        <v xml:space="preserve"> </v>
      </c>
      <c r="W78" s="14" t="str">
        <f>IF(AND(B78="long jump", OR(AND(E78='club records'!$F$6, F78&gt;='club records'!$G$6), AND(E78='club records'!$F$7, F78&gt;='club records'!$G$7), AND(E78='club records'!$F$8, F78&gt;='club records'!$G$8), AND(E78='club records'!$F$9, F78&gt;='club records'!$G$9), AND(E78='club records'!$F$10, F78&gt;='club records'!$G$10))), "CR", " ")</f>
        <v xml:space="preserve"> </v>
      </c>
      <c r="X78" s="14" t="str">
        <f>IF(AND(B78="triple jump", OR(AND(E78='club records'!$F$11, F78&gt;='club records'!$G$11), AND(E78='club records'!$F$12, F78&gt;='club records'!$G$12), AND(E78='club records'!$F$13, F78&gt;='club records'!$G$13), AND(E78='club records'!$F$14, F78&gt;='club records'!$G$14), AND(E78='club records'!$F$15, F78&gt;='club records'!$G$15))), "CR", " ")</f>
        <v xml:space="preserve"> </v>
      </c>
      <c r="Y78" s="14" t="str">
        <f>IF(AND(B78="pole vault", OR(AND(E78='club records'!$F$16, F78&gt;='club records'!$G$16), AND(E78='club records'!$F$17, F78&gt;='club records'!$G$17), AND(E78='club records'!$F$18, F78&gt;='club records'!$G$18), AND(E78='club records'!$F$19, F78&gt;='club records'!$G$19), AND(E78='club records'!$F$20, F78&gt;='club records'!$G$20))), "CR", " ")</f>
        <v xml:space="preserve"> </v>
      </c>
      <c r="Z78" s="14" t="str">
        <f>IF(AND(B78="discus 1", E78='club records'!$F$21, F78&gt;='club records'!$G$21), "CR", " ")</f>
        <v xml:space="preserve"> </v>
      </c>
      <c r="AA78" s="14" t="str">
        <f>IF(AND(B78="discus 1.25", E78='club records'!$F$22, F78&gt;='club records'!$G$22), "CR", " ")</f>
        <v xml:space="preserve"> </v>
      </c>
      <c r="AB78" s="14" t="str">
        <f>IF(AND(B78="discus 1.5", E78='club records'!$F$23, F78&gt;='club records'!$G$23), "CR", " ")</f>
        <v xml:space="preserve"> </v>
      </c>
      <c r="AC78" s="14" t="str">
        <f>IF(AND(B78="discus 1.75", E78='club records'!$F$24, F78&gt;='club records'!$G$24), "CR", " ")</f>
        <v xml:space="preserve"> </v>
      </c>
      <c r="AD78" s="14" t="str">
        <f>IF(AND(B78="discus 2", E78='club records'!$F$25, F78&gt;='club records'!$G$25), "CR", " ")</f>
        <v xml:space="preserve"> </v>
      </c>
      <c r="AE78" s="14" t="str">
        <f>IF(AND(B78="hammer 4", E78='club records'!$F$27, F78&gt;='club records'!$G$27), "CR", " ")</f>
        <v xml:space="preserve"> </v>
      </c>
      <c r="AF78" s="14" t="str">
        <f>IF(AND(B78="hammer 5", E78='club records'!$F$28, F78&gt;='club records'!$G$28), "CR", " ")</f>
        <v xml:space="preserve"> </v>
      </c>
      <c r="AG78" s="14" t="str">
        <f>IF(AND(B78="hammer 6", E78='club records'!$F$29, F78&gt;='club records'!$G$29), "CR", " ")</f>
        <v xml:space="preserve"> </v>
      </c>
      <c r="AH78" s="14" t="str">
        <f>IF(AND(B78="hammer 7.26", E78='club records'!$F$30, F78&gt;='club records'!$G$30), "CR", " ")</f>
        <v xml:space="preserve"> </v>
      </c>
      <c r="AI78" s="14" t="str">
        <f>IF(AND(B78="javelin 400", E78='club records'!$F$31, F78&gt;='club records'!$G$31), "CR", " ")</f>
        <v xml:space="preserve"> </v>
      </c>
      <c r="AJ78" s="14" t="str">
        <f>IF(AND(B78="javelin 600", E78='club records'!$F$32, F78&gt;='club records'!$G$32), "CR", " ")</f>
        <v xml:space="preserve"> </v>
      </c>
      <c r="AK78" s="14" t="str">
        <f>IF(AND(B78="javelin 700", E78='club records'!$F$33, F78&gt;='club records'!$G$33), "CR", " ")</f>
        <v xml:space="preserve"> </v>
      </c>
      <c r="AL78" s="14" t="str">
        <f>IF(AND(B78="javelin 800", OR(AND(E78='club records'!$F$34, F78&gt;='club records'!$G$34), AND(E78='club records'!$F$35, F78&gt;='club records'!$G$35))), "CR", " ")</f>
        <v xml:space="preserve"> </v>
      </c>
      <c r="AM78" s="14" t="str">
        <f>IF(AND(B78="shot 3", E78='club records'!$F$36, F78&gt;='club records'!$G$36), "CR", " ")</f>
        <v xml:space="preserve"> </v>
      </c>
      <c r="AN78" s="14" t="str">
        <f>IF(AND(B78="shot 4", E78='club records'!$F$37, F78&gt;='club records'!$G$37), "CR", " ")</f>
        <v xml:space="preserve"> </v>
      </c>
      <c r="AO78" s="14" t="str">
        <f>IF(AND(B78="shot 5", E78='club records'!$F$38, F78&gt;='club records'!$G$38), "CR", " ")</f>
        <v xml:space="preserve"> </v>
      </c>
      <c r="AP78" s="14" t="str">
        <f>IF(AND(B78="shot 6", E78='club records'!$F$39, F78&gt;='club records'!$G$39), "CR", " ")</f>
        <v xml:space="preserve"> </v>
      </c>
      <c r="AQ78" s="14" t="str">
        <f>IF(AND(B78="shot 7.26", E78='club records'!$F$40, F78&gt;='club records'!$G$40), "CR", " ")</f>
        <v xml:space="preserve"> </v>
      </c>
      <c r="AR78" s="14" t="str">
        <f>IF(AND(B78="60H",OR(AND(E78='club records'!$J$1,F78&lt;='club records'!$K$1),AND(E78='club records'!$J$2,F78&lt;='club records'!$K$2),AND(E78='club records'!$J$3,F78&lt;='club records'!$K$3),AND(E78='club records'!$J$4,F78&lt;='club records'!$K$4),AND(E78='club records'!$J$5,F78&lt;='club records'!$K$5))),"CR"," ")</f>
        <v xml:space="preserve"> </v>
      </c>
      <c r="AS78" s="14" t="str">
        <f>IF(AND(B78="75H", AND(E78='club records'!$J$6, F78&lt;='club records'!$K$6)), "CR", " ")</f>
        <v xml:space="preserve"> </v>
      </c>
      <c r="AT78" s="14" t="str">
        <f>IF(AND(B78="80H", AND(E78='club records'!$J$7, F78&lt;='club records'!$K$7)), "CR", " ")</f>
        <v xml:space="preserve"> </v>
      </c>
      <c r="AU78" s="14" t="str">
        <f>IF(AND(B78="100H", AND(E78='club records'!$J$8, F78&lt;='club records'!$K$8)), "CR", " ")</f>
        <v xml:space="preserve"> </v>
      </c>
      <c r="AV78" s="14" t="str">
        <f>IF(AND(B78="110H", OR(AND(E78='club records'!$J$9, F78&lt;='club records'!$K$9), AND(E78='club records'!$J$10, F78&lt;='club records'!$K$10))), "CR", " ")</f>
        <v xml:space="preserve"> </v>
      </c>
      <c r="AW78" s="14" t="str">
        <f>IF(AND(B78="400H", OR(AND(E78='club records'!$J$11, F78&lt;='club records'!$K$11), AND(E78='club records'!$J$12, F78&lt;='club records'!$K$12), AND(E78='club records'!$J$13, F78&lt;='club records'!$K$13), AND(E78='club records'!$J$14, F78&lt;='club records'!$K$14))), "CR", " ")</f>
        <v xml:space="preserve"> </v>
      </c>
      <c r="AX78" s="14" t="str">
        <f>IF(AND(B78="1500SC", AND(E78='club records'!$J$15, F78&lt;='club records'!$K$15)), "CR", " ")</f>
        <v xml:space="preserve"> </v>
      </c>
      <c r="AY78" s="14" t="str">
        <f>IF(AND(B78="2000SC", OR(AND(E78='club records'!$J$17, F78&lt;='club records'!$K$17), AND(E78='club records'!$J$18, F78&lt;='club records'!$K$18))), "CR", " ")</f>
        <v xml:space="preserve"> </v>
      </c>
      <c r="AZ78" s="14" t="str">
        <f>IF(AND(B78="3000SC", OR(AND(E78='club records'!$J$20, F78&lt;='club records'!$K$20), AND(E78='club records'!$J$21, F78&lt;='club records'!$K$21))), "CR", " ")</f>
        <v xml:space="preserve"> </v>
      </c>
      <c r="BA78" s="15" t="str">
        <f>IF(AND(B78="4x100", OR(AND(E78='club records'!$N$1, F78&lt;='club records'!$O$1), AND(E78='club records'!$N$2, F78&lt;='club records'!$O$2), AND(E78='club records'!$N$3, F78&lt;='club records'!$O$3), AND(E78='club records'!$N$4, F78&lt;='club records'!$O$4), AND(E78='club records'!$N$5, F78&lt;='club records'!$O$5))), "CR", " ")</f>
        <v xml:space="preserve"> </v>
      </c>
      <c r="BB78" s="15" t="str">
        <f>IF(AND(B78="4x200", OR(AND(E78='club records'!$N$6, F78&lt;='club records'!$O$6), AND(E78='club records'!$N$7, F78&lt;='club records'!$O$7), AND(E78='club records'!$N$8, F78&lt;='club records'!$O$8), AND(E78='club records'!$N$9, F78&lt;='club records'!$O$9), AND(E78='club records'!$N$10, F78&lt;='club records'!$O$10))), "CR", " ")</f>
        <v xml:space="preserve"> </v>
      </c>
      <c r="BC78" s="15" t="str">
        <f>IF(AND(B78="4x300", AND(E78='club records'!$N$11, F78&lt;='club records'!$O$11)), "CR", " ")</f>
        <v xml:space="preserve"> </v>
      </c>
      <c r="BD78" s="15" t="str">
        <f>IF(AND(B78="4x400", OR(AND(E78='club records'!$N$12, F78&lt;='club records'!$O$12), AND(E78='club records'!$N$13, F78&lt;='club records'!$O$13), AND(E78='club records'!$N$14, F78&lt;='club records'!$O$14), AND(E78='club records'!$N$15, F78&lt;='club records'!$O$15))), "CR", " ")</f>
        <v xml:space="preserve"> </v>
      </c>
      <c r="BE78" s="15" t="str">
        <f>IF(AND(B78="3x800", OR(AND(E78='club records'!$N$16, F78&lt;='club records'!$O$16), AND(E78='club records'!$N$17, F78&lt;='club records'!$O$17), AND(E78='club records'!$N$18, F78&lt;='club records'!$O$18))), "CR", " ")</f>
        <v xml:space="preserve"> </v>
      </c>
      <c r="BF78" s="15" t="str">
        <f>IF(AND(B78="pentathlon", OR(AND(E78='club records'!$N$21, F78&gt;='club records'!$O$21), AND(E78='club records'!$N$22, F78&gt;='club records'!$O$22),AND(E78='club records'!$N$23, F78&gt;='club records'!$O$23),AND(E78='club records'!$N$24, F78&gt;='club records'!$O$24))), "CR", " ")</f>
        <v xml:space="preserve"> </v>
      </c>
      <c r="BG78" s="15" t="str">
        <f>IF(AND(B78="heptathlon", OR(AND(E78='club records'!$N$26, F78&gt;='club records'!$O$26), AND(E78='club records'!$N$27, F78&gt;='club records'!$O$27))), "CR", " ")</f>
        <v xml:space="preserve"> </v>
      </c>
      <c r="BH78" s="15" t="str">
        <f>IF(AND(B78="decathlon", OR(AND(E78='club records'!$N$29, F78&gt;='club records'!$O$29), AND(E78='club records'!$N$30, F78&gt;='club records'!$O$30),AND(E78='club records'!$N$31, F78&gt;='club records'!$O$31))), "CR", " ")</f>
        <v xml:space="preserve"> </v>
      </c>
    </row>
    <row r="79" spans="1:60" ht="14.5" x14ac:dyDescent="0.35">
      <c r="A79" s="1" t="str">
        <f t="shared" si="6"/>
        <v>U13</v>
      </c>
      <c r="B79" s="2">
        <v>200</v>
      </c>
      <c r="C79" s="1" t="s">
        <v>83</v>
      </c>
      <c r="D79" s="1" t="s">
        <v>65</v>
      </c>
      <c r="E79" s="19" t="s">
        <v>13</v>
      </c>
      <c r="F79" s="20">
        <v>28.33</v>
      </c>
      <c r="G79" s="26">
        <v>43639</v>
      </c>
      <c r="H79" s="1" t="s">
        <v>387</v>
      </c>
      <c r="I79" s="1" t="s">
        <v>442</v>
      </c>
      <c r="J79" s="15" t="str">
        <f t="shared" si="7"/>
        <v/>
      </c>
      <c r="K79" s="15" t="str">
        <f>IF(AND(B79=100, OR(AND(E79='club records'!$B$6, F79&lt;='club records'!$C$6), AND(E79='club records'!$B$7, F79&lt;='club records'!$C$7), AND(E79='club records'!$B$8, F79&lt;='club records'!$C$8), AND(E79='club records'!$B$9, F79&lt;='club records'!$C$9), AND(E79='club records'!$B$10, F79&lt;='club records'!$C$10))), "CR", " ")</f>
        <v xml:space="preserve"> </v>
      </c>
      <c r="L79" s="15" t="str">
        <f>IF(AND(B79=200, OR(AND(E79='club records'!$B$11, F79&lt;='club records'!$C$11), AND(E79='club records'!$B$12, F79&lt;='club records'!$C$12), AND(E79='club records'!$B$13, F79&lt;='club records'!$C$13), AND(E79='club records'!$B$14, F79&lt;='club records'!$C$14), AND(E79='club records'!$B$15, F79&lt;='club records'!$C$15))), "CR", " ")</f>
        <v xml:space="preserve"> </v>
      </c>
      <c r="M79" s="15" t="str">
        <f>IF(AND(B79=300, OR(AND(E79='club records'!$B$16, F79&lt;='club records'!$C$16), AND(E79='club records'!$B$17, F79&lt;='club records'!$C$17))), "CR", " ")</f>
        <v xml:space="preserve"> </v>
      </c>
      <c r="N79" s="15" t="str">
        <f>IF(AND(B79=400, OR(AND(E79='club records'!$B$18, F79&lt;='club records'!$C$18), AND(E79='club records'!$B$19, F79&lt;='club records'!$C$19), AND(E79='club records'!$B$20, F79&lt;='club records'!$C$20), AND(E79='club records'!$B$21, F79&lt;='club records'!$C$21))), "CR", " ")</f>
        <v xml:space="preserve"> </v>
      </c>
      <c r="O79" s="15" t="str">
        <f>IF(AND(B79=800, OR(AND(E79='club records'!$B$22, F79&lt;='club records'!$C$22), AND(E79='club records'!$B$23, F79&lt;='club records'!$C$23), AND(E79='club records'!$B$24, F79&lt;='club records'!$C$24), AND(E79='club records'!$B$25, F79&lt;='club records'!$C$25), AND(E79='club records'!$B$26, F79&lt;='club records'!$C$26))), "CR", " ")</f>
        <v xml:space="preserve"> </v>
      </c>
      <c r="P79" s="15" t="str">
        <f>IF(AND(B79=1000, OR(AND(E79='club records'!$B$27, F79&lt;='club records'!$C$27), AND(E79='club records'!$B$28, F79&lt;='club records'!$C$28))), "CR", " ")</f>
        <v xml:space="preserve"> </v>
      </c>
      <c r="Q79" s="15" t="str">
        <f>IF(AND(B79=1500, OR(AND(E79='club records'!$B$29, F79&lt;='club records'!$C$29), AND(E79='club records'!$B$30, F79&lt;='club records'!$C$30), AND(E79='club records'!$B$31, F79&lt;='club records'!$C$31), AND(E79='club records'!$B$32, F79&lt;='club records'!$C$32), AND(E79='club records'!$B$33, F79&lt;='club records'!$C$33))), "CR", " ")</f>
        <v xml:space="preserve"> </v>
      </c>
      <c r="R79" s="15" t="str">
        <f>IF(AND(B79="1600 (Mile)",OR(AND(E79='club records'!$B$34,F79&lt;='club records'!$C$34),AND(E79='club records'!$B$35,F79&lt;='club records'!$C$35),AND(E79='club records'!$B$36,F79&lt;='club records'!$C$36),AND(E79='club records'!$B$37,F79&lt;='club records'!$C$37))),"CR"," ")</f>
        <v xml:space="preserve"> </v>
      </c>
      <c r="S79" s="15" t="str">
        <f>IF(AND(B79=3000, OR(AND(E79='club records'!$B$38, F79&lt;='club records'!$C$38), AND(E79='club records'!$B$39, F79&lt;='club records'!$C$39), AND(E79='club records'!$B$40, F79&lt;='club records'!$C$40), AND(E79='club records'!$B$41, F79&lt;='club records'!$C$41))), "CR", " ")</f>
        <v xml:space="preserve"> </v>
      </c>
      <c r="T79" s="15" t="str">
        <f>IF(AND(B79=5000, OR(AND(E79='club records'!$B$42, F79&lt;='club records'!$C$42), AND(E79='club records'!$B$43, F79&lt;='club records'!$C$43))), "CR", " ")</f>
        <v xml:space="preserve"> </v>
      </c>
      <c r="U79" s="14" t="str">
        <f>IF(AND(B79=10000, OR(AND(E79='club records'!$B$44, F79&lt;='club records'!$C$44), AND(E79='club records'!$B$45, F79&lt;='club records'!$C$45))), "CR", " ")</f>
        <v xml:space="preserve"> </v>
      </c>
      <c r="V79" s="14" t="str">
        <f>IF(AND(B79="high jump", OR(AND(E79='club records'!$F$1, F79&gt;='club records'!$G$1), AND(E79='club records'!$F$2, F79&gt;='club records'!$G$2), AND(E79='club records'!$F$3, F79&gt;='club records'!$G$3), AND(E79='club records'!$F$4, F79&gt;='club records'!$G$4), AND(E79='club records'!$F$5, F79&gt;='club records'!$G$5))), "CR", " ")</f>
        <v xml:space="preserve"> </v>
      </c>
      <c r="W79" s="14" t="str">
        <f>IF(AND(B79="long jump", OR(AND(E79='club records'!$F$6, F79&gt;='club records'!$G$6), AND(E79='club records'!$F$7, F79&gt;='club records'!$G$7), AND(E79='club records'!$F$8, F79&gt;='club records'!$G$8), AND(E79='club records'!$F$9, F79&gt;='club records'!$G$9), AND(E79='club records'!$F$10, F79&gt;='club records'!$G$10))), "CR", " ")</f>
        <v xml:space="preserve"> </v>
      </c>
      <c r="X79" s="14" t="str">
        <f>IF(AND(B79="triple jump", OR(AND(E79='club records'!$F$11, F79&gt;='club records'!$G$11), AND(E79='club records'!$F$12, F79&gt;='club records'!$G$12), AND(E79='club records'!$F$13, F79&gt;='club records'!$G$13), AND(E79='club records'!$F$14, F79&gt;='club records'!$G$14), AND(E79='club records'!$F$15, F79&gt;='club records'!$G$15))), "CR", " ")</f>
        <v xml:space="preserve"> </v>
      </c>
      <c r="Y79" s="14" t="str">
        <f>IF(AND(B79="pole vault", OR(AND(E79='club records'!$F$16, F79&gt;='club records'!$G$16), AND(E79='club records'!$F$17, F79&gt;='club records'!$G$17), AND(E79='club records'!$F$18, F79&gt;='club records'!$G$18), AND(E79='club records'!$F$19, F79&gt;='club records'!$G$19), AND(E79='club records'!$F$20, F79&gt;='club records'!$G$20))), "CR", " ")</f>
        <v xml:space="preserve"> </v>
      </c>
      <c r="Z79" s="14" t="str">
        <f>IF(AND(B79="discus 1", E79='club records'!$F$21, F79&gt;='club records'!$G$21), "CR", " ")</f>
        <v xml:space="preserve"> </v>
      </c>
      <c r="AA79" s="14" t="str">
        <f>IF(AND(B79="discus 1.25", E79='club records'!$F$22, F79&gt;='club records'!$G$22), "CR", " ")</f>
        <v xml:space="preserve"> </v>
      </c>
      <c r="AB79" s="14" t="str">
        <f>IF(AND(B79="discus 1.5", E79='club records'!$F$23, F79&gt;='club records'!$G$23), "CR", " ")</f>
        <v xml:space="preserve"> </v>
      </c>
      <c r="AC79" s="14" t="str">
        <f>IF(AND(B79="discus 1.75", E79='club records'!$F$24, F79&gt;='club records'!$G$24), "CR", " ")</f>
        <v xml:space="preserve"> </v>
      </c>
      <c r="AD79" s="14" t="str">
        <f>IF(AND(B79="discus 2", E79='club records'!$F$25, F79&gt;='club records'!$G$25), "CR", " ")</f>
        <v xml:space="preserve"> </v>
      </c>
      <c r="AE79" s="14" t="str">
        <f>IF(AND(B79="hammer 4", E79='club records'!$F$27, F79&gt;='club records'!$G$27), "CR", " ")</f>
        <v xml:space="preserve"> </v>
      </c>
      <c r="AF79" s="14" t="str">
        <f>IF(AND(B79="hammer 5", E79='club records'!$F$28, F79&gt;='club records'!$G$28), "CR", " ")</f>
        <v xml:space="preserve"> </v>
      </c>
      <c r="AG79" s="14" t="str">
        <f>IF(AND(B79="hammer 6", E79='club records'!$F$29, F79&gt;='club records'!$G$29), "CR", " ")</f>
        <v xml:space="preserve"> </v>
      </c>
      <c r="AH79" s="14" t="str">
        <f>IF(AND(B79="hammer 7.26", E79='club records'!$F$30, F79&gt;='club records'!$G$30), "CR", " ")</f>
        <v xml:space="preserve"> </v>
      </c>
      <c r="AI79" s="14" t="str">
        <f>IF(AND(B79="javelin 400", E79='club records'!$F$31, F79&gt;='club records'!$G$31), "CR", " ")</f>
        <v xml:space="preserve"> </v>
      </c>
      <c r="AJ79" s="14" t="str">
        <f>IF(AND(B79="javelin 600", E79='club records'!$F$32, F79&gt;='club records'!$G$32), "CR", " ")</f>
        <v xml:space="preserve"> </v>
      </c>
      <c r="AK79" s="14" t="str">
        <f>IF(AND(B79="javelin 700", E79='club records'!$F$33, F79&gt;='club records'!$G$33), "CR", " ")</f>
        <v xml:space="preserve"> </v>
      </c>
      <c r="AL79" s="14" t="str">
        <f>IF(AND(B79="javelin 800", OR(AND(E79='club records'!$F$34, F79&gt;='club records'!$G$34), AND(E79='club records'!$F$35, F79&gt;='club records'!$G$35))), "CR", " ")</f>
        <v xml:space="preserve"> </v>
      </c>
      <c r="AM79" s="14" t="str">
        <f>IF(AND(B79="shot 3", E79='club records'!$F$36, F79&gt;='club records'!$G$36), "CR", " ")</f>
        <v xml:space="preserve"> </v>
      </c>
      <c r="AN79" s="14" t="str">
        <f>IF(AND(B79="shot 4", E79='club records'!$F$37, F79&gt;='club records'!$G$37), "CR", " ")</f>
        <v xml:space="preserve"> </v>
      </c>
      <c r="AO79" s="14" t="str">
        <f>IF(AND(B79="shot 5", E79='club records'!$F$38, F79&gt;='club records'!$G$38), "CR", " ")</f>
        <v xml:space="preserve"> </v>
      </c>
      <c r="AP79" s="14" t="str">
        <f>IF(AND(B79="shot 6", E79='club records'!$F$39, F79&gt;='club records'!$G$39), "CR", " ")</f>
        <v xml:space="preserve"> </v>
      </c>
      <c r="AQ79" s="14" t="str">
        <f>IF(AND(B79="shot 7.26", E79='club records'!$F$40, F79&gt;='club records'!$G$40), "CR", " ")</f>
        <v xml:space="preserve"> </v>
      </c>
      <c r="AR79" s="14" t="str">
        <f>IF(AND(B79="60H",OR(AND(E79='club records'!$J$1,F79&lt;='club records'!$K$1),AND(E79='club records'!$J$2,F79&lt;='club records'!$K$2),AND(E79='club records'!$J$3,F79&lt;='club records'!$K$3),AND(E79='club records'!$J$4,F79&lt;='club records'!$K$4),AND(E79='club records'!$J$5,F79&lt;='club records'!$K$5))),"CR"," ")</f>
        <v xml:space="preserve"> </v>
      </c>
      <c r="AS79" s="14" t="str">
        <f>IF(AND(B79="75H", AND(E79='club records'!$J$6, F79&lt;='club records'!$K$6)), "CR", " ")</f>
        <v xml:space="preserve"> </v>
      </c>
      <c r="AT79" s="14" t="str">
        <f>IF(AND(B79="80H", AND(E79='club records'!$J$7, F79&lt;='club records'!$K$7)), "CR", " ")</f>
        <v xml:space="preserve"> </v>
      </c>
      <c r="AU79" s="14" t="str">
        <f>IF(AND(B79="100H", AND(E79='club records'!$J$8, F79&lt;='club records'!$K$8)), "CR", " ")</f>
        <v xml:space="preserve"> </v>
      </c>
      <c r="AV79" s="14" t="str">
        <f>IF(AND(B79="110H", OR(AND(E79='club records'!$J$9, F79&lt;='club records'!$K$9), AND(E79='club records'!$J$10, F79&lt;='club records'!$K$10))), "CR", " ")</f>
        <v xml:space="preserve"> </v>
      </c>
      <c r="AW79" s="14" t="str">
        <f>IF(AND(B79="400H", OR(AND(E79='club records'!$J$11, F79&lt;='club records'!$K$11), AND(E79='club records'!$J$12, F79&lt;='club records'!$K$12), AND(E79='club records'!$J$13, F79&lt;='club records'!$K$13), AND(E79='club records'!$J$14, F79&lt;='club records'!$K$14))), "CR", " ")</f>
        <v xml:space="preserve"> </v>
      </c>
      <c r="AX79" s="14" t="str">
        <f>IF(AND(B79="1500SC", AND(E79='club records'!$J$15, F79&lt;='club records'!$K$15)), "CR", " ")</f>
        <v xml:space="preserve"> </v>
      </c>
      <c r="AY79" s="14" t="str">
        <f>IF(AND(B79="2000SC", OR(AND(E79='club records'!$J$17, F79&lt;='club records'!$K$17), AND(E79='club records'!$J$18, F79&lt;='club records'!$K$18))), "CR", " ")</f>
        <v xml:space="preserve"> </v>
      </c>
      <c r="AZ79" s="14" t="str">
        <f>IF(AND(B79="3000SC", OR(AND(E79='club records'!$J$20, F79&lt;='club records'!$K$20), AND(E79='club records'!$J$21, F79&lt;='club records'!$K$21))), "CR", " ")</f>
        <v xml:space="preserve"> </v>
      </c>
      <c r="BA79" s="15" t="str">
        <f>IF(AND(B79="4x100", OR(AND(E79='club records'!$N$1, F79&lt;='club records'!$O$1), AND(E79='club records'!$N$2, F79&lt;='club records'!$O$2), AND(E79='club records'!$N$3, F79&lt;='club records'!$O$3), AND(E79='club records'!$N$4, F79&lt;='club records'!$O$4), AND(E79='club records'!$N$5, F79&lt;='club records'!$O$5))), "CR", " ")</f>
        <v xml:space="preserve"> </v>
      </c>
      <c r="BB79" s="15" t="str">
        <f>IF(AND(B79="4x200", OR(AND(E79='club records'!$N$6, F79&lt;='club records'!$O$6), AND(E79='club records'!$N$7, F79&lt;='club records'!$O$7), AND(E79='club records'!$N$8, F79&lt;='club records'!$O$8), AND(E79='club records'!$N$9, F79&lt;='club records'!$O$9), AND(E79='club records'!$N$10, F79&lt;='club records'!$O$10))), "CR", " ")</f>
        <v xml:space="preserve"> </v>
      </c>
      <c r="BC79" s="15" t="str">
        <f>IF(AND(B79="4x300", AND(E79='club records'!$N$11, F79&lt;='club records'!$O$11)), "CR", " ")</f>
        <v xml:space="preserve"> </v>
      </c>
      <c r="BD79" s="15" t="str">
        <f>IF(AND(B79="4x400", OR(AND(E79='club records'!$N$12, F79&lt;='club records'!$O$12), AND(E79='club records'!$N$13, F79&lt;='club records'!$O$13), AND(E79='club records'!$N$14, F79&lt;='club records'!$O$14), AND(E79='club records'!$N$15, F79&lt;='club records'!$O$15))), "CR", " ")</f>
        <v xml:space="preserve"> </v>
      </c>
      <c r="BE79" s="15" t="str">
        <f>IF(AND(B79="3x800", OR(AND(E79='club records'!$N$16, F79&lt;='club records'!$O$16), AND(E79='club records'!$N$17, F79&lt;='club records'!$O$17), AND(E79='club records'!$N$18, F79&lt;='club records'!$O$18))), "CR", " ")</f>
        <v xml:space="preserve"> </v>
      </c>
      <c r="BF79" s="15" t="str">
        <f>IF(AND(B79="pentathlon", OR(AND(E79='club records'!$N$21, F79&gt;='club records'!$O$21), AND(E79='club records'!$N$22, F79&gt;='club records'!$O$22),AND(E79='club records'!$N$23, F79&gt;='club records'!$O$23),AND(E79='club records'!$N$24, F79&gt;='club records'!$O$24))), "CR", " ")</f>
        <v xml:space="preserve"> </v>
      </c>
      <c r="BG79" s="15" t="str">
        <f>IF(AND(B79="heptathlon", OR(AND(E79='club records'!$N$26, F79&gt;='club records'!$O$26), AND(E79='club records'!$N$27, F79&gt;='club records'!$O$27))), "CR", " ")</f>
        <v xml:space="preserve"> </v>
      </c>
      <c r="BH79" s="15" t="str">
        <f>IF(AND(B79="decathlon", OR(AND(E79='club records'!$N$29, F79&gt;='club records'!$O$29), AND(E79='club records'!$N$30, F79&gt;='club records'!$O$30),AND(E79='club records'!$N$31, F79&gt;='club records'!$O$31))), "CR", " ")</f>
        <v xml:space="preserve"> </v>
      </c>
    </row>
    <row r="80" spans="1:60" ht="14.5" x14ac:dyDescent="0.35">
      <c r="A80" s="1" t="str">
        <f t="shared" si="6"/>
        <v>U13</v>
      </c>
      <c r="B80" s="2">
        <v>200</v>
      </c>
      <c r="C80" s="1" t="s">
        <v>95</v>
      </c>
      <c r="D80" s="1" t="s">
        <v>21</v>
      </c>
      <c r="E80" s="19" t="s">
        <v>13</v>
      </c>
      <c r="F80" s="20">
        <v>28.65</v>
      </c>
      <c r="G80" s="27">
        <v>43604</v>
      </c>
      <c r="H80" s="1" t="s">
        <v>313</v>
      </c>
      <c r="I80" s="1" t="s">
        <v>361</v>
      </c>
      <c r="J80" s="15" t="str">
        <f t="shared" si="7"/>
        <v/>
      </c>
      <c r="K80" s="15" t="str">
        <f>IF(AND(B80=100, OR(AND(E80='club records'!$B$6, F80&lt;='club records'!$C$6), AND(E80='club records'!$B$7, F80&lt;='club records'!$C$7), AND(E80='club records'!$B$8, F80&lt;='club records'!$C$8), AND(E80='club records'!$B$9, F80&lt;='club records'!$C$9), AND(E80='club records'!$B$10, F80&lt;='club records'!$C$10))), "CR", " ")</f>
        <v xml:space="preserve"> </v>
      </c>
      <c r="L80" s="15" t="str">
        <f>IF(AND(B80=200, OR(AND(E80='club records'!$B$11, F80&lt;='club records'!$C$11), AND(E80='club records'!$B$12, F80&lt;='club records'!$C$12), AND(E80='club records'!$B$13, F80&lt;='club records'!$C$13), AND(E80='club records'!$B$14, F80&lt;='club records'!$C$14), AND(E80='club records'!$B$15, F80&lt;='club records'!$C$15))), "CR", " ")</f>
        <v xml:space="preserve"> </v>
      </c>
      <c r="M80" s="15" t="str">
        <f>IF(AND(B80=300, OR(AND(E80='club records'!$B$16, F80&lt;='club records'!$C$16), AND(E80='club records'!$B$17, F80&lt;='club records'!$C$17))), "CR", " ")</f>
        <v xml:space="preserve"> </v>
      </c>
      <c r="N80" s="15" t="str">
        <f>IF(AND(B80=400, OR(AND(E80='club records'!$B$18, F80&lt;='club records'!$C$18), AND(E80='club records'!$B$19, F80&lt;='club records'!$C$19), AND(E80='club records'!$B$20, F80&lt;='club records'!$C$20), AND(E80='club records'!$B$21, F80&lt;='club records'!$C$21))), "CR", " ")</f>
        <v xml:space="preserve"> </v>
      </c>
      <c r="O80" s="15" t="str">
        <f>IF(AND(B80=800, OR(AND(E80='club records'!$B$22, F80&lt;='club records'!$C$22), AND(E80='club records'!$B$23, F80&lt;='club records'!$C$23), AND(E80='club records'!$B$24, F80&lt;='club records'!$C$24), AND(E80='club records'!$B$25, F80&lt;='club records'!$C$25), AND(E80='club records'!$B$26, F80&lt;='club records'!$C$26))), "CR", " ")</f>
        <v xml:space="preserve"> </v>
      </c>
      <c r="P80" s="15" t="str">
        <f>IF(AND(B80=1000, OR(AND(E80='club records'!$B$27, F80&lt;='club records'!$C$27), AND(E80='club records'!$B$28, F80&lt;='club records'!$C$28))), "CR", " ")</f>
        <v xml:space="preserve"> </v>
      </c>
      <c r="Q80" s="15" t="str">
        <f>IF(AND(B80=1500, OR(AND(E80='club records'!$B$29, F80&lt;='club records'!$C$29), AND(E80='club records'!$B$30, F80&lt;='club records'!$C$30), AND(E80='club records'!$B$31, F80&lt;='club records'!$C$31), AND(E80='club records'!$B$32, F80&lt;='club records'!$C$32), AND(E80='club records'!$B$33, F80&lt;='club records'!$C$33))), "CR", " ")</f>
        <v xml:space="preserve"> </v>
      </c>
      <c r="R80" s="15" t="str">
        <f>IF(AND(B80="1600 (Mile)",OR(AND(E80='club records'!$B$34,F80&lt;='club records'!$C$34),AND(E80='club records'!$B$35,F80&lt;='club records'!$C$35),AND(E80='club records'!$B$36,F80&lt;='club records'!$C$36),AND(E80='club records'!$B$37,F80&lt;='club records'!$C$37))),"CR"," ")</f>
        <v xml:space="preserve"> </v>
      </c>
      <c r="S80" s="15" t="str">
        <f>IF(AND(B80=3000, OR(AND(E80='club records'!$B$38, F80&lt;='club records'!$C$38), AND(E80='club records'!$B$39, F80&lt;='club records'!$C$39), AND(E80='club records'!$B$40, F80&lt;='club records'!$C$40), AND(E80='club records'!$B$41, F80&lt;='club records'!$C$41))), "CR", " ")</f>
        <v xml:space="preserve"> </v>
      </c>
      <c r="T80" s="15" t="str">
        <f>IF(AND(B80=5000, OR(AND(E80='club records'!$B$42, F80&lt;='club records'!$C$42), AND(E80='club records'!$B$43, F80&lt;='club records'!$C$43))), "CR", " ")</f>
        <v xml:space="preserve"> </v>
      </c>
      <c r="U80" s="14" t="str">
        <f>IF(AND(B80=10000, OR(AND(E80='club records'!$B$44, F80&lt;='club records'!$C$44), AND(E80='club records'!$B$45, F80&lt;='club records'!$C$45))), "CR", " ")</f>
        <v xml:space="preserve"> </v>
      </c>
      <c r="V80" s="14" t="str">
        <f>IF(AND(B80="high jump", OR(AND(E80='club records'!$F$1, F80&gt;='club records'!$G$1), AND(E80='club records'!$F$2, F80&gt;='club records'!$G$2), AND(E80='club records'!$F$3, F80&gt;='club records'!$G$3), AND(E80='club records'!$F$4, F80&gt;='club records'!$G$4), AND(E80='club records'!$F$5, F80&gt;='club records'!$G$5))), "CR", " ")</f>
        <v xml:space="preserve"> </v>
      </c>
      <c r="W80" s="14" t="str">
        <f>IF(AND(B80="long jump", OR(AND(E80='club records'!$F$6, F80&gt;='club records'!$G$6), AND(E80='club records'!$F$7, F80&gt;='club records'!$G$7), AND(E80='club records'!$F$8, F80&gt;='club records'!$G$8), AND(E80='club records'!$F$9, F80&gt;='club records'!$G$9), AND(E80='club records'!$F$10, F80&gt;='club records'!$G$10))), "CR", " ")</f>
        <v xml:space="preserve"> </v>
      </c>
      <c r="X80" s="14" t="str">
        <f>IF(AND(B80="triple jump", OR(AND(E80='club records'!$F$11, F80&gt;='club records'!$G$11), AND(E80='club records'!$F$12, F80&gt;='club records'!$G$12), AND(E80='club records'!$F$13, F80&gt;='club records'!$G$13), AND(E80='club records'!$F$14, F80&gt;='club records'!$G$14), AND(E80='club records'!$F$15, F80&gt;='club records'!$G$15))), "CR", " ")</f>
        <v xml:space="preserve"> </v>
      </c>
      <c r="Y80" s="14" t="str">
        <f>IF(AND(B80="pole vault", OR(AND(E80='club records'!$F$16, F80&gt;='club records'!$G$16), AND(E80='club records'!$F$17, F80&gt;='club records'!$G$17), AND(E80='club records'!$F$18, F80&gt;='club records'!$G$18), AND(E80='club records'!$F$19, F80&gt;='club records'!$G$19), AND(E80='club records'!$F$20, F80&gt;='club records'!$G$20))), "CR", " ")</f>
        <v xml:space="preserve"> </v>
      </c>
      <c r="Z80" s="14" t="str">
        <f>IF(AND(B80="discus 1", E80='club records'!$F$21, F80&gt;='club records'!$G$21), "CR", " ")</f>
        <v xml:space="preserve"> </v>
      </c>
      <c r="AA80" s="14" t="str">
        <f>IF(AND(B80="discus 1.25", E80='club records'!$F$22, F80&gt;='club records'!$G$22), "CR", " ")</f>
        <v xml:space="preserve"> </v>
      </c>
      <c r="AB80" s="14" t="str">
        <f>IF(AND(B80="discus 1.5", E80='club records'!$F$23, F80&gt;='club records'!$G$23), "CR", " ")</f>
        <v xml:space="preserve"> </v>
      </c>
      <c r="AC80" s="14" t="str">
        <f>IF(AND(B80="discus 1.75", E80='club records'!$F$24, F80&gt;='club records'!$G$24), "CR", " ")</f>
        <v xml:space="preserve"> </v>
      </c>
      <c r="AD80" s="14" t="str">
        <f>IF(AND(B80="discus 2", E80='club records'!$F$25, F80&gt;='club records'!$G$25), "CR", " ")</f>
        <v xml:space="preserve"> </v>
      </c>
      <c r="AE80" s="14" t="str">
        <f>IF(AND(B80="hammer 4", E80='club records'!$F$27, F80&gt;='club records'!$G$27), "CR", " ")</f>
        <v xml:space="preserve"> </v>
      </c>
      <c r="AF80" s="14" t="str">
        <f>IF(AND(B80="hammer 5", E80='club records'!$F$28, F80&gt;='club records'!$G$28), "CR", " ")</f>
        <v xml:space="preserve"> </v>
      </c>
      <c r="AG80" s="14" t="str">
        <f>IF(AND(B80="hammer 6", E80='club records'!$F$29, F80&gt;='club records'!$G$29), "CR", " ")</f>
        <v xml:space="preserve"> </v>
      </c>
      <c r="AH80" s="14" t="str">
        <f>IF(AND(B80="hammer 7.26", E80='club records'!$F$30, F80&gt;='club records'!$G$30), "CR", " ")</f>
        <v xml:space="preserve"> </v>
      </c>
      <c r="AI80" s="14" t="str">
        <f>IF(AND(B80="javelin 400", E80='club records'!$F$31, F80&gt;='club records'!$G$31), "CR", " ")</f>
        <v xml:space="preserve"> </v>
      </c>
      <c r="AJ80" s="14" t="str">
        <f>IF(AND(B80="javelin 600", E80='club records'!$F$32, F80&gt;='club records'!$G$32), "CR", " ")</f>
        <v xml:space="preserve"> </v>
      </c>
      <c r="AK80" s="14" t="str">
        <f>IF(AND(B80="javelin 700", E80='club records'!$F$33, F80&gt;='club records'!$G$33), "CR", " ")</f>
        <v xml:space="preserve"> </v>
      </c>
      <c r="AL80" s="14" t="str">
        <f>IF(AND(B80="javelin 800", OR(AND(E80='club records'!$F$34, F80&gt;='club records'!$G$34), AND(E80='club records'!$F$35, F80&gt;='club records'!$G$35))), "CR", " ")</f>
        <v xml:space="preserve"> </v>
      </c>
      <c r="AM80" s="14" t="str">
        <f>IF(AND(B80="shot 3", E80='club records'!$F$36, F80&gt;='club records'!$G$36), "CR", " ")</f>
        <v xml:space="preserve"> </v>
      </c>
      <c r="AN80" s="14" t="str">
        <f>IF(AND(B80="shot 4", E80='club records'!$F$37, F80&gt;='club records'!$G$37), "CR", " ")</f>
        <v xml:space="preserve"> </v>
      </c>
      <c r="AO80" s="14" t="str">
        <f>IF(AND(B80="shot 5", E80='club records'!$F$38, F80&gt;='club records'!$G$38), "CR", " ")</f>
        <v xml:space="preserve"> </v>
      </c>
      <c r="AP80" s="14" t="str">
        <f>IF(AND(B80="shot 6", E80='club records'!$F$39, F80&gt;='club records'!$G$39), "CR", " ")</f>
        <v xml:space="preserve"> </v>
      </c>
      <c r="AQ80" s="14" t="str">
        <f>IF(AND(B80="shot 7.26", E80='club records'!$F$40, F80&gt;='club records'!$G$40), "CR", " ")</f>
        <v xml:space="preserve"> </v>
      </c>
      <c r="AR80" s="14" t="str">
        <f>IF(AND(B80="60H",OR(AND(E80='club records'!$J$1,F80&lt;='club records'!$K$1),AND(E80='club records'!$J$2,F80&lt;='club records'!$K$2),AND(E80='club records'!$J$3,F80&lt;='club records'!$K$3),AND(E80='club records'!$J$4,F80&lt;='club records'!$K$4),AND(E80='club records'!$J$5,F80&lt;='club records'!$K$5))),"CR"," ")</f>
        <v xml:space="preserve"> </v>
      </c>
      <c r="AS80" s="14" t="str">
        <f>IF(AND(B80="75H", AND(E80='club records'!$J$6, F80&lt;='club records'!$K$6)), "CR", " ")</f>
        <v xml:space="preserve"> </v>
      </c>
      <c r="AT80" s="14" t="str">
        <f>IF(AND(B80="80H", AND(E80='club records'!$J$7, F80&lt;='club records'!$K$7)), "CR", " ")</f>
        <v xml:space="preserve"> </v>
      </c>
      <c r="AU80" s="14" t="str">
        <f>IF(AND(B80="100H", AND(E80='club records'!$J$8, F80&lt;='club records'!$K$8)), "CR", " ")</f>
        <v xml:space="preserve"> </v>
      </c>
      <c r="AV80" s="14" t="str">
        <f>IF(AND(B80="110H", OR(AND(E80='club records'!$J$9, F80&lt;='club records'!$K$9), AND(E80='club records'!$J$10, F80&lt;='club records'!$K$10))), "CR", " ")</f>
        <v xml:space="preserve"> </v>
      </c>
      <c r="AW80" s="14" t="str">
        <f>IF(AND(B80="400H", OR(AND(E80='club records'!$J$11, F80&lt;='club records'!$K$11), AND(E80='club records'!$J$12, F80&lt;='club records'!$K$12), AND(E80='club records'!$J$13, F80&lt;='club records'!$K$13), AND(E80='club records'!$J$14, F80&lt;='club records'!$K$14))), "CR", " ")</f>
        <v xml:space="preserve"> </v>
      </c>
      <c r="AX80" s="14" t="str">
        <f>IF(AND(B80="1500SC", AND(E80='club records'!$J$15, F80&lt;='club records'!$K$15)), "CR", " ")</f>
        <v xml:space="preserve"> </v>
      </c>
      <c r="AY80" s="14" t="str">
        <f>IF(AND(B80="2000SC", OR(AND(E80='club records'!$J$17, F80&lt;='club records'!$K$17), AND(E80='club records'!$J$18, F80&lt;='club records'!$K$18))), "CR", " ")</f>
        <v xml:space="preserve"> </v>
      </c>
      <c r="AZ80" s="14" t="str">
        <f>IF(AND(B80="3000SC", OR(AND(E80='club records'!$J$20, F80&lt;='club records'!$K$20), AND(E80='club records'!$J$21, F80&lt;='club records'!$K$21))), "CR", " ")</f>
        <v xml:space="preserve"> </v>
      </c>
      <c r="BA80" s="15" t="str">
        <f>IF(AND(B80="4x100", OR(AND(E80='club records'!$N$1, F80&lt;='club records'!$O$1), AND(E80='club records'!$N$2, F80&lt;='club records'!$O$2), AND(E80='club records'!$N$3, F80&lt;='club records'!$O$3), AND(E80='club records'!$N$4, F80&lt;='club records'!$O$4), AND(E80='club records'!$N$5, F80&lt;='club records'!$O$5))), "CR", " ")</f>
        <v xml:space="preserve"> </v>
      </c>
      <c r="BB80" s="15" t="str">
        <f>IF(AND(B80="4x200", OR(AND(E80='club records'!$N$6, F80&lt;='club records'!$O$6), AND(E80='club records'!$N$7, F80&lt;='club records'!$O$7), AND(E80='club records'!$N$8, F80&lt;='club records'!$O$8), AND(E80='club records'!$N$9, F80&lt;='club records'!$O$9), AND(E80='club records'!$N$10, F80&lt;='club records'!$O$10))), "CR", " ")</f>
        <v xml:space="preserve"> </v>
      </c>
      <c r="BC80" s="15" t="str">
        <f>IF(AND(B80="4x300", AND(E80='club records'!$N$11, F80&lt;='club records'!$O$11)), "CR", " ")</f>
        <v xml:space="preserve"> </v>
      </c>
      <c r="BD80" s="15" t="str">
        <f>IF(AND(B80="4x400", OR(AND(E80='club records'!$N$12, F80&lt;='club records'!$O$12), AND(E80='club records'!$N$13, F80&lt;='club records'!$O$13), AND(E80='club records'!$N$14, F80&lt;='club records'!$O$14), AND(E80='club records'!$N$15, F80&lt;='club records'!$O$15))), "CR", " ")</f>
        <v xml:space="preserve"> </v>
      </c>
      <c r="BE80" s="15" t="str">
        <f>IF(AND(B80="3x800", OR(AND(E80='club records'!$N$16, F80&lt;='club records'!$O$16), AND(E80='club records'!$N$17, F80&lt;='club records'!$O$17), AND(E80='club records'!$N$18, F80&lt;='club records'!$O$18))), "CR", " ")</f>
        <v xml:space="preserve"> </v>
      </c>
      <c r="BF80" s="15" t="str">
        <f>IF(AND(B80="pentathlon", OR(AND(E80='club records'!$N$21, F80&gt;='club records'!$O$21), AND(E80='club records'!$N$22, F80&gt;='club records'!$O$22),AND(E80='club records'!$N$23, F80&gt;='club records'!$O$23),AND(E80='club records'!$N$24, F80&gt;='club records'!$O$24))), "CR", " ")</f>
        <v xml:space="preserve"> </v>
      </c>
      <c r="BG80" s="15" t="str">
        <f>IF(AND(B80="heptathlon", OR(AND(E80='club records'!$N$26, F80&gt;='club records'!$O$26), AND(E80='club records'!$N$27, F80&gt;='club records'!$O$27))), "CR", " ")</f>
        <v xml:space="preserve"> </v>
      </c>
      <c r="BH80" s="15" t="str">
        <f>IF(AND(B80="decathlon", OR(AND(E80='club records'!$N$29, F80&gt;='club records'!$O$29), AND(E80='club records'!$N$30, F80&gt;='club records'!$O$30),AND(E80='club records'!$N$31, F80&gt;='club records'!$O$31))), "CR", " ")</f>
        <v xml:space="preserve"> </v>
      </c>
    </row>
    <row r="81" spans="1:60" ht="14.5" x14ac:dyDescent="0.35">
      <c r="A81" s="1" t="str">
        <f t="shared" si="6"/>
        <v>U13</v>
      </c>
      <c r="B81" s="2">
        <v>200</v>
      </c>
      <c r="C81" s="1" t="s">
        <v>317</v>
      </c>
      <c r="D81" s="1" t="s">
        <v>318</v>
      </c>
      <c r="E81" s="19" t="s">
        <v>13</v>
      </c>
      <c r="F81" s="20">
        <v>29.68</v>
      </c>
      <c r="G81" s="27">
        <v>43582</v>
      </c>
      <c r="H81" s="1" t="s">
        <v>313</v>
      </c>
      <c r="I81" s="1" t="s">
        <v>316</v>
      </c>
      <c r="J81" s="15" t="str">
        <f t="shared" si="7"/>
        <v/>
      </c>
      <c r="K81" s="15" t="str">
        <f>IF(AND(B81=100, OR(AND(E81='club records'!$B$6, F81&lt;='club records'!$C$6), AND(E81='club records'!$B$7, F81&lt;='club records'!$C$7), AND(E81='club records'!$B$8, F81&lt;='club records'!$C$8), AND(E81='club records'!$B$9, F81&lt;='club records'!$C$9), AND(E81='club records'!$B$10, F81&lt;='club records'!$C$10))), "CR", " ")</f>
        <v xml:space="preserve"> </v>
      </c>
      <c r="L81" s="15" t="str">
        <f>IF(AND(B81=200, OR(AND(E81='club records'!$B$11, F81&lt;='club records'!$C$11), AND(E81='club records'!$B$12, F81&lt;='club records'!$C$12), AND(E81='club records'!$B$13, F81&lt;='club records'!$C$13), AND(E81='club records'!$B$14, F81&lt;='club records'!$C$14), AND(E81='club records'!$B$15, F81&lt;='club records'!$C$15))), "CR", " ")</f>
        <v xml:space="preserve"> </v>
      </c>
      <c r="M81" s="15" t="str">
        <f>IF(AND(B81=300, OR(AND(E81='club records'!$B$16, F81&lt;='club records'!$C$16), AND(E81='club records'!$B$17, F81&lt;='club records'!$C$17))), "CR", " ")</f>
        <v xml:space="preserve"> </v>
      </c>
      <c r="N81" s="15" t="str">
        <f>IF(AND(B81=400, OR(AND(E81='club records'!$B$18, F81&lt;='club records'!$C$18), AND(E81='club records'!$B$19, F81&lt;='club records'!$C$19), AND(E81='club records'!$B$20, F81&lt;='club records'!$C$20), AND(E81='club records'!$B$21, F81&lt;='club records'!$C$21))), "CR", " ")</f>
        <v xml:space="preserve"> </v>
      </c>
      <c r="O81" s="15" t="str">
        <f>IF(AND(B81=800, OR(AND(E81='club records'!$B$22, F81&lt;='club records'!$C$22), AND(E81='club records'!$B$23, F81&lt;='club records'!$C$23), AND(E81='club records'!$B$24, F81&lt;='club records'!$C$24), AND(E81='club records'!$B$25, F81&lt;='club records'!$C$25), AND(E81='club records'!$B$26, F81&lt;='club records'!$C$26))), "CR", " ")</f>
        <v xml:space="preserve"> </v>
      </c>
      <c r="P81" s="15" t="str">
        <f>IF(AND(B81=1000, OR(AND(E81='club records'!$B$27, F81&lt;='club records'!$C$27), AND(E81='club records'!$B$28, F81&lt;='club records'!$C$28))), "CR", " ")</f>
        <v xml:space="preserve"> </v>
      </c>
      <c r="Q81" s="15" t="str">
        <f>IF(AND(B81=1500, OR(AND(E81='club records'!$B$29, F81&lt;='club records'!$C$29), AND(E81='club records'!$B$30, F81&lt;='club records'!$C$30), AND(E81='club records'!$B$31, F81&lt;='club records'!$C$31), AND(E81='club records'!$B$32, F81&lt;='club records'!$C$32), AND(E81='club records'!$B$33, F81&lt;='club records'!$C$33))), "CR", " ")</f>
        <v xml:space="preserve"> </v>
      </c>
      <c r="R81" s="15" t="str">
        <f>IF(AND(B81="1600 (Mile)",OR(AND(E81='club records'!$B$34,F81&lt;='club records'!$C$34),AND(E81='club records'!$B$35,F81&lt;='club records'!$C$35),AND(E81='club records'!$B$36,F81&lt;='club records'!$C$36),AND(E81='club records'!$B$37,F81&lt;='club records'!$C$37))),"CR"," ")</f>
        <v xml:space="preserve"> </v>
      </c>
      <c r="S81" s="15" t="str">
        <f>IF(AND(B81=3000, OR(AND(E81='club records'!$B$38, F81&lt;='club records'!$C$38), AND(E81='club records'!$B$39, F81&lt;='club records'!$C$39), AND(E81='club records'!$B$40, F81&lt;='club records'!$C$40), AND(E81='club records'!$B$41, F81&lt;='club records'!$C$41))), "CR", " ")</f>
        <v xml:space="preserve"> </v>
      </c>
      <c r="T81" s="15" t="str">
        <f>IF(AND(B81=5000, OR(AND(E81='club records'!$B$42, F81&lt;='club records'!$C$42), AND(E81='club records'!$B$43, F81&lt;='club records'!$C$43))), "CR", " ")</f>
        <v xml:space="preserve"> </v>
      </c>
      <c r="U81" s="14" t="str">
        <f>IF(AND(B81=10000, OR(AND(E81='club records'!$B$44, F81&lt;='club records'!$C$44), AND(E81='club records'!$B$45, F81&lt;='club records'!$C$45))), "CR", " ")</f>
        <v xml:space="preserve"> </v>
      </c>
      <c r="V81" s="14" t="str">
        <f>IF(AND(B81="high jump", OR(AND(E81='club records'!$F$1, F81&gt;='club records'!$G$1), AND(E81='club records'!$F$2, F81&gt;='club records'!$G$2), AND(E81='club records'!$F$3, F81&gt;='club records'!$G$3), AND(E81='club records'!$F$4, F81&gt;='club records'!$G$4), AND(E81='club records'!$F$5, F81&gt;='club records'!$G$5))), "CR", " ")</f>
        <v xml:space="preserve"> </v>
      </c>
      <c r="W81" s="14" t="str">
        <f>IF(AND(B81="long jump", OR(AND(E81='club records'!$F$6, F81&gt;='club records'!$G$6), AND(E81='club records'!$F$7, F81&gt;='club records'!$G$7), AND(E81='club records'!$F$8, F81&gt;='club records'!$G$8), AND(E81='club records'!$F$9, F81&gt;='club records'!$G$9), AND(E81='club records'!$F$10, F81&gt;='club records'!$G$10))), "CR", " ")</f>
        <v xml:space="preserve"> </v>
      </c>
      <c r="X81" s="14" t="str">
        <f>IF(AND(B81="triple jump", OR(AND(E81='club records'!$F$11, F81&gt;='club records'!$G$11), AND(E81='club records'!$F$12, F81&gt;='club records'!$G$12), AND(E81='club records'!$F$13, F81&gt;='club records'!$G$13), AND(E81='club records'!$F$14, F81&gt;='club records'!$G$14), AND(E81='club records'!$F$15, F81&gt;='club records'!$G$15))), "CR", " ")</f>
        <v xml:space="preserve"> </v>
      </c>
      <c r="Y81" s="14" t="str">
        <f>IF(AND(B81="pole vault", OR(AND(E81='club records'!$F$16, F81&gt;='club records'!$G$16), AND(E81='club records'!$F$17, F81&gt;='club records'!$G$17), AND(E81='club records'!$F$18, F81&gt;='club records'!$G$18), AND(E81='club records'!$F$19, F81&gt;='club records'!$G$19), AND(E81='club records'!$F$20, F81&gt;='club records'!$G$20))), "CR", " ")</f>
        <v xml:space="preserve"> </v>
      </c>
      <c r="Z81" s="14" t="str">
        <f>IF(AND(B81="discus 1", E81='club records'!$F$21, F81&gt;='club records'!$G$21), "CR", " ")</f>
        <v xml:space="preserve"> </v>
      </c>
      <c r="AA81" s="14" t="str">
        <f>IF(AND(B81="discus 1.25", E81='club records'!$F$22, F81&gt;='club records'!$G$22), "CR", " ")</f>
        <v xml:space="preserve"> </v>
      </c>
      <c r="AB81" s="14" t="str">
        <f>IF(AND(B81="discus 1.5", E81='club records'!$F$23, F81&gt;='club records'!$G$23), "CR", " ")</f>
        <v xml:space="preserve"> </v>
      </c>
      <c r="AC81" s="14" t="str">
        <f>IF(AND(B81="discus 1.75", E81='club records'!$F$24, F81&gt;='club records'!$G$24), "CR", " ")</f>
        <v xml:space="preserve"> </v>
      </c>
      <c r="AD81" s="14" t="str">
        <f>IF(AND(B81="discus 2", E81='club records'!$F$25, F81&gt;='club records'!$G$25), "CR", " ")</f>
        <v xml:space="preserve"> </v>
      </c>
      <c r="AE81" s="14" t="str">
        <f>IF(AND(B81="hammer 4", E81='club records'!$F$27, F81&gt;='club records'!$G$27), "CR", " ")</f>
        <v xml:space="preserve"> </v>
      </c>
      <c r="AF81" s="14" t="str">
        <f>IF(AND(B81="hammer 5", E81='club records'!$F$28, F81&gt;='club records'!$G$28), "CR", " ")</f>
        <v xml:space="preserve"> </v>
      </c>
      <c r="AG81" s="14" t="str">
        <f>IF(AND(B81="hammer 6", E81='club records'!$F$29, F81&gt;='club records'!$G$29), "CR", " ")</f>
        <v xml:space="preserve"> </v>
      </c>
      <c r="AH81" s="14" t="str">
        <f>IF(AND(B81="hammer 7.26", E81='club records'!$F$30, F81&gt;='club records'!$G$30), "CR", " ")</f>
        <v xml:space="preserve"> </v>
      </c>
      <c r="AI81" s="14" t="str">
        <f>IF(AND(B81="javelin 400", E81='club records'!$F$31, F81&gt;='club records'!$G$31), "CR", " ")</f>
        <v xml:space="preserve"> </v>
      </c>
      <c r="AJ81" s="14" t="str">
        <f>IF(AND(B81="javelin 600", E81='club records'!$F$32, F81&gt;='club records'!$G$32), "CR", " ")</f>
        <v xml:space="preserve"> </v>
      </c>
      <c r="AK81" s="14" t="str">
        <f>IF(AND(B81="javelin 700", E81='club records'!$F$33, F81&gt;='club records'!$G$33), "CR", " ")</f>
        <v xml:space="preserve"> </v>
      </c>
      <c r="AL81" s="14" t="str">
        <f>IF(AND(B81="javelin 800", OR(AND(E81='club records'!$F$34, F81&gt;='club records'!$G$34), AND(E81='club records'!$F$35, F81&gt;='club records'!$G$35))), "CR", " ")</f>
        <v xml:space="preserve"> </v>
      </c>
      <c r="AM81" s="14" t="str">
        <f>IF(AND(B81="shot 3", E81='club records'!$F$36, F81&gt;='club records'!$G$36), "CR", " ")</f>
        <v xml:space="preserve"> </v>
      </c>
      <c r="AN81" s="14" t="str">
        <f>IF(AND(B81="shot 4", E81='club records'!$F$37, F81&gt;='club records'!$G$37), "CR", " ")</f>
        <v xml:space="preserve"> </v>
      </c>
      <c r="AO81" s="14" t="str">
        <f>IF(AND(B81="shot 5", E81='club records'!$F$38, F81&gt;='club records'!$G$38), "CR", " ")</f>
        <v xml:space="preserve"> </v>
      </c>
      <c r="AP81" s="14" t="str">
        <f>IF(AND(B81="shot 6", E81='club records'!$F$39, F81&gt;='club records'!$G$39), "CR", " ")</f>
        <v xml:space="preserve"> </v>
      </c>
      <c r="AQ81" s="14" t="str">
        <f>IF(AND(B81="shot 7.26", E81='club records'!$F$40, F81&gt;='club records'!$G$40), "CR", " ")</f>
        <v xml:space="preserve"> </v>
      </c>
      <c r="AR81" s="14" t="str">
        <f>IF(AND(B81="60H",OR(AND(E81='club records'!$J$1,F81&lt;='club records'!$K$1),AND(E81='club records'!$J$2,F81&lt;='club records'!$K$2),AND(E81='club records'!$J$3,F81&lt;='club records'!$K$3),AND(E81='club records'!$J$4,F81&lt;='club records'!$K$4),AND(E81='club records'!$J$5,F81&lt;='club records'!$K$5))),"CR"," ")</f>
        <v xml:space="preserve"> </v>
      </c>
      <c r="AS81" s="14" t="str">
        <f>IF(AND(B81="75H", AND(E81='club records'!$J$6, F81&lt;='club records'!$K$6)), "CR", " ")</f>
        <v xml:space="preserve"> </v>
      </c>
      <c r="AT81" s="14" t="str">
        <f>IF(AND(B81="80H", AND(E81='club records'!$J$7, F81&lt;='club records'!$K$7)), "CR", " ")</f>
        <v xml:space="preserve"> </v>
      </c>
      <c r="AU81" s="14" t="str">
        <f>IF(AND(B81="100H", AND(E81='club records'!$J$8, F81&lt;='club records'!$K$8)), "CR", " ")</f>
        <v xml:space="preserve"> </v>
      </c>
      <c r="AV81" s="14" t="str">
        <f>IF(AND(B81="110H", OR(AND(E81='club records'!$J$9, F81&lt;='club records'!$K$9), AND(E81='club records'!$J$10, F81&lt;='club records'!$K$10))), "CR", " ")</f>
        <v xml:space="preserve"> </v>
      </c>
      <c r="AW81" s="14" t="str">
        <f>IF(AND(B81="400H", OR(AND(E81='club records'!$J$11, F81&lt;='club records'!$K$11), AND(E81='club records'!$J$12, F81&lt;='club records'!$K$12), AND(E81='club records'!$J$13, F81&lt;='club records'!$K$13), AND(E81='club records'!$J$14, F81&lt;='club records'!$K$14))), "CR", " ")</f>
        <v xml:space="preserve"> </v>
      </c>
      <c r="AX81" s="14" t="str">
        <f>IF(AND(B81="1500SC", AND(E81='club records'!$J$15, F81&lt;='club records'!$K$15)), "CR", " ")</f>
        <v xml:space="preserve"> </v>
      </c>
      <c r="AY81" s="14" t="str">
        <f>IF(AND(B81="2000SC", OR(AND(E81='club records'!$J$17, F81&lt;='club records'!$K$17), AND(E81='club records'!$J$18, F81&lt;='club records'!$K$18))), "CR", " ")</f>
        <v xml:space="preserve"> </v>
      </c>
      <c r="AZ81" s="14" t="str">
        <f>IF(AND(B81="3000SC", OR(AND(E81='club records'!$J$20, F81&lt;='club records'!$K$20), AND(E81='club records'!$J$21, F81&lt;='club records'!$K$21))), "CR", " ")</f>
        <v xml:space="preserve"> </v>
      </c>
      <c r="BA81" s="15" t="str">
        <f>IF(AND(B81="4x100", OR(AND(E81='club records'!$N$1, F81&lt;='club records'!$O$1), AND(E81='club records'!$N$2, F81&lt;='club records'!$O$2), AND(E81='club records'!$N$3, F81&lt;='club records'!$O$3), AND(E81='club records'!$N$4, F81&lt;='club records'!$O$4), AND(E81='club records'!$N$5, F81&lt;='club records'!$O$5))), "CR", " ")</f>
        <v xml:space="preserve"> </v>
      </c>
      <c r="BB81" s="15" t="str">
        <f>IF(AND(B81="4x200", OR(AND(E81='club records'!$N$6, F81&lt;='club records'!$O$6), AND(E81='club records'!$N$7, F81&lt;='club records'!$O$7), AND(E81='club records'!$N$8, F81&lt;='club records'!$O$8), AND(E81='club records'!$N$9, F81&lt;='club records'!$O$9), AND(E81='club records'!$N$10, F81&lt;='club records'!$O$10))), "CR", " ")</f>
        <v xml:space="preserve"> </v>
      </c>
      <c r="BC81" s="15" t="str">
        <f>IF(AND(B81="4x300", AND(E81='club records'!$N$11, F81&lt;='club records'!$O$11)), "CR", " ")</f>
        <v xml:space="preserve"> </v>
      </c>
      <c r="BD81" s="15" t="str">
        <f>IF(AND(B81="4x400", OR(AND(E81='club records'!$N$12, F81&lt;='club records'!$O$12), AND(E81='club records'!$N$13, F81&lt;='club records'!$O$13), AND(E81='club records'!$N$14, F81&lt;='club records'!$O$14), AND(E81='club records'!$N$15, F81&lt;='club records'!$O$15))), "CR", " ")</f>
        <v xml:space="preserve"> </v>
      </c>
      <c r="BE81" s="15" t="str">
        <f>IF(AND(B81="3x800", OR(AND(E81='club records'!$N$16, F81&lt;='club records'!$O$16), AND(E81='club records'!$N$17, F81&lt;='club records'!$O$17), AND(E81='club records'!$N$18, F81&lt;='club records'!$O$18))), "CR", " ")</f>
        <v xml:space="preserve"> </v>
      </c>
      <c r="BF81" s="15" t="str">
        <f>IF(AND(B81="pentathlon", OR(AND(E81='club records'!$N$21, F81&gt;='club records'!$O$21), AND(E81='club records'!$N$22, F81&gt;='club records'!$O$22),AND(E81='club records'!$N$23, F81&gt;='club records'!$O$23),AND(E81='club records'!$N$24, F81&gt;='club records'!$O$24))), "CR", " ")</f>
        <v xml:space="preserve"> </v>
      </c>
      <c r="BG81" s="15" t="str">
        <f>IF(AND(B81="heptathlon", OR(AND(E81='club records'!$N$26, F81&gt;='club records'!$O$26), AND(E81='club records'!$N$27, F81&gt;='club records'!$O$27))), "CR", " ")</f>
        <v xml:space="preserve"> </v>
      </c>
      <c r="BH81" s="15" t="str">
        <f>IF(AND(B81="decathlon", OR(AND(E81='club records'!$N$29, F81&gt;='club records'!$O$29), AND(E81='club records'!$N$30, F81&gt;='club records'!$O$30),AND(E81='club records'!$N$31, F81&gt;='club records'!$O$31))), "CR", " ")</f>
        <v xml:space="preserve"> </v>
      </c>
    </row>
    <row r="82" spans="1:60" ht="14.5" x14ac:dyDescent="0.35">
      <c r="A82" s="1" t="str">
        <f t="shared" si="6"/>
        <v>U13</v>
      </c>
      <c r="B82" s="2">
        <v>200</v>
      </c>
      <c r="C82" s="1" t="s">
        <v>103</v>
      </c>
      <c r="D82" s="1" t="s">
        <v>104</v>
      </c>
      <c r="E82" s="19" t="s">
        <v>13</v>
      </c>
      <c r="F82" s="20">
        <v>30.6</v>
      </c>
      <c r="G82" s="27">
        <v>43638</v>
      </c>
      <c r="H82" s="1" t="s">
        <v>313</v>
      </c>
      <c r="I82" s="1" t="s">
        <v>447</v>
      </c>
      <c r="J82" s="15" t="str">
        <f t="shared" si="7"/>
        <v/>
      </c>
      <c r="K82" s="15" t="str">
        <f>IF(AND(B82=100, OR(AND(E82='club records'!$B$6, F82&lt;='club records'!$C$6), AND(E82='club records'!$B$7, F82&lt;='club records'!$C$7), AND(E82='club records'!$B$8, F82&lt;='club records'!$C$8), AND(E82='club records'!$B$9, F82&lt;='club records'!$C$9), AND(E82='club records'!$B$10, F82&lt;='club records'!$C$10))), "CR", " ")</f>
        <v xml:space="preserve"> </v>
      </c>
      <c r="L82" s="15" t="str">
        <f>IF(AND(B82=200, OR(AND(E82='club records'!$B$11, F82&lt;='club records'!$C$11), AND(E82='club records'!$B$12, F82&lt;='club records'!$C$12), AND(E82='club records'!$B$13, F82&lt;='club records'!$C$13), AND(E82='club records'!$B$14, F82&lt;='club records'!$C$14), AND(E82='club records'!$B$15, F82&lt;='club records'!$C$15))), "CR", " ")</f>
        <v xml:space="preserve"> </v>
      </c>
      <c r="M82" s="15" t="str">
        <f>IF(AND(B82=300, OR(AND(E82='club records'!$B$16, F82&lt;='club records'!$C$16), AND(E82='club records'!$B$17, F82&lt;='club records'!$C$17))), "CR", " ")</f>
        <v xml:space="preserve"> </v>
      </c>
      <c r="N82" s="15" t="str">
        <f>IF(AND(B82=400, OR(AND(E82='club records'!$B$18, F82&lt;='club records'!$C$18), AND(E82='club records'!$B$19, F82&lt;='club records'!$C$19), AND(E82='club records'!$B$20, F82&lt;='club records'!$C$20), AND(E82='club records'!$B$21, F82&lt;='club records'!$C$21))), "CR", " ")</f>
        <v xml:space="preserve"> </v>
      </c>
      <c r="O82" s="15" t="str">
        <f>IF(AND(B82=800, OR(AND(E82='club records'!$B$22, F82&lt;='club records'!$C$22), AND(E82='club records'!$B$23, F82&lt;='club records'!$C$23), AND(E82='club records'!$B$24, F82&lt;='club records'!$C$24), AND(E82='club records'!$B$25, F82&lt;='club records'!$C$25), AND(E82='club records'!$B$26, F82&lt;='club records'!$C$26))), "CR", " ")</f>
        <v xml:space="preserve"> </v>
      </c>
      <c r="P82" s="15" t="str">
        <f>IF(AND(B82=1000, OR(AND(E82='club records'!$B$27, F82&lt;='club records'!$C$27), AND(E82='club records'!$B$28, F82&lt;='club records'!$C$28))), "CR", " ")</f>
        <v xml:space="preserve"> </v>
      </c>
      <c r="Q82" s="15" t="str">
        <f>IF(AND(B82=1500, OR(AND(E82='club records'!$B$29, F82&lt;='club records'!$C$29), AND(E82='club records'!$B$30, F82&lt;='club records'!$C$30), AND(E82='club records'!$B$31, F82&lt;='club records'!$C$31), AND(E82='club records'!$B$32, F82&lt;='club records'!$C$32), AND(E82='club records'!$B$33, F82&lt;='club records'!$C$33))), "CR", " ")</f>
        <v xml:space="preserve"> </v>
      </c>
      <c r="R82" s="15" t="str">
        <f>IF(AND(B82="1600 (Mile)",OR(AND(E82='club records'!$B$34,F82&lt;='club records'!$C$34),AND(E82='club records'!$B$35,F82&lt;='club records'!$C$35),AND(E82='club records'!$B$36,F82&lt;='club records'!$C$36),AND(E82='club records'!$B$37,F82&lt;='club records'!$C$37))),"CR"," ")</f>
        <v xml:space="preserve"> </v>
      </c>
      <c r="S82" s="15" t="str">
        <f>IF(AND(B82=3000, OR(AND(E82='club records'!$B$38, F82&lt;='club records'!$C$38), AND(E82='club records'!$B$39, F82&lt;='club records'!$C$39), AND(E82='club records'!$B$40, F82&lt;='club records'!$C$40), AND(E82='club records'!$B$41, F82&lt;='club records'!$C$41))), "CR", " ")</f>
        <v xml:space="preserve"> </v>
      </c>
      <c r="T82" s="15" t="str">
        <f>IF(AND(B82=5000, OR(AND(E82='club records'!$B$42, F82&lt;='club records'!$C$42), AND(E82='club records'!$B$43, F82&lt;='club records'!$C$43))), "CR", " ")</f>
        <v xml:space="preserve"> </v>
      </c>
      <c r="U82" s="14" t="str">
        <f>IF(AND(B82=10000, OR(AND(E82='club records'!$B$44, F82&lt;='club records'!$C$44), AND(E82='club records'!$B$45, F82&lt;='club records'!$C$45))), "CR", " ")</f>
        <v xml:space="preserve"> </v>
      </c>
      <c r="V82" s="14" t="str">
        <f>IF(AND(B82="high jump", OR(AND(E82='club records'!$F$1, F82&gt;='club records'!$G$1), AND(E82='club records'!$F$2, F82&gt;='club records'!$G$2), AND(E82='club records'!$F$3, F82&gt;='club records'!$G$3), AND(E82='club records'!$F$4, F82&gt;='club records'!$G$4), AND(E82='club records'!$F$5, F82&gt;='club records'!$G$5))), "CR", " ")</f>
        <v xml:space="preserve"> </v>
      </c>
      <c r="W82" s="14" t="str">
        <f>IF(AND(B82="long jump", OR(AND(E82='club records'!$F$6, F82&gt;='club records'!$G$6), AND(E82='club records'!$F$7, F82&gt;='club records'!$G$7), AND(E82='club records'!$F$8, F82&gt;='club records'!$G$8), AND(E82='club records'!$F$9, F82&gt;='club records'!$G$9), AND(E82='club records'!$F$10, F82&gt;='club records'!$G$10))), "CR", " ")</f>
        <v xml:space="preserve"> </v>
      </c>
      <c r="X82" s="14" t="str">
        <f>IF(AND(B82="triple jump", OR(AND(E82='club records'!$F$11, F82&gt;='club records'!$G$11), AND(E82='club records'!$F$12, F82&gt;='club records'!$G$12), AND(E82='club records'!$F$13, F82&gt;='club records'!$G$13), AND(E82='club records'!$F$14, F82&gt;='club records'!$G$14), AND(E82='club records'!$F$15, F82&gt;='club records'!$G$15))), "CR", " ")</f>
        <v xml:space="preserve"> </v>
      </c>
      <c r="Y82" s="14" t="str">
        <f>IF(AND(B82="pole vault", OR(AND(E82='club records'!$F$16, F82&gt;='club records'!$G$16), AND(E82='club records'!$F$17, F82&gt;='club records'!$G$17), AND(E82='club records'!$F$18, F82&gt;='club records'!$G$18), AND(E82='club records'!$F$19, F82&gt;='club records'!$G$19), AND(E82='club records'!$F$20, F82&gt;='club records'!$G$20))), "CR", " ")</f>
        <v xml:space="preserve"> </v>
      </c>
      <c r="Z82" s="14" t="str">
        <f>IF(AND(B82="discus 1", E82='club records'!$F$21, F82&gt;='club records'!$G$21), "CR", " ")</f>
        <v xml:space="preserve"> </v>
      </c>
      <c r="AA82" s="14" t="str">
        <f>IF(AND(B82="discus 1.25", E82='club records'!$F$22, F82&gt;='club records'!$G$22), "CR", " ")</f>
        <v xml:space="preserve"> </v>
      </c>
      <c r="AB82" s="14" t="str">
        <f>IF(AND(B82="discus 1.5", E82='club records'!$F$23, F82&gt;='club records'!$G$23), "CR", " ")</f>
        <v xml:space="preserve"> </v>
      </c>
      <c r="AC82" s="14" t="str">
        <f>IF(AND(B82="discus 1.75", E82='club records'!$F$24, F82&gt;='club records'!$G$24), "CR", " ")</f>
        <v xml:space="preserve"> </v>
      </c>
      <c r="AD82" s="14" t="str">
        <f>IF(AND(B82="discus 2", E82='club records'!$F$25, F82&gt;='club records'!$G$25), "CR", " ")</f>
        <v xml:space="preserve"> </v>
      </c>
      <c r="AE82" s="14" t="str">
        <f>IF(AND(B82="hammer 4", E82='club records'!$F$27, F82&gt;='club records'!$G$27), "CR", " ")</f>
        <v xml:space="preserve"> </v>
      </c>
      <c r="AF82" s="14" t="str">
        <f>IF(AND(B82="hammer 5", E82='club records'!$F$28, F82&gt;='club records'!$G$28), "CR", " ")</f>
        <v xml:space="preserve"> </v>
      </c>
      <c r="AG82" s="14" t="str">
        <f>IF(AND(B82="hammer 6", E82='club records'!$F$29, F82&gt;='club records'!$G$29), "CR", " ")</f>
        <v xml:space="preserve"> </v>
      </c>
      <c r="AH82" s="14" t="str">
        <f>IF(AND(B82="hammer 7.26", E82='club records'!$F$30, F82&gt;='club records'!$G$30), "CR", " ")</f>
        <v xml:space="preserve"> </v>
      </c>
      <c r="AI82" s="14" t="str">
        <f>IF(AND(B82="javelin 400", E82='club records'!$F$31, F82&gt;='club records'!$G$31), "CR", " ")</f>
        <v xml:space="preserve"> </v>
      </c>
      <c r="AJ82" s="14" t="str">
        <f>IF(AND(B82="javelin 600", E82='club records'!$F$32, F82&gt;='club records'!$G$32), "CR", " ")</f>
        <v xml:space="preserve"> </v>
      </c>
      <c r="AK82" s="14" t="str">
        <f>IF(AND(B82="javelin 700", E82='club records'!$F$33, F82&gt;='club records'!$G$33), "CR", " ")</f>
        <v xml:space="preserve"> </v>
      </c>
      <c r="AL82" s="14" t="str">
        <f>IF(AND(B82="javelin 800", OR(AND(E82='club records'!$F$34, F82&gt;='club records'!$G$34), AND(E82='club records'!$F$35, F82&gt;='club records'!$G$35))), "CR", " ")</f>
        <v xml:space="preserve"> </v>
      </c>
      <c r="AM82" s="14" t="str">
        <f>IF(AND(B82="shot 3", E82='club records'!$F$36, F82&gt;='club records'!$G$36), "CR", " ")</f>
        <v xml:space="preserve"> </v>
      </c>
      <c r="AN82" s="14" t="str">
        <f>IF(AND(B82="shot 4", E82='club records'!$F$37, F82&gt;='club records'!$G$37), "CR", " ")</f>
        <v xml:space="preserve"> </v>
      </c>
      <c r="AO82" s="14" t="str">
        <f>IF(AND(B82="shot 5", E82='club records'!$F$38, F82&gt;='club records'!$G$38), "CR", " ")</f>
        <v xml:space="preserve"> </v>
      </c>
      <c r="AP82" s="14" t="str">
        <f>IF(AND(B82="shot 6", E82='club records'!$F$39, F82&gt;='club records'!$G$39), "CR", " ")</f>
        <v xml:space="preserve"> </v>
      </c>
      <c r="AQ82" s="14" t="str">
        <f>IF(AND(B82="shot 7.26", E82='club records'!$F$40, F82&gt;='club records'!$G$40), "CR", " ")</f>
        <v xml:space="preserve"> </v>
      </c>
      <c r="AR82" s="14" t="str">
        <f>IF(AND(B82="60H",OR(AND(E82='club records'!$J$1,F82&lt;='club records'!$K$1),AND(E82='club records'!$J$2,F82&lt;='club records'!$K$2),AND(E82='club records'!$J$3,F82&lt;='club records'!$K$3),AND(E82='club records'!$J$4,F82&lt;='club records'!$K$4),AND(E82='club records'!$J$5,F82&lt;='club records'!$K$5))),"CR"," ")</f>
        <v xml:space="preserve"> </v>
      </c>
      <c r="AS82" s="14" t="str">
        <f>IF(AND(B82="75H", AND(E82='club records'!$J$6, F82&lt;='club records'!$K$6)), "CR", " ")</f>
        <v xml:space="preserve"> </v>
      </c>
      <c r="AT82" s="14" t="str">
        <f>IF(AND(B82="80H", AND(E82='club records'!$J$7, F82&lt;='club records'!$K$7)), "CR", " ")</f>
        <v xml:space="preserve"> </v>
      </c>
      <c r="AU82" s="14" t="str">
        <f>IF(AND(B82="100H", AND(E82='club records'!$J$8, F82&lt;='club records'!$K$8)), "CR", " ")</f>
        <v xml:space="preserve"> </v>
      </c>
      <c r="AV82" s="14" t="str">
        <f>IF(AND(B82="110H", OR(AND(E82='club records'!$J$9, F82&lt;='club records'!$K$9), AND(E82='club records'!$J$10, F82&lt;='club records'!$K$10))), "CR", " ")</f>
        <v xml:space="preserve"> </v>
      </c>
      <c r="AW82" s="14" t="str">
        <f>IF(AND(B82="400H", OR(AND(E82='club records'!$J$11, F82&lt;='club records'!$K$11), AND(E82='club records'!$J$12, F82&lt;='club records'!$K$12), AND(E82='club records'!$J$13, F82&lt;='club records'!$K$13), AND(E82='club records'!$J$14, F82&lt;='club records'!$K$14))), "CR", " ")</f>
        <v xml:space="preserve"> </v>
      </c>
      <c r="AX82" s="14" t="str">
        <f>IF(AND(B82="1500SC", AND(E82='club records'!$J$15, F82&lt;='club records'!$K$15)), "CR", " ")</f>
        <v xml:space="preserve"> </v>
      </c>
      <c r="AY82" s="14" t="str">
        <f>IF(AND(B82="2000SC", OR(AND(E82='club records'!$J$17, F82&lt;='club records'!$K$17), AND(E82='club records'!$J$18, F82&lt;='club records'!$K$18))), "CR", " ")</f>
        <v xml:space="preserve"> </v>
      </c>
      <c r="AZ82" s="14" t="str">
        <f>IF(AND(B82="3000SC", OR(AND(E82='club records'!$J$20, F82&lt;='club records'!$K$20), AND(E82='club records'!$J$21, F82&lt;='club records'!$K$21))), "CR", " ")</f>
        <v xml:space="preserve"> </v>
      </c>
      <c r="BA82" s="15" t="str">
        <f>IF(AND(B82="4x100", OR(AND(E82='club records'!$N$1, F82&lt;='club records'!$O$1), AND(E82='club records'!$N$2, F82&lt;='club records'!$O$2), AND(E82='club records'!$N$3, F82&lt;='club records'!$O$3), AND(E82='club records'!$N$4, F82&lt;='club records'!$O$4), AND(E82='club records'!$N$5, F82&lt;='club records'!$O$5))), "CR", " ")</f>
        <v xml:space="preserve"> </v>
      </c>
      <c r="BB82" s="15" t="str">
        <f>IF(AND(B82="4x200", OR(AND(E82='club records'!$N$6, F82&lt;='club records'!$O$6), AND(E82='club records'!$N$7, F82&lt;='club records'!$O$7), AND(E82='club records'!$N$8, F82&lt;='club records'!$O$8), AND(E82='club records'!$N$9, F82&lt;='club records'!$O$9), AND(E82='club records'!$N$10, F82&lt;='club records'!$O$10))), "CR", " ")</f>
        <v xml:space="preserve"> </v>
      </c>
      <c r="BC82" s="15" t="str">
        <f>IF(AND(B82="4x300", AND(E82='club records'!$N$11, F82&lt;='club records'!$O$11)), "CR", " ")</f>
        <v xml:space="preserve"> </v>
      </c>
      <c r="BD82" s="15" t="str">
        <f>IF(AND(B82="4x400", OR(AND(E82='club records'!$N$12, F82&lt;='club records'!$O$12), AND(E82='club records'!$N$13, F82&lt;='club records'!$O$13), AND(E82='club records'!$N$14, F82&lt;='club records'!$O$14), AND(E82='club records'!$N$15, F82&lt;='club records'!$O$15))), "CR", " ")</f>
        <v xml:space="preserve"> </v>
      </c>
      <c r="BE82" s="15" t="str">
        <f>IF(AND(B82="3x800", OR(AND(E82='club records'!$N$16, F82&lt;='club records'!$O$16), AND(E82='club records'!$N$17, F82&lt;='club records'!$O$17), AND(E82='club records'!$N$18, F82&lt;='club records'!$O$18))), "CR", " ")</f>
        <v xml:space="preserve"> </v>
      </c>
      <c r="BF82" s="15" t="str">
        <f>IF(AND(B82="pentathlon", OR(AND(E82='club records'!$N$21, F82&gt;='club records'!$O$21), AND(E82='club records'!$N$22, F82&gt;='club records'!$O$22),AND(E82='club records'!$N$23, F82&gt;='club records'!$O$23),AND(E82='club records'!$N$24, F82&gt;='club records'!$O$24))), "CR", " ")</f>
        <v xml:space="preserve"> </v>
      </c>
      <c r="BG82" s="15" t="str">
        <f>IF(AND(B82="heptathlon", OR(AND(E82='club records'!$N$26, F82&gt;='club records'!$O$26), AND(E82='club records'!$N$27, F82&gt;='club records'!$O$27))), "CR", " ")</f>
        <v xml:space="preserve"> </v>
      </c>
      <c r="BH82" s="15" t="str">
        <f>IF(AND(B82="decathlon", OR(AND(E82='club records'!$N$29, F82&gt;='club records'!$O$29), AND(E82='club records'!$N$30, F82&gt;='club records'!$O$30),AND(E82='club records'!$N$31, F82&gt;='club records'!$O$31))), "CR", " ")</f>
        <v xml:space="preserve"> </v>
      </c>
    </row>
    <row r="83" spans="1:60" ht="14.5" x14ac:dyDescent="0.35">
      <c r="A83" s="1" t="str">
        <f t="shared" si="6"/>
        <v>U13</v>
      </c>
      <c r="B83" s="2">
        <v>200</v>
      </c>
      <c r="C83" s="1" t="s">
        <v>77</v>
      </c>
      <c r="D83" s="1" t="s">
        <v>155</v>
      </c>
      <c r="E83" s="19" t="s">
        <v>13</v>
      </c>
      <c r="F83" s="20">
        <v>30.91</v>
      </c>
      <c r="G83" s="27">
        <v>39903</v>
      </c>
      <c r="H83" s="1" t="s">
        <v>248</v>
      </c>
      <c r="I83" s="1" t="s">
        <v>249</v>
      </c>
      <c r="J83" s="15" t="str">
        <f t="shared" si="7"/>
        <v/>
      </c>
      <c r="K83" s="15" t="str">
        <f>IF(AND(B83=100, OR(AND(E83='club records'!$B$6, F83&lt;='club records'!$C$6), AND(E83='club records'!$B$7, F83&lt;='club records'!$C$7), AND(E83='club records'!$B$8, F83&lt;='club records'!$C$8), AND(E83='club records'!$B$9, F83&lt;='club records'!$C$9), AND(E83='club records'!$B$10, F83&lt;='club records'!$C$10))), "CR", " ")</f>
        <v xml:space="preserve"> </v>
      </c>
      <c r="L83" s="15" t="str">
        <f>IF(AND(B83=200, OR(AND(E83='club records'!$B$11, F83&lt;='club records'!$C$11), AND(E83='club records'!$B$12, F83&lt;='club records'!$C$12), AND(E83='club records'!$B$13, F83&lt;='club records'!$C$13), AND(E83='club records'!$B$14, F83&lt;='club records'!$C$14), AND(E83='club records'!$B$15, F83&lt;='club records'!$C$15))), "CR", " ")</f>
        <v xml:space="preserve"> </v>
      </c>
      <c r="M83" s="15" t="str">
        <f>IF(AND(B83=300, OR(AND(E83='club records'!$B$16, F83&lt;='club records'!$C$16), AND(E83='club records'!$B$17, F83&lt;='club records'!$C$17))), "CR", " ")</f>
        <v xml:space="preserve"> </v>
      </c>
      <c r="N83" s="15" t="str">
        <f>IF(AND(B83=400, OR(AND(E83='club records'!$B$18, F83&lt;='club records'!$C$18), AND(E83='club records'!$B$19, F83&lt;='club records'!$C$19), AND(E83='club records'!$B$20, F83&lt;='club records'!$C$20), AND(E83='club records'!$B$21, F83&lt;='club records'!$C$21))), "CR", " ")</f>
        <v xml:space="preserve"> </v>
      </c>
      <c r="O83" s="15" t="str">
        <f>IF(AND(B83=800, OR(AND(E83='club records'!$B$22, F83&lt;='club records'!$C$22), AND(E83='club records'!$B$23, F83&lt;='club records'!$C$23), AND(E83='club records'!$B$24, F83&lt;='club records'!$C$24), AND(E83='club records'!$B$25, F83&lt;='club records'!$C$25), AND(E83='club records'!$B$26, F83&lt;='club records'!$C$26))), "CR", " ")</f>
        <v xml:space="preserve"> </v>
      </c>
      <c r="P83" s="15" t="str">
        <f>IF(AND(B83=1000, OR(AND(E83='club records'!$B$27, F83&lt;='club records'!$C$27), AND(E83='club records'!$B$28, F83&lt;='club records'!$C$28))), "CR", " ")</f>
        <v xml:space="preserve"> </v>
      </c>
      <c r="Q83" s="15" t="str">
        <f>IF(AND(B83=1500, OR(AND(E83='club records'!$B$29, F83&lt;='club records'!$C$29), AND(E83='club records'!$B$30, F83&lt;='club records'!$C$30), AND(E83='club records'!$B$31, F83&lt;='club records'!$C$31), AND(E83='club records'!$B$32, F83&lt;='club records'!$C$32), AND(E83='club records'!$B$33, F83&lt;='club records'!$C$33))), "CR", " ")</f>
        <v xml:space="preserve"> </v>
      </c>
      <c r="R83" s="15" t="str">
        <f>IF(AND(B83="1600 (Mile)",OR(AND(E83='club records'!$B$34,F83&lt;='club records'!$C$34),AND(E83='club records'!$B$35,F83&lt;='club records'!$C$35),AND(E83='club records'!$B$36,F83&lt;='club records'!$C$36),AND(E83='club records'!$B$37,F83&lt;='club records'!$C$37))),"CR"," ")</f>
        <v xml:space="preserve"> </v>
      </c>
      <c r="S83" s="15" t="str">
        <f>IF(AND(B83=3000, OR(AND(E83='club records'!$B$38, F83&lt;='club records'!$C$38), AND(E83='club records'!$B$39, F83&lt;='club records'!$C$39), AND(E83='club records'!$B$40, F83&lt;='club records'!$C$40), AND(E83='club records'!$B$41, F83&lt;='club records'!$C$41))), "CR", " ")</f>
        <v xml:space="preserve"> </v>
      </c>
      <c r="T83" s="15" t="str">
        <f>IF(AND(B83=5000, OR(AND(E83='club records'!$B$42, F83&lt;='club records'!$C$42), AND(E83='club records'!$B$43, F83&lt;='club records'!$C$43))), "CR", " ")</f>
        <v xml:space="preserve"> </v>
      </c>
      <c r="U83" s="14" t="str">
        <f>IF(AND(B83=10000, OR(AND(E83='club records'!$B$44, F83&lt;='club records'!$C$44), AND(E83='club records'!$B$45, F83&lt;='club records'!$C$45))), "CR", " ")</f>
        <v xml:space="preserve"> </v>
      </c>
      <c r="V83" s="14" t="str">
        <f>IF(AND(B83="high jump", OR(AND(E83='club records'!$F$1, F83&gt;='club records'!$G$1), AND(E83='club records'!$F$2, F83&gt;='club records'!$G$2), AND(E83='club records'!$F$3, F83&gt;='club records'!$G$3), AND(E83='club records'!$F$4, F83&gt;='club records'!$G$4), AND(E83='club records'!$F$5, F83&gt;='club records'!$G$5))), "CR", " ")</f>
        <v xml:space="preserve"> </v>
      </c>
      <c r="W83" s="14" t="str">
        <f>IF(AND(B83="long jump", OR(AND(E83='club records'!$F$6, F83&gt;='club records'!$G$6), AND(E83='club records'!$F$7, F83&gt;='club records'!$G$7), AND(E83='club records'!$F$8, F83&gt;='club records'!$G$8), AND(E83='club records'!$F$9, F83&gt;='club records'!$G$9), AND(E83='club records'!$F$10, F83&gt;='club records'!$G$10))), "CR", " ")</f>
        <v xml:space="preserve"> </v>
      </c>
      <c r="X83" s="14" t="str">
        <f>IF(AND(B83="triple jump", OR(AND(E83='club records'!$F$11, F83&gt;='club records'!$G$11), AND(E83='club records'!$F$12, F83&gt;='club records'!$G$12), AND(E83='club records'!$F$13, F83&gt;='club records'!$G$13), AND(E83='club records'!$F$14, F83&gt;='club records'!$G$14), AND(E83='club records'!$F$15, F83&gt;='club records'!$G$15))), "CR", " ")</f>
        <v xml:space="preserve"> </v>
      </c>
      <c r="Y83" s="14" t="str">
        <f>IF(AND(B83="pole vault", OR(AND(E83='club records'!$F$16, F83&gt;='club records'!$G$16), AND(E83='club records'!$F$17, F83&gt;='club records'!$G$17), AND(E83='club records'!$F$18, F83&gt;='club records'!$G$18), AND(E83='club records'!$F$19, F83&gt;='club records'!$G$19), AND(E83='club records'!$F$20, F83&gt;='club records'!$G$20))), "CR", " ")</f>
        <v xml:space="preserve"> </v>
      </c>
      <c r="Z83" s="14" t="str">
        <f>IF(AND(B83="discus 1", E83='club records'!$F$21, F83&gt;='club records'!$G$21), "CR", " ")</f>
        <v xml:space="preserve"> </v>
      </c>
      <c r="AA83" s="14" t="str">
        <f>IF(AND(B83="discus 1.25", E83='club records'!$F$22, F83&gt;='club records'!$G$22), "CR", " ")</f>
        <v xml:space="preserve"> </v>
      </c>
      <c r="AB83" s="14" t="str">
        <f>IF(AND(B83="discus 1.5", E83='club records'!$F$23, F83&gt;='club records'!$G$23), "CR", " ")</f>
        <v xml:space="preserve"> </v>
      </c>
      <c r="AC83" s="14" t="str">
        <f>IF(AND(B83="discus 1.75", E83='club records'!$F$24, F83&gt;='club records'!$G$24), "CR", " ")</f>
        <v xml:space="preserve"> </v>
      </c>
      <c r="AD83" s="14" t="str">
        <f>IF(AND(B83="discus 2", E83='club records'!$F$25, F83&gt;='club records'!$G$25), "CR", " ")</f>
        <v xml:space="preserve"> </v>
      </c>
      <c r="AE83" s="14" t="str">
        <f>IF(AND(B83="hammer 4", E83='club records'!$F$27, F83&gt;='club records'!$G$27), "CR", " ")</f>
        <v xml:space="preserve"> </v>
      </c>
      <c r="AF83" s="14" t="str">
        <f>IF(AND(B83="hammer 5", E83='club records'!$F$28, F83&gt;='club records'!$G$28), "CR", " ")</f>
        <v xml:space="preserve"> </v>
      </c>
      <c r="AG83" s="14" t="str">
        <f>IF(AND(B83="hammer 6", E83='club records'!$F$29, F83&gt;='club records'!$G$29), "CR", " ")</f>
        <v xml:space="preserve"> </v>
      </c>
      <c r="AH83" s="14" t="str">
        <f>IF(AND(B83="hammer 7.26", E83='club records'!$F$30, F83&gt;='club records'!$G$30), "CR", " ")</f>
        <v xml:space="preserve"> </v>
      </c>
      <c r="AI83" s="14" t="str">
        <f>IF(AND(B83="javelin 400", E83='club records'!$F$31, F83&gt;='club records'!$G$31), "CR", " ")</f>
        <v xml:space="preserve"> </v>
      </c>
      <c r="AJ83" s="14" t="str">
        <f>IF(AND(B83="javelin 600", E83='club records'!$F$32, F83&gt;='club records'!$G$32), "CR", " ")</f>
        <v xml:space="preserve"> </v>
      </c>
      <c r="AK83" s="14" t="str">
        <f>IF(AND(B83="javelin 700", E83='club records'!$F$33, F83&gt;='club records'!$G$33), "CR", " ")</f>
        <v xml:space="preserve"> </v>
      </c>
      <c r="AL83" s="14" t="str">
        <f>IF(AND(B83="javelin 800", OR(AND(E83='club records'!$F$34, F83&gt;='club records'!$G$34), AND(E83='club records'!$F$35, F83&gt;='club records'!$G$35))), "CR", " ")</f>
        <v xml:space="preserve"> </v>
      </c>
      <c r="AM83" s="14" t="str">
        <f>IF(AND(B83="shot 3", E83='club records'!$F$36, F83&gt;='club records'!$G$36), "CR", " ")</f>
        <v xml:space="preserve"> </v>
      </c>
      <c r="AN83" s="14" t="str">
        <f>IF(AND(B83="shot 4", E83='club records'!$F$37, F83&gt;='club records'!$G$37), "CR", " ")</f>
        <v xml:space="preserve"> </v>
      </c>
      <c r="AO83" s="14" t="str">
        <f>IF(AND(B83="shot 5", E83='club records'!$F$38, F83&gt;='club records'!$G$38), "CR", " ")</f>
        <v xml:space="preserve"> </v>
      </c>
      <c r="AP83" s="14" t="str">
        <f>IF(AND(B83="shot 6", E83='club records'!$F$39, F83&gt;='club records'!$G$39), "CR", " ")</f>
        <v xml:space="preserve"> </v>
      </c>
      <c r="AQ83" s="14" t="str">
        <f>IF(AND(B83="shot 7.26", E83='club records'!$F$40, F83&gt;='club records'!$G$40), "CR", " ")</f>
        <v xml:space="preserve"> </v>
      </c>
      <c r="AR83" s="14" t="str">
        <f>IF(AND(B83="60H",OR(AND(E83='club records'!$J$1,F83&lt;='club records'!$K$1),AND(E83='club records'!$J$2,F83&lt;='club records'!$K$2),AND(E83='club records'!$J$3,F83&lt;='club records'!$K$3),AND(E83='club records'!$J$4,F83&lt;='club records'!$K$4),AND(E83='club records'!$J$5,F83&lt;='club records'!$K$5))),"CR"," ")</f>
        <v xml:space="preserve"> </v>
      </c>
      <c r="AS83" s="14" t="str">
        <f>IF(AND(B83="75H", AND(E83='club records'!$J$6, F83&lt;='club records'!$K$6)), "CR", " ")</f>
        <v xml:space="preserve"> </v>
      </c>
      <c r="AT83" s="14" t="str">
        <f>IF(AND(B83="80H", AND(E83='club records'!$J$7, F83&lt;='club records'!$K$7)), "CR", " ")</f>
        <v xml:space="preserve"> </v>
      </c>
      <c r="AU83" s="14" t="str">
        <f>IF(AND(B83="100H", AND(E83='club records'!$J$8, F83&lt;='club records'!$K$8)), "CR", " ")</f>
        <v xml:space="preserve"> </v>
      </c>
      <c r="AV83" s="14" t="str">
        <f>IF(AND(B83="110H", OR(AND(E83='club records'!$J$9, F83&lt;='club records'!$K$9), AND(E83='club records'!$J$10, F83&lt;='club records'!$K$10))), "CR", " ")</f>
        <v xml:space="preserve"> </v>
      </c>
      <c r="AW83" s="14" t="str">
        <f>IF(AND(B83="400H", OR(AND(E83='club records'!$J$11, F83&lt;='club records'!$K$11), AND(E83='club records'!$J$12, F83&lt;='club records'!$K$12), AND(E83='club records'!$J$13, F83&lt;='club records'!$K$13), AND(E83='club records'!$J$14, F83&lt;='club records'!$K$14))), "CR", " ")</f>
        <v xml:space="preserve"> </v>
      </c>
      <c r="AX83" s="14" t="str">
        <f>IF(AND(B83="1500SC", AND(E83='club records'!$J$15, F83&lt;='club records'!$K$15)), "CR", " ")</f>
        <v xml:space="preserve"> </v>
      </c>
      <c r="AY83" s="14" t="str">
        <f>IF(AND(B83="2000SC", OR(AND(E83='club records'!$J$17, F83&lt;='club records'!$K$17), AND(E83='club records'!$J$18, F83&lt;='club records'!$K$18))), "CR", " ")</f>
        <v xml:space="preserve"> </v>
      </c>
      <c r="AZ83" s="14" t="str">
        <f>IF(AND(B83="3000SC", OR(AND(E83='club records'!$J$20, F83&lt;='club records'!$K$20), AND(E83='club records'!$J$21, F83&lt;='club records'!$K$21))), "CR", " ")</f>
        <v xml:space="preserve"> </v>
      </c>
      <c r="BA83" s="15" t="str">
        <f>IF(AND(B83="4x100", OR(AND(E83='club records'!$N$1, F83&lt;='club records'!$O$1), AND(E83='club records'!$N$2, F83&lt;='club records'!$O$2), AND(E83='club records'!$N$3, F83&lt;='club records'!$O$3), AND(E83='club records'!$N$4, F83&lt;='club records'!$O$4), AND(E83='club records'!$N$5, F83&lt;='club records'!$O$5))), "CR", " ")</f>
        <v xml:space="preserve"> </v>
      </c>
      <c r="BB83" s="15" t="str">
        <f>IF(AND(B83="4x200", OR(AND(E83='club records'!$N$6, F83&lt;='club records'!$O$6), AND(E83='club records'!$N$7, F83&lt;='club records'!$O$7), AND(E83='club records'!$N$8, F83&lt;='club records'!$O$8), AND(E83='club records'!$N$9, F83&lt;='club records'!$O$9), AND(E83='club records'!$N$10, F83&lt;='club records'!$O$10))), "CR", " ")</f>
        <v xml:space="preserve"> </v>
      </c>
      <c r="BC83" s="15" t="str">
        <f>IF(AND(B83="4x300", AND(E83='club records'!$N$11, F83&lt;='club records'!$O$11)), "CR", " ")</f>
        <v xml:space="preserve"> </v>
      </c>
      <c r="BD83" s="15" t="str">
        <f>IF(AND(B83="4x400", OR(AND(E83='club records'!$N$12, F83&lt;='club records'!$O$12), AND(E83='club records'!$N$13, F83&lt;='club records'!$O$13), AND(E83='club records'!$N$14, F83&lt;='club records'!$O$14), AND(E83='club records'!$N$15, F83&lt;='club records'!$O$15))), "CR", " ")</f>
        <v xml:space="preserve"> </v>
      </c>
      <c r="BE83" s="15" t="str">
        <f>IF(AND(B83="3x800", OR(AND(E83='club records'!$N$16, F83&lt;='club records'!$O$16), AND(E83='club records'!$N$17, F83&lt;='club records'!$O$17), AND(E83='club records'!$N$18, F83&lt;='club records'!$O$18))), "CR", " ")</f>
        <v xml:space="preserve"> </v>
      </c>
      <c r="BF83" s="15" t="str">
        <f>IF(AND(B83="pentathlon", OR(AND(E83='club records'!$N$21, F83&gt;='club records'!$O$21), AND(E83='club records'!$N$22, F83&gt;='club records'!$O$22),AND(E83='club records'!$N$23, F83&gt;='club records'!$O$23),AND(E83='club records'!$N$24, F83&gt;='club records'!$O$24))), "CR", " ")</f>
        <v xml:space="preserve"> </v>
      </c>
      <c r="BG83" s="15" t="str">
        <f>IF(AND(B83="heptathlon", OR(AND(E83='club records'!$N$26, F83&gt;='club records'!$O$26), AND(E83='club records'!$N$27, F83&gt;='club records'!$O$27))), "CR", " ")</f>
        <v xml:space="preserve"> </v>
      </c>
      <c r="BH83" s="15" t="str">
        <f>IF(AND(B83="decathlon", OR(AND(E83='club records'!$N$29, F83&gt;='club records'!$O$29), AND(E83='club records'!$N$30, F83&gt;='club records'!$O$30),AND(E83='club records'!$N$31, F83&gt;='club records'!$O$31))), "CR", " ")</f>
        <v xml:space="preserve"> </v>
      </c>
    </row>
    <row r="84" spans="1:60" ht="14.5" x14ac:dyDescent="0.35">
      <c r="A84" s="1" t="str">
        <f t="shared" si="6"/>
        <v>U13</v>
      </c>
      <c r="B84" s="2">
        <v>200</v>
      </c>
      <c r="C84" s="1" t="s">
        <v>107</v>
      </c>
      <c r="D84" s="1" t="s">
        <v>108</v>
      </c>
      <c r="E84" s="19" t="s">
        <v>13</v>
      </c>
      <c r="F84" s="21">
        <v>31.55</v>
      </c>
      <c r="G84" s="27">
        <v>39903</v>
      </c>
      <c r="H84" s="1" t="s">
        <v>248</v>
      </c>
      <c r="I84" s="1" t="s">
        <v>249</v>
      </c>
      <c r="J84" s="15" t="str">
        <f t="shared" si="7"/>
        <v/>
      </c>
      <c r="K84" s="15" t="str">
        <f>IF(AND(B84=100, OR(AND(E84='club records'!$B$6, F84&lt;='club records'!$C$6), AND(E84='club records'!$B$7, F84&lt;='club records'!$C$7), AND(E84='club records'!$B$8, F84&lt;='club records'!$C$8), AND(E84='club records'!$B$9, F84&lt;='club records'!$C$9), AND(E84='club records'!$B$10, F84&lt;='club records'!$C$10))), "CR", " ")</f>
        <v xml:space="preserve"> </v>
      </c>
      <c r="L84" s="15" t="str">
        <f>IF(AND(B84=200, OR(AND(E84='club records'!$B$11, F84&lt;='club records'!$C$11), AND(E84='club records'!$B$12, F84&lt;='club records'!$C$12), AND(E84='club records'!$B$13, F84&lt;='club records'!$C$13), AND(E84='club records'!$B$14, F84&lt;='club records'!$C$14), AND(E84='club records'!$B$15, F84&lt;='club records'!$C$15))), "CR", " ")</f>
        <v xml:space="preserve"> </v>
      </c>
      <c r="M84" s="15" t="str">
        <f>IF(AND(B84=300, OR(AND(E84='club records'!$B$16, F84&lt;='club records'!$C$16), AND(E84='club records'!$B$17, F84&lt;='club records'!$C$17))), "CR", " ")</f>
        <v xml:space="preserve"> </v>
      </c>
      <c r="N84" s="15" t="str">
        <f>IF(AND(B84=400, OR(AND(E84='club records'!$B$18, F84&lt;='club records'!$C$18), AND(E84='club records'!$B$19, F84&lt;='club records'!$C$19), AND(E84='club records'!$B$20, F84&lt;='club records'!$C$20), AND(E84='club records'!$B$21, F84&lt;='club records'!$C$21))), "CR", " ")</f>
        <v xml:space="preserve"> </v>
      </c>
      <c r="O84" s="15" t="str">
        <f>IF(AND(B84=800, OR(AND(E84='club records'!$B$22, F84&lt;='club records'!$C$22), AND(E84='club records'!$B$23, F84&lt;='club records'!$C$23), AND(E84='club records'!$B$24, F84&lt;='club records'!$C$24), AND(E84='club records'!$B$25, F84&lt;='club records'!$C$25), AND(E84='club records'!$B$26, F84&lt;='club records'!$C$26))), "CR", " ")</f>
        <v xml:space="preserve"> </v>
      </c>
      <c r="P84" s="15" t="str">
        <f>IF(AND(B84=1000, OR(AND(E84='club records'!$B$27, F84&lt;='club records'!$C$27), AND(E84='club records'!$B$28, F84&lt;='club records'!$C$28))), "CR", " ")</f>
        <v xml:space="preserve"> </v>
      </c>
      <c r="Q84" s="15" t="str">
        <f>IF(AND(B84=1500, OR(AND(E84='club records'!$B$29, F84&lt;='club records'!$C$29), AND(E84='club records'!$B$30, F84&lt;='club records'!$C$30), AND(E84='club records'!$B$31, F84&lt;='club records'!$C$31), AND(E84='club records'!$B$32, F84&lt;='club records'!$C$32), AND(E84='club records'!$B$33, F84&lt;='club records'!$C$33))), "CR", " ")</f>
        <v xml:space="preserve"> </v>
      </c>
      <c r="R84" s="15" t="str">
        <f>IF(AND(B84="1600 (Mile)",OR(AND(E84='club records'!$B$34,F84&lt;='club records'!$C$34),AND(E84='club records'!$B$35,F84&lt;='club records'!$C$35),AND(E84='club records'!$B$36,F84&lt;='club records'!$C$36),AND(E84='club records'!$B$37,F84&lt;='club records'!$C$37))),"CR"," ")</f>
        <v xml:space="preserve"> </v>
      </c>
      <c r="S84" s="15" t="str">
        <f>IF(AND(B84=3000, OR(AND(E84='club records'!$B$38, F84&lt;='club records'!$C$38), AND(E84='club records'!$B$39, F84&lt;='club records'!$C$39), AND(E84='club records'!$B$40, F84&lt;='club records'!$C$40), AND(E84='club records'!$B$41, F84&lt;='club records'!$C$41))), "CR", " ")</f>
        <v xml:space="preserve"> </v>
      </c>
      <c r="T84" s="15" t="str">
        <f>IF(AND(B84=5000, OR(AND(E84='club records'!$B$42, F84&lt;='club records'!$C$42), AND(E84='club records'!$B$43, F84&lt;='club records'!$C$43))), "CR", " ")</f>
        <v xml:space="preserve"> </v>
      </c>
      <c r="U84" s="14" t="str">
        <f>IF(AND(B84=10000, OR(AND(E84='club records'!$B$44, F84&lt;='club records'!$C$44), AND(E84='club records'!$B$45, F84&lt;='club records'!$C$45))), "CR", " ")</f>
        <v xml:space="preserve"> </v>
      </c>
      <c r="V84" s="14" t="str">
        <f>IF(AND(B84="high jump", OR(AND(E84='club records'!$F$1, F84&gt;='club records'!$G$1), AND(E84='club records'!$F$2, F84&gt;='club records'!$G$2), AND(E84='club records'!$F$3, F84&gt;='club records'!$G$3), AND(E84='club records'!$F$4, F84&gt;='club records'!$G$4), AND(E84='club records'!$F$5, F84&gt;='club records'!$G$5))), "CR", " ")</f>
        <v xml:space="preserve"> </v>
      </c>
      <c r="W84" s="14" t="str">
        <f>IF(AND(B84="long jump", OR(AND(E84='club records'!$F$6, F84&gt;='club records'!$G$6), AND(E84='club records'!$F$7, F84&gt;='club records'!$G$7), AND(E84='club records'!$F$8, F84&gt;='club records'!$G$8), AND(E84='club records'!$F$9, F84&gt;='club records'!$G$9), AND(E84='club records'!$F$10, F84&gt;='club records'!$G$10))), "CR", " ")</f>
        <v xml:space="preserve"> </v>
      </c>
      <c r="X84" s="14" t="str">
        <f>IF(AND(B84="triple jump", OR(AND(E84='club records'!$F$11, F84&gt;='club records'!$G$11), AND(E84='club records'!$F$12, F84&gt;='club records'!$G$12), AND(E84='club records'!$F$13, F84&gt;='club records'!$G$13), AND(E84='club records'!$F$14, F84&gt;='club records'!$G$14), AND(E84='club records'!$F$15, F84&gt;='club records'!$G$15))), "CR", " ")</f>
        <v xml:space="preserve"> </v>
      </c>
      <c r="Y84" s="14" t="str">
        <f>IF(AND(B84="pole vault", OR(AND(E84='club records'!$F$16, F84&gt;='club records'!$G$16), AND(E84='club records'!$F$17, F84&gt;='club records'!$G$17), AND(E84='club records'!$F$18, F84&gt;='club records'!$G$18), AND(E84='club records'!$F$19, F84&gt;='club records'!$G$19), AND(E84='club records'!$F$20, F84&gt;='club records'!$G$20))), "CR", " ")</f>
        <v xml:space="preserve"> </v>
      </c>
      <c r="Z84" s="14" t="str">
        <f>IF(AND(B84="discus 1", E84='club records'!$F$21, F84&gt;='club records'!$G$21), "CR", " ")</f>
        <v xml:space="preserve"> </v>
      </c>
      <c r="AA84" s="14" t="str">
        <f>IF(AND(B84="discus 1.25", E84='club records'!$F$22, F84&gt;='club records'!$G$22), "CR", " ")</f>
        <v xml:space="preserve"> </v>
      </c>
      <c r="AB84" s="14" t="str">
        <f>IF(AND(B84="discus 1.5", E84='club records'!$F$23, F84&gt;='club records'!$G$23), "CR", " ")</f>
        <v xml:space="preserve"> </v>
      </c>
      <c r="AC84" s="14" t="str">
        <f>IF(AND(B84="discus 1.75", E84='club records'!$F$24, F84&gt;='club records'!$G$24), "CR", " ")</f>
        <v xml:space="preserve"> </v>
      </c>
      <c r="AD84" s="14" t="str">
        <f>IF(AND(B84="discus 2", E84='club records'!$F$25, F84&gt;='club records'!$G$25), "CR", " ")</f>
        <v xml:space="preserve"> </v>
      </c>
      <c r="AE84" s="14" t="str">
        <f>IF(AND(B84="hammer 4", E84='club records'!$F$27, F84&gt;='club records'!$G$27), "CR", " ")</f>
        <v xml:space="preserve"> </v>
      </c>
      <c r="AF84" s="14" t="str">
        <f>IF(AND(B84="hammer 5", E84='club records'!$F$28, F84&gt;='club records'!$G$28), "CR", " ")</f>
        <v xml:space="preserve"> </v>
      </c>
      <c r="AG84" s="14" t="str">
        <f>IF(AND(B84="hammer 6", E84='club records'!$F$29, F84&gt;='club records'!$G$29), "CR", " ")</f>
        <v xml:space="preserve"> </v>
      </c>
      <c r="AH84" s="14" t="str">
        <f>IF(AND(B84="hammer 7.26", E84='club records'!$F$30, F84&gt;='club records'!$G$30), "CR", " ")</f>
        <v xml:space="preserve"> </v>
      </c>
      <c r="AI84" s="14" t="str">
        <f>IF(AND(B84="javelin 400", E84='club records'!$F$31, F84&gt;='club records'!$G$31), "CR", " ")</f>
        <v xml:space="preserve"> </v>
      </c>
      <c r="AJ84" s="14" t="str">
        <f>IF(AND(B84="javelin 600", E84='club records'!$F$32, F84&gt;='club records'!$G$32), "CR", " ")</f>
        <v xml:space="preserve"> </v>
      </c>
      <c r="AK84" s="14" t="str">
        <f>IF(AND(B84="javelin 700", E84='club records'!$F$33, F84&gt;='club records'!$G$33), "CR", " ")</f>
        <v xml:space="preserve"> </v>
      </c>
      <c r="AL84" s="14" t="str">
        <f>IF(AND(B84="javelin 800", OR(AND(E84='club records'!$F$34, F84&gt;='club records'!$G$34), AND(E84='club records'!$F$35, F84&gt;='club records'!$G$35))), "CR", " ")</f>
        <v xml:space="preserve"> </v>
      </c>
      <c r="AM84" s="14" t="str">
        <f>IF(AND(B84="shot 3", E84='club records'!$F$36, F84&gt;='club records'!$G$36), "CR", " ")</f>
        <v xml:space="preserve"> </v>
      </c>
      <c r="AN84" s="14" t="str">
        <f>IF(AND(B84="shot 4", E84='club records'!$F$37, F84&gt;='club records'!$G$37), "CR", " ")</f>
        <v xml:space="preserve"> </v>
      </c>
      <c r="AO84" s="14" t="str">
        <f>IF(AND(B84="shot 5", E84='club records'!$F$38, F84&gt;='club records'!$G$38), "CR", " ")</f>
        <v xml:space="preserve"> </v>
      </c>
      <c r="AP84" s="14" t="str">
        <f>IF(AND(B84="shot 6", E84='club records'!$F$39, F84&gt;='club records'!$G$39), "CR", " ")</f>
        <v xml:space="preserve"> </v>
      </c>
      <c r="AQ84" s="14" t="str">
        <f>IF(AND(B84="shot 7.26", E84='club records'!$F$40, F84&gt;='club records'!$G$40), "CR", " ")</f>
        <v xml:space="preserve"> </v>
      </c>
      <c r="AR84" s="14" t="str">
        <f>IF(AND(B84="60H",OR(AND(E84='club records'!$J$1,F84&lt;='club records'!$K$1),AND(E84='club records'!$J$2,F84&lt;='club records'!$K$2),AND(E84='club records'!$J$3,F84&lt;='club records'!$K$3),AND(E84='club records'!$J$4,F84&lt;='club records'!$K$4),AND(E84='club records'!$J$5,F84&lt;='club records'!$K$5))),"CR"," ")</f>
        <v xml:space="preserve"> </v>
      </c>
      <c r="AS84" s="14" t="str">
        <f>IF(AND(B84="75H", AND(E84='club records'!$J$6, F84&lt;='club records'!$K$6)), "CR", " ")</f>
        <v xml:space="preserve"> </v>
      </c>
      <c r="AT84" s="14" t="str">
        <f>IF(AND(B84="80H", AND(E84='club records'!$J$7, F84&lt;='club records'!$K$7)), "CR", " ")</f>
        <v xml:space="preserve"> </v>
      </c>
      <c r="AU84" s="14" t="str">
        <f>IF(AND(B84="100H", AND(E84='club records'!$J$8, F84&lt;='club records'!$K$8)), "CR", " ")</f>
        <v xml:space="preserve"> </v>
      </c>
      <c r="AV84" s="14" t="str">
        <f>IF(AND(B84="110H", OR(AND(E84='club records'!$J$9, F84&lt;='club records'!$K$9), AND(E84='club records'!$J$10, F84&lt;='club records'!$K$10))), "CR", " ")</f>
        <v xml:space="preserve"> </v>
      </c>
      <c r="AW84" s="14" t="str">
        <f>IF(AND(B84="400H", OR(AND(E84='club records'!$J$11, F84&lt;='club records'!$K$11), AND(E84='club records'!$J$12, F84&lt;='club records'!$K$12), AND(E84='club records'!$J$13, F84&lt;='club records'!$K$13), AND(E84='club records'!$J$14, F84&lt;='club records'!$K$14))), "CR", " ")</f>
        <v xml:space="preserve"> </v>
      </c>
      <c r="AX84" s="14" t="str">
        <f>IF(AND(B84="1500SC", AND(E84='club records'!$J$15, F84&lt;='club records'!$K$15)), "CR", " ")</f>
        <v xml:space="preserve"> </v>
      </c>
      <c r="AY84" s="14" t="str">
        <f>IF(AND(B84="2000SC", OR(AND(E84='club records'!$J$17, F84&lt;='club records'!$K$17), AND(E84='club records'!$J$18, F84&lt;='club records'!$K$18))), "CR", " ")</f>
        <v xml:space="preserve"> </v>
      </c>
      <c r="AZ84" s="14" t="str">
        <f>IF(AND(B84="3000SC", OR(AND(E84='club records'!$J$20, F84&lt;='club records'!$K$20), AND(E84='club records'!$J$21, F84&lt;='club records'!$K$21))), "CR", " ")</f>
        <v xml:space="preserve"> </v>
      </c>
      <c r="BA84" s="15" t="str">
        <f>IF(AND(B84="4x100", OR(AND(E84='club records'!$N$1, F84&lt;='club records'!$O$1), AND(E84='club records'!$N$2, F84&lt;='club records'!$O$2), AND(E84='club records'!$N$3, F84&lt;='club records'!$O$3), AND(E84='club records'!$N$4, F84&lt;='club records'!$O$4), AND(E84='club records'!$N$5, F84&lt;='club records'!$O$5))), "CR", " ")</f>
        <v xml:space="preserve"> </v>
      </c>
      <c r="BB84" s="15" t="str">
        <f>IF(AND(B84="4x200", OR(AND(E84='club records'!$N$6, F84&lt;='club records'!$O$6), AND(E84='club records'!$N$7, F84&lt;='club records'!$O$7), AND(E84='club records'!$N$8, F84&lt;='club records'!$O$8), AND(E84='club records'!$N$9, F84&lt;='club records'!$O$9), AND(E84='club records'!$N$10, F84&lt;='club records'!$O$10))), "CR", " ")</f>
        <v xml:space="preserve"> </v>
      </c>
      <c r="BC84" s="15" t="str">
        <f>IF(AND(B84="4x300", AND(E84='club records'!$N$11, F84&lt;='club records'!$O$11)), "CR", " ")</f>
        <v xml:space="preserve"> </v>
      </c>
      <c r="BD84" s="15" t="str">
        <f>IF(AND(B84="4x400", OR(AND(E84='club records'!$N$12, F84&lt;='club records'!$O$12), AND(E84='club records'!$N$13, F84&lt;='club records'!$O$13), AND(E84='club records'!$N$14, F84&lt;='club records'!$O$14), AND(E84='club records'!$N$15, F84&lt;='club records'!$O$15))), "CR", " ")</f>
        <v xml:space="preserve"> </v>
      </c>
      <c r="BE84" s="15" t="str">
        <f>IF(AND(B84="3x800", OR(AND(E84='club records'!$N$16, F84&lt;='club records'!$O$16), AND(E84='club records'!$N$17, F84&lt;='club records'!$O$17), AND(E84='club records'!$N$18, F84&lt;='club records'!$O$18))), "CR", " ")</f>
        <v xml:space="preserve"> </v>
      </c>
      <c r="BF84" s="15" t="str">
        <f>IF(AND(B84="pentathlon", OR(AND(E84='club records'!$N$21, F84&gt;='club records'!$O$21), AND(E84='club records'!$N$22, F84&gt;='club records'!$O$22),AND(E84='club records'!$N$23, F84&gt;='club records'!$O$23),AND(E84='club records'!$N$24, F84&gt;='club records'!$O$24))), "CR", " ")</f>
        <v xml:space="preserve"> </v>
      </c>
      <c r="BG84" s="15" t="str">
        <f>IF(AND(B84="heptathlon", OR(AND(E84='club records'!$N$26, F84&gt;='club records'!$O$26), AND(E84='club records'!$N$27, F84&gt;='club records'!$O$27))), "CR", " ")</f>
        <v xml:space="preserve"> </v>
      </c>
      <c r="BH84" s="15" t="str">
        <f>IF(AND(B84="decathlon", OR(AND(E84='club records'!$N$29, F84&gt;='club records'!$O$29), AND(E84='club records'!$N$30, F84&gt;='club records'!$O$30),AND(E84='club records'!$N$31, F84&gt;='club records'!$O$31))), "CR", " ")</f>
        <v xml:space="preserve"> </v>
      </c>
    </row>
    <row r="85" spans="1:60" ht="14.5" x14ac:dyDescent="0.35">
      <c r="A85" s="1" t="str">
        <f t="shared" si="6"/>
        <v>U13</v>
      </c>
      <c r="B85" s="2">
        <v>200</v>
      </c>
      <c r="C85" s="1" t="s">
        <v>109</v>
      </c>
      <c r="D85" s="1" t="s">
        <v>18</v>
      </c>
      <c r="E85" s="19" t="s">
        <v>13</v>
      </c>
      <c r="F85" s="21">
        <v>31.9</v>
      </c>
      <c r="G85" s="27">
        <v>39903</v>
      </c>
      <c r="H85" s="1" t="s">
        <v>248</v>
      </c>
      <c r="I85" s="1" t="s">
        <v>249</v>
      </c>
      <c r="J85" s="15" t="str">
        <f t="shared" si="7"/>
        <v/>
      </c>
      <c r="K85" s="15" t="str">
        <f>IF(AND(B85=100, OR(AND(E85='club records'!$B$6, F85&lt;='club records'!$C$6), AND(E85='club records'!$B$7, F85&lt;='club records'!$C$7), AND(E85='club records'!$B$8, F85&lt;='club records'!$C$8), AND(E85='club records'!$B$9, F85&lt;='club records'!$C$9), AND(E85='club records'!$B$10, F85&lt;='club records'!$C$10))), "CR", " ")</f>
        <v xml:space="preserve"> </v>
      </c>
      <c r="L85" s="15" t="str">
        <f>IF(AND(B85=200, OR(AND(E85='club records'!$B$11, F85&lt;='club records'!$C$11), AND(E85='club records'!$B$12, F85&lt;='club records'!$C$12), AND(E85='club records'!$B$13, F85&lt;='club records'!$C$13), AND(E85='club records'!$B$14, F85&lt;='club records'!$C$14), AND(E85='club records'!$B$15, F85&lt;='club records'!$C$15))), "CR", " ")</f>
        <v xml:space="preserve"> </v>
      </c>
      <c r="M85" s="15" t="str">
        <f>IF(AND(B85=300, OR(AND(E85='club records'!$B$16, F85&lt;='club records'!$C$16), AND(E85='club records'!$B$17, F85&lt;='club records'!$C$17))), "CR", " ")</f>
        <v xml:space="preserve"> </v>
      </c>
      <c r="N85" s="15" t="str">
        <f>IF(AND(B85=400, OR(AND(E85='club records'!$B$18, F85&lt;='club records'!$C$18), AND(E85='club records'!$B$19, F85&lt;='club records'!$C$19), AND(E85='club records'!$B$20, F85&lt;='club records'!$C$20), AND(E85='club records'!$B$21, F85&lt;='club records'!$C$21))), "CR", " ")</f>
        <v xml:space="preserve"> </v>
      </c>
      <c r="O85" s="15" t="str">
        <f>IF(AND(B85=800, OR(AND(E85='club records'!$B$22, F85&lt;='club records'!$C$22), AND(E85='club records'!$B$23, F85&lt;='club records'!$C$23), AND(E85='club records'!$B$24, F85&lt;='club records'!$C$24), AND(E85='club records'!$B$25, F85&lt;='club records'!$C$25), AND(E85='club records'!$B$26, F85&lt;='club records'!$C$26))), "CR", " ")</f>
        <v xml:space="preserve"> </v>
      </c>
      <c r="P85" s="15" t="str">
        <f>IF(AND(B85=1000, OR(AND(E85='club records'!$B$27, F85&lt;='club records'!$C$27), AND(E85='club records'!$B$28, F85&lt;='club records'!$C$28))), "CR", " ")</f>
        <v xml:space="preserve"> </v>
      </c>
      <c r="Q85" s="15" t="str">
        <f>IF(AND(B85=1500, OR(AND(E85='club records'!$B$29, F85&lt;='club records'!$C$29), AND(E85='club records'!$B$30, F85&lt;='club records'!$C$30), AND(E85='club records'!$B$31, F85&lt;='club records'!$C$31), AND(E85='club records'!$B$32, F85&lt;='club records'!$C$32), AND(E85='club records'!$B$33, F85&lt;='club records'!$C$33))), "CR", " ")</f>
        <v xml:space="preserve"> </v>
      </c>
      <c r="R85" s="15" t="str">
        <f>IF(AND(B85="1600 (Mile)",OR(AND(E85='club records'!$B$34,F85&lt;='club records'!$C$34),AND(E85='club records'!$B$35,F85&lt;='club records'!$C$35),AND(E85='club records'!$B$36,F85&lt;='club records'!$C$36),AND(E85='club records'!$B$37,F85&lt;='club records'!$C$37))),"CR"," ")</f>
        <v xml:space="preserve"> </v>
      </c>
      <c r="S85" s="15" t="str">
        <f>IF(AND(B85=3000, OR(AND(E85='club records'!$B$38, F85&lt;='club records'!$C$38), AND(E85='club records'!$B$39, F85&lt;='club records'!$C$39), AND(E85='club records'!$B$40, F85&lt;='club records'!$C$40), AND(E85='club records'!$B$41, F85&lt;='club records'!$C$41))), "CR", " ")</f>
        <v xml:space="preserve"> </v>
      </c>
      <c r="T85" s="15" t="str">
        <f>IF(AND(B85=5000, OR(AND(E85='club records'!$B$42, F85&lt;='club records'!$C$42), AND(E85='club records'!$B$43, F85&lt;='club records'!$C$43))), "CR", " ")</f>
        <v xml:space="preserve"> </v>
      </c>
      <c r="U85" s="14" t="str">
        <f>IF(AND(B85=10000, OR(AND(E85='club records'!$B$44, F85&lt;='club records'!$C$44), AND(E85='club records'!$B$45, F85&lt;='club records'!$C$45))), "CR", " ")</f>
        <v xml:space="preserve"> </v>
      </c>
      <c r="V85" s="14" t="str">
        <f>IF(AND(B85="high jump", OR(AND(E85='club records'!$F$1, F85&gt;='club records'!$G$1), AND(E85='club records'!$F$2, F85&gt;='club records'!$G$2), AND(E85='club records'!$F$3, F85&gt;='club records'!$G$3), AND(E85='club records'!$F$4, F85&gt;='club records'!$G$4), AND(E85='club records'!$F$5, F85&gt;='club records'!$G$5))), "CR", " ")</f>
        <v xml:space="preserve"> </v>
      </c>
      <c r="W85" s="14" t="str">
        <f>IF(AND(B85="long jump", OR(AND(E85='club records'!$F$6, F85&gt;='club records'!$G$6), AND(E85='club records'!$F$7, F85&gt;='club records'!$G$7), AND(E85='club records'!$F$8, F85&gt;='club records'!$G$8), AND(E85='club records'!$F$9, F85&gt;='club records'!$G$9), AND(E85='club records'!$F$10, F85&gt;='club records'!$G$10))), "CR", " ")</f>
        <v xml:space="preserve"> </v>
      </c>
      <c r="X85" s="14" t="str">
        <f>IF(AND(B85="triple jump", OR(AND(E85='club records'!$F$11, F85&gt;='club records'!$G$11), AND(E85='club records'!$F$12, F85&gt;='club records'!$G$12), AND(E85='club records'!$F$13, F85&gt;='club records'!$G$13), AND(E85='club records'!$F$14, F85&gt;='club records'!$G$14), AND(E85='club records'!$F$15, F85&gt;='club records'!$G$15))), "CR", " ")</f>
        <v xml:space="preserve"> </v>
      </c>
      <c r="Y85" s="14" t="str">
        <f>IF(AND(B85="pole vault", OR(AND(E85='club records'!$F$16, F85&gt;='club records'!$G$16), AND(E85='club records'!$F$17, F85&gt;='club records'!$G$17), AND(E85='club records'!$F$18, F85&gt;='club records'!$G$18), AND(E85='club records'!$F$19, F85&gt;='club records'!$G$19), AND(E85='club records'!$F$20, F85&gt;='club records'!$G$20))), "CR", " ")</f>
        <v xml:space="preserve"> </v>
      </c>
      <c r="Z85" s="14" t="str">
        <f>IF(AND(B85="discus 1", E85='club records'!$F$21, F85&gt;='club records'!$G$21), "CR", " ")</f>
        <v xml:space="preserve"> </v>
      </c>
      <c r="AA85" s="14" t="str">
        <f>IF(AND(B85="discus 1.25", E85='club records'!$F$22, F85&gt;='club records'!$G$22), "CR", " ")</f>
        <v xml:space="preserve"> </v>
      </c>
      <c r="AB85" s="14" t="str">
        <f>IF(AND(B85="discus 1.5", E85='club records'!$F$23, F85&gt;='club records'!$G$23), "CR", " ")</f>
        <v xml:space="preserve"> </v>
      </c>
      <c r="AC85" s="14" t="str">
        <f>IF(AND(B85="discus 1.75", E85='club records'!$F$24, F85&gt;='club records'!$G$24), "CR", " ")</f>
        <v xml:space="preserve"> </v>
      </c>
      <c r="AD85" s="14" t="str">
        <f>IF(AND(B85="discus 2", E85='club records'!$F$25, F85&gt;='club records'!$G$25), "CR", " ")</f>
        <v xml:space="preserve"> </v>
      </c>
      <c r="AE85" s="14" t="str">
        <f>IF(AND(B85="hammer 4", E85='club records'!$F$27, F85&gt;='club records'!$G$27), "CR", " ")</f>
        <v xml:space="preserve"> </v>
      </c>
      <c r="AF85" s="14" t="str">
        <f>IF(AND(B85="hammer 5", E85='club records'!$F$28, F85&gt;='club records'!$G$28), "CR", " ")</f>
        <v xml:space="preserve"> </v>
      </c>
      <c r="AG85" s="14" t="str">
        <f>IF(AND(B85="hammer 6", E85='club records'!$F$29, F85&gt;='club records'!$G$29), "CR", " ")</f>
        <v xml:space="preserve"> </v>
      </c>
      <c r="AH85" s="14" t="str">
        <f>IF(AND(B85="hammer 7.26", E85='club records'!$F$30, F85&gt;='club records'!$G$30), "CR", " ")</f>
        <v xml:space="preserve"> </v>
      </c>
      <c r="AI85" s="14" t="str">
        <f>IF(AND(B85="javelin 400", E85='club records'!$F$31, F85&gt;='club records'!$G$31), "CR", " ")</f>
        <v xml:space="preserve"> </v>
      </c>
      <c r="AJ85" s="14" t="str">
        <f>IF(AND(B85="javelin 600", E85='club records'!$F$32, F85&gt;='club records'!$G$32), "CR", " ")</f>
        <v xml:space="preserve"> </v>
      </c>
      <c r="AK85" s="14" t="str">
        <f>IF(AND(B85="javelin 700", E85='club records'!$F$33, F85&gt;='club records'!$G$33), "CR", " ")</f>
        <v xml:space="preserve"> </v>
      </c>
      <c r="AL85" s="14" t="str">
        <f>IF(AND(B85="javelin 800", OR(AND(E85='club records'!$F$34, F85&gt;='club records'!$G$34), AND(E85='club records'!$F$35, F85&gt;='club records'!$G$35))), "CR", " ")</f>
        <v xml:space="preserve"> </v>
      </c>
      <c r="AM85" s="14" t="str">
        <f>IF(AND(B85="shot 3", E85='club records'!$F$36, F85&gt;='club records'!$G$36), "CR", " ")</f>
        <v xml:space="preserve"> </v>
      </c>
      <c r="AN85" s="14" t="str">
        <f>IF(AND(B85="shot 4", E85='club records'!$F$37, F85&gt;='club records'!$G$37), "CR", " ")</f>
        <v xml:space="preserve"> </v>
      </c>
      <c r="AO85" s="14" t="str">
        <f>IF(AND(B85="shot 5", E85='club records'!$F$38, F85&gt;='club records'!$G$38), "CR", " ")</f>
        <v xml:space="preserve"> </v>
      </c>
      <c r="AP85" s="14" t="str">
        <f>IF(AND(B85="shot 6", E85='club records'!$F$39, F85&gt;='club records'!$G$39), "CR", " ")</f>
        <v xml:space="preserve"> </v>
      </c>
      <c r="AQ85" s="14" t="str">
        <f>IF(AND(B85="shot 7.26", E85='club records'!$F$40, F85&gt;='club records'!$G$40), "CR", " ")</f>
        <v xml:space="preserve"> </v>
      </c>
      <c r="AR85" s="14" t="str">
        <f>IF(AND(B85="60H",OR(AND(E85='club records'!$J$1,F85&lt;='club records'!$K$1),AND(E85='club records'!$J$2,F85&lt;='club records'!$K$2),AND(E85='club records'!$J$3,F85&lt;='club records'!$K$3),AND(E85='club records'!$J$4,F85&lt;='club records'!$K$4),AND(E85='club records'!$J$5,F85&lt;='club records'!$K$5))),"CR"," ")</f>
        <v xml:space="preserve"> </v>
      </c>
      <c r="AS85" s="14" t="str">
        <f>IF(AND(B85="75H", AND(E85='club records'!$J$6, F85&lt;='club records'!$K$6)), "CR", " ")</f>
        <v xml:space="preserve"> </v>
      </c>
      <c r="AT85" s="14" t="str">
        <f>IF(AND(B85="80H", AND(E85='club records'!$J$7, F85&lt;='club records'!$K$7)), "CR", " ")</f>
        <v xml:space="preserve"> </v>
      </c>
      <c r="AU85" s="14" t="str">
        <f>IF(AND(B85="100H", AND(E85='club records'!$J$8, F85&lt;='club records'!$K$8)), "CR", " ")</f>
        <v xml:space="preserve"> </v>
      </c>
      <c r="AV85" s="14" t="str">
        <f>IF(AND(B85="110H", OR(AND(E85='club records'!$J$9, F85&lt;='club records'!$K$9), AND(E85='club records'!$J$10, F85&lt;='club records'!$K$10))), "CR", " ")</f>
        <v xml:space="preserve"> </v>
      </c>
      <c r="AW85" s="14" t="str">
        <f>IF(AND(B85="400H", OR(AND(E85='club records'!$J$11, F85&lt;='club records'!$K$11), AND(E85='club records'!$J$12, F85&lt;='club records'!$K$12), AND(E85='club records'!$J$13, F85&lt;='club records'!$K$13), AND(E85='club records'!$J$14, F85&lt;='club records'!$K$14))), "CR", " ")</f>
        <v xml:space="preserve"> </v>
      </c>
      <c r="AX85" s="14" t="str">
        <f>IF(AND(B85="1500SC", AND(E85='club records'!$J$15, F85&lt;='club records'!$K$15)), "CR", " ")</f>
        <v xml:space="preserve"> </v>
      </c>
      <c r="AY85" s="14" t="str">
        <f>IF(AND(B85="2000SC", OR(AND(E85='club records'!$J$17, F85&lt;='club records'!$K$17), AND(E85='club records'!$J$18, F85&lt;='club records'!$K$18))), "CR", " ")</f>
        <v xml:space="preserve"> </v>
      </c>
      <c r="AZ85" s="14" t="str">
        <f>IF(AND(B85="3000SC", OR(AND(E85='club records'!$J$20, F85&lt;='club records'!$K$20), AND(E85='club records'!$J$21, F85&lt;='club records'!$K$21))), "CR", " ")</f>
        <v xml:space="preserve"> </v>
      </c>
      <c r="BA85" s="15" t="str">
        <f>IF(AND(B85="4x100", OR(AND(E85='club records'!$N$1, F85&lt;='club records'!$O$1), AND(E85='club records'!$N$2, F85&lt;='club records'!$O$2), AND(E85='club records'!$N$3, F85&lt;='club records'!$O$3), AND(E85='club records'!$N$4, F85&lt;='club records'!$O$4), AND(E85='club records'!$N$5, F85&lt;='club records'!$O$5))), "CR", " ")</f>
        <v xml:space="preserve"> </v>
      </c>
      <c r="BB85" s="15" t="str">
        <f>IF(AND(B85="4x200", OR(AND(E85='club records'!$N$6, F85&lt;='club records'!$O$6), AND(E85='club records'!$N$7, F85&lt;='club records'!$O$7), AND(E85='club records'!$N$8, F85&lt;='club records'!$O$8), AND(E85='club records'!$N$9, F85&lt;='club records'!$O$9), AND(E85='club records'!$N$10, F85&lt;='club records'!$O$10))), "CR", " ")</f>
        <v xml:space="preserve"> </v>
      </c>
      <c r="BC85" s="15" t="str">
        <f>IF(AND(B85="4x300", AND(E85='club records'!$N$11, F85&lt;='club records'!$O$11)), "CR", " ")</f>
        <v xml:space="preserve"> </v>
      </c>
      <c r="BD85" s="15" t="str">
        <f>IF(AND(B85="4x400", OR(AND(E85='club records'!$N$12, F85&lt;='club records'!$O$12), AND(E85='club records'!$N$13, F85&lt;='club records'!$O$13), AND(E85='club records'!$N$14, F85&lt;='club records'!$O$14), AND(E85='club records'!$N$15, F85&lt;='club records'!$O$15))), "CR", " ")</f>
        <v xml:space="preserve"> </v>
      </c>
      <c r="BE85" s="15" t="str">
        <f>IF(AND(B85="3x800", OR(AND(E85='club records'!$N$16, F85&lt;='club records'!$O$16), AND(E85='club records'!$N$17, F85&lt;='club records'!$O$17), AND(E85='club records'!$N$18, F85&lt;='club records'!$O$18))), "CR", " ")</f>
        <v xml:space="preserve"> </v>
      </c>
      <c r="BF85" s="15" t="str">
        <f>IF(AND(B85="pentathlon", OR(AND(E85='club records'!$N$21, F85&gt;='club records'!$O$21), AND(E85='club records'!$N$22, F85&gt;='club records'!$O$22),AND(E85='club records'!$N$23, F85&gt;='club records'!$O$23),AND(E85='club records'!$N$24, F85&gt;='club records'!$O$24))), "CR", " ")</f>
        <v xml:space="preserve"> </v>
      </c>
      <c r="BG85" s="15" t="str">
        <f>IF(AND(B85="heptathlon", OR(AND(E85='club records'!$N$26, F85&gt;='club records'!$O$26), AND(E85='club records'!$N$27, F85&gt;='club records'!$O$27))), "CR", " ")</f>
        <v xml:space="preserve"> </v>
      </c>
      <c r="BH85" s="15" t="str">
        <f>IF(AND(B85="decathlon", OR(AND(E85='club records'!$N$29, F85&gt;='club records'!$O$29), AND(E85='club records'!$N$30, F85&gt;='club records'!$O$30),AND(E85='club records'!$N$31, F85&gt;='club records'!$O$31))), "CR", " ")</f>
        <v xml:space="preserve"> </v>
      </c>
    </row>
    <row r="86" spans="1:60" ht="14.5" x14ac:dyDescent="0.35">
      <c r="A86" s="1" t="str">
        <f t="shared" si="6"/>
        <v>U13</v>
      </c>
      <c r="B86" s="2">
        <v>200</v>
      </c>
      <c r="C86" s="1" t="s">
        <v>55</v>
      </c>
      <c r="D86" s="1" t="s">
        <v>74</v>
      </c>
      <c r="E86" s="19" t="s">
        <v>13</v>
      </c>
      <c r="F86" s="21">
        <v>32.200000000000003</v>
      </c>
      <c r="G86" s="27">
        <v>39903</v>
      </c>
      <c r="H86" s="1" t="s">
        <v>248</v>
      </c>
      <c r="I86" s="1" t="s">
        <v>249</v>
      </c>
      <c r="J86" s="15" t="str">
        <f t="shared" si="7"/>
        <v/>
      </c>
      <c r="K86" s="15" t="str">
        <f>IF(AND(B86=100, OR(AND(E86='club records'!$B$6, F86&lt;='club records'!$C$6), AND(E86='club records'!$B$7, F86&lt;='club records'!$C$7), AND(E86='club records'!$B$8, F86&lt;='club records'!$C$8), AND(E86='club records'!$B$9, F86&lt;='club records'!$C$9), AND(E86='club records'!$B$10, F86&lt;='club records'!$C$10))), "CR", " ")</f>
        <v xml:space="preserve"> </v>
      </c>
      <c r="L86" s="15" t="str">
        <f>IF(AND(B86=200, OR(AND(E86='club records'!$B$11, F86&lt;='club records'!$C$11), AND(E86='club records'!$B$12, F86&lt;='club records'!$C$12), AND(E86='club records'!$B$13, F86&lt;='club records'!$C$13), AND(E86='club records'!$B$14, F86&lt;='club records'!$C$14), AND(E86='club records'!$B$15, F86&lt;='club records'!$C$15))), "CR", " ")</f>
        <v xml:space="preserve"> </v>
      </c>
      <c r="M86" s="15" t="str">
        <f>IF(AND(B86=300, OR(AND(E86='club records'!$B$16, F86&lt;='club records'!$C$16), AND(E86='club records'!$B$17, F86&lt;='club records'!$C$17))), "CR", " ")</f>
        <v xml:space="preserve"> </v>
      </c>
      <c r="N86" s="15" t="str">
        <f>IF(AND(B86=400, OR(AND(E86='club records'!$B$18, F86&lt;='club records'!$C$18), AND(E86='club records'!$B$19, F86&lt;='club records'!$C$19), AND(E86='club records'!$B$20, F86&lt;='club records'!$C$20), AND(E86='club records'!$B$21, F86&lt;='club records'!$C$21))), "CR", " ")</f>
        <v xml:space="preserve"> </v>
      </c>
      <c r="O86" s="15" t="str">
        <f>IF(AND(B86=800, OR(AND(E86='club records'!$B$22, F86&lt;='club records'!$C$22), AND(E86='club records'!$B$23, F86&lt;='club records'!$C$23), AND(E86='club records'!$B$24, F86&lt;='club records'!$C$24), AND(E86='club records'!$B$25, F86&lt;='club records'!$C$25), AND(E86='club records'!$B$26, F86&lt;='club records'!$C$26))), "CR", " ")</f>
        <v xml:space="preserve"> </v>
      </c>
      <c r="P86" s="15" t="str">
        <f>IF(AND(B86=1000, OR(AND(E86='club records'!$B$27, F86&lt;='club records'!$C$27), AND(E86='club records'!$B$28, F86&lt;='club records'!$C$28))), "CR", " ")</f>
        <v xml:space="preserve"> </v>
      </c>
      <c r="Q86" s="15" t="str">
        <f>IF(AND(B86=1500, OR(AND(E86='club records'!$B$29, F86&lt;='club records'!$C$29), AND(E86='club records'!$B$30, F86&lt;='club records'!$C$30), AND(E86='club records'!$B$31, F86&lt;='club records'!$C$31), AND(E86='club records'!$B$32, F86&lt;='club records'!$C$32), AND(E86='club records'!$B$33, F86&lt;='club records'!$C$33))), "CR", " ")</f>
        <v xml:space="preserve"> </v>
      </c>
      <c r="R86" s="15" t="str">
        <f>IF(AND(B86="1600 (Mile)",OR(AND(E86='club records'!$B$34,F86&lt;='club records'!$C$34),AND(E86='club records'!$B$35,F86&lt;='club records'!$C$35),AND(E86='club records'!$B$36,F86&lt;='club records'!$C$36),AND(E86='club records'!$B$37,F86&lt;='club records'!$C$37))),"CR"," ")</f>
        <v xml:space="preserve"> </v>
      </c>
      <c r="S86" s="15" t="str">
        <f>IF(AND(B86=3000, OR(AND(E86='club records'!$B$38, F86&lt;='club records'!$C$38), AND(E86='club records'!$B$39, F86&lt;='club records'!$C$39), AND(E86='club records'!$B$40, F86&lt;='club records'!$C$40), AND(E86='club records'!$B$41, F86&lt;='club records'!$C$41))), "CR", " ")</f>
        <v xml:space="preserve"> </v>
      </c>
      <c r="T86" s="15" t="str">
        <f>IF(AND(B86=5000, OR(AND(E86='club records'!$B$42, F86&lt;='club records'!$C$42), AND(E86='club records'!$B$43, F86&lt;='club records'!$C$43))), "CR", " ")</f>
        <v xml:space="preserve"> </v>
      </c>
      <c r="U86" s="14" t="str">
        <f>IF(AND(B86=10000, OR(AND(E86='club records'!$B$44, F86&lt;='club records'!$C$44), AND(E86='club records'!$B$45, F86&lt;='club records'!$C$45))), "CR", " ")</f>
        <v xml:space="preserve"> </v>
      </c>
      <c r="V86" s="14" t="str">
        <f>IF(AND(B86="high jump", OR(AND(E86='club records'!$F$1, F86&gt;='club records'!$G$1), AND(E86='club records'!$F$2, F86&gt;='club records'!$G$2), AND(E86='club records'!$F$3, F86&gt;='club records'!$G$3), AND(E86='club records'!$F$4, F86&gt;='club records'!$G$4), AND(E86='club records'!$F$5, F86&gt;='club records'!$G$5))), "CR", " ")</f>
        <v xml:space="preserve"> </v>
      </c>
      <c r="W86" s="14" t="str">
        <f>IF(AND(B86="long jump", OR(AND(E86='club records'!$F$6, F86&gt;='club records'!$G$6), AND(E86='club records'!$F$7, F86&gt;='club records'!$G$7), AND(E86='club records'!$F$8, F86&gt;='club records'!$G$8), AND(E86='club records'!$F$9, F86&gt;='club records'!$G$9), AND(E86='club records'!$F$10, F86&gt;='club records'!$G$10))), "CR", " ")</f>
        <v xml:space="preserve"> </v>
      </c>
      <c r="X86" s="14" t="str">
        <f>IF(AND(B86="triple jump", OR(AND(E86='club records'!$F$11, F86&gt;='club records'!$G$11), AND(E86='club records'!$F$12, F86&gt;='club records'!$G$12), AND(E86='club records'!$F$13, F86&gt;='club records'!$G$13), AND(E86='club records'!$F$14, F86&gt;='club records'!$G$14), AND(E86='club records'!$F$15, F86&gt;='club records'!$G$15))), "CR", " ")</f>
        <v xml:space="preserve"> </v>
      </c>
      <c r="Y86" s="14" t="str">
        <f>IF(AND(B86="pole vault", OR(AND(E86='club records'!$F$16, F86&gt;='club records'!$G$16), AND(E86='club records'!$F$17, F86&gt;='club records'!$G$17), AND(E86='club records'!$F$18, F86&gt;='club records'!$G$18), AND(E86='club records'!$F$19, F86&gt;='club records'!$G$19), AND(E86='club records'!$F$20, F86&gt;='club records'!$G$20))), "CR", " ")</f>
        <v xml:space="preserve"> </v>
      </c>
      <c r="Z86" s="14" t="str">
        <f>IF(AND(B86="discus 1", E86='club records'!$F$21, F86&gt;='club records'!$G$21), "CR", " ")</f>
        <v xml:space="preserve"> </v>
      </c>
      <c r="AA86" s="14" t="str">
        <f>IF(AND(B86="discus 1.25", E86='club records'!$F$22, F86&gt;='club records'!$G$22), "CR", " ")</f>
        <v xml:space="preserve"> </v>
      </c>
      <c r="AB86" s="14" t="str">
        <f>IF(AND(B86="discus 1.5", E86='club records'!$F$23, F86&gt;='club records'!$G$23), "CR", " ")</f>
        <v xml:space="preserve"> </v>
      </c>
      <c r="AC86" s="14" t="str">
        <f>IF(AND(B86="discus 1.75", E86='club records'!$F$24, F86&gt;='club records'!$G$24), "CR", " ")</f>
        <v xml:space="preserve"> </v>
      </c>
      <c r="AD86" s="14" t="str">
        <f>IF(AND(B86="discus 2", E86='club records'!$F$25, F86&gt;='club records'!$G$25), "CR", " ")</f>
        <v xml:space="preserve"> </v>
      </c>
      <c r="AE86" s="14" t="str">
        <f>IF(AND(B86="hammer 4", E86='club records'!$F$27, F86&gt;='club records'!$G$27), "CR", " ")</f>
        <v xml:space="preserve"> </v>
      </c>
      <c r="AF86" s="14" t="str">
        <f>IF(AND(B86="hammer 5", E86='club records'!$F$28, F86&gt;='club records'!$G$28), "CR", " ")</f>
        <v xml:space="preserve"> </v>
      </c>
      <c r="AG86" s="14" t="str">
        <f>IF(AND(B86="hammer 6", E86='club records'!$F$29, F86&gt;='club records'!$G$29), "CR", " ")</f>
        <v xml:space="preserve"> </v>
      </c>
      <c r="AH86" s="14" t="str">
        <f>IF(AND(B86="hammer 7.26", E86='club records'!$F$30, F86&gt;='club records'!$G$30), "CR", " ")</f>
        <v xml:space="preserve"> </v>
      </c>
      <c r="AI86" s="14" t="str">
        <f>IF(AND(B86="javelin 400", E86='club records'!$F$31, F86&gt;='club records'!$G$31), "CR", " ")</f>
        <v xml:space="preserve"> </v>
      </c>
      <c r="AJ86" s="14" t="str">
        <f>IF(AND(B86="javelin 600", E86='club records'!$F$32, F86&gt;='club records'!$G$32), "CR", " ")</f>
        <v xml:space="preserve"> </v>
      </c>
      <c r="AK86" s="14" t="str">
        <f>IF(AND(B86="javelin 700", E86='club records'!$F$33, F86&gt;='club records'!$G$33), "CR", " ")</f>
        <v xml:space="preserve"> </v>
      </c>
      <c r="AL86" s="14" t="str">
        <f>IF(AND(B86="javelin 800", OR(AND(E86='club records'!$F$34, F86&gt;='club records'!$G$34), AND(E86='club records'!$F$35, F86&gt;='club records'!$G$35))), "CR", " ")</f>
        <v xml:space="preserve"> </v>
      </c>
      <c r="AM86" s="14" t="str">
        <f>IF(AND(B86="shot 3", E86='club records'!$F$36, F86&gt;='club records'!$G$36), "CR", " ")</f>
        <v xml:space="preserve"> </v>
      </c>
      <c r="AN86" s="14" t="str">
        <f>IF(AND(B86="shot 4", E86='club records'!$F$37, F86&gt;='club records'!$G$37), "CR", " ")</f>
        <v xml:space="preserve"> </v>
      </c>
      <c r="AO86" s="14" t="str">
        <f>IF(AND(B86="shot 5", E86='club records'!$F$38, F86&gt;='club records'!$G$38), "CR", " ")</f>
        <v xml:space="preserve"> </v>
      </c>
      <c r="AP86" s="14" t="str">
        <f>IF(AND(B86="shot 6", E86='club records'!$F$39, F86&gt;='club records'!$G$39), "CR", " ")</f>
        <v xml:space="preserve"> </v>
      </c>
      <c r="AQ86" s="14" t="str">
        <f>IF(AND(B86="shot 7.26", E86='club records'!$F$40, F86&gt;='club records'!$G$40), "CR", " ")</f>
        <v xml:space="preserve"> </v>
      </c>
      <c r="AR86" s="14" t="str">
        <f>IF(AND(B86="60H",OR(AND(E86='club records'!$J$1,F86&lt;='club records'!$K$1),AND(E86='club records'!$J$2,F86&lt;='club records'!$K$2),AND(E86='club records'!$J$3,F86&lt;='club records'!$K$3),AND(E86='club records'!$J$4,F86&lt;='club records'!$K$4),AND(E86='club records'!$J$5,F86&lt;='club records'!$K$5))),"CR"," ")</f>
        <v xml:space="preserve"> </v>
      </c>
      <c r="AS86" s="14" t="str">
        <f>IF(AND(B86="75H", AND(E86='club records'!$J$6, F86&lt;='club records'!$K$6)), "CR", " ")</f>
        <v xml:space="preserve"> </v>
      </c>
      <c r="AT86" s="14" t="str">
        <f>IF(AND(B86="80H", AND(E86='club records'!$J$7, F86&lt;='club records'!$K$7)), "CR", " ")</f>
        <v xml:space="preserve"> </v>
      </c>
      <c r="AU86" s="14" t="str">
        <f>IF(AND(B86="100H", AND(E86='club records'!$J$8, F86&lt;='club records'!$K$8)), "CR", " ")</f>
        <v xml:space="preserve"> </v>
      </c>
      <c r="AV86" s="14" t="str">
        <f>IF(AND(B86="110H", OR(AND(E86='club records'!$J$9, F86&lt;='club records'!$K$9), AND(E86='club records'!$J$10, F86&lt;='club records'!$K$10))), "CR", " ")</f>
        <v xml:space="preserve"> </v>
      </c>
      <c r="AW86" s="14" t="str">
        <f>IF(AND(B86="400H", OR(AND(E86='club records'!$J$11, F86&lt;='club records'!$K$11), AND(E86='club records'!$J$12, F86&lt;='club records'!$K$12), AND(E86='club records'!$J$13, F86&lt;='club records'!$K$13), AND(E86='club records'!$J$14, F86&lt;='club records'!$K$14))), "CR", " ")</f>
        <v xml:space="preserve"> </v>
      </c>
      <c r="AX86" s="14" t="str">
        <f>IF(AND(B86="1500SC", AND(E86='club records'!$J$15, F86&lt;='club records'!$K$15)), "CR", " ")</f>
        <v xml:space="preserve"> </v>
      </c>
      <c r="AY86" s="14" t="str">
        <f>IF(AND(B86="2000SC", OR(AND(E86='club records'!$J$17, F86&lt;='club records'!$K$17), AND(E86='club records'!$J$18, F86&lt;='club records'!$K$18))), "CR", " ")</f>
        <v xml:space="preserve"> </v>
      </c>
      <c r="AZ86" s="14" t="str">
        <f>IF(AND(B86="3000SC", OR(AND(E86='club records'!$J$20, F86&lt;='club records'!$K$20), AND(E86='club records'!$J$21, F86&lt;='club records'!$K$21))), "CR", " ")</f>
        <v xml:space="preserve"> </v>
      </c>
      <c r="BA86" s="15" t="str">
        <f>IF(AND(B86="4x100", OR(AND(E86='club records'!$N$1, F86&lt;='club records'!$O$1), AND(E86='club records'!$N$2, F86&lt;='club records'!$O$2), AND(E86='club records'!$N$3, F86&lt;='club records'!$O$3), AND(E86='club records'!$N$4, F86&lt;='club records'!$O$4), AND(E86='club records'!$N$5, F86&lt;='club records'!$O$5))), "CR", " ")</f>
        <v xml:space="preserve"> </v>
      </c>
      <c r="BB86" s="15" t="str">
        <f>IF(AND(B86="4x200", OR(AND(E86='club records'!$N$6, F86&lt;='club records'!$O$6), AND(E86='club records'!$N$7, F86&lt;='club records'!$O$7), AND(E86='club records'!$N$8, F86&lt;='club records'!$O$8), AND(E86='club records'!$N$9, F86&lt;='club records'!$O$9), AND(E86='club records'!$N$10, F86&lt;='club records'!$O$10))), "CR", " ")</f>
        <v xml:space="preserve"> </v>
      </c>
      <c r="BC86" s="15" t="str">
        <f>IF(AND(B86="4x300", AND(E86='club records'!$N$11, F86&lt;='club records'!$O$11)), "CR", " ")</f>
        <v xml:space="preserve"> </v>
      </c>
      <c r="BD86" s="15" t="str">
        <f>IF(AND(B86="4x400", OR(AND(E86='club records'!$N$12, F86&lt;='club records'!$O$12), AND(E86='club records'!$N$13, F86&lt;='club records'!$O$13), AND(E86='club records'!$N$14, F86&lt;='club records'!$O$14), AND(E86='club records'!$N$15, F86&lt;='club records'!$O$15))), "CR", " ")</f>
        <v xml:space="preserve"> </v>
      </c>
      <c r="BE86" s="15" t="str">
        <f>IF(AND(B86="3x800", OR(AND(E86='club records'!$N$16, F86&lt;='club records'!$O$16), AND(E86='club records'!$N$17, F86&lt;='club records'!$O$17), AND(E86='club records'!$N$18, F86&lt;='club records'!$O$18))), "CR", " ")</f>
        <v xml:space="preserve"> </v>
      </c>
      <c r="BF86" s="15" t="str">
        <f>IF(AND(B86="pentathlon", OR(AND(E86='club records'!$N$21, F86&gt;='club records'!$O$21), AND(E86='club records'!$N$22, F86&gt;='club records'!$O$22),AND(E86='club records'!$N$23, F86&gt;='club records'!$O$23),AND(E86='club records'!$N$24, F86&gt;='club records'!$O$24))), "CR", " ")</f>
        <v xml:space="preserve"> </v>
      </c>
      <c r="BG86" s="15" t="str">
        <f>IF(AND(B86="heptathlon", OR(AND(E86='club records'!$N$26, F86&gt;='club records'!$O$26), AND(E86='club records'!$N$27, F86&gt;='club records'!$O$27))), "CR", " ")</f>
        <v xml:space="preserve"> </v>
      </c>
      <c r="BH86" s="15" t="str">
        <f>IF(AND(B86="decathlon", OR(AND(E86='club records'!$N$29, F86&gt;='club records'!$O$29), AND(E86='club records'!$N$30, F86&gt;='club records'!$O$30),AND(E86='club records'!$N$31, F86&gt;='club records'!$O$31))), "CR", " ")</f>
        <v xml:space="preserve"> </v>
      </c>
    </row>
    <row r="87" spans="1:60" ht="14.5" x14ac:dyDescent="0.35">
      <c r="A87" s="1" t="str">
        <f t="shared" si="6"/>
        <v>U13</v>
      </c>
      <c r="B87" s="2">
        <v>200</v>
      </c>
      <c r="C87" s="1" t="s">
        <v>61</v>
      </c>
      <c r="D87" s="1" t="s">
        <v>258</v>
      </c>
      <c r="E87" s="19" t="s">
        <v>13</v>
      </c>
      <c r="F87" s="21">
        <v>32.79</v>
      </c>
      <c r="G87" s="27">
        <v>39903</v>
      </c>
      <c r="H87" s="1" t="s">
        <v>248</v>
      </c>
      <c r="I87" s="1" t="s">
        <v>249</v>
      </c>
      <c r="J87" s="15" t="str">
        <f t="shared" si="7"/>
        <v/>
      </c>
      <c r="K87" s="15" t="str">
        <f>IF(AND(B87=100, OR(AND(E87='club records'!$B$6, F87&lt;='club records'!$C$6), AND(E87='club records'!$B$7, F87&lt;='club records'!$C$7), AND(E87='club records'!$B$8, F87&lt;='club records'!$C$8), AND(E87='club records'!$B$9, F87&lt;='club records'!$C$9), AND(E87='club records'!$B$10, F87&lt;='club records'!$C$10))), "CR", " ")</f>
        <v xml:space="preserve"> </v>
      </c>
      <c r="L87" s="15" t="str">
        <f>IF(AND(B87=200, OR(AND(E87='club records'!$B$11, F87&lt;='club records'!$C$11), AND(E87='club records'!$B$12, F87&lt;='club records'!$C$12), AND(E87='club records'!$B$13, F87&lt;='club records'!$C$13), AND(E87='club records'!$B$14, F87&lt;='club records'!$C$14), AND(E87='club records'!$B$15, F87&lt;='club records'!$C$15))), "CR", " ")</f>
        <v xml:space="preserve"> </v>
      </c>
      <c r="M87" s="15" t="str">
        <f>IF(AND(B87=300, OR(AND(E87='club records'!$B$16, F87&lt;='club records'!$C$16), AND(E87='club records'!$B$17, F87&lt;='club records'!$C$17))), "CR", " ")</f>
        <v xml:space="preserve"> </v>
      </c>
      <c r="N87" s="15" t="str">
        <f>IF(AND(B87=400, OR(AND(E87='club records'!$B$18, F87&lt;='club records'!$C$18), AND(E87='club records'!$B$19, F87&lt;='club records'!$C$19), AND(E87='club records'!$B$20, F87&lt;='club records'!$C$20), AND(E87='club records'!$B$21, F87&lt;='club records'!$C$21))), "CR", " ")</f>
        <v xml:space="preserve"> </v>
      </c>
      <c r="O87" s="15" t="str">
        <f>IF(AND(B87=800, OR(AND(E87='club records'!$B$22, F87&lt;='club records'!$C$22), AND(E87='club records'!$B$23, F87&lt;='club records'!$C$23), AND(E87='club records'!$B$24, F87&lt;='club records'!$C$24), AND(E87='club records'!$B$25, F87&lt;='club records'!$C$25), AND(E87='club records'!$B$26, F87&lt;='club records'!$C$26))), "CR", " ")</f>
        <v xml:space="preserve"> </v>
      </c>
      <c r="P87" s="15" t="str">
        <f>IF(AND(B87=1000, OR(AND(E87='club records'!$B$27, F87&lt;='club records'!$C$27), AND(E87='club records'!$B$28, F87&lt;='club records'!$C$28))), "CR", " ")</f>
        <v xml:space="preserve"> </v>
      </c>
      <c r="Q87" s="15" t="str">
        <f>IF(AND(B87=1500, OR(AND(E87='club records'!$B$29, F87&lt;='club records'!$C$29), AND(E87='club records'!$B$30, F87&lt;='club records'!$C$30), AND(E87='club records'!$B$31, F87&lt;='club records'!$C$31), AND(E87='club records'!$B$32, F87&lt;='club records'!$C$32), AND(E87='club records'!$B$33, F87&lt;='club records'!$C$33))), "CR", " ")</f>
        <v xml:space="preserve"> </v>
      </c>
      <c r="R87" s="15" t="str">
        <f>IF(AND(B87="1600 (Mile)",OR(AND(E87='club records'!$B$34,F87&lt;='club records'!$C$34),AND(E87='club records'!$B$35,F87&lt;='club records'!$C$35),AND(E87='club records'!$B$36,F87&lt;='club records'!$C$36),AND(E87='club records'!$B$37,F87&lt;='club records'!$C$37))),"CR"," ")</f>
        <v xml:space="preserve"> </v>
      </c>
      <c r="S87" s="15" t="str">
        <f>IF(AND(B87=3000, OR(AND(E87='club records'!$B$38, F87&lt;='club records'!$C$38), AND(E87='club records'!$B$39, F87&lt;='club records'!$C$39), AND(E87='club records'!$B$40, F87&lt;='club records'!$C$40), AND(E87='club records'!$B$41, F87&lt;='club records'!$C$41))), "CR", " ")</f>
        <v xml:space="preserve"> </v>
      </c>
      <c r="T87" s="15" t="str">
        <f>IF(AND(B87=5000, OR(AND(E87='club records'!$B$42, F87&lt;='club records'!$C$42), AND(E87='club records'!$B$43, F87&lt;='club records'!$C$43))), "CR", " ")</f>
        <v xml:space="preserve"> </v>
      </c>
      <c r="U87" s="14" t="str">
        <f>IF(AND(B87=10000, OR(AND(E87='club records'!$B$44, F87&lt;='club records'!$C$44), AND(E87='club records'!$B$45, F87&lt;='club records'!$C$45))), "CR", " ")</f>
        <v xml:space="preserve"> </v>
      </c>
      <c r="V87" s="14" t="str">
        <f>IF(AND(B87="high jump", OR(AND(E87='club records'!$F$1, F87&gt;='club records'!$G$1), AND(E87='club records'!$F$2, F87&gt;='club records'!$G$2), AND(E87='club records'!$F$3, F87&gt;='club records'!$G$3), AND(E87='club records'!$F$4, F87&gt;='club records'!$G$4), AND(E87='club records'!$F$5, F87&gt;='club records'!$G$5))), "CR", " ")</f>
        <v xml:space="preserve"> </v>
      </c>
      <c r="W87" s="14" t="str">
        <f>IF(AND(B87="long jump", OR(AND(E87='club records'!$F$6, F87&gt;='club records'!$G$6), AND(E87='club records'!$F$7, F87&gt;='club records'!$G$7), AND(E87='club records'!$F$8, F87&gt;='club records'!$G$8), AND(E87='club records'!$F$9, F87&gt;='club records'!$G$9), AND(E87='club records'!$F$10, F87&gt;='club records'!$G$10))), "CR", " ")</f>
        <v xml:space="preserve"> </v>
      </c>
      <c r="X87" s="14" t="str">
        <f>IF(AND(B87="triple jump", OR(AND(E87='club records'!$F$11, F87&gt;='club records'!$G$11), AND(E87='club records'!$F$12, F87&gt;='club records'!$G$12), AND(E87='club records'!$F$13, F87&gt;='club records'!$G$13), AND(E87='club records'!$F$14, F87&gt;='club records'!$G$14), AND(E87='club records'!$F$15, F87&gt;='club records'!$G$15))), "CR", " ")</f>
        <v xml:space="preserve"> </v>
      </c>
      <c r="Y87" s="14" t="str">
        <f>IF(AND(B87="pole vault", OR(AND(E87='club records'!$F$16, F87&gt;='club records'!$G$16), AND(E87='club records'!$F$17, F87&gt;='club records'!$G$17), AND(E87='club records'!$F$18, F87&gt;='club records'!$G$18), AND(E87='club records'!$F$19, F87&gt;='club records'!$G$19), AND(E87='club records'!$F$20, F87&gt;='club records'!$G$20))), "CR", " ")</f>
        <v xml:space="preserve"> </v>
      </c>
      <c r="Z87" s="14" t="str">
        <f>IF(AND(B87="discus 1", E87='club records'!$F$21, F87&gt;='club records'!$G$21), "CR", " ")</f>
        <v xml:space="preserve"> </v>
      </c>
      <c r="AA87" s="14" t="str">
        <f>IF(AND(B87="discus 1.25", E87='club records'!$F$22, F87&gt;='club records'!$G$22), "CR", " ")</f>
        <v xml:space="preserve"> </v>
      </c>
      <c r="AB87" s="14" t="str">
        <f>IF(AND(B87="discus 1.5", E87='club records'!$F$23, F87&gt;='club records'!$G$23), "CR", " ")</f>
        <v xml:space="preserve"> </v>
      </c>
      <c r="AC87" s="14" t="str">
        <f>IF(AND(B87="discus 1.75", E87='club records'!$F$24, F87&gt;='club records'!$G$24), "CR", " ")</f>
        <v xml:space="preserve"> </v>
      </c>
      <c r="AD87" s="14" t="str">
        <f>IF(AND(B87="discus 2", E87='club records'!$F$25, F87&gt;='club records'!$G$25), "CR", " ")</f>
        <v xml:space="preserve"> </v>
      </c>
      <c r="AE87" s="14" t="str">
        <f>IF(AND(B87="hammer 4", E87='club records'!$F$27, F87&gt;='club records'!$G$27), "CR", " ")</f>
        <v xml:space="preserve"> </v>
      </c>
      <c r="AF87" s="14" t="str">
        <f>IF(AND(B87="hammer 5", E87='club records'!$F$28, F87&gt;='club records'!$G$28), "CR", " ")</f>
        <v xml:space="preserve"> </v>
      </c>
      <c r="AG87" s="14" t="str">
        <f>IF(AND(B87="hammer 6", E87='club records'!$F$29, F87&gt;='club records'!$G$29), "CR", " ")</f>
        <v xml:space="preserve"> </v>
      </c>
      <c r="AH87" s="14" t="str">
        <f>IF(AND(B87="hammer 7.26", E87='club records'!$F$30, F87&gt;='club records'!$G$30), "CR", " ")</f>
        <v xml:space="preserve"> </v>
      </c>
      <c r="AI87" s="14" t="str">
        <f>IF(AND(B87="javelin 400", E87='club records'!$F$31, F87&gt;='club records'!$G$31), "CR", " ")</f>
        <v xml:space="preserve"> </v>
      </c>
      <c r="AJ87" s="14" t="str">
        <f>IF(AND(B87="javelin 600", E87='club records'!$F$32, F87&gt;='club records'!$G$32), "CR", " ")</f>
        <v xml:space="preserve"> </v>
      </c>
      <c r="AK87" s="14" t="str">
        <f>IF(AND(B87="javelin 700", E87='club records'!$F$33, F87&gt;='club records'!$G$33), "CR", " ")</f>
        <v xml:space="preserve"> </v>
      </c>
      <c r="AL87" s="14" t="str">
        <f>IF(AND(B87="javelin 800", OR(AND(E87='club records'!$F$34, F87&gt;='club records'!$G$34), AND(E87='club records'!$F$35, F87&gt;='club records'!$G$35))), "CR", " ")</f>
        <v xml:space="preserve"> </v>
      </c>
      <c r="AM87" s="14" t="str">
        <f>IF(AND(B87="shot 3", E87='club records'!$F$36, F87&gt;='club records'!$G$36), "CR", " ")</f>
        <v xml:space="preserve"> </v>
      </c>
      <c r="AN87" s="14" t="str">
        <f>IF(AND(B87="shot 4", E87='club records'!$F$37, F87&gt;='club records'!$G$37), "CR", " ")</f>
        <v xml:space="preserve"> </v>
      </c>
      <c r="AO87" s="14" t="str">
        <f>IF(AND(B87="shot 5", E87='club records'!$F$38, F87&gt;='club records'!$G$38), "CR", " ")</f>
        <v xml:space="preserve"> </v>
      </c>
      <c r="AP87" s="14" t="str">
        <f>IF(AND(B87="shot 6", E87='club records'!$F$39, F87&gt;='club records'!$G$39), "CR", " ")</f>
        <v xml:space="preserve"> </v>
      </c>
      <c r="AQ87" s="14" t="str">
        <f>IF(AND(B87="shot 7.26", E87='club records'!$F$40, F87&gt;='club records'!$G$40), "CR", " ")</f>
        <v xml:space="preserve"> </v>
      </c>
      <c r="AR87" s="14" t="str">
        <f>IF(AND(B87="60H",OR(AND(E87='club records'!$J$1,F87&lt;='club records'!$K$1),AND(E87='club records'!$J$2,F87&lt;='club records'!$K$2),AND(E87='club records'!$J$3,F87&lt;='club records'!$K$3),AND(E87='club records'!$J$4,F87&lt;='club records'!$K$4),AND(E87='club records'!$J$5,F87&lt;='club records'!$K$5))),"CR"," ")</f>
        <v xml:space="preserve"> </v>
      </c>
      <c r="AS87" s="14" t="str">
        <f>IF(AND(B87="75H", AND(E87='club records'!$J$6, F87&lt;='club records'!$K$6)), "CR", " ")</f>
        <v xml:space="preserve"> </v>
      </c>
      <c r="AT87" s="14" t="str">
        <f>IF(AND(B87="80H", AND(E87='club records'!$J$7, F87&lt;='club records'!$K$7)), "CR", " ")</f>
        <v xml:space="preserve"> </v>
      </c>
      <c r="AU87" s="14" t="str">
        <f>IF(AND(B87="100H", AND(E87='club records'!$J$8, F87&lt;='club records'!$K$8)), "CR", " ")</f>
        <v xml:space="preserve"> </v>
      </c>
      <c r="AV87" s="14" t="str">
        <f>IF(AND(B87="110H", OR(AND(E87='club records'!$J$9, F87&lt;='club records'!$K$9), AND(E87='club records'!$J$10, F87&lt;='club records'!$K$10))), "CR", " ")</f>
        <v xml:space="preserve"> </v>
      </c>
      <c r="AW87" s="14" t="str">
        <f>IF(AND(B87="400H", OR(AND(E87='club records'!$J$11, F87&lt;='club records'!$K$11), AND(E87='club records'!$J$12, F87&lt;='club records'!$K$12), AND(E87='club records'!$J$13, F87&lt;='club records'!$K$13), AND(E87='club records'!$J$14, F87&lt;='club records'!$K$14))), "CR", " ")</f>
        <v xml:space="preserve"> </v>
      </c>
      <c r="AX87" s="14" t="str">
        <f>IF(AND(B87="1500SC", AND(E87='club records'!$J$15, F87&lt;='club records'!$K$15)), "CR", " ")</f>
        <v xml:space="preserve"> </v>
      </c>
      <c r="AY87" s="14" t="str">
        <f>IF(AND(B87="2000SC", OR(AND(E87='club records'!$J$17, F87&lt;='club records'!$K$17), AND(E87='club records'!$J$18, F87&lt;='club records'!$K$18))), "CR", " ")</f>
        <v xml:space="preserve"> </v>
      </c>
      <c r="AZ87" s="14" t="str">
        <f>IF(AND(B87="3000SC", OR(AND(E87='club records'!$J$20, F87&lt;='club records'!$K$20), AND(E87='club records'!$J$21, F87&lt;='club records'!$K$21))), "CR", " ")</f>
        <v xml:space="preserve"> </v>
      </c>
      <c r="BA87" s="15" t="str">
        <f>IF(AND(B87="4x100", OR(AND(E87='club records'!$N$1, F87&lt;='club records'!$O$1), AND(E87='club records'!$N$2, F87&lt;='club records'!$O$2), AND(E87='club records'!$N$3, F87&lt;='club records'!$O$3), AND(E87='club records'!$N$4, F87&lt;='club records'!$O$4), AND(E87='club records'!$N$5, F87&lt;='club records'!$O$5))), "CR", " ")</f>
        <v xml:space="preserve"> </v>
      </c>
      <c r="BB87" s="15" t="str">
        <f>IF(AND(B87="4x200", OR(AND(E87='club records'!$N$6, F87&lt;='club records'!$O$6), AND(E87='club records'!$N$7, F87&lt;='club records'!$O$7), AND(E87='club records'!$N$8, F87&lt;='club records'!$O$8), AND(E87='club records'!$N$9, F87&lt;='club records'!$O$9), AND(E87='club records'!$N$10, F87&lt;='club records'!$O$10))), "CR", " ")</f>
        <v xml:space="preserve"> </v>
      </c>
      <c r="BC87" s="15" t="str">
        <f>IF(AND(B87="4x300", AND(E87='club records'!$N$11, F87&lt;='club records'!$O$11)), "CR", " ")</f>
        <v xml:space="preserve"> </v>
      </c>
      <c r="BD87" s="15" t="str">
        <f>IF(AND(B87="4x400", OR(AND(E87='club records'!$N$12, F87&lt;='club records'!$O$12), AND(E87='club records'!$N$13, F87&lt;='club records'!$O$13), AND(E87='club records'!$N$14, F87&lt;='club records'!$O$14), AND(E87='club records'!$N$15, F87&lt;='club records'!$O$15))), "CR", " ")</f>
        <v xml:space="preserve"> </v>
      </c>
      <c r="BE87" s="15" t="str">
        <f>IF(AND(B87="3x800", OR(AND(E87='club records'!$N$16, F87&lt;='club records'!$O$16), AND(E87='club records'!$N$17, F87&lt;='club records'!$O$17), AND(E87='club records'!$N$18, F87&lt;='club records'!$O$18))), "CR", " ")</f>
        <v xml:space="preserve"> </v>
      </c>
      <c r="BF87" s="15" t="str">
        <f>IF(AND(B87="pentathlon", OR(AND(E87='club records'!$N$21, F87&gt;='club records'!$O$21), AND(E87='club records'!$N$22, F87&gt;='club records'!$O$22),AND(E87='club records'!$N$23, F87&gt;='club records'!$O$23),AND(E87='club records'!$N$24, F87&gt;='club records'!$O$24))), "CR", " ")</f>
        <v xml:space="preserve"> </v>
      </c>
      <c r="BG87" s="15" t="str">
        <f>IF(AND(B87="heptathlon", OR(AND(E87='club records'!$N$26, F87&gt;='club records'!$O$26), AND(E87='club records'!$N$27, F87&gt;='club records'!$O$27))), "CR", " ")</f>
        <v xml:space="preserve"> </v>
      </c>
      <c r="BH87" s="15" t="str">
        <f>IF(AND(B87="decathlon", OR(AND(E87='club records'!$N$29, F87&gt;='club records'!$O$29), AND(E87='club records'!$N$30, F87&gt;='club records'!$O$30),AND(E87='club records'!$N$31, F87&gt;='club records'!$O$31))), "CR", " ")</f>
        <v xml:space="preserve"> </v>
      </c>
    </row>
    <row r="88" spans="1:60" ht="14.5" x14ac:dyDescent="0.35">
      <c r="A88" s="1" t="str">
        <f t="shared" si="6"/>
        <v>U13</v>
      </c>
      <c r="B88" s="2">
        <v>200</v>
      </c>
      <c r="C88" s="1" t="s">
        <v>95</v>
      </c>
      <c r="D88" s="1" t="s">
        <v>273</v>
      </c>
      <c r="E88" s="19" t="s">
        <v>13</v>
      </c>
      <c r="F88" s="21">
        <v>32.909999999999997</v>
      </c>
      <c r="G88" s="27">
        <v>39903</v>
      </c>
      <c r="H88" s="1" t="s">
        <v>248</v>
      </c>
      <c r="I88" s="1" t="s">
        <v>249</v>
      </c>
      <c r="J88" s="15" t="str">
        <f t="shared" si="7"/>
        <v/>
      </c>
      <c r="K88" s="15" t="str">
        <f>IF(AND(B88=100, OR(AND(E88='club records'!$B$6, F88&lt;='club records'!$C$6), AND(E88='club records'!$B$7, F88&lt;='club records'!$C$7), AND(E88='club records'!$B$8, F88&lt;='club records'!$C$8), AND(E88='club records'!$B$9, F88&lt;='club records'!$C$9), AND(E88='club records'!$B$10, F88&lt;='club records'!$C$10))), "CR", " ")</f>
        <v xml:space="preserve"> </v>
      </c>
      <c r="L88" s="15" t="str">
        <f>IF(AND(B88=200, OR(AND(E88='club records'!$B$11, F88&lt;='club records'!$C$11), AND(E88='club records'!$B$12, F88&lt;='club records'!$C$12), AND(E88='club records'!$B$13, F88&lt;='club records'!$C$13), AND(E88='club records'!$B$14, F88&lt;='club records'!$C$14), AND(E88='club records'!$B$15, F88&lt;='club records'!$C$15))), "CR", " ")</f>
        <v xml:space="preserve"> </v>
      </c>
      <c r="M88" s="15" t="str">
        <f>IF(AND(B88=300, OR(AND(E88='club records'!$B$16, F88&lt;='club records'!$C$16), AND(E88='club records'!$B$17, F88&lt;='club records'!$C$17))), "CR", " ")</f>
        <v xml:space="preserve"> </v>
      </c>
      <c r="N88" s="15" t="str">
        <f>IF(AND(B88=400, OR(AND(E88='club records'!$B$18, F88&lt;='club records'!$C$18), AND(E88='club records'!$B$19, F88&lt;='club records'!$C$19), AND(E88='club records'!$B$20, F88&lt;='club records'!$C$20), AND(E88='club records'!$B$21, F88&lt;='club records'!$C$21))), "CR", " ")</f>
        <v xml:space="preserve"> </v>
      </c>
      <c r="O88" s="15" t="str">
        <f>IF(AND(B88=800, OR(AND(E88='club records'!$B$22, F88&lt;='club records'!$C$22), AND(E88='club records'!$B$23, F88&lt;='club records'!$C$23), AND(E88='club records'!$B$24, F88&lt;='club records'!$C$24), AND(E88='club records'!$B$25, F88&lt;='club records'!$C$25), AND(E88='club records'!$B$26, F88&lt;='club records'!$C$26))), "CR", " ")</f>
        <v xml:space="preserve"> </v>
      </c>
      <c r="P88" s="15" t="str">
        <f>IF(AND(B88=1000, OR(AND(E88='club records'!$B$27, F88&lt;='club records'!$C$27), AND(E88='club records'!$B$28, F88&lt;='club records'!$C$28))), "CR", " ")</f>
        <v xml:space="preserve"> </v>
      </c>
      <c r="Q88" s="15" t="str">
        <f>IF(AND(B88=1500, OR(AND(E88='club records'!$B$29, F88&lt;='club records'!$C$29), AND(E88='club records'!$B$30, F88&lt;='club records'!$C$30), AND(E88='club records'!$B$31, F88&lt;='club records'!$C$31), AND(E88='club records'!$B$32, F88&lt;='club records'!$C$32), AND(E88='club records'!$B$33, F88&lt;='club records'!$C$33))), "CR", " ")</f>
        <v xml:space="preserve"> </v>
      </c>
      <c r="R88" s="15" t="str">
        <f>IF(AND(B88="1600 (Mile)",OR(AND(E88='club records'!$B$34,F88&lt;='club records'!$C$34),AND(E88='club records'!$B$35,F88&lt;='club records'!$C$35),AND(E88='club records'!$B$36,F88&lt;='club records'!$C$36),AND(E88='club records'!$B$37,F88&lt;='club records'!$C$37))),"CR"," ")</f>
        <v xml:space="preserve"> </v>
      </c>
      <c r="S88" s="15" t="str">
        <f>IF(AND(B88=3000, OR(AND(E88='club records'!$B$38, F88&lt;='club records'!$C$38), AND(E88='club records'!$B$39, F88&lt;='club records'!$C$39), AND(E88='club records'!$B$40, F88&lt;='club records'!$C$40), AND(E88='club records'!$B$41, F88&lt;='club records'!$C$41))), "CR", " ")</f>
        <v xml:space="preserve"> </v>
      </c>
      <c r="T88" s="15" t="str">
        <f>IF(AND(B88=5000, OR(AND(E88='club records'!$B$42, F88&lt;='club records'!$C$42), AND(E88='club records'!$B$43, F88&lt;='club records'!$C$43))), "CR", " ")</f>
        <v xml:space="preserve"> </v>
      </c>
      <c r="U88" s="14" t="str">
        <f>IF(AND(B88=10000, OR(AND(E88='club records'!$B$44, F88&lt;='club records'!$C$44), AND(E88='club records'!$B$45, F88&lt;='club records'!$C$45))), "CR", " ")</f>
        <v xml:space="preserve"> </v>
      </c>
      <c r="V88" s="14" t="str">
        <f>IF(AND(B88="high jump", OR(AND(E88='club records'!$F$1, F88&gt;='club records'!$G$1), AND(E88='club records'!$F$2, F88&gt;='club records'!$G$2), AND(E88='club records'!$F$3, F88&gt;='club records'!$G$3), AND(E88='club records'!$F$4, F88&gt;='club records'!$G$4), AND(E88='club records'!$F$5, F88&gt;='club records'!$G$5))), "CR", " ")</f>
        <v xml:space="preserve"> </v>
      </c>
      <c r="W88" s="14" t="str">
        <f>IF(AND(B88="long jump", OR(AND(E88='club records'!$F$6, F88&gt;='club records'!$G$6), AND(E88='club records'!$F$7, F88&gt;='club records'!$G$7), AND(E88='club records'!$F$8, F88&gt;='club records'!$G$8), AND(E88='club records'!$F$9, F88&gt;='club records'!$G$9), AND(E88='club records'!$F$10, F88&gt;='club records'!$G$10))), "CR", " ")</f>
        <v xml:space="preserve"> </v>
      </c>
      <c r="X88" s="14" t="str">
        <f>IF(AND(B88="triple jump", OR(AND(E88='club records'!$F$11, F88&gt;='club records'!$G$11), AND(E88='club records'!$F$12, F88&gt;='club records'!$G$12), AND(E88='club records'!$F$13, F88&gt;='club records'!$G$13), AND(E88='club records'!$F$14, F88&gt;='club records'!$G$14), AND(E88='club records'!$F$15, F88&gt;='club records'!$G$15))), "CR", " ")</f>
        <v xml:space="preserve"> </v>
      </c>
      <c r="Y88" s="14" t="str">
        <f>IF(AND(B88="pole vault", OR(AND(E88='club records'!$F$16, F88&gt;='club records'!$G$16), AND(E88='club records'!$F$17, F88&gt;='club records'!$G$17), AND(E88='club records'!$F$18, F88&gt;='club records'!$G$18), AND(E88='club records'!$F$19, F88&gt;='club records'!$G$19), AND(E88='club records'!$F$20, F88&gt;='club records'!$G$20))), "CR", " ")</f>
        <v xml:space="preserve"> </v>
      </c>
      <c r="Z88" s="14" t="str">
        <f>IF(AND(B88="discus 1", E88='club records'!$F$21, F88&gt;='club records'!$G$21), "CR", " ")</f>
        <v xml:space="preserve"> </v>
      </c>
      <c r="AA88" s="14" t="str">
        <f>IF(AND(B88="discus 1.25", E88='club records'!$F$22, F88&gt;='club records'!$G$22), "CR", " ")</f>
        <v xml:space="preserve"> </v>
      </c>
      <c r="AB88" s="14" t="str">
        <f>IF(AND(B88="discus 1.5", E88='club records'!$F$23, F88&gt;='club records'!$G$23), "CR", " ")</f>
        <v xml:space="preserve"> </v>
      </c>
      <c r="AC88" s="14" t="str">
        <f>IF(AND(B88="discus 1.75", E88='club records'!$F$24, F88&gt;='club records'!$G$24), "CR", " ")</f>
        <v xml:space="preserve"> </v>
      </c>
      <c r="AD88" s="14" t="str">
        <f>IF(AND(B88="discus 2", E88='club records'!$F$25, F88&gt;='club records'!$G$25), "CR", " ")</f>
        <v xml:space="preserve"> </v>
      </c>
      <c r="AE88" s="14" t="str">
        <f>IF(AND(B88="hammer 4", E88='club records'!$F$27, F88&gt;='club records'!$G$27), "CR", " ")</f>
        <v xml:space="preserve"> </v>
      </c>
      <c r="AF88" s="14" t="str">
        <f>IF(AND(B88="hammer 5", E88='club records'!$F$28, F88&gt;='club records'!$G$28), "CR", " ")</f>
        <v xml:space="preserve"> </v>
      </c>
      <c r="AG88" s="14" t="str">
        <f>IF(AND(B88="hammer 6", E88='club records'!$F$29, F88&gt;='club records'!$G$29), "CR", " ")</f>
        <v xml:space="preserve"> </v>
      </c>
      <c r="AH88" s="14" t="str">
        <f>IF(AND(B88="hammer 7.26", E88='club records'!$F$30, F88&gt;='club records'!$G$30), "CR", " ")</f>
        <v xml:space="preserve"> </v>
      </c>
      <c r="AI88" s="14" t="str">
        <f>IF(AND(B88="javelin 400", E88='club records'!$F$31, F88&gt;='club records'!$G$31), "CR", " ")</f>
        <v xml:space="preserve"> </v>
      </c>
      <c r="AJ88" s="14" t="str">
        <f>IF(AND(B88="javelin 600", E88='club records'!$F$32, F88&gt;='club records'!$G$32), "CR", " ")</f>
        <v xml:space="preserve"> </v>
      </c>
      <c r="AK88" s="14" t="str">
        <f>IF(AND(B88="javelin 700", E88='club records'!$F$33, F88&gt;='club records'!$G$33), "CR", " ")</f>
        <v xml:space="preserve"> </v>
      </c>
      <c r="AL88" s="14" t="str">
        <f>IF(AND(B88="javelin 800", OR(AND(E88='club records'!$F$34, F88&gt;='club records'!$G$34), AND(E88='club records'!$F$35, F88&gt;='club records'!$G$35))), "CR", " ")</f>
        <v xml:space="preserve"> </v>
      </c>
      <c r="AM88" s="14" t="str">
        <f>IF(AND(B88="shot 3", E88='club records'!$F$36, F88&gt;='club records'!$G$36), "CR", " ")</f>
        <v xml:space="preserve"> </v>
      </c>
      <c r="AN88" s="14" t="str">
        <f>IF(AND(B88="shot 4", E88='club records'!$F$37, F88&gt;='club records'!$G$37), "CR", " ")</f>
        <v xml:space="preserve"> </v>
      </c>
      <c r="AO88" s="14" t="str">
        <f>IF(AND(B88="shot 5", E88='club records'!$F$38, F88&gt;='club records'!$G$38), "CR", " ")</f>
        <v xml:space="preserve"> </v>
      </c>
      <c r="AP88" s="14" t="str">
        <f>IF(AND(B88="shot 6", E88='club records'!$F$39, F88&gt;='club records'!$G$39), "CR", " ")</f>
        <v xml:space="preserve"> </v>
      </c>
      <c r="AQ88" s="14" t="str">
        <f>IF(AND(B88="shot 7.26", E88='club records'!$F$40, F88&gt;='club records'!$G$40), "CR", " ")</f>
        <v xml:space="preserve"> </v>
      </c>
      <c r="AR88" s="14" t="str">
        <f>IF(AND(B88="60H",OR(AND(E88='club records'!$J$1,F88&lt;='club records'!$K$1),AND(E88='club records'!$J$2,F88&lt;='club records'!$K$2),AND(E88='club records'!$J$3,F88&lt;='club records'!$K$3),AND(E88='club records'!$J$4,F88&lt;='club records'!$K$4),AND(E88='club records'!$J$5,F88&lt;='club records'!$K$5))),"CR"," ")</f>
        <v xml:space="preserve"> </v>
      </c>
      <c r="AS88" s="14" t="str">
        <f>IF(AND(B88="75H", AND(E88='club records'!$J$6, F88&lt;='club records'!$K$6)), "CR", " ")</f>
        <v xml:space="preserve"> </v>
      </c>
      <c r="AT88" s="14" t="str">
        <f>IF(AND(B88="80H", AND(E88='club records'!$J$7, F88&lt;='club records'!$K$7)), "CR", " ")</f>
        <v xml:space="preserve"> </v>
      </c>
      <c r="AU88" s="14" t="str">
        <f>IF(AND(B88="100H", AND(E88='club records'!$J$8, F88&lt;='club records'!$K$8)), "CR", " ")</f>
        <v xml:space="preserve"> </v>
      </c>
      <c r="AV88" s="14" t="str">
        <f>IF(AND(B88="110H", OR(AND(E88='club records'!$J$9, F88&lt;='club records'!$K$9), AND(E88='club records'!$J$10, F88&lt;='club records'!$K$10))), "CR", " ")</f>
        <v xml:space="preserve"> </v>
      </c>
      <c r="AW88" s="14" t="str">
        <f>IF(AND(B88="400H", OR(AND(E88='club records'!$J$11, F88&lt;='club records'!$K$11), AND(E88='club records'!$J$12, F88&lt;='club records'!$K$12), AND(E88='club records'!$J$13, F88&lt;='club records'!$K$13), AND(E88='club records'!$J$14, F88&lt;='club records'!$K$14))), "CR", " ")</f>
        <v xml:space="preserve"> </v>
      </c>
      <c r="AX88" s="14" t="str">
        <f>IF(AND(B88="1500SC", AND(E88='club records'!$J$15, F88&lt;='club records'!$K$15)), "CR", " ")</f>
        <v xml:space="preserve"> </v>
      </c>
      <c r="AY88" s="14" t="str">
        <f>IF(AND(B88="2000SC", OR(AND(E88='club records'!$J$17, F88&lt;='club records'!$K$17), AND(E88='club records'!$J$18, F88&lt;='club records'!$K$18))), "CR", " ")</f>
        <v xml:space="preserve"> </v>
      </c>
      <c r="AZ88" s="14" t="str">
        <f>IF(AND(B88="3000SC", OR(AND(E88='club records'!$J$20, F88&lt;='club records'!$K$20), AND(E88='club records'!$J$21, F88&lt;='club records'!$K$21))), "CR", " ")</f>
        <v xml:space="preserve"> </v>
      </c>
      <c r="BA88" s="15" t="str">
        <f>IF(AND(B88="4x100", OR(AND(E88='club records'!$N$1, F88&lt;='club records'!$O$1), AND(E88='club records'!$N$2, F88&lt;='club records'!$O$2), AND(E88='club records'!$N$3, F88&lt;='club records'!$O$3), AND(E88='club records'!$N$4, F88&lt;='club records'!$O$4), AND(E88='club records'!$N$5, F88&lt;='club records'!$O$5))), "CR", " ")</f>
        <v xml:space="preserve"> </v>
      </c>
      <c r="BB88" s="15" t="str">
        <f>IF(AND(B88="4x200", OR(AND(E88='club records'!$N$6, F88&lt;='club records'!$O$6), AND(E88='club records'!$N$7, F88&lt;='club records'!$O$7), AND(E88='club records'!$N$8, F88&lt;='club records'!$O$8), AND(E88='club records'!$N$9, F88&lt;='club records'!$O$9), AND(E88='club records'!$N$10, F88&lt;='club records'!$O$10))), "CR", " ")</f>
        <v xml:space="preserve"> </v>
      </c>
      <c r="BC88" s="15" t="str">
        <f>IF(AND(B88="4x300", AND(E88='club records'!$N$11, F88&lt;='club records'!$O$11)), "CR", " ")</f>
        <v xml:space="preserve"> </v>
      </c>
      <c r="BD88" s="15" t="str">
        <f>IF(AND(B88="4x400", OR(AND(E88='club records'!$N$12, F88&lt;='club records'!$O$12), AND(E88='club records'!$N$13, F88&lt;='club records'!$O$13), AND(E88='club records'!$N$14, F88&lt;='club records'!$O$14), AND(E88='club records'!$N$15, F88&lt;='club records'!$O$15))), "CR", " ")</f>
        <v xml:space="preserve"> </v>
      </c>
      <c r="BE88" s="15" t="str">
        <f>IF(AND(B88="3x800", OR(AND(E88='club records'!$N$16, F88&lt;='club records'!$O$16), AND(E88='club records'!$N$17, F88&lt;='club records'!$O$17), AND(E88='club records'!$N$18, F88&lt;='club records'!$O$18))), "CR", " ")</f>
        <v xml:space="preserve"> </v>
      </c>
      <c r="BF88" s="15" t="str">
        <f>IF(AND(B88="pentathlon", OR(AND(E88='club records'!$N$21, F88&gt;='club records'!$O$21), AND(E88='club records'!$N$22, F88&gt;='club records'!$O$22),AND(E88='club records'!$N$23, F88&gt;='club records'!$O$23),AND(E88='club records'!$N$24, F88&gt;='club records'!$O$24))), "CR", " ")</f>
        <v xml:space="preserve"> </v>
      </c>
      <c r="BG88" s="15" t="str">
        <f>IF(AND(B88="heptathlon", OR(AND(E88='club records'!$N$26, F88&gt;='club records'!$O$26), AND(E88='club records'!$N$27, F88&gt;='club records'!$O$27))), "CR", " ")</f>
        <v xml:space="preserve"> </v>
      </c>
      <c r="BH88" s="15" t="str">
        <f>IF(AND(B88="decathlon", OR(AND(E88='club records'!$N$29, F88&gt;='club records'!$O$29), AND(E88='club records'!$N$30, F88&gt;='club records'!$O$30),AND(E88='club records'!$N$31, F88&gt;='club records'!$O$31))), "CR", " ")</f>
        <v xml:space="preserve"> </v>
      </c>
    </row>
    <row r="89" spans="1:60" ht="14.5" x14ac:dyDescent="0.35">
      <c r="A89" s="1" t="str">
        <f t="shared" si="6"/>
        <v>U13</v>
      </c>
      <c r="B89" s="2">
        <v>200</v>
      </c>
      <c r="C89" s="1" t="s">
        <v>121</v>
      </c>
      <c r="D89" s="1" t="s">
        <v>46</v>
      </c>
      <c r="E89" s="19" t="s">
        <v>13</v>
      </c>
      <c r="F89" s="20">
        <v>33.1</v>
      </c>
      <c r="G89" s="27">
        <v>43603</v>
      </c>
      <c r="H89" s="1" t="s">
        <v>304</v>
      </c>
      <c r="I89" s="1" t="s">
        <v>358</v>
      </c>
      <c r="J89" s="15" t="str">
        <f t="shared" si="7"/>
        <v/>
      </c>
      <c r="K89" s="15" t="str">
        <f>IF(AND(B89=100, OR(AND(E89='club records'!$B$6, F89&lt;='club records'!$C$6), AND(E89='club records'!$B$7, F89&lt;='club records'!$C$7), AND(E89='club records'!$B$8, F89&lt;='club records'!$C$8), AND(E89='club records'!$B$9, F89&lt;='club records'!$C$9), AND(E89='club records'!$B$10, F89&lt;='club records'!$C$10))), "CR", " ")</f>
        <v xml:space="preserve"> </v>
      </c>
      <c r="L89" s="15" t="str">
        <f>IF(AND(B89=200, OR(AND(E89='club records'!$B$11, F89&lt;='club records'!$C$11), AND(E89='club records'!$B$12, F89&lt;='club records'!$C$12), AND(E89='club records'!$B$13, F89&lt;='club records'!$C$13), AND(E89='club records'!$B$14, F89&lt;='club records'!$C$14), AND(E89='club records'!$B$15, F89&lt;='club records'!$C$15))), "CR", " ")</f>
        <v xml:space="preserve"> </v>
      </c>
      <c r="M89" s="15" t="str">
        <f>IF(AND(B89=300, OR(AND(E89='club records'!$B$16, F89&lt;='club records'!$C$16), AND(E89='club records'!$B$17, F89&lt;='club records'!$C$17))), "CR", " ")</f>
        <v xml:space="preserve"> </v>
      </c>
      <c r="N89" s="15" t="str">
        <f>IF(AND(B89=400, OR(AND(E89='club records'!$B$18, F89&lt;='club records'!$C$18), AND(E89='club records'!$B$19, F89&lt;='club records'!$C$19), AND(E89='club records'!$B$20, F89&lt;='club records'!$C$20), AND(E89='club records'!$B$21, F89&lt;='club records'!$C$21))), "CR", " ")</f>
        <v xml:space="preserve"> </v>
      </c>
      <c r="O89" s="15" t="str">
        <f>IF(AND(B89=800, OR(AND(E89='club records'!$B$22, F89&lt;='club records'!$C$22), AND(E89='club records'!$B$23, F89&lt;='club records'!$C$23), AND(E89='club records'!$B$24, F89&lt;='club records'!$C$24), AND(E89='club records'!$B$25, F89&lt;='club records'!$C$25), AND(E89='club records'!$B$26, F89&lt;='club records'!$C$26))), "CR", " ")</f>
        <v xml:space="preserve"> </v>
      </c>
      <c r="P89" s="15" t="str">
        <f>IF(AND(B89=1000, OR(AND(E89='club records'!$B$27, F89&lt;='club records'!$C$27), AND(E89='club records'!$B$28, F89&lt;='club records'!$C$28))), "CR", " ")</f>
        <v xml:space="preserve"> </v>
      </c>
      <c r="Q89" s="15" t="str">
        <f>IF(AND(B89=1500, OR(AND(E89='club records'!$B$29, F89&lt;='club records'!$C$29), AND(E89='club records'!$B$30, F89&lt;='club records'!$C$30), AND(E89='club records'!$B$31, F89&lt;='club records'!$C$31), AND(E89='club records'!$B$32, F89&lt;='club records'!$C$32), AND(E89='club records'!$B$33, F89&lt;='club records'!$C$33))), "CR", " ")</f>
        <v xml:space="preserve"> </v>
      </c>
      <c r="R89" s="15" t="str">
        <f>IF(AND(B89="1600 (Mile)",OR(AND(E89='club records'!$B$34,F89&lt;='club records'!$C$34),AND(E89='club records'!$B$35,F89&lt;='club records'!$C$35),AND(E89='club records'!$B$36,F89&lt;='club records'!$C$36),AND(E89='club records'!$B$37,F89&lt;='club records'!$C$37))),"CR"," ")</f>
        <v xml:space="preserve"> </v>
      </c>
      <c r="S89" s="15" t="str">
        <f>IF(AND(B89=3000, OR(AND(E89='club records'!$B$38, F89&lt;='club records'!$C$38), AND(E89='club records'!$B$39, F89&lt;='club records'!$C$39), AND(E89='club records'!$B$40, F89&lt;='club records'!$C$40), AND(E89='club records'!$B$41, F89&lt;='club records'!$C$41))), "CR", " ")</f>
        <v xml:space="preserve"> </v>
      </c>
      <c r="T89" s="15" t="str">
        <f>IF(AND(B89=5000, OR(AND(E89='club records'!$B$42, F89&lt;='club records'!$C$42), AND(E89='club records'!$B$43, F89&lt;='club records'!$C$43))), "CR", " ")</f>
        <v xml:space="preserve"> </v>
      </c>
      <c r="U89" s="14" t="str">
        <f>IF(AND(B89=10000, OR(AND(E89='club records'!$B$44, F89&lt;='club records'!$C$44), AND(E89='club records'!$B$45, F89&lt;='club records'!$C$45))), "CR", " ")</f>
        <v xml:space="preserve"> </v>
      </c>
      <c r="V89" s="14" t="str">
        <f>IF(AND(B89="high jump", OR(AND(E89='club records'!$F$1, F89&gt;='club records'!$G$1), AND(E89='club records'!$F$2, F89&gt;='club records'!$G$2), AND(E89='club records'!$F$3, F89&gt;='club records'!$G$3), AND(E89='club records'!$F$4, F89&gt;='club records'!$G$4), AND(E89='club records'!$F$5, F89&gt;='club records'!$G$5))), "CR", " ")</f>
        <v xml:space="preserve"> </v>
      </c>
      <c r="W89" s="14" t="str">
        <f>IF(AND(B89="long jump", OR(AND(E89='club records'!$F$6, F89&gt;='club records'!$G$6), AND(E89='club records'!$F$7, F89&gt;='club records'!$G$7), AND(E89='club records'!$F$8, F89&gt;='club records'!$G$8), AND(E89='club records'!$F$9, F89&gt;='club records'!$G$9), AND(E89='club records'!$F$10, F89&gt;='club records'!$G$10))), "CR", " ")</f>
        <v xml:space="preserve"> </v>
      </c>
      <c r="X89" s="14" t="str">
        <f>IF(AND(B89="triple jump", OR(AND(E89='club records'!$F$11, F89&gt;='club records'!$G$11), AND(E89='club records'!$F$12, F89&gt;='club records'!$G$12), AND(E89='club records'!$F$13, F89&gt;='club records'!$G$13), AND(E89='club records'!$F$14, F89&gt;='club records'!$G$14), AND(E89='club records'!$F$15, F89&gt;='club records'!$G$15))), "CR", " ")</f>
        <v xml:space="preserve"> </v>
      </c>
      <c r="Y89" s="14" t="str">
        <f>IF(AND(B89="pole vault", OR(AND(E89='club records'!$F$16, F89&gt;='club records'!$G$16), AND(E89='club records'!$F$17, F89&gt;='club records'!$G$17), AND(E89='club records'!$F$18, F89&gt;='club records'!$G$18), AND(E89='club records'!$F$19, F89&gt;='club records'!$G$19), AND(E89='club records'!$F$20, F89&gt;='club records'!$G$20))), "CR", " ")</f>
        <v xml:space="preserve"> </v>
      </c>
      <c r="Z89" s="14" t="str">
        <f>IF(AND(B89="discus 1", E89='club records'!$F$21, F89&gt;='club records'!$G$21), "CR", " ")</f>
        <v xml:space="preserve"> </v>
      </c>
      <c r="AA89" s="14" t="str">
        <f>IF(AND(B89="discus 1.25", E89='club records'!$F$22, F89&gt;='club records'!$G$22), "CR", " ")</f>
        <v xml:space="preserve"> </v>
      </c>
      <c r="AB89" s="14" t="str">
        <f>IF(AND(B89="discus 1.5", E89='club records'!$F$23, F89&gt;='club records'!$G$23), "CR", " ")</f>
        <v xml:space="preserve"> </v>
      </c>
      <c r="AC89" s="14" t="str">
        <f>IF(AND(B89="discus 1.75", E89='club records'!$F$24, F89&gt;='club records'!$G$24), "CR", " ")</f>
        <v xml:space="preserve"> </v>
      </c>
      <c r="AD89" s="14" t="str">
        <f>IF(AND(B89="discus 2", E89='club records'!$F$25, F89&gt;='club records'!$G$25), "CR", " ")</f>
        <v xml:space="preserve"> </v>
      </c>
      <c r="AE89" s="14" t="str">
        <f>IF(AND(B89="hammer 4", E89='club records'!$F$27, F89&gt;='club records'!$G$27), "CR", " ")</f>
        <v xml:space="preserve"> </v>
      </c>
      <c r="AF89" s="14" t="str">
        <f>IF(AND(B89="hammer 5", E89='club records'!$F$28, F89&gt;='club records'!$G$28), "CR", " ")</f>
        <v xml:space="preserve"> </v>
      </c>
      <c r="AG89" s="14" t="str">
        <f>IF(AND(B89="hammer 6", E89='club records'!$F$29, F89&gt;='club records'!$G$29), "CR", " ")</f>
        <v xml:space="preserve"> </v>
      </c>
      <c r="AH89" s="14" t="str">
        <f>IF(AND(B89="hammer 7.26", E89='club records'!$F$30, F89&gt;='club records'!$G$30), "CR", " ")</f>
        <v xml:space="preserve"> </v>
      </c>
      <c r="AI89" s="14" t="str">
        <f>IF(AND(B89="javelin 400", E89='club records'!$F$31, F89&gt;='club records'!$G$31), "CR", " ")</f>
        <v xml:space="preserve"> </v>
      </c>
      <c r="AJ89" s="14" t="str">
        <f>IF(AND(B89="javelin 600", E89='club records'!$F$32, F89&gt;='club records'!$G$32), "CR", " ")</f>
        <v xml:space="preserve"> </v>
      </c>
      <c r="AK89" s="14" t="str">
        <f>IF(AND(B89="javelin 700", E89='club records'!$F$33, F89&gt;='club records'!$G$33), "CR", " ")</f>
        <v xml:space="preserve"> </v>
      </c>
      <c r="AL89" s="14" t="str">
        <f>IF(AND(B89="javelin 800", OR(AND(E89='club records'!$F$34, F89&gt;='club records'!$G$34), AND(E89='club records'!$F$35, F89&gt;='club records'!$G$35))), "CR", " ")</f>
        <v xml:space="preserve"> </v>
      </c>
      <c r="AM89" s="14" t="str">
        <f>IF(AND(B89="shot 3", E89='club records'!$F$36, F89&gt;='club records'!$G$36), "CR", " ")</f>
        <v xml:space="preserve"> </v>
      </c>
      <c r="AN89" s="14" t="str">
        <f>IF(AND(B89="shot 4", E89='club records'!$F$37, F89&gt;='club records'!$G$37), "CR", " ")</f>
        <v xml:space="preserve"> </v>
      </c>
      <c r="AO89" s="14" t="str">
        <f>IF(AND(B89="shot 5", E89='club records'!$F$38, F89&gt;='club records'!$G$38), "CR", " ")</f>
        <v xml:space="preserve"> </v>
      </c>
      <c r="AP89" s="14" t="str">
        <f>IF(AND(B89="shot 6", E89='club records'!$F$39, F89&gt;='club records'!$G$39), "CR", " ")</f>
        <v xml:space="preserve"> </v>
      </c>
      <c r="AQ89" s="14" t="str">
        <f>IF(AND(B89="shot 7.26", E89='club records'!$F$40, F89&gt;='club records'!$G$40), "CR", " ")</f>
        <v xml:space="preserve"> </v>
      </c>
      <c r="AR89" s="14" t="str">
        <f>IF(AND(B89="60H",OR(AND(E89='club records'!$J$1,F89&lt;='club records'!$K$1),AND(E89='club records'!$J$2,F89&lt;='club records'!$K$2),AND(E89='club records'!$J$3,F89&lt;='club records'!$K$3),AND(E89='club records'!$J$4,F89&lt;='club records'!$K$4),AND(E89='club records'!$J$5,F89&lt;='club records'!$K$5))),"CR"," ")</f>
        <v xml:space="preserve"> </v>
      </c>
      <c r="AS89" s="14" t="str">
        <f>IF(AND(B89="75H", AND(E89='club records'!$J$6, F89&lt;='club records'!$K$6)), "CR", " ")</f>
        <v xml:space="preserve"> </v>
      </c>
      <c r="AT89" s="14" t="str">
        <f>IF(AND(B89="80H", AND(E89='club records'!$J$7, F89&lt;='club records'!$K$7)), "CR", " ")</f>
        <v xml:space="preserve"> </v>
      </c>
      <c r="AU89" s="14" t="str">
        <f>IF(AND(B89="100H", AND(E89='club records'!$J$8, F89&lt;='club records'!$K$8)), "CR", " ")</f>
        <v xml:space="preserve"> </v>
      </c>
      <c r="AV89" s="14" t="str">
        <f>IF(AND(B89="110H", OR(AND(E89='club records'!$J$9, F89&lt;='club records'!$K$9), AND(E89='club records'!$J$10, F89&lt;='club records'!$K$10))), "CR", " ")</f>
        <v xml:space="preserve"> </v>
      </c>
      <c r="AW89" s="14" t="str">
        <f>IF(AND(B89="400H", OR(AND(E89='club records'!$J$11, F89&lt;='club records'!$K$11), AND(E89='club records'!$J$12, F89&lt;='club records'!$K$12), AND(E89='club records'!$J$13, F89&lt;='club records'!$K$13), AND(E89='club records'!$J$14, F89&lt;='club records'!$K$14))), "CR", " ")</f>
        <v xml:space="preserve"> </v>
      </c>
      <c r="AX89" s="14" t="str">
        <f>IF(AND(B89="1500SC", AND(E89='club records'!$J$15, F89&lt;='club records'!$K$15)), "CR", " ")</f>
        <v xml:space="preserve"> </v>
      </c>
      <c r="AY89" s="14" t="str">
        <f>IF(AND(B89="2000SC", OR(AND(E89='club records'!$J$17, F89&lt;='club records'!$K$17), AND(E89='club records'!$J$18, F89&lt;='club records'!$K$18))), "CR", " ")</f>
        <v xml:space="preserve"> </v>
      </c>
      <c r="AZ89" s="14" t="str">
        <f>IF(AND(B89="3000SC", OR(AND(E89='club records'!$J$20, F89&lt;='club records'!$K$20), AND(E89='club records'!$J$21, F89&lt;='club records'!$K$21))), "CR", " ")</f>
        <v xml:space="preserve"> </v>
      </c>
      <c r="BA89" s="15" t="str">
        <f>IF(AND(B89="4x100", OR(AND(E89='club records'!$N$1, F89&lt;='club records'!$O$1), AND(E89='club records'!$N$2, F89&lt;='club records'!$O$2), AND(E89='club records'!$N$3, F89&lt;='club records'!$O$3), AND(E89='club records'!$N$4, F89&lt;='club records'!$O$4), AND(E89='club records'!$N$5, F89&lt;='club records'!$O$5))), "CR", " ")</f>
        <v xml:space="preserve"> </v>
      </c>
      <c r="BB89" s="15" t="str">
        <f>IF(AND(B89="4x200", OR(AND(E89='club records'!$N$6, F89&lt;='club records'!$O$6), AND(E89='club records'!$N$7, F89&lt;='club records'!$O$7), AND(E89='club records'!$N$8, F89&lt;='club records'!$O$8), AND(E89='club records'!$N$9, F89&lt;='club records'!$O$9), AND(E89='club records'!$N$10, F89&lt;='club records'!$O$10))), "CR", " ")</f>
        <v xml:space="preserve"> </v>
      </c>
      <c r="BC89" s="15" t="str">
        <f>IF(AND(B89="4x300", AND(E89='club records'!$N$11, F89&lt;='club records'!$O$11)), "CR", " ")</f>
        <v xml:space="preserve"> </v>
      </c>
      <c r="BD89" s="15" t="str">
        <f>IF(AND(B89="4x400", OR(AND(E89='club records'!$N$12, F89&lt;='club records'!$O$12), AND(E89='club records'!$N$13, F89&lt;='club records'!$O$13), AND(E89='club records'!$N$14, F89&lt;='club records'!$O$14), AND(E89='club records'!$N$15, F89&lt;='club records'!$O$15))), "CR", " ")</f>
        <v xml:space="preserve"> </v>
      </c>
      <c r="BE89" s="15" t="str">
        <f>IF(AND(B89="3x800", OR(AND(E89='club records'!$N$16, F89&lt;='club records'!$O$16), AND(E89='club records'!$N$17, F89&lt;='club records'!$O$17), AND(E89='club records'!$N$18, F89&lt;='club records'!$O$18))), "CR", " ")</f>
        <v xml:space="preserve"> </v>
      </c>
      <c r="BF89" s="15" t="str">
        <f>IF(AND(B89="pentathlon", OR(AND(E89='club records'!$N$21, F89&gt;='club records'!$O$21), AND(E89='club records'!$N$22, F89&gt;='club records'!$O$22),AND(E89='club records'!$N$23, F89&gt;='club records'!$O$23),AND(E89='club records'!$N$24, F89&gt;='club records'!$O$24))), "CR", " ")</f>
        <v xml:space="preserve"> </v>
      </c>
      <c r="BG89" s="15" t="str">
        <f>IF(AND(B89="heptathlon", OR(AND(E89='club records'!$N$26, F89&gt;='club records'!$O$26), AND(E89='club records'!$N$27, F89&gt;='club records'!$O$27))), "CR", " ")</f>
        <v xml:space="preserve"> </v>
      </c>
      <c r="BH89" s="15" t="str">
        <f>IF(AND(B89="decathlon", OR(AND(E89='club records'!$N$29, F89&gt;='club records'!$O$29), AND(E89='club records'!$N$30, F89&gt;='club records'!$O$30),AND(E89='club records'!$N$31, F89&gt;='club records'!$O$31))), "CR", " ")</f>
        <v xml:space="preserve"> </v>
      </c>
    </row>
    <row r="90" spans="1:60" ht="14.5" x14ac:dyDescent="0.35">
      <c r="A90" s="1" t="str">
        <f t="shared" si="6"/>
        <v>U13</v>
      </c>
      <c r="B90" s="2">
        <v>200</v>
      </c>
      <c r="C90" s="1" t="s">
        <v>99</v>
      </c>
      <c r="D90" s="1" t="s">
        <v>3</v>
      </c>
      <c r="E90" s="19" t="s">
        <v>13</v>
      </c>
      <c r="F90" s="20">
        <v>33.4</v>
      </c>
      <c r="G90" s="27">
        <v>43603</v>
      </c>
      <c r="H90" s="1" t="s">
        <v>304</v>
      </c>
      <c r="I90" s="1" t="s">
        <v>358</v>
      </c>
      <c r="J90" s="15" t="str">
        <f t="shared" si="7"/>
        <v/>
      </c>
      <c r="K90" s="15" t="str">
        <f>IF(AND(B90=100, OR(AND(E90='club records'!$B$6, F90&lt;='club records'!$C$6), AND(E90='club records'!$B$7, F90&lt;='club records'!$C$7), AND(E90='club records'!$B$8, F90&lt;='club records'!$C$8), AND(E90='club records'!$B$9, F90&lt;='club records'!$C$9), AND(E90='club records'!$B$10, F90&lt;='club records'!$C$10))), "CR", " ")</f>
        <v xml:space="preserve"> </v>
      </c>
      <c r="L90" s="15" t="str">
        <f>IF(AND(B90=200, OR(AND(E90='club records'!$B$11, F90&lt;='club records'!$C$11), AND(E90='club records'!$B$12, F90&lt;='club records'!$C$12), AND(E90='club records'!$B$13, F90&lt;='club records'!$C$13), AND(E90='club records'!$B$14, F90&lt;='club records'!$C$14), AND(E90='club records'!$B$15, F90&lt;='club records'!$C$15))), "CR", " ")</f>
        <v xml:space="preserve"> </v>
      </c>
      <c r="M90" s="15" t="str">
        <f>IF(AND(B90=300, OR(AND(E90='club records'!$B$16, F90&lt;='club records'!$C$16), AND(E90='club records'!$B$17, F90&lt;='club records'!$C$17))), "CR", " ")</f>
        <v xml:space="preserve"> </v>
      </c>
      <c r="N90" s="15" t="str">
        <f>IF(AND(B90=400, OR(AND(E90='club records'!$B$18, F90&lt;='club records'!$C$18), AND(E90='club records'!$B$19, F90&lt;='club records'!$C$19), AND(E90='club records'!$B$20, F90&lt;='club records'!$C$20), AND(E90='club records'!$B$21, F90&lt;='club records'!$C$21))), "CR", " ")</f>
        <v xml:space="preserve"> </v>
      </c>
      <c r="O90" s="15" t="str">
        <f>IF(AND(B90=800, OR(AND(E90='club records'!$B$22, F90&lt;='club records'!$C$22), AND(E90='club records'!$B$23, F90&lt;='club records'!$C$23), AND(E90='club records'!$B$24, F90&lt;='club records'!$C$24), AND(E90='club records'!$B$25, F90&lt;='club records'!$C$25), AND(E90='club records'!$B$26, F90&lt;='club records'!$C$26))), "CR", " ")</f>
        <v xml:space="preserve"> </v>
      </c>
      <c r="P90" s="15" t="str">
        <f>IF(AND(B90=1000, OR(AND(E90='club records'!$B$27, F90&lt;='club records'!$C$27), AND(E90='club records'!$B$28, F90&lt;='club records'!$C$28))), "CR", " ")</f>
        <v xml:space="preserve"> </v>
      </c>
      <c r="Q90" s="15" t="str">
        <f>IF(AND(B90=1500, OR(AND(E90='club records'!$B$29, F90&lt;='club records'!$C$29), AND(E90='club records'!$B$30, F90&lt;='club records'!$C$30), AND(E90='club records'!$B$31, F90&lt;='club records'!$C$31), AND(E90='club records'!$B$32, F90&lt;='club records'!$C$32), AND(E90='club records'!$B$33, F90&lt;='club records'!$C$33))), "CR", " ")</f>
        <v xml:space="preserve"> </v>
      </c>
      <c r="R90" s="15" t="str">
        <f>IF(AND(B90="1600 (Mile)",OR(AND(E90='club records'!$B$34,F90&lt;='club records'!$C$34),AND(E90='club records'!$B$35,F90&lt;='club records'!$C$35),AND(E90='club records'!$B$36,F90&lt;='club records'!$C$36),AND(E90='club records'!$B$37,F90&lt;='club records'!$C$37))),"CR"," ")</f>
        <v xml:space="preserve"> </v>
      </c>
      <c r="S90" s="15" t="str">
        <f>IF(AND(B90=3000, OR(AND(E90='club records'!$B$38, F90&lt;='club records'!$C$38), AND(E90='club records'!$B$39, F90&lt;='club records'!$C$39), AND(E90='club records'!$B$40, F90&lt;='club records'!$C$40), AND(E90='club records'!$B$41, F90&lt;='club records'!$C$41))), "CR", " ")</f>
        <v xml:space="preserve"> </v>
      </c>
      <c r="T90" s="15" t="str">
        <f>IF(AND(B90=5000, OR(AND(E90='club records'!$B$42, F90&lt;='club records'!$C$42), AND(E90='club records'!$B$43, F90&lt;='club records'!$C$43))), "CR", " ")</f>
        <v xml:space="preserve"> </v>
      </c>
      <c r="U90" s="14" t="str">
        <f>IF(AND(B90=10000, OR(AND(E90='club records'!$B$44, F90&lt;='club records'!$C$44), AND(E90='club records'!$B$45, F90&lt;='club records'!$C$45))), "CR", " ")</f>
        <v xml:space="preserve"> </v>
      </c>
      <c r="V90" s="14" t="str">
        <f>IF(AND(B90="high jump", OR(AND(E90='club records'!$F$1, F90&gt;='club records'!$G$1), AND(E90='club records'!$F$2, F90&gt;='club records'!$G$2), AND(E90='club records'!$F$3, F90&gt;='club records'!$G$3), AND(E90='club records'!$F$4, F90&gt;='club records'!$G$4), AND(E90='club records'!$F$5, F90&gt;='club records'!$G$5))), "CR", " ")</f>
        <v xml:space="preserve"> </v>
      </c>
      <c r="W90" s="14" t="str">
        <f>IF(AND(B90="long jump", OR(AND(E90='club records'!$F$6, F90&gt;='club records'!$G$6), AND(E90='club records'!$F$7, F90&gt;='club records'!$G$7), AND(E90='club records'!$F$8, F90&gt;='club records'!$G$8), AND(E90='club records'!$F$9, F90&gt;='club records'!$G$9), AND(E90='club records'!$F$10, F90&gt;='club records'!$G$10))), "CR", " ")</f>
        <v xml:space="preserve"> </v>
      </c>
      <c r="X90" s="14" t="str">
        <f>IF(AND(B90="triple jump", OR(AND(E90='club records'!$F$11, F90&gt;='club records'!$G$11), AND(E90='club records'!$F$12, F90&gt;='club records'!$G$12), AND(E90='club records'!$F$13, F90&gt;='club records'!$G$13), AND(E90='club records'!$F$14, F90&gt;='club records'!$G$14), AND(E90='club records'!$F$15, F90&gt;='club records'!$G$15))), "CR", " ")</f>
        <v xml:space="preserve"> </v>
      </c>
      <c r="Y90" s="14" t="str">
        <f>IF(AND(B90="pole vault", OR(AND(E90='club records'!$F$16, F90&gt;='club records'!$G$16), AND(E90='club records'!$F$17, F90&gt;='club records'!$G$17), AND(E90='club records'!$F$18, F90&gt;='club records'!$G$18), AND(E90='club records'!$F$19, F90&gt;='club records'!$G$19), AND(E90='club records'!$F$20, F90&gt;='club records'!$G$20))), "CR", " ")</f>
        <v xml:space="preserve"> </v>
      </c>
      <c r="Z90" s="14" t="str">
        <f>IF(AND(B90="discus 1", E90='club records'!$F$21, F90&gt;='club records'!$G$21), "CR", " ")</f>
        <v xml:space="preserve"> </v>
      </c>
      <c r="AA90" s="14" t="str">
        <f>IF(AND(B90="discus 1.25", E90='club records'!$F$22, F90&gt;='club records'!$G$22), "CR", " ")</f>
        <v xml:space="preserve"> </v>
      </c>
      <c r="AB90" s="14" t="str">
        <f>IF(AND(B90="discus 1.5", E90='club records'!$F$23, F90&gt;='club records'!$G$23), "CR", " ")</f>
        <v xml:space="preserve"> </v>
      </c>
      <c r="AC90" s="14" t="str">
        <f>IF(AND(B90="discus 1.75", E90='club records'!$F$24, F90&gt;='club records'!$G$24), "CR", " ")</f>
        <v xml:space="preserve"> </v>
      </c>
      <c r="AD90" s="14" t="str">
        <f>IF(AND(B90="discus 2", E90='club records'!$F$25, F90&gt;='club records'!$G$25), "CR", " ")</f>
        <v xml:space="preserve"> </v>
      </c>
      <c r="AE90" s="14" t="str">
        <f>IF(AND(B90="hammer 4", E90='club records'!$F$27, F90&gt;='club records'!$G$27), "CR", " ")</f>
        <v xml:space="preserve"> </v>
      </c>
      <c r="AF90" s="14" t="str">
        <f>IF(AND(B90="hammer 5", E90='club records'!$F$28, F90&gt;='club records'!$G$28), "CR", " ")</f>
        <v xml:space="preserve"> </v>
      </c>
      <c r="AG90" s="14" t="str">
        <f>IF(AND(B90="hammer 6", E90='club records'!$F$29, F90&gt;='club records'!$G$29), "CR", " ")</f>
        <v xml:space="preserve"> </v>
      </c>
      <c r="AH90" s="14" t="str">
        <f>IF(AND(B90="hammer 7.26", E90='club records'!$F$30, F90&gt;='club records'!$G$30), "CR", " ")</f>
        <v xml:space="preserve"> </v>
      </c>
      <c r="AI90" s="14" t="str">
        <f>IF(AND(B90="javelin 400", E90='club records'!$F$31, F90&gt;='club records'!$G$31), "CR", " ")</f>
        <v xml:space="preserve"> </v>
      </c>
      <c r="AJ90" s="14" t="str">
        <f>IF(AND(B90="javelin 600", E90='club records'!$F$32, F90&gt;='club records'!$G$32), "CR", " ")</f>
        <v xml:space="preserve"> </v>
      </c>
      <c r="AK90" s="14" t="str">
        <f>IF(AND(B90="javelin 700", E90='club records'!$F$33, F90&gt;='club records'!$G$33), "CR", " ")</f>
        <v xml:space="preserve"> </v>
      </c>
      <c r="AL90" s="14" t="str">
        <f>IF(AND(B90="javelin 800", OR(AND(E90='club records'!$F$34, F90&gt;='club records'!$G$34), AND(E90='club records'!$F$35, F90&gt;='club records'!$G$35))), "CR", " ")</f>
        <v xml:space="preserve"> </v>
      </c>
      <c r="AM90" s="14" t="str">
        <f>IF(AND(B90="shot 3", E90='club records'!$F$36, F90&gt;='club records'!$G$36), "CR", " ")</f>
        <v xml:space="preserve"> </v>
      </c>
      <c r="AN90" s="14" t="str">
        <f>IF(AND(B90="shot 4", E90='club records'!$F$37, F90&gt;='club records'!$G$37), "CR", " ")</f>
        <v xml:space="preserve"> </v>
      </c>
      <c r="AO90" s="14" t="str">
        <f>IF(AND(B90="shot 5", E90='club records'!$F$38, F90&gt;='club records'!$G$38), "CR", " ")</f>
        <v xml:space="preserve"> </v>
      </c>
      <c r="AP90" s="14" t="str">
        <f>IF(AND(B90="shot 6", E90='club records'!$F$39, F90&gt;='club records'!$G$39), "CR", " ")</f>
        <v xml:space="preserve"> </v>
      </c>
      <c r="AQ90" s="14" t="str">
        <f>IF(AND(B90="shot 7.26", E90='club records'!$F$40, F90&gt;='club records'!$G$40), "CR", " ")</f>
        <v xml:space="preserve"> </v>
      </c>
      <c r="AR90" s="14" t="str">
        <f>IF(AND(B90="60H",OR(AND(E90='club records'!$J$1,F90&lt;='club records'!$K$1),AND(E90='club records'!$J$2,F90&lt;='club records'!$K$2),AND(E90='club records'!$J$3,F90&lt;='club records'!$K$3),AND(E90='club records'!$J$4,F90&lt;='club records'!$K$4),AND(E90='club records'!$J$5,F90&lt;='club records'!$K$5))),"CR"," ")</f>
        <v xml:space="preserve"> </v>
      </c>
      <c r="AS90" s="14" t="str">
        <f>IF(AND(B90="75H", AND(E90='club records'!$J$6, F90&lt;='club records'!$K$6)), "CR", " ")</f>
        <v xml:space="preserve"> </v>
      </c>
      <c r="AT90" s="14" t="str">
        <f>IF(AND(B90="80H", AND(E90='club records'!$J$7, F90&lt;='club records'!$K$7)), "CR", " ")</f>
        <v xml:space="preserve"> </v>
      </c>
      <c r="AU90" s="14" t="str">
        <f>IF(AND(B90="100H", AND(E90='club records'!$J$8, F90&lt;='club records'!$K$8)), "CR", " ")</f>
        <v xml:space="preserve"> </v>
      </c>
      <c r="AV90" s="14" t="str">
        <f>IF(AND(B90="110H", OR(AND(E90='club records'!$J$9, F90&lt;='club records'!$K$9), AND(E90='club records'!$J$10, F90&lt;='club records'!$K$10))), "CR", " ")</f>
        <v xml:space="preserve"> </v>
      </c>
      <c r="AW90" s="14" t="str">
        <f>IF(AND(B90="400H", OR(AND(E90='club records'!$J$11, F90&lt;='club records'!$K$11), AND(E90='club records'!$J$12, F90&lt;='club records'!$K$12), AND(E90='club records'!$J$13, F90&lt;='club records'!$K$13), AND(E90='club records'!$J$14, F90&lt;='club records'!$K$14))), "CR", " ")</f>
        <v xml:space="preserve"> </v>
      </c>
      <c r="AX90" s="14" t="str">
        <f>IF(AND(B90="1500SC", AND(E90='club records'!$J$15, F90&lt;='club records'!$K$15)), "CR", " ")</f>
        <v xml:space="preserve"> </v>
      </c>
      <c r="AY90" s="14" t="str">
        <f>IF(AND(B90="2000SC", OR(AND(E90='club records'!$J$17, F90&lt;='club records'!$K$17), AND(E90='club records'!$J$18, F90&lt;='club records'!$K$18))), "CR", " ")</f>
        <v xml:space="preserve"> </v>
      </c>
      <c r="AZ90" s="14" t="str">
        <f>IF(AND(B90="3000SC", OR(AND(E90='club records'!$J$20, F90&lt;='club records'!$K$20), AND(E90='club records'!$J$21, F90&lt;='club records'!$K$21))), "CR", " ")</f>
        <v xml:space="preserve"> </v>
      </c>
      <c r="BA90" s="15" t="str">
        <f>IF(AND(B90="4x100", OR(AND(E90='club records'!$N$1, F90&lt;='club records'!$O$1), AND(E90='club records'!$N$2, F90&lt;='club records'!$O$2), AND(E90='club records'!$N$3, F90&lt;='club records'!$O$3), AND(E90='club records'!$N$4, F90&lt;='club records'!$O$4), AND(E90='club records'!$N$5, F90&lt;='club records'!$O$5))), "CR", " ")</f>
        <v xml:space="preserve"> </v>
      </c>
      <c r="BB90" s="15" t="str">
        <f>IF(AND(B90="4x200", OR(AND(E90='club records'!$N$6, F90&lt;='club records'!$O$6), AND(E90='club records'!$N$7, F90&lt;='club records'!$O$7), AND(E90='club records'!$N$8, F90&lt;='club records'!$O$8), AND(E90='club records'!$N$9, F90&lt;='club records'!$O$9), AND(E90='club records'!$N$10, F90&lt;='club records'!$O$10))), "CR", " ")</f>
        <v xml:space="preserve"> </v>
      </c>
      <c r="BC90" s="15" t="str">
        <f>IF(AND(B90="4x300", AND(E90='club records'!$N$11, F90&lt;='club records'!$O$11)), "CR", " ")</f>
        <v xml:space="preserve"> </v>
      </c>
      <c r="BD90" s="15" t="str">
        <f>IF(AND(B90="4x400", OR(AND(E90='club records'!$N$12, F90&lt;='club records'!$O$12), AND(E90='club records'!$N$13, F90&lt;='club records'!$O$13), AND(E90='club records'!$N$14, F90&lt;='club records'!$O$14), AND(E90='club records'!$N$15, F90&lt;='club records'!$O$15))), "CR", " ")</f>
        <v xml:space="preserve"> </v>
      </c>
      <c r="BE90" s="15" t="str">
        <f>IF(AND(B90="3x800", OR(AND(E90='club records'!$N$16, F90&lt;='club records'!$O$16), AND(E90='club records'!$N$17, F90&lt;='club records'!$O$17), AND(E90='club records'!$N$18, F90&lt;='club records'!$O$18))), "CR", " ")</f>
        <v xml:space="preserve"> </v>
      </c>
      <c r="BF90" s="15" t="str">
        <f>IF(AND(B90="pentathlon", OR(AND(E90='club records'!$N$21, F90&gt;='club records'!$O$21), AND(E90='club records'!$N$22, F90&gt;='club records'!$O$22),AND(E90='club records'!$N$23, F90&gt;='club records'!$O$23),AND(E90='club records'!$N$24, F90&gt;='club records'!$O$24))), "CR", " ")</f>
        <v xml:space="preserve"> </v>
      </c>
      <c r="BG90" s="15" t="str">
        <f>IF(AND(B90="heptathlon", OR(AND(E90='club records'!$N$26, F90&gt;='club records'!$O$26), AND(E90='club records'!$N$27, F90&gt;='club records'!$O$27))), "CR", " ")</f>
        <v xml:space="preserve"> </v>
      </c>
      <c r="BH90" s="15" t="str">
        <f>IF(AND(B90="decathlon", OR(AND(E90='club records'!$N$29, F90&gt;='club records'!$O$29), AND(E90='club records'!$N$30, F90&gt;='club records'!$O$30),AND(E90='club records'!$N$31, F90&gt;='club records'!$O$31))), "CR", " ")</f>
        <v xml:space="preserve"> </v>
      </c>
    </row>
    <row r="91" spans="1:60" ht="14.5" x14ac:dyDescent="0.35">
      <c r="A91" s="1" t="str">
        <f t="shared" si="6"/>
        <v>U13</v>
      </c>
      <c r="B91" s="2">
        <v>200</v>
      </c>
      <c r="C91" s="1" t="s">
        <v>276</v>
      </c>
      <c r="D91" s="1" t="s">
        <v>277</v>
      </c>
      <c r="E91" s="19" t="s">
        <v>13</v>
      </c>
      <c r="F91" s="21">
        <v>33.43</v>
      </c>
      <c r="G91" s="27">
        <v>39903</v>
      </c>
      <c r="H91" s="1" t="s">
        <v>248</v>
      </c>
      <c r="I91" s="1" t="s">
        <v>249</v>
      </c>
      <c r="J91" s="15" t="str">
        <f t="shared" si="7"/>
        <v/>
      </c>
      <c r="K91" s="15" t="str">
        <f>IF(AND(B91=100, OR(AND(E91='club records'!$B$6, F91&lt;='club records'!$C$6), AND(E91='club records'!$B$7, F91&lt;='club records'!$C$7), AND(E91='club records'!$B$8, F91&lt;='club records'!$C$8), AND(E91='club records'!$B$9, F91&lt;='club records'!$C$9), AND(E91='club records'!$B$10, F91&lt;='club records'!$C$10))), "CR", " ")</f>
        <v xml:space="preserve"> </v>
      </c>
      <c r="L91" s="15" t="str">
        <f>IF(AND(B91=200, OR(AND(E91='club records'!$B$11, F91&lt;='club records'!$C$11), AND(E91='club records'!$B$12, F91&lt;='club records'!$C$12), AND(E91='club records'!$B$13, F91&lt;='club records'!$C$13), AND(E91='club records'!$B$14, F91&lt;='club records'!$C$14), AND(E91='club records'!$B$15, F91&lt;='club records'!$C$15))), "CR", " ")</f>
        <v xml:space="preserve"> </v>
      </c>
      <c r="M91" s="15" t="str">
        <f>IF(AND(B91=300, OR(AND(E91='club records'!$B$16, F91&lt;='club records'!$C$16), AND(E91='club records'!$B$17, F91&lt;='club records'!$C$17))), "CR", " ")</f>
        <v xml:space="preserve"> </v>
      </c>
      <c r="N91" s="15" t="str">
        <f>IF(AND(B91=400, OR(AND(E91='club records'!$B$18, F91&lt;='club records'!$C$18), AND(E91='club records'!$B$19, F91&lt;='club records'!$C$19), AND(E91='club records'!$B$20, F91&lt;='club records'!$C$20), AND(E91='club records'!$B$21, F91&lt;='club records'!$C$21))), "CR", " ")</f>
        <v xml:space="preserve"> </v>
      </c>
      <c r="O91" s="15" t="str">
        <f>IF(AND(B91=800, OR(AND(E91='club records'!$B$22, F91&lt;='club records'!$C$22), AND(E91='club records'!$B$23, F91&lt;='club records'!$C$23), AND(E91='club records'!$B$24, F91&lt;='club records'!$C$24), AND(E91='club records'!$B$25, F91&lt;='club records'!$C$25), AND(E91='club records'!$B$26, F91&lt;='club records'!$C$26))), "CR", " ")</f>
        <v xml:space="preserve"> </v>
      </c>
      <c r="P91" s="15" t="str">
        <f>IF(AND(B91=1000, OR(AND(E91='club records'!$B$27, F91&lt;='club records'!$C$27), AND(E91='club records'!$B$28, F91&lt;='club records'!$C$28))), "CR", " ")</f>
        <v xml:space="preserve"> </v>
      </c>
      <c r="Q91" s="15" t="str">
        <f>IF(AND(B91=1500, OR(AND(E91='club records'!$B$29, F91&lt;='club records'!$C$29), AND(E91='club records'!$B$30, F91&lt;='club records'!$C$30), AND(E91='club records'!$B$31, F91&lt;='club records'!$C$31), AND(E91='club records'!$B$32, F91&lt;='club records'!$C$32), AND(E91='club records'!$B$33, F91&lt;='club records'!$C$33))), "CR", " ")</f>
        <v xml:space="preserve"> </v>
      </c>
      <c r="R91" s="15" t="str">
        <f>IF(AND(B91="1600 (Mile)",OR(AND(E91='club records'!$B$34,F91&lt;='club records'!$C$34),AND(E91='club records'!$B$35,F91&lt;='club records'!$C$35),AND(E91='club records'!$B$36,F91&lt;='club records'!$C$36),AND(E91='club records'!$B$37,F91&lt;='club records'!$C$37))),"CR"," ")</f>
        <v xml:space="preserve"> </v>
      </c>
      <c r="S91" s="15" t="str">
        <f>IF(AND(B91=3000, OR(AND(E91='club records'!$B$38, F91&lt;='club records'!$C$38), AND(E91='club records'!$B$39, F91&lt;='club records'!$C$39), AND(E91='club records'!$B$40, F91&lt;='club records'!$C$40), AND(E91='club records'!$B$41, F91&lt;='club records'!$C$41))), "CR", " ")</f>
        <v xml:space="preserve"> </v>
      </c>
      <c r="T91" s="15" t="str">
        <f>IF(AND(B91=5000, OR(AND(E91='club records'!$B$42, F91&lt;='club records'!$C$42), AND(E91='club records'!$B$43, F91&lt;='club records'!$C$43))), "CR", " ")</f>
        <v xml:space="preserve"> </v>
      </c>
      <c r="U91" s="14" t="str">
        <f>IF(AND(B91=10000, OR(AND(E91='club records'!$B$44, F91&lt;='club records'!$C$44), AND(E91='club records'!$B$45, F91&lt;='club records'!$C$45))), "CR", " ")</f>
        <v xml:space="preserve"> </v>
      </c>
      <c r="V91" s="14" t="str">
        <f>IF(AND(B91="high jump", OR(AND(E91='club records'!$F$1, F91&gt;='club records'!$G$1), AND(E91='club records'!$F$2, F91&gt;='club records'!$G$2), AND(E91='club records'!$F$3, F91&gt;='club records'!$G$3), AND(E91='club records'!$F$4, F91&gt;='club records'!$G$4), AND(E91='club records'!$F$5, F91&gt;='club records'!$G$5))), "CR", " ")</f>
        <v xml:space="preserve"> </v>
      </c>
      <c r="W91" s="14" t="str">
        <f>IF(AND(B91="long jump", OR(AND(E91='club records'!$F$6, F91&gt;='club records'!$G$6), AND(E91='club records'!$F$7, F91&gt;='club records'!$G$7), AND(E91='club records'!$F$8, F91&gt;='club records'!$G$8), AND(E91='club records'!$F$9, F91&gt;='club records'!$G$9), AND(E91='club records'!$F$10, F91&gt;='club records'!$G$10))), "CR", " ")</f>
        <v xml:space="preserve"> </v>
      </c>
      <c r="X91" s="14" t="str">
        <f>IF(AND(B91="triple jump", OR(AND(E91='club records'!$F$11, F91&gt;='club records'!$G$11), AND(E91='club records'!$F$12, F91&gt;='club records'!$G$12), AND(E91='club records'!$F$13, F91&gt;='club records'!$G$13), AND(E91='club records'!$F$14, F91&gt;='club records'!$G$14), AND(E91='club records'!$F$15, F91&gt;='club records'!$G$15))), "CR", " ")</f>
        <v xml:space="preserve"> </v>
      </c>
      <c r="Y91" s="14" t="str">
        <f>IF(AND(B91="pole vault", OR(AND(E91='club records'!$F$16, F91&gt;='club records'!$G$16), AND(E91='club records'!$F$17, F91&gt;='club records'!$G$17), AND(E91='club records'!$F$18, F91&gt;='club records'!$G$18), AND(E91='club records'!$F$19, F91&gt;='club records'!$G$19), AND(E91='club records'!$F$20, F91&gt;='club records'!$G$20))), "CR", " ")</f>
        <v xml:space="preserve"> </v>
      </c>
      <c r="Z91" s="14" t="str">
        <f>IF(AND(B91="discus 1", E91='club records'!$F$21, F91&gt;='club records'!$G$21), "CR", " ")</f>
        <v xml:space="preserve"> </v>
      </c>
      <c r="AA91" s="14" t="str">
        <f>IF(AND(B91="discus 1.25", E91='club records'!$F$22, F91&gt;='club records'!$G$22), "CR", " ")</f>
        <v xml:space="preserve"> </v>
      </c>
      <c r="AB91" s="14" t="str">
        <f>IF(AND(B91="discus 1.5", E91='club records'!$F$23, F91&gt;='club records'!$G$23), "CR", " ")</f>
        <v xml:space="preserve"> </v>
      </c>
      <c r="AC91" s="14" t="str">
        <f>IF(AND(B91="discus 1.75", E91='club records'!$F$24, F91&gt;='club records'!$G$24), "CR", " ")</f>
        <v xml:space="preserve"> </v>
      </c>
      <c r="AD91" s="14" t="str">
        <f>IF(AND(B91="discus 2", E91='club records'!$F$25, F91&gt;='club records'!$G$25), "CR", " ")</f>
        <v xml:space="preserve"> </v>
      </c>
      <c r="AE91" s="14" t="str">
        <f>IF(AND(B91="hammer 4", E91='club records'!$F$27, F91&gt;='club records'!$G$27), "CR", " ")</f>
        <v xml:space="preserve"> </v>
      </c>
      <c r="AF91" s="14" t="str">
        <f>IF(AND(B91="hammer 5", E91='club records'!$F$28, F91&gt;='club records'!$G$28), "CR", " ")</f>
        <v xml:space="preserve"> </v>
      </c>
      <c r="AG91" s="14" t="str">
        <f>IF(AND(B91="hammer 6", E91='club records'!$F$29, F91&gt;='club records'!$G$29), "CR", " ")</f>
        <v xml:space="preserve"> </v>
      </c>
      <c r="AH91" s="14" t="str">
        <f>IF(AND(B91="hammer 7.26", E91='club records'!$F$30, F91&gt;='club records'!$G$30), "CR", " ")</f>
        <v xml:space="preserve"> </v>
      </c>
      <c r="AI91" s="14" t="str">
        <f>IF(AND(B91="javelin 400", E91='club records'!$F$31, F91&gt;='club records'!$G$31), "CR", " ")</f>
        <v xml:space="preserve"> </v>
      </c>
      <c r="AJ91" s="14" t="str">
        <f>IF(AND(B91="javelin 600", E91='club records'!$F$32, F91&gt;='club records'!$G$32), "CR", " ")</f>
        <v xml:space="preserve"> </v>
      </c>
      <c r="AK91" s="14" t="str">
        <f>IF(AND(B91="javelin 700", E91='club records'!$F$33, F91&gt;='club records'!$G$33), "CR", " ")</f>
        <v xml:space="preserve"> </v>
      </c>
      <c r="AL91" s="14" t="str">
        <f>IF(AND(B91="javelin 800", OR(AND(E91='club records'!$F$34, F91&gt;='club records'!$G$34), AND(E91='club records'!$F$35, F91&gt;='club records'!$G$35))), "CR", " ")</f>
        <v xml:space="preserve"> </v>
      </c>
      <c r="AM91" s="14" t="str">
        <f>IF(AND(B91="shot 3", E91='club records'!$F$36, F91&gt;='club records'!$G$36), "CR", " ")</f>
        <v xml:space="preserve"> </v>
      </c>
      <c r="AN91" s="14" t="str">
        <f>IF(AND(B91="shot 4", E91='club records'!$F$37, F91&gt;='club records'!$G$37), "CR", " ")</f>
        <v xml:space="preserve"> </v>
      </c>
      <c r="AO91" s="14" t="str">
        <f>IF(AND(B91="shot 5", E91='club records'!$F$38, F91&gt;='club records'!$G$38), "CR", " ")</f>
        <v xml:space="preserve"> </v>
      </c>
      <c r="AP91" s="14" t="str">
        <f>IF(AND(B91="shot 6", E91='club records'!$F$39, F91&gt;='club records'!$G$39), "CR", " ")</f>
        <v xml:space="preserve"> </v>
      </c>
      <c r="AQ91" s="14" t="str">
        <f>IF(AND(B91="shot 7.26", E91='club records'!$F$40, F91&gt;='club records'!$G$40), "CR", " ")</f>
        <v xml:space="preserve"> </v>
      </c>
      <c r="AR91" s="14" t="str">
        <f>IF(AND(B91="60H",OR(AND(E91='club records'!$J$1,F91&lt;='club records'!$K$1),AND(E91='club records'!$J$2,F91&lt;='club records'!$K$2),AND(E91='club records'!$J$3,F91&lt;='club records'!$K$3),AND(E91='club records'!$J$4,F91&lt;='club records'!$K$4),AND(E91='club records'!$J$5,F91&lt;='club records'!$K$5))),"CR"," ")</f>
        <v xml:space="preserve"> </v>
      </c>
      <c r="AS91" s="14" t="str">
        <f>IF(AND(B91="75H", AND(E91='club records'!$J$6, F91&lt;='club records'!$K$6)), "CR", " ")</f>
        <v xml:space="preserve"> </v>
      </c>
      <c r="AT91" s="14" t="str">
        <f>IF(AND(B91="80H", AND(E91='club records'!$J$7, F91&lt;='club records'!$K$7)), "CR", " ")</f>
        <v xml:space="preserve"> </v>
      </c>
      <c r="AU91" s="14" t="str">
        <f>IF(AND(B91="100H", AND(E91='club records'!$J$8, F91&lt;='club records'!$K$8)), "CR", " ")</f>
        <v xml:space="preserve"> </v>
      </c>
      <c r="AV91" s="14" t="str">
        <f>IF(AND(B91="110H", OR(AND(E91='club records'!$J$9, F91&lt;='club records'!$K$9), AND(E91='club records'!$J$10, F91&lt;='club records'!$K$10))), "CR", " ")</f>
        <v xml:space="preserve"> </v>
      </c>
      <c r="AW91" s="14" t="str">
        <f>IF(AND(B91="400H", OR(AND(E91='club records'!$J$11, F91&lt;='club records'!$K$11), AND(E91='club records'!$J$12, F91&lt;='club records'!$K$12), AND(E91='club records'!$J$13, F91&lt;='club records'!$K$13), AND(E91='club records'!$J$14, F91&lt;='club records'!$K$14))), "CR", " ")</f>
        <v xml:space="preserve"> </v>
      </c>
      <c r="AX91" s="14" t="str">
        <f>IF(AND(B91="1500SC", AND(E91='club records'!$J$15, F91&lt;='club records'!$K$15)), "CR", " ")</f>
        <v xml:space="preserve"> </v>
      </c>
      <c r="AY91" s="14" t="str">
        <f>IF(AND(B91="2000SC", OR(AND(E91='club records'!$J$17, F91&lt;='club records'!$K$17), AND(E91='club records'!$J$18, F91&lt;='club records'!$K$18))), "CR", " ")</f>
        <v xml:space="preserve"> </v>
      </c>
      <c r="AZ91" s="14" t="str">
        <f>IF(AND(B91="3000SC", OR(AND(E91='club records'!$J$20, F91&lt;='club records'!$K$20), AND(E91='club records'!$J$21, F91&lt;='club records'!$K$21))), "CR", " ")</f>
        <v xml:space="preserve"> </v>
      </c>
      <c r="BA91" s="15" t="str">
        <f>IF(AND(B91="4x100", OR(AND(E91='club records'!$N$1, F91&lt;='club records'!$O$1), AND(E91='club records'!$N$2, F91&lt;='club records'!$O$2), AND(E91='club records'!$N$3, F91&lt;='club records'!$O$3), AND(E91='club records'!$N$4, F91&lt;='club records'!$O$4), AND(E91='club records'!$N$5, F91&lt;='club records'!$O$5))), "CR", " ")</f>
        <v xml:space="preserve"> </v>
      </c>
      <c r="BB91" s="15" t="str">
        <f>IF(AND(B91="4x200", OR(AND(E91='club records'!$N$6, F91&lt;='club records'!$O$6), AND(E91='club records'!$N$7, F91&lt;='club records'!$O$7), AND(E91='club records'!$N$8, F91&lt;='club records'!$O$8), AND(E91='club records'!$N$9, F91&lt;='club records'!$O$9), AND(E91='club records'!$N$10, F91&lt;='club records'!$O$10))), "CR", " ")</f>
        <v xml:space="preserve"> </v>
      </c>
      <c r="BC91" s="15" t="str">
        <f>IF(AND(B91="4x300", AND(E91='club records'!$N$11, F91&lt;='club records'!$O$11)), "CR", " ")</f>
        <v xml:space="preserve"> </v>
      </c>
      <c r="BD91" s="15" t="str">
        <f>IF(AND(B91="4x400", OR(AND(E91='club records'!$N$12, F91&lt;='club records'!$O$12), AND(E91='club records'!$N$13, F91&lt;='club records'!$O$13), AND(E91='club records'!$N$14, F91&lt;='club records'!$O$14), AND(E91='club records'!$N$15, F91&lt;='club records'!$O$15))), "CR", " ")</f>
        <v xml:space="preserve"> </v>
      </c>
      <c r="BE91" s="15" t="str">
        <f>IF(AND(B91="3x800", OR(AND(E91='club records'!$N$16, F91&lt;='club records'!$O$16), AND(E91='club records'!$N$17, F91&lt;='club records'!$O$17), AND(E91='club records'!$N$18, F91&lt;='club records'!$O$18))), "CR", " ")</f>
        <v xml:space="preserve"> </v>
      </c>
      <c r="BF91" s="15" t="str">
        <f>IF(AND(B91="pentathlon", OR(AND(E91='club records'!$N$21, F91&gt;='club records'!$O$21), AND(E91='club records'!$N$22, F91&gt;='club records'!$O$22),AND(E91='club records'!$N$23, F91&gt;='club records'!$O$23),AND(E91='club records'!$N$24, F91&gt;='club records'!$O$24))), "CR", " ")</f>
        <v xml:space="preserve"> </v>
      </c>
      <c r="BG91" s="15" t="str">
        <f>IF(AND(B91="heptathlon", OR(AND(E91='club records'!$N$26, F91&gt;='club records'!$O$26), AND(E91='club records'!$N$27, F91&gt;='club records'!$O$27))), "CR", " ")</f>
        <v xml:space="preserve"> </v>
      </c>
      <c r="BH91" s="15" t="str">
        <f>IF(AND(B91="decathlon", OR(AND(E91='club records'!$N$29, F91&gt;='club records'!$O$29), AND(E91='club records'!$N$30, F91&gt;='club records'!$O$30),AND(E91='club records'!$N$31, F91&gt;='club records'!$O$31))), "CR", " ")</f>
        <v xml:space="preserve"> </v>
      </c>
    </row>
    <row r="92" spans="1:60" ht="14.5" x14ac:dyDescent="0.35">
      <c r="A92" s="1" t="str">
        <f t="shared" si="6"/>
        <v>U13</v>
      </c>
      <c r="B92" s="2">
        <v>200</v>
      </c>
      <c r="C92" s="1" t="s">
        <v>274</v>
      </c>
      <c r="D92" s="1" t="s">
        <v>275</v>
      </c>
      <c r="E92" s="19" t="s">
        <v>13</v>
      </c>
      <c r="F92" s="21">
        <v>33.79</v>
      </c>
      <c r="G92" s="27">
        <v>39903</v>
      </c>
      <c r="H92" s="1" t="s">
        <v>248</v>
      </c>
      <c r="I92" s="1" t="s">
        <v>249</v>
      </c>
      <c r="J92" s="15" t="str">
        <f t="shared" si="7"/>
        <v/>
      </c>
      <c r="K92" s="15" t="str">
        <f>IF(AND(B92=100, OR(AND(E92='club records'!$B$6, F92&lt;='club records'!$C$6), AND(E92='club records'!$B$7, F92&lt;='club records'!$C$7), AND(E92='club records'!$B$8, F92&lt;='club records'!$C$8), AND(E92='club records'!$B$9, F92&lt;='club records'!$C$9), AND(E92='club records'!$B$10, F92&lt;='club records'!$C$10))), "CR", " ")</f>
        <v xml:space="preserve"> </v>
      </c>
      <c r="L92" s="15" t="str">
        <f>IF(AND(B92=200, OR(AND(E92='club records'!$B$11, F92&lt;='club records'!$C$11), AND(E92='club records'!$B$12, F92&lt;='club records'!$C$12), AND(E92='club records'!$B$13, F92&lt;='club records'!$C$13), AND(E92='club records'!$B$14, F92&lt;='club records'!$C$14), AND(E92='club records'!$B$15, F92&lt;='club records'!$C$15))), "CR", " ")</f>
        <v xml:space="preserve"> </v>
      </c>
      <c r="M92" s="15" t="str">
        <f>IF(AND(B92=300, OR(AND(E92='club records'!$B$16, F92&lt;='club records'!$C$16), AND(E92='club records'!$B$17, F92&lt;='club records'!$C$17))), "CR", " ")</f>
        <v xml:space="preserve"> </v>
      </c>
      <c r="N92" s="15" t="str">
        <f>IF(AND(B92=400, OR(AND(E92='club records'!$B$18, F92&lt;='club records'!$C$18), AND(E92='club records'!$B$19, F92&lt;='club records'!$C$19), AND(E92='club records'!$B$20, F92&lt;='club records'!$C$20), AND(E92='club records'!$B$21, F92&lt;='club records'!$C$21))), "CR", " ")</f>
        <v xml:space="preserve"> </v>
      </c>
      <c r="O92" s="15" t="str">
        <f>IF(AND(B92=800, OR(AND(E92='club records'!$B$22, F92&lt;='club records'!$C$22), AND(E92='club records'!$B$23, F92&lt;='club records'!$C$23), AND(E92='club records'!$B$24, F92&lt;='club records'!$C$24), AND(E92='club records'!$B$25, F92&lt;='club records'!$C$25), AND(E92='club records'!$B$26, F92&lt;='club records'!$C$26))), "CR", " ")</f>
        <v xml:space="preserve"> </v>
      </c>
      <c r="P92" s="15" t="str">
        <f>IF(AND(B92=1000, OR(AND(E92='club records'!$B$27, F92&lt;='club records'!$C$27), AND(E92='club records'!$B$28, F92&lt;='club records'!$C$28))), "CR", " ")</f>
        <v xml:space="preserve"> </v>
      </c>
      <c r="Q92" s="15" t="str">
        <f>IF(AND(B92=1500, OR(AND(E92='club records'!$B$29, F92&lt;='club records'!$C$29), AND(E92='club records'!$B$30, F92&lt;='club records'!$C$30), AND(E92='club records'!$B$31, F92&lt;='club records'!$C$31), AND(E92='club records'!$B$32, F92&lt;='club records'!$C$32), AND(E92='club records'!$B$33, F92&lt;='club records'!$C$33))), "CR", " ")</f>
        <v xml:space="preserve"> </v>
      </c>
      <c r="R92" s="15" t="str">
        <f>IF(AND(B92="1600 (Mile)",OR(AND(E92='club records'!$B$34,F92&lt;='club records'!$C$34),AND(E92='club records'!$B$35,F92&lt;='club records'!$C$35),AND(E92='club records'!$B$36,F92&lt;='club records'!$C$36),AND(E92='club records'!$B$37,F92&lt;='club records'!$C$37))),"CR"," ")</f>
        <v xml:space="preserve"> </v>
      </c>
      <c r="S92" s="15" t="str">
        <f>IF(AND(B92=3000, OR(AND(E92='club records'!$B$38, F92&lt;='club records'!$C$38), AND(E92='club records'!$B$39, F92&lt;='club records'!$C$39), AND(E92='club records'!$B$40, F92&lt;='club records'!$C$40), AND(E92='club records'!$B$41, F92&lt;='club records'!$C$41))), "CR", " ")</f>
        <v xml:space="preserve"> </v>
      </c>
      <c r="T92" s="15" t="str">
        <f>IF(AND(B92=5000, OR(AND(E92='club records'!$B$42, F92&lt;='club records'!$C$42), AND(E92='club records'!$B$43, F92&lt;='club records'!$C$43))), "CR", " ")</f>
        <v xml:space="preserve"> </v>
      </c>
      <c r="U92" s="14" t="str">
        <f>IF(AND(B92=10000, OR(AND(E92='club records'!$B$44, F92&lt;='club records'!$C$44), AND(E92='club records'!$B$45, F92&lt;='club records'!$C$45))), "CR", " ")</f>
        <v xml:space="preserve"> </v>
      </c>
      <c r="V92" s="14" t="str">
        <f>IF(AND(B92="high jump", OR(AND(E92='club records'!$F$1, F92&gt;='club records'!$G$1), AND(E92='club records'!$F$2, F92&gt;='club records'!$G$2), AND(E92='club records'!$F$3, F92&gt;='club records'!$G$3), AND(E92='club records'!$F$4, F92&gt;='club records'!$G$4), AND(E92='club records'!$F$5, F92&gt;='club records'!$G$5))), "CR", " ")</f>
        <v xml:space="preserve"> </v>
      </c>
      <c r="W92" s="14" t="str">
        <f>IF(AND(B92="long jump", OR(AND(E92='club records'!$F$6, F92&gt;='club records'!$G$6), AND(E92='club records'!$F$7, F92&gt;='club records'!$G$7), AND(E92='club records'!$F$8, F92&gt;='club records'!$G$8), AND(E92='club records'!$F$9, F92&gt;='club records'!$G$9), AND(E92='club records'!$F$10, F92&gt;='club records'!$G$10))), "CR", " ")</f>
        <v xml:space="preserve"> </v>
      </c>
      <c r="X92" s="14" t="str">
        <f>IF(AND(B92="triple jump", OR(AND(E92='club records'!$F$11, F92&gt;='club records'!$G$11), AND(E92='club records'!$F$12, F92&gt;='club records'!$G$12), AND(E92='club records'!$F$13, F92&gt;='club records'!$G$13), AND(E92='club records'!$F$14, F92&gt;='club records'!$G$14), AND(E92='club records'!$F$15, F92&gt;='club records'!$G$15))), "CR", " ")</f>
        <v xml:space="preserve"> </v>
      </c>
      <c r="Y92" s="14" t="str">
        <f>IF(AND(B92="pole vault", OR(AND(E92='club records'!$F$16, F92&gt;='club records'!$G$16), AND(E92='club records'!$F$17, F92&gt;='club records'!$G$17), AND(E92='club records'!$F$18, F92&gt;='club records'!$G$18), AND(E92='club records'!$F$19, F92&gt;='club records'!$G$19), AND(E92='club records'!$F$20, F92&gt;='club records'!$G$20))), "CR", " ")</f>
        <v xml:space="preserve"> </v>
      </c>
      <c r="Z92" s="14" t="str">
        <f>IF(AND(B92="discus 1", E92='club records'!$F$21, F92&gt;='club records'!$G$21), "CR", " ")</f>
        <v xml:space="preserve"> </v>
      </c>
      <c r="AA92" s="14" t="str">
        <f>IF(AND(B92="discus 1.25", E92='club records'!$F$22, F92&gt;='club records'!$G$22), "CR", " ")</f>
        <v xml:space="preserve"> </v>
      </c>
      <c r="AB92" s="14" t="str">
        <f>IF(AND(B92="discus 1.5", E92='club records'!$F$23, F92&gt;='club records'!$G$23), "CR", " ")</f>
        <v xml:space="preserve"> </v>
      </c>
      <c r="AC92" s="14" t="str">
        <f>IF(AND(B92="discus 1.75", E92='club records'!$F$24, F92&gt;='club records'!$G$24), "CR", " ")</f>
        <v xml:space="preserve"> </v>
      </c>
      <c r="AD92" s="14" t="str">
        <f>IF(AND(B92="discus 2", E92='club records'!$F$25, F92&gt;='club records'!$G$25), "CR", " ")</f>
        <v xml:space="preserve"> </v>
      </c>
      <c r="AE92" s="14" t="str">
        <f>IF(AND(B92="hammer 4", E92='club records'!$F$27, F92&gt;='club records'!$G$27), "CR", " ")</f>
        <v xml:space="preserve"> </v>
      </c>
      <c r="AF92" s="14" t="str">
        <f>IF(AND(B92="hammer 5", E92='club records'!$F$28, F92&gt;='club records'!$G$28), "CR", " ")</f>
        <v xml:space="preserve"> </v>
      </c>
      <c r="AG92" s="14" t="str">
        <f>IF(AND(B92="hammer 6", E92='club records'!$F$29, F92&gt;='club records'!$G$29), "CR", " ")</f>
        <v xml:space="preserve"> </v>
      </c>
      <c r="AH92" s="14" t="str">
        <f>IF(AND(B92="hammer 7.26", E92='club records'!$F$30, F92&gt;='club records'!$G$30), "CR", " ")</f>
        <v xml:space="preserve"> </v>
      </c>
      <c r="AI92" s="14" t="str">
        <f>IF(AND(B92="javelin 400", E92='club records'!$F$31, F92&gt;='club records'!$G$31), "CR", " ")</f>
        <v xml:space="preserve"> </v>
      </c>
      <c r="AJ92" s="14" t="str">
        <f>IF(AND(B92="javelin 600", E92='club records'!$F$32, F92&gt;='club records'!$G$32), "CR", " ")</f>
        <v xml:space="preserve"> </v>
      </c>
      <c r="AK92" s="14" t="str">
        <f>IF(AND(B92="javelin 700", E92='club records'!$F$33, F92&gt;='club records'!$G$33), "CR", " ")</f>
        <v xml:space="preserve"> </v>
      </c>
      <c r="AL92" s="14" t="str">
        <f>IF(AND(B92="javelin 800", OR(AND(E92='club records'!$F$34, F92&gt;='club records'!$G$34), AND(E92='club records'!$F$35, F92&gt;='club records'!$G$35))), "CR", " ")</f>
        <v xml:space="preserve"> </v>
      </c>
      <c r="AM92" s="14" t="str">
        <f>IF(AND(B92="shot 3", E92='club records'!$F$36, F92&gt;='club records'!$G$36), "CR", " ")</f>
        <v xml:space="preserve"> </v>
      </c>
      <c r="AN92" s="14" t="str">
        <f>IF(AND(B92="shot 4", E92='club records'!$F$37, F92&gt;='club records'!$G$37), "CR", " ")</f>
        <v xml:space="preserve"> </v>
      </c>
      <c r="AO92" s="14" t="str">
        <f>IF(AND(B92="shot 5", E92='club records'!$F$38, F92&gt;='club records'!$G$38), "CR", " ")</f>
        <v xml:space="preserve"> </v>
      </c>
      <c r="AP92" s="14" t="str">
        <f>IF(AND(B92="shot 6", E92='club records'!$F$39, F92&gt;='club records'!$G$39), "CR", " ")</f>
        <v xml:space="preserve"> </v>
      </c>
      <c r="AQ92" s="14" t="str">
        <f>IF(AND(B92="shot 7.26", E92='club records'!$F$40, F92&gt;='club records'!$G$40), "CR", " ")</f>
        <v xml:space="preserve"> </v>
      </c>
      <c r="AR92" s="14" t="str">
        <f>IF(AND(B92="60H",OR(AND(E92='club records'!$J$1,F92&lt;='club records'!$K$1),AND(E92='club records'!$J$2,F92&lt;='club records'!$K$2),AND(E92='club records'!$J$3,F92&lt;='club records'!$K$3),AND(E92='club records'!$J$4,F92&lt;='club records'!$K$4),AND(E92='club records'!$J$5,F92&lt;='club records'!$K$5))),"CR"," ")</f>
        <v xml:space="preserve"> </v>
      </c>
      <c r="AS92" s="14" t="str">
        <f>IF(AND(B92="75H", AND(E92='club records'!$J$6, F92&lt;='club records'!$K$6)), "CR", " ")</f>
        <v xml:space="preserve"> </v>
      </c>
      <c r="AT92" s="14" t="str">
        <f>IF(AND(B92="80H", AND(E92='club records'!$J$7, F92&lt;='club records'!$K$7)), "CR", " ")</f>
        <v xml:space="preserve"> </v>
      </c>
      <c r="AU92" s="14" t="str">
        <f>IF(AND(B92="100H", AND(E92='club records'!$J$8, F92&lt;='club records'!$K$8)), "CR", " ")</f>
        <v xml:space="preserve"> </v>
      </c>
      <c r="AV92" s="14" t="str">
        <f>IF(AND(B92="110H", OR(AND(E92='club records'!$J$9, F92&lt;='club records'!$K$9), AND(E92='club records'!$J$10, F92&lt;='club records'!$K$10))), "CR", " ")</f>
        <v xml:space="preserve"> </v>
      </c>
      <c r="AW92" s="14" t="str">
        <f>IF(AND(B92="400H", OR(AND(E92='club records'!$J$11, F92&lt;='club records'!$K$11), AND(E92='club records'!$J$12, F92&lt;='club records'!$K$12), AND(E92='club records'!$J$13, F92&lt;='club records'!$K$13), AND(E92='club records'!$J$14, F92&lt;='club records'!$K$14))), "CR", " ")</f>
        <v xml:space="preserve"> </v>
      </c>
      <c r="AX92" s="14" t="str">
        <f>IF(AND(B92="1500SC", AND(E92='club records'!$J$15, F92&lt;='club records'!$K$15)), "CR", " ")</f>
        <v xml:space="preserve"> </v>
      </c>
      <c r="AY92" s="14" t="str">
        <f>IF(AND(B92="2000SC", OR(AND(E92='club records'!$J$17, F92&lt;='club records'!$K$17), AND(E92='club records'!$J$18, F92&lt;='club records'!$K$18))), "CR", " ")</f>
        <v xml:space="preserve"> </v>
      </c>
      <c r="AZ92" s="14" t="str">
        <f>IF(AND(B92="3000SC", OR(AND(E92='club records'!$J$20, F92&lt;='club records'!$K$20), AND(E92='club records'!$J$21, F92&lt;='club records'!$K$21))), "CR", " ")</f>
        <v xml:space="preserve"> </v>
      </c>
      <c r="BA92" s="15" t="str">
        <f>IF(AND(B92="4x100", OR(AND(E92='club records'!$N$1, F92&lt;='club records'!$O$1), AND(E92='club records'!$N$2, F92&lt;='club records'!$O$2), AND(E92='club records'!$N$3, F92&lt;='club records'!$O$3), AND(E92='club records'!$N$4, F92&lt;='club records'!$O$4), AND(E92='club records'!$N$5, F92&lt;='club records'!$O$5))), "CR", " ")</f>
        <v xml:space="preserve"> </v>
      </c>
      <c r="BB92" s="15" t="str">
        <f>IF(AND(B92="4x200", OR(AND(E92='club records'!$N$6, F92&lt;='club records'!$O$6), AND(E92='club records'!$N$7, F92&lt;='club records'!$O$7), AND(E92='club records'!$N$8, F92&lt;='club records'!$O$8), AND(E92='club records'!$N$9, F92&lt;='club records'!$O$9), AND(E92='club records'!$N$10, F92&lt;='club records'!$O$10))), "CR", " ")</f>
        <v xml:space="preserve"> </v>
      </c>
      <c r="BC92" s="15" t="str">
        <f>IF(AND(B92="4x300", AND(E92='club records'!$N$11, F92&lt;='club records'!$O$11)), "CR", " ")</f>
        <v xml:space="preserve"> </v>
      </c>
      <c r="BD92" s="15" t="str">
        <f>IF(AND(B92="4x400", OR(AND(E92='club records'!$N$12, F92&lt;='club records'!$O$12), AND(E92='club records'!$N$13, F92&lt;='club records'!$O$13), AND(E92='club records'!$N$14, F92&lt;='club records'!$O$14), AND(E92='club records'!$N$15, F92&lt;='club records'!$O$15))), "CR", " ")</f>
        <v xml:space="preserve"> </v>
      </c>
      <c r="BE92" s="15" t="str">
        <f>IF(AND(B92="3x800", OR(AND(E92='club records'!$N$16, F92&lt;='club records'!$O$16), AND(E92='club records'!$N$17, F92&lt;='club records'!$O$17), AND(E92='club records'!$N$18, F92&lt;='club records'!$O$18))), "CR", " ")</f>
        <v xml:space="preserve"> </v>
      </c>
      <c r="BF92" s="15" t="str">
        <f>IF(AND(B92="pentathlon", OR(AND(E92='club records'!$N$21, F92&gt;='club records'!$O$21), AND(E92='club records'!$N$22, F92&gt;='club records'!$O$22),AND(E92='club records'!$N$23, F92&gt;='club records'!$O$23),AND(E92='club records'!$N$24, F92&gt;='club records'!$O$24))), "CR", " ")</f>
        <v xml:space="preserve"> </v>
      </c>
      <c r="BG92" s="15" t="str">
        <f>IF(AND(B92="heptathlon", OR(AND(E92='club records'!$N$26, F92&gt;='club records'!$O$26), AND(E92='club records'!$N$27, F92&gt;='club records'!$O$27))), "CR", " ")</f>
        <v xml:space="preserve"> </v>
      </c>
      <c r="BH92" s="15" t="str">
        <f>IF(AND(B92="decathlon", OR(AND(E92='club records'!$N$29, F92&gt;='club records'!$O$29), AND(E92='club records'!$N$30, F92&gt;='club records'!$O$30),AND(E92='club records'!$N$31, F92&gt;='club records'!$O$31))), "CR", " ")</f>
        <v xml:space="preserve"> </v>
      </c>
    </row>
    <row r="93" spans="1:60" ht="14.5" x14ac:dyDescent="0.35">
      <c r="A93" s="1" t="str">
        <f t="shared" si="6"/>
        <v>U13</v>
      </c>
      <c r="B93" s="2">
        <v>800</v>
      </c>
      <c r="C93" s="1" t="s">
        <v>95</v>
      </c>
      <c r="D93" s="1" t="s">
        <v>21</v>
      </c>
      <c r="E93" s="19" t="s">
        <v>13</v>
      </c>
      <c r="F93" s="20" t="s">
        <v>540</v>
      </c>
      <c r="G93" s="27">
        <v>43688</v>
      </c>
      <c r="H93" s="1" t="s">
        <v>313</v>
      </c>
      <c r="I93" s="1" t="s">
        <v>537</v>
      </c>
      <c r="J93" s="15" t="str">
        <f t="shared" si="7"/>
        <v/>
      </c>
      <c r="K93" s="15" t="str">
        <f>IF(AND(B93=100, OR(AND(E93='club records'!$B$6, F93&lt;='club records'!$C$6), AND(E93='club records'!$B$7, F93&lt;='club records'!$C$7), AND(E93='club records'!$B$8, F93&lt;='club records'!$C$8), AND(E93='club records'!$B$9, F93&lt;='club records'!$C$9), AND(E93='club records'!$B$10, F93&lt;='club records'!$C$10))), "CR", " ")</f>
        <v xml:space="preserve"> </v>
      </c>
      <c r="L93" s="15" t="str">
        <f>IF(AND(B93=200, OR(AND(E93='club records'!$B$11, F93&lt;='club records'!$C$11), AND(E93='club records'!$B$12, F93&lt;='club records'!$C$12), AND(E93='club records'!$B$13, F93&lt;='club records'!$C$13), AND(E93='club records'!$B$14, F93&lt;='club records'!$C$14), AND(E93='club records'!$B$15, F93&lt;='club records'!$C$15))), "CR", " ")</f>
        <v xml:space="preserve"> </v>
      </c>
      <c r="M93" s="15" t="str">
        <f>IF(AND(B93=300, OR(AND(E93='club records'!$B$16, F93&lt;='club records'!$C$16), AND(E93='club records'!$B$17, F93&lt;='club records'!$C$17))), "CR", " ")</f>
        <v xml:space="preserve"> </v>
      </c>
      <c r="N93" s="15" t="str">
        <f>IF(AND(B93=400, OR(AND(E93='club records'!$B$18, F93&lt;='club records'!$C$18), AND(E93='club records'!$B$19, F93&lt;='club records'!$C$19), AND(E93='club records'!$B$20, F93&lt;='club records'!$C$20), AND(E93='club records'!$B$21, F93&lt;='club records'!$C$21))), "CR", " ")</f>
        <v xml:space="preserve"> </v>
      </c>
      <c r="O93" s="15" t="str">
        <f>IF(AND(B93=800, OR(AND(E93='club records'!$B$22, F93&lt;='club records'!$C$22), AND(E93='club records'!$B$23, F93&lt;='club records'!$C$23), AND(E93='club records'!$B$24, F93&lt;='club records'!$C$24), AND(E93='club records'!$B$25, F93&lt;='club records'!$C$25), AND(E93='club records'!$B$26, F93&lt;='club records'!$C$26))), "CR", " ")</f>
        <v xml:space="preserve"> </v>
      </c>
      <c r="P93" s="15" t="str">
        <f>IF(AND(B93=1000, OR(AND(E93='club records'!$B$27, F93&lt;='club records'!$C$27), AND(E93='club records'!$B$28, F93&lt;='club records'!$C$28))), "CR", " ")</f>
        <v xml:space="preserve"> </v>
      </c>
      <c r="Q93" s="15" t="str">
        <f>IF(AND(B93=1500, OR(AND(E93='club records'!$B$29, F93&lt;='club records'!$C$29), AND(E93='club records'!$B$30, F93&lt;='club records'!$C$30), AND(E93='club records'!$B$31, F93&lt;='club records'!$C$31), AND(E93='club records'!$B$32, F93&lt;='club records'!$C$32), AND(E93='club records'!$B$33, F93&lt;='club records'!$C$33))), "CR", " ")</f>
        <v xml:space="preserve"> </v>
      </c>
      <c r="R93" s="15" t="str">
        <f>IF(AND(B93="1600 (Mile)",OR(AND(E93='club records'!$B$34,F93&lt;='club records'!$C$34),AND(E93='club records'!$B$35,F93&lt;='club records'!$C$35),AND(E93='club records'!$B$36,F93&lt;='club records'!$C$36),AND(E93='club records'!$B$37,F93&lt;='club records'!$C$37))),"CR"," ")</f>
        <v xml:space="preserve"> </v>
      </c>
      <c r="S93" s="15" t="str">
        <f>IF(AND(B93=3000, OR(AND(E93='club records'!$B$38, F93&lt;='club records'!$C$38), AND(E93='club records'!$B$39, F93&lt;='club records'!$C$39), AND(E93='club records'!$B$40, F93&lt;='club records'!$C$40), AND(E93='club records'!$B$41, F93&lt;='club records'!$C$41))), "CR", " ")</f>
        <v xml:space="preserve"> </v>
      </c>
      <c r="T93" s="15" t="str">
        <f>IF(AND(B93=5000, OR(AND(E93='club records'!$B$42, F93&lt;='club records'!$C$42), AND(E93='club records'!$B$43, F93&lt;='club records'!$C$43))), "CR", " ")</f>
        <v xml:space="preserve"> </v>
      </c>
      <c r="U93" s="14" t="str">
        <f>IF(AND(B93=10000, OR(AND(E93='club records'!$B$44, F93&lt;='club records'!$C$44), AND(E93='club records'!$B$45, F93&lt;='club records'!$C$45))), "CR", " ")</f>
        <v xml:space="preserve"> </v>
      </c>
      <c r="V93" s="14" t="str">
        <f>IF(AND(B93="high jump", OR(AND(E93='club records'!$F$1, F93&gt;='club records'!$G$1), AND(E93='club records'!$F$2, F93&gt;='club records'!$G$2), AND(E93='club records'!$F$3, F93&gt;='club records'!$G$3), AND(E93='club records'!$F$4, F93&gt;='club records'!$G$4), AND(E93='club records'!$F$5, F93&gt;='club records'!$G$5))), "CR", " ")</f>
        <v xml:space="preserve"> </v>
      </c>
      <c r="W93" s="14" t="str">
        <f>IF(AND(B93="long jump", OR(AND(E93='club records'!$F$6, F93&gt;='club records'!$G$6), AND(E93='club records'!$F$7, F93&gt;='club records'!$G$7), AND(E93='club records'!$F$8, F93&gt;='club records'!$G$8), AND(E93='club records'!$F$9, F93&gt;='club records'!$G$9), AND(E93='club records'!$F$10, F93&gt;='club records'!$G$10))), "CR", " ")</f>
        <v xml:space="preserve"> </v>
      </c>
      <c r="X93" s="14" t="str">
        <f>IF(AND(B93="triple jump", OR(AND(E93='club records'!$F$11, F93&gt;='club records'!$G$11), AND(E93='club records'!$F$12, F93&gt;='club records'!$G$12), AND(E93='club records'!$F$13, F93&gt;='club records'!$G$13), AND(E93='club records'!$F$14, F93&gt;='club records'!$G$14), AND(E93='club records'!$F$15, F93&gt;='club records'!$G$15))), "CR", " ")</f>
        <v xml:space="preserve"> </v>
      </c>
      <c r="Y93" s="14" t="str">
        <f>IF(AND(B93="pole vault", OR(AND(E93='club records'!$F$16, F93&gt;='club records'!$G$16), AND(E93='club records'!$F$17, F93&gt;='club records'!$G$17), AND(E93='club records'!$F$18, F93&gt;='club records'!$G$18), AND(E93='club records'!$F$19, F93&gt;='club records'!$G$19), AND(E93='club records'!$F$20, F93&gt;='club records'!$G$20))), "CR", " ")</f>
        <v xml:space="preserve"> </v>
      </c>
      <c r="Z93" s="14" t="str">
        <f>IF(AND(B93="discus 1", E93='club records'!$F$21, F93&gt;='club records'!$G$21), "CR", " ")</f>
        <v xml:space="preserve"> </v>
      </c>
      <c r="AA93" s="14" t="str">
        <f>IF(AND(B93="discus 1.25", E93='club records'!$F$22, F93&gt;='club records'!$G$22), "CR", " ")</f>
        <v xml:space="preserve"> </v>
      </c>
      <c r="AB93" s="14" t="str">
        <f>IF(AND(B93="discus 1.5", E93='club records'!$F$23, F93&gt;='club records'!$G$23), "CR", " ")</f>
        <v xml:space="preserve"> </v>
      </c>
      <c r="AC93" s="14" t="str">
        <f>IF(AND(B93="discus 1.75", E93='club records'!$F$24, F93&gt;='club records'!$G$24), "CR", " ")</f>
        <v xml:space="preserve"> </v>
      </c>
      <c r="AD93" s="14" t="str">
        <f>IF(AND(B93="discus 2", E93='club records'!$F$25, F93&gt;='club records'!$G$25), "CR", " ")</f>
        <v xml:space="preserve"> </v>
      </c>
      <c r="AE93" s="14" t="str">
        <f>IF(AND(B93="hammer 4", E93='club records'!$F$27, F93&gt;='club records'!$G$27), "CR", " ")</f>
        <v xml:space="preserve"> </v>
      </c>
      <c r="AF93" s="14" t="str">
        <f>IF(AND(B93="hammer 5", E93='club records'!$F$28, F93&gt;='club records'!$G$28), "CR", " ")</f>
        <v xml:space="preserve"> </v>
      </c>
      <c r="AG93" s="14" t="str">
        <f>IF(AND(B93="hammer 6", E93='club records'!$F$29, F93&gt;='club records'!$G$29), "CR", " ")</f>
        <v xml:space="preserve"> </v>
      </c>
      <c r="AH93" s="14" t="str">
        <f>IF(AND(B93="hammer 7.26", E93='club records'!$F$30, F93&gt;='club records'!$G$30), "CR", " ")</f>
        <v xml:space="preserve"> </v>
      </c>
      <c r="AI93" s="14" t="str">
        <f>IF(AND(B93="javelin 400", E93='club records'!$F$31, F93&gt;='club records'!$G$31), "CR", " ")</f>
        <v xml:space="preserve"> </v>
      </c>
      <c r="AJ93" s="14" t="str">
        <f>IF(AND(B93="javelin 600", E93='club records'!$F$32, F93&gt;='club records'!$G$32), "CR", " ")</f>
        <v xml:space="preserve"> </v>
      </c>
      <c r="AK93" s="14" t="str">
        <f>IF(AND(B93="javelin 700", E93='club records'!$F$33, F93&gt;='club records'!$G$33), "CR", " ")</f>
        <v xml:space="preserve"> </v>
      </c>
      <c r="AL93" s="14" t="str">
        <f>IF(AND(B93="javelin 800", OR(AND(E93='club records'!$F$34, F93&gt;='club records'!$G$34), AND(E93='club records'!$F$35, F93&gt;='club records'!$G$35))), "CR", " ")</f>
        <v xml:space="preserve"> </v>
      </c>
      <c r="AM93" s="14" t="str">
        <f>IF(AND(B93="shot 3", E93='club records'!$F$36, F93&gt;='club records'!$G$36), "CR", " ")</f>
        <v xml:space="preserve"> </v>
      </c>
      <c r="AN93" s="14" t="str">
        <f>IF(AND(B93="shot 4", E93='club records'!$F$37, F93&gt;='club records'!$G$37), "CR", " ")</f>
        <v xml:space="preserve"> </v>
      </c>
      <c r="AO93" s="14" t="str">
        <f>IF(AND(B93="shot 5", E93='club records'!$F$38, F93&gt;='club records'!$G$38), "CR", " ")</f>
        <v xml:space="preserve"> </v>
      </c>
      <c r="AP93" s="14" t="str">
        <f>IF(AND(B93="shot 6", E93='club records'!$F$39, F93&gt;='club records'!$G$39), "CR", " ")</f>
        <v xml:space="preserve"> </v>
      </c>
      <c r="AQ93" s="14" t="str">
        <f>IF(AND(B93="shot 7.26", E93='club records'!$F$40, F93&gt;='club records'!$G$40), "CR", " ")</f>
        <v xml:space="preserve"> </v>
      </c>
      <c r="AR93" s="14" t="str">
        <f>IF(AND(B93="60H",OR(AND(E93='club records'!$J$1,F93&lt;='club records'!$K$1),AND(E93='club records'!$J$2,F93&lt;='club records'!$K$2),AND(E93='club records'!$J$3,F93&lt;='club records'!$K$3),AND(E93='club records'!$J$4,F93&lt;='club records'!$K$4),AND(E93='club records'!$J$5,F93&lt;='club records'!$K$5))),"CR"," ")</f>
        <v xml:space="preserve"> </v>
      </c>
      <c r="AS93" s="14" t="str">
        <f>IF(AND(B93="75H", AND(E93='club records'!$J$6, F93&lt;='club records'!$K$6)), "CR", " ")</f>
        <v xml:space="preserve"> </v>
      </c>
      <c r="AT93" s="14" t="str">
        <f>IF(AND(B93="80H", AND(E93='club records'!$J$7, F93&lt;='club records'!$K$7)), "CR", " ")</f>
        <v xml:space="preserve"> </v>
      </c>
      <c r="AU93" s="14" t="str">
        <f>IF(AND(B93="100H", AND(E93='club records'!$J$8, F93&lt;='club records'!$K$8)), "CR", " ")</f>
        <v xml:space="preserve"> </v>
      </c>
      <c r="AV93" s="14" t="str">
        <f>IF(AND(B93="110H", OR(AND(E93='club records'!$J$9, F93&lt;='club records'!$K$9), AND(E93='club records'!$J$10, F93&lt;='club records'!$K$10))), "CR", " ")</f>
        <v xml:space="preserve"> </v>
      </c>
      <c r="AW93" s="14" t="str">
        <f>IF(AND(B93="400H", OR(AND(E93='club records'!$J$11, F93&lt;='club records'!$K$11), AND(E93='club records'!$J$12, F93&lt;='club records'!$K$12), AND(E93='club records'!$J$13, F93&lt;='club records'!$K$13), AND(E93='club records'!$J$14, F93&lt;='club records'!$K$14))), "CR", " ")</f>
        <v xml:space="preserve"> </v>
      </c>
      <c r="AX93" s="14" t="str">
        <f>IF(AND(B93="1500SC", AND(E93='club records'!$J$15, F93&lt;='club records'!$K$15)), "CR", " ")</f>
        <v xml:space="preserve"> </v>
      </c>
      <c r="AY93" s="14" t="str">
        <f>IF(AND(B93="2000SC", OR(AND(E93='club records'!$J$17, F93&lt;='club records'!$K$17), AND(E93='club records'!$J$18, F93&lt;='club records'!$K$18))), "CR", " ")</f>
        <v xml:space="preserve"> </v>
      </c>
      <c r="AZ93" s="14" t="str">
        <f>IF(AND(B93="3000SC", OR(AND(E93='club records'!$J$20, F93&lt;='club records'!$K$20), AND(E93='club records'!$J$21, F93&lt;='club records'!$K$21))), "CR", " ")</f>
        <v xml:space="preserve"> </v>
      </c>
      <c r="BA93" s="15" t="str">
        <f>IF(AND(B93="4x100", OR(AND(E93='club records'!$N$1, F93&lt;='club records'!$O$1), AND(E93='club records'!$N$2, F93&lt;='club records'!$O$2), AND(E93='club records'!$N$3, F93&lt;='club records'!$O$3), AND(E93='club records'!$N$4, F93&lt;='club records'!$O$4), AND(E93='club records'!$N$5, F93&lt;='club records'!$O$5))), "CR", " ")</f>
        <v xml:space="preserve"> </v>
      </c>
      <c r="BB93" s="15" t="str">
        <f>IF(AND(B93="4x200", OR(AND(E93='club records'!$N$6, F93&lt;='club records'!$O$6), AND(E93='club records'!$N$7, F93&lt;='club records'!$O$7), AND(E93='club records'!$N$8, F93&lt;='club records'!$O$8), AND(E93='club records'!$N$9, F93&lt;='club records'!$O$9), AND(E93='club records'!$N$10, F93&lt;='club records'!$O$10))), "CR", " ")</f>
        <v xml:space="preserve"> </v>
      </c>
      <c r="BC93" s="15" t="str">
        <f>IF(AND(B93="4x300", AND(E93='club records'!$N$11, F93&lt;='club records'!$O$11)), "CR", " ")</f>
        <v xml:space="preserve"> </v>
      </c>
      <c r="BD93" s="15" t="str">
        <f>IF(AND(B93="4x400", OR(AND(E93='club records'!$N$12, F93&lt;='club records'!$O$12), AND(E93='club records'!$N$13, F93&lt;='club records'!$O$13), AND(E93='club records'!$N$14, F93&lt;='club records'!$O$14), AND(E93='club records'!$N$15, F93&lt;='club records'!$O$15))), "CR", " ")</f>
        <v xml:space="preserve"> </v>
      </c>
      <c r="BE93" s="15" t="str">
        <f>IF(AND(B93="3x800", OR(AND(E93='club records'!$N$16, F93&lt;='club records'!$O$16), AND(E93='club records'!$N$17, F93&lt;='club records'!$O$17), AND(E93='club records'!$N$18, F93&lt;='club records'!$O$18))), "CR", " ")</f>
        <v xml:space="preserve"> </v>
      </c>
      <c r="BF93" s="15" t="str">
        <f>IF(AND(B93="pentathlon", OR(AND(E93='club records'!$N$21, F93&gt;='club records'!$O$21), AND(E93='club records'!$N$22, F93&gt;='club records'!$O$22),AND(E93='club records'!$N$23, F93&gt;='club records'!$O$23),AND(E93='club records'!$N$24, F93&gt;='club records'!$O$24))), "CR", " ")</f>
        <v xml:space="preserve"> </v>
      </c>
      <c r="BG93" s="15" t="str">
        <f>IF(AND(B93="heptathlon", OR(AND(E93='club records'!$N$26, F93&gt;='club records'!$O$26), AND(E93='club records'!$N$27, F93&gt;='club records'!$O$27))), "CR", " ")</f>
        <v xml:space="preserve"> </v>
      </c>
      <c r="BH93" s="15" t="str">
        <f>IF(AND(B93="decathlon", OR(AND(E93='club records'!$N$29, F93&gt;='club records'!$O$29), AND(E93='club records'!$N$30, F93&gt;='club records'!$O$30),AND(E93='club records'!$N$31, F93&gt;='club records'!$O$31))), "CR", " ")</f>
        <v xml:space="preserve"> </v>
      </c>
    </row>
    <row r="94" spans="1:60" ht="14.5" x14ac:dyDescent="0.35">
      <c r="A94" s="1" t="str">
        <f t="shared" si="6"/>
        <v>U13</v>
      </c>
      <c r="B94" s="2">
        <v>800</v>
      </c>
      <c r="C94" s="1" t="s">
        <v>177</v>
      </c>
      <c r="D94" s="1" t="s">
        <v>178</v>
      </c>
      <c r="E94" s="19" t="s">
        <v>13</v>
      </c>
      <c r="F94" s="20" t="s">
        <v>363</v>
      </c>
      <c r="G94" s="27">
        <v>43604</v>
      </c>
      <c r="H94" s="1" t="s">
        <v>313</v>
      </c>
      <c r="I94" s="1" t="s">
        <v>361</v>
      </c>
      <c r="J94" s="15" t="str">
        <f t="shared" si="7"/>
        <v/>
      </c>
      <c r="K94" s="15" t="str">
        <f>IF(AND(B94=100, OR(AND(E94='club records'!$B$6, F94&lt;='club records'!$C$6), AND(E94='club records'!$B$7, F94&lt;='club records'!$C$7), AND(E94='club records'!$B$8, F94&lt;='club records'!$C$8), AND(E94='club records'!$B$9, F94&lt;='club records'!$C$9), AND(E94='club records'!$B$10, F94&lt;='club records'!$C$10))), "CR", " ")</f>
        <v xml:space="preserve"> </v>
      </c>
      <c r="L94" s="15" t="str">
        <f>IF(AND(B94=200, OR(AND(E94='club records'!$B$11, F94&lt;='club records'!$C$11), AND(E94='club records'!$B$12, F94&lt;='club records'!$C$12), AND(E94='club records'!$B$13, F94&lt;='club records'!$C$13), AND(E94='club records'!$B$14, F94&lt;='club records'!$C$14), AND(E94='club records'!$B$15, F94&lt;='club records'!$C$15))), "CR", " ")</f>
        <v xml:space="preserve"> </v>
      </c>
      <c r="M94" s="15" t="str">
        <f>IF(AND(B94=300, OR(AND(E94='club records'!$B$16, F94&lt;='club records'!$C$16), AND(E94='club records'!$B$17, F94&lt;='club records'!$C$17))), "CR", " ")</f>
        <v xml:space="preserve"> </v>
      </c>
      <c r="N94" s="15" t="str">
        <f>IF(AND(B94=400, OR(AND(E94='club records'!$B$18, F94&lt;='club records'!$C$18), AND(E94='club records'!$B$19, F94&lt;='club records'!$C$19), AND(E94='club records'!$B$20, F94&lt;='club records'!$C$20), AND(E94='club records'!$B$21, F94&lt;='club records'!$C$21))), "CR", " ")</f>
        <v xml:space="preserve"> </v>
      </c>
      <c r="O94" s="15" t="str">
        <f>IF(AND(B94=800, OR(AND(E94='club records'!$B$22, F94&lt;='club records'!$C$22), AND(E94='club records'!$B$23, F94&lt;='club records'!$C$23), AND(E94='club records'!$B$24, F94&lt;='club records'!$C$24), AND(E94='club records'!$B$25, F94&lt;='club records'!$C$25), AND(E94='club records'!$B$26, F94&lt;='club records'!$C$26))), "CR", " ")</f>
        <v xml:space="preserve"> </v>
      </c>
      <c r="P94" s="15" t="str">
        <f>IF(AND(B94=1000, OR(AND(E94='club records'!$B$27, F94&lt;='club records'!$C$27), AND(E94='club records'!$B$28, F94&lt;='club records'!$C$28))), "CR", " ")</f>
        <v xml:space="preserve"> </v>
      </c>
      <c r="Q94" s="15" t="str">
        <f>IF(AND(B94=1500, OR(AND(E94='club records'!$B$29, F94&lt;='club records'!$C$29), AND(E94='club records'!$B$30, F94&lt;='club records'!$C$30), AND(E94='club records'!$B$31, F94&lt;='club records'!$C$31), AND(E94='club records'!$B$32, F94&lt;='club records'!$C$32), AND(E94='club records'!$B$33, F94&lt;='club records'!$C$33))), "CR", " ")</f>
        <v xml:space="preserve"> </v>
      </c>
      <c r="R94" s="15" t="str">
        <f>IF(AND(B94="1600 (Mile)",OR(AND(E94='club records'!$B$34,F94&lt;='club records'!$C$34),AND(E94='club records'!$B$35,F94&lt;='club records'!$C$35),AND(E94='club records'!$B$36,F94&lt;='club records'!$C$36),AND(E94='club records'!$B$37,F94&lt;='club records'!$C$37))),"CR"," ")</f>
        <v xml:space="preserve"> </v>
      </c>
      <c r="S94" s="15" t="str">
        <f>IF(AND(B94=3000, OR(AND(E94='club records'!$B$38, F94&lt;='club records'!$C$38), AND(E94='club records'!$B$39, F94&lt;='club records'!$C$39), AND(E94='club records'!$B$40, F94&lt;='club records'!$C$40), AND(E94='club records'!$B$41, F94&lt;='club records'!$C$41))), "CR", " ")</f>
        <v xml:space="preserve"> </v>
      </c>
      <c r="T94" s="15" t="str">
        <f>IF(AND(B94=5000, OR(AND(E94='club records'!$B$42, F94&lt;='club records'!$C$42), AND(E94='club records'!$B$43, F94&lt;='club records'!$C$43))), "CR", " ")</f>
        <v xml:space="preserve"> </v>
      </c>
      <c r="U94" s="14" t="str">
        <f>IF(AND(B94=10000, OR(AND(E94='club records'!$B$44, F94&lt;='club records'!$C$44), AND(E94='club records'!$B$45, F94&lt;='club records'!$C$45))), "CR", " ")</f>
        <v xml:space="preserve"> </v>
      </c>
      <c r="V94" s="14" t="str">
        <f>IF(AND(B94="high jump", OR(AND(E94='club records'!$F$1, F94&gt;='club records'!$G$1), AND(E94='club records'!$F$2, F94&gt;='club records'!$G$2), AND(E94='club records'!$F$3, F94&gt;='club records'!$G$3), AND(E94='club records'!$F$4, F94&gt;='club records'!$G$4), AND(E94='club records'!$F$5, F94&gt;='club records'!$G$5))), "CR", " ")</f>
        <v xml:space="preserve"> </v>
      </c>
      <c r="W94" s="14" t="str">
        <f>IF(AND(B94="long jump", OR(AND(E94='club records'!$F$6, F94&gt;='club records'!$G$6), AND(E94='club records'!$F$7, F94&gt;='club records'!$G$7), AND(E94='club records'!$F$8, F94&gt;='club records'!$G$8), AND(E94='club records'!$F$9, F94&gt;='club records'!$G$9), AND(E94='club records'!$F$10, F94&gt;='club records'!$G$10))), "CR", " ")</f>
        <v xml:space="preserve"> </v>
      </c>
      <c r="X94" s="14" t="str">
        <f>IF(AND(B94="triple jump", OR(AND(E94='club records'!$F$11, F94&gt;='club records'!$G$11), AND(E94='club records'!$F$12, F94&gt;='club records'!$G$12), AND(E94='club records'!$F$13, F94&gt;='club records'!$G$13), AND(E94='club records'!$F$14, F94&gt;='club records'!$G$14), AND(E94='club records'!$F$15, F94&gt;='club records'!$G$15))), "CR", " ")</f>
        <v xml:space="preserve"> </v>
      </c>
      <c r="Y94" s="14" t="str">
        <f>IF(AND(B94="pole vault", OR(AND(E94='club records'!$F$16, F94&gt;='club records'!$G$16), AND(E94='club records'!$F$17, F94&gt;='club records'!$G$17), AND(E94='club records'!$F$18, F94&gt;='club records'!$G$18), AND(E94='club records'!$F$19, F94&gt;='club records'!$G$19), AND(E94='club records'!$F$20, F94&gt;='club records'!$G$20))), "CR", " ")</f>
        <v xml:space="preserve"> </v>
      </c>
      <c r="Z94" s="14" t="str">
        <f>IF(AND(B94="discus 1", E94='club records'!$F$21, F94&gt;='club records'!$G$21), "CR", " ")</f>
        <v xml:space="preserve"> </v>
      </c>
      <c r="AA94" s="14" t="str">
        <f>IF(AND(B94="discus 1.25", E94='club records'!$F$22, F94&gt;='club records'!$G$22), "CR", " ")</f>
        <v xml:space="preserve"> </v>
      </c>
      <c r="AB94" s="14" t="str">
        <f>IF(AND(B94="discus 1.5", E94='club records'!$F$23, F94&gt;='club records'!$G$23), "CR", " ")</f>
        <v xml:space="preserve"> </v>
      </c>
      <c r="AC94" s="14" t="str">
        <f>IF(AND(B94="discus 1.75", E94='club records'!$F$24, F94&gt;='club records'!$G$24), "CR", " ")</f>
        <v xml:space="preserve"> </v>
      </c>
      <c r="AD94" s="14" t="str">
        <f>IF(AND(B94="discus 2", E94='club records'!$F$25, F94&gt;='club records'!$G$25), "CR", " ")</f>
        <v xml:space="preserve"> </v>
      </c>
      <c r="AE94" s="14" t="str">
        <f>IF(AND(B94="hammer 4", E94='club records'!$F$27, F94&gt;='club records'!$G$27), "CR", " ")</f>
        <v xml:space="preserve"> </v>
      </c>
      <c r="AF94" s="14" t="str">
        <f>IF(AND(B94="hammer 5", E94='club records'!$F$28, F94&gt;='club records'!$G$28), "CR", " ")</f>
        <v xml:space="preserve"> </v>
      </c>
      <c r="AG94" s="14" t="str">
        <f>IF(AND(B94="hammer 6", E94='club records'!$F$29, F94&gt;='club records'!$G$29), "CR", " ")</f>
        <v xml:space="preserve"> </v>
      </c>
      <c r="AH94" s="14" t="str">
        <f>IF(AND(B94="hammer 7.26", E94='club records'!$F$30, F94&gt;='club records'!$G$30), "CR", " ")</f>
        <v xml:space="preserve"> </v>
      </c>
      <c r="AI94" s="14" t="str">
        <f>IF(AND(B94="javelin 400", E94='club records'!$F$31, F94&gt;='club records'!$G$31), "CR", " ")</f>
        <v xml:space="preserve"> </v>
      </c>
      <c r="AJ94" s="14" t="str">
        <f>IF(AND(B94="javelin 600", E94='club records'!$F$32, F94&gt;='club records'!$G$32), "CR", " ")</f>
        <v xml:space="preserve"> </v>
      </c>
      <c r="AK94" s="14" t="str">
        <f>IF(AND(B94="javelin 700", E94='club records'!$F$33, F94&gt;='club records'!$G$33), "CR", " ")</f>
        <v xml:space="preserve"> </v>
      </c>
      <c r="AL94" s="14" t="str">
        <f>IF(AND(B94="javelin 800", OR(AND(E94='club records'!$F$34, F94&gt;='club records'!$G$34), AND(E94='club records'!$F$35, F94&gt;='club records'!$G$35))), "CR", " ")</f>
        <v xml:space="preserve"> </v>
      </c>
      <c r="AM94" s="14" t="str">
        <f>IF(AND(B94="shot 3", E94='club records'!$F$36, F94&gt;='club records'!$G$36), "CR", " ")</f>
        <v xml:space="preserve"> </v>
      </c>
      <c r="AN94" s="14" t="str">
        <f>IF(AND(B94="shot 4", E94='club records'!$F$37, F94&gt;='club records'!$G$37), "CR", " ")</f>
        <v xml:space="preserve"> </v>
      </c>
      <c r="AO94" s="14" t="str">
        <f>IF(AND(B94="shot 5", E94='club records'!$F$38, F94&gt;='club records'!$G$38), "CR", " ")</f>
        <v xml:space="preserve"> </v>
      </c>
      <c r="AP94" s="14" t="str">
        <f>IF(AND(B94="shot 6", E94='club records'!$F$39, F94&gt;='club records'!$G$39), "CR", " ")</f>
        <v xml:space="preserve"> </v>
      </c>
      <c r="AQ94" s="14" t="str">
        <f>IF(AND(B94="shot 7.26", E94='club records'!$F$40, F94&gt;='club records'!$G$40), "CR", " ")</f>
        <v xml:space="preserve"> </v>
      </c>
      <c r="AR94" s="14" t="str">
        <f>IF(AND(B94="60H",OR(AND(E94='club records'!$J$1,F94&lt;='club records'!$K$1),AND(E94='club records'!$J$2,F94&lt;='club records'!$K$2),AND(E94='club records'!$J$3,F94&lt;='club records'!$K$3),AND(E94='club records'!$J$4,F94&lt;='club records'!$K$4),AND(E94='club records'!$J$5,F94&lt;='club records'!$K$5))),"CR"," ")</f>
        <v xml:space="preserve"> </v>
      </c>
      <c r="AS94" s="14" t="str">
        <f>IF(AND(B94="75H", AND(E94='club records'!$J$6, F94&lt;='club records'!$K$6)), "CR", " ")</f>
        <v xml:space="preserve"> </v>
      </c>
      <c r="AT94" s="14" t="str">
        <f>IF(AND(B94="80H", AND(E94='club records'!$J$7, F94&lt;='club records'!$K$7)), "CR", " ")</f>
        <v xml:space="preserve"> </v>
      </c>
      <c r="AU94" s="14" t="str">
        <f>IF(AND(B94="100H", AND(E94='club records'!$J$8, F94&lt;='club records'!$K$8)), "CR", " ")</f>
        <v xml:space="preserve"> </v>
      </c>
      <c r="AV94" s="14" t="str">
        <f>IF(AND(B94="110H", OR(AND(E94='club records'!$J$9, F94&lt;='club records'!$K$9), AND(E94='club records'!$J$10, F94&lt;='club records'!$K$10))), "CR", " ")</f>
        <v xml:space="preserve"> </v>
      </c>
      <c r="AW94" s="14" t="str">
        <f>IF(AND(B94="400H", OR(AND(E94='club records'!$J$11, F94&lt;='club records'!$K$11), AND(E94='club records'!$J$12, F94&lt;='club records'!$K$12), AND(E94='club records'!$J$13, F94&lt;='club records'!$K$13), AND(E94='club records'!$J$14, F94&lt;='club records'!$K$14))), "CR", " ")</f>
        <v xml:space="preserve"> </v>
      </c>
      <c r="AX94" s="14" t="str">
        <f>IF(AND(B94="1500SC", AND(E94='club records'!$J$15, F94&lt;='club records'!$K$15)), "CR", " ")</f>
        <v xml:space="preserve"> </v>
      </c>
      <c r="AY94" s="14" t="str">
        <f>IF(AND(B94="2000SC", OR(AND(E94='club records'!$J$17, F94&lt;='club records'!$K$17), AND(E94='club records'!$J$18, F94&lt;='club records'!$K$18))), "CR", " ")</f>
        <v xml:space="preserve"> </v>
      </c>
      <c r="AZ94" s="14" t="str">
        <f>IF(AND(B94="3000SC", OR(AND(E94='club records'!$J$20, F94&lt;='club records'!$K$20), AND(E94='club records'!$J$21, F94&lt;='club records'!$K$21))), "CR", " ")</f>
        <v xml:space="preserve"> </v>
      </c>
      <c r="BA94" s="15" t="str">
        <f>IF(AND(B94="4x100", OR(AND(E94='club records'!$N$1, F94&lt;='club records'!$O$1), AND(E94='club records'!$N$2, F94&lt;='club records'!$O$2), AND(E94='club records'!$N$3, F94&lt;='club records'!$O$3), AND(E94='club records'!$N$4, F94&lt;='club records'!$O$4), AND(E94='club records'!$N$5, F94&lt;='club records'!$O$5))), "CR", " ")</f>
        <v xml:space="preserve"> </v>
      </c>
      <c r="BB94" s="15" t="str">
        <f>IF(AND(B94="4x200", OR(AND(E94='club records'!$N$6, F94&lt;='club records'!$O$6), AND(E94='club records'!$N$7, F94&lt;='club records'!$O$7), AND(E94='club records'!$N$8, F94&lt;='club records'!$O$8), AND(E94='club records'!$N$9, F94&lt;='club records'!$O$9), AND(E94='club records'!$N$10, F94&lt;='club records'!$O$10))), "CR", " ")</f>
        <v xml:space="preserve"> </v>
      </c>
      <c r="BC94" s="15" t="str">
        <f>IF(AND(B94="4x300", AND(E94='club records'!$N$11, F94&lt;='club records'!$O$11)), "CR", " ")</f>
        <v xml:space="preserve"> </v>
      </c>
      <c r="BD94" s="15" t="str">
        <f>IF(AND(B94="4x400", OR(AND(E94='club records'!$N$12, F94&lt;='club records'!$O$12), AND(E94='club records'!$N$13, F94&lt;='club records'!$O$13), AND(E94='club records'!$N$14, F94&lt;='club records'!$O$14), AND(E94='club records'!$N$15, F94&lt;='club records'!$O$15))), "CR", " ")</f>
        <v xml:space="preserve"> </v>
      </c>
      <c r="BE94" s="15" t="str">
        <f>IF(AND(B94="3x800", OR(AND(E94='club records'!$N$16, F94&lt;='club records'!$O$16), AND(E94='club records'!$N$17, F94&lt;='club records'!$O$17), AND(E94='club records'!$N$18, F94&lt;='club records'!$O$18))), "CR", " ")</f>
        <v xml:space="preserve"> </v>
      </c>
      <c r="BF94" s="15" t="str">
        <f>IF(AND(B94="pentathlon", OR(AND(E94='club records'!$N$21, F94&gt;='club records'!$O$21), AND(E94='club records'!$N$22, F94&gt;='club records'!$O$22),AND(E94='club records'!$N$23, F94&gt;='club records'!$O$23),AND(E94='club records'!$N$24, F94&gt;='club records'!$O$24))), "CR", " ")</f>
        <v xml:space="preserve"> </v>
      </c>
      <c r="BG94" s="15" t="str">
        <f>IF(AND(B94="heptathlon", OR(AND(E94='club records'!$N$26, F94&gt;='club records'!$O$26), AND(E94='club records'!$N$27, F94&gt;='club records'!$O$27))), "CR", " ")</f>
        <v xml:space="preserve"> </v>
      </c>
      <c r="BH94" s="15" t="str">
        <f>IF(AND(B94="decathlon", OR(AND(E94='club records'!$N$29, F94&gt;='club records'!$O$29), AND(E94='club records'!$N$30, F94&gt;='club records'!$O$30),AND(E94='club records'!$N$31, F94&gt;='club records'!$O$31))), "CR", " ")</f>
        <v xml:space="preserve"> </v>
      </c>
    </row>
    <row r="95" spans="1:60" ht="14.5" x14ac:dyDescent="0.35">
      <c r="A95" s="1" t="str">
        <f t="shared" si="6"/>
        <v>U13</v>
      </c>
      <c r="B95" s="2">
        <v>800</v>
      </c>
      <c r="C95" s="1" t="s">
        <v>77</v>
      </c>
      <c r="D95" s="1" t="s">
        <v>155</v>
      </c>
      <c r="E95" s="19" t="s">
        <v>13</v>
      </c>
      <c r="F95" s="20" t="s">
        <v>449</v>
      </c>
      <c r="G95" s="27">
        <v>43638</v>
      </c>
      <c r="H95" s="1" t="s">
        <v>313</v>
      </c>
      <c r="I95" s="1" t="s">
        <v>450</v>
      </c>
      <c r="J95" s="15" t="str">
        <f t="shared" si="7"/>
        <v/>
      </c>
      <c r="K95" s="15" t="str">
        <f>IF(AND(B95=100, OR(AND(E95='club records'!$B$6, F95&lt;='club records'!$C$6), AND(E95='club records'!$B$7, F95&lt;='club records'!$C$7), AND(E95='club records'!$B$8, F95&lt;='club records'!$C$8), AND(E95='club records'!$B$9, F95&lt;='club records'!$C$9), AND(E95='club records'!$B$10, F95&lt;='club records'!$C$10))), "CR", " ")</f>
        <v xml:space="preserve"> </v>
      </c>
      <c r="L95" s="15" t="str">
        <f>IF(AND(B95=200, OR(AND(E95='club records'!$B$11, F95&lt;='club records'!$C$11), AND(E95='club records'!$B$12, F95&lt;='club records'!$C$12), AND(E95='club records'!$B$13, F95&lt;='club records'!$C$13), AND(E95='club records'!$B$14, F95&lt;='club records'!$C$14), AND(E95='club records'!$B$15, F95&lt;='club records'!$C$15))), "CR", " ")</f>
        <v xml:space="preserve"> </v>
      </c>
      <c r="M95" s="15" t="str">
        <f>IF(AND(B95=300, OR(AND(E95='club records'!$B$16, F95&lt;='club records'!$C$16), AND(E95='club records'!$B$17, F95&lt;='club records'!$C$17))), "CR", " ")</f>
        <v xml:space="preserve"> </v>
      </c>
      <c r="N95" s="15" t="str">
        <f>IF(AND(B95=400, OR(AND(E95='club records'!$B$18, F95&lt;='club records'!$C$18), AND(E95='club records'!$B$19, F95&lt;='club records'!$C$19), AND(E95='club records'!$B$20, F95&lt;='club records'!$C$20), AND(E95='club records'!$B$21, F95&lt;='club records'!$C$21))), "CR", " ")</f>
        <v xml:space="preserve"> </v>
      </c>
      <c r="O95" s="15" t="str">
        <f>IF(AND(B95=800, OR(AND(E95='club records'!$B$22, F95&lt;='club records'!$C$22), AND(E95='club records'!$B$23, F95&lt;='club records'!$C$23), AND(E95='club records'!$B$24, F95&lt;='club records'!$C$24), AND(E95='club records'!$B$25, F95&lt;='club records'!$C$25), AND(E95='club records'!$B$26, F95&lt;='club records'!$C$26))), "CR", " ")</f>
        <v xml:space="preserve"> </v>
      </c>
      <c r="P95" s="15" t="str">
        <f>IF(AND(B95=1000, OR(AND(E95='club records'!$B$27, F95&lt;='club records'!$C$27), AND(E95='club records'!$B$28, F95&lt;='club records'!$C$28))), "CR", " ")</f>
        <v xml:space="preserve"> </v>
      </c>
      <c r="Q95" s="15" t="str">
        <f>IF(AND(B95=1500, OR(AND(E95='club records'!$B$29, F95&lt;='club records'!$C$29), AND(E95='club records'!$B$30, F95&lt;='club records'!$C$30), AND(E95='club records'!$B$31, F95&lt;='club records'!$C$31), AND(E95='club records'!$B$32, F95&lt;='club records'!$C$32), AND(E95='club records'!$B$33, F95&lt;='club records'!$C$33))), "CR", " ")</f>
        <v xml:space="preserve"> </v>
      </c>
      <c r="R95" s="15" t="str">
        <f>IF(AND(B95="1600 (Mile)",OR(AND(E95='club records'!$B$34,F95&lt;='club records'!$C$34),AND(E95='club records'!$B$35,F95&lt;='club records'!$C$35),AND(E95='club records'!$B$36,F95&lt;='club records'!$C$36),AND(E95='club records'!$B$37,F95&lt;='club records'!$C$37))),"CR"," ")</f>
        <v xml:space="preserve"> </v>
      </c>
      <c r="S95" s="15" t="str">
        <f>IF(AND(B95=3000, OR(AND(E95='club records'!$B$38, F95&lt;='club records'!$C$38), AND(E95='club records'!$B$39, F95&lt;='club records'!$C$39), AND(E95='club records'!$B$40, F95&lt;='club records'!$C$40), AND(E95='club records'!$B$41, F95&lt;='club records'!$C$41))), "CR", " ")</f>
        <v xml:space="preserve"> </v>
      </c>
      <c r="T95" s="15" t="str">
        <f>IF(AND(B95=5000, OR(AND(E95='club records'!$B$42, F95&lt;='club records'!$C$42), AND(E95='club records'!$B$43, F95&lt;='club records'!$C$43))), "CR", " ")</f>
        <v xml:space="preserve"> </v>
      </c>
      <c r="U95" s="14" t="str">
        <f>IF(AND(B95=10000, OR(AND(E95='club records'!$B$44, F95&lt;='club records'!$C$44), AND(E95='club records'!$B$45, F95&lt;='club records'!$C$45))), "CR", " ")</f>
        <v xml:space="preserve"> </v>
      </c>
      <c r="V95" s="14" t="str">
        <f>IF(AND(B95="high jump", OR(AND(E95='club records'!$F$1, F95&gt;='club records'!$G$1), AND(E95='club records'!$F$2, F95&gt;='club records'!$G$2), AND(E95='club records'!$F$3, F95&gt;='club records'!$G$3), AND(E95='club records'!$F$4, F95&gt;='club records'!$G$4), AND(E95='club records'!$F$5, F95&gt;='club records'!$G$5))), "CR", " ")</f>
        <v xml:space="preserve"> </v>
      </c>
      <c r="W95" s="14" t="str">
        <f>IF(AND(B95="long jump", OR(AND(E95='club records'!$F$6, F95&gt;='club records'!$G$6), AND(E95='club records'!$F$7, F95&gt;='club records'!$G$7), AND(E95='club records'!$F$8, F95&gt;='club records'!$G$8), AND(E95='club records'!$F$9, F95&gt;='club records'!$G$9), AND(E95='club records'!$F$10, F95&gt;='club records'!$G$10))), "CR", " ")</f>
        <v xml:space="preserve"> </v>
      </c>
      <c r="X95" s="14" t="str">
        <f>IF(AND(B95="triple jump", OR(AND(E95='club records'!$F$11, F95&gt;='club records'!$G$11), AND(E95='club records'!$F$12, F95&gt;='club records'!$G$12), AND(E95='club records'!$F$13, F95&gt;='club records'!$G$13), AND(E95='club records'!$F$14, F95&gt;='club records'!$G$14), AND(E95='club records'!$F$15, F95&gt;='club records'!$G$15))), "CR", " ")</f>
        <v xml:space="preserve"> </v>
      </c>
      <c r="Y95" s="14" t="str">
        <f>IF(AND(B95="pole vault", OR(AND(E95='club records'!$F$16, F95&gt;='club records'!$G$16), AND(E95='club records'!$F$17, F95&gt;='club records'!$G$17), AND(E95='club records'!$F$18, F95&gt;='club records'!$G$18), AND(E95='club records'!$F$19, F95&gt;='club records'!$G$19), AND(E95='club records'!$F$20, F95&gt;='club records'!$G$20))), "CR", " ")</f>
        <v xml:space="preserve"> </v>
      </c>
      <c r="Z95" s="14" t="str">
        <f>IF(AND(B95="discus 1", E95='club records'!$F$21, F95&gt;='club records'!$G$21), "CR", " ")</f>
        <v xml:space="preserve"> </v>
      </c>
      <c r="AA95" s="14" t="str">
        <f>IF(AND(B95="discus 1.25", E95='club records'!$F$22, F95&gt;='club records'!$G$22), "CR", " ")</f>
        <v xml:space="preserve"> </v>
      </c>
      <c r="AB95" s="14" t="str">
        <f>IF(AND(B95="discus 1.5", E95='club records'!$F$23, F95&gt;='club records'!$G$23), "CR", " ")</f>
        <v xml:space="preserve"> </v>
      </c>
      <c r="AC95" s="14" t="str">
        <f>IF(AND(B95="discus 1.75", E95='club records'!$F$24, F95&gt;='club records'!$G$24), "CR", " ")</f>
        <v xml:space="preserve"> </v>
      </c>
      <c r="AD95" s="14" t="str">
        <f>IF(AND(B95="discus 2", E95='club records'!$F$25, F95&gt;='club records'!$G$25), "CR", " ")</f>
        <v xml:space="preserve"> </v>
      </c>
      <c r="AE95" s="14" t="str">
        <f>IF(AND(B95="hammer 4", E95='club records'!$F$27, F95&gt;='club records'!$G$27), "CR", " ")</f>
        <v xml:space="preserve"> </v>
      </c>
      <c r="AF95" s="14" t="str">
        <f>IF(AND(B95="hammer 5", E95='club records'!$F$28, F95&gt;='club records'!$G$28), "CR", " ")</f>
        <v xml:space="preserve"> </v>
      </c>
      <c r="AG95" s="14" t="str">
        <f>IF(AND(B95="hammer 6", E95='club records'!$F$29, F95&gt;='club records'!$G$29), "CR", " ")</f>
        <v xml:space="preserve"> </v>
      </c>
      <c r="AH95" s="14" t="str">
        <f>IF(AND(B95="hammer 7.26", E95='club records'!$F$30, F95&gt;='club records'!$G$30), "CR", " ")</f>
        <v xml:space="preserve"> </v>
      </c>
      <c r="AI95" s="14" t="str">
        <f>IF(AND(B95="javelin 400", E95='club records'!$F$31, F95&gt;='club records'!$G$31), "CR", " ")</f>
        <v xml:space="preserve"> </v>
      </c>
      <c r="AJ95" s="14" t="str">
        <f>IF(AND(B95="javelin 600", E95='club records'!$F$32, F95&gt;='club records'!$G$32), "CR", " ")</f>
        <v xml:space="preserve"> </v>
      </c>
      <c r="AK95" s="14" t="str">
        <f>IF(AND(B95="javelin 700", E95='club records'!$F$33, F95&gt;='club records'!$G$33), "CR", " ")</f>
        <v xml:space="preserve"> </v>
      </c>
      <c r="AL95" s="14" t="str">
        <f>IF(AND(B95="javelin 800", OR(AND(E95='club records'!$F$34, F95&gt;='club records'!$G$34), AND(E95='club records'!$F$35, F95&gt;='club records'!$G$35))), "CR", " ")</f>
        <v xml:space="preserve"> </v>
      </c>
      <c r="AM95" s="14" t="str">
        <f>IF(AND(B95="shot 3", E95='club records'!$F$36, F95&gt;='club records'!$G$36), "CR", " ")</f>
        <v xml:space="preserve"> </v>
      </c>
      <c r="AN95" s="14" t="str">
        <f>IF(AND(B95="shot 4", E95='club records'!$F$37, F95&gt;='club records'!$G$37), "CR", " ")</f>
        <v xml:space="preserve"> </v>
      </c>
      <c r="AO95" s="14" t="str">
        <f>IF(AND(B95="shot 5", E95='club records'!$F$38, F95&gt;='club records'!$G$38), "CR", " ")</f>
        <v xml:space="preserve"> </v>
      </c>
      <c r="AP95" s="14" t="str">
        <f>IF(AND(B95="shot 6", E95='club records'!$F$39, F95&gt;='club records'!$G$39), "CR", " ")</f>
        <v xml:space="preserve"> </v>
      </c>
      <c r="AQ95" s="14" t="str">
        <f>IF(AND(B95="shot 7.26", E95='club records'!$F$40, F95&gt;='club records'!$G$40), "CR", " ")</f>
        <v xml:space="preserve"> </v>
      </c>
      <c r="AR95" s="14" t="str">
        <f>IF(AND(B95="60H",OR(AND(E95='club records'!$J$1,F95&lt;='club records'!$K$1),AND(E95='club records'!$J$2,F95&lt;='club records'!$K$2),AND(E95='club records'!$J$3,F95&lt;='club records'!$K$3),AND(E95='club records'!$J$4,F95&lt;='club records'!$K$4),AND(E95='club records'!$J$5,F95&lt;='club records'!$K$5))),"CR"," ")</f>
        <v xml:space="preserve"> </v>
      </c>
      <c r="AS95" s="14" t="str">
        <f>IF(AND(B95="75H", AND(E95='club records'!$J$6, F95&lt;='club records'!$K$6)), "CR", " ")</f>
        <v xml:space="preserve"> </v>
      </c>
      <c r="AT95" s="14" t="str">
        <f>IF(AND(B95="80H", AND(E95='club records'!$J$7, F95&lt;='club records'!$K$7)), "CR", " ")</f>
        <v xml:space="preserve"> </v>
      </c>
      <c r="AU95" s="14" t="str">
        <f>IF(AND(B95="100H", AND(E95='club records'!$J$8, F95&lt;='club records'!$K$8)), "CR", " ")</f>
        <v xml:space="preserve"> </v>
      </c>
      <c r="AV95" s="14" t="str">
        <f>IF(AND(B95="110H", OR(AND(E95='club records'!$J$9, F95&lt;='club records'!$K$9), AND(E95='club records'!$J$10, F95&lt;='club records'!$K$10))), "CR", " ")</f>
        <v xml:space="preserve"> </v>
      </c>
      <c r="AW95" s="14" t="str">
        <f>IF(AND(B95="400H", OR(AND(E95='club records'!$J$11, F95&lt;='club records'!$K$11), AND(E95='club records'!$J$12, F95&lt;='club records'!$K$12), AND(E95='club records'!$J$13, F95&lt;='club records'!$K$13), AND(E95='club records'!$J$14, F95&lt;='club records'!$K$14))), "CR", " ")</f>
        <v xml:space="preserve"> </v>
      </c>
      <c r="AX95" s="14" t="str">
        <f>IF(AND(B95="1500SC", AND(E95='club records'!$J$15, F95&lt;='club records'!$K$15)), "CR", " ")</f>
        <v xml:space="preserve"> </v>
      </c>
      <c r="AY95" s="14" t="str">
        <f>IF(AND(B95="2000SC", OR(AND(E95='club records'!$J$17, F95&lt;='club records'!$K$17), AND(E95='club records'!$J$18, F95&lt;='club records'!$K$18))), "CR", " ")</f>
        <v xml:space="preserve"> </v>
      </c>
      <c r="AZ95" s="14" t="str">
        <f>IF(AND(B95="3000SC", OR(AND(E95='club records'!$J$20, F95&lt;='club records'!$K$20), AND(E95='club records'!$J$21, F95&lt;='club records'!$K$21))), "CR", " ")</f>
        <v xml:space="preserve"> </v>
      </c>
      <c r="BA95" s="15" t="str">
        <f>IF(AND(B95="4x100", OR(AND(E95='club records'!$N$1, F95&lt;='club records'!$O$1), AND(E95='club records'!$N$2, F95&lt;='club records'!$O$2), AND(E95='club records'!$N$3, F95&lt;='club records'!$O$3), AND(E95='club records'!$N$4, F95&lt;='club records'!$O$4), AND(E95='club records'!$N$5, F95&lt;='club records'!$O$5))), "CR", " ")</f>
        <v xml:space="preserve"> </v>
      </c>
      <c r="BB95" s="15" t="str">
        <f>IF(AND(B95="4x200", OR(AND(E95='club records'!$N$6, F95&lt;='club records'!$O$6), AND(E95='club records'!$N$7, F95&lt;='club records'!$O$7), AND(E95='club records'!$N$8, F95&lt;='club records'!$O$8), AND(E95='club records'!$N$9, F95&lt;='club records'!$O$9), AND(E95='club records'!$N$10, F95&lt;='club records'!$O$10))), "CR", " ")</f>
        <v xml:space="preserve"> </v>
      </c>
      <c r="BC95" s="15" t="str">
        <f>IF(AND(B95="4x300", AND(E95='club records'!$N$11, F95&lt;='club records'!$O$11)), "CR", " ")</f>
        <v xml:space="preserve"> </v>
      </c>
      <c r="BD95" s="15" t="str">
        <f>IF(AND(B95="4x400", OR(AND(E95='club records'!$N$12, F95&lt;='club records'!$O$12), AND(E95='club records'!$N$13, F95&lt;='club records'!$O$13), AND(E95='club records'!$N$14, F95&lt;='club records'!$O$14), AND(E95='club records'!$N$15, F95&lt;='club records'!$O$15))), "CR", " ")</f>
        <v xml:space="preserve"> </v>
      </c>
      <c r="BE95" s="15" t="str">
        <f>IF(AND(B95="3x800", OR(AND(E95='club records'!$N$16, F95&lt;='club records'!$O$16), AND(E95='club records'!$N$17, F95&lt;='club records'!$O$17), AND(E95='club records'!$N$18, F95&lt;='club records'!$O$18))), "CR", " ")</f>
        <v xml:space="preserve"> </v>
      </c>
      <c r="BF95" s="15" t="str">
        <f>IF(AND(B95="pentathlon", OR(AND(E95='club records'!$N$21, F95&gt;='club records'!$O$21), AND(E95='club records'!$N$22, F95&gt;='club records'!$O$22),AND(E95='club records'!$N$23, F95&gt;='club records'!$O$23),AND(E95='club records'!$N$24, F95&gt;='club records'!$O$24))), "CR", " ")</f>
        <v xml:space="preserve"> </v>
      </c>
      <c r="BG95" s="15" t="str">
        <f>IF(AND(B95="heptathlon", OR(AND(E95='club records'!$N$26, F95&gt;='club records'!$O$26), AND(E95='club records'!$N$27, F95&gt;='club records'!$O$27))), "CR", " ")</f>
        <v xml:space="preserve"> </v>
      </c>
      <c r="BH95" s="15" t="str">
        <f>IF(AND(B95="decathlon", OR(AND(E95='club records'!$N$29, F95&gt;='club records'!$O$29), AND(E95='club records'!$N$30, F95&gt;='club records'!$O$30),AND(E95='club records'!$N$31, F95&gt;='club records'!$O$31))), "CR", " ")</f>
        <v xml:space="preserve"> </v>
      </c>
    </row>
    <row r="96" spans="1:60" ht="14.5" x14ac:dyDescent="0.35">
      <c r="A96" s="1" t="str">
        <f t="shared" si="6"/>
        <v>U13</v>
      </c>
      <c r="B96" s="2">
        <v>800</v>
      </c>
      <c r="C96" s="1" t="s">
        <v>27</v>
      </c>
      <c r="D96" s="1" t="s">
        <v>1</v>
      </c>
      <c r="E96" s="19" t="s">
        <v>13</v>
      </c>
      <c r="F96" s="20" t="s">
        <v>308</v>
      </c>
      <c r="G96" s="26">
        <v>43572</v>
      </c>
      <c r="H96" s="1" t="s">
        <v>304</v>
      </c>
      <c r="I96" s="1" t="s">
        <v>305</v>
      </c>
      <c r="J96" s="15" t="str">
        <f t="shared" si="7"/>
        <v/>
      </c>
      <c r="K96" s="15" t="str">
        <f>IF(AND(B96=100, OR(AND(E96='club records'!$B$6, F96&lt;='club records'!$C$6), AND(E96='club records'!$B$7, F96&lt;='club records'!$C$7), AND(E96='club records'!$B$8, F96&lt;='club records'!$C$8), AND(E96='club records'!$B$9, F96&lt;='club records'!$C$9), AND(E96='club records'!$B$10, F96&lt;='club records'!$C$10))), "CR", " ")</f>
        <v xml:space="preserve"> </v>
      </c>
      <c r="L96" s="15" t="str">
        <f>IF(AND(B96=200, OR(AND(E96='club records'!$B$11, F96&lt;='club records'!$C$11), AND(E96='club records'!$B$12, F96&lt;='club records'!$C$12), AND(E96='club records'!$B$13, F96&lt;='club records'!$C$13), AND(E96='club records'!$B$14, F96&lt;='club records'!$C$14), AND(E96='club records'!$B$15, F96&lt;='club records'!$C$15))), "CR", " ")</f>
        <v xml:space="preserve"> </v>
      </c>
      <c r="M96" s="15" t="str">
        <f>IF(AND(B96=300, OR(AND(E96='club records'!$B$16, F96&lt;='club records'!$C$16), AND(E96='club records'!$B$17, F96&lt;='club records'!$C$17))), "CR", " ")</f>
        <v xml:space="preserve"> </v>
      </c>
      <c r="N96" s="15" t="str">
        <f>IF(AND(B96=400, OR(AND(E96='club records'!$B$18, F96&lt;='club records'!$C$18), AND(E96='club records'!$B$19, F96&lt;='club records'!$C$19), AND(E96='club records'!$B$20, F96&lt;='club records'!$C$20), AND(E96='club records'!$B$21, F96&lt;='club records'!$C$21))), "CR", " ")</f>
        <v xml:space="preserve"> </v>
      </c>
      <c r="O96" s="15" t="str">
        <f>IF(AND(B96=800, OR(AND(E96='club records'!$B$22, F96&lt;='club records'!$C$22), AND(E96='club records'!$B$23, F96&lt;='club records'!$C$23), AND(E96='club records'!$B$24, F96&lt;='club records'!$C$24), AND(E96='club records'!$B$25, F96&lt;='club records'!$C$25), AND(E96='club records'!$B$26, F96&lt;='club records'!$C$26))), "CR", " ")</f>
        <v xml:space="preserve"> </v>
      </c>
      <c r="P96" s="15" t="str">
        <f>IF(AND(B96=1000, OR(AND(E96='club records'!$B$27, F96&lt;='club records'!$C$27), AND(E96='club records'!$B$28, F96&lt;='club records'!$C$28))), "CR", " ")</f>
        <v xml:space="preserve"> </v>
      </c>
      <c r="Q96" s="15" t="str">
        <f>IF(AND(B96=1500, OR(AND(E96='club records'!$B$29, F96&lt;='club records'!$C$29), AND(E96='club records'!$B$30, F96&lt;='club records'!$C$30), AND(E96='club records'!$B$31, F96&lt;='club records'!$C$31), AND(E96='club records'!$B$32, F96&lt;='club records'!$C$32), AND(E96='club records'!$B$33, F96&lt;='club records'!$C$33))), "CR", " ")</f>
        <v xml:space="preserve"> </v>
      </c>
      <c r="R96" s="15" t="str">
        <f>IF(AND(B96="1600 (Mile)",OR(AND(E96='club records'!$B$34,F96&lt;='club records'!$C$34),AND(E96='club records'!$B$35,F96&lt;='club records'!$C$35),AND(E96='club records'!$B$36,F96&lt;='club records'!$C$36),AND(E96='club records'!$B$37,F96&lt;='club records'!$C$37))),"CR"," ")</f>
        <v xml:space="preserve"> </v>
      </c>
      <c r="S96" s="15" t="str">
        <f>IF(AND(B96=3000, OR(AND(E96='club records'!$B$38, F96&lt;='club records'!$C$38), AND(E96='club records'!$B$39, F96&lt;='club records'!$C$39), AND(E96='club records'!$B$40, F96&lt;='club records'!$C$40), AND(E96='club records'!$B$41, F96&lt;='club records'!$C$41))), "CR", " ")</f>
        <v xml:space="preserve"> </v>
      </c>
      <c r="T96" s="15" t="str">
        <f>IF(AND(B96=5000, OR(AND(E96='club records'!$B$42, F96&lt;='club records'!$C$42), AND(E96='club records'!$B$43, F96&lt;='club records'!$C$43))), "CR", " ")</f>
        <v xml:space="preserve"> </v>
      </c>
      <c r="U96" s="14" t="str">
        <f>IF(AND(B96=10000, OR(AND(E96='club records'!$B$44, F96&lt;='club records'!$C$44), AND(E96='club records'!$B$45, F96&lt;='club records'!$C$45))), "CR", " ")</f>
        <v xml:space="preserve"> </v>
      </c>
      <c r="V96" s="14" t="str">
        <f>IF(AND(B96="high jump", OR(AND(E96='club records'!$F$1, F96&gt;='club records'!$G$1), AND(E96='club records'!$F$2, F96&gt;='club records'!$G$2), AND(E96='club records'!$F$3, F96&gt;='club records'!$G$3), AND(E96='club records'!$F$4, F96&gt;='club records'!$G$4), AND(E96='club records'!$F$5, F96&gt;='club records'!$G$5))), "CR", " ")</f>
        <v xml:space="preserve"> </v>
      </c>
      <c r="W96" s="14" t="str">
        <f>IF(AND(B96="long jump", OR(AND(E96='club records'!$F$6, F96&gt;='club records'!$G$6), AND(E96='club records'!$F$7, F96&gt;='club records'!$G$7), AND(E96='club records'!$F$8, F96&gt;='club records'!$G$8), AND(E96='club records'!$F$9, F96&gt;='club records'!$G$9), AND(E96='club records'!$F$10, F96&gt;='club records'!$G$10))), "CR", " ")</f>
        <v xml:space="preserve"> </v>
      </c>
      <c r="X96" s="14" t="str">
        <f>IF(AND(B96="triple jump", OR(AND(E96='club records'!$F$11, F96&gt;='club records'!$G$11), AND(E96='club records'!$F$12, F96&gt;='club records'!$G$12), AND(E96='club records'!$F$13, F96&gt;='club records'!$G$13), AND(E96='club records'!$F$14, F96&gt;='club records'!$G$14), AND(E96='club records'!$F$15, F96&gt;='club records'!$G$15))), "CR", " ")</f>
        <v xml:space="preserve"> </v>
      </c>
      <c r="Y96" s="14" t="str">
        <f>IF(AND(B96="pole vault", OR(AND(E96='club records'!$F$16, F96&gt;='club records'!$G$16), AND(E96='club records'!$F$17, F96&gt;='club records'!$G$17), AND(E96='club records'!$F$18, F96&gt;='club records'!$G$18), AND(E96='club records'!$F$19, F96&gt;='club records'!$G$19), AND(E96='club records'!$F$20, F96&gt;='club records'!$G$20))), "CR", " ")</f>
        <v xml:space="preserve"> </v>
      </c>
      <c r="Z96" s="14" t="str">
        <f>IF(AND(B96="discus 1", E96='club records'!$F$21, F96&gt;='club records'!$G$21), "CR", " ")</f>
        <v xml:space="preserve"> </v>
      </c>
      <c r="AA96" s="14" t="str">
        <f>IF(AND(B96="discus 1.25", E96='club records'!$F$22, F96&gt;='club records'!$G$22), "CR", " ")</f>
        <v xml:space="preserve"> </v>
      </c>
      <c r="AB96" s="14" t="str">
        <f>IF(AND(B96="discus 1.5", E96='club records'!$F$23, F96&gt;='club records'!$G$23), "CR", " ")</f>
        <v xml:space="preserve"> </v>
      </c>
      <c r="AC96" s="14" t="str">
        <f>IF(AND(B96="discus 1.75", E96='club records'!$F$24, F96&gt;='club records'!$G$24), "CR", " ")</f>
        <v xml:space="preserve"> </v>
      </c>
      <c r="AD96" s="14" t="str">
        <f>IF(AND(B96="discus 2", E96='club records'!$F$25, F96&gt;='club records'!$G$25), "CR", " ")</f>
        <v xml:space="preserve"> </v>
      </c>
      <c r="AE96" s="14" t="str">
        <f>IF(AND(B96="hammer 4", E96='club records'!$F$27, F96&gt;='club records'!$G$27), "CR", " ")</f>
        <v xml:space="preserve"> </v>
      </c>
      <c r="AF96" s="14" t="str">
        <f>IF(AND(B96="hammer 5", E96='club records'!$F$28, F96&gt;='club records'!$G$28), "CR", " ")</f>
        <v xml:space="preserve"> </v>
      </c>
      <c r="AG96" s="14" t="str">
        <f>IF(AND(B96="hammer 6", E96='club records'!$F$29, F96&gt;='club records'!$G$29), "CR", " ")</f>
        <v xml:space="preserve"> </v>
      </c>
      <c r="AH96" s="14" t="str">
        <f>IF(AND(B96="hammer 7.26", E96='club records'!$F$30, F96&gt;='club records'!$G$30), "CR", " ")</f>
        <v xml:space="preserve"> </v>
      </c>
      <c r="AI96" s="14" t="str">
        <f>IF(AND(B96="javelin 400", E96='club records'!$F$31, F96&gt;='club records'!$G$31), "CR", " ")</f>
        <v xml:space="preserve"> </v>
      </c>
      <c r="AJ96" s="14" t="str">
        <f>IF(AND(B96="javelin 600", E96='club records'!$F$32, F96&gt;='club records'!$G$32), "CR", " ")</f>
        <v xml:space="preserve"> </v>
      </c>
      <c r="AK96" s="14" t="str">
        <f>IF(AND(B96="javelin 700", E96='club records'!$F$33, F96&gt;='club records'!$G$33), "CR", " ")</f>
        <v xml:space="preserve"> </v>
      </c>
      <c r="AL96" s="14" t="str">
        <f>IF(AND(B96="javelin 800", OR(AND(E96='club records'!$F$34, F96&gt;='club records'!$G$34), AND(E96='club records'!$F$35, F96&gt;='club records'!$G$35))), "CR", " ")</f>
        <v xml:space="preserve"> </v>
      </c>
      <c r="AM96" s="14" t="str">
        <f>IF(AND(B96="shot 3", E96='club records'!$F$36, F96&gt;='club records'!$G$36), "CR", " ")</f>
        <v xml:space="preserve"> </v>
      </c>
      <c r="AN96" s="14" t="str">
        <f>IF(AND(B96="shot 4", E96='club records'!$F$37, F96&gt;='club records'!$G$37), "CR", " ")</f>
        <v xml:space="preserve"> </v>
      </c>
      <c r="AO96" s="14" t="str">
        <f>IF(AND(B96="shot 5", E96='club records'!$F$38, F96&gt;='club records'!$G$38), "CR", " ")</f>
        <v xml:space="preserve"> </v>
      </c>
      <c r="AP96" s="14" t="str">
        <f>IF(AND(B96="shot 6", E96='club records'!$F$39, F96&gt;='club records'!$G$39), "CR", " ")</f>
        <v xml:space="preserve"> </v>
      </c>
      <c r="AQ96" s="14" t="str">
        <f>IF(AND(B96="shot 7.26", E96='club records'!$F$40, F96&gt;='club records'!$G$40), "CR", " ")</f>
        <v xml:space="preserve"> </v>
      </c>
      <c r="AR96" s="14" t="str">
        <f>IF(AND(B96="60H",OR(AND(E96='club records'!$J$1,F96&lt;='club records'!$K$1),AND(E96='club records'!$J$2,F96&lt;='club records'!$K$2),AND(E96='club records'!$J$3,F96&lt;='club records'!$K$3),AND(E96='club records'!$J$4,F96&lt;='club records'!$K$4),AND(E96='club records'!$J$5,F96&lt;='club records'!$K$5))),"CR"," ")</f>
        <v xml:space="preserve"> </v>
      </c>
      <c r="AS96" s="14" t="str">
        <f>IF(AND(B96="75H", AND(E96='club records'!$J$6, F96&lt;='club records'!$K$6)), "CR", " ")</f>
        <v xml:space="preserve"> </v>
      </c>
      <c r="AT96" s="14" t="str">
        <f>IF(AND(B96="80H", AND(E96='club records'!$J$7, F96&lt;='club records'!$K$7)), "CR", " ")</f>
        <v xml:space="preserve"> </v>
      </c>
      <c r="AU96" s="14" t="str">
        <f>IF(AND(B96="100H", AND(E96='club records'!$J$8, F96&lt;='club records'!$K$8)), "CR", " ")</f>
        <v xml:space="preserve"> </v>
      </c>
      <c r="AV96" s="14" t="str">
        <f>IF(AND(B96="110H", OR(AND(E96='club records'!$J$9, F96&lt;='club records'!$K$9), AND(E96='club records'!$J$10, F96&lt;='club records'!$K$10))), "CR", " ")</f>
        <v xml:space="preserve"> </v>
      </c>
      <c r="AW96" s="14" t="str">
        <f>IF(AND(B96="400H", OR(AND(E96='club records'!$J$11, F96&lt;='club records'!$K$11), AND(E96='club records'!$J$12, F96&lt;='club records'!$K$12), AND(E96='club records'!$J$13, F96&lt;='club records'!$K$13), AND(E96='club records'!$J$14, F96&lt;='club records'!$K$14))), "CR", " ")</f>
        <v xml:space="preserve"> </v>
      </c>
      <c r="AX96" s="14" t="str">
        <f>IF(AND(B96="1500SC", AND(E96='club records'!$J$15, F96&lt;='club records'!$K$15)), "CR", " ")</f>
        <v xml:space="preserve"> </v>
      </c>
      <c r="AY96" s="14" t="str">
        <f>IF(AND(B96="2000SC", OR(AND(E96='club records'!$J$17, F96&lt;='club records'!$K$17), AND(E96='club records'!$J$18, F96&lt;='club records'!$K$18))), "CR", " ")</f>
        <v xml:space="preserve"> </v>
      </c>
      <c r="AZ96" s="14" t="str">
        <f>IF(AND(B96="3000SC", OR(AND(E96='club records'!$J$20, F96&lt;='club records'!$K$20), AND(E96='club records'!$J$21, F96&lt;='club records'!$K$21))), "CR", " ")</f>
        <v xml:space="preserve"> </v>
      </c>
      <c r="BA96" s="15" t="str">
        <f>IF(AND(B96="4x100", OR(AND(E96='club records'!$N$1, F96&lt;='club records'!$O$1), AND(E96='club records'!$N$2, F96&lt;='club records'!$O$2), AND(E96='club records'!$N$3, F96&lt;='club records'!$O$3), AND(E96='club records'!$N$4, F96&lt;='club records'!$O$4), AND(E96='club records'!$N$5, F96&lt;='club records'!$O$5))), "CR", " ")</f>
        <v xml:space="preserve"> </v>
      </c>
      <c r="BB96" s="15" t="str">
        <f>IF(AND(B96="4x200", OR(AND(E96='club records'!$N$6, F96&lt;='club records'!$O$6), AND(E96='club records'!$N$7, F96&lt;='club records'!$O$7), AND(E96='club records'!$N$8, F96&lt;='club records'!$O$8), AND(E96='club records'!$N$9, F96&lt;='club records'!$O$9), AND(E96='club records'!$N$10, F96&lt;='club records'!$O$10))), "CR", " ")</f>
        <v xml:space="preserve"> </v>
      </c>
      <c r="BC96" s="15" t="str">
        <f>IF(AND(B96="4x300", AND(E96='club records'!$N$11, F96&lt;='club records'!$O$11)), "CR", " ")</f>
        <v xml:space="preserve"> </v>
      </c>
      <c r="BD96" s="15" t="str">
        <f>IF(AND(B96="4x400", OR(AND(E96='club records'!$N$12, F96&lt;='club records'!$O$12), AND(E96='club records'!$N$13, F96&lt;='club records'!$O$13), AND(E96='club records'!$N$14, F96&lt;='club records'!$O$14), AND(E96='club records'!$N$15, F96&lt;='club records'!$O$15))), "CR", " ")</f>
        <v xml:space="preserve"> </v>
      </c>
      <c r="BE96" s="15" t="str">
        <f>IF(AND(B96="3x800", OR(AND(E96='club records'!$N$16, F96&lt;='club records'!$O$16), AND(E96='club records'!$N$17, F96&lt;='club records'!$O$17), AND(E96='club records'!$N$18, F96&lt;='club records'!$O$18))), "CR", " ")</f>
        <v xml:space="preserve"> </v>
      </c>
      <c r="BF96" s="15" t="str">
        <f>IF(AND(B96="pentathlon", OR(AND(E96='club records'!$N$21, F96&gt;='club records'!$O$21), AND(E96='club records'!$N$22, F96&gt;='club records'!$O$22),AND(E96='club records'!$N$23, F96&gt;='club records'!$O$23),AND(E96='club records'!$N$24, F96&gt;='club records'!$O$24))), "CR", " ")</f>
        <v xml:space="preserve"> </v>
      </c>
      <c r="BG96" s="15" t="str">
        <f>IF(AND(B96="heptathlon", OR(AND(E96='club records'!$N$26, F96&gt;='club records'!$O$26), AND(E96='club records'!$N$27, F96&gt;='club records'!$O$27))), "CR", " ")</f>
        <v xml:space="preserve"> </v>
      </c>
      <c r="BH96" s="15" t="str">
        <f>IF(AND(B96="decathlon", OR(AND(E96='club records'!$N$29, F96&gt;='club records'!$O$29), AND(E96='club records'!$N$30, F96&gt;='club records'!$O$30),AND(E96='club records'!$N$31, F96&gt;='club records'!$O$31))), "CR", " ")</f>
        <v xml:space="preserve"> </v>
      </c>
    </row>
    <row r="97" spans="1:60" ht="14.5" x14ac:dyDescent="0.35">
      <c r="A97" s="1" t="str">
        <f t="shared" si="6"/>
        <v>U13</v>
      </c>
      <c r="B97" s="2">
        <v>800</v>
      </c>
      <c r="C97" s="1" t="s">
        <v>278</v>
      </c>
      <c r="D97" s="1" t="s">
        <v>456</v>
      </c>
      <c r="E97" s="19" t="s">
        <v>13</v>
      </c>
      <c r="F97" s="20" t="s">
        <v>457</v>
      </c>
      <c r="G97" s="27">
        <v>43638</v>
      </c>
      <c r="H97" s="1" t="s">
        <v>313</v>
      </c>
      <c r="I97" s="1" t="s">
        <v>447</v>
      </c>
      <c r="J97" s="15" t="str">
        <f t="shared" si="7"/>
        <v/>
      </c>
      <c r="K97" s="15" t="str">
        <f>IF(AND(B97=100, OR(AND(E97='club records'!$B$6, F97&lt;='club records'!$C$6), AND(E97='club records'!$B$7, F97&lt;='club records'!$C$7), AND(E97='club records'!$B$8, F97&lt;='club records'!$C$8), AND(E97='club records'!$B$9, F97&lt;='club records'!$C$9), AND(E97='club records'!$B$10, F97&lt;='club records'!$C$10))), "CR", " ")</f>
        <v xml:space="preserve"> </v>
      </c>
      <c r="L97" s="15" t="str">
        <f>IF(AND(B97=200, OR(AND(E97='club records'!$B$11, F97&lt;='club records'!$C$11), AND(E97='club records'!$B$12, F97&lt;='club records'!$C$12), AND(E97='club records'!$B$13, F97&lt;='club records'!$C$13), AND(E97='club records'!$B$14, F97&lt;='club records'!$C$14), AND(E97='club records'!$B$15, F97&lt;='club records'!$C$15))), "CR", " ")</f>
        <v xml:space="preserve"> </v>
      </c>
      <c r="M97" s="15" t="str">
        <f>IF(AND(B97=300, OR(AND(E97='club records'!$B$16, F97&lt;='club records'!$C$16), AND(E97='club records'!$B$17, F97&lt;='club records'!$C$17))), "CR", " ")</f>
        <v xml:space="preserve"> </v>
      </c>
      <c r="N97" s="15" t="str">
        <f>IF(AND(B97=400, OR(AND(E97='club records'!$B$18, F97&lt;='club records'!$C$18), AND(E97='club records'!$B$19, F97&lt;='club records'!$C$19), AND(E97='club records'!$B$20, F97&lt;='club records'!$C$20), AND(E97='club records'!$B$21, F97&lt;='club records'!$C$21))), "CR", " ")</f>
        <v xml:space="preserve"> </v>
      </c>
      <c r="O97" s="15" t="str">
        <f>IF(AND(B97=800, OR(AND(E97='club records'!$B$22, F97&lt;='club records'!$C$22), AND(E97='club records'!$B$23, F97&lt;='club records'!$C$23), AND(E97='club records'!$B$24, F97&lt;='club records'!$C$24), AND(E97='club records'!$B$25, F97&lt;='club records'!$C$25), AND(E97='club records'!$B$26, F97&lt;='club records'!$C$26))), "CR", " ")</f>
        <v xml:space="preserve"> </v>
      </c>
      <c r="P97" s="15" t="str">
        <f>IF(AND(B97=1000, OR(AND(E97='club records'!$B$27, F97&lt;='club records'!$C$27), AND(E97='club records'!$B$28, F97&lt;='club records'!$C$28))), "CR", " ")</f>
        <v xml:space="preserve"> </v>
      </c>
      <c r="Q97" s="15" t="str">
        <f>IF(AND(B97=1500, OR(AND(E97='club records'!$B$29, F97&lt;='club records'!$C$29), AND(E97='club records'!$B$30, F97&lt;='club records'!$C$30), AND(E97='club records'!$B$31, F97&lt;='club records'!$C$31), AND(E97='club records'!$B$32, F97&lt;='club records'!$C$32), AND(E97='club records'!$B$33, F97&lt;='club records'!$C$33))), "CR", " ")</f>
        <v xml:space="preserve"> </v>
      </c>
      <c r="R97" s="15" t="str">
        <f>IF(AND(B97="1600 (Mile)",OR(AND(E97='club records'!$B$34,F97&lt;='club records'!$C$34),AND(E97='club records'!$B$35,F97&lt;='club records'!$C$35),AND(E97='club records'!$B$36,F97&lt;='club records'!$C$36),AND(E97='club records'!$B$37,F97&lt;='club records'!$C$37))),"CR"," ")</f>
        <v xml:space="preserve"> </v>
      </c>
      <c r="S97" s="15" t="str">
        <f>IF(AND(B97=3000, OR(AND(E97='club records'!$B$38, F97&lt;='club records'!$C$38), AND(E97='club records'!$B$39, F97&lt;='club records'!$C$39), AND(E97='club records'!$B$40, F97&lt;='club records'!$C$40), AND(E97='club records'!$B$41, F97&lt;='club records'!$C$41))), "CR", " ")</f>
        <v xml:space="preserve"> </v>
      </c>
      <c r="T97" s="15" t="str">
        <f>IF(AND(B97=5000, OR(AND(E97='club records'!$B$42, F97&lt;='club records'!$C$42), AND(E97='club records'!$B$43, F97&lt;='club records'!$C$43))), "CR", " ")</f>
        <v xml:space="preserve"> </v>
      </c>
      <c r="U97" s="14" t="str">
        <f>IF(AND(B97=10000, OR(AND(E97='club records'!$B$44, F97&lt;='club records'!$C$44), AND(E97='club records'!$B$45, F97&lt;='club records'!$C$45))), "CR", " ")</f>
        <v xml:space="preserve"> </v>
      </c>
      <c r="V97" s="14" t="str">
        <f>IF(AND(B97="high jump", OR(AND(E97='club records'!$F$1, F97&gt;='club records'!$G$1), AND(E97='club records'!$F$2, F97&gt;='club records'!$G$2), AND(E97='club records'!$F$3, F97&gt;='club records'!$G$3), AND(E97='club records'!$F$4, F97&gt;='club records'!$G$4), AND(E97='club records'!$F$5, F97&gt;='club records'!$G$5))), "CR", " ")</f>
        <v xml:space="preserve"> </v>
      </c>
      <c r="W97" s="14" t="str">
        <f>IF(AND(B97="long jump", OR(AND(E97='club records'!$F$6, F97&gt;='club records'!$G$6), AND(E97='club records'!$F$7, F97&gt;='club records'!$G$7), AND(E97='club records'!$F$8, F97&gt;='club records'!$G$8), AND(E97='club records'!$F$9, F97&gt;='club records'!$G$9), AND(E97='club records'!$F$10, F97&gt;='club records'!$G$10))), "CR", " ")</f>
        <v xml:space="preserve"> </v>
      </c>
      <c r="X97" s="14" t="str">
        <f>IF(AND(B97="triple jump", OR(AND(E97='club records'!$F$11, F97&gt;='club records'!$G$11), AND(E97='club records'!$F$12, F97&gt;='club records'!$G$12), AND(E97='club records'!$F$13, F97&gt;='club records'!$G$13), AND(E97='club records'!$F$14, F97&gt;='club records'!$G$14), AND(E97='club records'!$F$15, F97&gt;='club records'!$G$15))), "CR", " ")</f>
        <v xml:space="preserve"> </v>
      </c>
      <c r="Y97" s="14" t="str">
        <f>IF(AND(B97="pole vault", OR(AND(E97='club records'!$F$16, F97&gt;='club records'!$G$16), AND(E97='club records'!$F$17, F97&gt;='club records'!$G$17), AND(E97='club records'!$F$18, F97&gt;='club records'!$G$18), AND(E97='club records'!$F$19, F97&gt;='club records'!$G$19), AND(E97='club records'!$F$20, F97&gt;='club records'!$G$20))), "CR", " ")</f>
        <v xml:space="preserve"> </v>
      </c>
      <c r="Z97" s="14" t="str">
        <f>IF(AND(B97="discus 1", E97='club records'!$F$21, F97&gt;='club records'!$G$21), "CR", " ")</f>
        <v xml:space="preserve"> </v>
      </c>
      <c r="AA97" s="14" t="str">
        <f>IF(AND(B97="discus 1.25", E97='club records'!$F$22, F97&gt;='club records'!$G$22), "CR", " ")</f>
        <v xml:space="preserve"> </v>
      </c>
      <c r="AB97" s="14" t="str">
        <f>IF(AND(B97="discus 1.5", E97='club records'!$F$23, F97&gt;='club records'!$G$23), "CR", " ")</f>
        <v xml:space="preserve"> </v>
      </c>
      <c r="AC97" s="14" t="str">
        <f>IF(AND(B97="discus 1.75", E97='club records'!$F$24, F97&gt;='club records'!$G$24), "CR", " ")</f>
        <v xml:space="preserve"> </v>
      </c>
      <c r="AD97" s="14" t="str">
        <f>IF(AND(B97="discus 2", E97='club records'!$F$25, F97&gt;='club records'!$G$25), "CR", " ")</f>
        <v xml:space="preserve"> </v>
      </c>
      <c r="AE97" s="14" t="str">
        <f>IF(AND(B97="hammer 4", E97='club records'!$F$27, F97&gt;='club records'!$G$27), "CR", " ")</f>
        <v xml:space="preserve"> </v>
      </c>
      <c r="AF97" s="14" t="str">
        <f>IF(AND(B97="hammer 5", E97='club records'!$F$28, F97&gt;='club records'!$G$28), "CR", " ")</f>
        <v xml:space="preserve"> </v>
      </c>
      <c r="AG97" s="14" t="str">
        <f>IF(AND(B97="hammer 6", E97='club records'!$F$29, F97&gt;='club records'!$G$29), "CR", " ")</f>
        <v xml:space="preserve"> </v>
      </c>
      <c r="AH97" s="14" t="str">
        <f>IF(AND(B97="hammer 7.26", E97='club records'!$F$30, F97&gt;='club records'!$G$30), "CR", " ")</f>
        <v xml:space="preserve"> </v>
      </c>
      <c r="AI97" s="14" t="str">
        <f>IF(AND(B97="javelin 400", E97='club records'!$F$31, F97&gt;='club records'!$G$31), "CR", " ")</f>
        <v xml:space="preserve"> </v>
      </c>
      <c r="AJ97" s="14" t="str">
        <f>IF(AND(B97="javelin 600", E97='club records'!$F$32, F97&gt;='club records'!$G$32), "CR", " ")</f>
        <v xml:space="preserve"> </v>
      </c>
      <c r="AK97" s="14" t="str">
        <f>IF(AND(B97="javelin 700", E97='club records'!$F$33, F97&gt;='club records'!$G$33), "CR", " ")</f>
        <v xml:space="preserve"> </v>
      </c>
      <c r="AL97" s="14" t="str">
        <f>IF(AND(B97="javelin 800", OR(AND(E97='club records'!$F$34, F97&gt;='club records'!$G$34), AND(E97='club records'!$F$35, F97&gt;='club records'!$G$35))), "CR", " ")</f>
        <v xml:space="preserve"> </v>
      </c>
      <c r="AM97" s="14" t="str">
        <f>IF(AND(B97="shot 3", E97='club records'!$F$36, F97&gt;='club records'!$G$36), "CR", " ")</f>
        <v xml:space="preserve"> </v>
      </c>
      <c r="AN97" s="14" t="str">
        <f>IF(AND(B97="shot 4", E97='club records'!$F$37, F97&gt;='club records'!$G$37), "CR", " ")</f>
        <v xml:space="preserve"> </v>
      </c>
      <c r="AO97" s="14" t="str">
        <f>IF(AND(B97="shot 5", E97='club records'!$F$38, F97&gt;='club records'!$G$38), "CR", " ")</f>
        <v xml:space="preserve"> </v>
      </c>
      <c r="AP97" s="14" t="str">
        <f>IF(AND(B97="shot 6", E97='club records'!$F$39, F97&gt;='club records'!$G$39), "CR", " ")</f>
        <v xml:space="preserve"> </v>
      </c>
      <c r="AQ97" s="14" t="str">
        <f>IF(AND(B97="shot 7.26", E97='club records'!$F$40, F97&gt;='club records'!$G$40), "CR", " ")</f>
        <v xml:space="preserve"> </v>
      </c>
      <c r="AR97" s="14" t="str">
        <f>IF(AND(B97="60H",OR(AND(E97='club records'!$J$1,F97&lt;='club records'!$K$1),AND(E97='club records'!$J$2,F97&lt;='club records'!$K$2),AND(E97='club records'!$J$3,F97&lt;='club records'!$K$3),AND(E97='club records'!$J$4,F97&lt;='club records'!$K$4),AND(E97='club records'!$J$5,F97&lt;='club records'!$K$5))),"CR"," ")</f>
        <v xml:space="preserve"> </v>
      </c>
      <c r="AS97" s="14" t="str">
        <f>IF(AND(B97="75H", AND(E97='club records'!$J$6, F97&lt;='club records'!$K$6)), "CR", " ")</f>
        <v xml:space="preserve"> </v>
      </c>
      <c r="AT97" s="14" t="str">
        <f>IF(AND(B97="80H", AND(E97='club records'!$J$7, F97&lt;='club records'!$K$7)), "CR", " ")</f>
        <v xml:space="preserve"> </v>
      </c>
      <c r="AU97" s="14" t="str">
        <f>IF(AND(B97="100H", AND(E97='club records'!$J$8, F97&lt;='club records'!$K$8)), "CR", " ")</f>
        <v xml:space="preserve"> </v>
      </c>
      <c r="AV97" s="14" t="str">
        <f>IF(AND(B97="110H", OR(AND(E97='club records'!$J$9, F97&lt;='club records'!$K$9), AND(E97='club records'!$J$10, F97&lt;='club records'!$K$10))), "CR", " ")</f>
        <v xml:space="preserve"> </v>
      </c>
      <c r="AW97" s="14" t="str">
        <f>IF(AND(B97="400H", OR(AND(E97='club records'!$J$11, F97&lt;='club records'!$K$11), AND(E97='club records'!$J$12, F97&lt;='club records'!$K$12), AND(E97='club records'!$J$13, F97&lt;='club records'!$K$13), AND(E97='club records'!$J$14, F97&lt;='club records'!$K$14))), "CR", " ")</f>
        <v xml:space="preserve"> </v>
      </c>
      <c r="AX97" s="14" t="str">
        <f>IF(AND(B97="1500SC", AND(E97='club records'!$J$15, F97&lt;='club records'!$K$15)), "CR", " ")</f>
        <v xml:space="preserve"> </v>
      </c>
      <c r="AY97" s="14" t="str">
        <f>IF(AND(B97="2000SC", OR(AND(E97='club records'!$J$17, F97&lt;='club records'!$K$17), AND(E97='club records'!$J$18, F97&lt;='club records'!$K$18))), "CR", " ")</f>
        <v xml:space="preserve"> </v>
      </c>
      <c r="AZ97" s="14" t="str">
        <f>IF(AND(B97="3000SC", OR(AND(E97='club records'!$J$20, F97&lt;='club records'!$K$20), AND(E97='club records'!$J$21, F97&lt;='club records'!$K$21))), "CR", " ")</f>
        <v xml:space="preserve"> </v>
      </c>
      <c r="BA97" s="15" t="str">
        <f>IF(AND(B97="4x100", OR(AND(E97='club records'!$N$1, F97&lt;='club records'!$O$1), AND(E97='club records'!$N$2, F97&lt;='club records'!$O$2), AND(E97='club records'!$N$3, F97&lt;='club records'!$O$3), AND(E97='club records'!$N$4, F97&lt;='club records'!$O$4), AND(E97='club records'!$N$5, F97&lt;='club records'!$O$5))), "CR", " ")</f>
        <v xml:space="preserve"> </v>
      </c>
      <c r="BB97" s="15" t="str">
        <f>IF(AND(B97="4x200", OR(AND(E97='club records'!$N$6, F97&lt;='club records'!$O$6), AND(E97='club records'!$N$7, F97&lt;='club records'!$O$7), AND(E97='club records'!$N$8, F97&lt;='club records'!$O$8), AND(E97='club records'!$N$9, F97&lt;='club records'!$O$9), AND(E97='club records'!$N$10, F97&lt;='club records'!$O$10))), "CR", " ")</f>
        <v xml:space="preserve"> </v>
      </c>
      <c r="BC97" s="15" t="str">
        <f>IF(AND(B97="4x300", AND(E97='club records'!$N$11, F97&lt;='club records'!$O$11)), "CR", " ")</f>
        <v xml:space="preserve"> </v>
      </c>
      <c r="BD97" s="15" t="str">
        <f>IF(AND(B97="4x400", OR(AND(E97='club records'!$N$12, F97&lt;='club records'!$O$12), AND(E97='club records'!$N$13, F97&lt;='club records'!$O$13), AND(E97='club records'!$N$14, F97&lt;='club records'!$O$14), AND(E97='club records'!$N$15, F97&lt;='club records'!$O$15))), "CR", " ")</f>
        <v xml:space="preserve"> </v>
      </c>
      <c r="BE97" s="15" t="str">
        <f>IF(AND(B97="3x800", OR(AND(E97='club records'!$N$16, F97&lt;='club records'!$O$16), AND(E97='club records'!$N$17, F97&lt;='club records'!$O$17), AND(E97='club records'!$N$18, F97&lt;='club records'!$O$18))), "CR", " ")</f>
        <v xml:space="preserve"> </v>
      </c>
      <c r="BF97" s="15" t="str">
        <f>IF(AND(B97="pentathlon", OR(AND(E97='club records'!$N$21, F97&gt;='club records'!$O$21), AND(E97='club records'!$N$22, F97&gt;='club records'!$O$22),AND(E97='club records'!$N$23, F97&gt;='club records'!$O$23),AND(E97='club records'!$N$24, F97&gt;='club records'!$O$24))), "CR", " ")</f>
        <v xml:space="preserve"> </v>
      </c>
      <c r="BG97" s="15" t="str">
        <f>IF(AND(B97="heptathlon", OR(AND(E97='club records'!$N$26, F97&gt;='club records'!$O$26), AND(E97='club records'!$N$27, F97&gt;='club records'!$O$27))), "CR", " ")</f>
        <v xml:space="preserve"> </v>
      </c>
      <c r="BH97" s="15" t="str">
        <f>IF(AND(B97="decathlon", OR(AND(E97='club records'!$N$29, F97&gt;='club records'!$O$29), AND(E97='club records'!$N$30, F97&gt;='club records'!$O$30),AND(E97='club records'!$N$31, F97&gt;='club records'!$O$31))), "CR", " ")</f>
        <v xml:space="preserve"> </v>
      </c>
    </row>
    <row r="98" spans="1:60" ht="14.5" x14ac:dyDescent="0.35">
      <c r="A98" s="1" t="str">
        <f t="shared" si="6"/>
        <v>U13</v>
      </c>
      <c r="B98" s="2">
        <v>800</v>
      </c>
      <c r="C98" s="1" t="s">
        <v>61</v>
      </c>
      <c r="D98" s="1" t="s">
        <v>258</v>
      </c>
      <c r="E98" s="19" t="s">
        <v>13</v>
      </c>
      <c r="F98" s="20" t="s">
        <v>444</v>
      </c>
      <c r="G98" s="27">
        <v>43639</v>
      </c>
      <c r="H98" s="1" t="s">
        <v>387</v>
      </c>
      <c r="I98" s="1" t="s">
        <v>442</v>
      </c>
      <c r="J98" s="15" t="str">
        <f t="shared" si="7"/>
        <v/>
      </c>
      <c r="K98" s="15" t="str">
        <f>IF(AND(B98=100, OR(AND(E98='club records'!$B$6, F98&lt;='club records'!$C$6), AND(E98='club records'!$B$7, F98&lt;='club records'!$C$7), AND(E98='club records'!$B$8, F98&lt;='club records'!$C$8), AND(E98='club records'!$B$9, F98&lt;='club records'!$C$9), AND(E98='club records'!$B$10, F98&lt;='club records'!$C$10))), "CR", " ")</f>
        <v xml:space="preserve"> </v>
      </c>
      <c r="L98" s="15" t="str">
        <f>IF(AND(B98=200, OR(AND(E98='club records'!$B$11, F98&lt;='club records'!$C$11), AND(E98='club records'!$B$12, F98&lt;='club records'!$C$12), AND(E98='club records'!$B$13, F98&lt;='club records'!$C$13), AND(E98='club records'!$B$14, F98&lt;='club records'!$C$14), AND(E98='club records'!$B$15, F98&lt;='club records'!$C$15))), "CR", " ")</f>
        <v xml:space="preserve"> </v>
      </c>
      <c r="M98" s="15" t="str">
        <f>IF(AND(B98=300, OR(AND(E98='club records'!$B$16, F98&lt;='club records'!$C$16), AND(E98='club records'!$B$17, F98&lt;='club records'!$C$17))), "CR", " ")</f>
        <v xml:space="preserve"> </v>
      </c>
      <c r="N98" s="15" t="str">
        <f>IF(AND(B98=400, OR(AND(E98='club records'!$B$18, F98&lt;='club records'!$C$18), AND(E98='club records'!$B$19, F98&lt;='club records'!$C$19), AND(E98='club records'!$B$20, F98&lt;='club records'!$C$20), AND(E98='club records'!$B$21, F98&lt;='club records'!$C$21))), "CR", " ")</f>
        <v xml:space="preserve"> </v>
      </c>
      <c r="O98" s="15" t="str">
        <f>IF(AND(B98=800, OR(AND(E98='club records'!$B$22, F98&lt;='club records'!$C$22), AND(E98='club records'!$B$23, F98&lt;='club records'!$C$23), AND(E98='club records'!$B$24, F98&lt;='club records'!$C$24), AND(E98='club records'!$B$25, F98&lt;='club records'!$C$25), AND(E98='club records'!$B$26, F98&lt;='club records'!$C$26))), "CR", " ")</f>
        <v xml:space="preserve"> </v>
      </c>
      <c r="P98" s="15" t="str">
        <f>IF(AND(B98=1000, OR(AND(E98='club records'!$B$27, F98&lt;='club records'!$C$27), AND(E98='club records'!$B$28, F98&lt;='club records'!$C$28))), "CR", " ")</f>
        <v xml:space="preserve"> </v>
      </c>
      <c r="Q98" s="15" t="str">
        <f>IF(AND(B98=1500, OR(AND(E98='club records'!$B$29, F98&lt;='club records'!$C$29), AND(E98='club records'!$B$30, F98&lt;='club records'!$C$30), AND(E98='club records'!$B$31, F98&lt;='club records'!$C$31), AND(E98='club records'!$B$32, F98&lt;='club records'!$C$32), AND(E98='club records'!$B$33, F98&lt;='club records'!$C$33))), "CR", " ")</f>
        <v xml:space="preserve"> </v>
      </c>
      <c r="R98" s="15" t="str">
        <f>IF(AND(B98="1600 (Mile)",OR(AND(E98='club records'!$B$34,F98&lt;='club records'!$C$34),AND(E98='club records'!$B$35,F98&lt;='club records'!$C$35),AND(E98='club records'!$B$36,F98&lt;='club records'!$C$36),AND(E98='club records'!$B$37,F98&lt;='club records'!$C$37))),"CR"," ")</f>
        <v xml:space="preserve"> </v>
      </c>
      <c r="S98" s="15" t="str">
        <f>IF(AND(B98=3000, OR(AND(E98='club records'!$B$38, F98&lt;='club records'!$C$38), AND(E98='club records'!$B$39, F98&lt;='club records'!$C$39), AND(E98='club records'!$B$40, F98&lt;='club records'!$C$40), AND(E98='club records'!$B$41, F98&lt;='club records'!$C$41))), "CR", " ")</f>
        <v xml:space="preserve"> </v>
      </c>
      <c r="T98" s="15" t="str">
        <f>IF(AND(B98=5000, OR(AND(E98='club records'!$B$42, F98&lt;='club records'!$C$42), AND(E98='club records'!$B$43, F98&lt;='club records'!$C$43))), "CR", " ")</f>
        <v xml:space="preserve"> </v>
      </c>
      <c r="U98" s="14" t="str">
        <f>IF(AND(B98=10000, OR(AND(E98='club records'!$B$44, F98&lt;='club records'!$C$44), AND(E98='club records'!$B$45, F98&lt;='club records'!$C$45))), "CR", " ")</f>
        <v xml:space="preserve"> </v>
      </c>
      <c r="V98" s="14" t="str">
        <f>IF(AND(B98="high jump", OR(AND(E98='club records'!$F$1, F98&gt;='club records'!$G$1), AND(E98='club records'!$F$2, F98&gt;='club records'!$G$2), AND(E98='club records'!$F$3, F98&gt;='club records'!$G$3), AND(E98='club records'!$F$4, F98&gt;='club records'!$G$4), AND(E98='club records'!$F$5, F98&gt;='club records'!$G$5))), "CR", " ")</f>
        <v xml:space="preserve"> </v>
      </c>
      <c r="W98" s="14" t="str">
        <f>IF(AND(B98="long jump", OR(AND(E98='club records'!$F$6, F98&gt;='club records'!$G$6), AND(E98='club records'!$F$7, F98&gt;='club records'!$G$7), AND(E98='club records'!$F$8, F98&gt;='club records'!$G$8), AND(E98='club records'!$F$9, F98&gt;='club records'!$G$9), AND(E98='club records'!$F$10, F98&gt;='club records'!$G$10))), "CR", " ")</f>
        <v xml:space="preserve"> </v>
      </c>
      <c r="X98" s="14" t="str">
        <f>IF(AND(B98="triple jump", OR(AND(E98='club records'!$F$11, F98&gt;='club records'!$G$11), AND(E98='club records'!$F$12, F98&gt;='club records'!$G$12), AND(E98='club records'!$F$13, F98&gt;='club records'!$G$13), AND(E98='club records'!$F$14, F98&gt;='club records'!$G$14), AND(E98='club records'!$F$15, F98&gt;='club records'!$G$15))), "CR", " ")</f>
        <v xml:space="preserve"> </v>
      </c>
      <c r="Y98" s="14" t="str">
        <f>IF(AND(B98="pole vault", OR(AND(E98='club records'!$F$16, F98&gt;='club records'!$G$16), AND(E98='club records'!$F$17, F98&gt;='club records'!$G$17), AND(E98='club records'!$F$18, F98&gt;='club records'!$G$18), AND(E98='club records'!$F$19, F98&gt;='club records'!$G$19), AND(E98='club records'!$F$20, F98&gt;='club records'!$G$20))), "CR", " ")</f>
        <v xml:space="preserve"> </v>
      </c>
      <c r="Z98" s="14" t="str">
        <f>IF(AND(B98="discus 1", E98='club records'!$F$21, F98&gt;='club records'!$G$21), "CR", " ")</f>
        <v xml:space="preserve"> </v>
      </c>
      <c r="AA98" s="14" t="str">
        <f>IF(AND(B98="discus 1.25", E98='club records'!$F$22, F98&gt;='club records'!$G$22), "CR", " ")</f>
        <v xml:space="preserve"> </v>
      </c>
      <c r="AB98" s="14" t="str">
        <f>IF(AND(B98="discus 1.5", E98='club records'!$F$23, F98&gt;='club records'!$G$23), "CR", " ")</f>
        <v xml:space="preserve"> </v>
      </c>
      <c r="AC98" s="14" t="str">
        <f>IF(AND(B98="discus 1.75", E98='club records'!$F$24, F98&gt;='club records'!$G$24), "CR", " ")</f>
        <v xml:space="preserve"> </v>
      </c>
      <c r="AD98" s="14" t="str">
        <f>IF(AND(B98="discus 2", E98='club records'!$F$25, F98&gt;='club records'!$G$25), "CR", " ")</f>
        <v xml:space="preserve"> </v>
      </c>
      <c r="AE98" s="14" t="str">
        <f>IF(AND(B98="hammer 4", E98='club records'!$F$27, F98&gt;='club records'!$G$27), "CR", " ")</f>
        <v xml:space="preserve"> </v>
      </c>
      <c r="AF98" s="14" t="str">
        <f>IF(AND(B98="hammer 5", E98='club records'!$F$28, F98&gt;='club records'!$G$28), "CR", " ")</f>
        <v xml:space="preserve"> </v>
      </c>
      <c r="AG98" s="14" t="str">
        <f>IF(AND(B98="hammer 6", E98='club records'!$F$29, F98&gt;='club records'!$G$29), "CR", " ")</f>
        <v xml:space="preserve"> </v>
      </c>
      <c r="AH98" s="14" t="str">
        <f>IF(AND(B98="hammer 7.26", E98='club records'!$F$30, F98&gt;='club records'!$G$30), "CR", " ")</f>
        <v xml:space="preserve"> </v>
      </c>
      <c r="AI98" s="14" t="str">
        <f>IF(AND(B98="javelin 400", E98='club records'!$F$31, F98&gt;='club records'!$G$31), "CR", " ")</f>
        <v xml:space="preserve"> </v>
      </c>
      <c r="AJ98" s="14" t="str">
        <f>IF(AND(B98="javelin 600", E98='club records'!$F$32, F98&gt;='club records'!$G$32), "CR", " ")</f>
        <v xml:space="preserve"> </v>
      </c>
      <c r="AK98" s="14" t="str">
        <f>IF(AND(B98="javelin 700", E98='club records'!$F$33, F98&gt;='club records'!$G$33), "CR", " ")</f>
        <v xml:space="preserve"> </v>
      </c>
      <c r="AL98" s="14" t="str">
        <f>IF(AND(B98="javelin 800", OR(AND(E98='club records'!$F$34, F98&gt;='club records'!$G$34), AND(E98='club records'!$F$35, F98&gt;='club records'!$G$35))), "CR", " ")</f>
        <v xml:space="preserve"> </v>
      </c>
      <c r="AM98" s="14" t="str">
        <f>IF(AND(B98="shot 3", E98='club records'!$F$36, F98&gt;='club records'!$G$36), "CR", " ")</f>
        <v xml:space="preserve"> </v>
      </c>
      <c r="AN98" s="14" t="str">
        <f>IF(AND(B98="shot 4", E98='club records'!$F$37, F98&gt;='club records'!$G$37), "CR", " ")</f>
        <v xml:space="preserve"> </v>
      </c>
      <c r="AO98" s="14" t="str">
        <f>IF(AND(B98="shot 5", E98='club records'!$F$38, F98&gt;='club records'!$G$38), "CR", " ")</f>
        <v xml:space="preserve"> </v>
      </c>
      <c r="AP98" s="14" t="str">
        <f>IF(AND(B98="shot 6", E98='club records'!$F$39, F98&gt;='club records'!$G$39), "CR", " ")</f>
        <v xml:space="preserve"> </v>
      </c>
      <c r="AQ98" s="14" t="str">
        <f>IF(AND(B98="shot 7.26", E98='club records'!$F$40, F98&gt;='club records'!$G$40), "CR", " ")</f>
        <v xml:space="preserve"> </v>
      </c>
      <c r="AR98" s="14" t="str">
        <f>IF(AND(B98="60H",OR(AND(E98='club records'!$J$1,F98&lt;='club records'!$K$1),AND(E98='club records'!$J$2,F98&lt;='club records'!$K$2),AND(E98='club records'!$J$3,F98&lt;='club records'!$K$3),AND(E98='club records'!$J$4,F98&lt;='club records'!$K$4),AND(E98='club records'!$J$5,F98&lt;='club records'!$K$5))),"CR"," ")</f>
        <v xml:space="preserve"> </v>
      </c>
      <c r="AS98" s="14" t="str">
        <f>IF(AND(B98="75H", AND(E98='club records'!$J$6, F98&lt;='club records'!$K$6)), "CR", " ")</f>
        <v xml:space="preserve"> </v>
      </c>
      <c r="AT98" s="14" t="str">
        <f>IF(AND(B98="80H", AND(E98='club records'!$J$7, F98&lt;='club records'!$K$7)), "CR", " ")</f>
        <v xml:space="preserve"> </v>
      </c>
      <c r="AU98" s="14" t="str">
        <f>IF(AND(B98="100H", AND(E98='club records'!$J$8, F98&lt;='club records'!$K$8)), "CR", " ")</f>
        <v xml:space="preserve"> </v>
      </c>
      <c r="AV98" s="14" t="str">
        <f>IF(AND(B98="110H", OR(AND(E98='club records'!$J$9, F98&lt;='club records'!$K$9), AND(E98='club records'!$J$10, F98&lt;='club records'!$K$10))), "CR", " ")</f>
        <v xml:space="preserve"> </v>
      </c>
      <c r="AW98" s="14" t="str">
        <f>IF(AND(B98="400H", OR(AND(E98='club records'!$J$11, F98&lt;='club records'!$K$11), AND(E98='club records'!$J$12, F98&lt;='club records'!$K$12), AND(E98='club records'!$J$13, F98&lt;='club records'!$K$13), AND(E98='club records'!$J$14, F98&lt;='club records'!$K$14))), "CR", " ")</f>
        <v xml:space="preserve"> </v>
      </c>
      <c r="AX98" s="14" t="str">
        <f>IF(AND(B98="1500SC", AND(E98='club records'!$J$15, F98&lt;='club records'!$K$15)), "CR", " ")</f>
        <v xml:space="preserve"> </v>
      </c>
      <c r="AY98" s="14" t="str">
        <f>IF(AND(B98="2000SC", OR(AND(E98='club records'!$J$17, F98&lt;='club records'!$K$17), AND(E98='club records'!$J$18, F98&lt;='club records'!$K$18))), "CR", " ")</f>
        <v xml:space="preserve"> </v>
      </c>
      <c r="AZ98" s="14" t="str">
        <f>IF(AND(B98="3000SC", OR(AND(E98='club records'!$J$20, F98&lt;='club records'!$K$20), AND(E98='club records'!$J$21, F98&lt;='club records'!$K$21))), "CR", " ")</f>
        <v xml:space="preserve"> </v>
      </c>
      <c r="BA98" s="15" t="str">
        <f>IF(AND(B98="4x100", OR(AND(E98='club records'!$N$1, F98&lt;='club records'!$O$1), AND(E98='club records'!$N$2, F98&lt;='club records'!$O$2), AND(E98='club records'!$N$3, F98&lt;='club records'!$O$3), AND(E98='club records'!$N$4, F98&lt;='club records'!$O$4), AND(E98='club records'!$N$5, F98&lt;='club records'!$O$5))), "CR", " ")</f>
        <v xml:space="preserve"> </v>
      </c>
      <c r="BB98" s="15" t="str">
        <f>IF(AND(B98="4x200", OR(AND(E98='club records'!$N$6, F98&lt;='club records'!$O$6), AND(E98='club records'!$N$7, F98&lt;='club records'!$O$7), AND(E98='club records'!$N$8, F98&lt;='club records'!$O$8), AND(E98='club records'!$N$9, F98&lt;='club records'!$O$9), AND(E98='club records'!$N$10, F98&lt;='club records'!$O$10))), "CR", " ")</f>
        <v xml:space="preserve"> </v>
      </c>
      <c r="BC98" s="15" t="str">
        <f>IF(AND(B98="4x300", AND(E98='club records'!$N$11, F98&lt;='club records'!$O$11)), "CR", " ")</f>
        <v xml:space="preserve"> </v>
      </c>
      <c r="BD98" s="15" t="str">
        <f>IF(AND(B98="4x400", OR(AND(E98='club records'!$N$12, F98&lt;='club records'!$O$12), AND(E98='club records'!$N$13, F98&lt;='club records'!$O$13), AND(E98='club records'!$N$14, F98&lt;='club records'!$O$14), AND(E98='club records'!$N$15, F98&lt;='club records'!$O$15))), "CR", " ")</f>
        <v xml:space="preserve"> </v>
      </c>
      <c r="BE98" s="15" t="str">
        <f>IF(AND(B98="3x800", OR(AND(E98='club records'!$N$16, F98&lt;='club records'!$O$16), AND(E98='club records'!$N$17, F98&lt;='club records'!$O$17), AND(E98='club records'!$N$18, F98&lt;='club records'!$O$18))), "CR", " ")</f>
        <v xml:space="preserve"> </v>
      </c>
      <c r="BF98" s="15" t="str">
        <f>IF(AND(B98="pentathlon", OR(AND(E98='club records'!$N$21, F98&gt;='club records'!$O$21), AND(E98='club records'!$N$22, F98&gt;='club records'!$O$22),AND(E98='club records'!$N$23, F98&gt;='club records'!$O$23),AND(E98='club records'!$N$24, F98&gt;='club records'!$O$24))), "CR", " ")</f>
        <v xml:space="preserve"> </v>
      </c>
      <c r="BG98" s="15" t="str">
        <f>IF(AND(B98="heptathlon", OR(AND(E98='club records'!$N$26, F98&gt;='club records'!$O$26), AND(E98='club records'!$N$27, F98&gt;='club records'!$O$27))), "CR", " ")</f>
        <v xml:space="preserve"> </v>
      </c>
      <c r="BH98" s="15" t="str">
        <f>IF(AND(B98="decathlon", OR(AND(E98='club records'!$N$29, F98&gt;='club records'!$O$29), AND(E98='club records'!$N$30, F98&gt;='club records'!$O$30),AND(E98='club records'!$N$31, F98&gt;='club records'!$O$31))), "CR", " ")</f>
        <v xml:space="preserve"> </v>
      </c>
    </row>
    <row r="99" spans="1:60" ht="14.5" x14ac:dyDescent="0.35">
      <c r="A99" s="1" t="str">
        <f t="shared" si="6"/>
        <v>U13</v>
      </c>
      <c r="B99" s="2">
        <v>800</v>
      </c>
      <c r="C99" s="1" t="s">
        <v>105</v>
      </c>
      <c r="D99" s="1" t="s">
        <v>106</v>
      </c>
      <c r="E99" s="19" t="s">
        <v>13</v>
      </c>
      <c r="F99" s="20" t="s">
        <v>445</v>
      </c>
      <c r="G99" s="27">
        <v>43639</v>
      </c>
      <c r="H99" s="1" t="s">
        <v>387</v>
      </c>
      <c r="I99" s="1" t="s">
        <v>442</v>
      </c>
      <c r="J99" s="15" t="str">
        <f t="shared" si="7"/>
        <v/>
      </c>
      <c r="K99" s="15" t="str">
        <f>IF(AND(B99=100, OR(AND(E99='club records'!$B$6, F99&lt;='club records'!$C$6), AND(E99='club records'!$B$7, F99&lt;='club records'!$C$7), AND(E99='club records'!$B$8, F99&lt;='club records'!$C$8), AND(E99='club records'!$B$9, F99&lt;='club records'!$C$9), AND(E99='club records'!$B$10, F99&lt;='club records'!$C$10))), "CR", " ")</f>
        <v xml:space="preserve"> </v>
      </c>
      <c r="L99" s="15" t="str">
        <f>IF(AND(B99=200, OR(AND(E99='club records'!$B$11, F99&lt;='club records'!$C$11), AND(E99='club records'!$B$12, F99&lt;='club records'!$C$12), AND(E99='club records'!$B$13, F99&lt;='club records'!$C$13), AND(E99='club records'!$B$14, F99&lt;='club records'!$C$14), AND(E99='club records'!$B$15, F99&lt;='club records'!$C$15))), "CR", " ")</f>
        <v xml:space="preserve"> </v>
      </c>
      <c r="M99" s="15" t="str">
        <f>IF(AND(B99=300, OR(AND(E99='club records'!$B$16, F99&lt;='club records'!$C$16), AND(E99='club records'!$B$17, F99&lt;='club records'!$C$17))), "CR", " ")</f>
        <v xml:space="preserve"> </v>
      </c>
      <c r="N99" s="15" t="str">
        <f>IF(AND(B99=400, OR(AND(E99='club records'!$B$18, F99&lt;='club records'!$C$18), AND(E99='club records'!$B$19, F99&lt;='club records'!$C$19), AND(E99='club records'!$B$20, F99&lt;='club records'!$C$20), AND(E99='club records'!$B$21, F99&lt;='club records'!$C$21))), "CR", " ")</f>
        <v xml:space="preserve"> </v>
      </c>
      <c r="O99" s="15" t="str">
        <f>IF(AND(B99=800, OR(AND(E99='club records'!$B$22, F99&lt;='club records'!$C$22), AND(E99='club records'!$B$23, F99&lt;='club records'!$C$23), AND(E99='club records'!$B$24, F99&lt;='club records'!$C$24), AND(E99='club records'!$B$25, F99&lt;='club records'!$C$25), AND(E99='club records'!$B$26, F99&lt;='club records'!$C$26))), "CR", " ")</f>
        <v xml:space="preserve"> </v>
      </c>
      <c r="P99" s="15" t="str">
        <f>IF(AND(B99=1000, OR(AND(E99='club records'!$B$27, F99&lt;='club records'!$C$27), AND(E99='club records'!$B$28, F99&lt;='club records'!$C$28))), "CR", " ")</f>
        <v xml:space="preserve"> </v>
      </c>
      <c r="Q99" s="15" t="str">
        <f>IF(AND(B99=1500, OR(AND(E99='club records'!$B$29, F99&lt;='club records'!$C$29), AND(E99='club records'!$B$30, F99&lt;='club records'!$C$30), AND(E99='club records'!$B$31, F99&lt;='club records'!$C$31), AND(E99='club records'!$B$32, F99&lt;='club records'!$C$32), AND(E99='club records'!$B$33, F99&lt;='club records'!$C$33))), "CR", " ")</f>
        <v xml:space="preserve"> </v>
      </c>
      <c r="R99" s="15" t="str">
        <f>IF(AND(B99="1600 (Mile)",OR(AND(E99='club records'!$B$34,F99&lt;='club records'!$C$34),AND(E99='club records'!$B$35,F99&lt;='club records'!$C$35),AND(E99='club records'!$B$36,F99&lt;='club records'!$C$36),AND(E99='club records'!$B$37,F99&lt;='club records'!$C$37))),"CR"," ")</f>
        <v xml:space="preserve"> </v>
      </c>
      <c r="S99" s="15" t="str">
        <f>IF(AND(B99=3000, OR(AND(E99='club records'!$B$38, F99&lt;='club records'!$C$38), AND(E99='club records'!$B$39, F99&lt;='club records'!$C$39), AND(E99='club records'!$B$40, F99&lt;='club records'!$C$40), AND(E99='club records'!$B$41, F99&lt;='club records'!$C$41))), "CR", " ")</f>
        <v xml:space="preserve"> </v>
      </c>
      <c r="T99" s="15" t="str">
        <f>IF(AND(B99=5000, OR(AND(E99='club records'!$B$42, F99&lt;='club records'!$C$42), AND(E99='club records'!$B$43, F99&lt;='club records'!$C$43))), "CR", " ")</f>
        <v xml:space="preserve"> </v>
      </c>
      <c r="U99" s="14" t="str">
        <f>IF(AND(B99=10000, OR(AND(E99='club records'!$B$44, F99&lt;='club records'!$C$44), AND(E99='club records'!$B$45, F99&lt;='club records'!$C$45))), "CR", " ")</f>
        <v xml:space="preserve"> </v>
      </c>
      <c r="V99" s="14" t="str">
        <f>IF(AND(B99="high jump", OR(AND(E99='club records'!$F$1, F99&gt;='club records'!$G$1), AND(E99='club records'!$F$2, F99&gt;='club records'!$G$2), AND(E99='club records'!$F$3, F99&gt;='club records'!$G$3), AND(E99='club records'!$F$4, F99&gt;='club records'!$G$4), AND(E99='club records'!$F$5, F99&gt;='club records'!$G$5))), "CR", " ")</f>
        <v xml:space="preserve"> </v>
      </c>
      <c r="W99" s="14" t="str">
        <f>IF(AND(B99="long jump", OR(AND(E99='club records'!$F$6, F99&gt;='club records'!$G$6), AND(E99='club records'!$F$7, F99&gt;='club records'!$G$7), AND(E99='club records'!$F$8, F99&gt;='club records'!$G$8), AND(E99='club records'!$F$9, F99&gt;='club records'!$G$9), AND(E99='club records'!$F$10, F99&gt;='club records'!$G$10))), "CR", " ")</f>
        <v xml:space="preserve"> </v>
      </c>
      <c r="X99" s="14" t="str">
        <f>IF(AND(B99="triple jump", OR(AND(E99='club records'!$F$11, F99&gt;='club records'!$G$11), AND(E99='club records'!$F$12, F99&gt;='club records'!$G$12), AND(E99='club records'!$F$13, F99&gt;='club records'!$G$13), AND(E99='club records'!$F$14, F99&gt;='club records'!$G$14), AND(E99='club records'!$F$15, F99&gt;='club records'!$G$15))), "CR", " ")</f>
        <v xml:space="preserve"> </v>
      </c>
      <c r="Y99" s="14" t="str">
        <f>IF(AND(B99="pole vault", OR(AND(E99='club records'!$F$16, F99&gt;='club records'!$G$16), AND(E99='club records'!$F$17, F99&gt;='club records'!$G$17), AND(E99='club records'!$F$18, F99&gt;='club records'!$G$18), AND(E99='club records'!$F$19, F99&gt;='club records'!$G$19), AND(E99='club records'!$F$20, F99&gt;='club records'!$G$20))), "CR", " ")</f>
        <v xml:space="preserve"> </v>
      </c>
      <c r="Z99" s="14" t="str">
        <f>IF(AND(B99="discus 1", E99='club records'!$F$21, F99&gt;='club records'!$G$21), "CR", " ")</f>
        <v xml:space="preserve"> </v>
      </c>
      <c r="AA99" s="14" t="str">
        <f>IF(AND(B99="discus 1.25", E99='club records'!$F$22, F99&gt;='club records'!$G$22), "CR", " ")</f>
        <v xml:space="preserve"> </v>
      </c>
      <c r="AB99" s="14" t="str">
        <f>IF(AND(B99="discus 1.5", E99='club records'!$F$23, F99&gt;='club records'!$G$23), "CR", " ")</f>
        <v xml:space="preserve"> </v>
      </c>
      <c r="AC99" s="14" t="str">
        <f>IF(AND(B99="discus 1.75", E99='club records'!$F$24, F99&gt;='club records'!$G$24), "CR", " ")</f>
        <v xml:space="preserve"> </v>
      </c>
      <c r="AD99" s="14" t="str">
        <f>IF(AND(B99="discus 2", E99='club records'!$F$25, F99&gt;='club records'!$G$25), "CR", " ")</f>
        <v xml:space="preserve"> </v>
      </c>
      <c r="AE99" s="14" t="str">
        <f>IF(AND(B99="hammer 4", E99='club records'!$F$27, F99&gt;='club records'!$G$27), "CR", " ")</f>
        <v xml:space="preserve"> </v>
      </c>
      <c r="AF99" s="14" t="str">
        <f>IF(AND(B99="hammer 5", E99='club records'!$F$28, F99&gt;='club records'!$G$28), "CR", " ")</f>
        <v xml:space="preserve"> </v>
      </c>
      <c r="AG99" s="14" t="str">
        <f>IF(AND(B99="hammer 6", E99='club records'!$F$29, F99&gt;='club records'!$G$29), "CR", " ")</f>
        <v xml:space="preserve"> </v>
      </c>
      <c r="AH99" s="14" t="str">
        <f>IF(AND(B99="hammer 7.26", E99='club records'!$F$30, F99&gt;='club records'!$G$30), "CR", " ")</f>
        <v xml:space="preserve"> </v>
      </c>
      <c r="AI99" s="14" t="str">
        <f>IF(AND(B99="javelin 400", E99='club records'!$F$31, F99&gt;='club records'!$G$31), "CR", " ")</f>
        <v xml:space="preserve"> </v>
      </c>
      <c r="AJ99" s="14" t="str">
        <f>IF(AND(B99="javelin 600", E99='club records'!$F$32, F99&gt;='club records'!$G$32), "CR", " ")</f>
        <v xml:space="preserve"> </v>
      </c>
      <c r="AK99" s="14" t="str">
        <f>IF(AND(B99="javelin 700", E99='club records'!$F$33, F99&gt;='club records'!$G$33), "CR", " ")</f>
        <v xml:space="preserve"> </v>
      </c>
      <c r="AL99" s="14" t="str">
        <f>IF(AND(B99="javelin 800", OR(AND(E99='club records'!$F$34, F99&gt;='club records'!$G$34), AND(E99='club records'!$F$35, F99&gt;='club records'!$G$35))), "CR", " ")</f>
        <v xml:space="preserve"> </v>
      </c>
      <c r="AM99" s="14" t="str">
        <f>IF(AND(B99="shot 3", E99='club records'!$F$36, F99&gt;='club records'!$G$36), "CR", " ")</f>
        <v xml:space="preserve"> </v>
      </c>
      <c r="AN99" s="14" t="str">
        <f>IF(AND(B99="shot 4", E99='club records'!$F$37, F99&gt;='club records'!$G$37), "CR", " ")</f>
        <v xml:space="preserve"> </v>
      </c>
      <c r="AO99" s="14" t="str">
        <f>IF(AND(B99="shot 5", E99='club records'!$F$38, F99&gt;='club records'!$G$38), "CR", " ")</f>
        <v xml:space="preserve"> </v>
      </c>
      <c r="AP99" s="14" t="str">
        <f>IF(AND(B99="shot 6", E99='club records'!$F$39, F99&gt;='club records'!$G$39), "CR", " ")</f>
        <v xml:space="preserve"> </v>
      </c>
      <c r="AQ99" s="14" t="str">
        <f>IF(AND(B99="shot 7.26", E99='club records'!$F$40, F99&gt;='club records'!$G$40), "CR", " ")</f>
        <v xml:space="preserve"> </v>
      </c>
      <c r="AR99" s="14" t="str">
        <f>IF(AND(B99="60H",OR(AND(E99='club records'!$J$1,F99&lt;='club records'!$K$1),AND(E99='club records'!$J$2,F99&lt;='club records'!$K$2),AND(E99='club records'!$J$3,F99&lt;='club records'!$K$3),AND(E99='club records'!$J$4,F99&lt;='club records'!$K$4),AND(E99='club records'!$J$5,F99&lt;='club records'!$K$5))),"CR"," ")</f>
        <v xml:space="preserve"> </v>
      </c>
      <c r="AS99" s="14" t="str">
        <f>IF(AND(B99="75H", AND(E99='club records'!$J$6, F99&lt;='club records'!$K$6)), "CR", " ")</f>
        <v xml:space="preserve"> </v>
      </c>
      <c r="AT99" s="14" t="str">
        <f>IF(AND(B99="80H", AND(E99='club records'!$J$7, F99&lt;='club records'!$K$7)), "CR", " ")</f>
        <v xml:space="preserve"> </v>
      </c>
      <c r="AU99" s="14" t="str">
        <f>IF(AND(B99="100H", AND(E99='club records'!$J$8, F99&lt;='club records'!$K$8)), "CR", " ")</f>
        <v xml:space="preserve"> </v>
      </c>
      <c r="AV99" s="14" t="str">
        <f>IF(AND(B99="110H", OR(AND(E99='club records'!$J$9, F99&lt;='club records'!$K$9), AND(E99='club records'!$J$10, F99&lt;='club records'!$K$10))), "CR", " ")</f>
        <v xml:space="preserve"> </v>
      </c>
      <c r="AW99" s="14" t="str">
        <f>IF(AND(B99="400H", OR(AND(E99='club records'!$J$11, F99&lt;='club records'!$K$11), AND(E99='club records'!$J$12, F99&lt;='club records'!$K$12), AND(E99='club records'!$J$13, F99&lt;='club records'!$K$13), AND(E99='club records'!$J$14, F99&lt;='club records'!$K$14))), "CR", " ")</f>
        <v xml:space="preserve"> </v>
      </c>
      <c r="AX99" s="14" t="str">
        <f>IF(AND(B99="1500SC", AND(E99='club records'!$J$15, F99&lt;='club records'!$K$15)), "CR", " ")</f>
        <v xml:space="preserve"> </v>
      </c>
      <c r="AY99" s="14" t="str">
        <f>IF(AND(B99="2000SC", OR(AND(E99='club records'!$J$17, F99&lt;='club records'!$K$17), AND(E99='club records'!$J$18, F99&lt;='club records'!$K$18))), "CR", " ")</f>
        <v xml:space="preserve"> </v>
      </c>
      <c r="AZ99" s="14" t="str">
        <f>IF(AND(B99="3000SC", OR(AND(E99='club records'!$J$20, F99&lt;='club records'!$K$20), AND(E99='club records'!$J$21, F99&lt;='club records'!$K$21))), "CR", " ")</f>
        <v xml:space="preserve"> </v>
      </c>
      <c r="BA99" s="15" t="str">
        <f>IF(AND(B99="4x100", OR(AND(E99='club records'!$N$1, F99&lt;='club records'!$O$1), AND(E99='club records'!$N$2, F99&lt;='club records'!$O$2), AND(E99='club records'!$N$3, F99&lt;='club records'!$O$3), AND(E99='club records'!$N$4, F99&lt;='club records'!$O$4), AND(E99='club records'!$N$5, F99&lt;='club records'!$O$5))), "CR", " ")</f>
        <v xml:space="preserve"> </v>
      </c>
      <c r="BB99" s="15" t="str">
        <f>IF(AND(B99="4x200", OR(AND(E99='club records'!$N$6, F99&lt;='club records'!$O$6), AND(E99='club records'!$N$7, F99&lt;='club records'!$O$7), AND(E99='club records'!$N$8, F99&lt;='club records'!$O$8), AND(E99='club records'!$N$9, F99&lt;='club records'!$O$9), AND(E99='club records'!$N$10, F99&lt;='club records'!$O$10))), "CR", " ")</f>
        <v xml:space="preserve"> </v>
      </c>
      <c r="BC99" s="15" t="str">
        <f>IF(AND(B99="4x300", AND(E99='club records'!$N$11, F99&lt;='club records'!$O$11)), "CR", " ")</f>
        <v xml:space="preserve"> </v>
      </c>
      <c r="BD99" s="15" t="str">
        <f>IF(AND(B99="4x400", OR(AND(E99='club records'!$N$12, F99&lt;='club records'!$O$12), AND(E99='club records'!$N$13, F99&lt;='club records'!$O$13), AND(E99='club records'!$N$14, F99&lt;='club records'!$O$14), AND(E99='club records'!$N$15, F99&lt;='club records'!$O$15))), "CR", " ")</f>
        <v xml:space="preserve"> </v>
      </c>
      <c r="BE99" s="15" t="str">
        <f>IF(AND(B99="3x800", OR(AND(E99='club records'!$N$16, F99&lt;='club records'!$O$16), AND(E99='club records'!$N$17, F99&lt;='club records'!$O$17), AND(E99='club records'!$N$18, F99&lt;='club records'!$O$18))), "CR", " ")</f>
        <v xml:space="preserve"> </v>
      </c>
      <c r="BF99" s="15" t="str">
        <f>IF(AND(B99="pentathlon", OR(AND(E99='club records'!$N$21, F99&gt;='club records'!$O$21), AND(E99='club records'!$N$22, F99&gt;='club records'!$O$22),AND(E99='club records'!$N$23, F99&gt;='club records'!$O$23),AND(E99='club records'!$N$24, F99&gt;='club records'!$O$24))), "CR", " ")</f>
        <v xml:space="preserve"> </v>
      </c>
      <c r="BG99" s="15" t="str">
        <f>IF(AND(B99="heptathlon", OR(AND(E99='club records'!$N$26, F99&gt;='club records'!$O$26), AND(E99='club records'!$N$27, F99&gt;='club records'!$O$27))), "CR", " ")</f>
        <v xml:space="preserve"> </v>
      </c>
      <c r="BH99" s="15" t="str">
        <f>IF(AND(B99="decathlon", OR(AND(E99='club records'!$N$29, F99&gt;='club records'!$O$29), AND(E99='club records'!$N$30, F99&gt;='club records'!$O$30),AND(E99='club records'!$N$31, F99&gt;='club records'!$O$31))), "CR", " ")</f>
        <v xml:space="preserve"> </v>
      </c>
    </row>
    <row r="100" spans="1:60" ht="14.5" x14ac:dyDescent="0.35">
      <c r="A100" s="1" t="str">
        <f t="shared" si="6"/>
        <v>U13</v>
      </c>
      <c r="B100" s="2">
        <v>800</v>
      </c>
      <c r="C100" s="1" t="s">
        <v>122</v>
      </c>
      <c r="D100" s="1" t="s">
        <v>22</v>
      </c>
      <c r="E100" s="19" t="s">
        <v>13</v>
      </c>
      <c r="F100" s="20" t="s">
        <v>395</v>
      </c>
      <c r="G100" s="27">
        <v>43603</v>
      </c>
      <c r="H100" s="1" t="s">
        <v>304</v>
      </c>
      <c r="I100" s="1" t="s">
        <v>358</v>
      </c>
      <c r="J100" s="15" t="str">
        <f t="shared" si="7"/>
        <v/>
      </c>
      <c r="K100" s="15" t="str">
        <f>IF(AND(B100=100, OR(AND(E100='club records'!$B$6, F100&lt;='club records'!$C$6), AND(E100='club records'!$B$7, F100&lt;='club records'!$C$7), AND(E100='club records'!$B$8, F100&lt;='club records'!$C$8), AND(E100='club records'!$B$9, F100&lt;='club records'!$C$9), AND(E100='club records'!$B$10, F100&lt;='club records'!$C$10))), "CR", " ")</f>
        <v xml:space="preserve"> </v>
      </c>
      <c r="L100" s="15" t="str">
        <f>IF(AND(B100=200, OR(AND(E100='club records'!$B$11, F100&lt;='club records'!$C$11), AND(E100='club records'!$B$12, F100&lt;='club records'!$C$12), AND(E100='club records'!$B$13, F100&lt;='club records'!$C$13), AND(E100='club records'!$B$14, F100&lt;='club records'!$C$14), AND(E100='club records'!$B$15, F100&lt;='club records'!$C$15))), "CR", " ")</f>
        <v xml:space="preserve"> </v>
      </c>
      <c r="M100" s="15" t="str">
        <f>IF(AND(B100=300, OR(AND(E100='club records'!$B$16, F100&lt;='club records'!$C$16), AND(E100='club records'!$B$17, F100&lt;='club records'!$C$17))), "CR", " ")</f>
        <v xml:space="preserve"> </v>
      </c>
      <c r="N100" s="15" t="str">
        <f>IF(AND(B100=400, OR(AND(E100='club records'!$B$18, F100&lt;='club records'!$C$18), AND(E100='club records'!$B$19, F100&lt;='club records'!$C$19), AND(E100='club records'!$B$20, F100&lt;='club records'!$C$20), AND(E100='club records'!$B$21, F100&lt;='club records'!$C$21))), "CR", " ")</f>
        <v xml:space="preserve"> </v>
      </c>
      <c r="O100" s="15" t="str">
        <f>IF(AND(B100=800, OR(AND(E100='club records'!$B$22, F100&lt;='club records'!$C$22), AND(E100='club records'!$B$23, F100&lt;='club records'!$C$23), AND(E100='club records'!$B$24, F100&lt;='club records'!$C$24), AND(E100='club records'!$B$25, F100&lt;='club records'!$C$25), AND(E100='club records'!$B$26, F100&lt;='club records'!$C$26))), "CR", " ")</f>
        <v xml:space="preserve"> </v>
      </c>
      <c r="P100" s="15" t="str">
        <f>IF(AND(B100=1000, OR(AND(E100='club records'!$B$27, F100&lt;='club records'!$C$27), AND(E100='club records'!$B$28, F100&lt;='club records'!$C$28))), "CR", " ")</f>
        <v xml:space="preserve"> </v>
      </c>
      <c r="Q100" s="15" t="str">
        <f>IF(AND(B100=1500, OR(AND(E100='club records'!$B$29, F100&lt;='club records'!$C$29), AND(E100='club records'!$B$30, F100&lt;='club records'!$C$30), AND(E100='club records'!$B$31, F100&lt;='club records'!$C$31), AND(E100='club records'!$B$32, F100&lt;='club records'!$C$32), AND(E100='club records'!$B$33, F100&lt;='club records'!$C$33))), "CR", " ")</f>
        <v xml:space="preserve"> </v>
      </c>
      <c r="R100" s="15" t="str">
        <f>IF(AND(B100="1600 (Mile)",OR(AND(E100='club records'!$B$34,F100&lt;='club records'!$C$34),AND(E100='club records'!$B$35,F100&lt;='club records'!$C$35),AND(E100='club records'!$B$36,F100&lt;='club records'!$C$36),AND(E100='club records'!$B$37,F100&lt;='club records'!$C$37))),"CR"," ")</f>
        <v xml:space="preserve"> </v>
      </c>
      <c r="S100" s="15" t="str">
        <f>IF(AND(B100=3000, OR(AND(E100='club records'!$B$38, F100&lt;='club records'!$C$38), AND(E100='club records'!$B$39, F100&lt;='club records'!$C$39), AND(E100='club records'!$B$40, F100&lt;='club records'!$C$40), AND(E100='club records'!$B$41, F100&lt;='club records'!$C$41))), "CR", " ")</f>
        <v xml:space="preserve"> </v>
      </c>
      <c r="T100" s="15" t="str">
        <f>IF(AND(B100=5000, OR(AND(E100='club records'!$B$42, F100&lt;='club records'!$C$42), AND(E100='club records'!$B$43, F100&lt;='club records'!$C$43))), "CR", " ")</f>
        <v xml:space="preserve"> </v>
      </c>
      <c r="U100" s="14" t="str">
        <f>IF(AND(B100=10000, OR(AND(E100='club records'!$B$44, F100&lt;='club records'!$C$44), AND(E100='club records'!$B$45, F100&lt;='club records'!$C$45))), "CR", " ")</f>
        <v xml:space="preserve"> </v>
      </c>
      <c r="V100" s="14" t="str">
        <f>IF(AND(B100="high jump", OR(AND(E100='club records'!$F$1, F100&gt;='club records'!$G$1), AND(E100='club records'!$F$2, F100&gt;='club records'!$G$2), AND(E100='club records'!$F$3, F100&gt;='club records'!$G$3), AND(E100='club records'!$F$4, F100&gt;='club records'!$G$4), AND(E100='club records'!$F$5, F100&gt;='club records'!$G$5))), "CR", " ")</f>
        <v xml:space="preserve"> </v>
      </c>
      <c r="W100" s="14" t="str">
        <f>IF(AND(B100="long jump", OR(AND(E100='club records'!$F$6, F100&gt;='club records'!$G$6), AND(E100='club records'!$F$7, F100&gt;='club records'!$G$7), AND(E100='club records'!$F$8, F100&gt;='club records'!$G$8), AND(E100='club records'!$F$9, F100&gt;='club records'!$G$9), AND(E100='club records'!$F$10, F100&gt;='club records'!$G$10))), "CR", " ")</f>
        <v xml:space="preserve"> </v>
      </c>
      <c r="X100" s="14" t="str">
        <f>IF(AND(B100="triple jump", OR(AND(E100='club records'!$F$11, F100&gt;='club records'!$G$11), AND(E100='club records'!$F$12, F100&gt;='club records'!$G$12), AND(E100='club records'!$F$13, F100&gt;='club records'!$G$13), AND(E100='club records'!$F$14, F100&gt;='club records'!$G$14), AND(E100='club records'!$F$15, F100&gt;='club records'!$G$15))), "CR", " ")</f>
        <v xml:space="preserve"> </v>
      </c>
      <c r="Y100" s="14" t="str">
        <f>IF(AND(B100="pole vault", OR(AND(E100='club records'!$F$16, F100&gt;='club records'!$G$16), AND(E100='club records'!$F$17, F100&gt;='club records'!$G$17), AND(E100='club records'!$F$18, F100&gt;='club records'!$G$18), AND(E100='club records'!$F$19, F100&gt;='club records'!$G$19), AND(E100='club records'!$F$20, F100&gt;='club records'!$G$20))), "CR", " ")</f>
        <v xml:space="preserve"> </v>
      </c>
      <c r="Z100" s="14" t="str">
        <f>IF(AND(B100="discus 1", E100='club records'!$F$21, F100&gt;='club records'!$G$21), "CR", " ")</f>
        <v xml:space="preserve"> </v>
      </c>
      <c r="AA100" s="14" t="str">
        <f>IF(AND(B100="discus 1.25", E100='club records'!$F$22, F100&gt;='club records'!$G$22), "CR", " ")</f>
        <v xml:space="preserve"> </v>
      </c>
      <c r="AB100" s="14" t="str">
        <f>IF(AND(B100="discus 1.5", E100='club records'!$F$23, F100&gt;='club records'!$G$23), "CR", " ")</f>
        <v xml:space="preserve"> </v>
      </c>
      <c r="AC100" s="14" t="str">
        <f>IF(AND(B100="discus 1.75", E100='club records'!$F$24, F100&gt;='club records'!$G$24), "CR", " ")</f>
        <v xml:space="preserve"> </v>
      </c>
      <c r="AD100" s="14" t="str">
        <f>IF(AND(B100="discus 2", E100='club records'!$F$25, F100&gt;='club records'!$G$25), "CR", " ")</f>
        <v xml:space="preserve"> </v>
      </c>
      <c r="AE100" s="14" t="str">
        <f>IF(AND(B100="hammer 4", E100='club records'!$F$27, F100&gt;='club records'!$G$27), "CR", " ")</f>
        <v xml:space="preserve"> </v>
      </c>
      <c r="AF100" s="14" t="str">
        <f>IF(AND(B100="hammer 5", E100='club records'!$F$28, F100&gt;='club records'!$G$28), "CR", " ")</f>
        <v xml:space="preserve"> </v>
      </c>
      <c r="AG100" s="14" t="str">
        <f>IF(AND(B100="hammer 6", E100='club records'!$F$29, F100&gt;='club records'!$G$29), "CR", " ")</f>
        <v xml:space="preserve"> </v>
      </c>
      <c r="AH100" s="14" t="str">
        <f>IF(AND(B100="hammer 7.26", E100='club records'!$F$30, F100&gt;='club records'!$G$30), "CR", " ")</f>
        <v xml:space="preserve"> </v>
      </c>
      <c r="AI100" s="14" t="str">
        <f>IF(AND(B100="javelin 400", E100='club records'!$F$31, F100&gt;='club records'!$G$31), "CR", " ")</f>
        <v xml:space="preserve"> </v>
      </c>
      <c r="AJ100" s="14" t="str">
        <f>IF(AND(B100="javelin 600", E100='club records'!$F$32, F100&gt;='club records'!$G$32), "CR", " ")</f>
        <v xml:space="preserve"> </v>
      </c>
      <c r="AK100" s="14" t="str">
        <f>IF(AND(B100="javelin 700", E100='club records'!$F$33, F100&gt;='club records'!$G$33), "CR", " ")</f>
        <v xml:space="preserve"> </v>
      </c>
      <c r="AL100" s="14" t="str">
        <f>IF(AND(B100="javelin 800", OR(AND(E100='club records'!$F$34, F100&gt;='club records'!$G$34), AND(E100='club records'!$F$35, F100&gt;='club records'!$G$35))), "CR", " ")</f>
        <v xml:space="preserve"> </v>
      </c>
      <c r="AM100" s="14" t="str">
        <f>IF(AND(B100="shot 3", E100='club records'!$F$36, F100&gt;='club records'!$G$36), "CR", " ")</f>
        <v xml:space="preserve"> </v>
      </c>
      <c r="AN100" s="14" t="str">
        <f>IF(AND(B100="shot 4", E100='club records'!$F$37, F100&gt;='club records'!$G$37), "CR", " ")</f>
        <v xml:space="preserve"> </v>
      </c>
      <c r="AO100" s="14" t="str">
        <f>IF(AND(B100="shot 5", E100='club records'!$F$38, F100&gt;='club records'!$G$38), "CR", " ")</f>
        <v xml:space="preserve"> </v>
      </c>
      <c r="AP100" s="14" t="str">
        <f>IF(AND(B100="shot 6", E100='club records'!$F$39, F100&gt;='club records'!$G$39), "CR", " ")</f>
        <v xml:space="preserve"> </v>
      </c>
      <c r="AQ100" s="14" t="str">
        <f>IF(AND(B100="shot 7.26", E100='club records'!$F$40, F100&gt;='club records'!$G$40), "CR", " ")</f>
        <v xml:space="preserve"> </v>
      </c>
      <c r="AR100" s="14" t="str">
        <f>IF(AND(B100="60H",OR(AND(E100='club records'!$J$1,F100&lt;='club records'!$K$1),AND(E100='club records'!$J$2,F100&lt;='club records'!$K$2),AND(E100='club records'!$J$3,F100&lt;='club records'!$K$3),AND(E100='club records'!$J$4,F100&lt;='club records'!$K$4),AND(E100='club records'!$J$5,F100&lt;='club records'!$K$5))),"CR"," ")</f>
        <v xml:space="preserve"> </v>
      </c>
      <c r="AS100" s="14" t="str">
        <f>IF(AND(B100="75H", AND(E100='club records'!$J$6, F100&lt;='club records'!$K$6)), "CR", " ")</f>
        <v xml:space="preserve"> </v>
      </c>
      <c r="AT100" s="14" t="str">
        <f>IF(AND(B100="80H", AND(E100='club records'!$J$7, F100&lt;='club records'!$K$7)), "CR", " ")</f>
        <v xml:space="preserve"> </v>
      </c>
      <c r="AU100" s="14" t="str">
        <f>IF(AND(B100="100H", AND(E100='club records'!$J$8, F100&lt;='club records'!$K$8)), "CR", " ")</f>
        <v xml:space="preserve"> </v>
      </c>
      <c r="AV100" s="14" t="str">
        <f>IF(AND(B100="110H", OR(AND(E100='club records'!$J$9, F100&lt;='club records'!$K$9), AND(E100='club records'!$J$10, F100&lt;='club records'!$K$10))), "CR", " ")</f>
        <v xml:space="preserve"> </v>
      </c>
      <c r="AW100" s="14" t="str">
        <f>IF(AND(B100="400H", OR(AND(E100='club records'!$J$11, F100&lt;='club records'!$K$11), AND(E100='club records'!$J$12, F100&lt;='club records'!$K$12), AND(E100='club records'!$J$13, F100&lt;='club records'!$K$13), AND(E100='club records'!$J$14, F100&lt;='club records'!$K$14))), "CR", " ")</f>
        <v xml:space="preserve"> </v>
      </c>
      <c r="AX100" s="14" t="str">
        <f>IF(AND(B100="1500SC", AND(E100='club records'!$J$15, F100&lt;='club records'!$K$15)), "CR", " ")</f>
        <v xml:space="preserve"> </v>
      </c>
      <c r="AY100" s="14" t="str">
        <f>IF(AND(B100="2000SC", OR(AND(E100='club records'!$J$17, F100&lt;='club records'!$K$17), AND(E100='club records'!$J$18, F100&lt;='club records'!$K$18))), "CR", " ")</f>
        <v xml:space="preserve"> </v>
      </c>
      <c r="AZ100" s="14" t="str">
        <f>IF(AND(B100="3000SC", OR(AND(E100='club records'!$J$20, F100&lt;='club records'!$K$20), AND(E100='club records'!$J$21, F100&lt;='club records'!$K$21))), "CR", " ")</f>
        <v xml:space="preserve"> </v>
      </c>
      <c r="BA100" s="15" t="str">
        <f>IF(AND(B100="4x100", OR(AND(E100='club records'!$N$1, F100&lt;='club records'!$O$1), AND(E100='club records'!$N$2, F100&lt;='club records'!$O$2), AND(E100='club records'!$N$3, F100&lt;='club records'!$O$3), AND(E100='club records'!$N$4, F100&lt;='club records'!$O$4), AND(E100='club records'!$N$5, F100&lt;='club records'!$O$5))), "CR", " ")</f>
        <v xml:space="preserve"> </v>
      </c>
      <c r="BB100" s="15" t="str">
        <f>IF(AND(B100="4x200", OR(AND(E100='club records'!$N$6, F100&lt;='club records'!$O$6), AND(E100='club records'!$N$7, F100&lt;='club records'!$O$7), AND(E100='club records'!$N$8, F100&lt;='club records'!$O$8), AND(E100='club records'!$N$9, F100&lt;='club records'!$O$9), AND(E100='club records'!$N$10, F100&lt;='club records'!$O$10))), "CR", " ")</f>
        <v xml:space="preserve"> </v>
      </c>
      <c r="BC100" s="15" t="str">
        <f>IF(AND(B100="4x300", AND(E100='club records'!$N$11, F100&lt;='club records'!$O$11)), "CR", " ")</f>
        <v xml:space="preserve"> </v>
      </c>
      <c r="BD100" s="15" t="str">
        <f>IF(AND(B100="4x400", OR(AND(E100='club records'!$N$12, F100&lt;='club records'!$O$12), AND(E100='club records'!$N$13, F100&lt;='club records'!$O$13), AND(E100='club records'!$N$14, F100&lt;='club records'!$O$14), AND(E100='club records'!$N$15, F100&lt;='club records'!$O$15))), "CR", " ")</f>
        <v xml:space="preserve"> </v>
      </c>
      <c r="BE100" s="15" t="str">
        <f>IF(AND(B100="3x800", OR(AND(E100='club records'!$N$16, F100&lt;='club records'!$O$16), AND(E100='club records'!$N$17, F100&lt;='club records'!$O$17), AND(E100='club records'!$N$18, F100&lt;='club records'!$O$18))), "CR", " ")</f>
        <v xml:space="preserve"> </v>
      </c>
      <c r="BF100" s="15" t="str">
        <f>IF(AND(B100="pentathlon", OR(AND(E100='club records'!$N$21, F100&gt;='club records'!$O$21), AND(E100='club records'!$N$22, F100&gt;='club records'!$O$22),AND(E100='club records'!$N$23, F100&gt;='club records'!$O$23),AND(E100='club records'!$N$24, F100&gt;='club records'!$O$24))), "CR", " ")</f>
        <v xml:space="preserve"> </v>
      </c>
      <c r="BG100" s="15" t="str">
        <f>IF(AND(B100="heptathlon", OR(AND(E100='club records'!$N$26, F100&gt;='club records'!$O$26), AND(E100='club records'!$N$27, F100&gt;='club records'!$O$27))), "CR", " ")</f>
        <v xml:space="preserve"> </v>
      </c>
      <c r="BH100" s="15" t="str">
        <f>IF(AND(B100="decathlon", OR(AND(E100='club records'!$N$29, F100&gt;='club records'!$O$29), AND(E100='club records'!$N$30, F100&gt;='club records'!$O$30),AND(E100='club records'!$N$31, F100&gt;='club records'!$O$31))), "CR", " ")</f>
        <v xml:space="preserve"> </v>
      </c>
    </row>
    <row r="101" spans="1:60" ht="14.5" x14ac:dyDescent="0.35">
      <c r="A101" s="1" t="str">
        <f t="shared" si="6"/>
        <v>U13</v>
      </c>
      <c r="B101" s="2">
        <v>800</v>
      </c>
      <c r="C101" s="1" t="s">
        <v>103</v>
      </c>
      <c r="D101" s="1" t="s">
        <v>104</v>
      </c>
      <c r="E101" s="19" t="s">
        <v>13</v>
      </c>
      <c r="F101" s="20" t="s">
        <v>309</v>
      </c>
      <c r="G101" s="27">
        <v>43572</v>
      </c>
      <c r="H101" s="1" t="s">
        <v>304</v>
      </c>
      <c r="I101" s="1" t="s">
        <v>305</v>
      </c>
      <c r="J101" s="15" t="str">
        <f t="shared" si="7"/>
        <v/>
      </c>
      <c r="K101" s="15" t="str">
        <f>IF(AND(B101=100, OR(AND(E101='club records'!$B$6, F101&lt;='club records'!$C$6), AND(E101='club records'!$B$7, F101&lt;='club records'!$C$7), AND(E101='club records'!$B$8, F101&lt;='club records'!$C$8), AND(E101='club records'!$B$9, F101&lt;='club records'!$C$9), AND(E101='club records'!$B$10, F101&lt;='club records'!$C$10))), "CR", " ")</f>
        <v xml:space="preserve"> </v>
      </c>
      <c r="L101" s="15" t="str">
        <f>IF(AND(B101=200, OR(AND(E101='club records'!$B$11, F101&lt;='club records'!$C$11), AND(E101='club records'!$B$12, F101&lt;='club records'!$C$12), AND(E101='club records'!$B$13, F101&lt;='club records'!$C$13), AND(E101='club records'!$B$14, F101&lt;='club records'!$C$14), AND(E101='club records'!$B$15, F101&lt;='club records'!$C$15))), "CR", " ")</f>
        <v xml:space="preserve"> </v>
      </c>
      <c r="M101" s="15" t="str">
        <f>IF(AND(B101=300, OR(AND(E101='club records'!$B$16, F101&lt;='club records'!$C$16), AND(E101='club records'!$B$17, F101&lt;='club records'!$C$17))), "CR", " ")</f>
        <v xml:space="preserve"> </v>
      </c>
      <c r="N101" s="15" t="str">
        <f>IF(AND(B101=400, OR(AND(E101='club records'!$B$18, F101&lt;='club records'!$C$18), AND(E101='club records'!$B$19, F101&lt;='club records'!$C$19), AND(E101='club records'!$B$20, F101&lt;='club records'!$C$20), AND(E101='club records'!$B$21, F101&lt;='club records'!$C$21))), "CR", " ")</f>
        <v xml:space="preserve"> </v>
      </c>
      <c r="O101" s="15" t="str">
        <f>IF(AND(B101=800, OR(AND(E101='club records'!$B$22, F101&lt;='club records'!$C$22), AND(E101='club records'!$B$23, F101&lt;='club records'!$C$23), AND(E101='club records'!$B$24, F101&lt;='club records'!$C$24), AND(E101='club records'!$B$25, F101&lt;='club records'!$C$25), AND(E101='club records'!$B$26, F101&lt;='club records'!$C$26))), "CR", " ")</f>
        <v xml:space="preserve"> </v>
      </c>
      <c r="P101" s="15" t="str">
        <f>IF(AND(B101=1000, OR(AND(E101='club records'!$B$27, F101&lt;='club records'!$C$27), AND(E101='club records'!$B$28, F101&lt;='club records'!$C$28))), "CR", " ")</f>
        <v xml:space="preserve"> </v>
      </c>
      <c r="Q101" s="15" t="str">
        <f>IF(AND(B101=1500, OR(AND(E101='club records'!$B$29, F101&lt;='club records'!$C$29), AND(E101='club records'!$B$30, F101&lt;='club records'!$C$30), AND(E101='club records'!$B$31, F101&lt;='club records'!$C$31), AND(E101='club records'!$B$32, F101&lt;='club records'!$C$32), AND(E101='club records'!$B$33, F101&lt;='club records'!$C$33))), "CR", " ")</f>
        <v xml:space="preserve"> </v>
      </c>
      <c r="R101" s="15" t="str">
        <f>IF(AND(B101="1600 (Mile)",OR(AND(E101='club records'!$B$34,F101&lt;='club records'!$C$34),AND(E101='club records'!$B$35,F101&lt;='club records'!$C$35),AND(E101='club records'!$B$36,F101&lt;='club records'!$C$36),AND(E101='club records'!$B$37,F101&lt;='club records'!$C$37))),"CR"," ")</f>
        <v xml:space="preserve"> </v>
      </c>
      <c r="S101" s="15" t="str">
        <f>IF(AND(B101=3000, OR(AND(E101='club records'!$B$38, F101&lt;='club records'!$C$38), AND(E101='club records'!$B$39, F101&lt;='club records'!$C$39), AND(E101='club records'!$B$40, F101&lt;='club records'!$C$40), AND(E101='club records'!$B$41, F101&lt;='club records'!$C$41))), "CR", " ")</f>
        <v xml:space="preserve"> </v>
      </c>
      <c r="T101" s="15" t="str">
        <f>IF(AND(B101=5000, OR(AND(E101='club records'!$B$42, F101&lt;='club records'!$C$42), AND(E101='club records'!$B$43, F101&lt;='club records'!$C$43))), "CR", " ")</f>
        <v xml:space="preserve"> </v>
      </c>
      <c r="U101" s="14" t="str">
        <f>IF(AND(B101=10000, OR(AND(E101='club records'!$B$44, F101&lt;='club records'!$C$44), AND(E101='club records'!$B$45, F101&lt;='club records'!$C$45))), "CR", " ")</f>
        <v xml:space="preserve"> </v>
      </c>
      <c r="V101" s="14" t="str">
        <f>IF(AND(B101="high jump", OR(AND(E101='club records'!$F$1, F101&gt;='club records'!$G$1), AND(E101='club records'!$F$2, F101&gt;='club records'!$G$2), AND(E101='club records'!$F$3, F101&gt;='club records'!$G$3), AND(E101='club records'!$F$4, F101&gt;='club records'!$G$4), AND(E101='club records'!$F$5, F101&gt;='club records'!$G$5))), "CR", " ")</f>
        <v xml:space="preserve"> </v>
      </c>
      <c r="W101" s="14" t="str">
        <f>IF(AND(B101="long jump", OR(AND(E101='club records'!$F$6, F101&gt;='club records'!$G$6), AND(E101='club records'!$F$7, F101&gt;='club records'!$G$7), AND(E101='club records'!$F$8, F101&gt;='club records'!$G$8), AND(E101='club records'!$F$9, F101&gt;='club records'!$G$9), AND(E101='club records'!$F$10, F101&gt;='club records'!$G$10))), "CR", " ")</f>
        <v xml:space="preserve"> </v>
      </c>
      <c r="X101" s="14" t="str">
        <f>IF(AND(B101="triple jump", OR(AND(E101='club records'!$F$11, F101&gt;='club records'!$G$11), AND(E101='club records'!$F$12, F101&gt;='club records'!$G$12), AND(E101='club records'!$F$13, F101&gt;='club records'!$G$13), AND(E101='club records'!$F$14, F101&gt;='club records'!$G$14), AND(E101='club records'!$F$15, F101&gt;='club records'!$G$15))), "CR", " ")</f>
        <v xml:space="preserve"> </v>
      </c>
      <c r="Y101" s="14" t="str">
        <f>IF(AND(B101="pole vault", OR(AND(E101='club records'!$F$16, F101&gt;='club records'!$G$16), AND(E101='club records'!$F$17, F101&gt;='club records'!$G$17), AND(E101='club records'!$F$18, F101&gt;='club records'!$G$18), AND(E101='club records'!$F$19, F101&gt;='club records'!$G$19), AND(E101='club records'!$F$20, F101&gt;='club records'!$G$20))), "CR", " ")</f>
        <v xml:space="preserve"> </v>
      </c>
      <c r="Z101" s="14" t="str">
        <f>IF(AND(B101="discus 1", E101='club records'!$F$21, F101&gt;='club records'!$G$21), "CR", " ")</f>
        <v xml:space="preserve"> </v>
      </c>
      <c r="AA101" s="14" t="str">
        <f>IF(AND(B101="discus 1.25", E101='club records'!$F$22, F101&gt;='club records'!$G$22), "CR", " ")</f>
        <v xml:space="preserve"> </v>
      </c>
      <c r="AB101" s="14" t="str">
        <f>IF(AND(B101="discus 1.5", E101='club records'!$F$23, F101&gt;='club records'!$G$23), "CR", " ")</f>
        <v xml:space="preserve"> </v>
      </c>
      <c r="AC101" s="14" t="str">
        <f>IF(AND(B101="discus 1.75", E101='club records'!$F$24, F101&gt;='club records'!$G$24), "CR", " ")</f>
        <v xml:space="preserve"> </v>
      </c>
      <c r="AD101" s="14" t="str">
        <f>IF(AND(B101="discus 2", E101='club records'!$F$25, F101&gt;='club records'!$G$25), "CR", " ")</f>
        <v xml:space="preserve"> </v>
      </c>
      <c r="AE101" s="14" t="str">
        <f>IF(AND(B101="hammer 4", E101='club records'!$F$27, F101&gt;='club records'!$G$27), "CR", " ")</f>
        <v xml:space="preserve"> </v>
      </c>
      <c r="AF101" s="14" t="str">
        <f>IF(AND(B101="hammer 5", E101='club records'!$F$28, F101&gt;='club records'!$G$28), "CR", " ")</f>
        <v xml:space="preserve"> </v>
      </c>
      <c r="AG101" s="14" t="str">
        <f>IF(AND(B101="hammer 6", E101='club records'!$F$29, F101&gt;='club records'!$G$29), "CR", " ")</f>
        <v xml:space="preserve"> </v>
      </c>
      <c r="AH101" s="14" t="str">
        <f>IF(AND(B101="hammer 7.26", E101='club records'!$F$30, F101&gt;='club records'!$G$30), "CR", " ")</f>
        <v xml:space="preserve"> </v>
      </c>
      <c r="AI101" s="14" t="str">
        <f>IF(AND(B101="javelin 400", E101='club records'!$F$31, F101&gt;='club records'!$G$31), "CR", " ")</f>
        <v xml:space="preserve"> </v>
      </c>
      <c r="AJ101" s="14" t="str">
        <f>IF(AND(B101="javelin 600", E101='club records'!$F$32, F101&gt;='club records'!$G$32), "CR", " ")</f>
        <v xml:space="preserve"> </v>
      </c>
      <c r="AK101" s="14" t="str">
        <f>IF(AND(B101="javelin 700", E101='club records'!$F$33, F101&gt;='club records'!$G$33), "CR", " ")</f>
        <v xml:space="preserve"> </v>
      </c>
      <c r="AL101" s="14" t="str">
        <f>IF(AND(B101="javelin 800", OR(AND(E101='club records'!$F$34, F101&gt;='club records'!$G$34), AND(E101='club records'!$F$35, F101&gt;='club records'!$G$35))), "CR", " ")</f>
        <v xml:space="preserve"> </v>
      </c>
      <c r="AM101" s="14" t="str">
        <f>IF(AND(B101="shot 3", E101='club records'!$F$36, F101&gt;='club records'!$G$36), "CR", " ")</f>
        <v xml:space="preserve"> </v>
      </c>
      <c r="AN101" s="14" t="str">
        <f>IF(AND(B101="shot 4", E101='club records'!$F$37, F101&gt;='club records'!$G$37), "CR", " ")</f>
        <v xml:space="preserve"> </v>
      </c>
      <c r="AO101" s="14" t="str">
        <f>IF(AND(B101="shot 5", E101='club records'!$F$38, F101&gt;='club records'!$G$38), "CR", " ")</f>
        <v xml:space="preserve"> </v>
      </c>
      <c r="AP101" s="14" t="str">
        <f>IF(AND(B101="shot 6", E101='club records'!$F$39, F101&gt;='club records'!$G$39), "CR", " ")</f>
        <v xml:space="preserve"> </v>
      </c>
      <c r="AQ101" s="14" t="str">
        <f>IF(AND(B101="shot 7.26", E101='club records'!$F$40, F101&gt;='club records'!$G$40), "CR", " ")</f>
        <v xml:space="preserve"> </v>
      </c>
      <c r="AR101" s="14" t="str">
        <f>IF(AND(B101="60H",OR(AND(E101='club records'!$J$1,F101&lt;='club records'!$K$1),AND(E101='club records'!$J$2,F101&lt;='club records'!$K$2),AND(E101='club records'!$J$3,F101&lt;='club records'!$K$3),AND(E101='club records'!$J$4,F101&lt;='club records'!$K$4),AND(E101='club records'!$J$5,F101&lt;='club records'!$K$5))),"CR"," ")</f>
        <v xml:space="preserve"> </v>
      </c>
      <c r="AS101" s="14" t="str">
        <f>IF(AND(B101="75H", AND(E101='club records'!$J$6, F101&lt;='club records'!$K$6)), "CR", " ")</f>
        <v xml:space="preserve"> </v>
      </c>
      <c r="AT101" s="14" t="str">
        <f>IF(AND(B101="80H", AND(E101='club records'!$J$7, F101&lt;='club records'!$K$7)), "CR", " ")</f>
        <v xml:space="preserve"> </v>
      </c>
      <c r="AU101" s="14" t="str">
        <f>IF(AND(B101="100H", AND(E101='club records'!$J$8, F101&lt;='club records'!$K$8)), "CR", " ")</f>
        <v xml:space="preserve"> </v>
      </c>
      <c r="AV101" s="14" t="str">
        <f>IF(AND(B101="110H", OR(AND(E101='club records'!$J$9, F101&lt;='club records'!$K$9), AND(E101='club records'!$J$10, F101&lt;='club records'!$K$10))), "CR", " ")</f>
        <v xml:space="preserve"> </v>
      </c>
      <c r="AW101" s="14" t="str">
        <f>IF(AND(B101="400H", OR(AND(E101='club records'!$J$11, F101&lt;='club records'!$K$11), AND(E101='club records'!$J$12, F101&lt;='club records'!$K$12), AND(E101='club records'!$J$13, F101&lt;='club records'!$K$13), AND(E101='club records'!$J$14, F101&lt;='club records'!$K$14))), "CR", " ")</f>
        <v xml:space="preserve"> </v>
      </c>
      <c r="AX101" s="14" t="str">
        <f>IF(AND(B101="1500SC", AND(E101='club records'!$J$15, F101&lt;='club records'!$K$15)), "CR", " ")</f>
        <v xml:space="preserve"> </v>
      </c>
      <c r="AY101" s="14" t="str">
        <f>IF(AND(B101="2000SC", OR(AND(E101='club records'!$J$17, F101&lt;='club records'!$K$17), AND(E101='club records'!$J$18, F101&lt;='club records'!$K$18))), "CR", " ")</f>
        <v xml:space="preserve"> </v>
      </c>
      <c r="AZ101" s="14" t="str">
        <f>IF(AND(B101="3000SC", OR(AND(E101='club records'!$J$20, F101&lt;='club records'!$K$20), AND(E101='club records'!$J$21, F101&lt;='club records'!$K$21))), "CR", " ")</f>
        <v xml:space="preserve"> </v>
      </c>
      <c r="BA101" s="15" t="str">
        <f>IF(AND(B101="4x100", OR(AND(E101='club records'!$N$1, F101&lt;='club records'!$O$1), AND(E101='club records'!$N$2, F101&lt;='club records'!$O$2), AND(E101='club records'!$N$3, F101&lt;='club records'!$O$3), AND(E101='club records'!$N$4, F101&lt;='club records'!$O$4), AND(E101='club records'!$N$5, F101&lt;='club records'!$O$5))), "CR", " ")</f>
        <v xml:space="preserve"> </v>
      </c>
      <c r="BB101" s="15" t="str">
        <f>IF(AND(B101="4x200", OR(AND(E101='club records'!$N$6, F101&lt;='club records'!$O$6), AND(E101='club records'!$N$7, F101&lt;='club records'!$O$7), AND(E101='club records'!$N$8, F101&lt;='club records'!$O$8), AND(E101='club records'!$N$9, F101&lt;='club records'!$O$9), AND(E101='club records'!$N$10, F101&lt;='club records'!$O$10))), "CR", " ")</f>
        <v xml:space="preserve"> </v>
      </c>
      <c r="BC101" s="15" t="str">
        <f>IF(AND(B101="4x300", AND(E101='club records'!$N$11, F101&lt;='club records'!$O$11)), "CR", " ")</f>
        <v xml:space="preserve"> </v>
      </c>
      <c r="BD101" s="15" t="str">
        <f>IF(AND(B101="4x400", OR(AND(E101='club records'!$N$12, F101&lt;='club records'!$O$12), AND(E101='club records'!$N$13, F101&lt;='club records'!$O$13), AND(E101='club records'!$N$14, F101&lt;='club records'!$O$14), AND(E101='club records'!$N$15, F101&lt;='club records'!$O$15))), "CR", " ")</f>
        <v xml:space="preserve"> </v>
      </c>
      <c r="BE101" s="15" t="str">
        <f>IF(AND(B101="3x800", OR(AND(E101='club records'!$N$16, F101&lt;='club records'!$O$16), AND(E101='club records'!$N$17, F101&lt;='club records'!$O$17), AND(E101='club records'!$N$18, F101&lt;='club records'!$O$18))), "CR", " ")</f>
        <v xml:space="preserve"> </v>
      </c>
      <c r="BF101" s="15" t="str">
        <f>IF(AND(B101="pentathlon", OR(AND(E101='club records'!$N$21, F101&gt;='club records'!$O$21), AND(E101='club records'!$N$22, F101&gt;='club records'!$O$22),AND(E101='club records'!$N$23, F101&gt;='club records'!$O$23),AND(E101='club records'!$N$24, F101&gt;='club records'!$O$24))), "CR", " ")</f>
        <v xml:space="preserve"> </v>
      </c>
      <c r="BG101" s="15" t="str">
        <f>IF(AND(B101="heptathlon", OR(AND(E101='club records'!$N$26, F101&gt;='club records'!$O$26), AND(E101='club records'!$N$27, F101&gt;='club records'!$O$27))), "CR", " ")</f>
        <v xml:space="preserve"> </v>
      </c>
      <c r="BH101" s="15" t="str">
        <f>IF(AND(B101="decathlon", OR(AND(E101='club records'!$N$29, F101&gt;='club records'!$O$29), AND(E101='club records'!$N$30, F101&gt;='club records'!$O$30),AND(E101='club records'!$N$31, F101&gt;='club records'!$O$31))), "CR", " ")</f>
        <v xml:space="preserve"> </v>
      </c>
    </row>
    <row r="102" spans="1:60" ht="14.5" x14ac:dyDescent="0.35">
      <c r="A102" s="1" t="str">
        <f t="shared" si="6"/>
        <v>U13</v>
      </c>
      <c r="B102" s="2">
        <v>800</v>
      </c>
      <c r="C102" s="1" t="s">
        <v>156</v>
      </c>
      <c r="D102" s="1" t="s">
        <v>157</v>
      </c>
      <c r="E102" s="19" t="s">
        <v>13</v>
      </c>
      <c r="F102" s="20" t="s">
        <v>292</v>
      </c>
      <c r="G102" s="27">
        <v>39903</v>
      </c>
      <c r="H102" s="1" t="s">
        <v>248</v>
      </c>
      <c r="I102" s="1" t="s">
        <v>249</v>
      </c>
      <c r="J102" s="15" t="str">
        <f t="shared" si="7"/>
        <v/>
      </c>
      <c r="K102" s="15" t="str">
        <f>IF(AND(B102=100, OR(AND(E102='club records'!$B$6, F102&lt;='club records'!$C$6), AND(E102='club records'!$B$7, F102&lt;='club records'!$C$7), AND(E102='club records'!$B$8, F102&lt;='club records'!$C$8), AND(E102='club records'!$B$9, F102&lt;='club records'!$C$9), AND(E102='club records'!$B$10, F102&lt;='club records'!$C$10))), "CR", " ")</f>
        <v xml:space="preserve"> </v>
      </c>
      <c r="L102" s="15" t="str">
        <f>IF(AND(B102=200, OR(AND(E102='club records'!$B$11, F102&lt;='club records'!$C$11), AND(E102='club records'!$B$12, F102&lt;='club records'!$C$12), AND(E102='club records'!$B$13, F102&lt;='club records'!$C$13), AND(E102='club records'!$B$14, F102&lt;='club records'!$C$14), AND(E102='club records'!$B$15, F102&lt;='club records'!$C$15))), "CR", " ")</f>
        <v xml:space="preserve"> </v>
      </c>
      <c r="M102" s="15" t="str">
        <f>IF(AND(B102=300, OR(AND(E102='club records'!$B$16, F102&lt;='club records'!$C$16), AND(E102='club records'!$B$17, F102&lt;='club records'!$C$17))), "CR", " ")</f>
        <v xml:space="preserve"> </v>
      </c>
      <c r="N102" s="15" t="str">
        <f>IF(AND(B102=400, OR(AND(E102='club records'!$B$18, F102&lt;='club records'!$C$18), AND(E102='club records'!$B$19, F102&lt;='club records'!$C$19), AND(E102='club records'!$B$20, F102&lt;='club records'!$C$20), AND(E102='club records'!$B$21, F102&lt;='club records'!$C$21))), "CR", " ")</f>
        <v xml:space="preserve"> </v>
      </c>
      <c r="O102" s="15" t="str">
        <f>IF(AND(B102=800, OR(AND(E102='club records'!$B$22, F102&lt;='club records'!$C$22), AND(E102='club records'!$B$23, F102&lt;='club records'!$C$23), AND(E102='club records'!$B$24, F102&lt;='club records'!$C$24), AND(E102='club records'!$B$25, F102&lt;='club records'!$C$25), AND(E102='club records'!$B$26, F102&lt;='club records'!$C$26))), "CR", " ")</f>
        <v xml:space="preserve"> </v>
      </c>
      <c r="P102" s="15" t="str">
        <f>IF(AND(B102=1000, OR(AND(E102='club records'!$B$27, F102&lt;='club records'!$C$27), AND(E102='club records'!$B$28, F102&lt;='club records'!$C$28))), "CR", " ")</f>
        <v xml:space="preserve"> </v>
      </c>
      <c r="Q102" s="15" t="str">
        <f>IF(AND(B102=1500, OR(AND(E102='club records'!$B$29, F102&lt;='club records'!$C$29), AND(E102='club records'!$B$30, F102&lt;='club records'!$C$30), AND(E102='club records'!$B$31, F102&lt;='club records'!$C$31), AND(E102='club records'!$B$32, F102&lt;='club records'!$C$32), AND(E102='club records'!$B$33, F102&lt;='club records'!$C$33))), "CR", " ")</f>
        <v xml:space="preserve"> </v>
      </c>
      <c r="R102" s="15" t="str">
        <f>IF(AND(B102="1600 (Mile)",OR(AND(E102='club records'!$B$34,F102&lt;='club records'!$C$34),AND(E102='club records'!$B$35,F102&lt;='club records'!$C$35),AND(E102='club records'!$B$36,F102&lt;='club records'!$C$36),AND(E102='club records'!$B$37,F102&lt;='club records'!$C$37))),"CR"," ")</f>
        <v xml:space="preserve"> </v>
      </c>
      <c r="S102" s="15" t="str">
        <f>IF(AND(B102=3000, OR(AND(E102='club records'!$B$38, F102&lt;='club records'!$C$38), AND(E102='club records'!$B$39, F102&lt;='club records'!$C$39), AND(E102='club records'!$B$40, F102&lt;='club records'!$C$40), AND(E102='club records'!$B$41, F102&lt;='club records'!$C$41))), "CR", " ")</f>
        <v xml:space="preserve"> </v>
      </c>
      <c r="T102" s="15" t="str">
        <f>IF(AND(B102=5000, OR(AND(E102='club records'!$B$42, F102&lt;='club records'!$C$42), AND(E102='club records'!$B$43, F102&lt;='club records'!$C$43))), "CR", " ")</f>
        <v xml:space="preserve"> </v>
      </c>
      <c r="U102" s="14" t="str">
        <f>IF(AND(B102=10000, OR(AND(E102='club records'!$B$44, F102&lt;='club records'!$C$44), AND(E102='club records'!$B$45, F102&lt;='club records'!$C$45))), "CR", " ")</f>
        <v xml:space="preserve"> </v>
      </c>
      <c r="V102" s="14" t="str">
        <f>IF(AND(B102="high jump", OR(AND(E102='club records'!$F$1, F102&gt;='club records'!$G$1), AND(E102='club records'!$F$2, F102&gt;='club records'!$G$2), AND(E102='club records'!$F$3, F102&gt;='club records'!$G$3), AND(E102='club records'!$F$4, F102&gt;='club records'!$G$4), AND(E102='club records'!$F$5, F102&gt;='club records'!$G$5))), "CR", " ")</f>
        <v xml:space="preserve"> </v>
      </c>
      <c r="W102" s="14" t="str">
        <f>IF(AND(B102="long jump", OR(AND(E102='club records'!$F$6, F102&gt;='club records'!$G$6), AND(E102='club records'!$F$7, F102&gt;='club records'!$G$7), AND(E102='club records'!$F$8, F102&gt;='club records'!$G$8), AND(E102='club records'!$F$9, F102&gt;='club records'!$G$9), AND(E102='club records'!$F$10, F102&gt;='club records'!$G$10))), "CR", " ")</f>
        <v xml:space="preserve"> </v>
      </c>
      <c r="X102" s="14" t="str">
        <f>IF(AND(B102="triple jump", OR(AND(E102='club records'!$F$11, F102&gt;='club records'!$G$11), AND(E102='club records'!$F$12, F102&gt;='club records'!$G$12), AND(E102='club records'!$F$13, F102&gt;='club records'!$G$13), AND(E102='club records'!$F$14, F102&gt;='club records'!$G$14), AND(E102='club records'!$F$15, F102&gt;='club records'!$G$15))), "CR", " ")</f>
        <v xml:space="preserve"> </v>
      </c>
      <c r="Y102" s="14" t="str">
        <f>IF(AND(B102="pole vault", OR(AND(E102='club records'!$F$16, F102&gt;='club records'!$G$16), AND(E102='club records'!$F$17, F102&gt;='club records'!$G$17), AND(E102='club records'!$F$18, F102&gt;='club records'!$G$18), AND(E102='club records'!$F$19, F102&gt;='club records'!$G$19), AND(E102='club records'!$F$20, F102&gt;='club records'!$G$20))), "CR", " ")</f>
        <v xml:space="preserve"> </v>
      </c>
      <c r="Z102" s="14" t="str">
        <f>IF(AND(B102="discus 1", E102='club records'!$F$21, F102&gt;='club records'!$G$21), "CR", " ")</f>
        <v xml:space="preserve"> </v>
      </c>
      <c r="AA102" s="14" t="str">
        <f>IF(AND(B102="discus 1.25", E102='club records'!$F$22, F102&gt;='club records'!$G$22), "CR", " ")</f>
        <v xml:space="preserve"> </v>
      </c>
      <c r="AB102" s="14" t="str">
        <f>IF(AND(B102="discus 1.5", E102='club records'!$F$23, F102&gt;='club records'!$G$23), "CR", " ")</f>
        <v xml:space="preserve"> </v>
      </c>
      <c r="AC102" s="14" t="str">
        <f>IF(AND(B102="discus 1.75", E102='club records'!$F$24, F102&gt;='club records'!$G$24), "CR", " ")</f>
        <v xml:space="preserve"> </v>
      </c>
      <c r="AD102" s="14" t="str">
        <f>IF(AND(B102="discus 2", E102='club records'!$F$25, F102&gt;='club records'!$G$25), "CR", " ")</f>
        <v xml:space="preserve"> </v>
      </c>
      <c r="AE102" s="14" t="str">
        <f>IF(AND(B102="hammer 4", E102='club records'!$F$27, F102&gt;='club records'!$G$27), "CR", " ")</f>
        <v xml:space="preserve"> </v>
      </c>
      <c r="AF102" s="14" t="str">
        <f>IF(AND(B102="hammer 5", E102='club records'!$F$28, F102&gt;='club records'!$G$28), "CR", " ")</f>
        <v xml:space="preserve"> </v>
      </c>
      <c r="AG102" s="14" t="str">
        <f>IF(AND(B102="hammer 6", E102='club records'!$F$29, F102&gt;='club records'!$G$29), "CR", " ")</f>
        <v xml:space="preserve"> </v>
      </c>
      <c r="AH102" s="14" t="str">
        <f>IF(AND(B102="hammer 7.26", E102='club records'!$F$30, F102&gt;='club records'!$G$30), "CR", " ")</f>
        <v xml:space="preserve"> </v>
      </c>
      <c r="AI102" s="14" t="str">
        <f>IF(AND(B102="javelin 400", E102='club records'!$F$31, F102&gt;='club records'!$G$31), "CR", " ")</f>
        <v xml:space="preserve"> </v>
      </c>
      <c r="AJ102" s="14" t="str">
        <f>IF(AND(B102="javelin 600", E102='club records'!$F$32, F102&gt;='club records'!$G$32), "CR", " ")</f>
        <v xml:space="preserve"> </v>
      </c>
      <c r="AK102" s="14" t="str">
        <f>IF(AND(B102="javelin 700", E102='club records'!$F$33, F102&gt;='club records'!$G$33), "CR", " ")</f>
        <v xml:space="preserve"> </v>
      </c>
      <c r="AL102" s="14" t="str">
        <f>IF(AND(B102="javelin 800", OR(AND(E102='club records'!$F$34, F102&gt;='club records'!$G$34), AND(E102='club records'!$F$35, F102&gt;='club records'!$G$35))), "CR", " ")</f>
        <v xml:space="preserve"> </v>
      </c>
      <c r="AM102" s="14" t="str">
        <f>IF(AND(B102="shot 3", E102='club records'!$F$36, F102&gt;='club records'!$G$36), "CR", " ")</f>
        <v xml:space="preserve"> </v>
      </c>
      <c r="AN102" s="14" t="str">
        <f>IF(AND(B102="shot 4", E102='club records'!$F$37, F102&gt;='club records'!$G$37), "CR", " ")</f>
        <v xml:space="preserve"> </v>
      </c>
      <c r="AO102" s="14" t="str">
        <f>IF(AND(B102="shot 5", E102='club records'!$F$38, F102&gt;='club records'!$G$38), "CR", " ")</f>
        <v xml:space="preserve"> </v>
      </c>
      <c r="AP102" s="14" t="str">
        <f>IF(AND(B102="shot 6", E102='club records'!$F$39, F102&gt;='club records'!$G$39), "CR", " ")</f>
        <v xml:space="preserve"> </v>
      </c>
      <c r="AQ102" s="14" t="str">
        <f>IF(AND(B102="shot 7.26", E102='club records'!$F$40, F102&gt;='club records'!$G$40), "CR", " ")</f>
        <v xml:space="preserve"> </v>
      </c>
      <c r="AR102" s="14" t="str">
        <f>IF(AND(B102="60H",OR(AND(E102='club records'!$J$1,F102&lt;='club records'!$K$1),AND(E102='club records'!$J$2,F102&lt;='club records'!$K$2),AND(E102='club records'!$J$3,F102&lt;='club records'!$K$3),AND(E102='club records'!$J$4,F102&lt;='club records'!$K$4),AND(E102='club records'!$J$5,F102&lt;='club records'!$K$5))),"CR"," ")</f>
        <v xml:space="preserve"> </v>
      </c>
      <c r="AS102" s="14" t="str">
        <f>IF(AND(B102="75H", AND(E102='club records'!$J$6, F102&lt;='club records'!$K$6)), "CR", " ")</f>
        <v xml:space="preserve"> </v>
      </c>
      <c r="AT102" s="14" t="str">
        <f>IF(AND(B102="80H", AND(E102='club records'!$J$7, F102&lt;='club records'!$K$7)), "CR", " ")</f>
        <v xml:space="preserve"> </v>
      </c>
      <c r="AU102" s="14" t="str">
        <f>IF(AND(B102="100H", AND(E102='club records'!$J$8, F102&lt;='club records'!$K$8)), "CR", " ")</f>
        <v xml:space="preserve"> </v>
      </c>
      <c r="AV102" s="14" t="str">
        <f>IF(AND(B102="110H", OR(AND(E102='club records'!$J$9, F102&lt;='club records'!$K$9), AND(E102='club records'!$J$10, F102&lt;='club records'!$K$10))), "CR", " ")</f>
        <v xml:space="preserve"> </v>
      </c>
      <c r="AW102" s="14" t="str">
        <f>IF(AND(B102="400H", OR(AND(E102='club records'!$J$11, F102&lt;='club records'!$K$11), AND(E102='club records'!$J$12, F102&lt;='club records'!$K$12), AND(E102='club records'!$J$13, F102&lt;='club records'!$K$13), AND(E102='club records'!$J$14, F102&lt;='club records'!$K$14))), "CR", " ")</f>
        <v xml:space="preserve"> </v>
      </c>
      <c r="AX102" s="14" t="str">
        <f>IF(AND(B102="1500SC", AND(E102='club records'!$J$15, F102&lt;='club records'!$K$15)), "CR", " ")</f>
        <v xml:space="preserve"> </v>
      </c>
      <c r="AY102" s="14" t="str">
        <f>IF(AND(B102="2000SC", OR(AND(E102='club records'!$J$17, F102&lt;='club records'!$K$17), AND(E102='club records'!$J$18, F102&lt;='club records'!$K$18))), "CR", " ")</f>
        <v xml:space="preserve"> </v>
      </c>
      <c r="AZ102" s="14" t="str">
        <f>IF(AND(B102="3000SC", OR(AND(E102='club records'!$J$20, F102&lt;='club records'!$K$20), AND(E102='club records'!$J$21, F102&lt;='club records'!$K$21))), "CR", " ")</f>
        <v xml:space="preserve"> </v>
      </c>
      <c r="BA102" s="15" t="str">
        <f>IF(AND(B102="4x100", OR(AND(E102='club records'!$N$1, F102&lt;='club records'!$O$1), AND(E102='club records'!$N$2, F102&lt;='club records'!$O$2), AND(E102='club records'!$N$3, F102&lt;='club records'!$O$3), AND(E102='club records'!$N$4, F102&lt;='club records'!$O$4), AND(E102='club records'!$N$5, F102&lt;='club records'!$O$5))), "CR", " ")</f>
        <v xml:space="preserve"> </v>
      </c>
      <c r="BB102" s="15" t="str">
        <f>IF(AND(B102="4x200", OR(AND(E102='club records'!$N$6, F102&lt;='club records'!$O$6), AND(E102='club records'!$N$7, F102&lt;='club records'!$O$7), AND(E102='club records'!$N$8, F102&lt;='club records'!$O$8), AND(E102='club records'!$N$9, F102&lt;='club records'!$O$9), AND(E102='club records'!$N$10, F102&lt;='club records'!$O$10))), "CR", " ")</f>
        <v xml:space="preserve"> </v>
      </c>
      <c r="BC102" s="15" t="str">
        <f>IF(AND(B102="4x300", AND(E102='club records'!$N$11, F102&lt;='club records'!$O$11)), "CR", " ")</f>
        <v xml:space="preserve"> </v>
      </c>
      <c r="BD102" s="15" t="str">
        <f>IF(AND(B102="4x400", OR(AND(E102='club records'!$N$12, F102&lt;='club records'!$O$12), AND(E102='club records'!$N$13, F102&lt;='club records'!$O$13), AND(E102='club records'!$N$14, F102&lt;='club records'!$O$14), AND(E102='club records'!$N$15, F102&lt;='club records'!$O$15))), "CR", " ")</f>
        <v xml:space="preserve"> </v>
      </c>
      <c r="BE102" s="15" t="str">
        <f>IF(AND(B102="3x800", OR(AND(E102='club records'!$N$16, F102&lt;='club records'!$O$16), AND(E102='club records'!$N$17, F102&lt;='club records'!$O$17), AND(E102='club records'!$N$18, F102&lt;='club records'!$O$18))), "CR", " ")</f>
        <v xml:space="preserve"> </v>
      </c>
      <c r="BF102" s="15" t="str">
        <f>IF(AND(B102="pentathlon", OR(AND(E102='club records'!$N$21, F102&gt;='club records'!$O$21), AND(E102='club records'!$N$22, F102&gt;='club records'!$O$22),AND(E102='club records'!$N$23, F102&gt;='club records'!$O$23),AND(E102='club records'!$N$24, F102&gt;='club records'!$O$24))), "CR", " ")</f>
        <v xml:space="preserve"> </v>
      </c>
      <c r="BG102" s="15" t="str">
        <f>IF(AND(B102="heptathlon", OR(AND(E102='club records'!$N$26, F102&gt;='club records'!$O$26), AND(E102='club records'!$N$27, F102&gt;='club records'!$O$27))), "CR", " ")</f>
        <v xml:space="preserve"> </v>
      </c>
      <c r="BH102" s="15" t="str">
        <f>IF(AND(B102="decathlon", OR(AND(E102='club records'!$N$29, F102&gt;='club records'!$O$29), AND(E102='club records'!$N$30, F102&gt;='club records'!$O$30),AND(E102='club records'!$N$31, F102&gt;='club records'!$O$31))), "CR", " ")</f>
        <v xml:space="preserve"> </v>
      </c>
    </row>
    <row r="103" spans="1:60" ht="14.5" x14ac:dyDescent="0.35">
      <c r="A103" s="1" t="str">
        <f t="shared" si="6"/>
        <v>U13</v>
      </c>
      <c r="B103" s="2">
        <v>800</v>
      </c>
      <c r="C103" s="1" t="s">
        <v>95</v>
      </c>
      <c r="D103" s="1" t="s">
        <v>273</v>
      </c>
      <c r="E103" s="19" t="s">
        <v>13</v>
      </c>
      <c r="F103" s="20" t="s">
        <v>289</v>
      </c>
      <c r="G103" s="27">
        <v>39903</v>
      </c>
      <c r="H103" s="1" t="s">
        <v>248</v>
      </c>
      <c r="I103" s="1" t="s">
        <v>249</v>
      </c>
      <c r="J103" s="15" t="str">
        <f t="shared" si="7"/>
        <v/>
      </c>
      <c r="K103" s="15" t="str">
        <f>IF(AND(B103=100, OR(AND(E103='club records'!$B$6, F103&lt;='club records'!$C$6), AND(E103='club records'!$B$7, F103&lt;='club records'!$C$7), AND(E103='club records'!$B$8, F103&lt;='club records'!$C$8), AND(E103='club records'!$B$9, F103&lt;='club records'!$C$9), AND(E103='club records'!$B$10, F103&lt;='club records'!$C$10))), "CR", " ")</f>
        <v xml:space="preserve"> </v>
      </c>
      <c r="L103" s="15" t="str">
        <f>IF(AND(B103=200, OR(AND(E103='club records'!$B$11, F103&lt;='club records'!$C$11), AND(E103='club records'!$B$12, F103&lt;='club records'!$C$12), AND(E103='club records'!$B$13, F103&lt;='club records'!$C$13), AND(E103='club records'!$B$14, F103&lt;='club records'!$C$14), AND(E103='club records'!$B$15, F103&lt;='club records'!$C$15))), "CR", " ")</f>
        <v xml:space="preserve"> </v>
      </c>
      <c r="M103" s="15" t="str">
        <f>IF(AND(B103=300, OR(AND(E103='club records'!$B$16, F103&lt;='club records'!$C$16), AND(E103='club records'!$B$17, F103&lt;='club records'!$C$17))), "CR", " ")</f>
        <v xml:space="preserve"> </v>
      </c>
      <c r="N103" s="15" t="str">
        <f>IF(AND(B103=400, OR(AND(E103='club records'!$B$18, F103&lt;='club records'!$C$18), AND(E103='club records'!$B$19, F103&lt;='club records'!$C$19), AND(E103='club records'!$B$20, F103&lt;='club records'!$C$20), AND(E103='club records'!$B$21, F103&lt;='club records'!$C$21))), "CR", " ")</f>
        <v xml:space="preserve"> </v>
      </c>
      <c r="O103" s="15" t="str">
        <f>IF(AND(B103=800, OR(AND(E103='club records'!$B$22, F103&lt;='club records'!$C$22), AND(E103='club records'!$B$23, F103&lt;='club records'!$C$23), AND(E103='club records'!$B$24, F103&lt;='club records'!$C$24), AND(E103='club records'!$B$25, F103&lt;='club records'!$C$25), AND(E103='club records'!$B$26, F103&lt;='club records'!$C$26))), "CR", " ")</f>
        <v xml:space="preserve"> </v>
      </c>
      <c r="P103" s="15" t="str">
        <f>IF(AND(B103=1000, OR(AND(E103='club records'!$B$27, F103&lt;='club records'!$C$27), AND(E103='club records'!$B$28, F103&lt;='club records'!$C$28))), "CR", " ")</f>
        <v xml:space="preserve"> </v>
      </c>
      <c r="Q103" s="15" t="str">
        <f>IF(AND(B103=1500, OR(AND(E103='club records'!$B$29, F103&lt;='club records'!$C$29), AND(E103='club records'!$B$30, F103&lt;='club records'!$C$30), AND(E103='club records'!$B$31, F103&lt;='club records'!$C$31), AND(E103='club records'!$B$32, F103&lt;='club records'!$C$32), AND(E103='club records'!$B$33, F103&lt;='club records'!$C$33))), "CR", " ")</f>
        <v xml:space="preserve"> </v>
      </c>
      <c r="R103" s="15" t="str">
        <f>IF(AND(B103="1600 (Mile)",OR(AND(E103='club records'!$B$34,F103&lt;='club records'!$C$34),AND(E103='club records'!$B$35,F103&lt;='club records'!$C$35),AND(E103='club records'!$B$36,F103&lt;='club records'!$C$36),AND(E103='club records'!$B$37,F103&lt;='club records'!$C$37))),"CR"," ")</f>
        <v xml:space="preserve"> </v>
      </c>
      <c r="S103" s="15" t="str">
        <f>IF(AND(B103=3000, OR(AND(E103='club records'!$B$38, F103&lt;='club records'!$C$38), AND(E103='club records'!$B$39, F103&lt;='club records'!$C$39), AND(E103='club records'!$B$40, F103&lt;='club records'!$C$40), AND(E103='club records'!$B$41, F103&lt;='club records'!$C$41))), "CR", " ")</f>
        <v xml:space="preserve"> </v>
      </c>
      <c r="T103" s="15" t="str">
        <f>IF(AND(B103=5000, OR(AND(E103='club records'!$B$42, F103&lt;='club records'!$C$42), AND(E103='club records'!$B$43, F103&lt;='club records'!$C$43))), "CR", " ")</f>
        <v xml:space="preserve"> </v>
      </c>
      <c r="U103" s="14" t="str">
        <f>IF(AND(B103=10000, OR(AND(E103='club records'!$B$44, F103&lt;='club records'!$C$44), AND(E103='club records'!$B$45, F103&lt;='club records'!$C$45))), "CR", " ")</f>
        <v xml:space="preserve"> </v>
      </c>
      <c r="V103" s="14" t="str">
        <f>IF(AND(B103="high jump", OR(AND(E103='club records'!$F$1, F103&gt;='club records'!$G$1), AND(E103='club records'!$F$2, F103&gt;='club records'!$G$2), AND(E103='club records'!$F$3, F103&gt;='club records'!$G$3), AND(E103='club records'!$F$4, F103&gt;='club records'!$G$4), AND(E103='club records'!$F$5, F103&gt;='club records'!$G$5))), "CR", " ")</f>
        <v xml:space="preserve"> </v>
      </c>
      <c r="W103" s="14" t="str">
        <f>IF(AND(B103="long jump", OR(AND(E103='club records'!$F$6, F103&gt;='club records'!$G$6), AND(E103='club records'!$F$7, F103&gt;='club records'!$G$7), AND(E103='club records'!$F$8, F103&gt;='club records'!$G$8), AND(E103='club records'!$F$9, F103&gt;='club records'!$G$9), AND(E103='club records'!$F$10, F103&gt;='club records'!$G$10))), "CR", " ")</f>
        <v xml:space="preserve"> </v>
      </c>
      <c r="X103" s="14" t="str">
        <f>IF(AND(B103="triple jump", OR(AND(E103='club records'!$F$11, F103&gt;='club records'!$G$11), AND(E103='club records'!$F$12, F103&gt;='club records'!$G$12), AND(E103='club records'!$F$13, F103&gt;='club records'!$G$13), AND(E103='club records'!$F$14, F103&gt;='club records'!$G$14), AND(E103='club records'!$F$15, F103&gt;='club records'!$G$15))), "CR", " ")</f>
        <v xml:space="preserve"> </v>
      </c>
      <c r="Y103" s="14" t="str">
        <f>IF(AND(B103="pole vault", OR(AND(E103='club records'!$F$16, F103&gt;='club records'!$G$16), AND(E103='club records'!$F$17, F103&gt;='club records'!$G$17), AND(E103='club records'!$F$18, F103&gt;='club records'!$G$18), AND(E103='club records'!$F$19, F103&gt;='club records'!$G$19), AND(E103='club records'!$F$20, F103&gt;='club records'!$G$20))), "CR", " ")</f>
        <v xml:space="preserve"> </v>
      </c>
      <c r="Z103" s="14" t="str">
        <f>IF(AND(B103="discus 1", E103='club records'!$F$21, F103&gt;='club records'!$G$21), "CR", " ")</f>
        <v xml:space="preserve"> </v>
      </c>
      <c r="AA103" s="14" t="str">
        <f>IF(AND(B103="discus 1.25", E103='club records'!$F$22, F103&gt;='club records'!$G$22), "CR", " ")</f>
        <v xml:space="preserve"> </v>
      </c>
      <c r="AB103" s="14" t="str">
        <f>IF(AND(B103="discus 1.5", E103='club records'!$F$23, F103&gt;='club records'!$G$23), "CR", " ")</f>
        <v xml:space="preserve"> </v>
      </c>
      <c r="AC103" s="14" t="str">
        <f>IF(AND(B103="discus 1.75", E103='club records'!$F$24, F103&gt;='club records'!$G$24), "CR", " ")</f>
        <v xml:space="preserve"> </v>
      </c>
      <c r="AD103" s="14" t="str">
        <f>IF(AND(B103="discus 2", E103='club records'!$F$25, F103&gt;='club records'!$G$25), "CR", " ")</f>
        <v xml:space="preserve"> </v>
      </c>
      <c r="AE103" s="14" t="str">
        <f>IF(AND(B103="hammer 4", E103='club records'!$F$27, F103&gt;='club records'!$G$27), "CR", " ")</f>
        <v xml:space="preserve"> </v>
      </c>
      <c r="AF103" s="14" t="str">
        <f>IF(AND(B103="hammer 5", E103='club records'!$F$28, F103&gt;='club records'!$G$28), "CR", " ")</f>
        <v xml:space="preserve"> </v>
      </c>
      <c r="AG103" s="14" t="str">
        <f>IF(AND(B103="hammer 6", E103='club records'!$F$29, F103&gt;='club records'!$G$29), "CR", " ")</f>
        <v xml:space="preserve"> </v>
      </c>
      <c r="AH103" s="14" t="str">
        <f>IF(AND(B103="hammer 7.26", E103='club records'!$F$30, F103&gt;='club records'!$G$30), "CR", " ")</f>
        <v xml:space="preserve"> </v>
      </c>
      <c r="AI103" s="14" t="str">
        <f>IF(AND(B103="javelin 400", E103='club records'!$F$31, F103&gt;='club records'!$G$31), "CR", " ")</f>
        <v xml:space="preserve"> </v>
      </c>
      <c r="AJ103" s="14" t="str">
        <f>IF(AND(B103="javelin 600", E103='club records'!$F$32, F103&gt;='club records'!$G$32), "CR", " ")</f>
        <v xml:space="preserve"> </v>
      </c>
      <c r="AK103" s="14" t="str">
        <f>IF(AND(B103="javelin 700", E103='club records'!$F$33, F103&gt;='club records'!$G$33), "CR", " ")</f>
        <v xml:space="preserve"> </v>
      </c>
      <c r="AL103" s="14" t="str">
        <f>IF(AND(B103="javelin 800", OR(AND(E103='club records'!$F$34, F103&gt;='club records'!$G$34), AND(E103='club records'!$F$35, F103&gt;='club records'!$G$35))), "CR", " ")</f>
        <v xml:space="preserve"> </v>
      </c>
      <c r="AM103" s="14" t="str">
        <f>IF(AND(B103="shot 3", E103='club records'!$F$36, F103&gt;='club records'!$G$36), "CR", " ")</f>
        <v xml:space="preserve"> </v>
      </c>
      <c r="AN103" s="14" t="str">
        <f>IF(AND(B103="shot 4", E103='club records'!$F$37, F103&gt;='club records'!$G$37), "CR", " ")</f>
        <v xml:space="preserve"> </v>
      </c>
      <c r="AO103" s="14" t="str">
        <f>IF(AND(B103="shot 5", E103='club records'!$F$38, F103&gt;='club records'!$G$38), "CR", " ")</f>
        <v xml:space="preserve"> </v>
      </c>
      <c r="AP103" s="14" t="str">
        <f>IF(AND(B103="shot 6", E103='club records'!$F$39, F103&gt;='club records'!$G$39), "CR", " ")</f>
        <v xml:space="preserve"> </v>
      </c>
      <c r="AQ103" s="14" t="str">
        <f>IF(AND(B103="shot 7.26", E103='club records'!$F$40, F103&gt;='club records'!$G$40), "CR", " ")</f>
        <v xml:space="preserve"> </v>
      </c>
      <c r="AR103" s="14" t="str">
        <f>IF(AND(B103="60H",OR(AND(E103='club records'!$J$1,F103&lt;='club records'!$K$1),AND(E103='club records'!$J$2,F103&lt;='club records'!$K$2),AND(E103='club records'!$J$3,F103&lt;='club records'!$K$3),AND(E103='club records'!$J$4,F103&lt;='club records'!$K$4),AND(E103='club records'!$J$5,F103&lt;='club records'!$K$5))),"CR"," ")</f>
        <v xml:space="preserve"> </v>
      </c>
      <c r="AS103" s="14" t="str">
        <f>IF(AND(B103="75H", AND(E103='club records'!$J$6, F103&lt;='club records'!$K$6)), "CR", " ")</f>
        <v xml:space="preserve"> </v>
      </c>
      <c r="AT103" s="14" t="str">
        <f>IF(AND(B103="80H", AND(E103='club records'!$J$7, F103&lt;='club records'!$K$7)), "CR", " ")</f>
        <v xml:space="preserve"> </v>
      </c>
      <c r="AU103" s="14" t="str">
        <f>IF(AND(B103="100H", AND(E103='club records'!$J$8, F103&lt;='club records'!$K$8)), "CR", " ")</f>
        <v xml:space="preserve"> </v>
      </c>
      <c r="AV103" s="14" t="str">
        <f>IF(AND(B103="110H", OR(AND(E103='club records'!$J$9, F103&lt;='club records'!$K$9), AND(E103='club records'!$J$10, F103&lt;='club records'!$K$10))), "CR", " ")</f>
        <v xml:space="preserve"> </v>
      </c>
      <c r="AW103" s="14" t="str">
        <f>IF(AND(B103="400H", OR(AND(E103='club records'!$J$11, F103&lt;='club records'!$K$11), AND(E103='club records'!$J$12, F103&lt;='club records'!$K$12), AND(E103='club records'!$J$13, F103&lt;='club records'!$K$13), AND(E103='club records'!$J$14, F103&lt;='club records'!$K$14))), "CR", " ")</f>
        <v xml:space="preserve"> </v>
      </c>
      <c r="AX103" s="14" t="str">
        <f>IF(AND(B103="1500SC", AND(E103='club records'!$J$15, F103&lt;='club records'!$K$15)), "CR", " ")</f>
        <v xml:space="preserve"> </v>
      </c>
      <c r="AY103" s="14" t="str">
        <f>IF(AND(B103="2000SC", OR(AND(E103='club records'!$J$17, F103&lt;='club records'!$K$17), AND(E103='club records'!$J$18, F103&lt;='club records'!$K$18))), "CR", " ")</f>
        <v xml:space="preserve"> </v>
      </c>
      <c r="AZ103" s="14" t="str">
        <f>IF(AND(B103="3000SC", OR(AND(E103='club records'!$J$20, F103&lt;='club records'!$K$20), AND(E103='club records'!$J$21, F103&lt;='club records'!$K$21))), "CR", " ")</f>
        <v xml:space="preserve"> </v>
      </c>
      <c r="BA103" s="15" t="str">
        <f>IF(AND(B103="4x100", OR(AND(E103='club records'!$N$1, F103&lt;='club records'!$O$1), AND(E103='club records'!$N$2, F103&lt;='club records'!$O$2), AND(E103='club records'!$N$3, F103&lt;='club records'!$O$3), AND(E103='club records'!$N$4, F103&lt;='club records'!$O$4), AND(E103='club records'!$N$5, F103&lt;='club records'!$O$5))), "CR", " ")</f>
        <v xml:space="preserve"> </v>
      </c>
      <c r="BB103" s="15" t="str">
        <f>IF(AND(B103="4x200", OR(AND(E103='club records'!$N$6, F103&lt;='club records'!$O$6), AND(E103='club records'!$N$7, F103&lt;='club records'!$O$7), AND(E103='club records'!$N$8, F103&lt;='club records'!$O$8), AND(E103='club records'!$N$9, F103&lt;='club records'!$O$9), AND(E103='club records'!$N$10, F103&lt;='club records'!$O$10))), "CR", " ")</f>
        <v xml:space="preserve"> </v>
      </c>
      <c r="BC103" s="15" t="str">
        <f>IF(AND(B103="4x300", AND(E103='club records'!$N$11, F103&lt;='club records'!$O$11)), "CR", " ")</f>
        <v xml:space="preserve"> </v>
      </c>
      <c r="BD103" s="15" t="str">
        <f>IF(AND(B103="4x400", OR(AND(E103='club records'!$N$12, F103&lt;='club records'!$O$12), AND(E103='club records'!$N$13, F103&lt;='club records'!$O$13), AND(E103='club records'!$N$14, F103&lt;='club records'!$O$14), AND(E103='club records'!$N$15, F103&lt;='club records'!$O$15))), "CR", " ")</f>
        <v xml:space="preserve"> </v>
      </c>
      <c r="BE103" s="15" t="str">
        <f>IF(AND(B103="3x800", OR(AND(E103='club records'!$N$16, F103&lt;='club records'!$O$16), AND(E103='club records'!$N$17, F103&lt;='club records'!$O$17), AND(E103='club records'!$N$18, F103&lt;='club records'!$O$18))), "CR", " ")</f>
        <v xml:space="preserve"> </v>
      </c>
      <c r="BF103" s="15" t="str">
        <f>IF(AND(B103="pentathlon", OR(AND(E103='club records'!$N$21, F103&gt;='club records'!$O$21), AND(E103='club records'!$N$22, F103&gt;='club records'!$O$22),AND(E103='club records'!$N$23, F103&gt;='club records'!$O$23),AND(E103='club records'!$N$24, F103&gt;='club records'!$O$24))), "CR", " ")</f>
        <v xml:space="preserve"> </v>
      </c>
      <c r="BG103" s="15" t="str">
        <f>IF(AND(B103="heptathlon", OR(AND(E103='club records'!$N$26, F103&gt;='club records'!$O$26), AND(E103='club records'!$N$27, F103&gt;='club records'!$O$27))), "CR", " ")</f>
        <v xml:space="preserve"> </v>
      </c>
      <c r="BH103" s="15" t="str">
        <f>IF(AND(B103="decathlon", OR(AND(E103='club records'!$N$29, F103&gt;='club records'!$O$29), AND(E103='club records'!$N$30, F103&gt;='club records'!$O$30),AND(E103='club records'!$N$31, F103&gt;='club records'!$O$31))), "CR", " ")</f>
        <v xml:space="preserve"> </v>
      </c>
    </row>
    <row r="104" spans="1:60" ht="14.5" x14ac:dyDescent="0.35">
      <c r="A104" s="1" t="str">
        <f t="shared" si="6"/>
        <v>U13</v>
      </c>
      <c r="B104" s="2">
        <v>800</v>
      </c>
      <c r="C104" s="1" t="s">
        <v>46</v>
      </c>
      <c r="D104" s="1" t="s">
        <v>154</v>
      </c>
      <c r="E104" s="19" t="s">
        <v>13</v>
      </c>
      <c r="F104" s="20" t="s">
        <v>394</v>
      </c>
      <c r="G104" s="26">
        <v>43603</v>
      </c>
      <c r="H104" s="1" t="s">
        <v>304</v>
      </c>
      <c r="J104" s="15" t="str">
        <f t="shared" si="7"/>
        <v/>
      </c>
      <c r="K104" s="15" t="str">
        <f>IF(AND(B104=100, OR(AND(E104='club records'!$B$6, F104&lt;='club records'!$C$6), AND(E104='club records'!$B$7, F104&lt;='club records'!$C$7), AND(E104='club records'!$B$8, F104&lt;='club records'!$C$8), AND(E104='club records'!$B$9, F104&lt;='club records'!$C$9), AND(E104='club records'!$B$10, F104&lt;='club records'!$C$10))), "CR", " ")</f>
        <v xml:space="preserve"> </v>
      </c>
      <c r="L104" s="15" t="str">
        <f>IF(AND(B104=200, OR(AND(E104='club records'!$B$11, F104&lt;='club records'!$C$11), AND(E104='club records'!$B$12, F104&lt;='club records'!$C$12), AND(E104='club records'!$B$13, F104&lt;='club records'!$C$13), AND(E104='club records'!$B$14, F104&lt;='club records'!$C$14), AND(E104='club records'!$B$15, F104&lt;='club records'!$C$15))), "CR", " ")</f>
        <v xml:space="preserve"> </v>
      </c>
      <c r="M104" s="15" t="str">
        <f>IF(AND(B104=300, OR(AND(E104='club records'!$B$16, F104&lt;='club records'!$C$16), AND(E104='club records'!$B$17, F104&lt;='club records'!$C$17))), "CR", " ")</f>
        <v xml:space="preserve"> </v>
      </c>
      <c r="N104" s="15" t="str">
        <f>IF(AND(B104=400, OR(AND(E104='club records'!$B$18, F104&lt;='club records'!$C$18), AND(E104='club records'!$B$19, F104&lt;='club records'!$C$19), AND(E104='club records'!$B$20, F104&lt;='club records'!$C$20), AND(E104='club records'!$B$21, F104&lt;='club records'!$C$21))), "CR", " ")</f>
        <v xml:space="preserve"> </v>
      </c>
      <c r="O104" s="15" t="str">
        <f>IF(AND(B104=800, OR(AND(E104='club records'!$B$22, F104&lt;='club records'!$C$22), AND(E104='club records'!$B$23, F104&lt;='club records'!$C$23), AND(E104='club records'!$B$24, F104&lt;='club records'!$C$24), AND(E104='club records'!$B$25, F104&lt;='club records'!$C$25), AND(E104='club records'!$B$26, F104&lt;='club records'!$C$26))), "CR", " ")</f>
        <v xml:space="preserve"> </v>
      </c>
      <c r="P104" s="15" t="str">
        <f>IF(AND(B104=1000, OR(AND(E104='club records'!$B$27, F104&lt;='club records'!$C$27), AND(E104='club records'!$B$28, F104&lt;='club records'!$C$28))), "CR", " ")</f>
        <v xml:space="preserve"> </v>
      </c>
      <c r="Q104" s="15" t="str">
        <f>IF(AND(B104=1500, OR(AND(E104='club records'!$B$29, F104&lt;='club records'!$C$29), AND(E104='club records'!$B$30, F104&lt;='club records'!$C$30), AND(E104='club records'!$B$31, F104&lt;='club records'!$C$31), AND(E104='club records'!$B$32, F104&lt;='club records'!$C$32), AND(E104='club records'!$B$33, F104&lt;='club records'!$C$33))), "CR", " ")</f>
        <v xml:space="preserve"> </v>
      </c>
      <c r="R104" s="15" t="str">
        <f>IF(AND(B104="1600 (Mile)",OR(AND(E104='club records'!$B$34,F104&lt;='club records'!$C$34),AND(E104='club records'!$B$35,F104&lt;='club records'!$C$35),AND(E104='club records'!$B$36,F104&lt;='club records'!$C$36),AND(E104='club records'!$B$37,F104&lt;='club records'!$C$37))),"CR"," ")</f>
        <v xml:space="preserve"> </v>
      </c>
      <c r="S104" s="15" t="str">
        <f>IF(AND(B104=3000, OR(AND(E104='club records'!$B$38, F104&lt;='club records'!$C$38), AND(E104='club records'!$B$39, F104&lt;='club records'!$C$39), AND(E104='club records'!$B$40, F104&lt;='club records'!$C$40), AND(E104='club records'!$B$41, F104&lt;='club records'!$C$41))), "CR", " ")</f>
        <v xml:space="preserve"> </v>
      </c>
      <c r="T104" s="15" t="str">
        <f>IF(AND(B104=5000, OR(AND(E104='club records'!$B$42, F104&lt;='club records'!$C$42), AND(E104='club records'!$B$43, F104&lt;='club records'!$C$43))), "CR", " ")</f>
        <v xml:space="preserve"> </v>
      </c>
      <c r="U104" s="14" t="str">
        <f>IF(AND(B104=10000, OR(AND(E104='club records'!$B$44, F104&lt;='club records'!$C$44), AND(E104='club records'!$B$45, F104&lt;='club records'!$C$45))), "CR", " ")</f>
        <v xml:space="preserve"> </v>
      </c>
      <c r="V104" s="14" t="str">
        <f>IF(AND(B104="high jump", OR(AND(E104='club records'!$F$1, F104&gt;='club records'!$G$1), AND(E104='club records'!$F$2, F104&gt;='club records'!$G$2), AND(E104='club records'!$F$3, F104&gt;='club records'!$G$3), AND(E104='club records'!$F$4, F104&gt;='club records'!$G$4), AND(E104='club records'!$F$5, F104&gt;='club records'!$G$5))), "CR", " ")</f>
        <v xml:space="preserve"> </v>
      </c>
      <c r="W104" s="14" t="str">
        <f>IF(AND(B104="long jump", OR(AND(E104='club records'!$F$6, F104&gt;='club records'!$G$6), AND(E104='club records'!$F$7, F104&gt;='club records'!$G$7), AND(E104='club records'!$F$8, F104&gt;='club records'!$G$8), AND(E104='club records'!$F$9, F104&gt;='club records'!$G$9), AND(E104='club records'!$F$10, F104&gt;='club records'!$G$10))), "CR", " ")</f>
        <v xml:space="preserve"> </v>
      </c>
      <c r="X104" s="14" t="str">
        <f>IF(AND(B104="triple jump", OR(AND(E104='club records'!$F$11, F104&gt;='club records'!$G$11), AND(E104='club records'!$F$12, F104&gt;='club records'!$G$12), AND(E104='club records'!$F$13, F104&gt;='club records'!$G$13), AND(E104='club records'!$F$14, F104&gt;='club records'!$G$14), AND(E104='club records'!$F$15, F104&gt;='club records'!$G$15))), "CR", " ")</f>
        <v xml:space="preserve"> </v>
      </c>
      <c r="Y104" s="14" t="str">
        <f>IF(AND(B104="pole vault", OR(AND(E104='club records'!$F$16, F104&gt;='club records'!$G$16), AND(E104='club records'!$F$17, F104&gt;='club records'!$G$17), AND(E104='club records'!$F$18, F104&gt;='club records'!$G$18), AND(E104='club records'!$F$19, F104&gt;='club records'!$G$19), AND(E104='club records'!$F$20, F104&gt;='club records'!$G$20))), "CR", " ")</f>
        <v xml:space="preserve"> </v>
      </c>
      <c r="Z104" s="14" t="str">
        <f>IF(AND(B104="discus 1", E104='club records'!$F$21, F104&gt;='club records'!$G$21), "CR", " ")</f>
        <v xml:space="preserve"> </v>
      </c>
      <c r="AA104" s="14" t="str">
        <f>IF(AND(B104="discus 1.25", E104='club records'!$F$22, F104&gt;='club records'!$G$22), "CR", " ")</f>
        <v xml:space="preserve"> </v>
      </c>
      <c r="AB104" s="14" t="str">
        <f>IF(AND(B104="discus 1.5", E104='club records'!$F$23, F104&gt;='club records'!$G$23), "CR", " ")</f>
        <v xml:space="preserve"> </v>
      </c>
      <c r="AC104" s="14" t="str">
        <f>IF(AND(B104="discus 1.75", E104='club records'!$F$24, F104&gt;='club records'!$G$24), "CR", " ")</f>
        <v xml:space="preserve"> </v>
      </c>
      <c r="AD104" s="14" t="str">
        <f>IF(AND(B104="discus 2", E104='club records'!$F$25, F104&gt;='club records'!$G$25), "CR", " ")</f>
        <v xml:space="preserve"> </v>
      </c>
      <c r="AE104" s="14" t="str">
        <f>IF(AND(B104="hammer 4", E104='club records'!$F$27, F104&gt;='club records'!$G$27), "CR", " ")</f>
        <v xml:space="preserve"> </v>
      </c>
      <c r="AF104" s="14" t="str">
        <f>IF(AND(B104="hammer 5", E104='club records'!$F$28, F104&gt;='club records'!$G$28), "CR", " ")</f>
        <v xml:space="preserve"> </v>
      </c>
      <c r="AG104" s="14" t="str">
        <f>IF(AND(B104="hammer 6", E104='club records'!$F$29, F104&gt;='club records'!$G$29), "CR", " ")</f>
        <v xml:space="preserve"> </v>
      </c>
      <c r="AH104" s="14" t="str">
        <f>IF(AND(B104="hammer 7.26", E104='club records'!$F$30, F104&gt;='club records'!$G$30), "CR", " ")</f>
        <v xml:space="preserve"> </v>
      </c>
      <c r="AI104" s="14" t="str">
        <f>IF(AND(B104="javelin 400", E104='club records'!$F$31, F104&gt;='club records'!$G$31), "CR", " ")</f>
        <v xml:space="preserve"> </v>
      </c>
      <c r="AJ104" s="14" t="str">
        <f>IF(AND(B104="javelin 600", E104='club records'!$F$32, F104&gt;='club records'!$G$32), "CR", " ")</f>
        <v xml:space="preserve"> </v>
      </c>
      <c r="AK104" s="14" t="str">
        <f>IF(AND(B104="javelin 700", E104='club records'!$F$33, F104&gt;='club records'!$G$33), "CR", " ")</f>
        <v xml:space="preserve"> </v>
      </c>
      <c r="AL104" s="14" t="str">
        <f>IF(AND(B104="javelin 800", OR(AND(E104='club records'!$F$34, F104&gt;='club records'!$G$34), AND(E104='club records'!$F$35, F104&gt;='club records'!$G$35))), "CR", " ")</f>
        <v xml:space="preserve"> </v>
      </c>
      <c r="AM104" s="14" t="str">
        <f>IF(AND(B104="shot 3", E104='club records'!$F$36, F104&gt;='club records'!$G$36), "CR", " ")</f>
        <v xml:space="preserve"> </v>
      </c>
      <c r="AN104" s="14" t="str">
        <f>IF(AND(B104="shot 4", E104='club records'!$F$37, F104&gt;='club records'!$G$37), "CR", " ")</f>
        <v xml:space="preserve"> </v>
      </c>
      <c r="AO104" s="14" t="str">
        <f>IF(AND(B104="shot 5", E104='club records'!$F$38, F104&gt;='club records'!$G$38), "CR", " ")</f>
        <v xml:space="preserve"> </v>
      </c>
      <c r="AP104" s="14" t="str">
        <f>IF(AND(B104="shot 6", E104='club records'!$F$39, F104&gt;='club records'!$G$39), "CR", " ")</f>
        <v xml:space="preserve"> </v>
      </c>
      <c r="AQ104" s="14" t="str">
        <f>IF(AND(B104="shot 7.26", E104='club records'!$F$40, F104&gt;='club records'!$G$40), "CR", " ")</f>
        <v xml:space="preserve"> </v>
      </c>
      <c r="AR104" s="14" t="str">
        <f>IF(AND(B104="60H",OR(AND(E104='club records'!$J$1,F104&lt;='club records'!$K$1),AND(E104='club records'!$J$2,F104&lt;='club records'!$K$2),AND(E104='club records'!$J$3,F104&lt;='club records'!$K$3),AND(E104='club records'!$J$4,F104&lt;='club records'!$K$4),AND(E104='club records'!$J$5,F104&lt;='club records'!$K$5))),"CR"," ")</f>
        <v xml:space="preserve"> </v>
      </c>
      <c r="AS104" s="14" t="str">
        <f>IF(AND(B104="75H", AND(E104='club records'!$J$6, F104&lt;='club records'!$K$6)), "CR", " ")</f>
        <v xml:space="preserve"> </v>
      </c>
      <c r="AT104" s="14" t="str">
        <f>IF(AND(B104="80H", AND(E104='club records'!$J$7, F104&lt;='club records'!$K$7)), "CR", " ")</f>
        <v xml:space="preserve"> </v>
      </c>
      <c r="AU104" s="14" t="str">
        <f>IF(AND(B104="100H", AND(E104='club records'!$J$8, F104&lt;='club records'!$K$8)), "CR", " ")</f>
        <v xml:space="preserve"> </v>
      </c>
      <c r="AV104" s="14" t="str">
        <f>IF(AND(B104="110H", OR(AND(E104='club records'!$J$9, F104&lt;='club records'!$K$9), AND(E104='club records'!$J$10, F104&lt;='club records'!$K$10))), "CR", " ")</f>
        <v xml:space="preserve"> </v>
      </c>
      <c r="AW104" s="14" t="str">
        <f>IF(AND(B104="400H", OR(AND(E104='club records'!$J$11, F104&lt;='club records'!$K$11), AND(E104='club records'!$J$12, F104&lt;='club records'!$K$12), AND(E104='club records'!$J$13, F104&lt;='club records'!$K$13), AND(E104='club records'!$J$14, F104&lt;='club records'!$K$14))), "CR", " ")</f>
        <v xml:space="preserve"> </v>
      </c>
      <c r="AX104" s="14" t="str">
        <f>IF(AND(B104="1500SC", AND(E104='club records'!$J$15, F104&lt;='club records'!$K$15)), "CR", " ")</f>
        <v xml:space="preserve"> </v>
      </c>
      <c r="AY104" s="14" t="str">
        <f>IF(AND(B104="2000SC", OR(AND(E104='club records'!$J$17, F104&lt;='club records'!$K$17), AND(E104='club records'!$J$18, F104&lt;='club records'!$K$18))), "CR", " ")</f>
        <v xml:space="preserve"> </v>
      </c>
      <c r="AZ104" s="14" t="str">
        <f>IF(AND(B104="3000SC", OR(AND(E104='club records'!$J$20, F104&lt;='club records'!$K$20), AND(E104='club records'!$J$21, F104&lt;='club records'!$K$21))), "CR", " ")</f>
        <v xml:space="preserve"> </v>
      </c>
      <c r="BA104" s="15" t="str">
        <f>IF(AND(B104="4x100", OR(AND(E104='club records'!$N$1, F104&lt;='club records'!$O$1), AND(E104='club records'!$N$2, F104&lt;='club records'!$O$2), AND(E104='club records'!$N$3, F104&lt;='club records'!$O$3), AND(E104='club records'!$N$4, F104&lt;='club records'!$O$4), AND(E104='club records'!$N$5, F104&lt;='club records'!$O$5))), "CR", " ")</f>
        <v xml:space="preserve"> </v>
      </c>
      <c r="BB104" s="15" t="str">
        <f>IF(AND(B104="4x200", OR(AND(E104='club records'!$N$6, F104&lt;='club records'!$O$6), AND(E104='club records'!$N$7, F104&lt;='club records'!$O$7), AND(E104='club records'!$N$8, F104&lt;='club records'!$O$8), AND(E104='club records'!$N$9, F104&lt;='club records'!$O$9), AND(E104='club records'!$N$10, F104&lt;='club records'!$O$10))), "CR", " ")</f>
        <v xml:space="preserve"> </v>
      </c>
      <c r="BC104" s="15" t="str">
        <f>IF(AND(B104="4x300", AND(E104='club records'!$N$11, F104&lt;='club records'!$O$11)), "CR", " ")</f>
        <v xml:space="preserve"> </v>
      </c>
      <c r="BD104" s="15" t="str">
        <f>IF(AND(B104="4x400", OR(AND(E104='club records'!$N$12, F104&lt;='club records'!$O$12), AND(E104='club records'!$N$13, F104&lt;='club records'!$O$13), AND(E104='club records'!$N$14, F104&lt;='club records'!$O$14), AND(E104='club records'!$N$15, F104&lt;='club records'!$O$15))), "CR", " ")</f>
        <v xml:space="preserve"> </v>
      </c>
      <c r="BE104" s="15" t="str">
        <f>IF(AND(B104="3x800", OR(AND(E104='club records'!$N$16, F104&lt;='club records'!$O$16), AND(E104='club records'!$N$17, F104&lt;='club records'!$O$17), AND(E104='club records'!$N$18, F104&lt;='club records'!$O$18))), "CR", " ")</f>
        <v xml:space="preserve"> </v>
      </c>
      <c r="BF104" s="15" t="str">
        <f>IF(AND(B104="pentathlon", OR(AND(E104='club records'!$N$21, F104&gt;='club records'!$O$21), AND(E104='club records'!$N$22, F104&gt;='club records'!$O$22),AND(E104='club records'!$N$23, F104&gt;='club records'!$O$23),AND(E104='club records'!$N$24, F104&gt;='club records'!$O$24))), "CR", " ")</f>
        <v xml:space="preserve"> </v>
      </c>
      <c r="BG104" s="15" t="str">
        <f>IF(AND(B104="heptathlon", OR(AND(E104='club records'!$N$26, F104&gt;='club records'!$O$26), AND(E104='club records'!$N$27, F104&gt;='club records'!$O$27))), "CR", " ")</f>
        <v xml:space="preserve"> </v>
      </c>
      <c r="BH104" s="15" t="str">
        <f>IF(AND(B104="decathlon", OR(AND(E104='club records'!$N$29, F104&gt;='club records'!$O$29), AND(E104='club records'!$N$30, F104&gt;='club records'!$O$30),AND(E104='club records'!$N$31, F104&gt;='club records'!$O$31))), "CR", " ")</f>
        <v xml:space="preserve"> </v>
      </c>
    </row>
    <row r="105" spans="1:60" ht="14.5" x14ac:dyDescent="0.35">
      <c r="A105" s="1" t="str">
        <f t="shared" si="6"/>
        <v>U13</v>
      </c>
      <c r="B105" s="2">
        <v>800</v>
      </c>
      <c r="C105" s="1" t="s">
        <v>120</v>
      </c>
      <c r="D105" s="1" t="s">
        <v>143</v>
      </c>
      <c r="E105" s="19" t="s">
        <v>13</v>
      </c>
      <c r="F105" s="20" t="s">
        <v>290</v>
      </c>
      <c r="G105" s="27">
        <v>39903</v>
      </c>
      <c r="H105" s="1" t="s">
        <v>248</v>
      </c>
      <c r="I105" s="1" t="s">
        <v>249</v>
      </c>
      <c r="J105" s="15" t="str">
        <f t="shared" si="7"/>
        <v/>
      </c>
      <c r="K105" s="15" t="str">
        <f>IF(AND(B105=100, OR(AND(E105='club records'!$B$6, F105&lt;='club records'!$C$6), AND(E105='club records'!$B$7, F105&lt;='club records'!$C$7), AND(E105='club records'!$B$8, F105&lt;='club records'!$C$8), AND(E105='club records'!$B$9, F105&lt;='club records'!$C$9), AND(E105='club records'!$B$10, F105&lt;='club records'!$C$10))), "CR", " ")</f>
        <v xml:space="preserve"> </v>
      </c>
      <c r="L105" s="15" t="str">
        <f>IF(AND(B105=200, OR(AND(E105='club records'!$B$11, F105&lt;='club records'!$C$11), AND(E105='club records'!$B$12, F105&lt;='club records'!$C$12), AND(E105='club records'!$B$13, F105&lt;='club records'!$C$13), AND(E105='club records'!$B$14, F105&lt;='club records'!$C$14), AND(E105='club records'!$B$15, F105&lt;='club records'!$C$15))), "CR", " ")</f>
        <v xml:space="preserve"> </v>
      </c>
      <c r="M105" s="15" t="str">
        <f>IF(AND(B105=300, OR(AND(E105='club records'!$B$16, F105&lt;='club records'!$C$16), AND(E105='club records'!$B$17, F105&lt;='club records'!$C$17))), "CR", " ")</f>
        <v xml:space="preserve"> </v>
      </c>
      <c r="N105" s="15" t="str">
        <f>IF(AND(B105=400, OR(AND(E105='club records'!$B$18, F105&lt;='club records'!$C$18), AND(E105='club records'!$B$19, F105&lt;='club records'!$C$19), AND(E105='club records'!$B$20, F105&lt;='club records'!$C$20), AND(E105='club records'!$B$21, F105&lt;='club records'!$C$21))), "CR", " ")</f>
        <v xml:space="preserve"> </v>
      </c>
      <c r="O105" s="15" t="str">
        <f>IF(AND(B105=800, OR(AND(E105='club records'!$B$22, F105&lt;='club records'!$C$22), AND(E105='club records'!$B$23, F105&lt;='club records'!$C$23), AND(E105='club records'!$B$24, F105&lt;='club records'!$C$24), AND(E105='club records'!$B$25, F105&lt;='club records'!$C$25), AND(E105='club records'!$B$26, F105&lt;='club records'!$C$26))), "CR", " ")</f>
        <v xml:space="preserve"> </v>
      </c>
      <c r="P105" s="15" t="str">
        <f>IF(AND(B105=1000, OR(AND(E105='club records'!$B$27, F105&lt;='club records'!$C$27), AND(E105='club records'!$B$28, F105&lt;='club records'!$C$28))), "CR", " ")</f>
        <v xml:space="preserve"> </v>
      </c>
      <c r="Q105" s="15" t="str">
        <f>IF(AND(B105=1500, OR(AND(E105='club records'!$B$29, F105&lt;='club records'!$C$29), AND(E105='club records'!$B$30, F105&lt;='club records'!$C$30), AND(E105='club records'!$B$31, F105&lt;='club records'!$C$31), AND(E105='club records'!$B$32, F105&lt;='club records'!$C$32), AND(E105='club records'!$B$33, F105&lt;='club records'!$C$33))), "CR", " ")</f>
        <v xml:space="preserve"> </v>
      </c>
      <c r="R105" s="15" t="str">
        <f>IF(AND(B105="1600 (Mile)",OR(AND(E105='club records'!$B$34,F105&lt;='club records'!$C$34),AND(E105='club records'!$B$35,F105&lt;='club records'!$C$35),AND(E105='club records'!$B$36,F105&lt;='club records'!$C$36),AND(E105='club records'!$B$37,F105&lt;='club records'!$C$37))),"CR"," ")</f>
        <v xml:space="preserve"> </v>
      </c>
      <c r="S105" s="15" t="str">
        <f>IF(AND(B105=3000, OR(AND(E105='club records'!$B$38, F105&lt;='club records'!$C$38), AND(E105='club records'!$B$39, F105&lt;='club records'!$C$39), AND(E105='club records'!$B$40, F105&lt;='club records'!$C$40), AND(E105='club records'!$B$41, F105&lt;='club records'!$C$41))), "CR", " ")</f>
        <v xml:space="preserve"> </v>
      </c>
      <c r="T105" s="15" t="str">
        <f>IF(AND(B105=5000, OR(AND(E105='club records'!$B$42, F105&lt;='club records'!$C$42), AND(E105='club records'!$B$43, F105&lt;='club records'!$C$43))), "CR", " ")</f>
        <v xml:space="preserve"> </v>
      </c>
      <c r="U105" s="14" t="str">
        <f>IF(AND(B105=10000, OR(AND(E105='club records'!$B$44, F105&lt;='club records'!$C$44), AND(E105='club records'!$B$45, F105&lt;='club records'!$C$45))), "CR", " ")</f>
        <v xml:space="preserve"> </v>
      </c>
      <c r="V105" s="14" t="str">
        <f>IF(AND(B105="high jump", OR(AND(E105='club records'!$F$1, F105&gt;='club records'!$G$1), AND(E105='club records'!$F$2, F105&gt;='club records'!$G$2), AND(E105='club records'!$F$3, F105&gt;='club records'!$G$3), AND(E105='club records'!$F$4, F105&gt;='club records'!$G$4), AND(E105='club records'!$F$5, F105&gt;='club records'!$G$5))), "CR", " ")</f>
        <v xml:space="preserve"> </v>
      </c>
      <c r="W105" s="14" t="str">
        <f>IF(AND(B105="long jump", OR(AND(E105='club records'!$F$6, F105&gt;='club records'!$G$6), AND(E105='club records'!$F$7, F105&gt;='club records'!$G$7), AND(E105='club records'!$F$8, F105&gt;='club records'!$G$8), AND(E105='club records'!$F$9, F105&gt;='club records'!$G$9), AND(E105='club records'!$F$10, F105&gt;='club records'!$G$10))), "CR", " ")</f>
        <v xml:space="preserve"> </v>
      </c>
      <c r="X105" s="14" t="str">
        <f>IF(AND(B105="triple jump", OR(AND(E105='club records'!$F$11, F105&gt;='club records'!$G$11), AND(E105='club records'!$F$12, F105&gt;='club records'!$G$12), AND(E105='club records'!$F$13, F105&gt;='club records'!$G$13), AND(E105='club records'!$F$14, F105&gt;='club records'!$G$14), AND(E105='club records'!$F$15, F105&gt;='club records'!$G$15))), "CR", " ")</f>
        <v xml:space="preserve"> </v>
      </c>
      <c r="Y105" s="14" t="str">
        <f>IF(AND(B105="pole vault", OR(AND(E105='club records'!$F$16, F105&gt;='club records'!$G$16), AND(E105='club records'!$F$17, F105&gt;='club records'!$G$17), AND(E105='club records'!$F$18, F105&gt;='club records'!$G$18), AND(E105='club records'!$F$19, F105&gt;='club records'!$G$19), AND(E105='club records'!$F$20, F105&gt;='club records'!$G$20))), "CR", " ")</f>
        <v xml:space="preserve"> </v>
      </c>
      <c r="Z105" s="14" t="str">
        <f>IF(AND(B105="discus 1", E105='club records'!$F$21, F105&gt;='club records'!$G$21), "CR", " ")</f>
        <v xml:space="preserve"> </v>
      </c>
      <c r="AA105" s="14" t="str">
        <f>IF(AND(B105="discus 1.25", E105='club records'!$F$22, F105&gt;='club records'!$G$22), "CR", " ")</f>
        <v xml:space="preserve"> </v>
      </c>
      <c r="AB105" s="14" t="str">
        <f>IF(AND(B105="discus 1.5", E105='club records'!$F$23, F105&gt;='club records'!$G$23), "CR", " ")</f>
        <v xml:space="preserve"> </v>
      </c>
      <c r="AC105" s="14" t="str">
        <f>IF(AND(B105="discus 1.75", E105='club records'!$F$24, F105&gt;='club records'!$G$24), "CR", " ")</f>
        <v xml:space="preserve"> </v>
      </c>
      <c r="AD105" s="14" t="str">
        <f>IF(AND(B105="discus 2", E105='club records'!$F$25, F105&gt;='club records'!$G$25), "CR", " ")</f>
        <v xml:space="preserve"> </v>
      </c>
      <c r="AE105" s="14" t="str">
        <f>IF(AND(B105="hammer 4", E105='club records'!$F$27, F105&gt;='club records'!$G$27), "CR", " ")</f>
        <v xml:space="preserve"> </v>
      </c>
      <c r="AF105" s="14" t="str">
        <f>IF(AND(B105="hammer 5", E105='club records'!$F$28, F105&gt;='club records'!$G$28), "CR", " ")</f>
        <v xml:space="preserve"> </v>
      </c>
      <c r="AG105" s="14" t="str">
        <f>IF(AND(B105="hammer 6", E105='club records'!$F$29, F105&gt;='club records'!$G$29), "CR", " ")</f>
        <v xml:space="preserve"> </v>
      </c>
      <c r="AH105" s="14" t="str">
        <f>IF(AND(B105="hammer 7.26", E105='club records'!$F$30, F105&gt;='club records'!$G$30), "CR", " ")</f>
        <v xml:space="preserve"> </v>
      </c>
      <c r="AI105" s="14" t="str">
        <f>IF(AND(B105="javelin 400", E105='club records'!$F$31, F105&gt;='club records'!$G$31), "CR", " ")</f>
        <v xml:space="preserve"> </v>
      </c>
      <c r="AJ105" s="14" t="str">
        <f>IF(AND(B105="javelin 600", E105='club records'!$F$32, F105&gt;='club records'!$G$32), "CR", " ")</f>
        <v xml:space="preserve"> </v>
      </c>
      <c r="AK105" s="14" t="str">
        <f>IF(AND(B105="javelin 700", E105='club records'!$F$33, F105&gt;='club records'!$G$33), "CR", " ")</f>
        <v xml:space="preserve"> </v>
      </c>
      <c r="AL105" s="14" t="str">
        <f>IF(AND(B105="javelin 800", OR(AND(E105='club records'!$F$34, F105&gt;='club records'!$G$34), AND(E105='club records'!$F$35, F105&gt;='club records'!$G$35))), "CR", " ")</f>
        <v xml:space="preserve"> </v>
      </c>
      <c r="AM105" s="14" t="str">
        <f>IF(AND(B105="shot 3", E105='club records'!$F$36, F105&gt;='club records'!$G$36), "CR", " ")</f>
        <v xml:space="preserve"> </v>
      </c>
      <c r="AN105" s="14" t="str">
        <f>IF(AND(B105="shot 4", E105='club records'!$F$37, F105&gt;='club records'!$G$37), "CR", " ")</f>
        <v xml:space="preserve"> </v>
      </c>
      <c r="AO105" s="14" t="str">
        <f>IF(AND(B105="shot 5", E105='club records'!$F$38, F105&gt;='club records'!$G$38), "CR", " ")</f>
        <v xml:space="preserve"> </v>
      </c>
      <c r="AP105" s="14" t="str">
        <f>IF(AND(B105="shot 6", E105='club records'!$F$39, F105&gt;='club records'!$G$39), "CR", " ")</f>
        <v xml:space="preserve"> </v>
      </c>
      <c r="AQ105" s="14" t="str">
        <f>IF(AND(B105="shot 7.26", E105='club records'!$F$40, F105&gt;='club records'!$G$40), "CR", " ")</f>
        <v xml:space="preserve"> </v>
      </c>
      <c r="AR105" s="14" t="str">
        <f>IF(AND(B105="60H",OR(AND(E105='club records'!$J$1,F105&lt;='club records'!$K$1),AND(E105='club records'!$J$2,F105&lt;='club records'!$K$2),AND(E105='club records'!$J$3,F105&lt;='club records'!$K$3),AND(E105='club records'!$J$4,F105&lt;='club records'!$K$4),AND(E105='club records'!$J$5,F105&lt;='club records'!$K$5))),"CR"," ")</f>
        <v xml:space="preserve"> </v>
      </c>
      <c r="AS105" s="14" t="str">
        <f>IF(AND(B105="75H", AND(E105='club records'!$J$6, F105&lt;='club records'!$K$6)), "CR", " ")</f>
        <v xml:space="preserve"> </v>
      </c>
      <c r="AT105" s="14" t="str">
        <f>IF(AND(B105="80H", AND(E105='club records'!$J$7, F105&lt;='club records'!$K$7)), "CR", " ")</f>
        <v xml:space="preserve"> </v>
      </c>
      <c r="AU105" s="14" t="str">
        <f>IF(AND(B105="100H", AND(E105='club records'!$J$8, F105&lt;='club records'!$K$8)), "CR", " ")</f>
        <v xml:space="preserve"> </v>
      </c>
      <c r="AV105" s="14" t="str">
        <f>IF(AND(B105="110H", OR(AND(E105='club records'!$J$9, F105&lt;='club records'!$K$9), AND(E105='club records'!$J$10, F105&lt;='club records'!$K$10))), "CR", " ")</f>
        <v xml:space="preserve"> </v>
      </c>
      <c r="AW105" s="14" t="str">
        <f>IF(AND(B105="400H", OR(AND(E105='club records'!$J$11, F105&lt;='club records'!$K$11), AND(E105='club records'!$J$12, F105&lt;='club records'!$K$12), AND(E105='club records'!$J$13, F105&lt;='club records'!$K$13), AND(E105='club records'!$J$14, F105&lt;='club records'!$K$14))), "CR", " ")</f>
        <v xml:space="preserve"> </v>
      </c>
      <c r="AX105" s="14" t="str">
        <f>IF(AND(B105="1500SC", AND(E105='club records'!$J$15, F105&lt;='club records'!$K$15)), "CR", " ")</f>
        <v xml:space="preserve"> </v>
      </c>
      <c r="AY105" s="14" t="str">
        <f>IF(AND(B105="2000SC", OR(AND(E105='club records'!$J$17, F105&lt;='club records'!$K$17), AND(E105='club records'!$J$18, F105&lt;='club records'!$K$18))), "CR", " ")</f>
        <v xml:space="preserve"> </v>
      </c>
      <c r="AZ105" s="14" t="str">
        <f>IF(AND(B105="3000SC", OR(AND(E105='club records'!$J$20, F105&lt;='club records'!$K$20), AND(E105='club records'!$J$21, F105&lt;='club records'!$K$21))), "CR", " ")</f>
        <v xml:space="preserve"> </v>
      </c>
      <c r="BA105" s="15" t="str">
        <f>IF(AND(B105="4x100", OR(AND(E105='club records'!$N$1, F105&lt;='club records'!$O$1), AND(E105='club records'!$N$2, F105&lt;='club records'!$O$2), AND(E105='club records'!$N$3, F105&lt;='club records'!$O$3), AND(E105='club records'!$N$4, F105&lt;='club records'!$O$4), AND(E105='club records'!$N$5, F105&lt;='club records'!$O$5))), "CR", " ")</f>
        <v xml:space="preserve"> </v>
      </c>
      <c r="BB105" s="15" t="str">
        <f>IF(AND(B105="4x200", OR(AND(E105='club records'!$N$6, F105&lt;='club records'!$O$6), AND(E105='club records'!$N$7, F105&lt;='club records'!$O$7), AND(E105='club records'!$N$8, F105&lt;='club records'!$O$8), AND(E105='club records'!$N$9, F105&lt;='club records'!$O$9), AND(E105='club records'!$N$10, F105&lt;='club records'!$O$10))), "CR", " ")</f>
        <v xml:space="preserve"> </v>
      </c>
      <c r="BC105" s="15" t="str">
        <f>IF(AND(B105="4x300", AND(E105='club records'!$N$11, F105&lt;='club records'!$O$11)), "CR", " ")</f>
        <v xml:space="preserve"> </v>
      </c>
      <c r="BD105" s="15" t="str">
        <f>IF(AND(B105="4x400", OR(AND(E105='club records'!$N$12, F105&lt;='club records'!$O$12), AND(E105='club records'!$N$13, F105&lt;='club records'!$O$13), AND(E105='club records'!$N$14, F105&lt;='club records'!$O$14), AND(E105='club records'!$N$15, F105&lt;='club records'!$O$15))), "CR", " ")</f>
        <v xml:space="preserve"> </v>
      </c>
      <c r="BE105" s="15" t="str">
        <f>IF(AND(B105="3x800", OR(AND(E105='club records'!$N$16, F105&lt;='club records'!$O$16), AND(E105='club records'!$N$17, F105&lt;='club records'!$O$17), AND(E105='club records'!$N$18, F105&lt;='club records'!$O$18))), "CR", " ")</f>
        <v xml:space="preserve"> </v>
      </c>
      <c r="BF105" s="15" t="str">
        <f>IF(AND(B105="pentathlon", OR(AND(E105='club records'!$N$21, F105&gt;='club records'!$O$21), AND(E105='club records'!$N$22, F105&gt;='club records'!$O$22),AND(E105='club records'!$N$23, F105&gt;='club records'!$O$23),AND(E105='club records'!$N$24, F105&gt;='club records'!$O$24))), "CR", " ")</f>
        <v xml:space="preserve"> </v>
      </c>
      <c r="BG105" s="15" t="str">
        <f>IF(AND(B105="heptathlon", OR(AND(E105='club records'!$N$26, F105&gt;='club records'!$O$26), AND(E105='club records'!$N$27, F105&gt;='club records'!$O$27))), "CR", " ")</f>
        <v xml:space="preserve"> </v>
      </c>
      <c r="BH105" s="15" t="str">
        <f>IF(AND(B105="decathlon", OR(AND(E105='club records'!$N$29, F105&gt;='club records'!$O$29), AND(E105='club records'!$N$30, F105&gt;='club records'!$O$30),AND(E105='club records'!$N$31, F105&gt;='club records'!$O$31))), "CR", " ")</f>
        <v xml:space="preserve"> </v>
      </c>
    </row>
    <row r="106" spans="1:60" ht="14.5" x14ac:dyDescent="0.35">
      <c r="A106" s="1" t="str">
        <f t="shared" si="6"/>
        <v>U13</v>
      </c>
      <c r="B106" s="2">
        <v>800</v>
      </c>
      <c r="C106" s="1" t="s">
        <v>276</v>
      </c>
      <c r="D106" s="1" t="s">
        <v>277</v>
      </c>
      <c r="E106" s="19" t="s">
        <v>13</v>
      </c>
      <c r="F106" s="20" t="s">
        <v>291</v>
      </c>
      <c r="G106" s="27">
        <v>39903</v>
      </c>
      <c r="H106" s="1" t="s">
        <v>248</v>
      </c>
      <c r="I106" s="1" t="s">
        <v>249</v>
      </c>
      <c r="J106" s="15" t="str">
        <f t="shared" si="7"/>
        <v/>
      </c>
      <c r="K106" s="15" t="str">
        <f>IF(AND(B106=100, OR(AND(E106='club records'!$B$6, F106&lt;='club records'!$C$6), AND(E106='club records'!$B$7, F106&lt;='club records'!$C$7), AND(E106='club records'!$B$8, F106&lt;='club records'!$C$8), AND(E106='club records'!$B$9, F106&lt;='club records'!$C$9), AND(E106='club records'!$B$10, F106&lt;='club records'!$C$10))), "CR", " ")</f>
        <v xml:space="preserve"> </v>
      </c>
      <c r="L106" s="15" t="str">
        <f>IF(AND(B106=200, OR(AND(E106='club records'!$B$11, F106&lt;='club records'!$C$11), AND(E106='club records'!$B$12, F106&lt;='club records'!$C$12), AND(E106='club records'!$B$13, F106&lt;='club records'!$C$13), AND(E106='club records'!$B$14, F106&lt;='club records'!$C$14), AND(E106='club records'!$B$15, F106&lt;='club records'!$C$15))), "CR", " ")</f>
        <v xml:space="preserve"> </v>
      </c>
      <c r="M106" s="15" t="str">
        <f>IF(AND(B106=300, OR(AND(E106='club records'!$B$16, F106&lt;='club records'!$C$16), AND(E106='club records'!$B$17, F106&lt;='club records'!$C$17))), "CR", " ")</f>
        <v xml:space="preserve"> </v>
      </c>
      <c r="N106" s="15" t="str">
        <f>IF(AND(B106=400, OR(AND(E106='club records'!$B$18, F106&lt;='club records'!$C$18), AND(E106='club records'!$B$19, F106&lt;='club records'!$C$19), AND(E106='club records'!$B$20, F106&lt;='club records'!$C$20), AND(E106='club records'!$B$21, F106&lt;='club records'!$C$21))), "CR", " ")</f>
        <v xml:space="preserve"> </v>
      </c>
      <c r="O106" s="15" t="str">
        <f>IF(AND(B106=800, OR(AND(E106='club records'!$B$22, F106&lt;='club records'!$C$22), AND(E106='club records'!$B$23, F106&lt;='club records'!$C$23), AND(E106='club records'!$B$24, F106&lt;='club records'!$C$24), AND(E106='club records'!$B$25, F106&lt;='club records'!$C$25), AND(E106='club records'!$B$26, F106&lt;='club records'!$C$26))), "CR", " ")</f>
        <v xml:space="preserve"> </v>
      </c>
      <c r="P106" s="15" t="str">
        <f>IF(AND(B106=1000, OR(AND(E106='club records'!$B$27, F106&lt;='club records'!$C$27), AND(E106='club records'!$B$28, F106&lt;='club records'!$C$28))), "CR", " ")</f>
        <v xml:space="preserve"> </v>
      </c>
      <c r="Q106" s="15" t="str">
        <f>IF(AND(B106=1500, OR(AND(E106='club records'!$B$29, F106&lt;='club records'!$C$29), AND(E106='club records'!$B$30, F106&lt;='club records'!$C$30), AND(E106='club records'!$B$31, F106&lt;='club records'!$C$31), AND(E106='club records'!$B$32, F106&lt;='club records'!$C$32), AND(E106='club records'!$B$33, F106&lt;='club records'!$C$33))), "CR", " ")</f>
        <v xml:space="preserve"> </v>
      </c>
      <c r="R106" s="15" t="str">
        <f>IF(AND(B106="1600 (Mile)",OR(AND(E106='club records'!$B$34,F106&lt;='club records'!$C$34),AND(E106='club records'!$B$35,F106&lt;='club records'!$C$35),AND(E106='club records'!$B$36,F106&lt;='club records'!$C$36),AND(E106='club records'!$B$37,F106&lt;='club records'!$C$37))),"CR"," ")</f>
        <v xml:space="preserve"> </v>
      </c>
      <c r="S106" s="15" t="str">
        <f>IF(AND(B106=3000, OR(AND(E106='club records'!$B$38, F106&lt;='club records'!$C$38), AND(E106='club records'!$B$39, F106&lt;='club records'!$C$39), AND(E106='club records'!$B$40, F106&lt;='club records'!$C$40), AND(E106='club records'!$B$41, F106&lt;='club records'!$C$41))), "CR", " ")</f>
        <v xml:space="preserve"> </v>
      </c>
      <c r="T106" s="15" t="str">
        <f>IF(AND(B106=5000, OR(AND(E106='club records'!$B$42, F106&lt;='club records'!$C$42), AND(E106='club records'!$B$43, F106&lt;='club records'!$C$43))), "CR", " ")</f>
        <v xml:space="preserve"> </v>
      </c>
      <c r="U106" s="14" t="str">
        <f>IF(AND(B106=10000, OR(AND(E106='club records'!$B$44, F106&lt;='club records'!$C$44), AND(E106='club records'!$B$45, F106&lt;='club records'!$C$45))), "CR", " ")</f>
        <v xml:space="preserve"> </v>
      </c>
      <c r="V106" s="14" t="str">
        <f>IF(AND(B106="high jump", OR(AND(E106='club records'!$F$1, F106&gt;='club records'!$G$1), AND(E106='club records'!$F$2, F106&gt;='club records'!$G$2), AND(E106='club records'!$F$3, F106&gt;='club records'!$G$3), AND(E106='club records'!$F$4, F106&gt;='club records'!$G$4), AND(E106='club records'!$F$5, F106&gt;='club records'!$G$5))), "CR", " ")</f>
        <v xml:space="preserve"> </v>
      </c>
      <c r="W106" s="14" t="str">
        <f>IF(AND(B106="long jump", OR(AND(E106='club records'!$F$6, F106&gt;='club records'!$G$6), AND(E106='club records'!$F$7, F106&gt;='club records'!$G$7), AND(E106='club records'!$F$8, F106&gt;='club records'!$G$8), AND(E106='club records'!$F$9, F106&gt;='club records'!$G$9), AND(E106='club records'!$F$10, F106&gt;='club records'!$G$10))), "CR", " ")</f>
        <v xml:space="preserve"> </v>
      </c>
      <c r="X106" s="14" t="str">
        <f>IF(AND(B106="triple jump", OR(AND(E106='club records'!$F$11, F106&gt;='club records'!$G$11), AND(E106='club records'!$F$12, F106&gt;='club records'!$G$12), AND(E106='club records'!$F$13, F106&gt;='club records'!$G$13), AND(E106='club records'!$F$14, F106&gt;='club records'!$G$14), AND(E106='club records'!$F$15, F106&gt;='club records'!$G$15))), "CR", " ")</f>
        <v xml:space="preserve"> </v>
      </c>
      <c r="Y106" s="14" t="str">
        <f>IF(AND(B106="pole vault", OR(AND(E106='club records'!$F$16, F106&gt;='club records'!$G$16), AND(E106='club records'!$F$17, F106&gt;='club records'!$G$17), AND(E106='club records'!$F$18, F106&gt;='club records'!$G$18), AND(E106='club records'!$F$19, F106&gt;='club records'!$G$19), AND(E106='club records'!$F$20, F106&gt;='club records'!$G$20))), "CR", " ")</f>
        <v xml:space="preserve"> </v>
      </c>
      <c r="Z106" s="14" t="str">
        <f>IF(AND(B106="discus 1", E106='club records'!$F$21, F106&gt;='club records'!$G$21), "CR", " ")</f>
        <v xml:space="preserve"> </v>
      </c>
      <c r="AA106" s="14" t="str">
        <f>IF(AND(B106="discus 1.25", E106='club records'!$F$22, F106&gt;='club records'!$G$22), "CR", " ")</f>
        <v xml:space="preserve"> </v>
      </c>
      <c r="AB106" s="14" t="str">
        <f>IF(AND(B106="discus 1.5", E106='club records'!$F$23, F106&gt;='club records'!$G$23), "CR", " ")</f>
        <v xml:space="preserve"> </v>
      </c>
      <c r="AC106" s="14" t="str">
        <f>IF(AND(B106="discus 1.75", E106='club records'!$F$24, F106&gt;='club records'!$G$24), "CR", " ")</f>
        <v xml:space="preserve"> </v>
      </c>
      <c r="AD106" s="14" t="str">
        <f>IF(AND(B106="discus 2", E106='club records'!$F$25, F106&gt;='club records'!$G$25), "CR", " ")</f>
        <v xml:space="preserve"> </v>
      </c>
      <c r="AE106" s="14" t="str">
        <f>IF(AND(B106="hammer 4", E106='club records'!$F$27, F106&gt;='club records'!$G$27), "CR", " ")</f>
        <v xml:space="preserve"> </v>
      </c>
      <c r="AF106" s="14" t="str">
        <f>IF(AND(B106="hammer 5", E106='club records'!$F$28, F106&gt;='club records'!$G$28), "CR", " ")</f>
        <v xml:space="preserve"> </v>
      </c>
      <c r="AG106" s="14" t="str">
        <f>IF(AND(B106="hammer 6", E106='club records'!$F$29, F106&gt;='club records'!$G$29), "CR", " ")</f>
        <v xml:space="preserve"> </v>
      </c>
      <c r="AH106" s="14" t="str">
        <f>IF(AND(B106="hammer 7.26", E106='club records'!$F$30, F106&gt;='club records'!$G$30), "CR", " ")</f>
        <v xml:space="preserve"> </v>
      </c>
      <c r="AI106" s="14" t="str">
        <f>IF(AND(B106="javelin 400", E106='club records'!$F$31, F106&gt;='club records'!$G$31), "CR", " ")</f>
        <v xml:space="preserve"> </v>
      </c>
      <c r="AJ106" s="14" t="str">
        <f>IF(AND(B106="javelin 600", E106='club records'!$F$32, F106&gt;='club records'!$G$32), "CR", " ")</f>
        <v xml:space="preserve"> </v>
      </c>
      <c r="AK106" s="14" t="str">
        <f>IF(AND(B106="javelin 700", E106='club records'!$F$33, F106&gt;='club records'!$G$33), "CR", " ")</f>
        <v xml:space="preserve"> </v>
      </c>
      <c r="AL106" s="14" t="str">
        <f>IF(AND(B106="javelin 800", OR(AND(E106='club records'!$F$34, F106&gt;='club records'!$G$34), AND(E106='club records'!$F$35, F106&gt;='club records'!$G$35))), "CR", " ")</f>
        <v xml:space="preserve"> </v>
      </c>
      <c r="AM106" s="14" t="str">
        <f>IF(AND(B106="shot 3", E106='club records'!$F$36, F106&gt;='club records'!$G$36), "CR", " ")</f>
        <v xml:space="preserve"> </v>
      </c>
      <c r="AN106" s="14" t="str">
        <f>IF(AND(B106="shot 4", E106='club records'!$F$37, F106&gt;='club records'!$G$37), "CR", " ")</f>
        <v xml:space="preserve"> </v>
      </c>
      <c r="AO106" s="14" t="str">
        <f>IF(AND(B106="shot 5", E106='club records'!$F$38, F106&gt;='club records'!$G$38), "CR", " ")</f>
        <v xml:space="preserve"> </v>
      </c>
      <c r="AP106" s="14" t="str">
        <f>IF(AND(B106="shot 6", E106='club records'!$F$39, F106&gt;='club records'!$G$39), "CR", " ")</f>
        <v xml:space="preserve"> </v>
      </c>
      <c r="AQ106" s="14" t="str">
        <f>IF(AND(B106="shot 7.26", E106='club records'!$F$40, F106&gt;='club records'!$G$40), "CR", " ")</f>
        <v xml:space="preserve"> </v>
      </c>
      <c r="AR106" s="14" t="str">
        <f>IF(AND(B106="60H",OR(AND(E106='club records'!$J$1,F106&lt;='club records'!$K$1),AND(E106='club records'!$J$2,F106&lt;='club records'!$K$2),AND(E106='club records'!$J$3,F106&lt;='club records'!$K$3),AND(E106='club records'!$J$4,F106&lt;='club records'!$K$4),AND(E106='club records'!$J$5,F106&lt;='club records'!$K$5))),"CR"," ")</f>
        <v xml:space="preserve"> </v>
      </c>
      <c r="AS106" s="14" t="str">
        <f>IF(AND(B106="75H", AND(E106='club records'!$J$6, F106&lt;='club records'!$K$6)), "CR", " ")</f>
        <v xml:space="preserve"> </v>
      </c>
      <c r="AT106" s="14" t="str">
        <f>IF(AND(B106="80H", AND(E106='club records'!$J$7, F106&lt;='club records'!$K$7)), "CR", " ")</f>
        <v xml:space="preserve"> </v>
      </c>
      <c r="AU106" s="14" t="str">
        <f>IF(AND(B106="100H", AND(E106='club records'!$J$8, F106&lt;='club records'!$K$8)), "CR", " ")</f>
        <v xml:space="preserve"> </v>
      </c>
      <c r="AV106" s="14" t="str">
        <f>IF(AND(B106="110H", OR(AND(E106='club records'!$J$9, F106&lt;='club records'!$K$9), AND(E106='club records'!$J$10, F106&lt;='club records'!$K$10))), "CR", " ")</f>
        <v xml:space="preserve"> </v>
      </c>
      <c r="AW106" s="14" t="str">
        <f>IF(AND(B106="400H", OR(AND(E106='club records'!$J$11, F106&lt;='club records'!$K$11), AND(E106='club records'!$J$12, F106&lt;='club records'!$K$12), AND(E106='club records'!$J$13, F106&lt;='club records'!$K$13), AND(E106='club records'!$J$14, F106&lt;='club records'!$K$14))), "CR", " ")</f>
        <v xml:space="preserve"> </v>
      </c>
      <c r="AX106" s="14" t="str">
        <f>IF(AND(B106="1500SC", AND(E106='club records'!$J$15, F106&lt;='club records'!$K$15)), "CR", " ")</f>
        <v xml:space="preserve"> </v>
      </c>
      <c r="AY106" s="14" t="str">
        <f>IF(AND(B106="2000SC", OR(AND(E106='club records'!$J$17, F106&lt;='club records'!$K$17), AND(E106='club records'!$J$18, F106&lt;='club records'!$K$18))), "CR", " ")</f>
        <v xml:space="preserve"> </v>
      </c>
      <c r="AZ106" s="14" t="str">
        <f>IF(AND(B106="3000SC", OR(AND(E106='club records'!$J$20, F106&lt;='club records'!$K$20), AND(E106='club records'!$J$21, F106&lt;='club records'!$K$21))), "CR", " ")</f>
        <v xml:space="preserve"> </v>
      </c>
      <c r="BA106" s="15" t="str">
        <f>IF(AND(B106="4x100", OR(AND(E106='club records'!$N$1, F106&lt;='club records'!$O$1), AND(E106='club records'!$N$2, F106&lt;='club records'!$O$2), AND(E106='club records'!$N$3, F106&lt;='club records'!$O$3), AND(E106='club records'!$N$4, F106&lt;='club records'!$O$4), AND(E106='club records'!$N$5, F106&lt;='club records'!$O$5))), "CR", " ")</f>
        <v xml:space="preserve"> </v>
      </c>
      <c r="BB106" s="15" t="str">
        <f>IF(AND(B106="4x200", OR(AND(E106='club records'!$N$6, F106&lt;='club records'!$O$6), AND(E106='club records'!$N$7, F106&lt;='club records'!$O$7), AND(E106='club records'!$N$8, F106&lt;='club records'!$O$8), AND(E106='club records'!$N$9, F106&lt;='club records'!$O$9), AND(E106='club records'!$N$10, F106&lt;='club records'!$O$10))), "CR", " ")</f>
        <v xml:space="preserve"> </v>
      </c>
      <c r="BC106" s="15" t="str">
        <f>IF(AND(B106="4x300", AND(E106='club records'!$N$11, F106&lt;='club records'!$O$11)), "CR", " ")</f>
        <v xml:space="preserve"> </v>
      </c>
      <c r="BD106" s="15" t="str">
        <f>IF(AND(B106="4x400", OR(AND(E106='club records'!$N$12, F106&lt;='club records'!$O$12), AND(E106='club records'!$N$13, F106&lt;='club records'!$O$13), AND(E106='club records'!$N$14, F106&lt;='club records'!$O$14), AND(E106='club records'!$N$15, F106&lt;='club records'!$O$15))), "CR", " ")</f>
        <v xml:space="preserve"> </v>
      </c>
      <c r="BE106" s="15" t="str">
        <f>IF(AND(B106="3x800", OR(AND(E106='club records'!$N$16, F106&lt;='club records'!$O$16), AND(E106='club records'!$N$17, F106&lt;='club records'!$O$17), AND(E106='club records'!$N$18, F106&lt;='club records'!$O$18))), "CR", " ")</f>
        <v xml:space="preserve"> </v>
      </c>
      <c r="BF106" s="15" t="str">
        <f>IF(AND(B106="pentathlon", OR(AND(E106='club records'!$N$21, F106&gt;='club records'!$O$21), AND(E106='club records'!$N$22, F106&gt;='club records'!$O$22),AND(E106='club records'!$N$23, F106&gt;='club records'!$O$23),AND(E106='club records'!$N$24, F106&gt;='club records'!$O$24))), "CR", " ")</f>
        <v xml:space="preserve"> </v>
      </c>
      <c r="BG106" s="15" t="str">
        <f>IF(AND(B106="heptathlon", OR(AND(E106='club records'!$N$26, F106&gt;='club records'!$O$26), AND(E106='club records'!$N$27, F106&gt;='club records'!$O$27))), "CR", " ")</f>
        <v xml:space="preserve"> </v>
      </c>
      <c r="BH106" s="15" t="str">
        <f>IF(AND(B106="decathlon", OR(AND(E106='club records'!$N$29, F106&gt;='club records'!$O$29), AND(E106='club records'!$N$30, F106&gt;='club records'!$O$30),AND(E106='club records'!$N$31, F106&gt;='club records'!$O$31))), "CR", " ")</f>
        <v xml:space="preserve"> </v>
      </c>
    </row>
    <row r="107" spans="1:60" ht="14.5" x14ac:dyDescent="0.35">
      <c r="A107" s="1" t="str">
        <f t="shared" si="6"/>
        <v>U13</v>
      </c>
      <c r="B107" s="2">
        <v>800</v>
      </c>
      <c r="C107" s="1" t="s">
        <v>99</v>
      </c>
      <c r="D107" s="1" t="s">
        <v>3</v>
      </c>
      <c r="E107" s="19" t="s">
        <v>13</v>
      </c>
      <c r="F107" s="20" t="s">
        <v>319</v>
      </c>
      <c r="G107" s="27">
        <v>43582</v>
      </c>
      <c r="H107" s="1" t="s">
        <v>313</v>
      </c>
      <c r="I107" s="1" t="s">
        <v>316</v>
      </c>
      <c r="J107" s="15" t="str">
        <f t="shared" si="7"/>
        <v/>
      </c>
      <c r="K107" s="15" t="str">
        <f>IF(AND(B107=100, OR(AND(E107='club records'!$B$6, F107&lt;='club records'!$C$6), AND(E107='club records'!$B$7, F107&lt;='club records'!$C$7), AND(E107='club records'!$B$8, F107&lt;='club records'!$C$8), AND(E107='club records'!$B$9, F107&lt;='club records'!$C$9), AND(E107='club records'!$B$10, F107&lt;='club records'!$C$10))), "CR", " ")</f>
        <v xml:space="preserve"> </v>
      </c>
      <c r="L107" s="15" t="str">
        <f>IF(AND(B107=200, OR(AND(E107='club records'!$B$11, F107&lt;='club records'!$C$11), AND(E107='club records'!$B$12, F107&lt;='club records'!$C$12), AND(E107='club records'!$B$13, F107&lt;='club records'!$C$13), AND(E107='club records'!$B$14, F107&lt;='club records'!$C$14), AND(E107='club records'!$B$15, F107&lt;='club records'!$C$15))), "CR", " ")</f>
        <v xml:space="preserve"> </v>
      </c>
      <c r="M107" s="15" t="str">
        <f>IF(AND(B107=300, OR(AND(E107='club records'!$B$16, F107&lt;='club records'!$C$16), AND(E107='club records'!$B$17, F107&lt;='club records'!$C$17))), "CR", " ")</f>
        <v xml:space="preserve"> </v>
      </c>
      <c r="N107" s="15" t="str">
        <f>IF(AND(B107=400, OR(AND(E107='club records'!$B$18, F107&lt;='club records'!$C$18), AND(E107='club records'!$B$19, F107&lt;='club records'!$C$19), AND(E107='club records'!$B$20, F107&lt;='club records'!$C$20), AND(E107='club records'!$B$21, F107&lt;='club records'!$C$21))), "CR", " ")</f>
        <v xml:space="preserve"> </v>
      </c>
      <c r="O107" s="15" t="str">
        <f>IF(AND(B107=800, OR(AND(E107='club records'!$B$22, F107&lt;='club records'!$C$22), AND(E107='club records'!$B$23, F107&lt;='club records'!$C$23), AND(E107='club records'!$B$24, F107&lt;='club records'!$C$24), AND(E107='club records'!$B$25, F107&lt;='club records'!$C$25), AND(E107='club records'!$B$26, F107&lt;='club records'!$C$26))), "CR", " ")</f>
        <v xml:space="preserve"> </v>
      </c>
      <c r="P107" s="15" t="str">
        <f>IF(AND(B107=1000, OR(AND(E107='club records'!$B$27, F107&lt;='club records'!$C$27), AND(E107='club records'!$B$28, F107&lt;='club records'!$C$28))), "CR", " ")</f>
        <v xml:space="preserve"> </v>
      </c>
      <c r="Q107" s="15" t="str">
        <f>IF(AND(B107=1500, OR(AND(E107='club records'!$B$29, F107&lt;='club records'!$C$29), AND(E107='club records'!$B$30, F107&lt;='club records'!$C$30), AND(E107='club records'!$B$31, F107&lt;='club records'!$C$31), AND(E107='club records'!$B$32, F107&lt;='club records'!$C$32), AND(E107='club records'!$B$33, F107&lt;='club records'!$C$33))), "CR", " ")</f>
        <v xml:space="preserve"> </v>
      </c>
      <c r="R107" s="15" t="str">
        <f>IF(AND(B107="1600 (Mile)",OR(AND(E107='club records'!$B$34,F107&lt;='club records'!$C$34),AND(E107='club records'!$B$35,F107&lt;='club records'!$C$35),AND(E107='club records'!$B$36,F107&lt;='club records'!$C$36),AND(E107='club records'!$B$37,F107&lt;='club records'!$C$37))),"CR"," ")</f>
        <v xml:space="preserve"> </v>
      </c>
      <c r="S107" s="15" t="str">
        <f>IF(AND(B107=3000, OR(AND(E107='club records'!$B$38, F107&lt;='club records'!$C$38), AND(E107='club records'!$B$39, F107&lt;='club records'!$C$39), AND(E107='club records'!$B$40, F107&lt;='club records'!$C$40), AND(E107='club records'!$B$41, F107&lt;='club records'!$C$41))), "CR", " ")</f>
        <v xml:space="preserve"> </v>
      </c>
      <c r="T107" s="15" t="str">
        <f>IF(AND(B107=5000, OR(AND(E107='club records'!$B$42, F107&lt;='club records'!$C$42), AND(E107='club records'!$B$43, F107&lt;='club records'!$C$43))), "CR", " ")</f>
        <v xml:space="preserve"> </v>
      </c>
      <c r="U107" s="14" t="str">
        <f>IF(AND(B107=10000, OR(AND(E107='club records'!$B$44, F107&lt;='club records'!$C$44), AND(E107='club records'!$B$45, F107&lt;='club records'!$C$45))), "CR", " ")</f>
        <v xml:space="preserve"> </v>
      </c>
      <c r="V107" s="14" t="str">
        <f>IF(AND(B107="high jump", OR(AND(E107='club records'!$F$1, F107&gt;='club records'!$G$1), AND(E107='club records'!$F$2, F107&gt;='club records'!$G$2), AND(E107='club records'!$F$3, F107&gt;='club records'!$G$3), AND(E107='club records'!$F$4, F107&gt;='club records'!$G$4), AND(E107='club records'!$F$5, F107&gt;='club records'!$G$5))), "CR", " ")</f>
        <v xml:space="preserve"> </v>
      </c>
      <c r="W107" s="14" t="str">
        <f>IF(AND(B107="long jump", OR(AND(E107='club records'!$F$6, F107&gt;='club records'!$G$6), AND(E107='club records'!$F$7, F107&gt;='club records'!$G$7), AND(E107='club records'!$F$8, F107&gt;='club records'!$G$8), AND(E107='club records'!$F$9, F107&gt;='club records'!$G$9), AND(E107='club records'!$F$10, F107&gt;='club records'!$G$10))), "CR", " ")</f>
        <v xml:space="preserve"> </v>
      </c>
      <c r="X107" s="14" t="str">
        <f>IF(AND(B107="triple jump", OR(AND(E107='club records'!$F$11, F107&gt;='club records'!$G$11), AND(E107='club records'!$F$12, F107&gt;='club records'!$G$12), AND(E107='club records'!$F$13, F107&gt;='club records'!$G$13), AND(E107='club records'!$F$14, F107&gt;='club records'!$G$14), AND(E107='club records'!$F$15, F107&gt;='club records'!$G$15))), "CR", " ")</f>
        <v xml:space="preserve"> </v>
      </c>
      <c r="Y107" s="14" t="str">
        <f>IF(AND(B107="pole vault", OR(AND(E107='club records'!$F$16, F107&gt;='club records'!$G$16), AND(E107='club records'!$F$17, F107&gt;='club records'!$G$17), AND(E107='club records'!$F$18, F107&gt;='club records'!$G$18), AND(E107='club records'!$F$19, F107&gt;='club records'!$G$19), AND(E107='club records'!$F$20, F107&gt;='club records'!$G$20))), "CR", " ")</f>
        <v xml:space="preserve"> </v>
      </c>
      <c r="Z107" s="14" t="str">
        <f>IF(AND(B107="discus 1", E107='club records'!$F$21, F107&gt;='club records'!$G$21), "CR", " ")</f>
        <v xml:space="preserve"> </v>
      </c>
      <c r="AA107" s="14" t="str">
        <f>IF(AND(B107="discus 1.25", E107='club records'!$F$22, F107&gt;='club records'!$G$22), "CR", " ")</f>
        <v xml:space="preserve"> </v>
      </c>
      <c r="AB107" s="14" t="str">
        <f>IF(AND(B107="discus 1.5", E107='club records'!$F$23, F107&gt;='club records'!$G$23), "CR", " ")</f>
        <v xml:space="preserve"> </v>
      </c>
      <c r="AC107" s="14" t="str">
        <f>IF(AND(B107="discus 1.75", E107='club records'!$F$24, F107&gt;='club records'!$G$24), "CR", " ")</f>
        <v xml:space="preserve"> </v>
      </c>
      <c r="AD107" s="14" t="str">
        <f>IF(AND(B107="discus 2", E107='club records'!$F$25, F107&gt;='club records'!$G$25), "CR", " ")</f>
        <v xml:space="preserve"> </v>
      </c>
      <c r="AE107" s="14" t="str">
        <f>IF(AND(B107="hammer 4", E107='club records'!$F$27, F107&gt;='club records'!$G$27), "CR", " ")</f>
        <v xml:space="preserve"> </v>
      </c>
      <c r="AF107" s="14" t="str">
        <f>IF(AND(B107="hammer 5", E107='club records'!$F$28, F107&gt;='club records'!$G$28), "CR", " ")</f>
        <v xml:space="preserve"> </v>
      </c>
      <c r="AG107" s="14" t="str">
        <f>IF(AND(B107="hammer 6", E107='club records'!$F$29, F107&gt;='club records'!$G$29), "CR", " ")</f>
        <v xml:space="preserve"> </v>
      </c>
      <c r="AH107" s="14" t="str">
        <f>IF(AND(B107="hammer 7.26", E107='club records'!$F$30, F107&gt;='club records'!$G$30), "CR", " ")</f>
        <v xml:space="preserve"> </v>
      </c>
      <c r="AI107" s="14" t="str">
        <f>IF(AND(B107="javelin 400", E107='club records'!$F$31, F107&gt;='club records'!$G$31), "CR", " ")</f>
        <v xml:space="preserve"> </v>
      </c>
      <c r="AJ107" s="14" t="str">
        <f>IF(AND(B107="javelin 600", E107='club records'!$F$32, F107&gt;='club records'!$G$32), "CR", " ")</f>
        <v xml:space="preserve"> </v>
      </c>
      <c r="AK107" s="14" t="str">
        <f>IF(AND(B107="javelin 700", E107='club records'!$F$33, F107&gt;='club records'!$G$33), "CR", " ")</f>
        <v xml:space="preserve"> </v>
      </c>
      <c r="AL107" s="14" t="str">
        <f>IF(AND(B107="javelin 800", OR(AND(E107='club records'!$F$34, F107&gt;='club records'!$G$34), AND(E107='club records'!$F$35, F107&gt;='club records'!$G$35))), "CR", " ")</f>
        <v xml:space="preserve"> </v>
      </c>
      <c r="AM107" s="14" t="str">
        <f>IF(AND(B107="shot 3", E107='club records'!$F$36, F107&gt;='club records'!$G$36), "CR", " ")</f>
        <v xml:space="preserve"> </v>
      </c>
      <c r="AN107" s="14" t="str">
        <f>IF(AND(B107="shot 4", E107='club records'!$F$37, F107&gt;='club records'!$G$37), "CR", " ")</f>
        <v xml:space="preserve"> </v>
      </c>
      <c r="AO107" s="14" t="str">
        <f>IF(AND(B107="shot 5", E107='club records'!$F$38, F107&gt;='club records'!$G$38), "CR", " ")</f>
        <v xml:space="preserve"> </v>
      </c>
      <c r="AP107" s="14" t="str">
        <f>IF(AND(B107="shot 6", E107='club records'!$F$39, F107&gt;='club records'!$G$39), "CR", " ")</f>
        <v xml:space="preserve"> </v>
      </c>
      <c r="AQ107" s="14" t="str">
        <f>IF(AND(B107="shot 7.26", E107='club records'!$F$40, F107&gt;='club records'!$G$40), "CR", " ")</f>
        <v xml:space="preserve"> </v>
      </c>
      <c r="AR107" s="14" t="str">
        <f>IF(AND(B107="60H",OR(AND(E107='club records'!$J$1,F107&lt;='club records'!$K$1),AND(E107='club records'!$J$2,F107&lt;='club records'!$K$2),AND(E107='club records'!$J$3,F107&lt;='club records'!$K$3),AND(E107='club records'!$J$4,F107&lt;='club records'!$K$4),AND(E107='club records'!$J$5,F107&lt;='club records'!$K$5))),"CR"," ")</f>
        <v xml:space="preserve"> </v>
      </c>
      <c r="AS107" s="14" t="str">
        <f>IF(AND(B107="75H", AND(E107='club records'!$J$6, F107&lt;='club records'!$K$6)), "CR", " ")</f>
        <v xml:space="preserve"> </v>
      </c>
      <c r="AT107" s="14" t="str">
        <f>IF(AND(B107="80H", AND(E107='club records'!$J$7, F107&lt;='club records'!$K$7)), "CR", " ")</f>
        <v xml:space="preserve"> </v>
      </c>
      <c r="AU107" s="14" t="str">
        <f>IF(AND(B107="100H", AND(E107='club records'!$J$8, F107&lt;='club records'!$K$8)), "CR", " ")</f>
        <v xml:space="preserve"> </v>
      </c>
      <c r="AV107" s="14" t="str">
        <f>IF(AND(B107="110H", OR(AND(E107='club records'!$J$9, F107&lt;='club records'!$K$9), AND(E107='club records'!$J$10, F107&lt;='club records'!$K$10))), "CR", " ")</f>
        <v xml:space="preserve"> </v>
      </c>
      <c r="AW107" s="14" t="str">
        <f>IF(AND(B107="400H", OR(AND(E107='club records'!$J$11, F107&lt;='club records'!$K$11), AND(E107='club records'!$J$12, F107&lt;='club records'!$K$12), AND(E107='club records'!$J$13, F107&lt;='club records'!$K$13), AND(E107='club records'!$J$14, F107&lt;='club records'!$K$14))), "CR", " ")</f>
        <v xml:space="preserve"> </v>
      </c>
      <c r="AX107" s="14" t="str">
        <f>IF(AND(B107="1500SC", AND(E107='club records'!$J$15, F107&lt;='club records'!$K$15)), "CR", " ")</f>
        <v xml:space="preserve"> </v>
      </c>
      <c r="AY107" s="14" t="str">
        <f>IF(AND(B107="2000SC", OR(AND(E107='club records'!$J$17, F107&lt;='club records'!$K$17), AND(E107='club records'!$J$18, F107&lt;='club records'!$K$18))), "CR", " ")</f>
        <v xml:space="preserve"> </v>
      </c>
      <c r="AZ107" s="14" t="str">
        <f>IF(AND(B107="3000SC", OR(AND(E107='club records'!$J$20, F107&lt;='club records'!$K$20), AND(E107='club records'!$J$21, F107&lt;='club records'!$K$21))), "CR", " ")</f>
        <v xml:space="preserve"> </v>
      </c>
      <c r="BA107" s="15" t="str">
        <f>IF(AND(B107="4x100", OR(AND(E107='club records'!$N$1, F107&lt;='club records'!$O$1), AND(E107='club records'!$N$2, F107&lt;='club records'!$O$2), AND(E107='club records'!$N$3, F107&lt;='club records'!$O$3), AND(E107='club records'!$N$4, F107&lt;='club records'!$O$4), AND(E107='club records'!$N$5, F107&lt;='club records'!$O$5))), "CR", " ")</f>
        <v xml:space="preserve"> </v>
      </c>
      <c r="BB107" s="15" t="str">
        <f>IF(AND(B107="4x200", OR(AND(E107='club records'!$N$6, F107&lt;='club records'!$O$6), AND(E107='club records'!$N$7, F107&lt;='club records'!$O$7), AND(E107='club records'!$N$8, F107&lt;='club records'!$O$8), AND(E107='club records'!$N$9, F107&lt;='club records'!$O$9), AND(E107='club records'!$N$10, F107&lt;='club records'!$O$10))), "CR", " ")</f>
        <v xml:space="preserve"> </v>
      </c>
      <c r="BC107" s="15" t="str">
        <f>IF(AND(B107="4x300", AND(E107='club records'!$N$11, F107&lt;='club records'!$O$11)), "CR", " ")</f>
        <v xml:space="preserve"> </v>
      </c>
      <c r="BD107" s="15" t="str">
        <f>IF(AND(B107="4x400", OR(AND(E107='club records'!$N$12, F107&lt;='club records'!$O$12), AND(E107='club records'!$N$13, F107&lt;='club records'!$O$13), AND(E107='club records'!$N$14, F107&lt;='club records'!$O$14), AND(E107='club records'!$N$15, F107&lt;='club records'!$O$15))), "CR", " ")</f>
        <v xml:space="preserve"> </v>
      </c>
      <c r="BE107" s="15" t="str">
        <f>IF(AND(B107="3x800", OR(AND(E107='club records'!$N$16, F107&lt;='club records'!$O$16), AND(E107='club records'!$N$17, F107&lt;='club records'!$O$17), AND(E107='club records'!$N$18, F107&lt;='club records'!$O$18))), "CR", " ")</f>
        <v xml:space="preserve"> </v>
      </c>
      <c r="BF107" s="15" t="str">
        <f>IF(AND(B107="pentathlon", OR(AND(E107='club records'!$N$21, F107&gt;='club records'!$O$21), AND(E107='club records'!$N$22, F107&gt;='club records'!$O$22),AND(E107='club records'!$N$23, F107&gt;='club records'!$O$23),AND(E107='club records'!$N$24, F107&gt;='club records'!$O$24))), "CR", " ")</f>
        <v xml:space="preserve"> </v>
      </c>
      <c r="BG107" s="15" t="str">
        <f>IF(AND(B107="heptathlon", OR(AND(E107='club records'!$N$26, F107&gt;='club records'!$O$26), AND(E107='club records'!$N$27, F107&gt;='club records'!$O$27))), "CR", " ")</f>
        <v xml:space="preserve"> </v>
      </c>
      <c r="BH107" s="15" t="str">
        <f>IF(AND(B107="decathlon", OR(AND(E107='club records'!$N$29, F107&gt;='club records'!$O$29), AND(E107='club records'!$N$30, F107&gt;='club records'!$O$30),AND(E107='club records'!$N$31, F107&gt;='club records'!$O$31))), "CR", " ")</f>
        <v xml:space="preserve"> </v>
      </c>
    </row>
    <row r="108" spans="1:60" ht="16.5" customHeight="1" x14ac:dyDescent="0.35">
      <c r="A108" s="1" t="str">
        <f t="shared" si="6"/>
        <v>U13</v>
      </c>
      <c r="B108" s="2">
        <v>800</v>
      </c>
      <c r="C108" s="1" t="s">
        <v>147</v>
      </c>
      <c r="D108" s="1" t="s">
        <v>190</v>
      </c>
      <c r="E108" s="19" t="s">
        <v>13</v>
      </c>
      <c r="F108" s="20" t="s">
        <v>293</v>
      </c>
      <c r="G108" s="27">
        <v>39903</v>
      </c>
      <c r="H108" s="1" t="s">
        <v>248</v>
      </c>
      <c r="I108" s="1" t="s">
        <v>249</v>
      </c>
      <c r="J108" s="15" t="str">
        <f t="shared" si="7"/>
        <v/>
      </c>
      <c r="K108" s="15" t="str">
        <f>IF(AND(B108=100, OR(AND(E108='club records'!$B$6, F108&lt;='club records'!$C$6), AND(E108='club records'!$B$7, F108&lt;='club records'!$C$7), AND(E108='club records'!$B$8, F108&lt;='club records'!$C$8), AND(E108='club records'!$B$9, F108&lt;='club records'!$C$9), AND(E108='club records'!$B$10, F108&lt;='club records'!$C$10))), "CR", " ")</f>
        <v xml:space="preserve"> </v>
      </c>
      <c r="L108" s="15" t="str">
        <f>IF(AND(B108=200, OR(AND(E108='club records'!$B$11, F108&lt;='club records'!$C$11), AND(E108='club records'!$B$12, F108&lt;='club records'!$C$12), AND(E108='club records'!$B$13, F108&lt;='club records'!$C$13), AND(E108='club records'!$B$14, F108&lt;='club records'!$C$14), AND(E108='club records'!$B$15, F108&lt;='club records'!$C$15))), "CR", " ")</f>
        <v xml:space="preserve"> </v>
      </c>
      <c r="M108" s="15" t="str">
        <f>IF(AND(B108=300, OR(AND(E108='club records'!$B$16, F108&lt;='club records'!$C$16), AND(E108='club records'!$B$17, F108&lt;='club records'!$C$17))), "CR", " ")</f>
        <v xml:space="preserve"> </v>
      </c>
      <c r="N108" s="15" t="str">
        <f>IF(AND(B108=400, OR(AND(E108='club records'!$B$18, F108&lt;='club records'!$C$18), AND(E108='club records'!$B$19, F108&lt;='club records'!$C$19), AND(E108='club records'!$B$20, F108&lt;='club records'!$C$20), AND(E108='club records'!$B$21, F108&lt;='club records'!$C$21))), "CR", " ")</f>
        <v xml:space="preserve"> </v>
      </c>
      <c r="O108" s="15" t="str">
        <f>IF(AND(B108=800, OR(AND(E108='club records'!$B$22, F108&lt;='club records'!$C$22), AND(E108='club records'!$B$23, F108&lt;='club records'!$C$23), AND(E108='club records'!$B$24, F108&lt;='club records'!$C$24), AND(E108='club records'!$B$25, F108&lt;='club records'!$C$25), AND(E108='club records'!$B$26, F108&lt;='club records'!$C$26))), "CR", " ")</f>
        <v xml:space="preserve"> </v>
      </c>
      <c r="P108" s="15" t="str">
        <f>IF(AND(B108=1000, OR(AND(E108='club records'!$B$27, F108&lt;='club records'!$C$27), AND(E108='club records'!$B$28, F108&lt;='club records'!$C$28))), "CR", " ")</f>
        <v xml:space="preserve"> </v>
      </c>
      <c r="Q108" s="15" t="str">
        <f>IF(AND(B108=1500, OR(AND(E108='club records'!$B$29, F108&lt;='club records'!$C$29), AND(E108='club records'!$B$30, F108&lt;='club records'!$C$30), AND(E108='club records'!$B$31, F108&lt;='club records'!$C$31), AND(E108='club records'!$B$32, F108&lt;='club records'!$C$32), AND(E108='club records'!$B$33, F108&lt;='club records'!$C$33))), "CR", " ")</f>
        <v xml:space="preserve"> </v>
      </c>
      <c r="R108" s="15" t="str">
        <f>IF(AND(B108="1600 (Mile)",OR(AND(E108='club records'!$B$34,F108&lt;='club records'!$C$34),AND(E108='club records'!$B$35,F108&lt;='club records'!$C$35),AND(E108='club records'!$B$36,F108&lt;='club records'!$C$36),AND(E108='club records'!$B$37,F108&lt;='club records'!$C$37))),"CR"," ")</f>
        <v xml:space="preserve"> </v>
      </c>
      <c r="S108" s="15" t="str">
        <f>IF(AND(B108=3000, OR(AND(E108='club records'!$B$38, F108&lt;='club records'!$C$38), AND(E108='club records'!$B$39, F108&lt;='club records'!$C$39), AND(E108='club records'!$B$40, F108&lt;='club records'!$C$40), AND(E108='club records'!$B$41, F108&lt;='club records'!$C$41))), "CR", " ")</f>
        <v xml:space="preserve"> </v>
      </c>
      <c r="T108" s="15" t="str">
        <f>IF(AND(B108=5000, OR(AND(E108='club records'!$B$42, F108&lt;='club records'!$C$42), AND(E108='club records'!$B$43, F108&lt;='club records'!$C$43))), "CR", " ")</f>
        <v xml:space="preserve"> </v>
      </c>
      <c r="U108" s="14" t="str">
        <f>IF(AND(B108=10000, OR(AND(E108='club records'!$B$44, F108&lt;='club records'!$C$44), AND(E108='club records'!$B$45, F108&lt;='club records'!$C$45))), "CR", " ")</f>
        <v xml:space="preserve"> </v>
      </c>
      <c r="V108" s="14" t="str">
        <f>IF(AND(B108="high jump", OR(AND(E108='club records'!$F$1, F108&gt;='club records'!$G$1), AND(E108='club records'!$F$2, F108&gt;='club records'!$G$2), AND(E108='club records'!$F$3, F108&gt;='club records'!$G$3), AND(E108='club records'!$F$4, F108&gt;='club records'!$G$4), AND(E108='club records'!$F$5, F108&gt;='club records'!$G$5))), "CR", " ")</f>
        <v xml:space="preserve"> </v>
      </c>
      <c r="W108" s="14" t="str">
        <f>IF(AND(B108="long jump", OR(AND(E108='club records'!$F$6, F108&gt;='club records'!$G$6), AND(E108='club records'!$F$7, F108&gt;='club records'!$G$7), AND(E108='club records'!$F$8, F108&gt;='club records'!$G$8), AND(E108='club records'!$F$9, F108&gt;='club records'!$G$9), AND(E108='club records'!$F$10, F108&gt;='club records'!$G$10))), "CR", " ")</f>
        <v xml:space="preserve"> </v>
      </c>
      <c r="X108" s="14" t="str">
        <f>IF(AND(B108="triple jump", OR(AND(E108='club records'!$F$11, F108&gt;='club records'!$G$11), AND(E108='club records'!$F$12, F108&gt;='club records'!$G$12), AND(E108='club records'!$F$13, F108&gt;='club records'!$G$13), AND(E108='club records'!$F$14, F108&gt;='club records'!$G$14), AND(E108='club records'!$F$15, F108&gt;='club records'!$G$15))), "CR", " ")</f>
        <v xml:space="preserve"> </v>
      </c>
      <c r="Y108" s="14" t="str">
        <f>IF(AND(B108="pole vault", OR(AND(E108='club records'!$F$16, F108&gt;='club records'!$G$16), AND(E108='club records'!$F$17, F108&gt;='club records'!$G$17), AND(E108='club records'!$F$18, F108&gt;='club records'!$G$18), AND(E108='club records'!$F$19, F108&gt;='club records'!$G$19), AND(E108='club records'!$F$20, F108&gt;='club records'!$G$20))), "CR", " ")</f>
        <v xml:space="preserve"> </v>
      </c>
      <c r="Z108" s="14" t="str">
        <f>IF(AND(B108="discus 1", E108='club records'!$F$21, F108&gt;='club records'!$G$21), "CR", " ")</f>
        <v xml:space="preserve"> </v>
      </c>
      <c r="AA108" s="14" t="str">
        <f>IF(AND(B108="discus 1.25", E108='club records'!$F$22, F108&gt;='club records'!$G$22), "CR", " ")</f>
        <v xml:space="preserve"> </v>
      </c>
      <c r="AB108" s="14" t="str">
        <f>IF(AND(B108="discus 1.5", E108='club records'!$F$23, F108&gt;='club records'!$G$23), "CR", " ")</f>
        <v xml:space="preserve"> </v>
      </c>
      <c r="AC108" s="14" t="str">
        <f>IF(AND(B108="discus 1.75", E108='club records'!$F$24, F108&gt;='club records'!$G$24), "CR", " ")</f>
        <v xml:space="preserve"> </v>
      </c>
      <c r="AD108" s="14" t="str">
        <f>IF(AND(B108="discus 2", E108='club records'!$F$25, F108&gt;='club records'!$G$25), "CR", " ")</f>
        <v xml:space="preserve"> </v>
      </c>
      <c r="AE108" s="14" t="str">
        <f>IF(AND(B108="hammer 4", E108='club records'!$F$27, F108&gt;='club records'!$G$27), "CR", " ")</f>
        <v xml:space="preserve"> </v>
      </c>
      <c r="AF108" s="14" t="str">
        <f>IF(AND(B108="hammer 5", E108='club records'!$F$28, F108&gt;='club records'!$G$28), "CR", " ")</f>
        <v xml:space="preserve"> </v>
      </c>
      <c r="AG108" s="14" t="str">
        <f>IF(AND(B108="hammer 6", E108='club records'!$F$29, F108&gt;='club records'!$G$29), "CR", " ")</f>
        <v xml:space="preserve"> </v>
      </c>
      <c r="AH108" s="14" t="str">
        <f>IF(AND(B108="hammer 7.26", E108='club records'!$F$30, F108&gt;='club records'!$G$30), "CR", " ")</f>
        <v xml:space="preserve"> </v>
      </c>
      <c r="AI108" s="14" t="str">
        <f>IF(AND(B108="javelin 400", E108='club records'!$F$31, F108&gt;='club records'!$G$31), "CR", " ")</f>
        <v xml:space="preserve"> </v>
      </c>
      <c r="AJ108" s="14" t="str">
        <f>IF(AND(B108="javelin 600", E108='club records'!$F$32, F108&gt;='club records'!$G$32), "CR", " ")</f>
        <v xml:space="preserve"> </v>
      </c>
      <c r="AK108" s="14" t="str">
        <f>IF(AND(B108="javelin 700", E108='club records'!$F$33, F108&gt;='club records'!$G$33), "CR", " ")</f>
        <v xml:space="preserve"> </v>
      </c>
      <c r="AL108" s="14" t="str">
        <f>IF(AND(B108="javelin 800", OR(AND(E108='club records'!$F$34, F108&gt;='club records'!$G$34), AND(E108='club records'!$F$35, F108&gt;='club records'!$G$35))), "CR", " ")</f>
        <v xml:space="preserve"> </v>
      </c>
      <c r="AM108" s="14" t="str">
        <f>IF(AND(B108="shot 3", E108='club records'!$F$36, F108&gt;='club records'!$G$36), "CR", " ")</f>
        <v xml:space="preserve"> </v>
      </c>
      <c r="AN108" s="14" t="str">
        <f>IF(AND(B108="shot 4", E108='club records'!$F$37, F108&gt;='club records'!$G$37), "CR", " ")</f>
        <v xml:space="preserve"> </v>
      </c>
      <c r="AO108" s="14" t="str">
        <f>IF(AND(B108="shot 5", E108='club records'!$F$38, F108&gt;='club records'!$G$38), "CR", " ")</f>
        <v xml:space="preserve"> </v>
      </c>
      <c r="AP108" s="14" t="str">
        <f>IF(AND(B108="shot 6", E108='club records'!$F$39, F108&gt;='club records'!$G$39), "CR", " ")</f>
        <v xml:space="preserve"> </v>
      </c>
      <c r="AQ108" s="14" t="str">
        <f>IF(AND(B108="shot 7.26", E108='club records'!$F$40, F108&gt;='club records'!$G$40), "CR", " ")</f>
        <v xml:space="preserve"> </v>
      </c>
      <c r="AR108" s="14" t="str">
        <f>IF(AND(B108="60H",OR(AND(E108='club records'!$J$1,F108&lt;='club records'!$K$1),AND(E108='club records'!$J$2,F108&lt;='club records'!$K$2),AND(E108='club records'!$J$3,F108&lt;='club records'!$K$3),AND(E108='club records'!$J$4,F108&lt;='club records'!$K$4),AND(E108='club records'!$J$5,F108&lt;='club records'!$K$5))),"CR"," ")</f>
        <v xml:space="preserve"> </v>
      </c>
      <c r="AS108" s="14" t="str">
        <f>IF(AND(B108="75H", AND(E108='club records'!$J$6, F108&lt;='club records'!$K$6)), "CR", " ")</f>
        <v xml:space="preserve"> </v>
      </c>
      <c r="AT108" s="14" t="str">
        <f>IF(AND(B108="80H", AND(E108='club records'!$J$7, F108&lt;='club records'!$K$7)), "CR", " ")</f>
        <v xml:space="preserve"> </v>
      </c>
      <c r="AU108" s="14" t="str">
        <f>IF(AND(B108="100H", AND(E108='club records'!$J$8, F108&lt;='club records'!$K$8)), "CR", " ")</f>
        <v xml:space="preserve"> </v>
      </c>
      <c r="AV108" s="14" t="str">
        <f>IF(AND(B108="110H", OR(AND(E108='club records'!$J$9, F108&lt;='club records'!$K$9), AND(E108='club records'!$J$10, F108&lt;='club records'!$K$10))), "CR", " ")</f>
        <v xml:space="preserve"> </v>
      </c>
      <c r="AW108" s="14" t="str">
        <f>IF(AND(B108="400H", OR(AND(E108='club records'!$J$11, F108&lt;='club records'!$K$11), AND(E108='club records'!$J$12, F108&lt;='club records'!$K$12), AND(E108='club records'!$J$13, F108&lt;='club records'!$K$13), AND(E108='club records'!$J$14, F108&lt;='club records'!$K$14))), "CR", " ")</f>
        <v xml:space="preserve"> </v>
      </c>
      <c r="AX108" s="14" t="str">
        <f>IF(AND(B108="1500SC", AND(E108='club records'!$J$15, F108&lt;='club records'!$K$15)), "CR", " ")</f>
        <v xml:space="preserve"> </v>
      </c>
      <c r="AY108" s="14" t="str">
        <f>IF(AND(B108="2000SC", OR(AND(E108='club records'!$J$17, F108&lt;='club records'!$K$17), AND(E108='club records'!$J$18, F108&lt;='club records'!$K$18))), "CR", " ")</f>
        <v xml:space="preserve"> </v>
      </c>
      <c r="AZ108" s="14" t="str">
        <f>IF(AND(B108="3000SC", OR(AND(E108='club records'!$J$20, F108&lt;='club records'!$K$20), AND(E108='club records'!$J$21, F108&lt;='club records'!$K$21))), "CR", " ")</f>
        <v xml:space="preserve"> </v>
      </c>
      <c r="BA108" s="15" t="str">
        <f>IF(AND(B108="4x100", OR(AND(E108='club records'!$N$1, F108&lt;='club records'!$O$1), AND(E108='club records'!$N$2, F108&lt;='club records'!$O$2), AND(E108='club records'!$N$3, F108&lt;='club records'!$O$3), AND(E108='club records'!$N$4, F108&lt;='club records'!$O$4), AND(E108='club records'!$N$5, F108&lt;='club records'!$O$5))), "CR", " ")</f>
        <v xml:space="preserve"> </v>
      </c>
      <c r="BB108" s="15" t="str">
        <f>IF(AND(B108="4x200", OR(AND(E108='club records'!$N$6, F108&lt;='club records'!$O$6), AND(E108='club records'!$N$7, F108&lt;='club records'!$O$7), AND(E108='club records'!$N$8, F108&lt;='club records'!$O$8), AND(E108='club records'!$N$9, F108&lt;='club records'!$O$9), AND(E108='club records'!$N$10, F108&lt;='club records'!$O$10))), "CR", " ")</f>
        <v xml:space="preserve"> </v>
      </c>
      <c r="BC108" s="15" t="str">
        <f>IF(AND(B108="4x300", AND(E108='club records'!$N$11, F108&lt;='club records'!$O$11)), "CR", " ")</f>
        <v xml:space="preserve"> </v>
      </c>
      <c r="BD108" s="15" t="str">
        <f>IF(AND(B108="4x400", OR(AND(E108='club records'!$N$12, F108&lt;='club records'!$O$12), AND(E108='club records'!$N$13, F108&lt;='club records'!$O$13), AND(E108='club records'!$N$14, F108&lt;='club records'!$O$14), AND(E108='club records'!$N$15, F108&lt;='club records'!$O$15))), "CR", " ")</f>
        <v xml:space="preserve"> </v>
      </c>
      <c r="BE108" s="15" t="str">
        <f>IF(AND(B108="3x800", OR(AND(E108='club records'!$N$16, F108&lt;='club records'!$O$16), AND(E108='club records'!$N$17, F108&lt;='club records'!$O$17), AND(E108='club records'!$N$18, F108&lt;='club records'!$O$18))), "CR", " ")</f>
        <v xml:space="preserve"> </v>
      </c>
      <c r="BF108" s="15" t="str">
        <f>IF(AND(B108="pentathlon", OR(AND(E108='club records'!$N$21, F108&gt;='club records'!$O$21), AND(E108='club records'!$N$22, F108&gt;='club records'!$O$22),AND(E108='club records'!$N$23, F108&gt;='club records'!$O$23),AND(E108='club records'!$N$24, F108&gt;='club records'!$O$24))), "CR", " ")</f>
        <v xml:space="preserve"> </v>
      </c>
      <c r="BG108" s="15" t="str">
        <f>IF(AND(B108="heptathlon", OR(AND(E108='club records'!$N$26, F108&gt;='club records'!$O$26), AND(E108='club records'!$N$27, F108&gt;='club records'!$O$27))), "CR", " ")</f>
        <v xml:space="preserve"> </v>
      </c>
      <c r="BH108" s="15" t="str">
        <f>IF(AND(B108="decathlon", OR(AND(E108='club records'!$N$29, F108&gt;='club records'!$O$29), AND(E108='club records'!$N$30, F108&gt;='club records'!$O$30),AND(E108='club records'!$N$31, F108&gt;='club records'!$O$31))), "CR", " ")</f>
        <v xml:space="preserve"> </v>
      </c>
    </row>
    <row r="109" spans="1:60" ht="14.5" x14ac:dyDescent="0.35">
      <c r="A109" s="1" t="s">
        <v>13</v>
      </c>
      <c r="B109" s="2">
        <v>1500</v>
      </c>
      <c r="C109" s="1" t="s">
        <v>95</v>
      </c>
      <c r="D109" s="1" t="s">
        <v>21</v>
      </c>
      <c r="E109" s="19" t="s">
        <v>13</v>
      </c>
      <c r="F109" s="24" t="s">
        <v>567</v>
      </c>
      <c r="G109" s="27">
        <v>43688</v>
      </c>
      <c r="H109" s="1" t="s">
        <v>313</v>
      </c>
      <c r="I109" s="1" t="s">
        <v>537</v>
      </c>
      <c r="J109" s="15" t="s">
        <v>410</v>
      </c>
      <c r="O109" s="1"/>
      <c r="P109" s="1"/>
      <c r="Q109" s="1"/>
      <c r="R109" s="1"/>
      <c r="S109" s="1"/>
      <c r="T109" s="1"/>
    </row>
    <row r="110" spans="1:60" ht="14.5" x14ac:dyDescent="0.35">
      <c r="A110" s="1" t="str">
        <f t="shared" ref="A110:A117" si="8">E110</f>
        <v>U13</v>
      </c>
      <c r="B110" s="2">
        <v>1500</v>
      </c>
      <c r="C110" s="1" t="s">
        <v>27</v>
      </c>
      <c r="D110" s="1" t="s">
        <v>1</v>
      </c>
      <c r="E110" s="19" t="s">
        <v>13</v>
      </c>
      <c r="F110" s="20" t="s">
        <v>345</v>
      </c>
      <c r="G110" s="26">
        <v>43597</v>
      </c>
      <c r="H110" s="1" t="s">
        <v>313</v>
      </c>
      <c r="I110" s="1" t="s">
        <v>339</v>
      </c>
      <c r="J110" s="15" t="str">
        <f>IF(OR(K110="CR", L110="CR", M110="CR", N110="CR", O110="CR", P110="CR", Q110="CR", R110="CR", S110="CR", T110="CR",U110="CR", V110="CR", W110="CR", X110="CR", Y110="CR", Z110="CR", AA110="CR", AB110="CR", AC110="CR", AD110="CR", AE110="CR", AF110="CR", AG110="CR", AH110="CR", AI110="CR", AJ110="CR", AK110="CR", AL110="CR", AM110="CR", AN110="CR", AO110="CR", AP110="CR", AQ110="CR", AR110="CR", AS110="CR", AT110="CR", AU110="CR", AV110="CR", AW110="CR", AX110="CR", AY110="CR", AZ110="CR", BA110="CR", BB110="CR", BC110="CR", BD110="CR", BE110="CR", BF110="CR", BG110="CR", BH110="CR"), "***CLUB RECORD***", "")</f>
        <v/>
      </c>
      <c r="K110" s="15" t="str">
        <f>IF(AND(B110=100, OR(AND(E110='club records'!$B$6, F110&lt;='club records'!$C$6), AND(E110='club records'!$B$7, F110&lt;='club records'!$C$7), AND(E110='club records'!$B$8, F110&lt;='club records'!$C$8), AND(E110='club records'!$B$9, F110&lt;='club records'!$C$9), AND(E110='club records'!$B$10, F110&lt;='club records'!$C$10))), "CR", " ")</f>
        <v xml:space="preserve"> </v>
      </c>
      <c r="L110" s="15" t="str">
        <f>IF(AND(B110=200, OR(AND(E110='club records'!$B$11, F110&lt;='club records'!$C$11), AND(E110='club records'!$B$12, F110&lt;='club records'!$C$12), AND(E110='club records'!$B$13, F110&lt;='club records'!$C$13), AND(E110='club records'!$B$14, F110&lt;='club records'!$C$14), AND(E110='club records'!$B$15, F110&lt;='club records'!$C$15))), "CR", " ")</f>
        <v xml:space="preserve"> </v>
      </c>
      <c r="M110" s="15" t="str">
        <f>IF(AND(B110=300, OR(AND(E110='club records'!$B$16, F110&lt;='club records'!$C$16), AND(E110='club records'!$B$17, F110&lt;='club records'!$C$17))), "CR", " ")</f>
        <v xml:space="preserve"> </v>
      </c>
      <c r="N110" s="15" t="str">
        <f>IF(AND(B110=400, OR(AND(E110='club records'!$B$18, F110&lt;='club records'!$C$18), AND(E110='club records'!$B$19, F110&lt;='club records'!$C$19), AND(E110='club records'!$B$20, F110&lt;='club records'!$C$20), AND(E110='club records'!$B$21, F110&lt;='club records'!$C$21))), "CR", " ")</f>
        <v xml:space="preserve"> </v>
      </c>
      <c r="O110" s="15" t="str">
        <f>IF(AND(B110=800, OR(AND(E110='club records'!$B$22, F110&lt;='club records'!$C$22), AND(E110='club records'!$B$23, F110&lt;='club records'!$C$23), AND(E110='club records'!$B$24, F110&lt;='club records'!$C$24), AND(E110='club records'!$B$25, F110&lt;='club records'!$C$25), AND(E110='club records'!$B$26, F110&lt;='club records'!$C$26))), "CR", " ")</f>
        <v xml:space="preserve"> </v>
      </c>
      <c r="P110" s="15" t="str">
        <f>IF(AND(B110=1000, OR(AND(E110='club records'!$B$27, F110&lt;='club records'!$C$27), AND(E110='club records'!$B$28, F110&lt;='club records'!$C$28))), "CR", " ")</f>
        <v xml:space="preserve"> </v>
      </c>
      <c r="Q110" s="15" t="str">
        <f>IF(AND(B110=1500, OR(AND(E110='club records'!$B$29, F110&lt;='club records'!$C$29), AND(E110='club records'!$B$30, F110&lt;='club records'!$C$30), AND(E110='club records'!$B$31, F110&lt;='club records'!$C$31), AND(E110='club records'!$B$32, F110&lt;='club records'!$C$32), AND(E110='club records'!$B$33, F110&lt;='club records'!$C$33))), "CR", " ")</f>
        <v xml:space="preserve"> </v>
      </c>
      <c r="R110" s="15" t="str">
        <f>IF(AND(B110="1600 (Mile)",OR(AND(E110='club records'!$B$34,F110&lt;='club records'!$C$34),AND(E110='club records'!$B$35,F110&lt;='club records'!$C$35),AND(E110='club records'!$B$36,F110&lt;='club records'!$C$36),AND(E110='club records'!$B$37,F110&lt;='club records'!$C$37))),"CR"," ")</f>
        <v xml:space="preserve"> </v>
      </c>
      <c r="S110" s="15" t="str">
        <f>IF(AND(B110=3000, OR(AND(E110='club records'!$B$38, F110&lt;='club records'!$C$38), AND(E110='club records'!$B$39, F110&lt;='club records'!$C$39), AND(E110='club records'!$B$40, F110&lt;='club records'!$C$40), AND(E110='club records'!$B$41, F110&lt;='club records'!$C$41))), "CR", " ")</f>
        <v xml:space="preserve"> </v>
      </c>
      <c r="T110" s="15" t="str">
        <f>IF(AND(B110=5000, OR(AND(E110='club records'!$B$42, F110&lt;='club records'!$C$42), AND(E110='club records'!$B$43, F110&lt;='club records'!$C$43))), "CR", " ")</f>
        <v xml:space="preserve"> </v>
      </c>
      <c r="U110" s="14" t="str">
        <f>IF(AND(B110=10000, OR(AND(E110='club records'!$B$44, F110&lt;='club records'!$C$44), AND(E110='club records'!$B$45, F110&lt;='club records'!$C$45))), "CR", " ")</f>
        <v xml:space="preserve"> </v>
      </c>
      <c r="V110" s="14" t="str">
        <f>IF(AND(B110="high jump", OR(AND(E110='club records'!$F$1, F110&gt;='club records'!$G$1), AND(E110='club records'!$F$2, F110&gt;='club records'!$G$2), AND(E110='club records'!$F$3, F110&gt;='club records'!$G$3), AND(E110='club records'!$F$4, F110&gt;='club records'!$G$4), AND(E110='club records'!$F$5, F110&gt;='club records'!$G$5))), "CR", " ")</f>
        <v xml:space="preserve"> </v>
      </c>
      <c r="W110" s="14" t="str">
        <f>IF(AND(B110="long jump", OR(AND(E110='club records'!$F$6, F110&gt;='club records'!$G$6), AND(E110='club records'!$F$7, F110&gt;='club records'!$G$7), AND(E110='club records'!$F$8, F110&gt;='club records'!$G$8), AND(E110='club records'!$F$9, F110&gt;='club records'!$G$9), AND(E110='club records'!$F$10, F110&gt;='club records'!$G$10))), "CR", " ")</f>
        <v xml:space="preserve"> </v>
      </c>
      <c r="X110" s="14" t="str">
        <f>IF(AND(B110="triple jump", OR(AND(E110='club records'!$F$11, F110&gt;='club records'!$G$11), AND(E110='club records'!$F$12, F110&gt;='club records'!$G$12), AND(E110='club records'!$F$13, F110&gt;='club records'!$G$13), AND(E110='club records'!$F$14, F110&gt;='club records'!$G$14), AND(E110='club records'!$F$15, F110&gt;='club records'!$G$15))), "CR", " ")</f>
        <v xml:space="preserve"> </v>
      </c>
      <c r="Y110" s="14" t="str">
        <f>IF(AND(B110="pole vault", OR(AND(E110='club records'!$F$16, F110&gt;='club records'!$G$16), AND(E110='club records'!$F$17, F110&gt;='club records'!$G$17), AND(E110='club records'!$F$18, F110&gt;='club records'!$G$18), AND(E110='club records'!$F$19, F110&gt;='club records'!$G$19), AND(E110='club records'!$F$20, F110&gt;='club records'!$G$20))), "CR", " ")</f>
        <v xml:space="preserve"> </v>
      </c>
      <c r="Z110" s="14" t="str">
        <f>IF(AND(B110="discus 1", E110='club records'!$F$21, F110&gt;='club records'!$G$21), "CR", " ")</f>
        <v xml:space="preserve"> </v>
      </c>
      <c r="AA110" s="14" t="str">
        <f>IF(AND(B110="discus 1.25", E110='club records'!$F$22, F110&gt;='club records'!$G$22), "CR", " ")</f>
        <v xml:space="preserve"> </v>
      </c>
      <c r="AB110" s="14" t="str">
        <f>IF(AND(B110="discus 1.5", E110='club records'!$F$23, F110&gt;='club records'!$G$23), "CR", " ")</f>
        <v xml:space="preserve"> </v>
      </c>
      <c r="AC110" s="14" t="str">
        <f>IF(AND(B110="discus 1.75", E110='club records'!$F$24, F110&gt;='club records'!$G$24), "CR", " ")</f>
        <v xml:space="preserve"> </v>
      </c>
      <c r="AD110" s="14" t="str">
        <f>IF(AND(B110="discus 2", E110='club records'!$F$25, F110&gt;='club records'!$G$25), "CR", " ")</f>
        <v xml:space="preserve"> </v>
      </c>
      <c r="AE110" s="14" t="str">
        <f>IF(AND(B110="hammer 4", E110='club records'!$F$27, F110&gt;='club records'!$G$27), "CR", " ")</f>
        <v xml:space="preserve"> </v>
      </c>
      <c r="AF110" s="14" t="str">
        <f>IF(AND(B110="hammer 5", E110='club records'!$F$28, F110&gt;='club records'!$G$28), "CR", " ")</f>
        <v xml:space="preserve"> </v>
      </c>
      <c r="AG110" s="14" t="str">
        <f>IF(AND(B110="hammer 6", E110='club records'!$F$29, F110&gt;='club records'!$G$29), "CR", " ")</f>
        <v xml:space="preserve"> </v>
      </c>
      <c r="AH110" s="14" t="str">
        <f>IF(AND(B110="hammer 7.26", E110='club records'!$F$30, F110&gt;='club records'!$G$30), "CR", " ")</f>
        <v xml:space="preserve"> </v>
      </c>
      <c r="AI110" s="14" t="str">
        <f>IF(AND(B110="javelin 400", E110='club records'!$F$31, F110&gt;='club records'!$G$31), "CR", " ")</f>
        <v xml:space="preserve"> </v>
      </c>
      <c r="AJ110" s="14" t="str">
        <f>IF(AND(B110="javelin 600", E110='club records'!$F$32, F110&gt;='club records'!$G$32), "CR", " ")</f>
        <v xml:space="preserve"> </v>
      </c>
      <c r="AK110" s="14" t="str">
        <f>IF(AND(B110="javelin 700", E110='club records'!$F$33, F110&gt;='club records'!$G$33), "CR", " ")</f>
        <v xml:space="preserve"> </v>
      </c>
      <c r="AL110" s="14" t="str">
        <f>IF(AND(B110="javelin 800", OR(AND(E110='club records'!$F$34, F110&gt;='club records'!$G$34), AND(E110='club records'!$F$35, F110&gt;='club records'!$G$35))), "CR", " ")</f>
        <v xml:space="preserve"> </v>
      </c>
      <c r="AM110" s="14" t="str">
        <f>IF(AND(B110="shot 3", E110='club records'!$F$36, F110&gt;='club records'!$G$36), "CR", " ")</f>
        <v xml:space="preserve"> </v>
      </c>
      <c r="AN110" s="14" t="str">
        <f>IF(AND(B110="shot 4", E110='club records'!$F$37, F110&gt;='club records'!$G$37), "CR", " ")</f>
        <v xml:space="preserve"> </v>
      </c>
      <c r="AO110" s="14" t="str">
        <f>IF(AND(B110="shot 5", E110='club records'!$F$38, F110&gt;='club records'!$G$38), "CR", " ")</f>
        <v xml:space="preserve"> </v>
      </c>
      <c r="AP110" s="14" t="str">
        <f>IF(AND(B110="shot 6", E110='club records'!$F$39, F110&gt;='club records'!$G$39), "CR", " ")</f>
        <v xml:space="preserve"> </v>
      </c>
      <c r="AQ110" s="14" t="str">
        <f>IF(AND(B110="shot 7.26", E110='club records'!$F$40, F110&gt;='club records'!$G$40), "CR", " ")</f>
        <v xml:space="preserve"> </v>
      </c>
      <c r="AR110" s="14" t="str">
        <f>IF(AND(B110="60H",OR(AND(E110='club records'!$J$1,F110&lt;='club records'!$K$1),AND(E110='club records'!$J$2,F110&lt;='club records'!$K$2),AND(E110='club records'!$J$3,F110&lt;='club records'!$K$3),AND(E110='club records'!$J$4,F110&lt;='club records'!$K$4),AND(E110='club records'!$J$5,F110&lt;='club records'!$K$5))),"CR"," ")</f>
        <v xml:space="preserve"> </v>
      </c>
      <c r="AS110" s="14" t="str">
        <f>IF(AND(B110="75H", AND(E110='club records'!$J$6, F110&lt;='club records'!$K$6)), "CR", " ")</f>
        <v xml:space="preserve"> </v>
      </c>
      <c r="AT110" s="14" t="str">
        <f>IF(AND(B110="80H", AND(E110='club records'!$J$7, F110&lt;='club records'!$K$7)), "CR", " ")</f>
        <v xml:space="preserve"> </v>
      </c>
      <c r="AU110" s="14" t="str">
        <f>IF(AND(B110="100H", AND(E110='club records'!$J$8, F110&lt;='club records'!$K$8)), "CR", " ")</f>
        <v xml:space="preserve"> </v>
      </c>
      <c r="AV110" s="14" t="str">
        <f>IF(AND(B110="110H", OR(AND(E110='club records'!$J$9, F110&lt;='club records'!$K$9), AND(E110='club records'!$J$10, F110&lt;='club records'!$K$10))), "CR", " ")</f>
        <v xml:space="preserve"> </v>
      </c>
      <c r="AW110" s="14" t="str">
        <f>IF(AND(B110="400H", OR(AND(E110='club records'!$J$11, F110&lt;='club records'!$K$11), AND(E110='club records'!$J$12, F110&lt;='club records'!$K$12), AND(E110='club records'!$J$13, F110&lt;='club records'!$K$13), AND(E110='club records'!$J$14, F110&lt;='club records'!$K$14))), "CR", " ")</f>
        <v xml:space="preserve"> </v>
      </c>
      <c r="AX110" s="14" t="str">
        <f>IF(AND(B110="1500SC", AND(E110='club records'!$J$15, F110&lt;='club records'!$K$15)), "CR", " ")</f>
        <v xml:space="preserve"> </v>
      </c>
      <c r="AY110" s="14" t="str">
        <f>IF(AND(B110="2000SC", OR(AND(E110='club records'!$J$17, F110&lt;='club records'!$K$17), AND(E110='club records'!$J$18, F110&lt;='club records'!$K$18))), "CR", " ")</f>
        <v xml:space="preserve"> </v>
      </c>
      <c r="AZ110" s="14" t="str">
        <f>IF(AND(B110="3000SC", OR(AND(E110='club records'!$J$20, F110&lt;='club records'!$K$20), AND(E110='club records'!$J$21, F110&lt;='club records'!$K$21))), "CR", " ")</f>
        <v xml:space="preserve"> </v>
      </c>
      <c r="BA110" s="15" t="str">
        <f>IF(AND(B110="4x100", OR(AND(E110='club records'!$N$1, F110&lt;='club records'!$O$1), AND(E110='club records'!$N$2, F110&lt;='club records'!$O$2), AND(E110='club records'!$N$3, F110&lt;='club records'!$O$3), AND(E110='club records'!$N$4, F110&lt;='club records'!$O$4), AND(E110='club records'!$N$5, F110&lt;='club records'!$O$5))), "CR", " ")</f>
        <v xml:space="preserve"> </v>
      </c>
      <c r="BB110" s="15" t="str">
        <f>IF(AND(B110="4x200", OR(AND(E110='club records'!$N$6, F110&lt;='club records'!$O$6), AND(E110='club records'!$N$7, F110&lt;='club records'!$O$7), AND(E110='club records'!$N$8, F110&lt;='club records'!$O$8), AND(E110='club records'!$N$9, F110&lt;='club records'!$O$9), AND(E110='club records'!$N$10, F110&lt;='club records'!$O$10))), "CR", " ")</f>
        <v xml:space="preserve"> </v>
      </c>
      <c r="BC110" s="15" t="str">
        <f>IF(AND(B110="4x300", AND(E110='club records'!$N$11, F110&lt;='club records'!$O$11)), "CR", " ")</f>
        <v xml:space="preserve"> </v>
      </c>
      <c r="BD110" s="15" t="str">
        <f>IF(AND(B110="4x400", OR(AND(E110='club records'!$N$12, F110&lt;='club records'!$O$12), AND(E110='club records'!$N$13, F110&lt;='club records'!$O$13), AND(E110='club records'!$N$14, F110&lt;='club records'!$O$14), AND(E110='club records'!$N$15, F110&lt;='club records'!$O$15))), "CR", " ")</f>
        <v xml:space="preserve"> </v>
      </c>
      <c r="BE110" s="15" t="str">
        <f>IF(AND(B110="3x800", OR(AND(E110='club records'!$N$16, F110&lt;='club records'!$O$16), AND(E110='club records'!$N$17, F110&lt;='club records'!$O$17), AND(E110='club records'!$N$18, F110&lt;='club records'!$O$18))), "CR", " ")</f>
        <v xml:space="preserve"> </v>
      </c>
      <c r="BF110" s="15" t="str">
        <f>IF(AND(B110="pentathlon", OR(AND(E110='club records'!$N$21, F110&gt;='club records'!$O$21), AND(E110='club records'!$N$22, F110&gt;='club records'!$O$22),AND(E110='club records'!$N$23, F110&gt;='club records'!$O$23),AND(E110='club records'!$N$24, F110&gt;='club records'!$O$24))), "CR", " ")</f>
        <v xml:space="preserve"> </v>
      </c>
      <c r="BG110" s="15" t="str">
        <f>IF(AND(B110="heptathlon", OR(AND(E110='club records'!$N$26, F110&gt;='club records'!$O$26), AND(E110='club records'!$N$27, F110&gt;='club records'!$O$27))), "CR", " ")</f>
        <v xml:space="preserve"> </v>
      </c>
      <c r="BH110" s="15" t="str">
        <f>IF(AND(B110="decathlon", OR(AND(E110='club records'!$N$29, F110&gt;='club records'!$O$29), AND(E110='club records'!$N$30, F110&gt;='club records'!$O$30),AND(E110='club records'!$N$31, F110&gt;='club records'!$O$31))), "CR", " ")</f>
        <v xml:space="preserve"> </v>
      </c>
    </row>
    <row r="111" spans="1:60" ht="14.5" x14ac:dyDescent="0.35">
      <c r="A111" s="1" t="str">
        <f t="shared" si="8"/>
        <v>U13</v>
      </c>
      <c r="B111" s="2">
        <v>1500</v>
      </c>
      <c r="C111" s="1" t="s">
        <v>77</v>
      </c>
      <c r="D111" s="1" t="s">
        <v>155</v>
      </c>
      <c r="E111" s="19" t="s">
        <v>13</v>
      </c>
      <c r="F111" s="20" t="s">
        <v>364</v>
      </c>
      <c r="G111" s="27">
        <v>43604</v>
      </c>
      <c r="H111" s="1" t="s">
        <v>313</v>
      </c>
      <c r="I111" s="1" t="s">
        <v>361</v>
      </c>
      <c r="J111" s="15" t="str">
        <f>IF(OR(K111="CR", L111="CR", M111="CR", N111="CR", O111="CR", P111="CR", Q111="CR", R111="CR", S111="CR", T111="CR",U111="CR", V111="CR", W111="CR", X111="CR", Y111="CR", Z111="CR", AA111="CR", AB111="CR", AC111="CR", AD111="CR", AE111="CR", AF111="CR", AG111="CR", AH111="CR", AI111="CR", AJ111="CR", AK111="CR", AL111="CR", AM111="CR", AN111="CR", AO111="CR", AP111="CR", AQ111="CR", AR111="CR", AS111="CR", AT111="CR", AU111="CR", AV111="CR", AW111="CR", AX111="CR", AY111="CR", AZ111="CR", BA111="CR", BB111="CR", BC111="CR", BD111="CR", BE111="CR", BF111="CR", BG111="CR", BH111="CR"), "***CLUB RECORD***", "")</f>
        <v/>
      </c>
      <c r="K111" s="15" t="str">
        <f>IF(AND(B111=100, OR(AND(E111='club records'!$B$6, F111&lt;='club records'!$C$6), AND(E111='club records'!$B$7, F111&lt;='club records'!$C$7), AND(E111='club records'!$B$8, F111&lt;='club records'!$C$8), AND(E111='club records'!$B$9, F111&lt;='club records'!$C$9), AND(E111='club records'!$B$10, F111&lt;='club records'!$C$10))), "CR", " ")</f>
        <v xml:space="preserve"> </v>
      </c>
      <c r="L111" s="15" t="str">
        <f>IF(AND(B111=200, OR(AND(E111='club records'!$B$11, F111&lt;='club records'!$C$11), AND(E111='club records'!$B$12, F111&lt;='club records'!$C$12), AND(E111='club records'!$B$13, F111&lt;='club records'!$C$13), AND(E111='club records'!$B$14, F111&lt;='club records'!$C$14), AND(E111='club records'!$B$15, F111&lt;='club records'!$C$15))), "CR", " ")</f>
        <v xml:space="preserve"> </v>
      </c>
      <c r="M111" s="15" t="str">
        <f>IF(AND(B111=300, OR(AND(E111='club records'!$B$16, F111&lt;='club records'!$C$16), AND(E111='club records'!$B$17, F111&lt;='club records'!$C$17))), "CR", " ")</f>
        <v xml:space="preserve"> </v>
      </c>
      <c r="N111" s="15" t="str">
        <f>IF(AND(B111=400, OR(AND(E111='club records'!$B$18, F111&lt;='club records'!$C$18), AND(E111='club records'!$B$19, F111&lt;='club records'!$C$19), AND(E111='club records'!$B$20, F111&lt;='club records'!$C$20), AND(E111='club records'!$B$21, F111&lt;='club records'!$C$21))), "CR", " ")</f>
        <v xml:space="preserve"> </v>
      </c>
      <c r="O111" s="15" t="str">
        <f>IF(AND(B111=800, OR(AND(E111='club records'!$B$22, F111&lt;='club records'!$C$22), AND(E111='club records'!$B$23, F111&lt;='club records'!$C$23), AND(E111='club records'!$B$24, F111&lt;='club records'!$C$24), AND(E111='club records'!$B$25, F111&lt;='club records'!$C$25), AND(E111='club records'!$B$26, F111&lt;='club records'!$C$26))), "CR", " ")</f>
        <v xml:space="preserve"> </v>
      </c>
      <c r="P111" s="15" t="str">
        <f>IF(AND(B111=1000, OR(AND(E111='club records'!$B$27, F111&lt;='club records'!$C$27), AND(E111='club records'!$B$28, F111&lt;='club records'!$C$28))), "CR", " ")</f>
        <v xml:space="preserve"> </v>
      </c>
      <c r="Q111" s="15" t="str">
        <f>IF(AND(B111=1500, OR(AND(E111='club records'!$B$29, F111&lt;='club records'!$C$29), AND(E111='club records'!$B$30, F111&lt;='club records'!$C$30), AND(E111='club records'!$B$31, F111&lt;='club records'!$C$31), AND(E111='club records'!$B$32, F111&lt;='club records'!$C$32), AND(E111='club records'!$B$33, F111&lt;='club records'!$C$33))), "CR", " ")</f>
        <v xml:space="preserve"> </v>
      </c>
      <c r="R111" s="15" t="str">
        <f>IF(AND(B111="1600 (Mile)",OR(AND(E111='club records'!$B$34,F111&lt;='club records'!$C$34),AND(E111='club records'!$B$35,F111&lt;='club records'!$C$35),AND(E111='club records'!$B$36,F111&lt;='club records'!$C$36),AND(E111='club records'!$B$37,F111&lt;='club records'!$C$37))),"CR"," ")</f>
        <v xml:space="preserve"> </v>
      </c>
      <c r="S111" s="15" t="str">
        <f>IF(AND(B111=3000, OR(AND(E111='club records'!$B$38, F111&lt;='club records'!$C$38), AND(E111='club records'!$B$39, F111&lt;='club records'!$C$39), AND(E111='club records'!$B$40, F111&lt;='club records'!$C$40), AND(E111='club records'!$B$41, F111&lt;='club records'!$C$41))), "CR", " ")</f>
        <v xml:space="preserve"> </v>
      </c>
      <c r="T111" s="15" t="str">
        <f>IF(AND(B111=5000, OR(AND(E111='club records'!$B$42, F111&lt;='club records'!$C$42), AND(E111='club records'!$B$43, F111&lt;='club records'!$C$43))), "CR", " ")</f>
        <v xml:space="preserve"> </v>
      </c>
      <c r="U111" s="14" t="str">
        <f>IF(AND(B111=10000, OR(AND(E111='club records'!$B$44, F111&lt;='club records'!$C$44), AND(E111='club records'!$B$45, F111&lt;='club records'!$C$45))), "CR", " ")</f>
        <v xml:space="preserve"> </v>
      </c>
      <c r="V111" s="14" t="str">
        <f>IF(AND(B111="high jump", OR(AND(E111='club records'!$F$1, F111&gt;='club records'!$G$1), AND(E111='club records'!$F$2, F111&gt;='club records'!$G$2), AND(E111='club records'!$F$3, F111&gt;='club records'!$G$3), AND(E111='club records'!$F$4, F111&gt;='club records'!$G$4), AND(E111='club records'!$F$5, F111&gt;='club records'!$G$5))), "CR", " ")</f>
        <v xml:space="preserve"> </v>
      </c>
      <c r="W111" s="14" t="str">
        <f>IF(AND(B111="long jump", OR(AND(E111='club records'!$F$6, F111&gt;='club records'!$G$6), AND(E111='club records'!$F$7, F111&gt;='club records'!$G$7), AND(E111='club records'!$F$8, F111&gt;='club records'!$G$8), AND(E111='club records'!$F$9, F111&gt;='club records'!$G$9), AND(E111='club records'!$F$10, F111&gt;='club records'!$G$10))), "CR", " ")</f>
        <v xml:space="preserve"> </v>
      </c>
      <c r="X111" s="14" t="str">
        <f>IF(AND(B111="triple jump", OR(AND(E111='club records'!$F$11, F111&gt;='club records'!$G$11), AND(E111='club records'!$F$12, F111&gt;='club records'!$G$12), AND(E111='club records'!$F$13, F111&gt;='club records'!$G$13), AND(E111='club records'!$F$14, F111&gt;='club records'!$G$14), AND(E111='club records'!$F$15, F111&gt;='club records'!$G$15))), "CR", " ")</f>
        <v xml:space="preserve"> </v>
      </c>
      <c r="Y111" s="14" t="str">
        <f>IF(AND(B111="pole vault", OR(AND(E111='club records'!$F$16, F111&gt;='club records'!$G$16), AND(E111='club records'!$F$17, F111&gt;='club records'!$G$17), AND(E111='club records'!$F$18, F111&gt;='club records'!$G$18), AND(E111='club records'!$F$19, F111&gt;='club records'!$G$19), AND(E111='club records'!$F$20, F111&gt;='club records'!$G$20))), "CR", " ")</f>
        <v xml:space="preserve"> </v>
      </c>
      <c r="Z111" s="14" t="str">
        <f>IF(AND(B111="discus 1", E111='club records'!$F$21, F111&gt;='club records'!$G$21), "CR", " ")</f>
        <v xml:space="preserve"> </v>
      </c>
      <c r="AA111" s="14" t="str">
        <f>IF(AND(B111="discus 1.25", E111='club records'!$F$22, F111&gt;='club records'!$G$22), "CR", " ")</f>
        <v xml:space="preserve"> </v>
      </c>
      <c r="AB111" s="14" t="str">
        <f>IF(AND(B111="discus 1.5", E111='club records'!$F$23, F111&gt;='club records'!$G$23), "CR", " ")</f>
        <v xml:space="preserve"> </v>
      </c>
      <c r="AC111" s="14" t="str">
        <f>IF(AND(B111="discus 1.75", E111='club records'!$F$24, F111&gt;='club records'!$G$24), "CR", " ")</f>
        <v xml:space="preserve"> </v>
      </c>
      <c r="AD111" s="14" t="str">
        <f>IF(AND(B111="discus 2", E111='club records'!$F$25, F111&gt;='club records'!$G$25), "CR", " ")</f>
        <v xml:space="preserve"> </v>
      </c>
      <c r="AE111" s="14" t="str">
        <f>IF(AND(B111="hammer 4", E111='club records'!$F$27, F111&gt;='club records'!$G$27), "CR", " ")</f>
        <v xml:space="preserve"> </v>
      </c>
      <c r="AF111" s="14" t="str">
        <f>IF(AND(B111="hammer 5", E111='club records'!$F$28, F111&gt;='club records'!$G$28), "CR", " ")</f>
        <v xml:space="preserve"> </v>
      </c>
      <c r="AG111" s="14" t="str">
        <f>IF(AND(B111="hammer 6", E111='club records'!$F$29, F111&gt;='club records'!$G$29), "CR", " ")</f>
        <v xml:space="preserve"> </v>
      </c>
      <c r="AH111" s="14" t="str">
        <f>IF(AND(B111="hammer 7.26", E111='club records'!$F$30, F111&gt;='club records'!$G$30), "CR", " ")</f>
        <v xml:space="preserve"> </v>
      </c>
      <c r="AI111" s="14" t="str">
        <f>IF(AND(B111="javelin 400", E111='club records'!$F$31, F111&gt;='club records'!$G$31), "CR", " ")</f>
        <v xml:space="preserve"> </v>
      </c>
      <c r="AJ111" s="14" t="str">
        <f>IF(AND(B111="javelin 600", E111='club records'!$F$32, F111&gt;='club records'!$G$32), "CR", " ")</f>
        <v xml:space="preserve"> </v>
      </c>
      <c r="AK111" s="14" t="str">
        <f>IF(AND(B111="javelin 700", E111='club records'!$F$33, F111&gt;='club records'!$G$33), "CR", " ")</f>
        <v xml:space="preserve"> </v>
      </c>
      <c r="AL111" s="14" t="str">
        <f>IF(AND(B111="javelin 800", OR(AND(E111='club records'!$F$34, F111&gt;='club records'!$G$34), AND(E111='club records'!$F$35, F111&gt;='club records'!$G$35))), "CR", " ")</f>
        <v xml:space="preserve"> </v>
      </c>
      <c r="AM111" s="14" t="str">
        <f>IF(AND(B111="shot 3", E111='club records'!$F$36, F111&gt;='club records'!$G$36), "CR", " ")</f>
        <v xml:space="preserve"> </v>
      </c>
      <c r="AN111" s="14" t="str">
        <f>IF(AND(B111="shot 4", E111='club records'!$F$37, F111&gt;='club records'!$G$37), "CR", " ")</f>
        <v xml:space="preserve"> </v>
      </c>
      <c r="AO111" s="14" t="str">
        <f>IF(AND(B111="shot 5", E111='club records'!$F$38, F111&gt;='club records'!$G$38), "CR", " ")</f>
        <v xml:space="preserve"> </v>
      </c>
      <c r="AP111" s="14" t="str">
        <f>IF(AND(B111="shot 6", E111='club records'!$F$39, F111&gt;='club records'!$G$39), "CR", " ")</f>
        <v xml:space="preserve"> </v>
      </c>
      <c r="AQ111" s="14" t="str">
        <f>IF(AND(B111="shot 7.26", E111='club records'!$F$40, F111&gt;='club records'!$G$40), "CR", " ")</f>
        <v xml:space="preserve"> </v>
      </c>
      <c r="AR111" s="14" t="str">
        <f>IF(AND(B111="60H",OR(AND(E111='club records'!$J$1,F111&lt;='club records'!$K$1),AND(E111='club records'!$J$2,F111&lt;='club records'!$K$2),AND(E111='club records'!$J$3,F111&lt;='club records'!$K$3),AND(E111='club records'!$J$4,F111&lt;='club records'!$K$4),AND(E111='club records'!$J$5,F111&lt;='club records'!$K$5))),"CR"," ")</f>
        <v xml:space="preserve"> </v>
      </c>
      <c r="AS111" s="14" t="str">
        <f>IF(AND(B111="75H", AND(E111='club records'!$J$6, F111&lt;='club records'!$K$6)), "CR", " ")</f>
        <v xml:space="preserve"> </v>
      </c>
      <c r="AT111" s="14" t="str">
        <f>IF(AND(B111="80H", AND(E111='club records'!$J$7, F111&lt;='club records'!$K$7)), "CR", " ")</f>
        <v xml:space="preserve"> </v>
      </c>
      <c r="AU111" s="14" t="str">
        <f>IF(AND(B111="100H", AND(E111='club records'!$J$8, F111&lt;='club records'!$K$8)), "CR", " ")</f>
        <v xml:space="preserve"> </v>
      </c>
      <c r="AV111" s="14" t="str">
        <f>IF(AND(B111="110H", OR(AND(E111='club records'!$J$9, F111&lt;='club records'!$K$9), AND(E111='club records'!$J$10, F111&lt;='club records'!$K$10))), "CR", " ")</f>
        <v xml:space="preserve"> </v>
      </c>
      <c r="AW111" s="14" t="str">
        <f>IF(AND(B111="400H", OR(AND(E111='club records'!$J$11, F111&lt;='club records'!$K$11), AND(E111='club records'!$J$12, F111&lt;='club records'!$K$12), AND(E111='club records'!$J$13, F111&lt;='club records'!$K$13), AND(E111='club records'!$J$14, F111&lt;='club records'!$K$14))), "CR", " ")</f>
        <v xml:space="preserve"> </v>
      </c>
      <c r="AX111" s="14" t="str">
        <f>IF(AND(B111="1500SC", AND(E111='club records'!$J$15, F111&lt;='club records'!$K$15)), "CR", " ")</f>
        <v xml:space="preserve"> </v>
      </c>
      <c r="AY111" s="14" t="str">
        <f>IF(AND(B111="2000SC", OR(AND(E111='club records'!$J$17, F111&lt;='club records'!$K$17), AND(E111='club records'!$J$18, F111&lt;='club records'!$K$18))), "CR", " ")</f>
        <v xml:space="preserve"> </v>
      </c>
      <c r="AZ111" s="14" t="str">
        <f>IF(AND(B111="3000SC", OR(AND(E111='club records'!$J$20, F111&lt;='club records'!$K$20), AND(E111='club records'!$J$21, F111&lt;='club records'!$K$21))), "CR", " ")</f>
        <v xml:space="preserve"> </v>
      </c>
      <c r="BA111" s="15" t="str">
        <f>IF(AND(B111="4x100", OR(AND(E111='club records'!$N$1, F111&lt;='club records'!$O$1), AND(E111='club records'!$N$2, F111&lt;='club records'!$O$2), AND(E111='club records'!$N$3, F111&lt;='club records'!$O$3), AND(E111='club records'!$N$4, F111&lt;='club records'!$O$4), AND(E111='club records'!$N$5, F111&lt;='club records'!$O$5))), "CR", " ")</f>
        <v xml:space="preserve"> </v>
      </c>
      <c r="BB111" s="15" t="str">
        <f>IF(AND(B111="4x200", OR(AND(E111='club records'!$N$6, F111&lt;='club records'!$O$6), AND(E111='club records'!$N$7, F111&lt;='club records'!$O$7), AND(E111='club records'!$N$8, F111&lt;='club records'!$O$8), AND(E111='club records'!$N$9, F111&lt;='club records'!$O$9), AND(E111='club records'!$N$10, F111&lt;='club records'!$O$10))), "CR", " ")</f>
        <v xml:space="preserve"> </v>
      </c>
      <c r="BC111" s="15" t="str">
        <f>IF(AND(B111="4x300", AND(E111='club records'!$N$11, F111&lt;='club records'!$O$11)), "CR", " ")</f>
        <v xml:space="preserve"> </v>
      </c>
      <c r="BD111" s="15" t="str">
        <f>IF(AND(B111="4x400", OR(AND(E111='club records'!$N$12, F111&lt;='club records'!$O$12), AND(E111='club records'!$N$13, F111&lt;='club records'!$O$13), AND(E111='club records'!$N$14, F111&lt;='club records'!$O$14), AND(E111='club records'!$N$15, F111&lt;='club records'!$O$15))), "CR", " ")</f>
        <v xml:space="preserve"> </v>
      </c>
      <c r="BE111" s="15" t="str">
        <f>IF(AND(B111="3x800", OR(AND(E111='club records'!$N$16, F111&lt;='club records'!$O$16), AND(E111='club records'!$N$17, F111&lt;='club records'!$O$17), AND(E111='club records'!$N$18, F111&lt;='club records'!$O$18))), "CR", " ")</f>
        <v xml:space="preserve"> </v>
      </c>
      <c r="BF111" s="15" t="str">
        <f>IF(AND(B111="pentathlon", OR(AND(E111='club records'!$N$21, F111&gt;='club records'!$O$21), AND(E111='club records'!$N$22, F111&gt;='club records'!$O$22),AND(E111='club records'!$N$23, F111&gt;='club records'!$O$23),AND(E111='club records'!$N$24, F111&gt;='club records'!$O$24))), "CR", " ")</f>
        <v xml:space="preserve"> </v>
      </c>
      <c r="BG111" s="15" t="str">
        <f>IF(AND(B111="heptathlon", OR(AND(E111='club records'!$N$26, F111&gt;='club records'!$O$26), AND(E111='club records'!$N$27, F111&gt;='club records'!$O$27))), "CR", " ")</f>
        <v xml:space="preserve"> </v>
      </c>
      <c r="BH111" s="15" t="str">
        <f>IF(AND(B111="decathlon", OR(AND(E111='club records'!$N$29, F111&gt;='club records'!$O$29), AND(E111='club records'!$N$30, F111&gt;='club records'!$O$30),AND(E111='club records'!$N$31, F111&gt;='club records'!$O$31))), "CR", " ")</f>
        <v xml:space="preserve"> </v>
      </c>
    </row>
    <row r="112" spans="1:60" ht="14.5" x14ac:dyDescent="0.35">
      <c r="A112" s="1" t="str">
        <f t="shared" si="8"/>
        <v>U13</v>
      </c>
      <c r="B112" s="2">
        <v>1500</v>
      </c>
      <c r="C112" s="1" t="s">
        <v>156</v>
      </c>
      <c r="D112" s="1" t="s">
        <v>157</v>
      </c>
      <c r="E112" s="19" t="s">
        <v>13</v>
      </c>
      <c r="F112" s="20" t="s">
        <v>574</v>
      </c>
      <c r="G112" s="27">
        <v>43715</v>
      </c>
      <c r="H112" s="1" t="s">
        <v>552</v>
      </c>
      <c r="I112" s="1" t="s">
        <v>553</v>
      </c>
      <c r="J112" s="15" t="str">
        <f>IF(OR(K112="CR", L112="CR", M112="CR", N112="CR", O112="CR", P112="CR", Q112="CR", R112="CR", S112="CR", T112="CR",U112="CR", V112="CR", W112="CR", X112="CR", Y112="CR", Z112="CR", AA112="CR", AB112="CR", AC112="CR", AD112="CR", AE112="CR", AF112="CR", AG112="CR", AH112="CR", AI112="CR", AJ112="CR", AK112="CR", AL112="CR", AM112="CR", AN112="CR", AO112="CR", AP112="CR", AQ112="CR", AR112="CR", AS112="CR", AT112="CR", AU112="CR", AV112="CR", AW112="CR", AX112="CR", AY112="CR", AZ112="CR", BA112="CR", BB112="CR", BC112="CR", BD112="CR", BE112="CR", BF112="CR", BG112="CR", BH112="CR"), "***CLUB RECORD***", "")</f>
        <v/>
      </c>
      <c r="K112" s="15" t="str">
        <f>IF(AND(B112=100, OR(AND(E112='club records'!$B$6, F112&lt;='club records'!$C$6), AND(E112='club records'!$B$7, F112&lt;='club records'!$C$7), AND(E112='club records'!$B$8, F112&lt;='club records'!$C$8), AND(E112='club records'!$B$9, F112&lt;='club records'!$C$9), AND(E112='club records'!$B$10, F112&lt;='club records'!$C$10))), "CR", " ")</f>
        <v xml:space="preserve"> </v>
      </c>
      <c r="L112" s="15" t="str">
        <f>IF(AND(B112=200, OR(AND(E112='club records'!$B$11, F112&lt;='club records'!$C$11), AND(E112='club records'!$B$12, F112&lt;='club records'!$C$12), AND(E112='club records'!$B$13, F112&lt;='club records'!$C$13), AND(E112='club records'!$B$14, F112&lt;='club records'!$C$14), AND(E112='club records'!$B$15, F112&lt;='club records'!$C$15))), "CR", " ")</f>
        <v xml:space="preserve"> </v>
      </c>
      <c r="M112" s="15" t="str">
        <f>IF(AND(B112=300, OR(AND(E112='club records'!$B$16, F112&lt;='club records'!$C$16), AND(E112='club records'!$B$17, F112&lt;='club records'!$C$17))), "CR", " ")</f>
        <v xml:space="preserve"> </v>
      </c>
      <c r="N112" s="15" t="str">
        <f>IF(AND(B112=400, OR(AND(E112='club records'!$B$18, F112&lt;='club records'!$C$18), AND(E112='club records'!$B$19, F112&lt;='club records'!$C$19), AND(E112='club records'!$B$20, F112&lt;='club records'!$C$20), AND(E112='club records'!$B$21, F112&lt;='club records'!$C$21))), "CR", " ")</f>
        <v xml:space="preserve"> </v>
      </c>
      <c r="O112" s="15" t="str">
        <f>IF(AND(B112=800, OR(AND(E112='club records'!$B$22, F112&lt;='club records'!$C$22), AND(E112='club records'!$B$23, F112&lt;='club records'!$C$23), AND(E112='club records'!$B$24, F112&lt;='club records'!$C$24), AND(E112='club records'!$B$25, F112&lt;='club records'!$C$25), AND(E112='club records'!$B$26, F112&lt;='club records'!$C$26))), "CR", " ")</f>
        <v xml:space="preserve"> </v>
      </c>
      <c r="P112" s="15" t="str">
        <f>IF(AND(B112=1000, OR(AND(E112='club records'!$B$27, F112&lt;='club records'!$C$27), AND(E112='club records'!$B$28, F112&lt;='club records'!$C$28))), "CR", " ")</f>
        <v xml:space="preserve"> </v>
      </c>
      <c r="Q112" s="15" t="str">
        <f>IF(AND(B112=1500, OR(AND(E112='club records'!$B$29, F112&lt;='club records'!$C$29), AND(E112='club records'!$B$30, F112&lt;='club records'!$C$30), AND(E112='club records'!$B$31, F112&lt;='club records'!$C$31), AND(E112='club records'!$B$32, F112&lt;='club records'!$C$32), AND(E112='club records'!$B$33, F112&lt;='club records'!$C$33))), "CR", " ")</f>
        <v xml:space="preserve"> </v>
      </c>
      <c r="R112" s="15" t="str">
        <f>IF(AND(B112="1600 (Mile)",OR(AND(E112='club records'!$B$34,F112&lt;='club records'!$C$34),AND(E112='club records'!$B$35,F112&lt;='club records'!$C$35),AND(E112='club records'!$B$36,F112&lt;='club records'!$C$36),AND(E112='club records'!$B$37,F112&lt;='club records'!$C$37))),"CR"," ")</f>
        <v xml:space="preserve"> </v>
      </c>
      <c r="S112" s="15" t="str">
        <f>IF(AND(B112=3000, OR(AND(E112='club records'!$B$38, F112&lt;='club records'!$C$38), AND(E112='club records'!$B$39, F112&lt;='club records'!$C$39), AND(E112='club records'!$B$40, F112&lt;='club records'!$C$40), AND(E112='club records'!$B$41, F112&lt;='club records'!$C$41))), "CR", " ")</f>
        <v xml:space="preserve"> </v>
      </c>
      <c r="T112" s="15" t="str">
        <f>IF(AND(B112=5000, OR(AND(E112='club records'!$B$42, F112&lt;='club records'!$C$42), AND(E112='club records'!$B$43, F112&lt;='club records'!$C$43))), "CR", " ")</f>
        <v xml:space="preserve"> </v>
      </c>
      <c r="U112" s="14" t="str">
        <f>IF(AND(B112=10000, OR(AND(E112='club records'!$B$44, F112&lt;='club records'!$C$44), AND(E112='club records'!$B$45, F112&lt;='club records'!$C$45))), "CR", " ")</f>
        <v xml:space="preserve"> </v>
      </c>
      <c r="V112" s="14" t="str">
        <f>IF(AND(B112="high jump", OR(AND(E112='club records'!$F$1, F112&gt;='club records'!$G$1), AND(E112='club records'!$F$2, F112&gt;='club records'!$G$2), AND(E112='club records'!$F$3, F112&gt;='club records'!$G$3), AND(E112='club records'!$F$4, F112&gt;='club records'!$G$4), AND(E112='club records'!$F$5, F112&gt;='club records'!$G$5))), "CR", " ")</f>
        <v xml:space="preserve"> </v>
      </c>
      <c r="W112" s="14" t="str">
        <f>IF(AND(B112="long jump", OR(AND(E112='club records'!$F$6, F112&gt;='club records'!$G$6), AND(E112='club records'!$F$7, F112&gt;='club records'!$G$7), AND(E112='club records'!$F$8, F112&gt;='club records'!$G$8), AND(E112='club records'!$F$9, F112&gt;='club records'!$G$9), AND(E112='club records'!$F$10, F112&gt;='club records'!$G$10))), "CR", " ")</f>
        <v xml:space="preserve"> </v>
      </c>
      <c r="X112" s="14" t="str">
        <f>IF(AND(B112="triple jump", OR(AND(E112='club records'!$F$11, F112&gt;='club records'!$G$11), AND(E112='club records'!$F$12, F112&gt;='club records'!$G$12), AND(E112='club records'!$F$13, F112&gt;='club records'!$G$13), AND(E112='club records'!$F$14, F112&gt;='club records'!$G$14), AND(E112='club records'!$F$15, F112&gt;='club records'!$G$15))), "CR", " ")</f>
        <v xml:space="preserve"> </v>
      </c>
      <c r="Y112" s="14" t="str">
        <f>IF(AND(B112="pole vault", OR(AND(E112='club records'!$F$16, F112&gt;='club records'!$G$16), AND(E112='club records'!$F$17, F112&gt;='club records'!$G$17), AND(E112='club records'!$F$18, F112&gt;='club records'!$G$18), AND(E112='club records'!$F$19, F112&gt;='club records'!$G$19), AND(E112='club records'!$F$20, F112&gt;='club records'!$G$20))), "CR", " ")</f>
        <v xml:space="preserve"> </v>
      </c>
      <c r="Z112" s="14" t="str">
        <f>IF(AND(B112="discus 1", E112='club records'!$F$21, F112&gt;='club records'!$G$21), "CR", " ")</f>
        <v xml:space="preserve"> </v>
      </c>
      <c r="AA112" s="14" t="str">
        <f>IF(AND(B112="discus 1.25", E112='club records'!$F$22, F112&gt;='club records'!$G$22), "CR", " ")</f>
        <v xml:space="preserve"> </v>
      </c>
      <c r="AB112" s="14" t="str">
        <f>IF(AND(B112="discus 1.5", E112='club records'!$F$23, F112&gt;='club records'!$G$23), "CR", " ")</f>
        <v xml:space="preserve"> </v>
      </c>
      <c r="AC112" s="14" t="str">
        <f>IF(AND(B112="discus 1.75", E112='club records'!$F$24, F112&gt;='club records'!$G$24), "CR", " ")</f>
        <v xml:space="preserve"> </v>
      </c>
      <c r="AD112" s="14" t="str">
        <f>IF(AND(B112="discus 2", E112='club records'!$F$25, F112&gt;='club records'!$G$25), "CR", " ")</f>
        <v xml:space="preserve"> </v>
      </c>
      <c r="AE112" s="14" t="str">
        <f>IF(AND(B112="hammer 4", E112='club records'!$F$27, F112&gt;='club records'!$G$27), "CR", " ")</f>
        <v xml:space="preserve"> </v>
      </c>
      <c r="AF112" s="14" t="str">
        <f>IF(AND(B112="hammer 5", E112='club records'!$F$28, F112&gt;='club records'!$G$28), "CR", " ")</f>
        <v xml:space="preserve"> </v>
      </c>
      <c r="AG112" s="14" t="str">
        <f>IF(AND(B112="hammer 6", E112='club records'!$F$29, F112&gt;='club records'!$G$29), "CR", " ")</f>
        <v xml:space="preserve"> </v>
      </c>
      <c r="AH112" s="14" t="str">
        <f>IF(AND(B112="hammer 7.26", E112='club records'!$F$30, F112&gt;='club records'!$G$30), "CR", " ")</f>
        <v xml:space="preserve"> </v>
      </c>
      <c r="AI112" s="14" t="str">
        <f>IF(AND(B112="javelin 400", E112='club records'!$F$31, F112&gt;='club records'!$G$31), "CR", " ")</f>
        <v xml:space="preserve"> </v>
      </c>
      <c r="AJ112" s="14" t="str">
        <f>IF(AND(B112="javelin 600", E112='club records'!$F$32, F112&gt;='club records'!$G$32), "CR", " ")</f>
        <v xml:space="preserve"> </v>
      </c>
      <c r="AK112" s="14" t="str">
        <f>IF(AND(B112="javelin 700", E112='club records'!$F$33, F112&gt;='club records'!$G$33), "CR", " ")</f>
        <v xml:space="preserve"> </v>
      </c>
      <c r="AL112" s="14" t="str">
        <f>IF(AND(B112="javelin 800", OR(AND(E112='club records'!$F$34, F112&gt;='club records'!$G$34), AND(E112='club records'!$F$35, F112&gt;='club records'!$G$35))), "CR", " ")</f>
        <v xml:space="preserve"> </v>
      </c>
      <c r="AM112" s="14" t="str">
        <f>IF(AND(B112="shot 3", E112='club records'!$F$36, F112&gt;='club records'!$G$36), "CR", " ")</f>
        <v xml:space="preserve"> </v>
      </c>
      <c r="AN112" s="14" t="str">
        <f>IF(AND(B112="shot 4", E112='club records'!$F$37, F112&gt;='club records'!$G$37), "CR", " ")</f>
        <v xml:space="preserve"> </v>
      </c>
      <c r="AO112" s="14" t="str">
        <f>IF(AND(B112="shot 5", E112='club records'!$F$38, F112&gt;='club records'!$G$38), "CR", " ")</f>
        <v xml:space="preserve"> </v>
      </c>
      <c r="AP112" s="14" t="str">
        <f>IF(AND(B112="shot 6", E112='club records'!$F$39, F112&gt;='club records'!$G$39), "CR", " ")</f>
        <v xml:space="preserve"> </v>
      </c>
      <c r="AQ112" s="14" t="str">
        <f>IF(AND(B112="shot 7.26", E112='club records'!$F$40, F112&gt;='club records'!$G$40), "CR", " ")</f>
        <v xml:space="preserve"> </v>
      </c>
      <c r="AR112" s="14" t="str">
        <f>IF(AND(B112="60H",OR(AND(E112='club records'!$J$1,F112&lt;='club records'!$K$1),AND(E112='club records'!$J$2,F112&lt;='club records'!$K$2),AND(E112='club records'!$J$3,F112&lt;='club records'!$K$3),AND(E112='club records'!$J$4,F112&lt;='club records'!$K$4),AND(E112='club records'!$J$5,F112&lt;='club records'!$K$5))),"CR"," ")</f>
        <v xml:space="preserve"> </v>
      </c>
      <c r="AS112" s="14" t="str">
        <f>IF(AND(B112="75H", AND(E112='club records'!$J$6, F112&lt;='club records'!$K$6)), "CR", " ")</f>
        <v xml:space="preserve"> </v>
      </c>
      <c r="AT112" s="14" t="str">
        <f>IF(AND(B112="80H", AND(E112='club records'!$J$7, F112&lt;='club records'!$K$7)), "CR", " ")</f>
        <v xml:space="preserve"> </v>
      </c>
      <c r="AU112" s="14" t="str">
        <f>IF(AND(B112="100H", AND(E112='club records'!$J$8, F112&lt;='club records'!$K$8)), "CR", " ")</f>
        <v xml:space="preserve"> </v>
      </c>
      <c r="AV112" s="14" t="str">
        <f>IF(AND(B112="110H", OR(AND(E112='club records'!$J$9, F112&lt;='club records'!$K$9), AND(E112='club records'!$J$10, F112&lt;='club records'!$K$10))), "CR", " ")</f>
        <v xml:space="preserve"> </v>
      </c>
      <c r="AW112" s="14" t="str">
        <f>IF(AND(B112="400H", OR(AND(E112='club records'!$J$11, F112&lt;='club records'!$K$11), AND(E112='club records'!$J$12, F112&lt;='club records'!$K$12), AND(E112='club records'!$J$13, F112&lt;='club records'!$K$13), AND(E112='club records'!$J$14, F112&lt;='club records'!$K$14))), "CR", " ")</f>
        <v xml:space="preserve"> </v>
      </c>
      <c r="AX112" s="14" t="str">
        <f>IF(AND(B112="1500SC", AND(E112='club records'!$J$15, F112&lt;='club records'!$K$15)), "CR", " ")</f>
        <v xml:space="preserve"> </v>
      </c>
      <c r="AY112" s="14" t="str">
        <f>IF(AND(B112="2000SC", OR(AND(E112='club records'!$J$17, F112&lt;='club records'!$K$17), AND(E112='club records'!$J$18, F112&lt;='club records'!$K$18))), "CR", " ")</f>
        <v xml:space="preserve"> </v>
      </c>
      <c r="AZ112" s="14" t="str">
        <f>IF(AND(B112="3000SC", OR(AND(E112='club records'!$J$20, F112&lt;='club records'!$K$20), AND(E112='club records'!$J$21, F112&lt;='club records'!$K$21))), "CR", " ")</f>
        <v xml:space="preserve"> </v>
      </c>
      <c r="BA112" s="15" t="str">
        <f>IF(AND(B112="4x100", OR(AND(E112='club records'!$N$1, F112&lt;='club records'!$O$1), AND(E112='club records'!$N$2, F112&lt;='club records'!$O$2), AND(E112='club records'!$N$3, F112&lt;='club records'!$O$3), AND(E112='club records'!$N$4, F112&lt;='club records'!$O$4), AND(E112='club records'!$N$5, F112&lt;='club records'!$O$5))), "CR", " ")</f>
        <v xml:space="preserve"> </v>
      </c>
      <c r="BB112" s="15" t="str">
        <f>IF(AND(B112="4x200", OR(AND(E112='club records'!$N$6, F112&lt;='club records'!$O$6), AND(E112='club records'!$N$7, F112&lt;='club records'!$O$7), AND(E112='club records'!$N$8, F112&lt;='club records'!$O$8), AND(E112='club records'!$N$9, F112&lt;='club records'!$O$9), AND(E112='club records'!$N$10, F112&lt;='club records'!$O$10))), "CR", " ")</f>
        <v xml:space="preserve"> </v>
      </c>
      <c r="BC112" s="15" t="str">
        <f>IF(AND(B112="4x300", AND(E112='club records'!$N$11, F112&lt;='club records'!$O$11)), "CR", " ")</f>
        <v xml:space="preserve"> </v>
      </c>
      <c r="BD112" s="15" t="str">
        <f>IF(AND(B112="4x400", OR(AND(E112='club records'!$N$12, F112&lt;='club records'!$O$12), AND(E112='club records'!$N$13, F112&lt;='club records'!$O$13), AND(E112='club records'!$N$14, F112&lt;='club records'!$O$14), AND(E112='club records'!$N$15, F112&lt;='club records'!$O$15))), "CR", " ")</f>
        <v xml:space="preserve"> </v>
      </c>
      <c r="BE112" s="15" t="str">
        <f>IF(AND(B112="3x800", OR(AND(E112='club records'!$N$16, F112&lt;='club records'!$O$16), AND(E112='club records'!$N$17, F112&lt;='club records'!$O$17), AND(E112='club records'!$N$18, F112&lt;='club records'!$O$18))), "CR", " ")</f>
        <v xml:space="preserve"> </v>
      </c>
      <c r="BF112" s="15" t="str">
        <f>IF(AND(B112="pentathlon", OR(AND(E112='club records'!$N$21, F112&gt;='club records'!$O$21), AND(E112='club records'!$N$22, F112&gt;='club records'!$O$22),AND(E112='club records'!$N$23, F112&gt;='club records'!$O$23),AND(E112='club records'!$N$24, F112&gt;='club records'!$O$24))), "CR", " ")</f>
        <v xml:space="preserve"> </v>
      </c>
      <c r="BG112" s="15" t="str">
        <f>IF(AND(B112="heptathlon", OR(AND(E112='club records'!$N$26, F112&gt;='club records'!$O$26), AND(E112='club records'!$N$27, F112&gt;='club records'!$O$27))), "CR", " ")</f>
        <v xml:space="preserve"> </v>
      </c>
      <c r="BH112" s="15" t="str">
        <f>IF(AND(B112="decathlon", OR(AND(E112='club records'!$N$29, F112&gt;='club records'!$O$29), AND(E112='club records'!$N$30, F112&gt;='club records'!$O$30),AND(E112='club records'!$N$31, F112&gt;='club records'!$O$31))), "CR", " ")</f>
        <v xml:space="preserve"> </v>
      </c>
    </row>
    <row r="113" spans="1:16333" ht="14.5" x14ac:dyDescent="0.35">
      <c r="A113" s="1" t="str">
        <f t="shared" si="8"/>
        <v>U13</v>
      </c>
      <c r="B113" s="2">
        <v>1500</v>
      </c>
      <c r="C113" s="1" t="s">
        <v>278</v>
      </c>
      <c r="D113" s="1" t="s">
        <v>456</v>
      </c>
      <c r="E113" s="19" t="s">
        <v>13</v>
      </c>
      <c r="F113" s="20" t="s">
        <v>466</v>
      </c>
      <c r="G113" s="27">
        <v>43649</v>
      </c>
      <c r="H113" s="1" t="s">
        <v>313</v>
      </c>
      <c r="I113" s="1" t="s">
        <v>305</v>
      </c>
      <c r="J113" s="15" t="str">
        <f>IF(OR(K113="CR", L113="CR", M113="CR", N113="CR", O113="CR", P113="CR", Q113="CR", R113="CR", S113="CR", T113="CR",U113="CR", V113="CR", W113="CR", X113="CR", Y113="CR", Z113="CR", AA113="CR", AB113="CR", AC113="CR", AD113="CR", AE113="CR", AF113="CR", AG113="CR", AH113="CR", AI113="CR", AJ113="CR", AK113="CR", AL113="CR", AM113="CR", AN113="CR", AO113="CR", AP113="CR", AQ113="CR", AR113="CR", AS113="CR", AT113="CR", AU113="CR", AV113="CR", AW113="CR", AX113="CR", AY113="CR", AZ113="CR", BA113="CR", BB113="CR", BC113="CR", BD113="CR", BE113="CR", BF113="CR", BG113="CR", BH113="CR"), "***CLUB RECORD***", "")</f>
        <v/>
      </c>
      <c r="K113" s="15" t="str">
        <f>IF(AND(B113=100, OR(AND(E113='club records'!$B$6, F113&lt;='club records'!$C$6), AND(E113='club records'!$B$7, F113&lt;='club records'!$C$7), AND(E113='club records'!$B$8, F113&lt;='club records'!$C$8), AND(E113='club records'!$B$9, F113&lt;='club records'!$C$9), AND(E113='club records'!$B$10, F113&lt;='club records'!$C$10))), "CR", " ")</f>
        <v xml:space="preserve"> </v>
      </c>
      <c r="L113" s="15" t="str">
        <f>IF(AND(B113=200, OR(AND(E113='club records'!$B$11, F113&lt;='club records'!$C$11), AND(E113='club records'!$B$12, F113&lt;='club records'!$C$12), AND(E113='club records'!$B$13, F113&lt;='club records'!$C$13), AND(E113='club records'!$B$14, F113&lt;='club records'!$C$14), AND(E113='club records'!$B$15, F113&lt;='club records'!$C$15))), "CR", " ")</f>
        <v xml:space="preserve"> </v>
      </c>
      <c r="M113" s="15" t="str">
        <f>IF(AND(B113=300, OR(AND(E113='club records'!$B$16, F113&lt;='club records'!$C$16), AND(E113='club records'!$B$17, F113&lt;='club records'!$C$17))), "CR", " ")</f>
        <v xml:space="preserve"> </v>
      </c>
      <c r="N113" s="15" t="str">
        <f>IF(AND(B113=400, OR(AND(E113='club records'!$B$18, F113&lt;='club records'!$C$18), AND(E113='club records'!$B$19, F113&lt;='club records'!$C$19), AND(E113='club records'!$B$20, F113&lt;='club records'!$C$20), AND(E113='club records'!$B$21, F113&lt;='club records'!$C$21))), "CR", " ")</f>
        <v xml:space="preserve"> </v>
      </c>
      <c r="O113" s="15" t="str">
        <f>IF(AND(B113=800, OR(AND(E113='club records'!$B$22, F113&lt;='club records'!$C$22), AND(E113='club records'!$B$23, F113&lt;='club records'!$C$23), AND(E113='club records'!$B$24, F113&lt;='club records'!$C$24), AND(E113='club records'!$B$25, F113&lt;='club records'!$C$25), AND(E113='club records'!$B$26, F113&lt;='club records'!$C$26))), "CR", " ")</f>
        <v xml:space="preserve"> </v>
      </c>
      <c r="P113" s="15" t="str">
        <f>IF(AND(B113=1000, OR(AND(E113='club records'!$B$27, F113&lt;='club records'!$C$27), AND(E113='club records'!$B$28, F113&lt;='club records'!$C$28))), "CR", " ")</f>
        <v xml:space="preserve"> </v>
      </c>
      <c r="Q113" s="15" t="str">
        <f>IF(AND(B113=1500, OR(AND(E113='club records'!$B$29, F113&lt;='club records'!$C$29), AND(E113='club records'!$B$30, F113&lt;='club records'!$C$30), AND(E113='club records'!$B$31, F113&lt;='club records'!$C$31), AND(E113='club records'!$B$32, F113&lt;='club records'!$C$32), AND(E113='club records'!$B$33, F113&lt;='club records'!$C$33))), "CR", " ")</f>
        <v xml:space="preserve"> </v>
      </c>
      <c r="R113" s="15" t="str">
        <f>IF(AND(B113="1600 (Mile)",OR(AND(E113='club records'!$B$34,F113&lt;='club records'!$C$34),AND(E113='club records'!$B$35,F113&lt;='club records'!$C$35),AND(E113='club records'!$B$36,F113&lt;='club records'!$C$36),AND(E113='club records'!$B$37,F113&lt;='club records'!$C$37))),"CR"," ")</f>
        <v xml:space="preserve"> </v>
      </c>
      <c r="S113" s="15" t="str">
        <f>IF(AND(B113=3000, OR(AND(E113='club records'!$B$38, F113&lt;='club records'!$C$38), AND(E113='club records'!$B$39, F113&lt;='club records'!$C$39), AND(E113='club records'!$B$40, F113&lt;='club records'!$C$40), AND(E113='club records'!$B$41, F113&lt;='club records'!$C$41))), "CR", " ")</f>
        <v xml:space="preserve"> </v>
      </c>
      <c r="T113" s="15" t="str">
        <f>IF(AND(B113=5000, OR(AND(E113='club records'!$B$42, F113&lt;='club records'!$C$42), AND(E113='club records'!$B$43, F113&lt;='club records'!$C$43))), "CR", " ")</f>
        <v xml:space="preserve"> </v>
      </c>
      <c r="U113" s="14" t="str">
        <f>IF(AND(B113=10000, OR(AND(E113='club records'!$B$44, F113&lt;='club records'!$C$44), AND(E113='club records'!$B$45, F113&lt;='club records'!$C$45))), "CR", " ")</f>
        <v xml:space="preserve"> </v>
      </c>
      <c r="V113" s="14" t="str">
        <f>IF(AND(B113="high jump", OR(AND(E113='club records'!$F$1, F113&gt;='club records'!$G$1), AND(E113='club records'!$F$2, F113&gt;='club records'!$G$2), AND(E113='club records'!$F$3, F113&gt;='club records'!$G$3), AND(E113='club records'!$F$4, F113&gt;='club records'!$G$4), AND(E113='club records'!$F$5, F113&gt;='club records'!$G$5))), "CR", " ")</f>
        <v xml:space="preserve"> </v>
      </c>
      <c r="W113" s="14" t="str">
        <f>IF(AND(B113="long jump", OR(AND(E113='club records'!$F$6, F113&gt;='club records'!$G$6), AND(E113='club records'!$F$7, F113&gt;='club records'!$G$7), AND(E113='club records'!$F$8, F113&gt;='club records'!$G$8), AND(E113='club records'!$F$9, F113&gt;='club records'!$G$9), AND(E113='club records'!$F$10, F113&gt;='club records'!$G$10))), "CR", " ")</f>
        <v xml:space="preserve"> </v>
      </c>
      <c r="X113" s="14" t="str">
        <f>IF(AND(B113="triple jump", OR(AND(E113='club records'!$F$11, F113&gt;='club records'!$G$11), AND(E113='club records'!$F$12, F113&gt;='club records'!$G$12), AND(E113='club records'!$F$13, F113&gt;='club records'!$G$13), AND(E113='club records'!$F$14, F113&gt;='club records'!$G$14), AND(E113='club records'!$F$15, F113&gt;='club records'!$G$15))), "CR", " ")</f>
        <v xml:space="preserve"> </v>
      </c>
      <c r="Y113" s="14" t="str">
        <f>IF(AND(B113="pole vault", OR(AND(E113='club records'!$F$16, F113&gt;='club records'!$G$16), AND(E113='club records'!$F$17, F113&gt;='club records'!$G$17), AND(E113='club records'!$F$18, F113&gt;='club records'!$G$18), AND(E113='club records'!$F$19, F113&gt;='club records'!$G$19), AND(E113='club records'!$F$20, F113&gt;='club records'!$G$20))), "CR", " ")</f>
        <v xml:space="preserve"> </v>
      </c>
      <c r="Z113" s="14" t="str">
        <f>IF(AND(B113="discus 1", E113='club records'!$F$21, F113&gt;='club records'!$G$21), "CR", " ")</f>
        <v xml:space="preserve"> </v>
      </c>
      <c r="AA113" s="14" t="str">
        <f>IF(AND(B113="discus 1.25", E113='club records'!$F$22, F113&gt;='club records'!$G$22), "CR", " ")</f>
        <v xml:space="preserve"> </v>
      </c>
      <c r="AB113" s="14" t="str">
        <f>IF(AND(B113="discus 1.5", E113='club records'!$F$23, F113&gt;='club records'!$G$23), "CR", " ")</f>
        <v xml:space="preserve"> </v>
      </c>
      <c r="AC113" s="14" t="str">
        <f>IF(AND(B113="discus 1.75", E113='club records'!$F$24, F113&gt;='club records'!$G$24), "CR", " ")</f>
        <v xml:space="preserve"> </v>
      </c>
      <c r="AD113" s="14" t="str">
        <f>IF(AND(B113="discus 2", E113='club records'!$F$25, F113&gt;='club records'!$G$25), "CR", " ")</f>
        <v xml:space="preserve"> </v>
      </c>
      <c r="AE113" s="14" t="str">
        <f>IF(AND(B113="hammer 4", E113='club records'!$F$27, F113&gt;='club records'!$G$27), "CR", " ")</f>
        <v xml:space="preserve"> </v>
      </c>
      <c r="AF113" s="14" t="str">
        <f>IF(AND(B113="hammer 5", E113='club records'!$F$28, F113&gt;='club records'!$G$28), "CR", " ")</f>
        <v xml:space="preserve"> </v>
      </c>
      <c r="AG113" s="14" t="str">
        <f>IF(AND(B113="hammer 6", E113='club records'!$F$29, F113&gt;='club records'!$G$29), "CR", " ")</f>
        <v xml:space="preserve"> </v>
      </c>
      <c r="AH113" s="14" t="str">
        <f>IF(AND(B113="hammer 7.26", E113='club records'!$F$30, F113&gt;='club records'!$G$30), "CR", " ")</f>
        <v xml:space="preserve"> </v>
      </c>
      <c r="AI113" s="14" t="str">
        <f>IF(AND(B113="javelin 400", E113='club records'!$F$31, F113&gt;='club records'!$G$31), "CR", " ")</f>
        <v xml:space="preserve"> </v>
      </c>
      <c r="AJ113" s="14" t="str">
        <f>IF(AND(B113="javelin 600", E113='club records'!$F$32, F113&gt;='club records'!$G$32), "CR", " ")</f>
        <v xml:space="preserve"> </v>
      </c>
      <c r="AK113" s="14" t="str">
        <f>IF(AND(B113="javelin 700", E113='club records'!$F$33, F113&gt;='club records'!$G$33), "CR", " ")</f>
        <v xml:space="preserve"> </v>
      </c>
      <c r="AL113" s="14" t="str">
        <f>IF(AND(B113="javelin 800", OR(AND(E113='club records'!$F$34, F113&gt;='club records'!$G$34), AND(E113='club records'!$F$35, F113&gt;='club records'!$G$35))), "CR", " ")</f>
        <v xml:space="preserve"> </v>
      </c>
      <c r="AM113" s="14" t="str">
        <f>IF(AND(B113="shot 3", E113='club records'!$F$36, F113&gt;='club records'!$G$36), "CR", " ")</f>
        <v xml:space="preserve"> </v>
      </c>
      <c r="AN113" s="14" t="str">
        <f>IF(AND(B113="shot 4", E113='club records'!$F$37, F113&gt;='club records'!$G$37), "CR", " ")</f>
        <v xml:space="preserve"> </v>
      </c>
      <c r="AO113" s="14" t="str">
        <f>IF(AND(B113="shot 5", E113='club records'!$F$38, F113&gt;='club records'!$G$38), "CR", " ")</f>
        <v xml:space="preserve"> </v>
      </c>
      <c r="AP113" s="14" t="str">
        <f>IF(AND(B113="shot 6", E113='club records'!$F$39, F113&gt;='club records'!$G$39), "CR", " ")</f>
        <v xml:space="preserve"> </v>
      </c>
      <c r="AQ113" s="14" t="str">
        <f>IF(AND(B113="shot 7.26", E113='club records'!$F$40, F113&gt;='club records'!$G$40), "CR", " ")</f>
        <v xml:space="preserve"> </v>
      </c>
      <c r="AR113" s="14" t="str">
        <f>IF(AND(B113="60H",OR(AND(E113='club records'!$J$1,F113&lt;='club records'!$K$1),AND(E113='club records'!$J$2,F113&lt;='club records'!$K$2),AND(E113='club records'!$J$3,F113&lt;='club records'!$K$3),AND(E113='club records'!$J$4,F113&lt;='club records'!$K$4),AND(E113='club records'!$J$5,F113&lt;='club records'!$K$5))),"CR"," ")</f>
        <v xml:space="preserve"> </v>
      </c>
      <c r="AS113" s="14" t="str">
        <f>IF(AND(B113="75H", AND(E113='club records'!$J$6, F113&lt;='club records'!$K$6)), "CR", " ")</f>
        <v xml:space="preserve"> </v>
      </c>
      <c r="AT113" s="14" t="str">
        <f>IF(AND(B113="80H", AND(E113='club records'!$J$7, F113&lt;='club records'!$K$7)), "CR", " ")</f>
        <v xml:space="preserve"> </v>
      </c>
      <c r="AU113" s="14" t="str">
        <f>IF(AND(B113="100H", AND(E113='club records'!$J$8, F113&lt;='club records'!$K$8)), "CR", " ")</f>
        <v xml:space="preserve"> </v>
      </c>
      <c r="AV113" s="14" t="str">
        <f>IF(AND(B113="110H", OR(AND(E113='club records'!$J$9, F113&lt;='club records'!$K$9), AND(E113='club records'!$J$10, F113&lt;='club records'!$K$10))), "CR", " ")</f>
        <v xml:space="preserve"> </v>
      </c>
      <c r="AW113" s="14" t="str">
        <f>IF(AND(B113="400H", OR(AND(E113='club records'!$J$11, F113&lt;='club records'!$K$11), AND(E113='club records'!$J$12, F113&lt;='club records'!$K$12), AND(E113='club records'!$J$13, F113&lt;='club records'!$K$13), AND(E113='club records'!$J$14, F113&lt;='club records'!$K$14))), "CR", " ")</f>
        <v xml:space="preserve"> </v>
      </c>
      <c r="AX113" s="14" t="str">
        <f>IF(AND(B113="1500SC", AND(E113='club records'!$J$15, F113&lt;='club records'!$K$15)), "CR", " ")</f>
        <v xml:space="preserve"> </v>
      </c>
      <c r="AY113" s="14" t="str">
        <f>IF(AND(B113="2000SC", OR(AND(E113='club records'!$J$17, F113&lt;='club records'!$K$17), AND(E113='club records'!$J$18, F113&lt;='club records'!$K$18))), "CR", " ")</f>
        <v xml:space="preserve"> </v>
      </c>
      <c r="AZ113" s="14" t="str">
        <f>IF(AND(B113="3000SC", OR(AND(E113='club records'!$J$20, F113&lt;='club records'!$K$20), AND(E113='club records'!$J$21, F113&lt;='club records'!$K$21))), "CR", " ")</f>
        <v xml:space="preserve"> </v>
      </c>
      <c r="BA113" s="15" t="str">
        <f>IF(AND(B113="4x100", OR(AND(E113='club records'!$N$1, F113&lt;='club records'!$O$1), AND(E113='club records'!$N$2, F113&lt;='club records'!$O$2), AND(E113='club records'!$N$3, F113&lt;='club records'!$O$3), AND(E113='club records'!$N$4, F113&lt;='club records'!$O$4), AND(E113='club records'!$N$5, F113&lt;='club records'!$O$5))), "CR", " ")</f>
        <v xml:space="preserve"> </v>
      </c>
      <c r="BB113" s="15" t="str">
        <f>IF(AND(B113="4x200", OR(AND(E113='club records'!$N$6, F113&lt;='club records'!$O$6), AND(E113='club records'!$N$7, F113&lt;='club records'!$O$7), AND(E113='club records'!$N$8, F113&lt;='club records'!$O$8), AND(E113='club records'!$N$9, F113&lt;='club records'!$O$9), AND(E113='club records'!$N$10, F113&lt;='club records'!$O$10))), "CR", " ")</f>
        <v xml:space="preserve"> </v>
      </c>
      <c r="BC113" s="15" t="str">
        <f>IF(AND(B113="4x300", AND(E113='club records'!$N$11, F113&lt;='club records'!$O$11)), "CR", " ")</f>
        <v xml:space="preserve"> </v>
      </c>
      <c r="BD113" s="15" t="str">
        <f>IF(AND(B113="4x400", OR(AND(E113='club records'!$N$12, F113&lt;='club records'!$O$12), AND(E113='club records'!$N$13, F113&lt;='club records'!$O$13), AND(E113='club records'!$N$14, F113&lt;='club records'!$O$14), AND(E113='club records'!$N$15, F113&lt;='club records'!$O$15))), "CR", " ")</f>
        <v xml:space="preserve"> </v>
      </c>
      <c r="BE113" s="15" t="str">
        <f>IF(AND(B113="3x800", OR(AND(E113='club records'!$N$16, F113&lt;='club records'!$O$16), AND(E113='club records'!$N$17, F113&lt;='club records'!$O$17), AND(E113='club records'!$N$18, F113&lt;='club records'!$O$18))), "CR", " ")</f>
        <v xml:space="preserve"> </v>
      </c>
      <c r="BF113" s="15" t="str">
        <f>IF(AND(B113="pentathlon", OR(AND(E113='club records'!$N$21, F113&gt;='club records'!$O$21), AND(E113='club records'!$N$22, F113&gt;='club records'!$O$22),AND(E113='club records'!$N$23, F113&gt;='club records'!$O$23),AND(E113='club records'!$N$24, F113&gt;='club records'!$O$24))), "CR", " ")</f>
        <v xml:space="preserve"> </v>
      </c>
      <c r="BG113" s="15" t="str">
        <f>IF(AND(B113="heptathlon", OR(AND(E113='club records'!$N$26, F113&gt;='club records'!$O$26), AND(E113='club records'!$N$27, F113&gt;='club records'!$O$27))), "CR", " ")</f>
        <v xml:space="preserve"> </v>
      </c>
      <c r="BH113" s="15" t="str">
        <f>IF(AND(B113="decathlon", OR(AND(E113='club records'!$N$29, F113&gt;='club records'!$O$29), AND(E113='club records'!$N$30, F113&gt;='club records'!$O$30),AND(E113='club records'!$N$31, F113&gt;='club records'!$O$31))), "CR", " ")</f>
        <v xml:space="preserve"> </v>
      </c>
    </row>
    <row r="114" spans="1:16333" ht="14.5" x14ac:dyDescent="0.35">
      <c r="A114" s="1" t="str">
        <f t="shared" si="8"/>
        <v>U13</v>
      </c>
      <c r="B114" s="2">
        <v>1500</v>
      </c>
      <c r="C114" s="1" t="s">
        <v>105</v>
      </c>
      <c r="D114" s="1" t="s">
        <v>106</v>
      </c>
      <c r="E114" s="19" t="s">
        <v>13</v>
      </c>
      <c r="F114" s="20" t="s">
        <v>527</v>
      </c>
      <c r="G114" s="27">
        <v>43681</v>
      </c>
      <c r="H114" s="1" t="s">
        <v>313</v>
      </c>
      <c r="I114" s="1" t="s">
        <v>526</v>
      </c>
      <c r="J114" s="15" t="s">
        <v>410</v>
      </c>
      <c r="L114" s="15"/>
      <c r="M114" s="15"/>
      <c r="N114" s="15"/>
      <c r="O114" s="15"/>
      <c r="P114" s="15"/>
      <c r="Q114" s="15"/>
      <c r="R114" s="15"/>
      <c r="S114" s="15"/>
      <c r="T114" s="1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5"/>
      <c r="BB114" s="15"/>
      <c r="BC114" s="15"/>
      <c r="BD114" s="15"/>
      <c r="BE114" s="15"/>
      <c r="BF114" s="15"/>
      <c r="BG114" s="15"/>
      <c r="BH114" s="15"/>
    </row>
    <row r="115" spans="1:16333" ht="14.5" x14ac:dyDescent="0.35">
      <c r="A115" s="1" t="str">
        <f t="shared" si="8"/>
        <v>U13</v>
      </c>
      <c r="B115" s="2">
        <v>1500</v>
      </c>
      <c r="C115" s="1" t="s">
        <v>511</v>
      </c>
      <c r="D115" s="1" t="s">
        <v>512</v>
      </c>
      <c r="E115" s="19" t="s">
        <v>13</v>
      </c>
      <c r="F115" s="20" t="s">
        <v>446</v>
      </c>
      <c r="G115" s="26">
        <v>43639</v>
      </c>
      <c r="H115" s="1" t="s">
        <v>387</v>
      </c>
      <c r="I115" s="1" t="s">
        <v>442</v>
      </c>
      <c r="J115" s="15" t="str">
        <f>IF(OR(K115="CR", L115="CR", M115="CR", N115="CR", O115="CR", P115="CR", Q115="CR", R115="CR", S115="CR", T115="CR",U115="CR", V115="CR", W115="CR", X115="CR", Y115="CR", Z115="CR", AA115="CR", AB115="CR", AC115="CR", AD115="CR", AE115="CR", AF115="CR", AG115="CR", AH115="CR", AI115="CR", AJ115="CR", AK115="CR", AL115="CR", AM115="CR", AN115="CR", AO115="CR", AP115="CR", AQ115="CR", AR115="CR", AS115="CR", AT115="CR", AU115="CR", AV115="CR", AW115="CR", AX115="CR", AY115="CR", AZ115="CR", BA115="CR", BB115="CR", BC115="CR", BD115="CR", BE115="CR", BF115="CR", BG115="CR", BH115="CR"), "***CLUB RECORD***", "")</f>
        <v/>
      </c>
      <c r="K115" s="15" t="str">
        <f>IF(AND(B115=100, OR(AND(E115='club records'!$B$6, F115&lt;='club records'!$C$6), AND(E115='club records'!$B$7, F115&lt;='club records'!$C$7), AND(E115='club records'!$B$8, F115&lt;='club records'!$C$8), AND(E115='club records'!$B$9, F115&lt;='club records'!$C$9), AND(E115='club records'!$B$10, F115&lt;='club records'!$C$10))), "CR", " ")</f>
        <v xml:space="preserve"> </v>
      </c>
      <c r="L115" s="15" t="str">
        <f>IF(AND(B115=200, OR(AND(E115='club records'!$B$11, F115&lt;='club records'!$C$11), AND(E115='club records'!$B$12, F115&lt;='club records'!$C$12), AND(E115='club records'!$B$13, F115&lt;='club records'!$C$13), AND(E115='club records'!$B$14, F115&lt;='club records'!$C$14), AND(E115='club records'!$B$15, F115&lt;='club records'!$C$15))), "CR", " ")</f>
        <v xml:space="preserve"> </v>
      </c>
      <c r="M115" s="15" t="str">
        <f>IF(AND(B115=300, OR(AND(E115='club records'!$B$16, F115&lt;='club records'!$C$16), AND(E115='club records'!$B$17, F115&lt;='club records'!$C$17))), "CR", " ")</f>
        <v xml:space="preserve"> </v>
      </c>
      <c r="N115" s="15" t="str">
        <f>IF(AND(B115=400, OR(AND(E115='club records'!$B$18, F115&lt;='club records'!$C$18), AND(E115='club records'!$B$19, F115&lt;='club records'!$C$19), AND(E115='club records'!$B$20, F115&lt;='club records'!$C$20), AND(E115='club records'!$B$21, F115&lt;='club records'!$C$21))), "CR", " ")</f>
        <v xml:space="preserve"> </v>
      </c>
      <c r="O115" s="15" t="str">
        <f>IF(AND(B115=800, OR(AND(E115='club records'!$B$22, F115&lt;='club records'!$C$22), AND(E115='club records'!$B$23, F115&lt;='club records'!$C$23), AND(E115='club records'!$B$24, F115&lt;='club records'!$C$24), AND(E115='club records'!$B$25, F115&lt;='club records'!$C$25), AND(E115='club records'!$B$26, F115&lt;='club records'!$C$26))), "CR", " ")</f>
        <v xml:space="preserve"> </v>
      </c>
      <c r="P115" s="15" t="str">
        <f>IF(AND(B115=1000, OR(AND(E115='club records'!$B$27, F115&lt;='club records'!$C$27), AND(E115='club records'!$B$28, F115&lt;='club records'!$C$28))), "CR", " ")</f>
        <v xml:space="preserve"> </v>
      </c>
      <c r="Q115" s="15" t="str">
        <f>IF(AND(B115=1500, OR(AND(E115='club records'!$B$29, F115&lt;='club records'!$C$29), AND(E115='club records'!$B$30, F115&lt;='club records'!$C$30), AND(E115='club records'!$B$31, F115&lt;='club records'!$C$31), AND(E115='club records'!$B$32, F115&lt;='club records'!$C$32), AND(E115='club records'!$B$33, F115&lt;='club records'!$C$33))), "CR", " ")</f>
        <v xml:space="preserve"> </v>
      </c>
      <c r="R115" s="15" t="str">
        <f>IF(AND(B115="1600 (Mile)",OR(AND(E115='club records'!$B$34,F115&lt;='club records'!$C$34),AND(E115='club records'!$B$35,F115&lt;='club records'!$C$35),AND(E115='club records'!$B$36,F115&lt;='club records'!$C$36),AND(E115='club records'!$B$37,F115&lt;='club records'!$C$37))),"CR"," ")</f>
        <v xml:space="preserve"> </v>
      </c>
      <c r="S115" s="15" t="str">
        <f>IF(AND(B115=3000, OR(AND(E115='club records'!$B$38, F115&lt;='club records'!$C$38), AND(E115='club records'!$B$39, F115&lt;='club records'!$C$39), AND(E115='club records'!$B$40, F115&lt;='club records'!$C$40), AND(E115='club records'!$B$41, F115&lt;='club records'!$C$41))), "CR", " ")</f>
        <v xml:space="preserve"> </v>
      </c>
      <c r="T115" s="15" t="str">
        <f>IF(AND(B115=5000, OR(AND(E115='club records'!$B$42, F115&lt;='club records'!$C$42), AND(E115='club records'!$B$43, F115&lt;='club records'!$C$43))), "CR", " ")</f>
        <v xml:space="preserve"> </v>
      </c>
      <c r="U115" s="14" t="str">
        <f>IF(AND(B115=10000, OR(AND(E115='club records'!$B$44, F115&lt;='club records'!$C$44), AND(E115='club records'!$B$45, F115&lt;='club records'!$C$45))), "CR", " ")</f>
        <v xml:space="preserve"> </v>
      </c>
      <c r="V115" s="14" t="str">
        <f>IF(AND(B115="high jump", OR(AND(E115='club records'!$F$1, F115&gt;='club records'!$G$1), AND(E115='club records'!$F$2, F115&gt;='club records'!$G$2), AND(E115='club records'!$F$3, F115&gt;='club records'!$G$3), AND(E115='club records'!$F$4, F115&gt;='club records'!$G$4), AND(E115='club records'!$F$5, F115&gt;='club records'!$G$5))), "CR", " ")</f>
        <v xml:space="preserve"> </v>
      </c>
      <c r="W115" s="14" t="str">
        <f>IF(AND(B115="long jump", OR(AND(E115='club records'!$F$6, F115&gt;='club records'!$G$6), AND(E115='club records'!$F$7, F115&gt;='club records'!$G$7), AND(E115='club records'!$F$8, F115&gt;='club records'!$G$8), AND(E115='club records'!$F$9, F115&gt;='club records'!$G$9), AND(E115='club records'!$F$10, F115&gt;='club records'!$G$10))), "CR", " ")</f>
        <v xml:space="preserve"> </v>
      </c>
      <c r="X115" s="14" t="str">
        <f>IF(AND(B115="triple jump", OR(AND(E115='club records'!$F$11, F115&gt;='club records'!$G$11), AND(E115='club records'!$F$12, F115&gt;='club records'!$G$12), AND(E115='club records'!$F$13, F115&gt;='club records'!$G$13), AND(E115='club records'!$F$14, F115&gt;='club records'!$G$14), AND(E115='club records'!$F$15, F115&gt;='club records'!$G$15))), "CR", " ")</f>
        <v xml:space="preserve"> </v>
      </c>
      <c r="Y115" s="14" t="str">
        <f>IF(AND(B115="pole vault", OR(AND(E115='club records'!$F$16, F115&gt;='club records'!$G$16), AND(E115='club records'!$F$17, F115&gt;='club records'!$G$17), AND(E115='club records'!$F$18, F115&gt;='club records'!$G$18), AND(E115='club records'!$F$19, F115&gt;='club records'!$G$19), AND(E115='club records'!$F$20, F115&gt;='club records'!$G$20))), "CR", " ")</f>
        <v xml:space="preserve"> </v>
      </c>
      <c r="Z115" s="14" t="str">
        <f>IF(AND(B115="discus 1", E115='club records'!$F$21, F115&gt;='club records'!$G$21), "CR", " ")</f>
        <v xml:space="preserve"> </v>
      </c>
      <c r="AA115" s="14" t="str">
        <f>IF(AND(B115="discus 1.25", E115='club records'!$F$22, F115&gt;='club records'!$G$22), "CR", " ")</f>
        <v xml:space="preserve"> </v>
      </c>
      <c r="AB115" s="14" t="str">
        <f>IF(AND(B115="discus 1.5", E115='club records'!$F$23, F115&gt;='club records'!$G$23), "CR", " ")</f>
        <v xml:space="preserve"> </v>
      </c>
      <c r="AC115" s="14" t="str">
        <f>IF(AND(B115="discus 1.75", E115='club records'!$F$24, F115&gt;='club records'!$G$24), "CR", " ")</f>
        <v xml:space="preserve"> </v>
      </c>
      <c r="AD115" s="14" t="str">
        <f>IF(AND(B115="discus 2", E115='club records'!$F$25, F115&gt;='club records'!$G$25), "CR", " ")</f>
        <v xml:space="preserve"> </v>
      </c>
      <c r="AE115" s="14" t="str">
        <f>IF(AND(B115="hammer 4", E115='club records'!$F$27, F115&gt;='club records'!$G$27), "CR", " ")</f>
        <v xml:space="preserve"> </v>
      </c>
      <c r="AF115" s="14" t="str">
        <f>IF(AND(B115="hammer 5", E115='club records'!$F$28, F115&gt;='club records'!$G$28), "CR", " ")</f>
        <v xml:space="preserve"> </v>
      </c>
      <c r="AG115" s="14" t="str">
        <f>IF(AND(B115="hammer 6", E115='club records'!$F$29, F115&gt;='club records'!$G$29), "CR", " ")</f>
        <v xml:space="preserve"> </v>
      </c>
      <c r="AH115" s="14" t="str">
        <f>IF(AND(B115="hammer 7.26", E115='club records'!$F$30, F115&gt;='club records'!$G$30), "CR", " ")</f>
        <v xml:space="preserve"> </v>
      </c>
      <c r="AI115" s="14" t="str">
        <f>IF(AND(B115="javelin 400", E115='club records'!$F$31, F115&gt;='club records'!$G$31), "CR", " ")</f>
        <v xml:space="preserve"> </v>
      </c>
      <c r="AJ115" s="14" t="str">
        <f>IF(AND(B115="javelin 600", E115='club records'!$F$32, F115&gt;='club records'!$G$32), "CR", " ")</f>
        <v xml:space="preserve"> </v>
      </c>
      <c r="AK115" s="14" t="str">
        <f>IF(AND(B115="javelin 700", E115='club records'!$F$33, F115&gt;='club records'!$G$33), "CR", " ")</f>
        <v xml:space="preserve"> </v>
      </c>
      <c r="AL115" s="14" t="str">
        <f>IF(AND(B115="javelin 800", OR(AND(E115='club records'!$F$34, F115&gt;='club records'!$G$34), AND(E115='club records'!$F$35, F115&gt;='club records'!$G$35))), "CR", " ")</f>
        <v xml:space="preserve"> </v>
      </c>
      <c r="AM115" s="14" t="str">
        <f>IF(AND(B115="shot 3", E115='club records'!$F$36, F115&gt;='club records'!$G$36), "CR", " ")</f>
        <v xml:space="preserve"> </v>
      </c>
      <c r="AN115" s="14" t="str">
        <f>IF(AND(B115="shot 4", E115='club records'!$F$37, F115&gt;='club records'!$G$37), "CR", " ")</f>
        <v xml:space="preserve"> </v>
      </c>
      <c r="AO115" s="14" t="str">
        <f>IF(AND(B115="shot 5", E115='club records'!$F$38, F115&gt;='club records'!$G$38), "CR", " ")</f>
        <v xml:space="preserve"> </v>
      </c>
      <c r="AP115" s="14" t="str">
        <f>IF(AND(B115="shot 6", E115='club records'!$F$39, F115&gt;='club records'!$G$39), "CR", " ")</f>
        <v xml:space="preserve"> </v>
      </c>
      <c r="AQ115" s="14" t="str">
        <f>IF(AND(B115="shot 7.26", E115='club records'!$F$40, F115&gt;='club records'!$G$40), "CR", " ")</f>
        <v xml:space="preserve"> </v>
      </c>
      <c r="AR115" s="14" t="str">
        <f>IF(AND(B115="60H",OR(AND(E115='club records'!$J$1,F115&lt;='club records'!$K$1),AND(E115='club records'!$J$2,F115&lt;='club records'!$K$2),AND(E115='club records'!$J$3,F115&lt;='club records'!$K$3),AND(E115='club records'!$J$4,F115&lt;='club records'!$K$4),AND(E115='club records'!$J$5,F115&lt;='club records'!$K$5))),"CR"," ")</f>
        <v xml:space="preserve"> </v>
      </c>
      <c r="AS115" s="14" t="str">
        <f>IF(AND(B115="75H", AND(E115='club records'!$J$6, F115&lt;='club records'!$K$6)), "CR", " ")</f>
        <v xml:space="preserve"> </v>
      </c>
      <c r="AT115" s="14" t="str">
        <f>IF(AND(B115="80H", AND(E115='club records'!$J$7, F115&lt;='club records'!$K$7)), "CR", " ")</f>
        <v xml:space="preserve"> </v>
      </c>
      <c r="AU115" s="14" t="str">
        <f>IF(AND(B115="100H", AND(E115='club records'!$J$8, F115&lt;='club records'!$K$8)), "CR", " ")</f>
        <v xml:space="preserve"> </v>
      </c>
      <c r="AV115" s="14" t="str">
        <f>IF(AND(B115="110H", OR(AND(E115='club records'!$J$9, F115&lt;='club records'!$K$9), AND(E115='club records'!$J$10, F115&lt;='club records'!$K$10))), "CR", " ")</f>
        <v xml:space="preserve"> </v>
      </c>
      <c r="AW115" s="14" t="str">
        <f>IF(AND(B115="400H", OR(AND(E115='club records'!$J$11, F115&lt;='club records'!$K$11), AND(E115='club records'!$J$12, F115&lt;='club records'!$K$12), AND(E115='club records'!$J$13, F115&lt;='club records'!$K$13), AND(E115='club records'!$J$14, F115&lt;='club records'!$K$14))), "CR", " ")</f>
        <v xml:space="preserve"> </v>
      </c>
      <c r="AX115" s="14" t="str">
        <f>IF(AND(B115="1500SC", AND(E115='club records'!$J$15, F115&lt;='club records'!$K$15)), "CR", " ")</f>
        <v xml:space="preserve"> </v>
      </c>
      <c r="AY115" s="14" t="str">
        <f>IF(AND(B115="2000SC", OR(AND(E115='club records'!$J$17, F115&lt;='club records'!$K$17), AND(E115='club records'!$J$18, F115&lt;='club records'!$K$18))), "CR", " ")</f>
        <v xml:space="preserve"> </v>
      </c>
      <c r="AZ115" s="14" t="str">
        <f>IF(AND(B115="3000SC", OR(AND(E115='club records'!$J$20, F115&lt;='club records'!$K$20), AND(E115='club records'!$J$21, F115&lt;='club records'!$K$21))), "CR", " ")</f>
        <v xml:space="preserve"> </v>
      </c>
      <c r="BA115" s="15" t="str">
        <f>IF(AND(B115="4x100", OR(AND(E115='club records'!$N$1, F115&lt;='club records'!$O$1), AND(E115='club records'!$N$2, F115&lt;='club records'!$O$2), AND(E115='club records'!$N$3, F115&lt;='club records'!$O$3), AND(E115='club records'!$N$4, F115&lt;='club records'!$O$4), AND(E115='club records'!$N$5, F115&lt;='club records'!$O$5))), "CR", " ")</f>
        <v xml:space="preserve"> </v>
      </c>
      <c r="BB115" s="15" t="str">
        <f>IF(AND(B115="4x200", OR(AND(E115='club records'!$N$6, F115&lt;='club records'!$O$6), AND(E115='club records'!$N$7, F115&lt;='club records'!$O$7), AND(E115='club records'!$N$8, F115&lt;='club records'!$O$8), AND(E115='club records'!$N$9, F115&lt;='club records'!$O$9), AND(E115='club records'!$N$10, F115&lt;='club records'!$O$10))), "CR", " ")</f>
        <v xml:space="preserve"> </v>
      </c>
      <c r="BC115" s="15" t="str">
        <f>IF(AND(B115="4x300", AND(E115='club records'!$N$11, F115&lt;='club records'!$O$11)), "CR", " ")</f>
        <v xml:space="preserve"> </v>
      </c>
      <c r="BD115" s="15" t="str">
        <f>IF(AND(B115="4x400", OR(AND(E115='club records'!$N$12, F115&lt;='club records'!$O$12), AND(E115='club records'!$N$13, F115&lt;='club records'!$O$13), AND(E115='club records'!$N$14, F115&lt;='club records'!$O$14), AND(E115='club records'!$N$15, F115&lt;='club records'!$O$15))), "CR", " ")</f>
        <v xml:space="preserve"> </v>
      </c>
      <c r="BE115" s="15" t="str">
        <f>IF(AND(B115="3x800", OR(AND(E115='club records'!$N$16, F115&lt;='club records'!$O$16), AND(E115='club records'!$N$17, F115&lt;='club records'!$O$17), AND(E115='club records'!$N$18, F115&lt;='club records'!$O$18))), "CR", " ")</f>
        <v xml:space="preserve"> </v>
      </c>
      <c r="BF115" s="15" t="str">
        <f>IF(AND(B115="pentathlon", OR(AND(E115='club records'!$N$21, F115&gt;='club records'!$O$21), AND(E115='club records'!$N$22, F115&gt;='club records'!$O$22),AND(E115='club records'!$N$23, F115&gt;='club records'!$O$23),AND(E115='club records'!$N$24, F115&gt;='club records'!$O$24))), "CR", " ")</f>
        <v xml:space="preserve"> </v>
      </c>
      <c r="BG115" s="15" t="str">
        <f>IF(AND(B115="heptathlon", OR(AND(E115='club records'!$N$26, F115&gt;='club records'!$O$26), AND(E115='club records'!$N$27, F115&gt;='club records'!$O$27))), "CR", " ")</f>
        <v xml:space="preserve"> </v>
      </c>
      <c r="BH115" s="15" t="str">
        <f>IF(AND(B115="decathlon", OR(AND(E115='club records'!$N$29, F115&gt;='club records'!$O$29), AND(E115='club records'!$N$30, F115&gt;='club records'!$O$30),AND(E115='club records'!$N$31, F115&gt;='club records'!$O$31))), "CR", " ")</f>
        <v xml:space="preserve"> </v>
      </c>
    </row>
    <row r="116" spans="1:16333" ht="15.75" customHeight="1" x14ac:dyDescent="0.35">
      <c r="A116" s="1" t="str">
        <f t="shared" si="8"/>
        <v>U13</v>
      </c>
      <c r="B116" s="2">
        <v>1500</v>
      </c>
      <c r="C116" s="1" t="s">
        <v>61</v>
      </c>
      <c r="D116" s="1" t="s">
        <v>258</v>
      </c>
      <c r="E116" s="19" t="s">
        <v>13</v>
      </c>
      <c r="F116" s="20" t="s">
        <v>562</v>
      </c>
      <c r="G116" s="27">
        <v>43701</v>
      </c>
      <c r="H116" s="1" t="s">
        <v>313</v>
      </c>
      <c r="I116" s="1" t="s">
        <v>561</v>
      </c>
      <c r="J116" s="15" t="s">
        <v>410</v>
      </c>
      <c r="L116" s="15"/>
      <c r="M116" s="15"/>
      <c r="N116" s="15"/>
      <c r="O116" s="15"/>
      <c r="P116" s="15"/>
      <c r="Q116" s="15"/>
      <c r="R116" s="15"/>
      <c r="S116" s="15"/>
      <c r="T116" s="1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5"/>
      <c r="BB116" s="15"/>
      <c r="BC116" s="15"/>
      <c r="BD116" s="15"/>
      <c r="BE116" s="15"/>
      <c r="BF116" s="15"/>
      <c r="BG116" s="15"/>
      <c r="BH116" s="15"/>
    </row>
    <row r="117" spans="1:16333" ht="14.5" x14ac:dyDescent="0.35">
      <c r="A117" s="1" t="str">
        <f t="shared" si="8"/>
        <v>U13</v>
      </c>
      <c r="B117" s="2">
        <v>1500</v>
      </c>
      <c r="C117" s="1" t="s">
        <v>95</v>
      </c>
      <c r="D117" s="1" t="s">
        <v>273</v>
      </c>
      <c r="E117" s="19" t="s">
        <v>13</v>
      </c>
      <c r="F117" s="20" t="s">
        <v>365</v>
      </c>
      <c r="G117" s="27">
        <v>43607</v>
      </c>
      <c r="H117" s="1" t="s">
        <v>304</v>
      </c>
      <c r="I117" s="1" t="s">
        <v>305</v>
      </c>
      <c r="J117" s="15" t="str">
        <f>IF(OR(K117="CR", L117="CR", M117="CR", N117="CR", O117="CR", P117="CR", Q117="CR", R117="CR", S117="CR", T117="CR",U117="CR", V117="CR", W117="CR", X117="CR", Y117="CR", Z117="CR", AA117="CR", AB117="CR", AC117="CR", AD117="CR", AE117="CR", AF117="CR", AG117="CR", AH117="CR", AI117="CR", AJ117="CR", AK117="CR", AL117="CR", AM117="CR", AN117="CR", AO117="CR", AP117="CR", AQ117="CR", AR117="CR", AS117="CR", AT117="CR", AU117="CR", AV117="CR", AW117="CR", AX117="CR", AY117="CR", AZ117="CR", BA117="CR", BB117="CR", BC117="CR", BD117="CR", BE117="CR", BF117="CR", BG117="CR", BH117="CR"), "***CLUB RECORD***", "")</f>
        <v/>
      </c>
      <c r="K117" s="15" t="str">
        <f>IF(AND(B117=100, OR(AND(E117='club records'!$B$6, F117&lt;='club records'!$C$6), AND(E117='club records'!$B$7, F117&lt;='club records'!$C$7), AND(E117='club records'!$B$8, F117&lt;='club records'!$C$8), AND(E117='club records'!$B$9, F117&lt;='club records'!$C$9), AND(E117='club records'!$B$10, F117&lt;='club records'!$C$10))), "CR", " ")</f>
        <v xml:space="preserve"> </v>
      </c>
      <c r="L117" s="15" t="str">
        <f>IF(AND(B117=200, OR(AND(E117='club records'!$B$11, F117&lt;='club records'!$C$11), AND(E117='club records'!$B$12, F117&lt;='club records'!$C$12), AND(E117='club records'!$B$13, F117&lt;='club records'!$C$13), AND(E117='club records'!$B$14, F117&lt;='club records'!$C$14), AND(E117='club records'!$B$15, F117&lt;='club records'!$C$15))), "CR", " ")</f>
        <v xml:space="preserve"> </v>
      </c>
      <c r="M117" s="15" t="str">
        <f>IF(AND(B117=300, OR(AND(E117='club records'!$B$16, F117&lt;='club records'!$C$16), AND(E117='club records'!$B$17, F117&lt;='club records'!$C$17))), "CR", " ")</f>
        <v xml:space="preserve"> </v>
      </c>
      <c r="N117" s="15" t="str">
        <f>IF(AND(B117=400, OR(AND(E117='club records'!$B$18, F117&lt;='club records'!$C$18), AND(E117='club records'!$B$19, F117&lt;='club records'!$C$19), AND(E117='club records'!$B$20, F117&lt;='club records'!$C$20), AND(E117='club records'!$B$21, F117&lt;='club records'!$C$21))), "CR", " ")</f>
        <v xml:space="preserve"> </v>
      </c>
      <c r="O117" s="15" t="str">
        <f>IF(AND(B117=800, OR(AND(E117='club records'!$B$22, F117&lt;='club records'!$C$22), AND(E117='club records'!$B$23, F117&lt;='club records'!$C$23), AND(E117='club records'!$B$24, F117&lt;='club records'!$C$24), AND(E117='club records'!$B$25, F117&lt;='club records'!$C$25), AND(E117='club records'!$B$26, F117&lt;='club records'!$C$26))), "CR", " ")</f>
        <v xml:space="preserve"> </v>
      </c>
      <c r="P117" s="15" t="str">
        <f>IF(AND(B117=1000, OR(AND(E117='club records'!$B$27, F117&lt;='club records'!$C$27), AND(E117='club records'!$B$28, F117&lt;='club records'!$C$28))), "CR", " ")</f>
        <v xml:space="preserve"> </v>
      </c>
      <c r="Q117" s="15" t="str">
        <f>IF(AND(B117=1500, OR(AND(E117='club records'!$B$29, F117&lt;='club records'!$C$29), AND(E117='club records'!$B$30, F117&lt;='club records'!$C$30), AND(E117='club records'!$B$31, F117&lt;='club records'!$C$31), AND(E117='club records'!$B$32, F117&lt;='club records'!$C$32), AND(E117='club records'!$B$33, F117&lt;='club records'!$C$33))), "CR", " ")</f>
        <v xml:space="preserve"> </v>
      </c>
      <c r="R117" s="15" t="str">
        <f>IF(AND(B117="1600 (Mile)",OR(AND(E117='club records'!$B$34,F117&lt;='club records'!$C$34),AND(E117='club records'!$B$35,F117&lt;='club records'!$C$35),AND(E117='club records'!$B$36,F117&lt;='club records'!$C$36),AND(E117='club records'!$B$37,F117&lt;='club records'!$C$37))),"CR"," ")</f>
        <v xml:space="preserve"> </v>
      </c>
      <c r="S117" s="15" t="str">
        <f>IF(AND(B117=3000, OR(AND(E117='club records'!$B$38, F117&lt;='club records'!$C$38), AND(E117='club records'!$B$39, F117&lt;='club records'!$C$39), AND(E117='club records'!$B$40, F117&lt;='club records'!$C$40), AND(E117='club records'!$B$41, F117&lt;='club records'!$C$41))), "CR", " ")</f>
        <v xml:space="preserve"> </v>
      </c>
      <c r="T117" s="15" t="str">
        <f>IF(AND(B117=5000, OR(AND(E117='club records'!$B$42, F117&lt;='club records'!$C$42), AND(E117='club records'!$B$43, F117&lt;='club records'!$C$43))), "CR", " ")</f>
        <v xml:space="preserve"> </v>
      </c>
      <c r="U117" s="14" t="str">
        <f>IF(AND(B117=10000, OR(AND(E117='club records'!$B$44, F117&lt;='club records'!$C$44), AND(E117='club records'!$B$45, F117&lt;='club records'!$C$45))), "CR", " ")</f>
        <v xml:space="preserve"> </v>
      </c>
      <c r="V117" s="14" t="str">
        <f>IF(AND(B117="high jump", OR(AND(E117='club records'!$F$1, F117&gt;='club records'!$G$1), AND(E117='club records'!$F$2, F117&gt;='club records'!$G$2), AND(E117='club records'!$F$3, F117&gt;='club records'!$G$3), AND(E117='club records'!$F$4, F117&gt;='club records'!$G$4), AND(E117='club records'!$F$5, F117&gt;='club records'!$G$5))), "CR", " ")</f>
        <v xml:space="preserve"> </v>
      </c>
      <c r="W117" s="14" t="str">
        <f>IF(AND(B117="long jump", OR(AND(E117='club records'!$F$6, F117&gt;='club records'!$G$6), AND(E117='club records'!$F$7, F117&gt;='club records'!$G$7), AND(E117='club records'!$F$8, F117&gt;='club records'!$G$8), AND(E117='club records'!$F$9, F117&gt;='club records'!$G$9), AND(E117='club records'!$F$10, F117&gt;='club records'!$G$10))), "CR", " ")</f>
        <v xml:space="preserve"> </v>
      </c>
      <c r="X117" s="14" t="str">
        <f>IF(AND(B117="triple jump", OR(AND(E117='club records'!$F$11, F117&gt;='club records'!$G$11), AND(E117='club records'!$F$12, F117&gt;='club records'!$G$12), AND(E117='club records'!$F$13, F117&gt;='club records'!$G$13), AND(E117='club records'!$F$14, F117&gt;='club records'!$G$14), AND(E117='club records'!$F$15, F117&gt;='club records'!$G$15))), "CR", " ")</f>
        <v xml:space="preserve"> </v>
      </c>
      <c r="Y117" s="14" t="str">
        <f>IF(AND(B117="pole vault", OR(AND(E117='club records'!$F$16, F117&gt;='club records'!$G$16), AND(E117='club records'!$F$17, F117&gt;='club records'!$G$17), AND(E117='club records'!$F$18, F117&gt;='club records'!$G$18), AND(E117='club records'!$F$19, F117&gt;='club records'!$G$19), AND(E117='club records'!$F$20, F117&gt;='club records'!$G$20))), "CR", " ")</f>
        <v xml:space="preserve"> </v>
      </c>
      <c r="Z117" s="14" t="str">
        <f>IF(AND(B117="discus 1", E117='club records'!$F$21, F117&gt;='club records'!$G$21), "CR", " ")</f>
        <v xml:space="preserve"> </v>
      </c>
      <c r="AA117" s="14" t="str">
        <f>IF(AND(B117="discus 1.25", E117='club records'!$F$22, F117&gt;='club records'!$G$22), "CR", " ")</f>
        <v xml:space="preserve"> </v>
      </c>
      <c r="AB117" s="14" t="str">
        <f>IF(AND(B117="discus 1.5", E117='club records'!$F$23, F117&gt;='club records'!$G$23), "CR", " ")</f>
        <v xml:space="preserve"> </v>
      </c>
      <c r="AC117" s="14" t="str">
        <f>IF(AND(B117="discus 1.75", E117='club records'!$F$24, F117&gt;='club records'!$G$24), "CR", " ")</f>
        <v xml:space="preserve"> </v>
      </c>
      <c r="AD117" s="14" t="str">
        <f>IF(AND(B117="discus 2", E117='club records'!$F$25, F117&gt;='club records'!$G$25), "CR", " ")</f>
        <v xml:space="preserve"> </v>
      </c>
      <c r="AE117" s="14" t="str">
        <f>IF(AND(B117="hammer 4", E117='club records'!$F$27, F117&gt;='club records'!$G$27), "CR", " ")</f>
        <v xml:space="preserve"> </v>
      </c>
      <c r="AF117" s="14" t="str">
        <f>IF(AND(B117="hammer 5", E117='club records'!$F$28, F117&gt;='club records'!$G$28), "CR", " ")</f>
        <v xml:space="preserve"> </v>
      </c>
      <c r="AG117" s="14" t="str">
        <f>IF(AND(B117="hammer 6", E117='club records'!$F$29, F117&gt;='club records'!$G$29), "CR", " ")</f>
        <v xml:space="preserve"> </v>
      </c>
      <c r="AH117" s="14" t="str">
        <f>IF(AND(B117="hammer 7.26", E117='club records'!$F$30, F117&gt;='club records'!$G$30), "CR", " ")</f>
        <v xml:space="preserve"> </v>
      </c>
      <c r="AI117" s="14" t="str">
        <f>IF(AND(B117="javelin 400", E117='club records'!$F$31, F117&gt;='club records'!$G$31), "CR", " ")</f>
        <v xml:space="preserve"> </v>
      </c>
      <c r="AJ117" s="14" t="str">
        <f>IF(AND(B117="javelin 600", E117='club records'!$F$32, F117&gt;='club records'!$G$32), "CR", " ")</f>
        <v xml:space="preserve"> </v>
      </c>
      <c r="AK117" s="14" t="str">
        <f>IF(AND(B117="javelin 700", E117='club records'!$F$33, F117&gt;='club records'!$G$33), "CR", " ")</f>
        <v xml:space="preserve"> </v>
      </c>
      <c r="AL117" s="14" t="str">
        <f>IF(AND(B117="javelin 800", OR(AND(E117='club records'!$F$34, F117&gt;='club records'!$G$34), AND(E117='club records'!$F$35, F117&gt;='club records'!$G$35))), "CR", " ")</f>
        <v xml:space="preserve"> </v>
      </c>
      <c r="AM117" s="14" t="str">
        <f>IF(AND(B117="shot 3", E117='club records'!$F$36, F117&gt;='club records'!$G$36), "CR", " ")</f>
        <v xml:space="preserve"> </v>
      </c>
      <c r="AN117" s="14" t="str">
        <f>IF(AND(B117="shot 4", E117='club records'!$F$37, F117&gt;='club records'!$G$37), "CR", " ")</f>
        <v xml:space="preserve"> </v>
      </c>
      <c r="AO117" s="14" t="str">
        <f>IF(AND(B117="shot 5", E117='club records'!$F$38, F117&gt;='club records'!$G$38), "CR", " ")</f>
        <v xml:space="preserve"> </v>
      </c>
      <c r="AP117" s="14" t="str">
        <f>IF(AND(B117="shot 6", E117='club records'!$F$39, F117&gt;='club records'!$G$39), "CR", " ")</f>
        <v xml:space="preserve"> </v>
      </c>
      <c r="AQ117" s="14" t="str">
        <f>IF(AND(B117="shot 7.26", E117='club records'!$F$40, F117&gt;='club records'!$G$40), "CR", " ")</f>
        <v xml:space="preserve"> </v>
      </c>
      <c r="AR117" s="14" t="str">
        <f>IF(AND(B117="60H",OR(AND(E117='club records'!$J$1,F117&lt;='club records'!$K$1),AND(E117='club records'!$J$2,F117&lt;='club records'!$K$2),AND(E117='club records'!$J$3,F117&lt;='club records'!$K$3),AND(E117='club records'!$J$4,F117&lt;='club records'!$K$4),AND(E117='club records'!$J$5,F117&lt;='club records'!$K$5))),"CR"," ")</f>
        <v xml:space="preserve"> </v>
      </c>
      <c r="AS117" s="14" t="str">
        <f>IF(AND(B117="75H", AND(E117='club records'!$J$6, F117&lt;='club records'!$K$6)), "CR", " ")</f>
        <v xml:space="preserve"> </v>
      </c>
      <c r="AT117" s="14" t="str">
        <f>IF(AND(B117="80H", AND(E117='club records'!$J$7, F117&lt;='club records'!$K$7)), "CR", " ")</f>
        <v xml:space="preserve"> </v>
      </c>
      <c r="AU117" s="14" t="str">
        <f>IF(AND(B117="100H", AND(E117='club records'!$J$8, F117&lt;='club records'!$K$8)), "CR", " ")</f>
        <v xml:space="preserve"> </v>
      </c>
      <c r="AV117" s="14" t="str">
        <f>IF(AND(B117="110H", OR(AND(E117='club records'!$J$9, F117&lt;='club records'!$K$9), AND(E117='club records'!$J$10, F117&lt;='club records'!$K$10))), "CR", " ")</f>
        <v xml:space="preserve"> </v>
      </c>
      <c r="AW117" s="14" t="str">
        <f>IF(AND(B117="400H", OR(AND(E117='club records'!$J$11, F117&lt;='club records'!$K$11), AND(E117='club records'!$J$12, F117&lt;='club records'!$K$12), AND(E117='club records'!$J$13, F117&lt;='club records'!$K$13), AND(E117='club records'!$J$14, F117&lt;='club records'!$K$14))), "CR", " ")</f>
        <v xml:space="preserve"> </v>
      </c>
      <c r="AX117" s="14" t="str">
        <f>IF(AND(B117="1500SC", AND(E117='club records'!$J$15, F117&lt;='club records'!$K$15)), "CR", " ")</f>
        <v xml:space="preserve"> </v>
      </c>
      <c r="AY117" s="14" t="str">
        <f>IF(AND(B117="2000SC", OR(AND(E117='club records'!$J$17, F117&lt;='club records'!$K$17), AND(E117='club records'!$J$18, F117&lt;='club records'!$K$18))), "CR", " ")</f>
        <v xml:space="preserve"> </v>
      </c>
      <c r="AZ117" s="14" t="str">
        <f>IF(AND(B117="3000SC", OR(AND(E117='club records'!$J$20, F117&lt;='club records'!$K$20), AND(E117='club records'!$J$21, F117&lt;='club records'!$K$21))), "CR", " ")</f>
        <v xml:space="preserve"> </v>
      </c>
      <c r="BA117" s="15" t="str">
        <f>IF(AND(B117="4x100", OR(AND(E117='club records'!$N$1, F117&lt;='club records'!$O$1), AND(E117='club records'!$N$2, F117&lt;='club records'!$O$2), AND(E117='club records'!$N$3, F117&lt;='club records'!$O$3), AND(E117='club records'!$N$4, F117&lt;='club records'!$O$4), AND(E117='club records'!$N$5, F117&lt;='club records'!$O$5))), "CR", " ")</f>
        <v xml:space="preserve"> </v>
      </c>
      <c r="BB117" s="15" t="str">
        <f>IF(AND(B117="4x200", OR(AND(E117='club records'!$N$6, F117&lt;='club records'!$O$6), AND(E117='club records'!$N$7, F117&lt;='club records'!$O$7), AND(E117='club records'!$N$8, F117&lt;='club records'!$O$8), AND(E117='club records'!$N$9, F117&lt;='club records'!$O$9), AND(E117='club records'!$N$10, F117&lt;='club records'!$O$10))), "CR", " ")</f>
        <v xml:space="preserve"> </v>
      </c>
      <c r="BC117" s="15" t="str">
        <f>IF(AND(B117="4x300", AND(E117='club records'!$N$11, F117&lt;='club records'!$O$11)), "CR", " ")</f>
        <v xml:space="preserve"> </v>
      </c>
      <c r="BD117" s="15" t="str">
        <f>IF(AND(B117="4x400", OR(AND(E117='club records'!$N$12, F117&lt;='club records'!$O$12), AND(E117='club records'!$N$13, F117&lt;='club records'!$O$13), AND(E117='club records'!$N$14, F117&lt;='club records'!$O$14), AND(E117='club records'!$N$15, F117&lt;='club records'!$O$15))), "CR", " ")</f>
        <v xml:space="preserve"> </v>
      </c>
      <c r="BE117" s="15" t="str">
        <f>IF(AND(B117="3x800", OR(AND(E117='club records'!$N$16, F117&lt;='club records'!$O$16), AND(E117='club records'!$N$17, F117&lt;='club records'!$O$17), AND(E117='club records'!$N$18, F117&lt;='club records'!$O$18))), "CR", " ")</f>
        <v xml:space="preserve"> </v>
      </c>
      <c r="BF117" s="15" t="str">
        <f>IF(AND(B117="pentathlon", OR(AND(E117='club records'!$N$21, F117&gt;='club records'!$O$21), AND(E117='club records'!$N$22, F117&gt;='club records'!$O$22),AND(E117='club records'!$N$23, F117&gt;='club records'!$O$23),AND(E117='club records'!$N$24, F117&gt;='club records'!$O$24))), "CR", " ")</f>
        <v xml:space="preserve"> </v>
      </c>
      <c r="BG117" s="15" t="str">
        <f>IF(AND(B117="heptathlon", OR(AND(E117='club records'!$N$26, F117&gt;='club records'!$O$26), AND(E117='club records'!$N$27, F117&gt;='club records'!$O$27))), "CR", " ")</f>
        <v xml:space="preserve"> </v>
      </c>
      <c r="BH117" s="15" t="str">
        <f>IF(AND(B117="decathlon", OR(AND(E117='club records'!$N$29, F117&gt;='club records'!$O$29), AND(E117='club records'!$N$30, F117&gt;='club records'!$O$30),AND(E117='club records'!$N$31, F117&gt;='club records'!$O$31))), "CR", " ")</f>
        <v xml:space="preserve"> </v>
      </c>
    </row>
    <row r="118" spans="1:16333" ht="27" customHeight="1" x14ac:dyDescent="0.35">
      <c r="A118" s="19" t="s">
        <v>13</v>
      </c>
      <c r="B118" s="2" t="s">
        <v>237</v>
      </c>
      <c r="C118" s="38" t="s">
        <v>603</v>
      </c>
      <c r="D118" s="38"/>
      <c r="E118" s="19" t="s">
        <v>13</v>
      </c>
      <c r="F118" s="21" t="s">
        <v>604</v>
      </c>
      <c r="G118" s="27">
        <v>43723</v>
      </c>
      <c r="H118" s="26" t="s">
        <v>502</v>
      </c>
      <c r="I118" s="2" t="s">
        <v>602</v>
      </c>
      <c r="J118" s="31" t="s">
        <v>410</v>
      </c>
      <c r="K118" s="2"/>
      <c r="L118" s="2"/>
      <c r="M118" s="32"/>
      <c r="N118" s="32"/>
      <c r="O118" s="32"/>
      <c r="P118" s="32"/>
      <c r="Q118" s="32"/>
      <c r="R118" s="32"/>
      <c r="S118" s="32"/>
      <c r="T118" s="32"/>
      <c r="U118" s="32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2"/>
      <c r="AT118" s="32"/>
      <c r="AU118" s="32"/>
      <c r="AV118" s="32"/>
      <c r="AW118" s="32"/>
      <c r="AX118" s="32"/>
      <c r="AY118" s="3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</row>
    <row r="119" spans="1:16333" ht="28" customHeight="1" x14ac:dyDescent="0.35">
      <c r="A119" s="1" t="str">
        <f>E119</f>
        <v>U13</v>
      </c>
      <c r="B119" s="2" t="s">
        <v>216</v>
      </c>
      <c r="C119" s="38" t="s">
        <v>575</v>
      </c>
      <c r="D119" s="38"/>
      <c r="E119" s="19" t="s">
        <v>13</v>
      </c>
      <c r="F119" s="20">
        <v>54.81</v>
      </c>
      <c r="G119" s="26">
        <v>43715</v>
      </c>
      <c r="H119" s="1" t="s">
        <v>552</v>
      </c>
      <c r="I119" s="1" t="s">
        <v>553</v>
      </c>
      <c r="J119" s="15" t="str">
        <f>IF(OR(K119="CR", L119="CR", M119="CR", N119="CR", O119="CR", P119="CR", Q119="CR", R119="CR", S119="CR", T119="CR",U119="CR", V119="CR", W119="CR", X119="CR", Y119="CR", Z119="CR", AA119="CR", AB119="CR", AC119="CR", AD119="CR", AE119="CR", AF119="CR", AG119="CR", AH119="CR", AI119="CR", AJ119="CR", AK119="CR", AL119="CR", AM119="CR", AN119="CR", AO119="CR", AP119="CR", AQ119="CR", AR119="CR", AS119="CR", AT119="CR", AU119="CR", AV119="CR", AW119="CR", AX119="CR", AY119="CR", AZ119="CR", BA119="CR", BB119="CR", BC119="CR", BD119="CR", BE119="CR", BF119="CR", BG119="CR", BH119="CR"), "***CLUB RECORD***", "")</f>
        <v/>
      </c>
      <c r="K119" s="15" t="str">
        <f>IF(AND(B119=100, OR(AND(E119='club records'!$B$6, F119&lt;='club records'!$C$6), AND(E119='club records'!$B$7, F119&lt;='club records'!$C$7), AND(E119='club records'!$B$8, F119&lt;='club records'!$C$8), AND(E119='club records'!$B$9, F119&lt;='club records'!$C$9), AND(E119='club records'!$B$10, F119&lt;='club records'!$C$10))), "CR", " ")</f>
        <v xml:space="preserve"> </v>
      </c>
      <c r="L119" s="15" t="str">
        <f>IF(AND(B119=200, OR(AND(E119='club records'!$B$11, F119&lt;='club records'!$C$11), AND(E119='club records'!$B$12, F119&lt;='club records'!$C$12), AND(E119='club records'!$B$13, F119&lt;='club records'!$C$13), AND(E119='club records'!$B$14, F119&lt;='club records'!$C$14), AND(E119='club records'!$B$15, F119&lt;='club records'!$C$15))), "CR", " ")</f>
        <v xml:space="preserve"> </v>
      </c>
      <c r="M119" s="15" t="str">
        <f>IF(AND(B119=300, OR(AND(E119='club records'!$B$16, F119&lt;='club records'!$C$16), AND(E119='club records'!$B$17, F119&lt;='club records'!$C$17))), "CR", " ")</f>
        <v xml:space="preserve"> </v>
      </c>
      <c r="N119" s="15" t="str">
        <f>IF(AND(B119=400, OR(AND(E119='club records'!$B$18, F119&lt;='club records'!$C$18), AND(E119='club records'!$B$19, F119&lt;='club records'!$C$19), AND(E119='club records'!$B$20, F119&lt;='club records'!$C$20), AND(E119='club records'!$B$21, F119&lt;='club records'!$C$21))), "CR", " ")</f>
        <v xml:space="preserve"> </v>
      </c>
      <c r="O119" s="15" t="str">
        <f>IF(AND(B119=800, OR(AND(E119='club records'!$B$22, F119&lt;='club records'!$C$22), AND(E119='club records'!$B$23, F119&lt;='club records'!$C$23), AND(E119='club records'!$B$24, F119&lt;='club records'!$C$24), AND(E119='club records'!$B$25, F119&lt;='club records'!$C$25), AND(E119='club records'!$B$26, F119&lt;='club records'!$C$26))), "CR", " ")</f>
        <v xml:space="preserve"> </v>
      </c>
      <c r="P119" s="15" t="str">
        <f>IF(AND(B119=1000, OR(AND(E119='club records'!$B$27, F119&lt;='club records'!$C$27), AND(E119='club records'!$B$28, F119&lt;='club records'!$C$28))), "CR", " ")</f>
        <v xml:space="preserve"> </v>
      </c>
      <c r="Q119" s="15" t="str">
        <f>IF(AND(B119=1500, OR(AND(E119='club records'!$B$29, F119&lt;='club records'!$C$29), AND(E119='club records'!$B$30, F119&lt;='club records'!$C$30), AND(E119='club records'!$B$31, F119&lt;='club records'!$C$31), AND(E119='club records'!$B$32, F119&lt;='club records'!$C$32), AND(E119='club records'!$B$33, F119&lt;='club records'!$C$33))), "CR", " ")</f>
        <v xml:space="preserve"> </v>
      </c>
      <c r="R119" s="15" t="str">
        <f>IF(AND(B119="1600 (Mile)",OR(AND(E119='club records'!$B$34,F119&lt;='club records'!$C$34),AND(E119='club records'!$B$35,F119&lt;='club records'!$C$35),AND(E119='club records'!$B$36,F119&lt;='club records'!$C$36),AND(E119='club records'!$B$37,F119&lt;='club records'!$C$37))),"CR"," ")</f>
        <v xml:space="preserve"> </v>
      </c>
      <c r="S119" s="15" t="str">
        <f>IF(AND(B119=3000, OR(AND(E119='club records'!$B$38, F119&lt;='club records'!$C$38), AND(E119='club records'!$B$39, F119&lt;='club records'!$C$39), AND(E119='club records'!$B$40, F119&lt;='club records'!$C$40), AND(E119='club records'!$B$41, F119&lt;='club records'!$C$41))), "CR", " ")</f>
        <v xml:space="preserve"> </v>
      </c>
      <c r="T119" s="15" t="str">
        <f>IF(AND(B119=5000, OR(AND(E119='club records'!$B$42, F119&lt;='club records'!$C$42), AND(E119='club records'!$B$43, F119&lt;='club records'!$C$43))), "CR", " ")</f>
        <v xml:space="preserve"> </v>
      </c>
      <c r="U119" s="14" t="str">
        <f>IF(AND(B119=10000, OR(AND(E119='club records'!$B$44, F119&lt;='club records'!$C$44), AND(E119='club records'!$B$45, F119&lt;='club records'!$C$45))), "CR", " ")</f>
        <v xml:space="preserve"> </v>
      </c>
      <c r="V119" s="14" t="str">
        <f>IF(AND(B119="high jump", OR(AND(E119='club records'!$F$1, F119&gt;='club records'!$G$1), AND(E119='club records'!$F$2, F119&gt;='club records'!$G$2), AND(E119='club records'!$F$3, F119&gt;='club records'!$G$3), AND(E119='club records'!$F$4, F119&gt;='club records'!$G$4), AND(E119='club records'!$F$5, F119&gt;='club records'!$G$5))), "CR", " ")</f>
        <v xml:space="preserve"> </v>
      </c>
      <c r="W119" s="14" t="str">
        <f>IF(AND(B119="long jump", OR(AND(E119='club records'!$F$6, F119&gt;='club records'!$G$6), AND(E119='club records'!$F$7, F119&gt;='club records'!$G$7), AND(E119='club records'!$F$8, F119&gt;='club records'!$G$8), AND(E119='club records'!$F$9, F119&gt;='club records'!$G$9), AND(E119='club records'!$F$10, F119&gt;='club records'!$G$10))), "CR", " ")</f>
        <v xml:space="preserve"> </v>
      </c>
      <c r="X119" s="14" t="str">
        <f>IF(AND(B119="triple jump", OR(AND(E119='club records'!$F$11, F119&gt;='club records'!$G$11), AND(E119='club records'!$F$12, F119&gt;='club records'!$G$12), AND(E119='club records'!$F$13, F119&gt;='club records'!$G$13), AND(E119='club records'!$F$14, F119&gt;='club records'!$G$14), AND(E119='club records'!$F$15, F119&gt;='club records'!$G$15))), "CR", " ")</f>
        <v xml:space="preserve"> </v>
      </c>
      <c r="Y119" s="14" t="str">
        <f>IF(AND(B119="pole vault", OR(AND(E119='club records'!$F$16, F119&gt;='club records'!$G$16), AND(E119='club records'!$F$17, F119&gt;='club records'!$G$17), AND(E119='club records'!$F$18, F119&gt;='club records'!$G$18), AND(E119='club records'!$F$19, F119&gt;='club records'!$G$19), AND(E119='club records'!$F$20, F119&gt;='club records'!$G$20))), "CR", " ")</f>
        <v xml:space="preserve"> </v>
      </c>
      <c r="Z119" s="14" t="str">
        <f>IF(AND(B119="discus 1", E119='club records'!$F$21, F119&gt;='club records'!$G$21), "CR", " ")</f>
        <v xml:space="preserve"> </v>
      </c>
      <c r="AA119" s="14" t="str">
        <f>IF(AND(B119="discus 1.25", E119='club records'!$F$22, F119&gt;='club records'!$G$22), "CR", " ")</f>
        <v xml:space="preserve"> </v>
      </c>
      <c r="AB119" s="14" t="str">
        <f>IF(AND(B119="discus 1.5", E119='club records'!$F$23, F119&gt;='club records'!$G$23), "CR", " ")</f>
        <v xml:space="preserve"> </v>
      </c>
      <c r="AC119" s="14" t="str">
        <f>IF(AND(B119="discus 1.75", E119='club records'!$F$24, F119&gt;='club records'!$G$24), "CR", " ")</f>
        <v xml:space="preserve"> </v>
      </c>
      <c r="AD119" s="14" t="str">
        <f>IF(AND(B119="discus 2", E119='club records'!$F$25, F119&gt;='club records'!$G$25), "CR", " ")</f>
        <v xml:space="preserve"> </v>
      </c>
      <c r="AE119" s="14" t="str">
        <f>IF(AND(B119="hammer 4", E119='club records'!$F$27, F119&gt;='club records'!$G$27), "CR", " ")</f>
        <v xml:space="preserve"> </v>
      </c>
      <c r="AF119" s="14" t="str">
        <f>IF(AND(B119="hammer 5", E119='club records'!$F$28, F119&gt;='club records'!$G$28), "CR", " ")</f>
        <v xml:space="preserve"> </v>
      </c>
      <c r="AG119" s="14" t="str">
        <f>IF(AND(B119="hammer 6", E119='club records'!$F$29, F119&gt;='club records'!$G$29), "CR", " ")</f>
        <v xml:space="preserve"> </v>
      </c>
      <c r="AH119" s="14" t="str">
        <f>IF(AND(B119="hammer 7.26", E119='club records'!$F$30, F119&gt;='club records'!$G$30), "CR", " ")</f>
        <v xml:space="preserve"> </v>
      </c>
      <c r="AI119" s="14" t="str">
        <f>IF(AND(B119="javelin 400", E119='club records'!$F$31, F119&gt;='club records'!$G$31), "CR", " ")</f>
        <v xml:space="preserve"> </v>
      </c>
      <c r="AJ119" s="14" t="str">
        <f>IF(AND(B119="javelin 600", E119='club records'!$F$32, F119&gt;='club records'!$G$32), "CR", " ")</f>
        <v xml:space="preserve"> </v>
      </c>
      <c r="AK119" s="14" t="str">
        <f>IF(AND(B119="javelin 700", E119='club records'!$F$33, F119&gt;='club records'!$G$33), "CR", " ")</f>
        <v xml:space="preserve"> </v>
      </c>
      <c r="AL119" s="14" t="str">
        <f>IF(AND(B119="javelin 800", OR(AND(E119='club records'!$F$34, F119&gt;='club records'!$G$34), AND(E119='club records'!$F$35, F119&gt;='club records'!$G$35))), "CR", " ")</f>
        <v xml:space="preserve"> </v>
      </c>
      <c r="AM119" s="14" t="str">
        <f>IF(AND(B119="shot 3", E119='club records'!$F$36, F119&gt;='club records'!$G$36), "CR", " ")</f>
        <v xml:space="preserve"> </v>
      </c>
      <c r="AN119" s="14" t="str">
        <f>IF(AND(B119="shot 4", E119='club records'!$F$37, F119&gt;='club records'!$G$37), "CR", " ")</f>
        <v xml:space="preserve"> </v>
      </c>
      <c r="AO119" s="14" t="str">
        <f>IF(AND(B119="shot 5", E119='club records'!$F$38, F119&gt;='club records'!$G$38), "CR", " ")</f>
        <v xml:space="preserve"> </v>
      </c>
      <c r="AP119" s="14" t="str">
        <f>IF(AND(B119="shot 6", E119='club records'!$F$39, F119&gt;='club records'!$G$39), "CR", " ")</f>
        <v xml:space="preserve"> </v>
      </c>
      <c r="AQ119" s="14" t="str">
        <f>IF(AND(B119="shot 7.26", E119='club records'!$F$40, F119&gt;='club records'!$G$40), "CR", " ")</f>
        <v xml:space="preserve"> </v>
      </c>
      <c r="AR119" s="14" t="str">
        <f>IF(AND(B119="60H",OR(AND(E119='club records'!$J$1,F119&lt;='club records'!$K$1),AND(E119='club records'!$J$2,F119&lt;='club records'!$K$2),AND(E119='club records'!$J$3,F119&lt;='club records'!$K$3),AND(E119='club records'!$J$4,F119&lt;='club records'!$K$4),AND(E119='club records'!$J$5,F119&lt;='club records'!$K$5))),"CR"," ")</f>
        <v xml:space="preserve"> </v>
      </c>
      <c r="AS119" s="14" t="str">
        <f>IF(AND(B119="75H", AND(E119='club records'!$J$6, F119&lt;='club records'!$K$6)), "CR", " ")</f>
        <v xml:space="preserve"> </v>
      </c>
      <c r="AT119" s="14" t="str">
        <f>IF(AND(B119="80H", AND(E119='club records'!$J$7, F119&lt;='club records'!$K$7)), "CR", " ")</f>
        <v xml:space="preserve"> </v>
      </c>
      <c r="AU119" s="14" t="str">
        <f>IF(AND(B119="100H", AND(E119='club records'!$J$8, F119&lt;='club records'!$K$8)), "CR", " ")</f>
        <v xml:space="preserve"> </v>
      </c>
      <c r="AV119" s="14" t="str">
        <f>IF(AND(B119="110H", OR(AND(E119='club records'!$J$9, F119&lt;='club records'!$K$9), AND(E119='club records'!$J$10, F119&lt;='club records'!$K$10))), "CR", " ")</f>
        <v xml:space="preserve"> </v>
      </c>
      <c r="AW119" s="14" t="str">
        <f>IF(AND(B119="400H", OR(AND(E119='club records'!$J$11, F119&lt;='club records'!$K$11), AND(E119='club records'!$J$12, F119&lt;='club records'!$K$12), AND(E119='club records'!$J$13, F119&lt;='club records'!$K$13), AND(E119='club records'!$J$14, F119&lt;='club records'!$K$14))), "CR", " ")</f>
        <v xml:space="preserve"> </v>
      </c>
      <c r="AX119" s="14" t="str">
        <f>IF(AND(B119="1500SC", AND(E119='club records'!$J$15, F119&lt;='club records'!$K$15)), "CR", " ")</f>
        <v xml:space="preserve"> </v>
      </c>
      <c r="AY119" s="14" t="str">
        <f>IF(AND(B119="2000SC", OR(AND(E119='club records'!$J$17, F119&lt;='club records'!$K$17), AND(E119='club records'!$J$18, F119&lt;='club records'!$K$18))), "CR", " ")</f>
        <v xml:space="preserve"> </v>
      </c>
      <c r="AZ119" s="14" t="str">
        <f>IF(AND(B119="3000SC", OR(AND(E119='club records'!$J$20, F119&lt;='club records'!$K$20), AND(E119='club records'!$J$21, F119&lt;='club records'!$K$21))), "CR", " ")</f>
        <v xml:space="preserve"> </v>
      </c>
      <c r="BA119" s="15" t="str">
        <f>IF(AND(B119="4x100", OR(AND(E119='club records'!$N$1, F119&lt;='club records'!$O$1), AND(E119='club records'!$N$2, F119&lt;='club records'!$O$2), AND(E119='club records'!$N$3, F119&lt;='club records'!$O$3), AND(E119='club records'!$N$4, F119&lt;='club records'!$O$4), AND(E119='club records'!$N$5, F119&lt;='club records'!$O$5))), "CR", " ")</f>
        <v xml:space="preserve"> </v>
      </c>
      <c r="BB119" s="15" t="str">
        <f>IF(AND(B119="4x200", OR(AND(E119='club records'!$N$6, F119&lt;='club records'!$O$6), AND(E119='club records'!$N$7, F119&lt;='club records'!$O$7), AND(E119='club records'!$N$8, F119&lt;='club records'!$O$8), AND(E119='club records'!$N$9, F119&lt;='club records'!$O$9), AND(E119='club records'!$N$10, F119&lt;='club records'!$O$10))), "CR", " ")</f>
        <v xml:space="preserve"> </v>
      </c>
      <c r="BC119" s="15" t="str">
        <f>IF(AND(B119="4x300", AND(E119='club records'!$N$11, F119&lt;='club records'!$O$11)), "CR", " ")</f>
        <v xml:space="preserve"> </v>
      </c>
      <c r="BD119" s="15" t="str">
        <f>IF(AND(B119="4x400", OR(AND(E119='club records'!$N$12, F119&lt;='club records'!$O$12), AND(E119='club records'!$N$13, F119&lt;='club records'!$O$13), AND(E119='club records'!$N$14, F119&lt;='club records'!$O$14), AND(E119='club records'!$N$15, F119&lt;='club records'!$O$15))), "CR", " ")</f>
        <v xml:space="preserve"> </v>
      </c>
      <c r="BE119" s="15" t="str">
        <f>IF(AND(B119="3x800", OR(AND(E119='club records'!$N$16, F119&lt;='club records'!$O$16), AND(E119='club records'!$N$17, F119&lt;='club records'!$O$17), AND(E119='club records'!$N$18, F119&lt;='club records'!$O$18))), "CR", " ")</f>
        <v xml:space="preserve"> </v>
      </c>
      <c r="BF119" s="15" t="str">
        <f>IF(AND(B119="pentathlon", OR(AND(E119='club records'!$N$21, F119&gt;='club records'!$O$21), AND(E119='club records'!$N$22, F119&gt;='club records'!$O$22),AND(E119='club records'!$N$23, F119&gt;='club records'!$O$23),AND(E119='club records'!$N$24, F119&gt;='club records'!$O$24))), "CR", " ")</f>
        <v xml:space="preserve"> </v>
      </c>
      <c r="BG119" s="15" t="str">
        <f>IF(AND(B119="heptathlon", OR(AND(E119='club records'!$N$26, F119&gt;='club records'!$O$26), AND(E119='club records'!$N$27, F119&gt;='club records'!$O$27))), "CR", " ")</f>
        <v xml:space="preserve"> </v>
      </c>
      <c r="BH119" s="15" t="str">
        <f>IF(AND(B119="decathlon", OR(AND(E119='club records'!$N$29, F119&gt;='club records'!$O$29), AND(E119='club records'!$N$30, F119&gt;='club records'!$O$30),AND(E119='club records'!$N$31, F119&gt;='club records'!$O$31))), "CR", " ")</f>
        <v xml:space="preserve"> </v>
      </c>
    </row>
    <row r="120" spans="1:16333" ht="14.5" x14ac:dyDescent="0.35">
      <c r="A120" s="1" t="str">
        <f>E120</f>
        <v>U13</v>
      </c>
      <c r="B120" s="2" t="s">
        <v>245</v>
      </c>
      <c r="C120" s="1" t="s">
        <v>100</v>
      </c>
      <c r="D120" s="1" t="s">
        <v>101</v>
      </c>
      <c r="E120" s="19" t="s">
        <v>13</v>
      </c>
      <c r="F120" s="20">
        <v>13.55</v>
      </c>
      <c r="G120" s="26">
        <v>43715</v>
      </c>
      <c r="H120" s="1" t="s">
        <v>552</v>
      </c>
      <c r="I120" s="1" t="s">
        <v>553</v>
      </c>
      <c r="J120" s="15" t="str">
        <f>IF(OR(K120="CR", L120="CR", M120="CR", N120="CR", O120="CR", P120="CR", Q120="CR", R120="CR", S120="CR", T120="CR",U120="CR", V120="CR", W120="CR", X120="CR", Y120="CR", Z120="CR", AA120="CR", AB120="CR", AC120="CR", AD120="CR", AE120="CR", AF120="CR", AG120="CR", AH120="CR", AI120="CR", AJ120="CR", AK120="CR", AL120="CR", AM120="CR", AN120="CR", AO120="CR", AP120="CR", AQ120="CR", AR120="CR", AS120="CR", AT120="CR", AU120="CR", AV120="CR", AW120="CR", AX120="CR", AY120="CR", AZ120="CR", BA120="CR", BB120="CR", BC120="CR", BD120="CR", BE120="CR", BF120="CR", BG120="CR", BH120="CR"), "***CLUB RECORD***", "")</f>
        <v/>
      </c>
      <c r="K120" s="15" t="str">
        <f>IF(AND(B120=100, OR(AND(E120='club records'!$B$6, F120&lt;='club records'!$C$6), AND(E120='club records'!$B$7, F120&lt;='club records'!$C$7), AND(E120='club records'!$B$8, F120&lt;='club records'!$C$8), AND(E120='club records'!$B$9, F120&lt;='club records'!$C$9), AND(E120='club records'!$B$10, F120&lt;='club records'!$C$10))), "CR", " ")</f>
        <v xml:space="preserve"> </v>
      </c>
      <c r="L120" s="15" t="str">
        <f>IF(AND(B120=200, OR(AND(E120='club records'!$B$11, F120&lt;='club records'!$C$11), AND(E120='club records'!$B$12, F120&lt;='club records'!$C$12), AND(E120='club records'!$B$13, F120&lt;='club records'!$C$13), AND(E120='club records'!$B$14, F120&lt;='club records'!$C$14), AND(E120='club records'!$B$15, F120&lt;='club records'!$C$15))), "CR", " ")</f>
        <v xml:space="preserve"> </v>
      </c>
      <c r="M120" s="15" t="str">
        <f>IF(AND(B120=300, OR(AND(E120='club records'!$B$16, F120&lt;='club records'!$C$16), AND(E120='club records'!$B$17, F120&lt;='club records'!$C$17))), "CR", " ")</f>
        <v xml:space="preserve"> </v>
      </c>
      <c r="N120" s="15" t="str">
        <f>IF(AND(B120=400, OR(AND(E120='club records'!$B$18, F120&lt;='club records'!$C$18), AND(E120='club records'!$B$19, F120&lt;='club records'!$C$19), AND(E120='club records'!$B$20, F120&lt;='club records'!$C$20), AND(E120='club records'!$B$21, F120&lt;='club records'!$C$21))), "CR", " ")</f>
        <v xml:space="preserve"> </v>
      </c>
      <c r="O120" s="15" t="str">
        <f>IF(AND(B120=800, OR(AND(E120='club records'!$B$22, F120&lt;='club records'!$C$22), AND(E120='club records'!$B$23, F120&lt;='club records'!$C$23), AND(E120='club records'!$B$24, F120&lt;='club records'!$C$24), AND(E120='club records'!$B$25, F120&lt;='club records'!$C$25), AND(E120='club records'!$B$26, F120&lt;='club records'!$C$26))), "CR", " ")</f>
        <v xml:space="preserve"> </v>
      </c>
      <c r="P120" s="15" t="str">
        <f>IF(AND(B120=1000, OR(AND(E120='club records'!$B$27, F120&lt;='club records'!$C$27), AND(E120='club records'!$B$28, F120&lt;='club records'!$C$28))), "CR", " ")</f>
        <v xml:space="preserve"> </v>
      </c>
      <c r="Q120" s="15" t="str">
        <f>IF(AND(B120=1500, OR(AND(E120='club records'!$B$29, F120&lt;='club records'!$C$29), AND(E120='club records'!$B$30, F120&lt;='club records'!$C$30), AND(E120='club records'!$B$31, F120&lt;='club records'!$C$31), AND(E120='club records'!$B$32, F120&lt;='club records'!$C$32), AND(E120='club records'!$B$33, F120&lt;='club records'!$C$33))), "CR", " ")</f>
        <v xml:space="preserve"> </v>
      </c>
      <c r="R120" s="15" t="str">
        <f>IF(AND(B120="1600 (Mile)",OR(AND(E120='club records'!$B$34,F120&lt;='club records'!$C$34),AND(E120='club records'!$B$35,F120&lt;='club records'!$C$35),AND(E120='club records'!$B$36,F120&lt;='club records'!$C$36),AND(E120='club records'!$B$37,F120&lt;='club records'!$C$37))),"CR"," ")</f>
        <v xml:space="preserve"> </v>
      </c>
      <c r="S120" s="15" t="str">
        <f>IF(AND(B120=3000, OR(AND(E120='club records'!$B$38, F120&lt;='club records'!$C$38), AND(E120='club records'!$B$39, F120&lt;='club records'!$C$39), AND(E120='club records'!$B$40, F120&lt;='club records'!$C$40), AND(E120='club records'!$B$41, F120&lt;='club records'!$C$41))), "CR", " ")</f>
        <v xml:space="preserve"> </v>
      </c>
      <c r="T120" s="15" t="str">
        <f>IF(AND(B120=5000, OR(AND(E120='club records'!$B$42, F120&lt;='club records'!$C$42), AND(E120='club records'!$B$43, F120&lt;='club records'!$C$43))), "CR", " ")</f>
        <v xml:space="preserve"> </v>
      </c>
      <c r="U120" s="14" t="str">
        <f>IF(AND(B120=10000, OR(AND(E120='club records'!$B$44, F120&lt;='club records'!$C$44), AND(E120='club records'!$B$45, F120&lt;='club records'!$C$45))), "CR", " ")</f>
        <v xml:space="preserve"> </v>
      </c>
      <c r="V120" s="14" t="str">
        <f>IF(AND(B120="high jump", OR(AND(E120='club records'!$F$1, F120&gt;='club records'!$G$1), AND(E120='club records'!$F$2, F120&gt;='club records'!$G$2), AND(E120='club records'!$F$3, F120&gt;='club records'!$G$3), AND(E120='club records'!$F$4, F120&gt;='club records'!$G$4), AND(E120='club records'!$F$5, F120&gt;='club records'!$G$5))), "CR", " ")</f>
        <v xml:space="preserve"> </v>
      </c>
      <c r="W120" s="14" t="str">
        <f>IF(AND(B120="long jump", OR(AND(E120='club records'!$F$6, F120&gt;='club records'!$G$6), AND(E120='club records'!$F$7, F120&gt;='club records'!$G$7), AND(E120='club records'!$F$8, F120&gt;='club records'!$G$8), AND(E120='club records'!$F$9, F120&gt;='club records'!$G$9), AND(E120='club records'!$F$10, F120&gt;='club records'!$G$10))), "CR", " ")</f>
        <v xml:space="preserve"> </v>
      </c>
      <c r="X120" s="14" t="str">
        <f>IF(AND(B120="triple jump", OR(AND(E120='club records'!$F$11, F120&gt;='club records'!$G$11), AND(E120='club records'!$F$12, F120&gt;='club records'!$G$12), AND(E120='club records'!$F$13, F120&gt;='club records'!$G$13), AND(E120='club records'!$F$14, F120&gt;='club records'!$G$14), AND(E120='club records'!$F$15, F120&gt;='club records'!$G$15))), "CR", " ")</f>
        <v xml:space="preserve"> </v>
      </c>
      <c r="Y120" s="14" t="str">
        <f>IF(AND(B120="pole vault", OR(AND(E120='club records'!$F$16, F120&gt;='club records'!$G$16), AND(E120='club records'!$F$17, F120&gt;='club records'!$G$17), AND(E120='club records'!$F$18, F120&gt;='club records'!$G$18), AND(E120='club records'!$F$19, F120&gt;='club records'!$G$19), AND(E120='club records'!$F$20, F120&gt;='club records'!$G$20))), "CR", " ")</f>
        <v xml:space="preserve"> </v>
      </c>
      <c r="Z120" s="14" t="str">
        <f>IF(AND(B120="discus 1", E120='club records'!$F$21, F120&gt;='club records'!$G$21), "CR", " ")</f>
        <v xml:space="preserve"> </v>
      </c>
      <c r="AA120" s="14" t="str">
        <f>IF(AND(B120="discus 1.25", E120='club records'!$F$22, F120&gt;='club records'!$G$22), "CR", " ")</f>
        <v xml:space="preserve"> </v>
      </c>
      <c r="AB120" s="14" t="str">
        <f>IF(AND(B120="discus 1.5", E120='club records'!$F$23, F120&gt;='club records'!$G$23), "CR", " ")</f>
        <v xml:space="preserve"> </v>
      </c>
      <c r="AC120" s="14" t="str">
        <f>IF(AND(B120="discus 1.75", E120='club records'!$F$24, F120&gt;='club records'!$G$24), "CR", " ")</f>
        <v xml:space="preserve"> </v>
      </c>
      <c r="AD120" s="14" t="str">
        <f>IF(AND(B120="discus 2", E120='club records'!$F$25, F120&gt;='club records'!$G$25), "CR", " ")</f>
        <v xml:space="preserve"> </v>
      </c>
      <c r="AE120" s="14" t="str">
        <f>IF(AND(B120="hammer 4", E120='club records'!$F$27, F120&gt;='club records'!$G$27), "CR", " ")</f>
        <v xml:space="preserve"> </v>
      </c>
      <c r="AF120" s="14" t="str">
        <f>IF(AND(B120="hammer 5", E120='club records'!$F$28, F120&gt;='club records'!$G$28), "CR", " ")</f>
        <v xml:space="preserve"> </v>
      </c>
      <c r="AG120" s="14" t="str">
        <f>IF(AND(B120="hammer 6", E120='club records'!$F$29, F120&gt;='club records'!$G$29), "CR", " ")</f>
        <v xml:space="preserve"> </v>
      </c>
      <c r="AH120" s="14" t="str">
        <f>IF(AND(B120="hammer 7.26", E120='club records'!$F$30, F120&gt;='club records'!$G$30), "CR", " ")</f>
        <v xml:space="preserve"> </v>
      </c>
      <c r="AI120" s="14" t="str">
        <f>IF(AND(B120="javelin 400", E120='club records'!$F$31, F120&gt;='club records'!$G$31), "CR", " ")</f>
        <v xml:space="preserve"> </v>
      </c>
      <c r="AJ120" s="14" t="str">
        <f>IF(AND(B120="javelin 600", E120='club records'!$F$32, F120&gt;='club records'!$G$32), "CR", " ")</f>
        <v xml:space="preserve"> </v>
      </c>
      <c r="AK120" s="14" t="str">
        <f>IF(AND(B120="javelin 700", E120='club records'!$F$33, F120&gt;='club records'!$G$33), "CR", " ")</f>
        <v xml:space="preserve"> </v>
      </c>
      <c r="AL120" s="14" t="str">
        <f>IF(AND(B120="javelin 800", OR(AND(E120='club records'!$F$34, F120&gt;='club records'!$G$34), AND(E120='club records'!$F$35, F120&gt;='club records'!$G$35))), "CR", " ")</f>
        <v xml:space="preserve"> </v>
      </c>
      <c r="AM120" s="14" t="str">
        <f>IF(AND(B120="shot 3", E120='club records'!$F$36, F120&gt;='club records'!$G$36), "CR", " ")</f>
        <v xml:space="preserve"> </v>
      </c>
      <c r="AN120" s="14" t="str">
        <f>IF(AND(B120="shot 4", E120='club records'!$F$37, F120&gt;='club records'!$G$37), "CR", " ")</f>
        <v xml:space="preserve"> </v>
      </c>
      <c r="AO120" s="14" t="str">
        <f>IF(AND(B120="shot 5", E120='club records'!$F$38, F120&gt;='club records'!$G$38), "CR", " ")</f>
        <v xml:space="preserve"> </v>
      </c>
      <c r="AP120" s="14" t="str">
        <f>IF(AND(B120="shot 6", E120='club records'!$F$39, F120&gt;='club records'!$G$39), "CR", " ")</f>
        <v xml:space="preserve"> </v>
      </c>
      <c r="AQ120" s="14" t="str">
        <f>IF(AND(B120="shot 7.26", E120='club records'!$F$40, F120&gt;='club records'!$G$40), "CR", " ")</f>
        <v xml:space="preserve"> </v>
      </c>
      <c r="AR120" s="14" t="str">
        <f>IF(AND(B120="60H",OR(AND(E120='club records'!$J$1,F120&lt;='club records'!$K$1),AND(E120='club records'!$J$2,F120&lt;='club records'!$K$2),AND(E120='club records'!$J$3,F120&lt;='club records'!$K$3),AND(E120='club records'!$J$4,F120&lt;='club records'!$K$4),AND(E120='club records'!$J$5,F120&lt;='club records'!$K$5))),"CR"," ")</f>
        <v xml:space="preserve"> </v>
      </c>
      <c r="AS120" s="14" t="str">
        <f>IF(AND(B120="75H", AND(E120='club records'!$J$6, F120&lt;='club records'!$K$6)), "CR", " ")</f>
        <v xml:space="preserve"> </v>
      </c>
      <c r="AT120" s="14" t="str">
        <f>IF(AND(B120="80H", AND(E120='club records'!$J$7, F120&lt;='club records'!$K$7)), "CR", " ")</f>
        <v xml:space="preserve"> </v>
      </c>
      <c r="AU120" s="14" t="str">
        <f>IF(AND(B120="100H", AND(E120='club records'!$J$8, F120&lt;='club records'!$K$8)), "CR", " ")</f>
        <v xml:space="preserve"> </v>
      </c>
      <c r="AV120" s="14" t="str">
        <f>IF(AND(B120="110H", OR(AND(E120='club records'!$J$9, F120&lt;='club records'!$K$9), AND(E120='club records'!$J$10, F120&lt;='club records'!$K$10))), "CR", " ")</f>
        <v xml:space="preserve"> </v>
      </c>
      <c r="AW120" s="14" t="str">
        <f>IF(AND(B120="400H", OR(AND(E120='club records'!$J$11, F120&lt;='club records'!$K$11), AND(E120='club records'!$J$12, F120&lt;='club records'!$K$12), AND(E120='club records'!$J$13, F120&lt;='club records'!$K$13), AND(E120='club records'!$J$14, F120&lt;='club records'!$K$14))), "CR", " ")</f>
        <v xml:space="preserve"> </v>
      </c>
      <c r="AX120" s="14" t="str">
        <f>IF(AND(B120="1500SC", AND(E120='club records'!$J$15, F120&lt;='club records'!$K$15)), "CR", " ")</f>
        <v xml:space="preserve"> </v>
      </c>
      <c r="AY120" s="14" t="str">
        <f>IF(AND(B120="2000SC", OR(AND(E120='club records'!$J$17, F120&lt;='club records'!$K$17), AND(E120='club records'!$J$18, F120&lt;='club records'!$K$18))), "CR", " ")</f>
        <v xml:space="preserve"> </v>
      </c>
      <c r="AZ120" s="14" t="str">
        <f>IF(AND(B120="3000SC", OR(AND(E120='club records'!$J$20, F120&lt;='club records'!$K$20), AND(E120='club records'!$J$21, F120&lt;='club records'!$K$21))), "CR", " ")</f>
        <v xml:space="preserve"> </v>
      </c>
      <c r="BA120" s="15" t="str">
        <f>IF(AND(B120="4x100", OR(AND(E120='club records'!$N$1, F120&lt;='club records'!$O$1), AND(E120='club records'!$N$2, F120&lt;='club records'!$O$2), AND(E120='club records'!$N$3, F120&lt;='club records'!$O$3), AND(E120='club records'!$N$4, F120&lt;='club records'!$O$4), AND(E120='club records'!$N$5, F120&lt;='club records'!$O$5))), "CR", " ")</f>
        <v xml:space="preserve"> </v>
      </c>
      <c r="BB120" s="15" t="str">
        <f>IF(AND(B120="4x200", OR(AND(E120='club records'!$N$6, F120&lt;='club records'!$O$6), AND(E120='club records'!$N$7, F120&lt;='club records'!$O$7), AND(E120='club records'!$N$8, F120&lt;='club records'!$O$8), AND(E120='club records'!$N$9, F120&lt;='club records'!$O$9), AND(E120='club records'!$N$10, F120&lt;='club records'!$O$10))), "CR", " ")</f>
        <v xml:space="preserve"> </v>
      </c>
      <c r="BC120" s="15" t="str">
        <f>IF(AND(B120="4x300", AND(E120='club records'!$N$11, F120&lt;='club records'!$O$11)), "CR", " ")</f>
        <v xml:space="preserve"> </v>
      </c>
      <c r="BD120" s="15" t="str">
        <f>IF(AND(B120="4x400", OR(AND(E120='club records'!$N$12, F120&lt;='club records'!$O$12), AND(E120='club records'!$N$13, F120&lt;='club records'!$O$13), AND(E120='club records'!$N$14, F120&lt;='club records'!$O$14), AND(E120='club records'!$N$15, F120&lt;='club records'!$O$15))), "CR", " ")</f>
        <v xml:space="preserve"> </v>
      </c>
      <c r="BE120" s="15" t="str">
        <f>IF(AND(B120="3x800", OR(AND(E120='club records'!$N$16, F120&lt;='club records'!$O$16), AND(E120='club records'!$N$17, F120&lt;='club records'!$O$17), AND(E120='club records'!$N$18, F120&lt;='club records'!$O$18))), "CR", " ")</f>
        <v xml:space="preserve"> </v>
      </c>
      <c r="BF120" s="15" t="str">
        <f>IF(AND(B120="pentathlon", OR(AND(E120='club records'!$N$21, F120&gt;='club records'!$O$21), AND(E120='club records'!$N$22, F120&gt;='club records'!$O$22),AND(E120='club records'!$N$23, F120&gt;='club records'!$O$23),AND(E120='club records'!$N$24, F120&gt;='club records'!$O$24))), "CR", " ")</f>
        <v xml:space="preserve"> </v>
      </c>
      <c r="BG120" s="15" t="str">
        <f>IF(AND(B120="heptathlon", OR(AND(E120='club records'!$N$26, F120&gt;='club records'!$O$26), AND(E120='club records'!$N$27, F120&gt;='club records'!$O$27))), "CR", " ")</f>
        <v xml:space="preserve"> </v>
      </c>
      <c r="BH120" s="15" t="str">
        <f>IF(AND(B120="decathlon", OR(AND(E120='club records'!$N$29, F120&gt;='club records'!$O$29), AND(E120='club records'!$N$30, F120&gt;='club records'!$O$30),AND(E120='club records'!$N$31, F120&gt;='club records'!$O$31))), "CR", " ")</f>
        <v xml:space="preserve"> </v>
      </c>
    </row>
    <row r="121" spans="1:16333" ht="14.5" x14ac:dyDescent="0.35">
      <c r="A121" s="1" t="str">
        <f>E121</f>
        <v>U13</v>
      </c>
      <c r="B121" s="2" t="s">
        <v>245</v>
      </c>
      <c r="C121" s="1" t="s">
        <v>103</v>
      </c>
      <c r="D121" s="1" t="s">
        <v>104</v>
      </c>
      <c r="E121" s="19" t="s">
        <v>13</v>
      </c>
      <c r="F121" s="20">
        <v>15.61</v>
      </c>
      <c r="G121" s="27">
        <v>43681</v>
      </c>
      <c r="H121" s="1" t="s">
        <v>313</v>
      </c>
      <c r="I121" s="1" t="s">
        <v>526</v>
      </c>
      <c r="J121" s="15" t="s">
        <v>410</v>
      </c>
      <c r="L121" s="15"/>
      <c r="M121" s="15"/>
      <c r="N121" s="15"/>
      <c r="O121" s="15"/>
      <c r="P121" s="15"/>
      <c r="Q121" s="15"/>
      <c r="R121" s="15"/>
      <c r="S121" s="15"/>
      <c r="T121" s="1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5"/>
      <c r="BB121" s="15"/>
      <c r="BC121" s="15"/>
      <c r="BD121" s="15"/>
      <c r="BE121" s="15"/>
      <c r="BF121" s="15"/>
      <c r="BG121" s="15"/>
      <c r="BH121" s="15"/>
    </row>
    <row r="122" spans="1:16333" ht="14.5" x14ac:dyDescent="0.35">
      <c r="A122" s="1" t="str">
        <f>E122</f>
        <v>U13</v>
      </c>
      <c r="B122" s="2" t="s">
        <v>245</v>
      </c>
      <c r="C122" s="1" t="s">
        <v>144</v>
      </c>
      <c r="D122" s="1" t="s">
        <v>257</v>
      </c>
      <c r="E122" s="19" t="s">
        <v>13</v>
      </c>
      <c r="F122" s="20">
        <v>17.68</v>
      </c>
      <c r="G122" s="27">
        <v>43596</v>
      </c>
      <c r="H122" s="1" t="s">
        <v>313</v>
      </c>
      <c r="I122" s="1" t="s">
        <v>339</v>
      </c>
      <c r="J122" s="15" t="str">
        <f>IF(OR(K122="CR", L122="CR", M122="CR", N122="CR", O122="CR", P122="CR", Q122="CR", R122="CR", S122="CR", T122="CR",U122="CR", V122="CR", W122="CR", X122="CR", Y122="CR", Z122="CR", AA122="CR", AB122="CR", AC122="CR", AD122="CR", AE122="CR", AF122="CR", AG122="CR", AH122="CR", AI122="CR", AJ122="CR", AK122="CR", AL122="CR", AM122="CR", AN122="CR", AO122="CR", AP122="CR", AQ122="CR", AR122="CR", AS122="CR", AT122="CR", AU122="CR", AV122="CR", AW122="CR", AX122="CR", AY122="CR", AZ122="CR", BA122="CR", BB122="CR", BC122="CR", BD122="CR", BE122="CR", BF122="CR", BG122="CR", BH122="CR"), "***CLUB RECORD***", "")</f>
        <v/>
      </c>
      <c r="K122" s="15" t="str">
        <f>IF(AND(B122=100, OR(AND(E122='club records'!$B$6, F122&lt;='club records'!$C$6), AND(E122='club records'!$B$7, F122&lt;='club records'!$C$7), AND(E122='club records'!$B$8, F122&lt;='club records'!$C$8), AND(E122='club records'!$B$9, F122&lt;='club records'!$C$9), AND(E122='club records'!$B$10, F122&lt;='club records'!$C$10))), "CR", " ")</f>
        <v xml:space="preserve"> </v>
      </c>
      <c r="L122" s="15" t="str">
        <f>IF(AND(B122=200, OR(AND(E122='club records'!$B$11, F122&lt;='club records'!$C$11), AND(E122='club records'!$B$12, F122&lt;='club records'!$C$12), AND(E122='club records'!$B$13, F122&lt;='club records'!$C$13), AND(E122='club records'!$B$14, F122&lt;='club records'!$C$14), AND(E122='club records'!$B$15, F122&lt;='club records'!$C$15))), "CR", " ")</f>
        <v xml:space="preserve"> </v>
      </c>
      <c r="M122" s="15" t="str">
        <f>IF(AND(B122=300, OR(AND(E122='club records'!$B$16, F122&lt;='club records'!$C$16), AND(E122='club records'!$B$17, F122&lt;='club records'!$C$17))), "CR", " ")</f>
        <v xml:space="preserve"> </v>
      </c>
      <c r="N122" s="15" t="str">
        <f>IF(AND(B122=400, OR(AND(E122='club records'!$B$18, F122&lt;='club records'!$C$18), AND(E122='club records'!$B$19, F122&lt;='club records'!$C$19), AND(E122='club records'!$B$20, F122&lt;='club records'!$C$20), AND(E122='club records'!$B$21, F122&lt;='club records'!$C$21))), "CR", " ")</f>
        <v xml:space="preserve"> </v>
      </c>
      <c r="O122" s="15" t="str">
        <f>IF(AND(B122=800, OR(AND(E122='club records'!$B$22, F122&lt;='club records'!$C$22), AND(E122='club records'!$B$23, F122&lt;='club records'!$C$23), AND(E122='club records'!$B$24, F122&lt;='club records'!$C$24), AND(E122='club records'!$B$25, F122&lt;='club records'!$C$25), AND(E122='club records'!$B$26, F122&lt;='club records'!$C$26))), "CR", " ")</f>
        <v xml:space="preserve"> </v>
      </c>
      <c r="P122" s="15" t="str">
        <f>IF(AND(B122=1000, OR(AND(E122='club records'!$B$27, F122&lt;='club records'!$C$27), AND(E122='club records'!$B$28, F122&lt;='club records'!$C$28))), "CR", " ")</f>
        <v xml:space="preserve"> </v>
      </c>
      <c r="Q122" s="15" t="str">
        <f>IF(AND(B122=1500, OR(AND(E122='club records'!$B$29, F122&lt;='club records'!$C$29), AND(E122='club records'!$B$30, F122&lt;='club records'!$C$30), AND(E122='club records'!$B$31, F122&lt;='club records'!$C$31), AND(E122='club records'!$B$32, F122&lt;='club records'!$C$32), AND(E122='club records'!$B$33, F122&lt;='club records'!$C$33))), "CR", " ")</f>
        <v xml:space="preserve"> </v>
      </c>
      <c r="R122" s="15" t="str">
        <f>IF(AND(B122="1600 (Mile)",OR(AND(E122='club records'!$B$34,F122&lt;='club records'!$C$34),AND(E122='club records'!$B$35,F122&lt;='club records'!$C$35),AND(E122='club records'!$B$36,F122&lt;='club records'!$C$36),AND(E122='club records'!$B$37,F122&lt;='club records'!$C$37))),"CR"," ")</f>
        <v xml:space="preserve"> </v>
      </c>
      <c r="S122" s="15" t="str">
        <f>IF(AND(B122=3000, OR(AND(E122='club records'!$B$38, F122&lt;='club records'!$C$38), AND(E122='club records'!$B$39, F122&lt;='club records'!$C$39), AND(E122='club records'!$B$40, F122&lt;='club records'!$C$40), AND(E122='club records'!$B$41, F122&lt;='club records'!$C$41))), "CR", " ")</f>
        <v xml:space="preserve"> </v>
      </c>
      <c r="T122" s="15" t="str">
        <f>IF(AND(B122=5000, OR(AND(E122='club records'!$B$42, F122&lt;='club records'!$C$42), AND(E122='club records'!$B$43, F122&lt;='club records'!$C$43))), "CR", " ")</f>
        <v xml:space="preserve"> </v>
      </c>
      <c r="U122" s="14" t="str">
        <f>IF(AND(B122=10000, OR(AND(E122='club records'!$B$44, F122&lt;='club records'!$C$44), AND(E122='club records'!$B$45, F122&lt;='club records'!$C$45))), "CR", " ")</f>
        <v xml:space="preserve"> </v>
      </c>
      <c r="V122" s="14" t="str">
        <f>IF(AND(B122="high jump", OR(AND(E122='club records'!$F$1, F122&gt;='club records'!$G$1), AND(E122='club records'!$F$2, F122&gt;='club records'!$G$2), AND(E122='club records'!$F$3, F122&gt;='club records'!$G$3), AND(E122='club records'!$F$4, F122&gt;='club records'!$G$4), AND(E122='club records'!$F$5, F122&gt;='club records'!$G$5))), "CR", " ")</f>
        <v xml:space="preserve"> </v>
      </c>
      <c r="W122" s="14" t="str">
        <f>IF(AND(B122="long jump", OR(AND(E122='club records'!$F$6, F122&gt;='club records'!$G$6), AND(E122='club records'!$F$7, F122&gt;='club records'!$G$7), AND(E122='club records'!$F$8, F122&gt;='club records'!$G$8), AND(E122='club records'!$F$9, F122&gt;='club records'!$G$9), AND(E122='club records'!$F$10, F122&gt;='club records'!$G$10))), "CR", " ")</f>
        <v xml:space="preserve"> </v>
      </c>
      <c r="X122" s="14" t="str">
        <f>IF(AND(B122="triple jump", OR(AND(E122='club records'!$F$11, F122&gt;='club records'!$G$11), AND(E122='club records'!$F$12, F122&gt;='club records'!$G$12), AND(E122='club records'!$F$13, F122&gt;='club records'!$G$13), AND(E122='club records'!$F$14, F122&gt;='club records'!$G$14), AND(E122='club records'!$F$15, F122&gt;='club records'!$G$15))), "CR", " ")</f>
        <v xml:space="preserve"> </v>
      </c>
      <c r="Y122" s="14" t="str">
        <f>IF(AND(B122="pole vault", OR(AND(E122='club records'!$F$16, F122&gt;='club records'!$G$16), AND(E122='club records'!$F$17, F122&gt;='club records'!$G$17), AND(E122='club records'!$F$18, F122&gt;='club records'!$G$18), AND(E122='club records'!$F$19, F122&gt;='club records'!$G$19), AND(E122='club records'!$F$20, F122&gt;='club records'!$G$20))), "CR", " ")</f>
        <v xml:space="preserve"> </v>
      </c>
      <c r="Z122" s="14" t="str">
        <f>IF(AND(B122="discus 1", E122='club records'!$F$21, F122&gt;='club records'!$G$21), "CR", " ")</f>
        <v xml:space="preserve"> </v>
      </c>
      <c r="AA122" s="14" t="str">
        <f>IF(AND(B122="discus 1.25", E122='club records'!$F$22, F122&gt;='club records'!$G$22), "CR", " ")</f>
        <v xml:space="preserve"> </v>
      </c>
      <c r="AB122" s="14" t="str">
        <f>IF(AND(B122="discus 1.5", E122='club records'!$F$23, F122&gt;='club records'!$G$23), "CR", " ")</f>
        <v xml:space="preserve"> </v>
      </c>
      <c r="AC122" s="14" t="str">
        <f>IF(AND(B122="discus 1.75", E122='club records'!$F$24, F122&gt;='club records'!$G$24), "CR", " ")</f>
        <v xml:space="preserve"> </v>
      </c>
      <c r="AD122" s="14" t="str">
        <f>IF(AND(B122="discus 2", E122='club records'!$F$25, F122&gt;='club records'!$G$25), "CR", " ")</f>
        <v xml:space="preserve"> </v>
      </c>
      <c r="AE122" s="14" t="str">
        <f>IF(AND(B122="hammer 4", E122='club records'!$F$27, F122&gt;='club records'!$G$27), "CR", " ")</f>
        <v xml:space="preserve"> </v>
      </c>
      <c r="AF122" s="14" t="str">
        <f>IF(AND(B122="hammer 5", E122='club records'!$F$28, F122&gt;='club records'!$G$28), "CR", " ")</f>
        <v xml:space="preserve"> </v>
      </c>
      <c r="AG122" s="14" t="str">
        <f>IF(AND(B122="hammer 6", E122='club records'!$F$29, F122&gt;='club records'!$G$29), "CR", " ")</f>
        <v xml:space="preserve"> </v>
      </c>
      <c r="AH122" s="14" t="str">
        <f>IF(AND(B122="hammer 7.26", E122='club records'!$F$30, F122&gt;='club records'!$G$30), "CR", " ")</f>
        <v xml:space="preserve"> </v>
      </c>
      <c r="AI122" s="14" t="str">
        <f>IF(AND(B122="javelin 400", E122='club records'!$F$31, F122&gt;='club records'!$G$31), "CR", " ")</f>
        <v xml:space="preserve"> </v>
      </c>
      <c r="AJ122" s="14" t="str">
        <f>IF(AND(B122="javelin 600", E122='club records'!$F$32, F122&gt;='club records'!$G$32), "CR", " ")</f>
        <v xml:space="preserve"> </v>
      </c>
      <c r="AK122" s="14" t="str">
        <f>IF(AND(B122="javelin 700", E122='club records'!$F$33, F122&gt;='club records'!$G$33), "CR", " ")</f>
        <v xml:space="preserve"> </v>
      </c>
      <c r="AL122" s="14" t="str">
        <f>IF(AND(B122="javelin 800", OR(AND(E122='club records'!$F$34, F122&gt;='club records'!$G$34), AND(E122='club records'!$F$35, F122&gt;='club records'!$G$35))), "CR", " ")</f>
        <v xml:space="preserve"> </v>
      </c>
      <c r="AM122" s="14" t="str">
        <f>IF(AND(B122="shot 3", E122='club records'!$F$36, F122&gt;='club records'!$G$36), "CR", " ")</f>
        <v xml:space="preserve"> </v>
      </c>
      <c r="AN122" s="14" t="str">
        <f>IF(AND(B122="shot 4", E122='club records'!$F$37, F122&gt;='club records'!$G$37), "CR", " ")</f>
        <v xml:space="preserve"> </v>
      </c>
      <c r="AO122" s="14" t="str">
        <f>IF(AND(B122="shot 5", E122='club records'!$F$38, F122&gt;='club records'!$G$38), "CR", " ")</f>
        <v xml:space="preserve"> </v>
      </c>
      <c r="AP122" s="14" t="str">
        <f>IF(AND(B122="shot 6", E122='club records'!$F$39, F122&gt;='club records'!$G$39), "CR", " ")</f>
        <v xml:space="preserve"> </v>
      </c>
      <c r="AQ122" s="14" t="str">
        <f>IF(AND(B122="shot 7.26", E122='club records'!$F$40, F122&gt;='club records'!$G$40), "CR", " ")</f>
        <v xml:space="preserve"> </v>
      </c>
      <c r="AR122" s="14" t="str">
        <f>IF(AND(B122="60H",OR(AND(E122='club records'!$J$1,F122&lt;='club records'!$K$1),AND(E122='club records'!$J$2,F122&lt;='club records'!$K$2),AND(E122='club records'!$J$3,F122&lt;='club records'!$K$3),AND(E122='club records'!$J$4,F122&lt;='club records'!$K$4),AND(E122='club records'!$J$5,F122&lt;='club records'!$K$5))),"CR"," ")</f>
        <v xml:space="preserve"> </v>
      </c>
      <c r="AS122" s="14" t="str">
        <f>IF(AND(B122="75H", AND(E122='club records'!$J$6, F122&lt;='club records'!$K$6)), "CR", " ")</f>
        <v xml:space="preserve"> </v>
      </c>
      <c r="AT122" s="14" t="str">
        <f>IF(AND(B122="80H", AND(E122='club records'!$J$7, F122&lt;='club records'!$K$7)), "CR", " ")</f>
        <v xml:space="preserve"> </v>
      </c>
      <c r="AU122" s="14" t="str">
        <f>IF(AND(B122="100H", AND(E122='club records'!$J$8, F122&lt;='club records'!$K$8)), "CR", " ")</f>
        <v xml:space="preserve"> </v>
      </c>
      <c r="AV122" s="14" t="str">
        <f>IF(AND(B122="110H", OR(AND(E122='club records'!$J$9, F122&lt;='club records'!$K$9), AND(E122='club records'!$J$10, F122&lt;='club records'!$K$10))), "CR", " ")</f>
        <v xml:space="preserve"> </v>
      </c>
      <c r="AW122" s="14" t="str">
        <f>IF(AND(B122="400H", OR(AND(E122='club records'!$J$11, F122&lt;='club records'!$K$11), AND(E122='club records'!$J$12, F122&lt;='club records'!$K$12), AND(E122='club records'!$J$13, F122&lt;='club records'!$K$13), AND(E122='club records'!$J$14, F122&lt;='club records'!$K$14))), "CR", " ")</f>
        <v xml:space="preserve"> </v>
      </c>
      <c r="AX122" s="14" t="str">
        <f>IF(AND(B122="1500SC", AND(E122='club records'!$J$15, F122&lt;='club records'!$K$15)), "CR", " ")</f>
        <v xml:space="preserve"> </v>
      </c>
      <c r="AY122" s="14" t="str">
        <f>IF(AND(B122="2000SC", OR(AND(E122='club records'!$J$17, F122&lt;='club records'!$K$17), AND(E122='club records'!$J$18, F122&lt;='club records'!$K$18))), "CR", " ")</f>
        <v xml:space="preserve"> </v>
      </c>
      <c r="AZ122" s="14" t="str">
        <f>IF(AND(B122="3000SC", OR(AND(E122='club records'!$J$20, F122&lt;='club records'!$K$20), AND(E122='club records'!$J$21, F122&lt;='club records'!$K$21))), "CR", " ")</f>
        <v xml:space="preserve"> </v>
      </c>
      <c r="BA122" s="15" t="str">
        <f>IF(AND(B122="4x100", OR(AND(E122='club records'!$N$1, F122&lt;='club records'!$O$1), AND(E122='club records'!$N$2, F122&lt;='club records'!$O$2), AND(E122='club records'!$N$3, F122&lt;='club records'!$O$3), AND(E122='club records'!$N$4, F122&lt;='club records'!$O$4), AND(E122='club records'!$N$5, F122&lt;='club records'!$O$5))), "CR", " ")</f>
        <v xml:space="preserve"> </v>
      </c>
      <c r="BB122" s="15" t="str">
        <f>IF(AND(B122="4x200", OR(AND(E122='club records'!$N$6, F122&lt;='club records'!$O$6), AND(E122='club records'!$N$7, F122&lt;='club records'!$O$7), AND(E122='club records'!$N$8, F122&lt;='club records'!$O$8), AND(E122='club records'!$N$9, F122&lt;='club records'!$O$9), AND(E122='club records'!$N$10, F122&lt;='club records'!$O$10))), "CR", " ")</f>
        <v xml:space="preserve"> </v>
      </c>
      <c r="BC122" s="15" t="str">
        <f>IF(AND(B122="4x300", AND(E122='club records'!$N$11, F122&lt;='club records'!$O$11)), "CR", " ")</f>
        <v xml:space="preserve"> </v>
      </c>
      <c r="BD122" s="15" t="str">
        <f>IF(AND(B122="4x400", OR(AND(E122='club records'!$N$12, F122&lt;='club records'!$O$12), AND(E122='club records'!$N$13, F122&lt;='club records'!$O$13), AND(E122='club records'!$N$14, F122&lt;='club records'!$O$14), AND(E122='club records'!$N$15, F122&lt;='club records'!$O$15))), "CR", " ")</f>
        <v xml:space="preserve"> </v>
      </c>
      <c r="BE122" s="15" t="str">
        <f>IF(AND(B122="3x800", OR(AND(E122='club records'!$N$16, F122&lt;='club records'!$O$16), AND(E122='club records'!$N$17, F122&lt;='club records'!$O$17), AND(E122='club records'!$N$18, F122&lt;='club records'!$O$18))), "CR", " ")</f>
        <v xml:space="preserve"> </v>
      </c>
      <c r="BF122" s="15" t="str">
        <f>IF(AND(B122="pentathlon", OR(AND(E122='club records'!$N$21, F122&gt;='club records'!$O$21), AND(E122='club records'!$N$22, F122&gt;='club records'!$O$22),AND(E122='club records'!$N$23, F122&gt;='club records'!$O$23),AND(E122='club records'!$N$24, F122&gt;='club records'!$O$24))), "CR", " ")</f>
        <v xml:space="preserve"> </v>
      </c>
      <c r="BG122" s="15" t="str">
        <f>IF(AND(B122="heptathlon", OR(AND(E122='club records'!$N$26, F122&gt;='club records'!$O$26), AND(E122='club records'!$N$27, F122&gt;='club records'!$O$27))), "CR", " ")</f>
        <v xml:space="preserve"> </v>
      </c>
      <c r="BH122" s="15" t="str">
        <f>IF(AND(B122="decathlon", OR(AND(E122='club records'!$N$29, F122&gt;='club records'!$O$29), AND(E122='club records'!$N$30, F122&gt;='club records'!$O$30),AND(E122='club records'!$N$31, F122&gt;='club records'!$O$31))), "CR", " ")</f>
        <v xml:space="preserve"> </v>
      </c>
    </row>
    <row r="123" spans="1:16333" ht="14.5" x14ac:dyDescent="0.35">
      <c r="A123" s="1" t="s">
        <v>13</v>
      </c>
      <c r="B123" s="2" t="s">
        <v>210</v>
      </c>
      <c r="C123" s="1" t="s">
        <v>144</v>
      </c>
      <c r="D123" s="1" t="s">
        <v>257</v>
      </c>
      <c r="E123" s="19" t="s">
        <v>13</v>
      </c>
      <c r="F123" s="21">
        <v>16.14</v>
      </c>
      <c r="G123" s="26">
        <v>43688</v>
      </c>
      <c r="H123" s="1" t="s">
        <v>313</v>
      </c>
      <c r="I123" s="1" t="s">
        <v>537</v>
      </c>
      <c r="J123" s="15" t="str">
        <f>IF(OR(K123="CR", L123="CR", M123="CR", N123="CR", O123="CR", P123="CR", Q123="CR", R123="CR", S123="CR", T123="CR",U123="CR", V123="CR", W123="CR", X123="CR", Y123="CR", Z123="CR", AA123="CR", AB123="CR", AC123="CR", AD123="CR", AE123="CR", AF123="CR", AG123="CR", AH123="CR", AI123="CR", AJ123="CR", AK123="CR", AL123="CR", AM123="CR", AN123="CR", AO123="CR", AP123="CR", AQ123="CR", AR123="CR", AS123="CR", AT123="CR", AU123="CR", AV123="CR", AW123="CR", AX123="CR", AY123="CR", AZ123="CR", BA123="CR", BB123="CR", BC123="CR", BD123="CR", BE123="CR", BF123="CR", BG123="CR", BH123="CR"), "***CLUB RECORD***", "")</f>
        <v/>
      </c>
      <c r="K123" s="15" t="str">
        <f>IF(AND(B123=100, OR(AND(E123='club records'!$B$6, F123&lt;='club records'!$C$6), AND(E123='club records'!$B$7, F123&lt;='club records'!$C$7), AND(E123='club records'!$B$8, F123&lt;='club records'!$C$8), AND(E123='club records'!$B$9, F123&lt;='club records'!$C$9), AND(E123='club records'!$B$10, F123&lt;='club records'!$C$10))), "CR", " ")</f>
        <v xml:space="preserve"> </v>
      </c>
      <c r="L123" s="15" t="str">
        <f>IF(AND(B123=200, OR(AND(E123='club records'!$B$11, F123&lt;='club records'!$C$11), AND(E123='club records'!$B$12, F123&lt;='club records'!$C$12), AND(E123='club records'!$B$13, F123&lt;='club records'!$C$13), AND(E123='club records'!$B$14, F123&lt;='club records'!$C$14), AND(E123='club records'!$B$15, F123&lt;='club records'!$C$15))), "CR", " ")</f>
        <v xml:space="preserve"> </v>
      </c>
      <c r="M123" s="15" t="str">
        <f>IF(AND(B123=300, OR(AND(E123='club records'!$B$16, F123&lt;='club records'!$C$16), AND(E123='club records'!$B$17, F123&lt;='club records'!$C$17))), "CR", " ")</f>
        <v xml:space="preserve"> </v>
      </c>
      <c r="N123" s="15" t="str">
        <f>IF(AND(B123=400, OR(AND(E123='club records'!$B$18, F123&lt;='club records'!$C$18), AND(E123='club records'!$B$19, F123&lt;='club records'!$C$19), AND(E123='club records'!$B$20, F123&lt;='club records'!$C$20), AND(E123='club records'!$B$21, F123&lt;='club records'!$C$21))), "CR", " ")</f>
        <v xml:space="preserve"> </v>
      </c>
      <c r="O123" s="15" t="str">
        <f>IF(AND(B123=800, OR(AND(E123='club records'!$B$22, F123&lt;='club records'!$C$22), AND(E123='club records'!$B$23, F123&lt;='club records'!$C$23), AND(E123='club records'!$B$24, F123&lt;='club records'!$C$24), AND(E123='club records'!$B$25, F123&lt;='club records'!$C$25), AND(E123='club records'!$B$26, F123&lt;='club records'!$C$26))), "CR", " ")</f>
        <v xml:space="preserve"> </v>
      </c>
      <c r="P123" s="15" t="str">
        <f>IF(AND(B123=1000, OR(AND(E123='club records'!$B$27, F123&lt;='club records'!$C$27), AND(E123='club records'!$B$28, F123&lt;='club records'!$C$28))), "CR", " ")</f>
        <v xml:space="preserve"> </v>
      </c>
      <c r="Q123" s="15" t="str">
        <f>IF(AND(B123=1500, OR(AND(E123='club records'!$B$29, F123&lt;='club records'!$C$29), AND(E123='club records'!$B$30, F123&lt;='club records'!$C$30), AND(E123='club records'!$B$31, F123&lt;='club records'!$C$31), AND(E123='club records'!$B$32, F123&lt;='club records'!$C$32), AND(E123='club records'!$B$33, F123&lt;='club records'!$C$33))), "CR", " ")</f>
        <v xml:space="preserve"> </v>
      </c>
      <c r="R123" s="15" t="str">
        <f>IF(AND(B123="1600 (Mile)",OR(AND(E123='club records'!$B$34,F123&lt;='club records'!$C$34),AND(E123='club records'!$B$35,F123&lt;='club records'!$C$35),AND(E123='club records'!$B$36,F123&lt;='club records'!$C$36),AND(E123='club records'!$B$37,F123&lt;='club records'!$C$37))),"CR"," ")</f>
        <v xml:space="preserve"> </v>
      </c>
      <c r="S123" s="15" t="str">
        <f>IF(AND(B123=3000, OR(AND(E123='club records'!$B$38, F123&lt;='club records'!$C$38), AND(E123='club records'!$B$39, F123&lt;='club records'!$C$39), AND(E123='club records'!$B$40, F123&lt;='club records'!$C$40), AND(E123='club records'!$B$41, F123&lt;='club records'!$C$41))), "CR", " ")</f>
        <v xml:space="preserve"> </v>
      </c>
      <c r="T123" s="15" t="str">
        <f>IF(AND(B123=5000, OR(AND(E123='club records'!$B$42, F123&lt;='club records'!$C$42), AND(E123='club records'!$B$43, F123&lt;='club records'!$C$43))), "CR", " ")</f>
        <v xml:space="preserve"> </v>
      </c>
      <c r="U123" s="14" t="str">
        <f>IF(AND(B123=10000, OR(AND(E123='club records'!$B$44, F123&lt;='club records'!$C$44), AND(E123='club records'!$B$45, F123&lt;='club records'!$C$45))), "CR", " ")</f>
        <v xml:space="preserve"> </v>
      </c>
      <c r="V123" s="14" t="str">
        <f>IF(AND(B123="high jump", OR(AND(E123='club records'!$F$1, F123&gt;='club records'!$G$1), AND(E123='club records'!$F$2, F123&gt;='club records'!$G$2), AND(E123='club records'!$F$3, F123&gt;='club records'!$G$3), AND(E123='club records'!$F$4, F123&gt;='club records'!$G$4), AND(E123='club records'!$F$5, F123&gt;='club records'!$G$5))), "CR", " ")</f>
        <v xml:space="preserve"> </v>
      </c>
      <c r="W123" s="14" t="str">
        <f>IF(AND(B123="long jump", OR(AND(E123='club records'!$F$6, F123&gt;='club records'!$G$6), AND(E123='club records'!$F$7, F123&gt;='club records'!$G$7), AND(E123='club records'!$F$8, F123&gt;='club records'!$G$8), AND(E123='club records'!$F$9, F123&gt;='club records'!$G$9), AND(E123='club records'!$F$10, F123&gt;='club records'!$G$10))), "CR", " ")</f>
        <v xml:space="preserve"> </v>
      </c>
      <c r="X123" s="14" t="str">
        <f>IF(AND(B123="triple jump", OR(AND(E123='club records'!$F$11, F123&gt;='club records'!$G$11), AND(E123='club records'!$F$12, F123&gt;='club records'!$G$12), AND(E123='club records'!$F$13, F123&gt;='club records'!$G$13), AND(E123='club records'!$F$14, F123&gt;='club records'!$G$14), AND(E123='club records'!$F$15, F123&gt;='club records'!$G$15))), "CR", " ")</f>
        <v xml:space="preserve"> </v>
      </c>
      <c r="Y123" s="14" t="str">
        <f>IF(AND(B123="pole vault", OR(AND(E123='club records'!$F$16, F123&gt;='club records'!$G$16), AND(E123='club records'!$F$17, F123&gt;='club records'!$G$17), AND(E123='club records'!$F$18, F123&gt;='club records'!$G$18), AND(E123='club records'!$F$19, F123&gt;='club records'!$G$19), AND(E123='club records'!$F$20, F123&gt;='club records'!$G$20))), "CR", " ")</f>
        <v xml:space="preserve"> </v>
      </c>
      <c r="Z123" s="14" t="str">
        <f>IF(AND(B123="discus 1", E123='club records'!$F$21, F123&gt;='club records'!$G$21), "CR", " ")</f>
        <v xml:space="preserve"> </v>
      </c>
      <c r="AA123" s="14" t="str">
        <f>IF(AND(B123="discus 1.25", E123='club records'!$F$22, F123&gt;='club records'!$G$22), "CR", " ")</f>
        <v xml:space="preserve"> </v>
      </c>
      <c r="AB123" s="14" t="str">
        <f>IF(AND(B123="discus 1.5", E123='club records'!$F$23, F123&gt;='club records'!$G$23), "CR", " ")</f>
        <v xml:space="preserve"> </v>
      </c>
      <c r="AC123" s="14" t="str">
        <f>IF(AND(B123="discus 1.75", E123='club records'!$F$24, F123&gt;='club records'!$G$24), "CR", " ")</f>
        <v xml:space="preserve"> </v>
      </c>
      <c r="AD123" s="14" t="str">
        <f>IF(AND(B123="discus 2", E123='club records'!$F$25, F123&gt;='club records'!$G$25), "CR", " ")</f>
        <v xml:space="preserve"> </v>
      </c>
      <c r="AE123" s="14" t="str">
        <f>IF(AND(B123="hammer 4", E123='club records'!$F$27, F123&gt;='club records'!$G$27), "CR", " ")</f>
        <v xml:space="preserve"> </v>
      </c>
      <c r="AF123" s="14" t="str">
        <f>IF(AND(B123="hammer 5", E123='club records'!$F$28, F123&gt;='club records'!$G$28), "CR", " ")</f>
        <v xml:space="preserve"> </v>
      </c>
      <c r="AG123" s="14" t="str">
        <f>IF(AND(B123="hammer 6", E123='club records'!$F$29, F123&gt;='club records'!$G$29), "CR", " ")</f>
        <v xml:space="preserve"> </v>
      </c>
      <c r="AH123" s="14" t="str">
        <f>IF(AND(B123="hammer 7.26", E123='club records'!$F$30, F123&gt;='club records'!$G$30), "CR", " ")</f>
        <v xml:space="preserve"> </v>
      </c>
      <c r="AI123" s="14" t="str">
        <f>IF(AND(B123="javelin 400", E123='club records'!$F$31, F123&gt;='club records'!$G$31), "CR", " ")</f>
        <v xml:space="preserve"> </v>
      </c>
      <c r="AJ123" s="14" t="str">
        <f>IF(AND(B123="javelin 600", E123='club records'!$F$32, F123&gt;='club records'!$G$32), "CR", " ")</f>
        <v xml:space="preserve"> </v>
      </c>
      <c r="AK123" s="14" t="str">
        <f>IF(AND(B123="javelin 700", E123='club records'!$F$33, F123&gt;='club records'!$G$33), "CR", " ")</f>
        <v xml:space="preserve"> </v>
      </c>
      <c r="AL123" s="14" t="str">
        <f>IF(AND(B123="javelin 800", OR(AND(E123='club records'!$F$34, F123&gt;='club records'!$G$34), AND(E123='club records'!$F$35, F123&gt;='club records'!$G$35))), "CR", " ")</f>
        <v xml:space="preserve"> </v>
      </c>
      <c r="AM123" s="14" t="str">
        <f>IF(AND(B123="shot 3", E123='club records'!$F$36, F123&gt;='club records'!$G$36), "CR", " ")</f>
        <v xml:space="preserve"> </v>
      </c>
      <c r="AN123" s="14" t="str">
        <f>IF(AND(B123="shot 4", E123='club records'!$F$37, F123&gt;='club records'!$G$37), "CR", " ")</f>
        <v xml:space="preserve"> </v>
      </c>
      <c r="AO123" s="14" t="str">
        <f>IF(AND(B123="shot 5", E123='club records'!$F$38, F123&gt;='club records'!$G$38), "CR", " ")</f>
        <v xml:space="preserve"> </v>
      </c>
      <c r="AP123" s="14" t="str">
        <f>IF(AND(B123="shot 6", E123='club records'!$F$39, F123&gt;='club records'!$G$39), "CR", " ")</f>
        <v xml:space="preserve"> </v>
      </c>
      <c r="AQ123" s="14" t="str">
        <f>IF(AND(B123="shot 7.26", E123='club records'!$F$40, F123&gt;='club records'!$G$40), "CR", " ")</f>
        <v xml:space="preserve"> </v>
      </c>
      <c r="AR123" s="14" t="str">
        <f>IF(AND(B123="60H",OR(AND(E123='club records'!$J$1,F123&lt;='club records'!$K$1),AND(E123='club records'!$J$2,F123&lt;='club records'!$K$2),AND(E123='club records'!$J$3,F123&lt;='club records'!$K$3),AND(E123='club records'!$J$4,F123&lt;='club records'!$K$4),AND(E123='club records'!$J$5,F123&lt;='club records'!$K$5))),"CR"," ")</f>
        <v xml:space="preserve"> </v>
      </c>
      <c r="AS123" s="14" t="str">
        <f>IF(AND(B123="75H", AND(E123='club records'!$J$6, F123&lt;='club records'!$K$6)), "CR", " ")</f>
        <v xml:space="preserve"> </v>
      </c>
      <c r="AT123" s="14" t="str">
        <f>IF(AND(B123="80H", AND(E123='club records'!$J$7, F123&lt;='club records'!$K$7)), "CR", " ")</f>
        <v xml:space="preserve"> </v>
      </c>
      <c r="AU123" s="14" t="str">
        <f>IF(AND(B123="100H", AND(E123='club records'!$J$8, F123&lt;='club records'!$K$8)), "CR", " ")</f>
        <v xml:space="preserve"> </v>
      </c>
      <c r="AV123" s="14" t="str">
        <f>IF(AND(B123="110H", OR(AND(E123='club records'!$J$9, F123&lt;='club records'!$K$9), AND(E123='club records'!$J$10, F123&lt;='club records'!$K$10))), "CR", " ")</f>
        <v xml:space="preserve"> </v>
      </c>
      <c r="AW123" s="14" t="str">
        <f>IF(AND(B123="400H", OR(AND(E123='club records'!$J$11, F123&lt;='club records'!$K$11), AND(E123='club records'!$J$12, F123&lt;='club records'!$K$12), AND(E123='club records'!$J$13, F123&lt;='club records'!$K$13), AND(E123='club records'!$J$14, F123&lt;='club records'!$K$14))), "CR", " ")</f>
        <v xml:space="preserve"> </v>
      </c>
      <c r="AX123" s="14" t="str">
        <f>IF(AND(B123="1500SC", AND(E123='club records'!$J$15, F123&lt;='club records'!$K$15)), "CR", " ")</f>
        <v xml:space="preserve"> </v>
      </c>
      <c r="AY123" s="14" t="str">
        <f>IF(AND(B123="2000SC", OR(AND(E123='club records'!$J$17, F123&lt;='club records'!$K$17), AND(E123='club records'!$J$18, F123&lt;='club records'!$K$18))), "CR", " ")</f>
        <v xml:space="preserve"> </v>
      </c>
      <c r="AZ123" s="14" t="str">
        <f>IF(AND(B123="3000SC", OR(AND(E123='club records'!$J$20, F123&lt;='club records'!$K$20), AND(E123='club records'!$J$21, F123&lt;='club records'!$K$21))), "CR", " ")</f>
        <v xml:space="preserve"> </v>
      </c>
      <c r="BA123" s="15" t="str">
        <f>IF(AND(B123="4x100", OR(AND(E123='club records'!$N$1, F123&lt;='club records'!$O$1), AND(E123='club records'!$N$2, F123&lt;='club records'!$O$2), AND(E123='club records'!$N$3, F123&lt;='club records'!$O$3), AND(E123='club records'!$N$4, F123&lt;='club records'!$O$4), AND(E123='club records'!$N$5, F123&lt;='club records'!$O$5))), "CR", " ")</f>
        <v xml:space="preserve"> </v>
      </c>
      <c r="BB123" s="15" t="str">
        <f>IF(AND(B123="4x200", OR(AND(E123='club records'!$N$6, F123&lt;='club records'!$O$6), AND(E123='club records'!$N$7, F123&lt;='club records'!$O$7), AND(E123='club records'!$N$8, F123&lt;='club records'!$O$8), AND(E123='club records'!$N$9, F123&lt;='club records'!$O$9), AND(E123='club records'!$N$10, F123&lt;='club records'!$O$10))), "CR", " ")</f>
        <v xml:space="preserve"> </v>
      </c>
      <c r="BC123" s="15" t="str">
        <f>IF(AND(B123="4x300", AND(E123='club records'!$N$11, F123&lt;='club records'!$O$11)), "CR", " ")</f>
        <v xml:space="preserve"> </v>
      </c>
      <c r="BD123" s="15" t="str">
        <f>IF(AND(B123="4x400", OR(AND(E123='club records'!$N$12, F123&lt;='club records'!$O$12), AND(E123='club records'!$N$13, F123&lt;='club records'!$O$13), AND(E123='club records'!$N$14, F123&lt;='club records'!$O$14), AND(E123='club records'!$N$15, F123&lt;='club records'!$O$15))), "CR", " ")</f>
        <v xml:space="preserve"> </v>
      </c>
      <c r="BE123" s="15" t="str">
        <f>IF(AND(B123="3x800", OR(AND(E123='club records'!$N$16, F123&lt;='club records'!$O$16), AND(E123='club records'!$N$17, F123&lt;='club records'!$O$17), AND(E123='club records'!$N$18, F123&lt;='club records'!$O$18))), "CR", " ")</f>
        <v xml:space="preserve"> </v>
      </c>
      <c r="BF123" s="15" t="str">
        <f>IF(AND(B123="pentathlon", OR(AND(E123='club records'!$N$21, F123&gt;='club records'!$O$21), AND(E123='club records'!$N$22, F123&gt;='club records'!$O$22),AND(E123='club records'!$N$23, F123&gt;='club records'!$O$23),AND(E123='club records'!$N$24, F123&gt;='club records'!$O$24))), "CR", " ")</f>
        <v xml:space="preserve"> </v>
      </c>
      <c r="BG123" s="15" t="str">
        <f>IF(AND(B123="heptathlon", OR(AND(E123='club records'!$N$26, F123&gt;='club records'!$O$26), AND(E123='club records'!$N$27, F123&gt;='club records'!$O$27))), "CR", " ")</f>
        <v xml:space="preserve"> </v>
      </c>
      <c r="BH123" s="15" t="str">
        <f>IF(AND(B123="decathlon", OR(AND(E123='club records'!$N$29, F123&gt;='club records'!$O$29), AND(E123='club records'!$N$30, F123&gt;='club records'!$O$30),AND(E123='club records'!$N$31, F123&gt;='club records'!$O$31))), "CR", " ")</f>
        <v xml:space="preserve"> </v>
      </c>
    </row>
    <row r="124" spans="1:16333" ht="14.5" x14ac:dyDescent="0.35">
      <c r="A124" s="1" t="s">
        <v>13</v>
      </c>
      <c r="B124" s="2" t="s">
        <v>211</v>
      </c>
      <c r="C124" s="1" t="s">
        <v>87</v>
      </c>
      <c r="D124" s="1" t="s">
        <v>547</v>
      </c>
      <c r="E124" s="19" t="s">
        <v>13</v>
      </c>
      <c r="F124" s="20">
        <v>16.579999999999998</v>
      </c>
      <c r="G124" s="26">
        <v>43701</v>
      </c>
      <c r="H124" s="1" t="s">
        <v>313</v>
      </c>
      <c r="I124" s="1" t="s">
        <v>561</v>
      </c>
      <c r="J124" s="15" t="s">
        <v>410</v>
      </c>
      <c r="O124" s="1"/>
      <c r="P124" s="1"/>
      <c r="Q124" s="1"/>
      <c r="R124" s="1"/>
      <c r="S124" s="1"/>
      <c r="T124" s="1"/>
    </row>
    <row r="125" spans="1:16333" ht="14.5" x14ac:dyDescent="0.35">
      <c r="A125" s="1" t="str">
        <f t="shared" ref="A125:A159" si="9">E125</f>
        <v>U13</v>
      </c>
      <c r="B125" s="2" t="s">
        <v>6</v>
      </c>
      <c r="C125" s="1" t="s">
        <v>121</v>
      </c>
      <c r="D125" s="1" t="s">
        <v>46</v>
      </c>
      <c r="E125" s="19" t="s">
        <v>13</v>
      </c>
      <c r="F125" s="25">
        <v>1</v>
      </c>
      <c r="G125" s="27">
        <v>43603</v>
      </c>
      <c r="H125" s="1" t="s">
        <v>304</v>
      </c>
      <c r="I125" s="1" t="s">
        <v>358</v>
      </c>
      <c r="J125" s="15" t="str">
        <f t="shared" ref="J125:J159" si="10">IF(OR(K125="CR", L125="CR", M125="CR", N125="CR", O125="CR", P125="CR", Q125="CR", R125="CR", S125="CR", T125="CR",U125="CR", V125="CR", W125="CR", X125="CR", Y125="CR", Z125="CR", AA125="CR", AB125="CR", AC125="CR", AD125="CR", AE125="CR", AF125="CR", AG125="CR", AH125="CR", AI125="CR", AJ125="CR", AK125="CR", AL125="CR", AM125="CR", AN125="CR", AO125="CR", AP125="CR", AQ125="CR", AR125="CR", AS125="CR", AT125="CR", AU125="CR", AV125="CR", AW125="CR", AX125="CR", AY125="CR", AZ125="CR", BA125="CR", BB125="CR", BC125="CR", BD125="CR", BE125="CR", BF125="CR", BG125="CR", BH125="CR"), "***CLUB RECORD***", "")</f>
        <v/>
      </c>
      <c r="K125" s="15" t="str">
        <f>IF(AND(B125=100, OR(AND(E125='club records'!$B$6, F125&lt;='club records'!$C$6), AND(E125='club records'!$B$7, F125&lt;='club records'!$C$7), AND(E125='club records'!$B$8, F125&lt;='club records'!$C$8), AND(E125='club records'!$B$9, F125&lt;='club records'!$C$9), AND(E125='club records'!$B$10, F125&lt;='club records'!$C$10))), "CR", " ")</f>
        <v xml:space="preserve"> </v>
      </c>
      <c r="L125" s="15" t="str">
        <f>IF(AND(B125=200, OR(AND(E125='club records'!$B$11, F125&lt;='club records'!$C$11), AND(E125='club records'!$B$12, F125&lt;='club records'!$C$12), AND(E125='club records'!$B$13, F125&lt;='club records'!$C$13), AND(E125='club records'!$B$14, F125&lt;='club records'!$C$14), AND(E125='club records'!$B$15, F125&lt;='club records'!$C$15))), "CR", " ")</f>
        <v xml:space="preserve"> </v>
      </c>
      <c r="M125" s="15" t="str">
        <f>IF(AND(B125=300, OR(AND(E125='club records'!$B$16, F125&lt;='club records'!$C$16), AND(E125='club records'!$B$17, F125&lt;='club records'!$C$17))), "CR", " ")</f>
        <v xml:space="preserve"> </v>
      </c>
      <c r="N125" s="15" t="str">
        <f>IF(AND(B125=400, OR(AND(E125='club records'!$B$18, F125&lt;='club records'!$C$18), AND(E125='club records'!$B$19, F125&lt;='club records'!$C$19), AND(E125='club records'!$B$20, F125&lt;='club records'!$C$20), AND(E125='club records'!$B$21, F125&lt;='club records'!$C$21))), "CR", " ")</f>
        <v xml:space="preserve"> </v>
      </c>
      <c r="O125" s="15" t="str">
        <f>IF(AND(B125=800, OR(AND(E125='club records'!$B$22, F125&lt;='club records'!$C$22), AND(E125='club records'!$B$23, F125&lt;='club records'!$C$23), AND(E125='club records'!$B$24, F125&lt;='club records'!$C$24), AND(E125='club records'!$B$25, F125&lt;='club records'!$C$25), AND(E125='club records'!$B$26, F125&lt;='club records'!$C$26))), "CR", " ")</f>
        <v xml:space="preserve"> </v>
      </c>
      <c r="P125" s="15" t="str">
        <f>IF(AND(B125=1000, OR(AND(E125='club records'!$B$27, F125&lt;='club records'!$C$27), AND(E125='club records'!$B$28, F125&lt;='club records'!$C$28))), "CR", " ")</f>
        <v xml:space="preserve"> </v>
      </c>
      <c r="Q125" s="15" t="str">
        <f>IF(AND(B125=1500, OR(AND(E125='club records'!$B$29, F125&lt;='club records'!$C$29), AND(E125='club records'!$B$30, F125&lt;='club records'!$C$30), AND(E125='club records'!$B$31, F125&lt;='club records'!$C$31), AND(E125='club records'!$B$32, F125&lt;='club records'!$C$32), AND(E125='club records'!$B$33, F125&lt;='club records'!$C$33))), "CR", " ")</f>
        <v xml:space="preserve"> </v>
      </c>
      <c r="R125" s="15" t="str">
        <f>IF(AND(B125="1600 (Mile)",OR(AND(E125='club records'!$B$34,F125&lt;='club records'!$C$34),AND(E125='club records'!$B$35,F125&lt;='club records'!$C$35),AND(E125='club records'!$B$36,F125&lt;='club records'!$C$36),AND(E125='club records'!$B$37,F125&lt;='club records'!$C$37))),"CR"," ")</f>
        <v xml:space="preserve"> </v>
      </c>
      <c r="S125" s="15" t="str">
        <f>IF(AND(B125=3000, OR(AND(E125='club records'!$B$38, F125&lt;='club records'!$C$38), AND(E125='club records'!$B$39, F125&lt;='club records'!$C$39), AND(E125='club records'!$B$40, F125&lt;='club records'!$C$40), AND(E125='club records'!$B$41, F125&lt;='club records'!$C$41))), "CR", " ")</f>
        <v xml:space="preserve"> </v>
      </c>
      <c r="T125" s="15" t="str">
        <f>IF(AND(B125=5000, OR(AND(E125='club records'!$B$42, F125&lt;='club records'!$C$42), AND(E125='club records'!$B$43, F125&lt;='club records'!$C$43))), "CR", " ")</f>
        <v xml:space="preserve"> </v>
      </c>
      <c r="U125" s="14" t="str">
        <f>IF(AND(B125=10000, OR(AND(E125='club records'!$B$44, F125&lt;='club records'!$C$44), AND(E125='club records'!$B$45, F125&lt;='club records'!$C$45))), "CR", " ")</f>
        <v xml:space="preserve"> </v>
      </c>
      <c r="V125" s="14" t="str">
        <f>IF(AND(B125="high jump", OR(AND(E125='club records'!$F$1, F125&gt;='club records'!$G$1), AND(E125='club records'!$F$2, F125&gt;='club records'!$G$2), AND(E125='club records'!$F$3, F125&gt;='club records'!$G$3), AND(E125='club records'!$F$4, F125&gt;='club records'!$G$4), AND(E125='club records'!$F$5, F125&gt;='club records'!$G$5))), "CR", " ")</f>
        <v xml:space="preserve"> </v>
      </c>
      <c r="W125" s="14" t="str">
        <f>IF(AND(B125="long jump", OR(AND(E125='club records'!$F$6, F125&gt;='club records'!$G$6), AND(E125='club records'!$F$7, F125&gt;='club records'!$G$7), AND(E125='club records'!$F$8, F125&gt;='club records'!$G$8), AND(E125='club records'!$F$9, F125&gt;='club records'!$G$9), AND(E125='club records'!$F$10, F125&gt;='club records'!$G$10))), "CR", " ")</f>
        <v xml:space="preserve"> </v>
      </c>
      <c r="X125" s="14" t="str">
        <f>IF(AND(B125="triple jump", OR(AND(E125='club records'!$F$11, F125&gt;='club records'!$G$11), AND(E125='club records'!$F$12, F125&gt;='club records'!$G$12), AND(E125='club records'!$F$13, F125&gt;='club records'!$G$13), AND(E125='club records'!$F$14, F125&gt;='club records'!$G$14), AND(E125='club records'!$F$15, F125&gt;='club records'!$G$15))), "CR", " ")</f>
        <v xml:space="preserve"> </v>
      </c>
      <c r="Y125" s="14" t="str">
        <f>IF(AND(B125="pole vault", OR(AND(E125='club records'!$F$16, F125&gt;='club records'!$G$16), AND(E125='club records'!$F$17, F125&gt;='club records'!$G$17), AND(E125='club records'!$F$18, F125&gt;='club records'!$G$18), AND(E125='club records'!$F$19, F125&gt;='club records'!$G$19), AND(E125='club records'!$F$20, F125&gt;='club records'!$G$20))), "CR", " ")</f>
        <v xml:space="preserve"> </v>
      </c>
      <c r="Z125" s="14" t="str">
        <f>IF(AND(B125="discus 1", E125='club records'!$F$21, F125&gt;='club records'!$G$21), "CR", " ")</f>
        <v xml:space="preserve"> </v>
      </c>
      <c r="AA125" s="14" t="str">
        <f>IF(AND(B125="discus 1.25", E125='club records'!$F$22, F125&gt;='club records'!$G$22), "CR", " ")</f>
        <v xml:space="preserve"> </v>
      </c>
      <c r="AB125" s="14" t="str">
        <f>IF(AND(B125="discus 1.5", E125='club records'!$F$23, F125&gt;='club records'!$G$23), "CR", " ")</f>
        <v xml:space="preserve"> </v>
      </c>
      <c r="AC125" s="14" t="str">
        <f>IF(AND(B125="discus 1.75", E125='club records'!$F$24, F125&gt;='club records'!$G$24), "CR", " ")</f>
        <v xml:space="preserve"> </v>
      </c>
      <c r="AD125" s="14" t="str">
        <f>IF(AND(B125="discus 2", E125='club records'!$F$25, F125&gt;='club records'!$G$25), "CR", " ")</f>
        <v xml:space="preserve"> </v>
      </c>
      <c r="AE125" s="14" t="str">
        <f>IF(AND(B125="hammer 4", E125='club records'!$F$27, F125&gt;='club records'!$G$27), "CR", " ")</f>
        <v xml:space="preserve"> </v>
      </c>
      <c r="AF125" s="14" t="str">
        <f>IF(AND(B125="hammer 5", E125='club records'!$F$28, F125&gt;='club records'!$G$28), "CR", " ")</f>
        <v xml:space="preserve"> </v>
      </c>
      <c r="AG125" s="14" t="str">
        <f>IF(AND(B125="hammer 6", E125='club records'!$F$29, F125&gt;='club records'!$G$29), "CR", " ")</f>
        <v xml:space="preserve"> </v>
      </c>
      <c r="AH125" s="14" t="str">
        <f>IF(AND(B125="hammer 7.26", E125='club records'!$F$30, F125&gt;='club records'!$G$30), "CR", " ")</f>
        <v xml:space="preserve"> </v>
      </c>
      <c r="AI125" s="14" t="str">
        <f>IF(AND(B125="javelin 400", E125='club records'!$F$31, F125&gt;='club records'!$G$31), "CR", " ")</f>
        <v xml:space="preserve"> </v>
      </c>
      <c r="AJ125" s="14" t="str">
        <f>IF(AND(B125="javelin 600", E125='club records'!$F$32, F125&gt;='club records'!$G$32), "CR", " ")</f>
        <v xml:space="preserve"> </v>
      </c>
      <c r="AK125" s="14" t="str">
        <f>IF(AND(B125="javelin 700", E125='club records'!$F$33, F125&gt;='club records'!$G$33), "CR", " ")</f>
        <v xml:space="preserve"> </v>
      </c>
      <c r="AL125" s="14" t="str">
        <f>IF(AND(B125="javelin 800", OR(AND(E125='club records'!$F$34, F125&gt;='club records'!$G$34), AND(E125='club records'!$F$35, F125&gt;='club records'!$G$35))), "CR", " ")</f>
        <v xml:space="preserve"> </v>
      </c>
      <c r="AM125" s="14" t="str">
        <f>IF(AND(B125="shot 3", E125='club records'!$F$36, F125&gt;='club records'!$G$36), "CR", " ")</f>
        <v xml:space="preserve"> </v>
      </c>
      <c r="AN125" s="14" t="str">
        <f>IF(AND(B125="shot 4", E125='club records'!$F$37, F125&gt;='club records'!$G$37), "CR", " ")</f>
        <v xml:space="preserve"> </v>
      </c>
      <c r="AO125" s="14" t="str">
        <f>IF(AND(B125="shot 5", E125='club records'!$F$38, F125&gt;='club records'!$G$38), "CR", " ")</f>
        <v xml:space="preserve"> </v>
      </c>
      <c r="AP125" s="14" t="str">
        <f>IF(AND(B125="shot 6", E125='club records'!$F$39, F125&gt;='club records'!$G$39), "CR", " ")</f>
        <v xml:space="preserve"> </v>
      </c>
      <c r="AQ125" s="14" t="str">
        <f>IF(AND(B125="shot 7.26", E125='club records'!$F$40, F125&gt;='club records'!$G$40), "CR", " ")</f>
        <v xml:space="preserve"> </v>
      </c>
      <c r="AR125" s="14" t="str">
        <f>IF(AND(B125="60H",OR(AND(E125='club records'!$J$1,F125&lt;='club records'!$K$1),AND(E125='club records'!$J$2,F125&lt;='club records'!$K$2),AND(E125='club records'!$J$3,F125&lt;='club records'!$K$3),AND(E125='club records'!$J$4,F125&lt;='club records'!$K$4),AND(E125='club records'!$J$5,F125&lt;='club records'!$K$5))),"CR"," ")</f>
        <v xml:space="preserve"> </v>
      </c>
      <c r="AS125" s="14" t="str">
        <f>IF(AND(B125="75H", AND(E125='club records'!$J$6, F125&lt;='club records'!$K$6)), "CR", " ")</f>
        <v xml:space="preserve"> </v>
      </c>
      <c r="AT125" s="14" t="str">
        <f>IF(AND(B125="80H", AND(E125='club records'!$J$7, F125&lt;='club records'!$K$7)), "CR", " ")</f>
        <v xml:space="preserve"> </v>
      </c>
      <c r="AU125" s="14" t="str">
        <f>IF(AND(B125="100H", AND(E125='club records'!$J$8, F125&lt;='club records'!$K$8)), "CR", " ")</f>
        <v xml:space="preserve"> </v>
      </c>
      <c r="AV125" s="14" t="str">
        <f>IF(AND(B125="110H", OR(AND(E125='club records'!$J$9, F125&lt;='club records'!$K$9), AND(E125='club records'!$J$10, F125&lt;='club records'!$K$10))), "CR", " ")</f>
        <v xml:space="preserve"> </v>
      </c>
      <c r="AW125" s="14" t="str">
        <f>IF(AND(B125="400H", OR(AND(E125='club records'!$J$11, F125&lt;='club records'!$K$11), AND(E125='club records'!$J$12, F125&lt;='club records'!$K$12), AND(E125='club records'!$J$13, F125&lt;='club records'!$K$13), AND(E125='club records'!$J$14, F125&lt;='club records'!$K$14))), "CR", " ")</f>
        <v xml:space="preserve"> </v>
      </c>
      <c r="AX125" s="14" t="str">
        <f>IF(AND(B125="1500SC", AND(E125='club records'!$J$15, F125&lt;='club records'!$K$15)), "CR", " ")</f>
        <v xml:space="preserve"> </v>
      </c>
      <c r="AY125" s="14" t="str">
        <f>IF(AND(B125="2000SC", OR(AND(E125='club records'!$J$17, F125&lt;='club records'!$K$17), AND(E125='club records'!$J$18, F125&lt;='club records'!$K$18))), "CR", " ")</f>
        <v xml:space="preserve"> </v>
      </c>
      <c r="AZ125" s="14" t="str">
        <f>IF(AND(B125="3000SC", OR(AND(E125='club records'!$J$20, F125&lt;='club records'!$K$20), AND(E125='club records'!$J$21, F125&lt;='club records'!$K$21))), "CR", " ")</f>
        <v xml:space="preserve"> </v>
      </c>
      <c r="BA125" s="15" t="str">
        <f>IF(AND(B125="4x100", OR(AND(E125='club records'!$N$1, F125&lt;='club records'!$O$1), AND(E125='club records'!$N$2, F125&lt;='club records'!$O$2), AND(E125='club records'!$N$3, F125&lt;='club records'!$O$3), AND(E125='club records'!$N$4, F125&lt;='club records'!$O$4), AND(E125='club records'!$N$5, F125&lt;='club records'!$O$5))), "CR", " ")</f>
        <v xml:space="preserve"> </v>
      </c>
      <c r="BB125" s="15" t="str">
        <f>IF(AND(B125="4x200", OR(AND(E125='club records'!$N$6, F125&lt;='club records'!$O$6), AND(E125='club records'!$N$7, F125&lt;='club records'!$O$7), AND(E125='club records'!$N$8, F125&lt;='club records'!$O$8), AND(E125='club records'!$N$9, F125&lt;='club records'!$O$9), AND(E125='club records'!$N$10, F125&lt;='club records'!$O$10))), "CR", " ")</f>
        <v xml:space="preserve"> </v>
      </c>
      <c r="BC125" s="15" t="str">
        <f>IF(AND(B125="4x300", AND(E125='club records'!$N$11, F125&lt;='club records'!$O$11)), "CR", " ")</f>
        <v xml:space="preserve"> </v>
      </c>
      <c r="BD125" s="15" t="str">
        <f>IF(AND(B125="4x400", OR(AND(E125='club records'!$N$12, F125&lt;='club records'!$O$12), AND(E125='club records'!$N$13, F125&lt;='club records'!$O$13), AND(E125='club records'!$N$14, F125&lt;='club records'!$O$14), AND(E125='club records'!$N$15, F125&lt;='club records'!$O$15))), "CR", " ")</f>
        <v xml:space="preserve"> </v>
      </c>
      <c r="BE125" s="15" t="str">
        <f>IF(AND(B125="3x800", OR(AND(E125='club records'!$N$16, F125&lt;='club records'!$O$16), AND(E125='club records'!$N$17, F125&lt;='club records'!$O$17), AND(E125='club records'!$N$18, F125&lt;='club records'!$O$18))), "CR", " ")</f>
        <v xml:space="preserve"> </v>
      </c>
      <c r="BF125" s="15" t="str">
        <f>IF(AND(B125="pentathlon", OR(AND(E125='club records'!$N$21, F125&gt;='club records'!$O$21), AND(E125='club records'!$N$22, F125&gt;='club records'!$O$22),AND(E125='club records'!$N$23, F125&gt;='club records'!$O$23),AND(E125='club records'!$N$24, F125&gt;='club records'!$O$24))), "CR", " ")</f>
        <v xml:space="preserve"> </v>
      </c>
      <c r="BG125" s="15" t="str">
        <f>IF(AND(B125="heptathlon", OR(AND(E125='club records'!$N$26, F125&gt;='club records'!$O$26), AND(E125='club records'!$N$27, F125&gt;='club records'!$O$27))), "CR", " ")</f>
        <v xml:space="preserve"> </v>
      </c>
      <c r="BH125" s="15" t="str">
        <f>IF(AND(B125="decathlon", OR(AND(E125='club records'!$N$29, F125&gt;='club records'!$O$29), AND(E125='club records'!$N$30, F125&gt;='club records'!$O$30),AND(E125='club records'!$N$31, F125&gt;='club records'!$O$31))), "CR", " ")</f>
        <v xml:space="preserve"> </v>
      </c>
    </row>
    <row r="126" spans="1:16333" ht="14.5" x14ac:dyDescent="0.35">
      <c r="A126" s="1" t="str">
        <f t="shared" si="9"/>
        <v>U13</v>
      </c>
      <c r="B126" s="2" t="s">
        <v>6</v>
      </c>
      <c r="C126" s="1" t="s">
        <v>99</v>
      </c>
      <c r="D126" s="1" t="s">
        <v>3</v>
      </c>
      <c r="E126" s="19" t="s">
        <v>13</v>
      </c>
      <c r="F126" s="25">
        <v>1</v>
      </c>
      <c r="G126" s="27">
        <v>43603</v>
      </c>
      <c r="H126" s="1" t="s">
        <v>304</v>
      </c>
      <c r="I126" s="1" t="s">
        <v>358</v>
      </c>
      <c r="J126" s="15" t="str">
        <f t="shared" si="10"/>
        <v/>
      </c>
      <c r="K126" s="15" t="str">
        <f>IF(AND(B126=100, OR(AND(E126='club records'!$B$6, F126&lt;='club records'!$C$6), AND(E126='club records'!$B$7, F126&lt;='club records'!$C$7), AND(E126='club records'!$B$8, F126&lt;='club records'!$C$8), AND(E126='club records'!$B$9, F126&lt;='club records'!$C$9), AND(E126='club records'!$B$10, F126&lt;='club records'!$C$10))), "CR", " ")</f>
        <v xml:space="preserve"> </v>
      </c>
      <c r="L126" s="15" t="str">
        <f>IF(AND(B126=200, OR(AND(E126='club records'!$B$11, F126&lt;='club records'!$C$11), AND(E126='club records'!$B$12, F126&lt;='club records'!$C$12), AND(E126='club records'!$B$13, F126&lt;='club records'!$C$13), AND(E126='club records'!$B$14, F126&lt;='club records'!$C$14), AND(E126='club records'!$B$15, F126&lt;='club records'!$C$15))), "CR", " ")</f>
        <v xml:space="preserve"> </v>
      </c>
      <c r="M126" s="15" t="str">
        <f>IF(AND(B126=300, OR(AND(E126='club records'!$B$16, F126&lt;='club records'!$C$16), AND(E126='club records'!$B$17, F126&lt;='club records'!$C$17))), "CR", " ")</f>
        <v xml:space="preserve"> </v>
      </c>
      <c r="N126" s="15" t="str">
        <f>IF(AND(B126=400, OR(AND(E126='club records'!$B$18, F126&lt;='club records'!$C$18), AND(E126='club records'!$B$19, F126&lt;='club records'!$C$19), AND(E126='club records'!$B$20, F126&lt;='club records'!$C$20), AND(E126='club records'!$B$21, F126&lt;='club records'!$C$21))), "CR", " ")</f>
        <v xml:space="preserve"> </v>
      </c>
      <c r="O126" s="15" t="str">
        <f>IF(AND(B126=800, OR(AND(E126='club records'!$B$22, F126&lt;='club records'!$C$22), AND(E126='club records'!$B$23, F126&lt;='club records'!$C$23), AND(E126='club records'!$B$24, F126&lt;='club records'!$C$24), AND(E126='club records'!$B$25, F126&lt;='club records'!$C$25), AND(E126='club records'!$B$26, F126&lt;='club records'!$C$26))), "CR", " ")</f>
        <v xml:space="preserve"> </v>
      </c>
      <c r="P126" s="15" t="str">
        <f>IF(AND(B126=1000, OR(AND(E126='club records'!$B$27, F126&lt;='club records'!$C$27), AND(E126='club records'!$B$28, F126&lt;='club records'!$C$28))), "CR", " ")</f>
        <v xml:space="preserve"> </v>
      </c>
      <c r="Q126" s="15" t="str">
        <f>IF(AND(B126=1500, OR(AND(E126='club records'!$B$29, F126&lt;='club records'!$C$29), AND(E126='club records'!$B$30, F126&lt;='club records'!$C$30), AND(E126='club records'!$B$31, F126&lt;='club records'!$C$31), AND(E126='club records'!$B$32, F126&lt;='club records'!$C$32), AND(E126='club records'!$B$33, F126&lt;='club records'!$C$33))), "CR", " ")</f>
        <v xml:space="preserve"> </v>
      </c>
      <c r="R126" s="15" t="str">
        <f>IF(AND(B126="1600 (Mile)",OR(AND(E126='club records'!$B$34,F126&lt;='club records'!$C$34),AND(E126='club records'!$B$35,F126&lt;='club records'!$C$35),AND(E126='club records'!$B$36,F126&lt;='club records'!$C$36),AND(E126='club records'!$B$37,F126&lt;='club records'!$C$37))),"CR"," ")</f>
        <v xml:space="preserve"> </v>
      </c>
      <c r="S126" s="15" t="str">
        <f>IF(AND(B126=3000, OR(AND(E126='club records'!$B$38, F126&lt;='club records'!$C$38), AND(E126='club records'!$B$39, F126&lt;='club records'!$C$39), AND(E126='club records'!$B$40, F126&lt;='club records'!$C$40), AND(E126='club records'!$B$41, F126&lt;='club records'!$C$41))), "CR", " ")</f>
        <v xml:space="preserve"> </v>
      </c>
      <c r="T126" s="15" t="str">
        <f>IF(AND(B126=5000, OR(AND(E126='club records'!$B$42, F126&lt;='club records'!$C$42), AND(E126='club records'!$B$43, F126&lt;='club records'!$C$43))), "CR", " ")</f>
        <v xml:space="preserve"> </v>
      </c>
      <c r="U126" s="14" t="str">
        <f>IF(AND(B126=10000, OR(AND(E126='club records'!$B$44, F126&lt;='club records'!$C$44), AND(E126='club records'!$B$45, F126&lt;='club records'!$C$45))), "CR", " ")</f>
        <v xml:space="preserve"> </v>
      </c>
      <c r="V126" s="14" t="str">
        <f>IF(AND(B126="high jump", OR(AND(E126='club records'!$F$1, F126&gt;='club records'!$G$1), AND(E126='club records'!$F$2, F126&gt;='club records'!$G$2), AND(E126='club records'!$F$3, F126&gt;='club records'!$G$3), AND(E126='club records'!$F$4, F126&gt;='club records'!$G$4), AND(E126='club records'!$F$5, F126&gt;='club records'!$G$5))), "CR", " ")</f>
        <v xml:space="preserve"> </v>
      </c>
      <c r="W126" s="14" t="str">
        <f>IF(AND(B126="long jump", OR(AND(E126='club records'!$F$6, F126&gt;='club records'!$G$6), AND(E126='club records'!$F$7, F126&gt;='club records'!$G$7), AND(E126='club records'!$F$8, F126&gt;='club records'!$G$8), AND(E126='club records'!$F$9, F126&gt;='club records'!$G$9), AND(E126='club records'!$F$10, F126&gt;='club records'!$G$10))), "CR", " ")</f>
        <v xml:space="preserve"> </v>
      </c>
      <c r="X126" s="14" t="str">
        <f>IF(AND(B126="triple jump", OR(AND(E126='club records'!$F$11, F126&gt;='club records'!$G$11), AND(E126='club records'!$F$12, F126&gt;='club records'!$G$12), AND(E126='club records'!$F$13, F126&gt;='club records'!$G$13), AND(E126='club records'!$F$14, F126&gt;='club records'!$G$14), AND(E126='club records'!$F$15, F126&gt;='club records'!$G$15))), "CR", " ")</f>
        <v xml:space="preserve"> </v>
      </c>
      <c r="Y126" s="14" t="str">
        <f>IF(AND(B126="pole vault", OR(AND(E126='club records'!$F$16, F126&gt;='club records'!$G$16), AND(E126='club records'!$F$17, F126&gt;='club records'!$G$17), AND(E126='club records'!$F$18, F126&gt;='club records'!$G$18), AND(E126='club records'!$F$19, F126&gt;='club records'!$G$19), AND(E126='club records'!$F$20, F126&gt;='club records'!$G$20))), "CR", " ")</f>
        <v xml:space="preserve"> </v>
      </c>
      <c r="Z126" s="14" t="str">
        <f>IF(AND(B126="discus 1", E126='club records'!$F$21, F126&gt;='club records'!$G$21), "CR", " ")</f>
        <v xml:space="preserve"> </v>
      </c>
      <c r="AA126" s="14" t="str">
        <f>IF(AND(B126="discus 1.25", E126='club records'!$F$22, F126&gt;='club records'!$G$22), "CR", " ")</f>
        <v xml:space="preserve"> </v>
      </c>
      <c r="AB126" s="14" t="str">
        <f>IF(AND(B126="discus 1.5", E126='club records'!$F$23, F126&gt;='club records'!$G$23), "CR", " ")</f>
        <v xml:space="preserve"> </v>
      </c>
      <c r="AC126" s="14" t="str">
        <f>IF(AND(B126="discus 1.75", E126='club records'!$F$24, F126&gt;='club records'!$G$24), "CR", " ")</f>
        <v xml:space="preserve"> </v>
      </c>
      <c r="AD126" s="14" t="str">
        <f>IF(AND(B126="discus 2", E126='club records'!$F$25, F126&gt;='club records'!$G$25), "CR", " ")</f>
        <v xml:space="preserve"> </v>
      </c>
      <c r="AE126" s="14" t="str">
        <f>IF(AND(B126="hammer 4", E126='club records'!$F$27, F126&gt;='club records'!$G$27), "CR", " ")</f>
        <v xml:space="preserve"> </v>
      </c>
      <c r="AF126" s="14" t="str">
        <f>IF(AND(B126="hammer 5", E126='club records'!$F$28, F126&gt;='club records'!$G$28), "CR", " ")</f>
        <v xml:space="preserve"> </v>
      </c>
      <c r="AG126" s="14" t="str">
        <f>IF(AND(B126="hammer 6", E126='club records'!$F$29, F126&gt;='club records'!$G$29), "CR", " ")</f>
        <v xml:space="preserve"> </v>
      </c>
      <c r="AH126" s="14" t="str">
        <f>IF(AND(B126="hammer 7.26", E126='club records'!$F$30, F126&gt;='club records'!$G$30), "CR", " ")</f>
        <v xml:space="preserve"> </v>
      </c>
      <c r="AI126" s="14" t="str">
        <f>IF(AND(B126="javelin 400", E126='club records'!$F$31, F126&gt;='club records'!$G$31), "CR", " ")</f>
        <v xml:space="preserve"> </v>
      </c>
      <c r="AJ126" s="14" t="str">
        <f>IF(AND(B126="javelin 600", E126='club records'!$F$32, F126&gt;='club records'!$G$32), "CR", " ")</f>
        <v xml:space="preserve"> </v>
      </c>
      <c r="AK126" s="14" t="str">
        <f>IF(AND(B126="javelin 700", E126='club records'!$F$33, F126&gt;='club records'!$G$33), "CR", " ")</f>
        <v xml:space="preserve"> </v>
      </c>
      <c r="AL126" s="14" t="str">
        <f>IF(AND(B126="javelin 800", OR(AND(E126='club records'!$F$34, F126&gt;='club records'!$G$34), AND(E126='club records'!$F$35, F126&gt;='club records'!$G$35))), "CR", " ")</f>
        <v xml:space="preserve"> </v>
      </c>
      <c r="AM126" s="14" t="str">
        <f>IF(AND(B126="shot 3", E126='club records'!$F$36, F126&gt;='club records'!$G$36), "CR", " ")</f>
        <v xml:space="preserve"> </v>
      </c>
      <c r="AN126" s="14" t="str">
        <f>IF(AND(B126="shot 4", E126='club records'!$F$37, F126&gt;='club records'!$G$37), "CR", " ")</f>
        <v xml:space="preserve"> </v>
      </c>
      <c r="AO126" s="14" t="str">
        <f>IF(AND(B126="shot 5", E126='club records'!$F$38, F126&gt;='club records'!$G$38), "CR", " ")</f>
        <v xml:space="preserve"> </v>
      </c>
      <c r="AP126" s="14" t="str">
        <f>IF(AND(B126="shot 6", E126='club records'!$F$39, F126&gt;='club records'!$G$39), "CR", " ")</f>
        <v xml:space="preserve"> </v>
      </c>
      <c r="AQ126" s="14" t="str">
        <f>IF(AND(B126="shot 7.26", E126='club records'!$F$40, F126&gt;='club records'!$G$40), "CR", " ")</f>
        <v xml:space="preserve"> </v>
      </c>
      <c r="AR126" s="14" t="str">
        <f>IF(AND(B126="60H",OR(AND(E126='club records'!$J$1,F126&lt;='club records'!$K$1),AND(E126='club records'!$J$2,F126&lt;='club records'!$K$2),AND(E126='club records'!$J$3,F126&lt;='club records'!$K$3),AND(E126='club records'!$J$4,F126&lt;='club records'!$K$4),AND(E126='club records'!$J$5,F126&lt;='club records'!$K$5))),"CR"," ")</f>
        <v xml:space="preserve"> </v>
      </c>
      <c r="AS126" s="14" t="str">
        <f>IF(AND(B126="75H", AND(E126='club records'!$J$6, F126&lt;='club records'!$K$6)), "CR", " ")</f>
        <v xml:space="preserve"> </v>
      </c>
      <c r="AT126" s="14" t="str">
        <f>IF(AND(B126="80H", AND(E126='club records'!$J$7, F126&lt;='club records'!$K$7)), "CR", " ")</f>
        <v xml:space="preserve"> </v>
      </c>
      <c r="AU126" s="14" t="str">
        <f>IF(AND(B126="100H", AND(E126='club records'!$J$8, F126&lt;='club records'!$K$8)), "CR", " ")</f>
        <v xml:space="preserve"> </v>
      </c>
      <c r="AV126" s="14" t="str">
        <f>IF(AND(B126="110H", OR(AND(E126='club records'!$J$9, F126&lt;='club records'!$K$9), AND(E126='club records'!$J$10, F126&lt;='club records'!$K$10))), "CR", " ")</f>
        <v xml:space="preserve"> </v>
      </c>
      <c r="AW126" s="14" t="str">
        <f>IF(AND(B126="400H", OR(AND(E126='club records'!$J$11, F126&lt;='club records'!$K$11), AND(E126='club records'!$J$12, F126&lt;='club records'!$K$12), AND(E126='club records'!$J$13, F126&lt;='club records'!$K$13), AND(E126='club records'!$J$14, F126&lt;='club records'!$K$14))), "CR", " ")</f>
        <v xml:space="preserve"> </v>
      </c>
      <c r="AX126" s="14" t="str">
        <f>IF(AND(B126="1500SC", AND(E126='club records'!$J$15, F126&lt;='club records'!$K$15)), "CR", " ")</f>
        <v xml:space="preserve"> </v>
      </c>
      <c r="AY126" s="14" t="str">
        <f>IF(AND(B126="2000SC", OR(AND(E126='club records'!$J$17, F126&lt;='club records'!$K$17), AND(E126='club records'!$J$18, F126&lt;='club records'!$K$18))), "CR", " ")</f>
        <v xml:space="preserve"> </v>
      </c>
      <c r="AZ126" s="14" t="str">
        <f>IF(AND(B126="3000SC", OR(AND(E126='club records'!$J$20, F126&lt;='club records'!$K$20), AND(E126='club records'!$J$21, F126&lt;='club records'!$K$21))), "CR", " ")</f>
        <v xml:space="preserve"> </v>
      </c>
      <c r="BA126" s="15" t="str">
        <f>IF(AND(B126="4x100", OR(AND(E126='club records'!$N$1, F126&lt;='club records'!$O$1), AND(E126='club records'!$N$2, F126&lt;='club records'!$O$2), AND(E126='club records'!$N$3, F126&lt;='club records'!$O$3), AND(E126='club records'!$N$4, F126&lt;='club records'!$O$4), AND(E126='club records'!$N$5, F126&lt;='club records'!$O$5))), "CR", " ")</f>
        <v xml:space="preserve"> </v>
      </c>
      <c r="BB126" s="15" t="str">
        <f>IF(AND(B126="4x200", OR(AND(E126='club records'!$N$6, F126&lt;='club records'!$O$6), AND(E126='club records'!$N$7, F126&lt;='club records'!$O$7), AND(E126='club records'!$N$8, F126&lt;='club records'!$O$8), AND(E126='club records'!$N$9, F126&lt;='club records'!$O$9), AND(E126='club records'!$N$10, F126&lt;='club records'!$O$10))), "CR", " ")</f>
        <v xml:space="preserve"> </v>
      </c>
      <c r="BC126" s="15" t="str">
        <f>IF(AND(B126="4x300", AND(E126='club records'!$N$11, F126&lt;='club records'!$O$11)), "CR", " ")</f>
        <v xml:space="preserve"> </v>
      </c>
      <c r="BD126" s="15" t="str">
        <f>IF(AND(B126="4x400", OR(AND(E126='club records'!$N$12, F126&lt;='club records'!$O$12), AND(E126='club records'!$N$13, F126&lt;='club records'!$O$13), AND(E126='club records'!$N$14, F126&lt;='club records'!$O$14), AND(E126='club records'!$N$15, F126&lt;='club records'!$O$15))), "CR", " ")</f>
        <v xml:space="preserve"> </v>
      </c>
      <c r="BE126" s="15" t="str">
        <f>IF(AND(B126="3x800", OR(AND(E126='club records'!$N$16, F126&lt;='club records'!$O$16), AND(E126='club records'!$N$17, F126&lt;='club records'!$O$17), AND(E126='club records'!$N$18, F126&lt;='club records'!$O$18))), "CR", " ")</f>
        <v xml:space="preserve"> </v>
      </c>
      <c r="BF126" s="15" t="str">
        <f>IF(AND(B126="pentathlon", OR(AND(E126='club records'!$N$21, F126&gt;='club records'!$O$21), AND(E126='club records'!$N$22, F126&gt;='club records'!$O$22),AND(E126='club records'!$N$23, F126&gt;='club records'!$O$23),AND(E126='club records'!$N$24, F126&gt;='club records'!$O$24))), "CR", " ")</f>
        <v xml:space="preserve"> </v>
      </c>
      <c r="BG126" s="15" t="str">
        <f>IF(AND(B126="heptathlon", OR(AND(E126='club records'!$N$26, F126&gt;='club records'!$O$26), AND(E126='club records'!$N$27, F126&gt;='club records'!$O$27))), "CR", " ")</f>
        <v xml:space="preserve"> </v>
      </c>
      <c r="BH126" s="15" t="str">
        <f>IF(AND(B126="decathlon", OR(AND(E126='club records'!$N$29, F126&gt;='club records'!$O$29), AND(E126='club records'!$N$30, F126&gt;='club records'!$O$30),AND(E126='club records'!$N$31, F126&gt;='club records'!$O$31))), "CR", " ")</f>
        <v xml:space="preserve"> </v>
      </c>
    </row>
    <row r="127" spans="1:16333" ht="14.5" x14ac:dyDescent="0.35">
      <c r="A127" s="1" t="str">
        <f t="shared" si="9"/>
        <v>U13</v>
      </c>
      <c r="B127" s="2" t="s">
        <v>6</v>
      </c>
      <c r="C127" s="1" t="s">
        <v>107</v>
      </c>
      <c r="D127" s="1" t="s">
        <v>108</v>
      </c>
      <c r="E127" s="19" t="s">
        <v>13</v>
      </c>
      <c r="F127" s="21">
        <v>1.2</v>
      </c>
      <c r="G127" s="27">
        <v>43603</v>
      </c>
      <c r="H127" s="1" t="s">
        <v>304</v>
      </c>
      <c r="I127" s="1" t="s">
        <v>358</v>
      </c>
      <c r="J127" s="15" t="str">
        <f t="shared" si="10"/>
        <v/>
      </c>
      <c r="K127" s="15" t="str">
        <f>IF(AND(B127=100, OR(AND(E127='club records'!$B$6, F127&lt;='club records'!$C$6), AND(E127='club records'!$B$7, F127&lt;='club records'!$C$7), AND(E127='club records'!$B$8, F127&lt;='club records'!$C$8), AND(E127='club records'!$B$9, F127&lt;='club records'!$C$9), AND(E127='club records'!$B$10, F127&lt;='club records'!$C$10))), "CR", " ")</f>
        <v xml:space="preserve"> </v>
      </c>
      <c r="L127" s="15" t="str">
        <f>IF(AND(B127=200, OR(AND(E127='club records'!$B$11, F127&lt;='club records'!$C$11), AND(E127='club records'!$B$12, F127&lt;='club records'!$C$12), AND(E127='club records'!$B$13, F127&lt;='club records'!$C$13), AND(E127='club records'!$B$14, F127&lt;='club records'!$C$14), AND(E127='club records'!$B$15, F127&lt;='club records'!$C$15))), "CR", " ")</f>
        <v xml:space="preserve"> </v>
      </c>
      <c r="M127" s="15" t="str">
        <f>IF(AND(B127=300, OR(AND(E127='club records'!$B$16, F127&lt;='club records'!$C$16), AND(E127='club records'!$B$17, F127&lt;='club records'!$C$17))), "CR", " ")</f>
        <v xml:space="preserve"> </v>
      </c>
      <c r="N127" s="15" t="str">
        <f>IF(AND(B127=400, OR(AND(E127='club records'!$B$18, F127&lt;='club records'!$C$18), AND(E127='club records'!$B$19, F127&lt;='club records'!$C$19), AND(E127='club records'!$B$20, F127&lt;='club records'!$C$20), AND(E127='club records'!$B$21, F127&lt;='club records'!$C$21))), "CR", " ")</f>
        <v xml:space="preserve"> </v>
      </c>
      <c r="O127" s="15" t="str">
        <f>IF(AND(B127=800, OR(AND(E127='club records'!$B$22, F127&lt;='club records'!$C$22), AND(E127='club records'!$B$23, F127&lt;='club records'!$C$23), AND(E127='club records'!$B$24, F127&lt;='club records'!$C$24), AND(E127='club records'!$B$25, F127&lt;='club records'!$C$25), AND(E127='club records'!$B$26, F127&lt;='club records'!$C$26))), "CR", " ")</f>
        <v xml:space="preserve"> </v>
      </c>
      <c r="P127" s="15" t="str">
        <f>IF(AND(B127=1000, OR(AND(E127='club records'!$B$27, F127&lt;='club records'!$C$27), AND(E127='club records'!$B$28, F127&lt;='club records'!$C$28))), "CR", " ")</f>
        <v xml:space="preserve"> </v>
      </c>
      <c r="Q127" s="15" t="str">
        <f>IF(AND(B127=1500, OR(AND(E127='club records'!$B$29, F127&lt;='club records'!$C$29), AND(E127='club records'!$B$30, F127&lt;='club records'!$C$30), AND(E127='club records'!$B$31, F127&lt;='club records'!$C$31), AND(E127='club records'!$B$32, F127&lt;='club records'!$C$32), AND(E127='club records'!$B$33, F127&lt;='club records'!$C$33))), "CR", " ")</f>
        <v xml:space="preserve"> </v>
      </c>
      <c r="R127" s="15" t="str">
        <f>IF(AND(B127="1600 (Mile)",OR(AND(E127='club records'!$B$34,F127&lt;='club records'!$C$34),AND(E127='club records'!$B$35,F127&lt;='club records'!$C$35),AND(E127='club records'!$B$36,F127&lt;='club records'!$C$36),AND(E127='club records'!$B$37,F127&lt;='club records'!$C$37))),"CR"," ")</f>
        <v xml:space="preserve"> </v>
      </c>
      <c r="S127" s="15" t="str">
        <f>IF(AND(B127=3000, OR(AND(E127='club records'!$B$38, F127&lt;='club records'!$C$38), AND(E127='club records'!$B$39, F127&lt;='club records'!$C$39), AND(E127='club records'!$B$40, F127&lt;='club records'!$C$40), AND(E127='club records'!$B$41, F127&lt;='club records'!$C$41))), "CR", " ")</f>
        <v xml:space="preserve"> </v>
      </c>
      <c r="T127" s="15" t="str">
        <f>IF(AND(B127=5000, OR(AND(E127='club records'!$B$42, F127&lt;='club records'!$C$42), AND(E127='club records'!$B$43, F127&lt;='club records'!$C$43))), "CR", " ")</f>
        <v xml:space="preserve"> </v>
      </c>
      <c r="U127" s="14" t="str">
        <f>IF(AND(B127=10000, OR(AND(E127='club records'!$B$44, F127&lt;='club records'!$C$44), AND(E127='club records'!$B$45, F127&lt;='club records'!$C$45))), "CR", " ")</f>
        <v xml:space="preserve"> </v>
      </c>
      <c r="V127" s="14" t="str">
        <f>IF(AND(B127="high jump", OR(AND(E127='club records'!$F$1, F127&gt;='club records'!$G$1), AND(E127='club records'!$F$2, F127&gt;='club records'!$G$2), AND(E127='club records'!$F$3, F127&gt;='club records'!$G$3), AND(E127='club records'!$F$4, F127&gt;='club records'!$G$4), AND(E127='club records'!$F$5, F127&gt;='club records'!$G$5))), "CR", " ")</f>
        <v xml:space="preserve"> </v>
      </c>
      <c r="W127" s="14" t="str">
        <f>IF(AND(B127="long jump", OR(AND(E127='club records'!$F$6, F127&gt;='club records'!$G$6), AND(E127='club records'!$F$7, F127&gt;='club records'!$G$7), AND(E127='club records'!$F$8, F127&gt;='club records'!$G$8), AND(E127='club records'!$F$9, F127&gt;='club records'!$G$9), AND(E127='club records'!$F$10, F127&gt;='club records'!$G$10))), "CR", " ")</f>
        <v xml:space="preserve"> </v>
      </c>
      <c r="X127" s="14" t="str">
        <f>IF(AND(B127="triple jump", OR(AND(E127='club records'!$F$11, F127&gt;='club records'!$G$11), AND(E127='club records'!$F$12, F127&gt;='club records'!$G$12), AND(E127='club records'!$F$13, F127&gt;='club records'!$G$13), AND(E127='club records'!$F$14, F127&gt;='club records'!$G$14), AND(E127='club records'!$F$15, F127&gt;='club records'!$G$15))), "CR", " ")</f>
        <v xml:space="preserve"> </v>
      </c>
      <c r="Y127" s="14" t="str">
        <f>IF(AND(B127="pole vault", OR(AND(E127='club records'!$F$16, F127&gt;='club records'!$G$16), AND(E127='club records'!$F$17, F127&gt;='club records'!$G$17), AND(E127='club records'!$F$18, F127&gt;='club records'!$G$18), AND(E127='club records'!$F$19, F127&gt;='club records'!$G$19), AND(E127='club records'!$F$20, F127&gt;='club records'!$G$20))), "CR", " ")</f>
        <v xml:space="preserve"> </v>
      </c>
      <c r="Z127" s="14" t="str">
        <f>IF(AND(B127="discus 1", E127='club records'!$F$21, F127&gt;='club records'!$G$21), "CR", " ")</f>
        <v xml:space="preserve"> </v>
      </c>
      <c r="AA127" s="14" t="str">
        <f>IF(AND(B127="discus 1.25", E127='club records'!$F$22, F127&gt;='club records'!$G$22), "CR", " ")</f>
        <v xml:space="preserve"> </v>
      </c>
      <c r="AB127" s="14" t="str">
        <f>IF(AND(B127="discus 1.5", E127='club records'!$F$23, F127&gt;='club records'!$G$23), "CR", " ")</f>
        <v xml:space="preserve"> </v>
      </c>
      <c r="AC127" s="14" t="str">
        <f>IF(AND(B127="discus 1.75", E127='club records'!$F$24, F127&gt;='club records'!$G$24), "CR", " ")</f>
        <v xml:space="preserve"> </v>
      </c>
      <c r="AD127" s="14" t="str">
        <f>IF(AND(B127="discus 2", E127='club records'!$F$25, F127&gt;='club records'!$G$25), "CR", " ")</f>
        <v xml:space="preserve"> </v>
      </c>
      <c r="AE127" s="14" t="str">
        <f>IF(AND(B127="hammer 4", E127='club records'!$F$27, F127&gt;='club records'!$G$27), "CR", " ")</f>
        <v xml:space="preserve"> </v>
      </c>
      <c r="AF127" s="14" t="str">
        <f>IF(AND(B127="hammer 5", E127='club records'!$F$28, F127&gt;='club records'!$G$28), "CR", " ")</f>
        <v xml:space="preserve"> </v>
      </c>
      <c r="AG127" s="14" t="str">
        <f>IF(AND(B127="hammer 6", E127='club records'!$F$29, F127&gt;='club records'!$G$29), "CR", " ")</f>
        <v xml:space="preserve"> </v>
      </c>
      <c r="AH127" s="14" t="str">
        <f>IF(AND(B127="hammer 7.26", E127='club records'!$F$30, F127&gt;='club records'!$G$30), "CR", " ")</f>
        <v xml:space="preserve"> </v>
      </c>
      <c r="AI127" s="14" t="str">
        <f>IF(AND(B127="javelin 400", E127='club records'!$F$31, F127&gt;='club records'!$G$31), "CR", " ")</f>
        <v xml:space="preserve"> </v>
      </c>
      <c r="AJ127" s="14" t="str">
        <f>IF(AND(B127="javelin 600", E127='club records'!$F$32, F127&gt;='club records'!$G$32), "CR", " ")</f>
        <v xml:space="preserve"> </v>
      </c>
      <c r="AK127" s="14" t="str">
        <f>IF(AND(B127="javelin 700", E127='club records'!$F$33, F127&gt;='club records'!$G$33), "CR", " ")</f>
        <v xml:space="preserve"> </v>
      </c>
      <c r="AL127" s="14" t="str">
        <f>IF(AND(B127="javelin 800", OR(AND(E127='club records'!$F$34, F127&gt;='club records'!$G$34), AND(E127='club records'!$F$35, F127&gt;='club records'!$G$35))), "CR", " ")</f>
        <v xml:space="preserve"> </v>
      </c>
      <c r="AM127" s="14" t="str">
        <f>IF(AND(B127="shot 3", E127='club records'!$F$36, F127&gt;='club records'!$G$36), "CR", " ")</f>
        <v xml:space="preserve"> </v>
      </c>
      <c r="AN127" s="14" t="str">
        <f>IF(AND(B127="shot 4", E127='club records'!$F$37, F127&gt;='club records'!$G$37), "CR", " ")</f>
        <v xml:space="preserve"> </v>
      </c>
      <c r="AO127" s="14" t="str">
        <f>IF(AND(B127="shot 5", E127='club records'!$F$38, F127&gt;='club records'!$G$38), "CR", " ")</f>
        <v xml:space="preserve"> </v>
      </c>
      <c r="AP127" s="14" t="str">
        <f>IF(AND(B127="shot 6", E127='club records'!$F$39, F127&gt;='club records'!$G$39), "CR", " ")</f>
        <v xml:space="preserve"> </v>
      </c>
      <c r="AQ127" s="14" t="str">
        <f>IF(AND(B127="shot 7.26", E127='club records'!$F$40, F127&gt;='club records'!$G$40), "CR", " ")</f>
        <v xml:space="preserve"> </v>
      </c>
      <c r="AR127" s="14" t="str">
        <f>IF(AND(B127="60H",OR(AND(E127='club records'!$J$1,F127&lt;='club records'!$K$1),AND(E127='club records'!$J$2,F127&lt;='club records'!$K$2),AND(E127='club records'!$J$3,F127&lt;='club records'!$K$3),AND(E127='club records'!$J$4,F127&lt;='club records'!$K$4),AND(E127='club records'!$J$5,F127&lt;='club records'!$K$5))),"CR"," ")</f>
        <v xml:space="preserve"> </v>
      </c>
      <c r="AS127" s="14" t="str">
        <f>IF(AND(B127="75H", AND(E127='club records'!$J$6, F127&lt;='club records'!$K$6)), "CR", " ")</f>
        <v xml:space="preserve"> </v>
      </c>
      <c r="AT127" s="14" t="str">
        <f>IF(AND(B127="80H", AND(E127='club records'!$J$7, F127&lt;='club records'!$K$7)), "CR", " ")</f>
        <v xml:space="preserve"> </v>
      </c>
      <c r="AU127" s="14" t="str">
        <f>IF(AND(B127="100H", AND(E127='club records'!$J$8, F127&lt;='club records'!$K$8)), "CR", " ")</f>
        <v xml:space="preserve"> </v>
      </c>
      <c r="AV127" s="14" t="str">
        <f>IF(AND(B127="110H", OR(AND(E127='club records'!$J$9, F127&lt;='club records'!$K$9), AND(E127='club records'!$J$10, F127&lt;='club records'!$K$10))), "CR", " ")</f>
        <v xml:space="preserve"> </v>
      </c>
      <c r="AW127" s="14" t="str">
        <f>IF(AND(B127="400H", OR(AND(E127='club records'!$J$11, F127&lt;='club records'!$K$11), AND(E127='club records'!$J$12, F127&lt;='club records'!$K$12), AND(E127='club records'!$J$13, F127&lt;='club records'!$K$13), AND(E127='club records'!$J$14, F127&lt;='club records'!$K$14))), "CR", " ")</f>
        <v xml:space="preserve"> </v>
      </c>
      <c r="AX127" s="14" t="str">
        <f>IF(AND(B127="1500SC", AND(E127='club records'!$J$15, F127&lt;='club records'!$K$15)), "CR", " ")</f>
        <v xml:space="preserve"> </v>
      </c>
      <c r="AY127" s="14" t="str">
        <f>IF(AND(B127="2000SC", OR(AND(E127='club records'!$J$17, F127&lt;='club records'!$K$17), AND(E127='club records'!$J$18, F127&lt;='club records'!$K$18))), "CR", " ")</f>
        <v xml:space="preserve"> </v>
      </c>
      <c r="AZ127" s="14" t="str">
        <f>IF(AND(B127="3000SC", OR(AND(E127='club records'!$J$20, F127&lt;='club records'!$K$20), AND(E127='club records'!$J$21, F127&lt;='club records'!$K$21))), "CR", " ")</f>
        <v xml:space="preserve"> </v>
      </c>
      <c r="BA127" s="15" t="str">
        <f>IF(AND(B127="4x100", OR(AND(E127='club records'!$N$1, F127&lt;='club records'!$O$1), AND(E127='club records'!$N$2, F127&lt;='club records'!$O$2), AND(E127='club records'!$N$3, F127&lt;='club records'!$O$3), AND(E127='club records'!$N$4, F127&lt;='club records'!$O$4), AND(E127='club records'!$N$5, F127&lt;='club records'!$O$5))), "CR", " ")</f>
        <v xml:space="preserve"> </v>
      </c>
      <c r="BB127" s="15" t="str">
        <f>IF(AND(B127="4x200", OR(AND(E127='club records'!$N$6, F127&lt;='club records'!$O$6), AND(E127='club records'!$N$7, F127&lt;='club records'!$O$7), AND(E127='club records'!$N$8, F127&lt;='club records'!$O$8), AND(E127='club records'!$N$9, F127&lt;='club records'!$O$9), AND(E127='club records'!$N$10, F127&lt;='club records'!$O$10))), "CR", " ")</f>
        <v xml:space="preserve"> </v>
      </c>
      <c r="BC127" s="15" t="str">
        <f>IF(AND(B127="4x300", AND(E127='club records'!$N$11, F127&lt;='club records'!$O$11)), "CR", " ")</f>
        <v xml:space="preserve"> </v>
      </c>
      <c r="BD127" s="15" t="str">
        <f>IF(AND(B127="4x400", OR(AND(E127='club records'!$N$12, F127&lt;='club records'!$O$12), AND(E127='club records'!$N$13, F127&lt;='club records'!$O$13), AND(E127='club records'!$N$14, F127&lt;='club records'!$O$14), AND(E127='club records'!$N$15, F127&lt;='club records'!$O$15))), "CR", " ")</f>
        <v xml:space="preserve"> </v>
      </c>
      <c r="BE127" s="15" t="str">
        <f>IF(AND(B127="3x800", OR(AND(E127='club records'!$N$16, F127&lt;='club records'!$O$16), AND(E127='club records'!$N$17, F127&lt;='club records'!$O$17), AND(E127='club records'!$N$18, F127&lt;='club records'!$O$18))), "CR", " ")</f>
        <v xml:space="preserve"> </v>
      </c>
      <c r="BF127" s="15" t="str">
        <f>IF(AND(B127="pentathlon", OR(AND(E127='club records'!$N$21, F127&gt;='club records'!$O$21), AND(E127='club records'!$N$22, F127&gt;='club records'!$O$22),AND(E127='club records'!$N$23, F127&gt;='club records'!$O$23),AND(E127='club records'!$N$24, F127&gt;='club records'!$O$24))), "CR", " ")</f>
        <v xml:space="preserve"> </v>
      </c>
      <c r="BG127" s="15" t="str">
        <f>IF(AND(B127="heptathlon", OR(AND(E127='club records'!$N$26, F127&gt;='club records'!$O$26), AND(E127='club records'!$N$27, F127&gt;='club records'!$O$27))), "CR", " ")</f>
        <v xml:space="preserve"> </v>
      </c>
      <c r="BH127" s="15" t="str">
        <f>IF(AND(B127="decathlon", OR(AND(E127='club records'!$N$29, F127&gt;='club records'!$O$29), AND(E127='club records'!$N$30, F127&gt;='club records'!$O$30),AND(E127='club records'!$N$31, F127&gt;='club records'!$O$31))), "CR", " ")</f>
        <v xml:space="preserve"> </v>
      </c>
    </row>
    <row r="128" spans="1:16333" ht="14.5" x14ac:dyDescent="0.35">
      <c r="A128" s="1" t="str">
        <f t="shared" si="9"/>
        <v>U13</v>
      </c>
      <c r="B128" s="2" t="s">
        <v>6</v>
      </c>
      <c r="C128" s="1" t="s">
        <v>100</v>
      </c>
      <c r="D128" s="1" t="s">
        <v>101</v>
      </c>
      <c r="E128" s="19" t="s">
        <v>13</v>
      </c>
      <c r="F128" s="21">
        <v>1.2</v>
      </c>
      <c r="G128" s="27">
        <v>43639</v>
      </c>
      <c r="H128" s="1" t="s">
        <v>387</v>
      </c>
      <c r="I128" s="1" t="s">
        <v>442</v>
      </c>
      <c r="J128" s="15" t="str">
        <f t="shared" si="10"/>
        <v/>
      </c>
      <c r="K128" s="15" t="str">
        <f>IF(AND(B128=100, OR(AND(E128='club records'!$B$6, F128&lt;='club records'!$C$6), AND(E128='club records'!$B$7, F128&lt;='club records'!$C$7), AND(E128='club records'!$B$8, F128&lt;='club records'!$C$8), AND(E128='club records'!$B$9, F128&lt;='club records'!$C$9), AND(E128='club records'!$B$10, F128&lt;='club records'!$C$10))), "CR", " ")</f>
        <v xml:space="preserve"> </v>
      </c>
      <c r="L128" s="15" t="str">
        <f>IF(AND(B128=200, OR(AND(E128='club records'!$B$11, F128&lt;='club records'!$C$11), AND(E128='club records'!$B$12, F128&lt;='club records'!$C$12), AND(E128='club records'!$B$13, F128&lt;='club records'!$C$13), AND(E128='club records'!$B$14, F128&lt;='club records'!$C$14), AND(E128='club records'!$B$15, F128&lt;='club records'!$C$15))), "CR", " ")</f>
        <v xml:space="preserve"> </v>
      </c>
      <c r="M128" s="15" t="str">
        <f>IF(AND(B128=300, OR(AND(E128='club records'!$B$16, F128&lt;='club records'!$C$16), AND(E128='club records'!$B$17, F128&lt;='club records'!$C$17))), "CR", " ")</f>
        <v xml:space="preserve"> </v>
      </c>
      <c r="N128" s="15" t="str">
        <f>IF(AND(B128=400, OR(AND(E128='club records'!$B$18, F128&lt;='club records'!$C$18), AND(E128='club records'!$B$19, F128&lt;='club records'!$C$19), AND(E128='club records'!$B$20, F128&lt;='club records'!$C$20), AND(E128='club records'!$B$21, F128&lt;='club records'!$C$21))), "CR", " ")</f>
        <v xml:space="preserve"> </v>
      </c>
      <c r="O128" s="15" t="str">
        <f>IF(AND(B128=800, OR(AND(E128='club records'!$B$22, F128&lt;='club records'!$C$22), AND(E128='club records'!$B$23, F128&lt;='club records'!$C$23), AND(E128='club records'!$B$24, F128&lt;='club records'!$C$24), AND(E128='club records'!$B$25, F128&lt;='club records'!$C$25), AND(E128='club records'!$B$26, F128&lt;='club records'!$C$26))), "CR", " ")</f>
        <v xml:space="preserve"> </v>
      </c>
      <c r="P128" s="15" t="str">
        <f>IF(AND(B128=1000, OR(AND(E128='club records'!$B$27, F128&lt;='club records'!$C$27), AND(E128='club records'!$B$28, F128&lt;='club records'!$C$28))), "CR", " ")</f>
        <v xml:space="preserve"> </v>
      </c>
      <c r="Q128" s="15" t="str">
        <f>IF(AND(B128=1500, OR(AND(E128='club records'!$B$29, F128&lt;='club records'!$C$29), AND(E128='club records'!$B$30, F128&lt;='club records'!$C$30), AND(E128='club records'!$B$31, F128&lt;='club records'!$C$31), AND(E128='club records'!$B$32, F128&lt;='club records'!$C$32), AND(E128='club records'!$B$33, F128&lt;='club records'!$C$33))), "CR", " ")</f>
        <v xml:space="preserve"> </v>
      </c>
      <c r="R128" s="15" t="str">
        <f>IF(AND(B128="1600 (Mile)",OR(AND(E128='club records'!$B$34,F128&lt;='club records'!$C$34),AND(E128='club records'!$B$35,F128&lt;='club records'!$C$35),AND(E128='club records'!$B$36,F128&lt;='club records'!$C$36),AND(E128='club records'!$B$37,F128&lt;='club records'!$C$37))),"CR"," ")</f>
        <v xml:space="preserve"> </v>
      </c>
      <c r="S128" s="15" t="str">
        <f>IF(AND(B128=3000, OR(AND(E128='club records'!$B$38, F128&lt;='club records'!$C$38), AND(E128='club records'!$B$39, F128&lt;='club records'!$C$39), AND(E128='club records'!$B$40, F128&lt;='club records'!$C$40), AND(E128='club records'!$B$41, F128&lt;='club records'!$C$41))), "CR", " ")</f>
        <v xml:space="preserve"> </v>
      </c>
      <c r="T128" s="15" t="str">
        <f>IF(AND(B128=5000, OR(AND(E128='club records'!$B$42, F128&lt;='club records'!$C$42), AND(E128='club records'!$B$43, F128&lt;='club records'!$C$43))), "CR", " ")</f>
        <v xml:space="preserve"> </v>
      </c>
      <c r="U128" s="14" t="str">
        <f>IF(AND(B128=10000, OR(AND(E128='club records'!$B$44, F128&lt;='club records'!$C$44), AND(E128='club records'!$B$45, F128&lt;='club records'!$C$45))), "CR", " ")</f>
        <v xml:space="preserve"> </v>
      </c>
      <c r="V128" s="14" t="str">
        <f>IF(AND(B128="high jump", OR(AND(E128='club records'!$F$1, F128&gt;='club records'!$G$1), AND(E128='club records'!$F$2, F128&gt;='club records'!$G$2), AND(E128='club records'!$F$3, F128&gt;='club records'!$G$3), AND(E128='club records'!$F$4, F128&gt;='club records'!$G$4), AND(E128='club records'!$F$5, F128&gt;='club records'!$G$5))), "CR", " ")</f>
        <v xml:space="preserve"> </v>
      </c>
      <c r="W128" s="14" t="str">
        <f>IF(AND(B128="long jump", OR(AND(E128='club records'!$F$6, F128&gt;='club records'!$G$6), AND(E128='club records'!$F$7, F128&gt;='club records'!$G$7), AND(E128='club records'!$F$8, F128&gt;='club records'!$G$8), AND(E128='club records'!$F$9, F128&gt;='club records'!$G$9), AND(E128='club records'!$F$10, F128&gt;='club records'!$G$10))), "CR", " ")</f>
        <v xml:space="preserve"> </v>
      </c>
      <c r="X128" s="14" t="str">
        <f>IF(AND(B128="triple jump", OR(AND(E128='club records'!$F$11, F128&gt;='club records'!$G$11), AND(E128='club records'!$F$12, F128&gt;='club records'!$G$12), AND(E128='club records'!$F$13, F128&gt;='club records'!$G$13), AND(E128='club records'!$F$14, F128&gt;='club records'!$G$14), AND(E128='club records'!$F$15, F128&gt;='club records'!$G$15))), "CR", " ")</f>
        <v xml:space="preserve"> </v>
      </c>
      <c r="Y128" s="14" t="str">
        <f>IF(AND(B128="pole vault", OR(AND(E128='club records'!$F$16, F128&gt;='club records'!$G$16), AND(E128='club records'!$F$17, F128&gt;='club records'!$G$17), AND(E128='club records'!$F$18, F128&gt;='club records'!$G$18), AND(E128='club records'!$F$19, F128&gt;='club records'!$G$19), AND(E128='club records'!$F$20, F128&gt;='club records'!$G$20))), "CR", " ")</f>
        <v xml:space="preserve"> </v>
      </c>
      <c r="Z128" s="14" t="str">
        <f>IF(AND(B128="discus 1", E128='club records'!$F$21, F128&gt;='club records'!$G$21), "CR", " ")</f>
        <v xml:space="preserve"> </v>
      </c>
      <c r="AA128" s="14" t="str">
        <f>IF(AND(B128="discus 1.25", E128='club records'!$F$22, F128&gt;='club records'!$G$22), "CR", " ")</f>
        <v xml:space="preserve"> </v>
      </c>
      <c r="AB128" s="14" t="str">
        <f>IF(AND(B128="discus 1.5", E128='club records'!$F$23, F128&gt;='club records'!$G$23), "CR", " ")</f>
        <v xml:space="preserve"> </v>
      </c>
      <c r="AC128" s="14" t="str">
        <f>IF(AND(B128="discus 1.75", E128='club records'!$F$24, F128&gt;='club records'!$G$24), "CR", " ")</f>
        <v xml:space="preserve"> </v>
      </c>
      <c r="AD128" s="14" t="str">
        <f>IF(AND(B128="discus 2", E128='club records'!$F$25, F128&gt;='club records'!$G$25), "CR", " ")</f>
        <v xml:space="preserve"> </v>
      </c>
      <c r="AE128" s="14" t="str">
        <f>IF(AND(B128="hammer 4", E128='club records'!$F$27, F128&gt;='club records'!$G$27), "CR", " ")</f>
        <v xml:space="preserve"> </v>
      </c>
      <c r="AF128" s="14" t="str">
        <f>IF(AND(B128="hammer 5", E128='club records'!$F$28, F128&gt;='club records'!$G$28), "CR", " ")</f>
        <v xml:space="preserve"> </v>
      </c>
      <c r="AG128" s="14" t="str">
        <f>IF(AND(B128="hammer 6", E128='club records'!$F$29, F128&gt;='club records'!$G$29), "CR", " ")</f>
        <v xml:space="preserve"> </v>
      </c>
      <c r="AH128" s="14" t="str">
        <f>IF(AND(B128="hammer 7.26", E128='club records'!$F$30, F128&gt;='club records'!$G$30), "CR", " ")</f>
        <v xml:space="preserve"> </v>
      </c>
      <c r="AI128" s="14" t="str">
        <f>IF(AND(B128="javelin 400", E128='club records'!$F$31, F128&gt;='club records'!$G$31), "CR", " ")</f>
        <v xml:space="preserve"> </v>
      </c>
      <c r="AJ128" s="14" t="str">
        <f>IF(AND(B128="javelin 600", E128='club records'!$F$32, F128&gt;='club records'!$G$32), "CR", " ")</f>
        <v xml:space="preserve"> </v>
      </c>
      <c r="AK128" s="14" t="str">
        <f>IF(AND(B128="javelin 700", E128='club records'!$F$33, F128&gt;='club records'!$G$33), "CR", " ")</f>
        <v xml:space="preserve"> </v>
      </c>
      <c r="AL128" s="14" t="str">
        <f>IF(AND(B128="javelin 800", OR(AND(E128='club records'!$F$34, F128&gt;='club records'!$G$34), AND(E128='club records'!$F$35, F128&gt;='club records'!$G$35))), "CR", " ")</f>
        <v xml:space="preserve"> </v>
      </c>
      <c r="AM128" s="14" t="str">
        <f>IF(AND(B128="shot 3", E128='club records'!$F$36, F128&gt;='club records'!$G$36), "CR", " ")</f>
        <v xml:space="preserve"> </v>
      </c>
      <c r="AN128" s="14" t="str">
        <f>IF(AND(B128="shot 4", E128='club records'!$F$37, F128&gt;='club records'!$G$37), "CR", " ")</f>
        <v xml:space="preserve"> </v>
      </c>
      <c r="AO128" s="14" t="str">
        <f>IF(AND(B128="shot 5", E128='club records'!$F$38, F128&gt;='club records'!$G$38), "CR", " ")</f>
        <v xml:space="preserve"> </v>
      </c>
      <c r="AP128" s="14" t="str">
        <f>IF(AND(B128="shot 6", E128='club records'!$F$39, F128&gt;='club records'!$G$39), "CR", " ")</f>
        <v xml:space="preserve"> </v>
      </c>
      <c r="AQ128" s="14" t="str">
        <f>IF(AND(B128="shot 7.26", E128='club records'!$F$40, F128&gt;='club records'!$G$40), "CR", " ")</f>
        <v xml:space="preserve"> </v>
      </c>
      <c r="AR128" s="14" t="str">
        <f>IF(AND(B128="60H",OR(AND(E128='club records'!$J$1,F128&lt;='club records'!$K$1),AND(E128='club records'!$J$2,F128&lt;='club records'!$K$2),AND(E128='club records'!$J$3,F128&lt;='club records'!$K$3),AND(E128='club records'!$J$4,F128&lt;='club records'!$K$4),AND(E128='club records'!$J$5,F128&lt;='club records'!$K$5))),"CR"," ")</f>
        <v xml:space="preserve"> </v>
      </c>
      <c r="AS128" s="14" t="str">
        <f>IF(AND(B128="75H", AND(E128='club records'!$J$6, F128&lt;='club records'!$K$6)), "CR", " ")</f>
        <v xml:space="preserve"> </v>
      </c>
      <c r="AT128" s="14" t="str">
        <f>IF(AND(B128="80H", AND(E128='club records'!$J$7, F128&lt;='club records'!$K$7)), "CR", " ")</f>
        <v xml:space="preserve"> </v>
      </c>
      <c r="AU128" s="14" t="str">
        <f>IF(AND(B128="100H", AND(E128='club records'!$J$8, F128&lt;='club records'!$K$8)), "CR", " ")</f>
        <v xml:space="preserve"> </v>
      </c>
      <c r="AV128" s="14" t="str">
        <f>IF(AND(B128="110H", OR(AND(E128='club records'!$J$9, F128&lt;='club records'!$K$9), AND(E128='club records'!$J$10, F128&lt;='club records'!$K$10))), "CR", " ")</f>
        <v xml:space="preserve"> </v>
      </c>
      <c r="AW128" s="14" t="str">
        <f>IF(AND(B128="400H", OR(AND(E128='club records'!$J$11, F128&lt;='club records'!$K$11), AND(E128='club records'!$J$12, F128&lt;='club records'!$K$12), AND(E128='club records'!$J$13, F128&lt;='club records'!$K$13), AND(E128='club records'!$J$14, F128&lt;='club records'!$K$14))), "CR", " ")</f>
        <v xml:space="preserve"> </v>
      </c>
      <c r="AX128" s="14" t="str">
        <f>IF(AND(B128="1500SC", AND(E128='club records'!$J$15, F128&lt;='club records'!$K$15)), "CR", " ")</f>
        <v xml:space="preserve"> </v>
      </c>
      <c r="AY128" s="14" t="str">
        <f>IF(AND(B128="2000SC", OR(AND(E128='club records'!$J$17, F128&lt;='club records'!$K$17), AND(E128='club records'!$J$18, F128&lt;='club records'!$K$18))), "CR", " ")</f>
        <v xml:space="preserve"> </v>
      </c>
      <c r="AZ128" s="14" t="str">
        <f>IF(AND(B128="3000SC", OR(AND(E128='club records'!$J$20, F128&lt;='club records'!$K$20), AND(E128='club records'!$J$21, F128&lt;='club records'!$K$21))), "CR", " ")</f>
        <v xml:space="preserve"> </v>
      </c>
      <c r="BA128" s="15" t="str">
        <f>IF(AND(B128="4x100", OR(AND(E128='club records'!$N$1, F128&lt;='club records'!$O$1), AND(E128='club records'!$N$2, F128&lt;='club records'!$O$2), AND(E128='club records'!$N$3, F128&lt;='club records'!$O$3), AND(E128='club records'!$N$4, F128&lt;='club records'!$O$4), AND(E128='club records'!$N$5, F128&lt;='club records'!$O$5))), "CR", " ")</f>
        <v xml:space="preserve"> </v>
      </c>
      <c r="BB128" s="15" t="str">
        <f>IF(AND(B128="4x200", OR(AND(E128='club records'!$N$6, F128&lt;='club records'!$O$6), AND(E128='club records'!$N$7, F128&lt;='club records'!$O$7), AND(E128='club records'!$N$8, F128&lt;='club records'!$O$8), AND(E128='club records'!$N$9, F128&lt;='club records'!$O$9), AND(E128='club records'!$N$10, F128&lt;='club records'!$O$10))), "CR", " ")</f>
        <v xml:space="preserve"> </v>
      </c>
      <c r="BC128" s="15" t="str">
        <f>IF(AND(B128="4x300", AND(E128='club records'!$N$11, F128&lt;='club records'!$O$11)), "CR", " ")</f>
        <v xml:space="preserve"> </v>
      </c>
      <c r="BD128" s="15" t="str">
        <f>IF(AND(B128="4x400", OR(AND(E128='club records'!$N$12, F128&lt;='club records'!$O$12), AND(E128='club records'!$N$13, F128&lt;='club records'!$O$13), AND(E128='club records'!$N$14, F128&lt;='club records'!$O$14), AND(E128='club records'!$N$15, F128&lt;='club records'!$O$15))), "CR", " ")</f>
        <v xml:space="preserve"> </v>
      </c>
      <c r="BE128" s="15" t="str">
        <f>IF(AND(B128="3x800", OR(AND(E128='club records'!$N$16, F128&lt;='club records'!$O$16), AND(E128='club records'!$N$17, F128&lt;='club records'!$O$17), AND(E128='club records'!$N$18, F128&lt;='club records'!$O$18))), "CR", " ")</f>
        <v xml:space="preserve"> </v>
      </c>
      <c r="BF128" s="15" t="str">
        <f>IF(AND(B128="pentathlon", OR(AND(E128='club records'!$N$21, F128&gt;='club records'!$O$21), AND(E128='club records'!$N$22, F128&gt;='club records'!$O$22),AND(E128='club records'!$N$23, F128&gt;='club records'!$O$23),AND(E128='club records'!$N$24, F128&gt;='club records'!$O$24))), "CR", " ")</f>
        <v xml:space="preserve"> </v>
      </c>
      <c r="BG128" s="15" t="str">
        <f>IF(AND(B128="heptathlon", OR(AND(E128='club records'!$N$26, F128&gt;='club records'!$O$26), AND(E128='club records'!$N$27, F128&gt;='club records'!$O$27))), "CR", " ")</f>
        <v xml:space="preserve"> </v>
      </c>
      <c r="BH128" s="15" t="str">
        <f>IF(AND(B128="decathlon", OR(AND(E128='club records'!$N$29, F128&gt;='club records'!$O$29), AND(E128='club records'!$N$30, F128&gt;='club records'!$O$30),AND(E128='club records'!$N$31, F128&gt;='club records'!$O$31))), "CR", " ")</f>
        <v xml:space="preserve"> </v>
      </c>
    </row>
    <row r="129" spans="1:60" ht="14.5" x14ac:dyDescent="0.35">
      <c r="A129" s="1" t="str">
        <f t="shared" si="9"/>
        <v>U13</v>
      </c>
      <c r="B129" s="2" t="s">
        <v>6</v>
      </c>
      <c r="C129" s="1" t="s">
        <v>317</v>
      </c>
      <c r="D129" s="1" t="s">
        <v>318</v>
      </c>
      <c r="E129" s="19" t="s">
        <v>13</v>
      </c>
      <c r="F129" s="21">
        <v>1.25</v>
      </c>
      <c r="G129" s="27">
        <v>43639</v>
      </c>
      <c r="H129" s="1" t="s">
        <v>387</v>
      </c>
      <c r="I129" s="1" t="s">
        <v>442</v>
      </c>
      <c r="J129" s="15" t="str">
        <f t="shared" si="10"/>
        <v/>
      </c>
      <c r="K129" s="15" t="str">
        <f>IF(AND(B129=100, OR(AND(E129='club records'!$B$6, F129&lt;='club records'!$C$6), AND(E129='club records'!$B$7, F129&lt;='club records'!$C$7), AND(E129='club records'!$B$8, F129&lt;='club records'!$C$8), AND(E129='club records'!$B$9, F129&lt;='club records'!$C$9), AND(E129='club records'!$B$10, F129&lt;='club records'!$C$10))), "CR", " ")</f>
        <v xml:space="preserve"> </v>
      </c>
      <c r="L129" s="15" t="str">
        <f>IF(AND(B129=200, OR(AND(E129='club records'!$B$11, F129&lt;='club records'!$C$11), AND(E129='club records'!$B$12, F129&lt;='club records'!$C$12), AND(E129='club records'!$B$13, F129&lt;='club records'!$C$13), AND(E129='club records'!$B$14, F129&lt;='club records'!$C$14), AND(E129='club records'!$B$15, F129&lt;='club records'!$C$15))), "CR", " ")</f>
        <v xml:space="preserve"> </v>
      </c>
      <c r="M129" s="15" t="str">
        <f>IF(AND(B129=300, OR(AND(E129='club records'!$B$16, F129&lt;='club records'!$C$16), AND(E129='club records'!$B$17, F129&lt;='club records'!$C$17))), "CR", " ")</f>
        <v xml:space="preserve"> </v>
      </c>
      <c r="N129" s="15" t="str">
        <f>IF(AND(B129=400, OR(AND(E129='club records'!$B$18, F129&lt;='club records'!$C$18), AND(E129='club records'!$B$19, F129&lt;='club records'!$C$19), AND(E129='club records'!$B$20, F129&lt;='club records'!$C$20), AND(E129='club records'!$B$21, F129&lt;='club records'!$C$21))), "CR", " ")</f>
        <v xml:space="preserve"> </v>
      </c>
      <c r="O129" s="15" t="str">
        <f>IF(AND(B129=800, OR(AND(E129='club records'!$B$22, F129&lt;='club records'!$C$22), AND(E129='club records'!$B$23, F129&lt;='club records'!$C$23), AND(E129='club records'!$B$24, F129&lt;='club records'!$C$24), AND(E129='club records'!$B$25, F129&lt;='club records'!$C$25), AND(E129='club records'!$B$26, F129&lt;='club records'!$C$26))), "CR", " ")</f>
        <v xml:space="preserve"> </v>
      </c>
      <c r="P129" s="15" t="str">
        <f>IF(AND(B129=1000, OR(AND(E129='club records'!$B$27, F129&lt;='club records'!$C$27), AND(E129='club records'!$B$28, F129&lt;='club records'!$C$28))), "CR", " ")</f>
        <v xml:space="preserve"> </v>
      </c>
      <c r="Q129" s="15" t="str">
        <f>IF(AND(B129=1500, OR(AND(E129='club records'!$B$29, F129&lt;='club records'!$C$29), AND(E129='club records'!$B$30, F129&lt;='club records'!$C$30), AND(E129='club records'!$B$31, F129&lt;='club records'!$C$31), AND(E129='club records'!$B$32, F129&lt;='club records'!$C$32), AND(E129='club records'!$B$33, F129&lt;='club records'!$C$33))), "CR", " ")</f>
        <v xml:space="preserve"> </v>
      </c>
      <c r="R129" s="15" t="str">
        <f>IF(AND(B129="1600 (Mile)",OR(AND(E129='club records'!$B$34,F129&lt;='club records'!$C$34),AND(E129='club records'!$B$35,F129&lt;='club records'!$C$35),AND(E129='club records'!$B$36,F129&lt;='club records'!$C$36),AND(E129='club records'!$B$37,F129&lt;='club records'!$C$37))),"CR"," ")</f>
        <v xml:space="preserve"> </v>
      </c>
      <c r="S129" s="15" t="str">
        <f>IF(AND(B129=3000, OR(AND(E129='club records'!$B$38, F129&lt;='club records'!$C$38), AND(E129='club records'!$B$39, F129&lt;='club records'!$C$39), AND(E129='club records'!$B$40, F129&lt;='club records'!$C$40), AND(E129='club records'!$B$41, F129&lt;='club records'!$C$41))), "CR", " ")</f>
        <v xml:space="preserve"> </v>
      </c>
      <c r="T129" s="15" t="str">
        <f>IF(AND(B129=5000, OR(AND(E129='club records'!$B$42, F129&lt;='club records'!$C$42), AND(E129='club records'!$B$43, F129&lt;='club records'!$C$43))), "CR", " ")</f>
        <v xml:space="preserve"> </v>
      </c>
      <c r="U129" s="14" t="str">
        <f>IF(AND(B129=10000, OR(AND(E129='club records'!$B$44, F129&lt;='club records'!$C$44), AND(E129='club records'!$B$45, F129&lt;='club records'!$C$45))), "CR", " ")</f>
        <v xml:space="preserve"> </v>
      </c>
      <c r="V129" s="14" t="str">
        <f>IF(AND(B129="high jump", OR(AND(E129='club records'!$F$1, F129&gt;='club records'!$G$1), AND(E129='club records'!$F$2, F129&gt;='club records'!$G$2), AND(E129='club records'!$F$3, F129&gt;='club records'!$G$3), AND(E129='club records'!$F$4, F129&gt;='club records'!$G$4), AND(E129='club records'!$F$5, F129&gt;='club records'!$G$5))), "CR", " ")</f>
        <v xml:space="preserve"> </v>
      </c>
      <c r="W129" s="14" t="str">
        <f>IF(AND(B129="long jump", OR(AND(E129='club records'!$F$6, F129&gt;='club records'!$G$6), AND(E129='club records'!$F$7, F129&gt;='club records'!$G$7), AND(E129='club records'!$F$8, F129&gt;='club records'!$G$8), AND(E129='club records'!$F$9, F129&gt;='club records'!$G$9), AND(E129='club records'!$F$10, F129&gt;='club records'!$G$10))), "CR", " ")</f>
        <v xml:space="preserve"> </v>
      </c>
      <c r="X129" s="14" t="str">
        <f>IF(AND(B129="triple jump", OR(AND(E129='club records'!$F$11, F129&gt;='club records'!$G$11), AND(E129='club records'!$F$12, F129&gt;='club records'!$G$12), AND(E129='club records'!$F$13, F129&gt;='club records'!$G$13), AND(E129='club records'!$F$14, F129&gt;='club records'!$G$14), AND(E129='club records'!$F$15, F129&gt;='club records'!$G$15))), "CR", " ")</f>
        <v xml:space="preserve"> </v>
      </c>
      <c r="Y129" s="14" t="str">
        <f>IF(AND(B129="pole vault", OR(AND(E129='club records'!$F$16, F129&gt;='club records'!$G$16), AND(E129='club records'!$F$17, F129&gt;='club records'!$G$17), AND(E129='club records'!$F$18, F129&gt;='club records'!$G$18), AND(E129='club records'!$F$19, F129&gt;='club records'!$G$19), AND(E129='club records'!$F$20, F129&gt;='club records'!$G$20))), "CR", " ")</f>
        <v xml:space="preserve"> </v>
      </c>
      <c r="Z129" s="14" t="str">
        <f>IF(AND(B129="discus 1", E129='club records'!$F$21, F129&gt;='club records'!$G$21), "CR", " ")</f>
        <v xml:space="preserve"> </v>
      </c>
      <c r="AA129" s="14" t="str">
        <f>IF(AND(B129="discus 1.25", E129='club records'!$F$22, F129&gt;='club records'!$G$22), "CR", " ")</f>
        <v xml:space="preserve"> </v>
      </c>
      <c r="AB129" s="14" t="str">
        <f>IF(AND(B129="discus 1.5", E129='club records'!$F$23, F129&gt;='club records'!$G$23), "CR", " ")</f>
        <v xml:space="preserve"> </v>
      </c>
      <c r="AC129" s="14" t="str">
        <f>IF(AND(B129="discus 1.75", E129='club records'!$F$24, F129&gt;='club records'!$G$24), "CR", " ")</f>
        <v xml:space="preserve"> </v>
      </c>
      <c r="AD129" s="14" t="str">
        <f>IF(AND(B129="discus 2", E129='club records'!$F$25, F129&gt;='club records'!$G$25), "CR", " ")</f>
        <v xml:space="preserve"> </v>
      </c>
      <c r="AE129" s="14" t="str">
        <f>IF(AND(B129="hammer 4", E129='club records'!$F$27, F129&gt;='club records'!$G$27), "CR", " ")</f>
        <v xml:space="preserve"> </v>
      </c>
      <c r="AF129" s="14" t="str">
        <f>IF(AND(B129="hammer 5", E129='club records'!$F$28, F129&gt;='club records'!$G$28), "CR", " ")</f>
        <v xml:space="preserve"> </v>
      </c>
      <c r="AG129" s="14" t="str">
        <f>IF(AND(B129="hammer 6", E129='club records'!$F$29, F129&gt;='club records'!$G$29), "CR", " ")</f>
        <v xml:space="preserve"> </v>
      </c>
      <c r="AH129" s="14" t="str">
        <f>IF(AND(B129="hammer 7.26", E129='club records'!$F$30, F129&gt;='club records'!$G$30), "CR", " ")</f>
        <v xml:space="preserve"> </v>
      </c>
      <c r="AI129" s="14" t="str">
        <f>IF(AND(B129="javelin 400", E129='club records'!$F$31, F129&gt;='club records'!$G$31), "CR", " ")</f>
        <v xml:space="preserve"> </v>
      </c>
      <c r="AJ129" s="14" t="str">
        <f>IF(AND(B129="javelin 600", E129='club records'!$F$32, F129&gt;='club records'!$G$32), "CR", " ")</f>
        <v xml:space="preserve"> </v>
      </c>
      <c r="AK129" s="14" t="str">
        <f>IF(AND(B129="javelin 700", E129='club records'!$F$33, F129&gt;='club records'!$G$33), "CR", " ")</f>
        <v xml:space="preserve"> </v>
      </c>
      <c r="AL129" s="14" t="str">
        <f>IF(AND(B129="javelin 800", OR(AND(E129='club records'!$F$34, F129&gt;='club records'!$G$34), AND(E129='club records'!$F$35, F129&gt;='club records'!$G$35))), "CR", " ")</f>
        <v xml:space="preserve"> </v>
      </c>
      <c r="AM129" s="14" t="str">
        <f>IF(AND(B129="shot 3", E129='club records'!$F$36, F129&gt;='club records'!$G$36), "CR", " ")</f>
        <v xml:space="preserve"> </v>
      </c>
      <c r="AN129" s="14" t="str">
        <f>IF(AND(B129="shot 4", E129='club records'!$F$37, F129&gt;='club records'!$G$37), "CR", " ")</f>
        <v xml:space="preserve"> </v>
      </c>
      <c r="AO129" s="14" t="str">
        <f>IF(AND(B129="shot 5", E129='club records'!$F$38, F129&gt;='club records'!$G$38), "CR", " ")</f>
        <v xml:space="preserve"> </v>
      </c>
      <c r="AP129" s="14" t="str">
        <f>IF(AND(B129="shot 6", E129='club records'!$F$39, F129&gt;='club records'!$G$39), "CR", " ")</f>
        <v xml:space="preserve"> </v>
      </c>
      <c r="AQ129" s="14" t="str">
        <f>IF(AND(B129="shot 7.26", E129='club records'!$F$40, F129&gt;='club records'!$G$40), "CR", " ")</f>
        <v xml:space="preserve"> </v>
      </c>
      <c r="AR129" s="14" t="str">
        <f>IF(AND(B129="60H",OR(AND(E129='club records'!$J$1,F129&lt;='club records'!$K$1),AND(E129='club records'!$J$2,F129&lt;='club records'!$K$2),AND(E129='club records'!$J$3,F129&lt;='club records'!$K$3),AND(E129='club records'!$J$4,F129&lt;='club records'!$K$4),AND(E129='club records'!$J$5,F129&lt;='club records'!$K$5))),"CR"," ")</f>
        <v xml:space="preserve"> </v>
      </c>
      <c r="AS129" s="14" t="str">
        <f>IF(AND(B129="75H", AND(E129='club records'!$J$6, F129&lt;='club records'!$K$6)), "CR", " ")</f>
        <v xml:space="preserve"> </v>
      </c>
      <c r="AT129" s="14" t="str">
        <f>IF(AND(B129="80H", AND(E129='club records'!$J$7, F129&lt;='club records'!$K$7)), "CR", " ")</f>
        <v xml:space="preserve"> </v>
      </c>
      <c r="AU129" s="14" t="str">
        <f>IF(AND(B129="100H", AND(E129='club records'!$J$8, F129&lt;='club records'!$K$8)), "CR", " ")</f>
        <v xml:space="preserve"> </v>
      </c>
      <c r="AV129" s="14" t="str">
        <f>IF(AND(B129="110H", OR(AND(E129='club records'!$J$9, F129&lt;='club records'!$K$9), AND(E129='club records'!$J$10, F129&lt;='club records'!$K$10))), "CR", " ")</f>
        <v xml:space="preserve"> </v>
      </c>
      <c r="AW129" s="14" t="str">
        <f>IF(AND(B129="400H", OR(AND(E129='club records'!$J$11, F129&lt;='club records'!$K$11), AND(E129='club records'!$J$12, F129&lt;='club records'!$K$12), AND(E129='club records'!$J$13, F129&lt;='club records'!$K$13), AND(E129='club records'!$J$14, F129&lt;='club records'!$K$14))), "CR", " ")</f>
        <v xml:space="preserve"> </v>
      </c>
      <c r="AX129" s="14" t="str">
        <f>IF(AND(B129="1500SC", AND(E129='club records'!$J$15, F129&lt;='club records'!$K$15)), "CR", " ")</f>
        <v xml:space="preserve"> </v>
      </c>
      <c r="AY129" s="14" t="str">
        <f>IF(AND(B129="2000SC", OR(AND(E129='club records'!$J$17, F129&lt;='club records'!$K$17), AND(E129='club records'!$J$18, F129&lt;='club records'!$K$18))), "CR", " ")</f>
        <v xml:space="preserve"> </v>
      </c>
      <c r="AZ129" s="14" t="str">
        <f>IF(AND(B129="3000SC", OR(AND(E129='club records'!$J$20, F129&lt;='club records'!$K$20), AND(E129='club records'!$J$21, F129&lt;='club records'!$K$21))), "CR", " ")</f>
        <v xml:space="preserve"> </v>
      </c>
      <c r="BA129" s="15" t="str">
        <f>IF(AND(B129="4x100", OR(AND(E129='club records'!$N$1, F129&lt;='club records'!$O$1), AND(E129='club records'!$N$2, F129&lt;='club records'!$O$2), AND(E129='club records'!$N$3, F129&lt;='club records'!$O$3), AND(E129='club records'!$N$4, F129&lt;='club records'!$O$4), AND(E129='club records'!$N$5, F129&lt;='club records'!$O$5))), "CR", " ")</f>
        <v xml:space="preserve"> </v>
      </c>
      <c r="BB129" s="15" t="str">
        <f>IF(AND(B129="4x200", OR(AND(E129='club records'!$N$6, F129&lt;='club records'!$O$6), AND(E129='club records'!$N$7, F129&lt;='club records'!$O$7), AND(E129='club records'!$N$8, F129&lt;='club records'!$O$8), AND(E129='club records'!$N$9, F129&lt;='club records'!$O$9), AND(E129='club records'!$N$10, F129&lt;='club records'!$O$10))), "CR", " ")</f>
        <v xml:space="preserve"> </v>
      </c>
      <c r="BC129" s="15" t="str">
        <f>IF(AND(B129="4x300", AND(E129='club records'!$N$11, F129&lt;='club records'!$O$11)), "CR", " ")</f>
        <v xml:space="preserve"> </v>
      </c>
      <c r="BD129" s="15" t="str">
        <f>IF(AND(B129="4x400", OR(AND(E129='club records'!$N$12, F129&lt;='club records'!$O$12), AND(E129='club records'!$N$13, F129&lt;='club records'!$O$13), AND(E129='club records'!$N$14, F129&lt;='club records'!$O$14), AND(E129='club records'!$N$15, F129&lt;='club records'!$O$15))), "CR", " ")</f>
        <v xml:space="preserve"> </v>
      </c>
      <c r="BE129" s="15" t="str">
        <f>IF(AND(B129="3x800", OR(AND(E129='club records'!$N$16, F129&lt;='club records'!$O$16), AND(E129='club records'!$N$17, F129&lt;='club records'!$O$17), AND(E129='club records'!$N$18, F129&lt;='club records'!$O$18))), "CR", " ")</f>
        <v xml:space="preserve"> </v>
      </c>
      <c r="BF129" s="15" t="str">
        <f>IF(AND(B129="pentathlon", OR(AND(E129='club records'!$N$21, F129&gt;='club records'!$O$21), AND(E129='club records'!$N$22, F129&gt;='club records'!$O$22),AND(E129='club records'!$N$23, F129&gt;='club records'!$O$23),AND(E129='club records'!$N$24, F129&gt;='club records'!$O$24))), "CR", " ")</f>
        <v xml:space="preserve"> </v>
      </c>
      <c r="BG129" s="15" t="str">
        <f>IF(AND(B129="heptathlon", OR(AND(E129='club records'!$N$26, F129&gt;='club records'!$O$26), AND(E129='club records'!$N$27, F129&gt;='club records'!$O$27))), "CR", " ")</f>
        <v xml:space="preserve"> </v>
      </c>
      <c r="BH129" s="15" t="str">
        <f>IF(AND(B129="decathlon", OR(AND(E129='club records'!$N$29, F129&gt;='club records'!$O$29), AND(E129='club records'!$N$30, F129&gt;='club records'!$O$30),AND(E129='club records'!$N$31, F129&gt;='club records'!$O$31))), "CR", " ")</f>
        <v xml:space="preserve"> </v>
      </c>
    </row>
    <row r="130" spans="1:60" ht="14.5" x14ac:dyDescent="0.35">
      <c r="A130" s="1" t="str">
        <f t="shared" si="9"/>
        <v>U13</v>
      </c>
      <c r="B130" s="2" t="s">
        <v>6</v>
      </c>
      <c r="C130" s="1" t="s">
        <v>95</v>
      </c>
      <c r="D130" s="1" t="s">
        <v>21</v>
      </c>
      <c r="E130" s="19" t="s">
        <v>13</v>
      </c>
      <c r="F130" s="21">
        <v>1.3</v>
      </c>
      <c r="G130" s="26">
        <v>43604</v>
      </c>
      <c r="H130" s="1" t="s">
        <v>313</v>
      </c>
      <c r="I130" s="1" t="s">
        <v>361</v>
      </c>
      <c r="J130" s="15" t="str">
        <f t="shared" si="10"/>
        <v/>
      </c>
      <c r="K130" s="15" t="str">
        <f>IF(AND(B130=100, OR(AND(E130='club records'!$B$6, F130&lt;='club records'!$C$6), AND(E130='club records'!$B$7, F130&lt;='club records'!$C$7), AND(E130='club records'!$B$8, F130&lt;='club records'!$C$8), AND(E130='club records'!$B$9, F130&lt;='club records'!$C$9), AND(E130='club records'!$B$10, F130&lt;='club records'!$C$10))), "CR", " ")</f>
        <v xml:space="preserve"> </v>
      </c>
      <c r="L130" s="15" t="str">
        <f>IF(AND(B130=200, OR(AND(E130='club records'!$B$11, F130&lt;='club records'!$C$11), AND(E130='club records'!$B$12, F130&lt;='club records'!$C$12), AND(E130='club records'!$B$13, F130&lt;='club records'!$C$13), AND(E130='club records'!$B$14, F130&lt;='club records'!$C$14), AND(E130='club records'!$B$15, F130&lt;='club records'!$C$15))), "CR", " ")</f>
        <v xml:space="preserve"> </v>
      </c>
      <c r="M130" s="15" t="str">
        <f>IF(AND(B130=300, OR(AND(E130='club records'!$B$16, F130&lt;='club records'!$C$16), AND(E130='club records'!$B$17, F130&lt;='club records'!$C$17))), "CR", " ")</f>
        <v xml:space="preserve"> </v>
      </c>
      <c r="N130" s="15" t="str">
        <f>IF(AND(B130=400, OR(AND(E130='club records'!$B$18, F130&lt;='club records'!$C$18), AND(E130='club records'!$B$19, F130&lt;='club records'!$C$19), AND(E130='club records'!$B$20, F130&lt;='club records'!$C$20), AND(E130='club records'!$B$21, F130&lt;='club records'!$C$21))), "CR", " ")</f>
        <v xml:space="preserve"> </v>
      </c>
      <c r="O130" s="15" t="str">
        <f>IF(AND(B130=800, OR(AND(E130='club records'!$B$22, F130&lt;='club records'!$C$22), AND(E130='club records'!$B$23, F130&lt;='club records'!$C$23), AND(E130='club records'!$B$24, F130&lt;='club records'!$C$24), AND(E130='club records'!$B$25, F130&lt;='club records'!$C$25), AND(E130='club records'!$B$26, F130&lt;='club records'!$C$26))), "CR", " ")</f>
        <v xml:space="preserve"> </v>
      </c>
      <c r="P130" s="15" t="str">
        <f>IF(AND(B130=1000, OR(AND(E130='club records'!$B$27, F130&lt;='club records'!$C$27), AND(E130='club records'!$B$28, F130&lt;='club records'!$C$28))), "CR", " ")</f>
        <v xml:space="preserve"> </v>
      </c>
      <c r="Q130" s="15" t="str">
        <f>IF(AND(B130=1500, OR(AND(E130='club records'!$B$29, F130&lt;='club records'!$C$29), AND(E130='club records'!$B$30, F130&lt;='club records'!$C$30), AND(E130='club records'!$B$31, F130&lt;='club records'!$C$31), AND(E130='club records'!$B$32, F130&lt;='club records'!$C$32), AND(E130='club records'!$B$33, F130&lt;='club records'!$C$33))), "CR", " ")</f>
        <v xml:space="preserve"> </v>
      </c>
      <c r="R130" s="15" t="str">
        <f>IF(AND(B130="1600 (Mile)",OR(AND(E130='club records'!$B$34,F130&lt;='club records'!$C$34),AND(E130='club records'!$B$35,F130&lt;='club records'!$C$35),AND(E130='club records'!$B$36,F130&lt;='club records'!$C$36),AND(E130='club records'!$B$37,F130&lt;='club records'!$C$37))),"CR"," ")</f>
        <v xml:space="preserve"> </v>
      </c>
      <c r="S130" s="15" t="str">
        <f>IF(AND(B130=3000, OR(AND(E130='club records'!$B$38, F130&lt;='club records'!$C$38), AND(E130='club records'!$B$39, F130&lt;='club records'!$C$39), AND(E130='club records'!$B$40, F130&lt;='club records'!$C$40), AND(E130='club records'!$B$41, F130&lt;='club records'!$C$41))), "CR", " ")</f>
        <v xml:space="preserve"> </v>
      </c>
      <c r="T130" s="15" t="str">
        <f>IF(AND(B130=5000, OR(AND(E130='club records'!$B$42, F130&lt;='club records'!$C$42), AND(E130='club records'!$B$43, F130&lt;='club records'!$C$43))), "CR", " ")</f>
        <v xml:space="preserve"> </v>
      </c>
      <c r="U130" s="14" t="str">
        <f>IF(AND(B130=10000, OR(AND(E130='club records'!$B$44, F130&lt;='club records'!$C$44), AND(E130='club records'!$B$45, F130&lt;='club records'!$C$45))), "CR", " ")</f>
        <v xml:space="preserve"> </v>
      </c>
      <c r="V130" s="14" t="str">
        <f>IF(AND(B130="high jump", OR(AND(E130='club records'!$F$1, F130&gt;='club records'!$G$1), AND(E130='club records'!$F$2, F130&gt;='club records'!$G$2), AND(E130='club records'!$F$3, F130&gt;='club records'!$G$3), AND(E130='club records'!$F$4, F130&gt;='club records'!$G$4), AND(E130='club records'!$F$5, F130&gt;='club records'!$G$5))), "CR", " ")</f>
        <v xml:space="preserve"> </v>
      </c>
      <c r="W130" s="14" t="str">
        <f>IF(AND(B130="long jump", OR(AND(E130='club records'!$F$6, F130&gt;='club records'!$G$6), AND(E130='club records'!$F$7, F130&gt;='club records'!$G$7), AND(E130='club records'!$F$8, F130&gt;='club records'!$G$8), AND(E130='club records'!$F$9, F130&gt;='club records'!$G$9), AND(E130='club records'!$F$10, F130&gt;='club records'!$G$10))), "CR", " ")</f>
        <v xml:space="preserve"> </v>
      </c>
      <c r="X130" s="14" t="str">
        <f>IF(AND(B130="triple jump", OR(AND(E130='club records'!$F$11, F130&gt;='club records'!$G$11), AND(E130='club records'!$F$12, F130&gt;='club records'!$G$12), AND(E130='club records'!$F$13, F130&gt;='club records'!$G$13), AND(E130='club records'!$F$14, F130&gt;='club records'!$G$14), AND(E130='club records'!$F$15, F130&gt;='club records'!$G$15))), "CR", " ")</f>
        <v xml:space="preserve"> </v>
      </c>
      <c r="Y130" s="14" t="str">
        <f>IF(AND(B130="pole vault", OR(AND(E130='club records'!$F$16, F130&gt;='club records'!$G$16), AND(E130='club records'!$F$17, F130&gt;='club records'!$G$17), AND(E130='club records'!$F$18, F130&gt;='club records'!$G$18), AND(E130='club records'!$F$19, F130&gt;='club records'!$G$19), AND(E130='club records'!$F$20, F130&gt;='club records'!$G$20))), "CR", " ")</f>
        <v xml:space="preserve"> </v>
      </c>
      <c r="Z130" s="14" t="str">
        <f>IF(AND(B130="discus 1", E130='club records'!$F$21, F130&gt;='club records'!$G$21), "CR", " ")</f>
        <v xml:space="preserve"> </v>
      </c>
      <c r="AA130" s="14" t="str">
        <f>IF(AND(B130="discus 1.25", E130='club records'!$F$22, F130&gt;='club records'!$G$22), "CR", " ")</f>
        <v xml:space="preserve"> </v>
      </c>
      <c r="AB130" s="14" t="str">
        <f>IF(AND(B130="discus 1.5", E130='club records'!$F$23, F130&gt;='club records'!$G$23), "CR", " ")</f>
        <v xml:space="preserve"> </v>
      </c>
      <c r="AC130" s="14" t="str">
        <f>IF(AND(B130="discus 1.75", E130='club records'!$F$24, F130&gt;='club records'!$G$24), "CR", " ")</f>
        <v xml:space="preserve"> </v>
      </c>
      <c r="AD130" s="14" t="str">
        <f>IF(AND(B130="discus 2", E130='club records'!$F$25, F130&gt;='club records'!$G$25), "CR", " ")</f>
        <v xml:space="preserve"> </v>
      </c>
      <c r="AE130" s="14" t="str">
        <f>IF(AND(B130="hammer 4", E130='club records'!$F$27, F130&gt;='club records'!$G$27), "CR", " ")</f>
        <v xml:space="preserve"> </v>
      </c>
      <c r="AF130" s="14" t="str">
        <f>IF(AND(B130="hammer 5", E130='club records'!$F$28, F130&gt;='club records'!$G$28), "CR", " ")</f>
        <v xml:space="preserve"> </v>
      </c>
      <c r="AG130" s="14" t="str">
        <f>IF(AND(B130="hammer 6", E130='club records'!$F$29, F130&gt;='club records'!$G$29), "CR", " ")</f>
        <v xml:space="preserve"> </v>
      </c>
      <c r="AH130" s="14" t="str">
        <f>IF(AND(B130="hammer 7.26", E130='club records'!$F$30, F130&gt;='club records'!$G$30), "CR", " ")</f>
        <v xml:space="preserve"> </v>
      </c>
      <c r="AI130" s="14" t="str">
        <f>IF(AND(B130="javelin 400", E130='club records'!$F$31, F130&gt;='club records'!$G$31), "CR", " ")</f>
        <v xml:space="preserve"> </v>
      </c>
      <c r="AJ130" s="14" t="str">
        <f>IF(AND(B130="javelin 600", E130='club records'!$F$32, F130&gt;='club records'!$G$32), "CR", " ")</f>
        <v xml:space="preserve"> </v>
      </c>
      <c r="AK130" s="14" t="str">
        <f>IF(AND(B130="javelin 700", E130='club records'!$F$33, F130&gt;='club records'!$G$33), "CR", " ")</f>
        <v xml:space="preserve"> </v>
      </c>
      <c r="AL130" s="14" t="str">
        <f>IF(AND(B130="javelin 800", OR(AND(E130='club records'!$F$34, F130&gt;='club records'!$G$34), AND(E130='club records'!$F$35, F130&gt;='club records'!$G$35))), "CR", " ")</f>
        <v xml:space="preserve"> </v>
      </c>
      <c r="AM130" s="14" t="str">
        <f>IF(AND(B130="shot 3", E130='club records'!$F$36, F130&gt;='club records'!$G$36), "CR", " ")</f>
        <v xml:space="preserve"> </v>
      </c>
      <c r="AN130" s="14" t="str">
        <f>IF(AND(B130="shot 4", E130='club records'!$F$37, F130&gt;='club records'!$G$37), "CR", " ")</f>
        <v xml:space="preserve"> </v>
      </c>
      <c r="AO130" s="14" t="str">
        <f>IF(AND(B130="shot 5", E130='club records'!$F$38, F130&gt;='club records'!$G$38), "CR", " ")</f>
        <v xml:space="preserve"> </v>
      </c>
      <c r="AP130" s="14" t="str">
        <f>IF(AND(B130="shot 6", E130='club records'!$F$39, F130&gt;='club records'!$G$39), "CR", " ")</f>
        <v xml:space="preserve"> </v>
      </c>
      <c r="AQ130" s="14" t="str">
        <f>IF(AND(B130="shot 7.26", E130='club records'!$F$40, F130&gt;='club records'!$G$40), "CR", " ")</f>
        <v xml:space="preserve"> </v>
      </c>
      <c r="AR130" s="14" t="str">
        <f>IF(AND(B130="60H",OR(AND(E130='club records'!$J$1,F130&lt;='club records'!$K$1),AND(E130='club records'!$J$2,F130&lt;='club records'!$K$2),AND(E130='club records'!$J$3,F130&lt;='club records'!$K$3),AND(E130='club records'!$J$4,F130&lt;='club records'!$K$4),AND(E130='club records'!$J$5,F130&lt;='club records'!$K$5))),"CR"," ")</f>
        <v xml:space="preserve"> </v>
      </c>
      <c r="AS130" s="14" t="str">
        <f>IF(AND(B130="75H", AND(E130='club records'!$J$6, F130&lt;='club records'!$K$6)), "CR", " ")</f>
        <v xml:space="preserve"> </v>
      </c>
      <c r="AT130" s="14" t="str">
        <f>IF(AND(B130="80H", AND(E130='club records'!$J$7, F130&lt;='club records'!$K$7)), "CR", " ")</f>
        <v xml:space="preserve"> </v>
      </c>
      <c r="AU130" s="14" t="str">
        <f>IF(AND(B130="100H", AND(E130='club records'!$J$8, F130&lt;='club records'!$K$8)), "CR", " ")</f>
        <v xml:space="preserve"> </v>
      </c>
      <c r="AV130" s="14" t="str">
        <f>IF(AND(B130="110H", OR(AND(E130='club records'!$J$9, F130&lt;='club records'!$K$9), AND(E130='club records'!$J$10, F130&lt;='club records'!$K$10))), "CR", " ")</f>
        <v xml:space="preserve"> </v>
      </c>
      <c r="AW130" s="14" t="str">
        <f>IF(AND(B130="400H", OR(AND(E130='club records'!$J$11, F130&lt;='club records'!$K$11), AND(E130='club records'!$J$12, F130&lt;='club records'!$K$12), AND(E130='club records'!$J$13, F130&lt;='club records'!$K$13), AND(E130='club records'!$J$14, F130&lt;='club records'!$K$14))), "CR", " ")</f>
        <v xml:space="preserve"> </v>
      </c>
      <c r="AX130" s="14" t="str">
        <f>IF(AND(B130="1500SC", AND(E130='club records'!$J$15, F130&lt;='club records'!$K$15)), "CR", " ")</f>
        <v xml:space="preserve"> </v>
      </c>
      <c r="AY130" s="14" t="str">
        <f>IF(AND(B130="2000SC", OR(AND(E130='club records'!$J$17, F130&lt;='club records'!$K$17), AND(E130='club records'!$J$18, F130&lt;='club records'!$K$18))), "CR", " ")</f>
        <v xml:space="preserve"> </v>
      </c>
      <c r="AZ130" s="14" t="str">
        <f>IF(AND(B130="3000SC", OR(AND(E130='club records'!$J$20, F130&lt;='club records'!$K$20), AND(E130='club records'!$J$21, F130&lt;='club records'!$K$21))), "CR", " ")</f>
        <v xml:space="preserve"> </v>
      </c>
      <c r="BA130" s="15" t="str">
        <f>IF(AND(B130="4x100", OR(AND(E130='club records'!$N$1, F130&lt;='club records'!$O$1), AND(E130='club records'!$N$2, F130&lt;='club records'!$O$2), AND(E130='club records'!$N$3, F130&lt;='club records'!$O$3), AND(E130='club records'!$N$4, F130&lt;='club records'!$O$4), AND(E130='club records'!$N$5, F130&lt;='club records'!$O$5))), "CR", " ")</f>
        <v xml:space="preserve"> </v>
      </c>
      <c r="BB130" s="15" t="str">
        <f>IF(AND(B130="4x200", OR(AND(E130='club records'!$N$6, F130&lt;='club records'!$O$6), AND(E130='club records'!$N$7, F130&lt;='club records'!$O$7), AND(E130='club records'!$N$8, F130&lt;='club records'!$O$8), AND(E130='club records'!$N$9, F130&lt;='club records'!$O$9), AND(E130='club records'!$N$10, F130&lt;='club records'!$O$10))), "CR", " ")</f>
        <v xml:space="preserve"> </v>
      </c>
      <c r="BC130" s="15" t="str">
        <f>IF(AND(B130="4x300", AND(E130='club records'!$N$11, F130&lt;='club records'!$O$11)), "CR", " ")</f>
        <v xml:space="preserve"> </v>
      </c>
      <c r="BD130" s="15" t="str">
        <f>IF(AND(B130="4x400", OR(AND(E130='club records'!$N$12, F130&lt;='club records'!$O$12), AND(E130='club records'!$N$13, F130&lt;='club records'!$O$13), AND(E130='club records'!$N$14, F130&lt;='club records'!$O$14), AND(E130='club records'!$N$15, F130&lt;='club records'!$O$15))), "CR", " ")</f>
        <v xml:space="preserve"> </v>
      </c>
      <c r="BE130" s="15" t="str">
        <f>IF(AND(B130="3x800", OR(AND(E130='club records'!$N$16, F130&lt;='club records'!$O$16), AND(E130='club records'!$N$17, F130&lt;='club records'!$O$17), AND(E130='club records'!$N$18, F130&lt;='club records'!$O$18))), "CR", " ")</f>
        <v xml:space="preserve"> </v>
      </c>
      <c r="BF130" s="15" t="str">
        <f>IF(AND(B130="pentathlon", OR(AND(E130='club records'!$N$21, F130&gt;='club records'!$O$21), AND(E130='club records'!$N$22, F130&gt;='club records'!$O$22),AND(E130='club records'!$N$23, F130&gt;='club records'!$O$23),AND(E130='club records'!$N$24, F130&gt;='club records'!$O$24))), "CR", " ")</f>
        <v xml:space="preserve"> </v>
      </c>
      <c r="BG130" s="15" t="str">
        <f>IF(AND(B130="heptathlon", OR(AND(E130='club records'!$N$26, F130&gt;='club records'!$O$26), AND(E130='club records'!$N$27, F130&gt;='club records'!$O$27))), "CR", " ")</f>
        <v xml:space="preserve"> </v>
      </c>
      <c r="BH130" s="15" t="str">
        <f>IF(AND(B130="decathlon", OR(AND(E130='club records'!$N$29, F130&gt;='club records'!$O$29), AND(E130='club records'!$N$30, F130&gt;='club records'!$O$30),AND(E130='club records'!$N$31, F130&gt;='club records'!$O$31))), "CR", " ")</f>
        <v xml:space="preserve"> </v>
      </c>
    </row>
    <row r="131" spans="1:60" ht="14.5" x14ac:dyDescent="0.35">
      <c r="A131" s="1" t="str">
        <f t="shared" si="9"/>
        <v>U13</v>
      </c>
      <c r="B131" s="2" t="s">
        <v>6</v>
      </c>
      <c r="C131" s="1" t="s">
        <v>144</v>
      </c>
      <c r="D131" s="1" t="s">
        <v>257</v>
      </c>
      <c r="E131" s="19" t="s">
        <v>13</v>
      </c>
      <c r="F131" s="21">
        <v>1.35</v>
      </c>
      <c r="G131" s="26">
        <v>43715</v>
      </c>
      <c r="H131" s="1" t="s">
        <v>552</v>
      </c>
      <c r="I131" s="1" t="s">
        <v>553</v>
      </c>
      <c r="J131" s="15" t="str">
        <f t="shared" si="10"/>
        <v/>
      </c>
      <c r="K131" s="15" t="str">
        <f>IF(AND(B131=100, OR(AND(E131='club records'!$B$6, F131&lt;='club records'!$C$6), AND(E131='club records'!$B$7, F131&lt;='club records'!$C$7), AND(E131='club records'!$B$8, F131&lt;='club records'!$C$8), AND(E131='club records'!$B$9, F131&lt;='club records'!$C$9), AND(E131='club records'!$B$10, F131&lt;='club records'!$C$10))), "CR", " ")</f>
        <v xml:space="preserve"> </v>
      </c>
      <c r="L131" s="15" t="str">
        <f>IF(AND(B131=200, OR(AND(E131='club records'!$B$11, F131&lt;='club records'!$C$11), AND(E131='club records'!$B$12, F131&lt;='club records'!$C$12), AND(E131='club records'!$B$13, F131&lt;='club records'!$C$13), AND(E131='club records'!$B$14, F131&lt;='club records'!$C$14), AND(E131='club records'!$B$15, F131&lt;='club records'!$C$15))), "CR", " ")</f>
        <v xml:space="preserve"> </v>
      </c>
      <c r="M131" s="15" t="str">
        <f>IF(AND(B131=300, OR(AND(E131='club records'!$B$16, F131&lt;='club records'!$C$16), AND(E131='club records'!$B$17, F131&lt;='club records'!$C$17))), "CR", " ")</f>
        <v xml:space="preserve"> </v>
      </c>
      <c r="N131" s="15" t="str">
        <f>IF(AND(B131=400, OR(AND(E131='club records'!$B$18, F131&lt;='club records'!$C$18), AND(E131='club records'!$B$19, F131&lt;='club records'!$C$19), AND(E131='club records'!$B$20, F131&lt;='club records'!$C$20), AND(E131='club records'!$B$21, F131&lt;='club records'!$C$21))), "CR", " ")</f>
        <v xml:space="preserve"> </v>
      </c>
      <c r="O131" s="15" t="str">
        <f>IF(AND(B131=800, OR(AND(E131='club records'!$B$22, F131&lt;='club records'!$C$22), AND(E131='club records'!$B$23, F131&lt;='club records'!$C$23), AND(E131='club records'!$B$24, F131&lt;='club records'!$C$24), AND(E131='club records'!$B$25, F131&lt;='club records'!$C$25), AND(E131='club records'!$B$26, F131&lt;='club records'!$C$26))), "CR", " ")</f>
        <v xml:space="preserve"> </v>
      </c>
      <c r="P131" s="15" t="str">
        <f>IF(AND(B131=1000, OR(AND(E131='club records'!$B$27, F131&lt;='club records'!$C$27), AND(E131='club records'!$B$28, F131&lt;='club records'!$C$28))), "CR", " ")</f>
        <v xml:space="preserve"> </v>
      </c>
      <c r="Q131" s="15" t="str">
        <f>IF(AND(B131=1500, OR(AND(E131='club records'!$B$29, F131&lt;='club records'!$C$29), AND(E131='club records'!$B$30, F131&lt;='club records'!$C$30), AND(E131='club records'!$B$31, F131&lt;='club records'!$C$31), AND(E131='club records'!$B$32, F131&lt;='club records'!$C$32), AND(E131='club records'!$B$33, F131&lt;='club records'!$C$33))), "CR", " ")</f>
        <v xml:space="preserve"> </v>
      </c>
      <c r="R131" s="15" t="str">
        <f>IF(AND(B131="1600 (Mile)",OR(AND(E131='club records'!$B$34,F131&lt;='club records'!$C$34),AND(E131='club records'!$B$35,F131&lt;='club records'!$C$35),AND(E131='club records'!$B$36,F131&lt;='club records'!$C$36),AND(E131='club records'!$B$37,F131&lt;='club records'!$C$37))),"CR"," ")</f>
        <v xml:space="preserve"> </v>
      </c>
      <c r="S131" s="15" t="str">
        <f>IF(AND(B131=3000, OR(AND(E131='club records'!$B$38, F131&lt;='club records'!$C$38), AND(E131='club records'!$B$39, F131&lt;='club records'!$C$39), AND(E131='club records'!$B$40, F131&lt;='club records'!$C$40), AND(E131='club records'!$B$41, F131&lt;='club records'!$C$41))), "CR", " ")</f>
        <v xml:space="preserve"> </v>
      </c>
      <c r="T131" s="15" t="str">
        <f>IF(AND(B131=5000, OR(AND(E131='club records'!$B$42, F131&lt;='club records'!$C$42), AND(E131='club records'!$B$43, F131&lt;='club records'!$C$43))), "CR", " ")</f>
        <v xml:space="preserve"> </v>
      </c>
      <c r="U131" s="14" t="str">
        <f>IF(AND(B131=10000, OR(AND(E131='club records'!$B$44, F131&lt;='club records'!$C$44), AND(E131='club records'!$B$45, F131&lt;='club records'!$C$45))), "CR", " ")</f>
        <v xml:space="preserve"> </v>
      </c>
      <c r="V131" s="14" t="str">
        <f>IF(AND(B131="high jump", OR(AND(E131='club records'!$F$1, F131&gt;='club records'!$G$1), AND(E131='club records'!$F$2, F131&gt;='club records'!$G$2), AND(E131='club records'!$F$3, F131&gt;='club records'!$G$3), AND(E131='club records'!$F$4, F131&gt;='club records'!$G$4), AND(E131='club records'!$F$5, F131&gt;='club records'!$G$5))), "CR", " ")</f>
        <v xml:space="preserve"> </v>
      </c>
      <c r="W131" s="14" t="str">
        <f>IF(AND(B131="long jump", OR(AND(E131='club records'!$F$6, F131&gt;='club records'!$G$6), AND(E131='club records'!$F$7, F131&gt;='club records'!$G$7), AND(E131='club records'!$F$8, F131&gt;='club records'!$G$8), AND(E131='club records'!$F$9, F131&gt;='club records'!$G$9), AND(E131='club records'!$F$10, F131&gt;='club records'!$G$10))), "CR", " ")</f>
        <v xml:space="preserve"> </v>
      </c>
      <c r="X131" s="14" t="str">
        <f>IF(AND(B131="triple jump", OR(AND(E131='club records'!$F$11, F131&gt;='club records'!$G$11), AND(E131='club records'!$F$12, F131&gt;='club records'!$G$12), AND(E131='club records'!$F$13, F131&gt;='club records'!$G$13), AND(E131='club records'!$F$14, F131&gt;='club records'!$G$14), AND(E131='club records'!$F$15, F131&gt;='club records'!$G$15))), "CR", " ")</f>
        <v xml:space="preserve"> </v>
      </c>
      <c r="Y131" s="14" t="str">
        <f>IF(AND(B131="pole vault", OR(AND(E131='club records'!$F$16, F131&gt;='club records'!$G$16), AND(E131='club records'!$F$17, F131&gt;='club records'!$G$17), AND(E131='club records'!$F$18, F131&gt;='club records'!$G$18), AND(E131='club records'!$F$19, F131&gt;='club records'!$G$19), AND(E131='club records'!$F$20, F131&gt;='club records'!$G$20))), "CR", " ")</f>
        <v xml:space="preserve"> </v>
      </c>
      <c r="Z131" s="14" t="str">
        <f>IF(AND(B131="discus 1", E131='club records'!$F$21, F131&gt;='club records'!$G$21), "CR", " ")</f>
        <v xml:space="preserve"> </v>
      </c>
      <c r="AA131" s="14" t="str">
        <f>IF(AND(B131="discus 1.25", E131='club records'!$F$22, F131&gt;='club records'!$G$22), "CR", " ")</f>
        <v xml:space="preserve"> </v>
      </c>
      <c r="AB131" s="14" t="str">
        <f>IF(AND(B131="discus 1.5", E131='club records'!$F$23, F131&gt;='club records'!$G$23), "CR", " ")</f>
        <v xml:space="preserve"> </v>
      </c>
      <c r="AC131" s="14" t="str">
        <f>IF(AND(B131="discus 1.75", E131='club records'!$F$24, F131&gt;='club records'!$G$24), "CR", " ")</f>
        <v xml:space="preserve"> </v>
      </c>
      <c r="AD131" s="14" t="str">
        <f>IF(AND(B131="discus 2", E131='club records'!$F$25, F131&gt;='club records'!$G$25), "CR", " ")</f>
        <v xml:space="preserve"> </v>
      </c>
      <c r="AE131" s="14" t="str">
        <f>IF(AND(B131="hammer 4", E131='club records'!$F$27, F131&gt;='club records'!$G$27), "CR", " ")</f>
        <v xml:space="preserve"> </v>
      </c>
      <c r="AF131" s="14" t="str">
        <f>IF(AND(B131="hammer 5", E131='club records'!$F$28, F131&gt;='club records'!$G$28), "CR", " ")</f>
        <v xml:space="preserve"> </v>
      </c>
      <c r="AG131" s="14" t="str">
        <f>IF(AND(B131="hammer 6", E131='club records'!$F$29, F131&gt;='club records'!$G$29), "CR", " ")</f>
        <v xml:space="preserve"> </v>
      </c>
      <c r="AH131" s="14" t="str">
        <f>IF(AND(B131="hammer 7.26", E131='club records'!$F$30, F131&gt;='club records'!$G$30), "CR", " ")</f>
        <v xml:space="preserve"> </v>
      </c>
      <c r="AI131" s="14" t="str">
        <f>IF(AND(B131="javelin 400", E131='club records'!$F$31, F131&gt;='club records'!$G$31), "CR", " ")</f>
        <v xml:space="preserve"> </v>
      </c>
      <c r="AJ131" s="14" t="str">
        <f>IF(AND(B131="javelin 600", E131='club records'!$F$32, F131&gt;='club records'!$G$32), "CR", " ")</f>
        <v xml:space="preserve"> </v>
      </c>
      <c r="AK131" s="14" t="str">
        <f>IF(AND(B131="javelin 700", E131='club records'!$F$33, F131&gt;='club records'!$G$33), "CR", " ")</f>
        <v xml:space="preserve"> </v>
      </c>
      <c r="AL131" s="14" t="str">
        <f>IF(AND(B131="javelin 800", OR(AND(E131='club records'!$F$34, F131&gt;='club records'!$G$34), AND(E131='club records'!$F$35, F131&gt;='club records'!$G$35))), "CR", " ")</f>
        <v xml:space="preserve"> </v>
      </c>
      <c r="AM131" s="14" t="str">
        <f>IF(AND(B131="shot 3", E131='club records'!$F$36, F131&gt;='club records'!$G$36), "CR", " ")</f>
        <v xml:space="preserve"> </v>
      </c>
      <c r="AN131" s="14" t="str">
        <f>IF(AND(B131="shot 4", E131='club records'!$F$37, F131&gt;='club records'!$G$37), "CR", " ")</f>
        <v xml:space="preserve"> </v>
      </c>
      <c r="AO131" s="14" t="str">
        <f>IF(AND(B131="shot 5", E131='club records'!$F$38, F131&gt;='club records'!$G$38), "CR", " ")</f>
        <v xml:space="preserve"> </v>
      </c>
      <c r="AP131" s="14" t="str">
        <f>IF(AND(B131="shot 6", E131='club records'!$F$39, F131&gt;='club records'!$G$39), "CR", " ")</f>
        <v xml:space="preserve"> </v>
      </c>
      <c r="AQ131" s="14" t="str">
        <f>IF(AND(B131="shot 7.26", E131='club records'!$F$40, F131&gt;='club records'!$G$40), "CR", " ")</f>
        <v xml:space="preserve"> </v>
      </c>
      <c r="AR131" s="14" t="str">
        <f>IF(AND(B131="60H",OR(AND(E131='club records'!$J$1,F131&lt;='club records'!$K$1),AND(E131='club records'!$J$2,F131&lt;='club records'!$K$2),AND(E131='club records'!$J$3,F131&lt;='club records'!$K$3),AND(E131='club records'!$J$4,F131&lt;='club records'!$K$4),AND(E131='club records'!$J$5,F131&lt;='club records'!$K$5))),"CR"," ")</f>
        <v xml:space="preserve"> </v>
      </c>
      <c r="AS131" s="14" t="str">
        <f>IF(AND(B131="75H", AND(E131='club records'!$J$6, F131&lt;='club records'!$K$6)), "CR", " ")</f>
        <v xml:space="preserve"> </v>
      </c>
      <c r="AT131" s="14" t="str">
        <f>IF(AND(B131="80H", AND(E131='club records'!$J$7, F131&lt;='club records'!$K$7)), "CR", " ")</f>
        <v xml:space="preserve"> </v>
      </c>
      <c r="AU131" s="14" t="str">
        <f>IF(AND(B131="100H", AND(E131='club records'!$J$8, F131&lt;='club records'!$K$8)), "CR", " ")</f>
        <v xml:space="preserve"> </v>
      </c>
      <c r="AV131" s="14" t="str">
        <f>IF(AND(B131="110H", OR(AND(E131='club records'!$J$9, F131&lt;='club records'!$K$9), AND(E131='club records'!$J$10, F131&lt;='club records'!$K$10))), "CR", " ")</f>
        <v xml:space="preserve"> </v>
      </c>
      <c r="AW131" s="14" t="str">
        <f>IF(AND(B131="400H", OR(AND(E131='club records'!$J$11, F131&lt;='club records'!$K$11), AND(E131='club records'!$J$12, F131&lt;='club records'!$K$12), AND(E131='club records'!$J$13, F131&lt;='club records'!$K$13), AND(E131='club records'!$J$14, F131&lt;='club records'!$K$14))), "CR", " ")</f>
        <v xml:space="preserve"> </v>
      </c>
      <c r="AX131" s="14" t="str">
        <f>IF(AND(B131="1500SC", AND(E131='club records'!$J$15, F131&lt;='club records'!$K$15)), "CR", " ")</f>
        <v xml:space="preserve"> </v>
      </c>
      <c r="AY131" s="14" t="str">
        <f>IF(AND(B131="2000SC", OR(AND(E131='club records'!$J$17, F131&lt;='club records'!$K$17), AND(E131='club records'!$J$18, F131&lt;='club records'!$K$18))), "CR", " ")</f>
        <v xml:space="preserve"> </v>
      </c>
      <c r="AZ131" s="14" t="str">
        <f>IF(AND(B131="3000SC", OR(AND(E131='club records'!$J$20, F131&lt;='club records'!$K$20), AND(E131='club records'!$J$21, F131&lt;='club records'!$K$21))), "CR", " ")</f>
        <v xml:space="preserve"> </v>
      </c>
      <c r="BA131" s="15" t="str">
        <f>IF(AND(B131="4x100", OR(AND(E131='club records'!$N$1, F131&lt;='club records'!$O$1), AND(E131='club records'!$N$2, F131&lt;='club records'!$O$2), AND(E131='club records'!$N$3, F131&lt;='club records'!$O$3), AND(E131='club records'!$N$4, F131&lt;='club records'!$O$4), AND(E131='club records'!$N$5, F131&lt;='club records'!$O$5))), "CR", " ")</f>
        <v xml:space="preserve"> </v>
      </c>
      <c r="BB131" s="15" t="str">
        <f>IF(AND(B131="4x200", OR(AND(E131='club records'!$N$6, F131&lt;='club records'!$O$6), AND(E131='club records'!$N$7, F131&lt;='club records'!$O$7), AND(E131='club records'!$N$8, F131&lt;='club records'!$O$8), AND(E131='club records'!$N$9, F131&lt;='club records'!$O$9), AND(E131='club records'!$N$10, F131&lt;='club records'!$O$10))), "CR", " ")</f>
        <v xml:space="preserve"> </v>
      </c>
      <c r="BC131" s="15" t="str">
        <f>IF(AND(B131="4x300", AND(E131='club records'!$N$11, F131&lt;='club records'!$O$11)), "CR", " ")</f>
        <v xml:space="preserve"> </v>
      </c>
      <c r="BD131" s="15" t="str">
        <f>IF(AND(B131="4x400", OR(AND(E131='club records'!$N$12, F131&lt;='club records'!$O$12), AND(E131='club records'!$N$13, F131&lt;='club records'!$O$13), AND(E131='club records'!$N$14, F131&lt;='club records'!$O$14), AND(E131='club records'!$N$15, F131&lt;='club records'!$O$15))), "CR", " ")</f>
        <v xml:space="preserve"> </v>
      </c>
      <c r="BE131" s="15" t="str">
        <f>IF(AND(B131="3x800", OR(AND(E131='club records'!$N$16, F131&lt;='club records'!$O$16), AND(E131='club records'!$N$17, F131&lt;='club records'!$O$17), AND(E131='club records'!$N$18, F131&lt;='club records'!$O$18))), "CR", " ")</f>
        <v xml:space="preserve"> </v>
      </c>
      <c r="BF131" s="15" t="str">
        <f>IF(AND(B131="pentathlon", OR(AND(E131='club records'!$N$21, F131&gt;='club records'!$O$21), AND(E131='club records'!$N$22, F131&gt;='club records'!$O$22),AND(E131='club records'!$N$23, F131&gt;='club records'!$O$23),AND(E131='club records'!$N$24, F131&gt;='club records'!$O$24))), "CR", " ")</f>
        <v xml:space="preserve"> </v>
      </c>
      <c r="BG131" s="15" t="str">
        <f>IF(AND(B131="heptathlon", OR(AND(E131='club records'!$N$26, F131&gt;='club records'!$O$26), AND(E131='club records'!$N$27, F131&gt;='club records'!$O$27))), "CR", " ")</f>
        <v xml:space="preserve"> </v>
      </c>
      <c r="BH131" s="15" t="str">
        <f>IF(AND(B131="decathlon", OR(AND(E131='club records'!$N$29, F131&gt;='club records'!$O$29), AND(E131='club records'!$N$30, F131&gt;='club records'!$O$30),AND(E131='club records'!$N$31, F131&gt;='club records'!$O$31))), "CR", " ")</f>
        <v xml:space="preserve"> </v>
      </c>
    </row>
    <row r="132" spans="1:60" ht="14.5" x14ac:dyDescent="0.35">
      <c r="A132" s="1" t="str">
        <f t="shared" si="9"/>
        <v>U13</v>
      </c>
      <c r="B132" s="2" t="s">
        <v>31</v>
      </c>
      <c r="C132" s="1" t="s">
        <v>107</v>
      </c>
      <c r="D132" s="1" t="s">
        <v>108</v>
      </c>
      <c r="E132" s="19" t="s">
        <v>13</v>
      </c>
      <c r="F132" s="20">
        <v>8.5299999999999994</v>
      </c>
      <c r="G132" s="27">
        <v>39903</v>
      </c>
      <c r="H132" s="1" t="s">
        <v>248</v>
      </c>
      <c r="I132" s="1" t="s">
        <v>249</v>
      </c>
      <c r="J132" s="15" t="str">
        <f t="shared" si="10"/>
        <v/>
      </c>
      <c r="K132" s="15" t="str">
        <f>IF(AND(B132=100, OR(AND(E132='club records'!$B$6, F132&lt;='club records'!$C$6), AND(E132='club records'!$B$7, F132&lt;='club records'!$C$7), AND(E132='club records'!$B$8, F132&lt;='club records'!$C$8), AND(E132='club records'!$B$9, F132&lt;='club records'!$C$9), AND(E132='club records'!$B$10, F132&lt;='club records'!$C$10))), "CR", " ")</f>
        <v xml:space="preserve"> </v>
      </c>
      <c r="L132" s="15" t="str">
        <f>IF(AND(B132=200, OR(AND(E132='club records'!$B$11, F132&lt;='club records'!$C$11), AND(E132='club records'!$B$12, F132&lt;='club records'!$C$12), AND(E132='club records'!$B$13, F132&lt;='club records'!$C$13), AND(E132='club records'!$B$14, F132&lt;='club records'!$C$14), AND(E132='club records'!$B$15, F132&lt;='club records'!$C$15))), "CR", " ")</f>
        <v xml:space="preserve"> </v>
      </c>
      <c r="M132" s="15" t="str">
        <f>IF(AND(B132=300, OR(AND(E132='club records'!$B$16, F132&lt;='club records'!$C$16), AND(E132='club records'!$B$17, F132&lt;='club records'!$C$17))), "CR", " ")</f>
        <v xml:space="preserve"> </v>
      </c>
      <c r="N132" s="15" t="str">
        <f>IF(AND(B132=400, OR(AND(E132='club records'!$B$18, F132&lt;='club records'!$C$18), AND(E132='club records'!$B$19, F132&lt;='club records'!$C$19), AND(E132='club records'!$B$20, F132&lt;='club records'!$C$20), AND(E132='club records'!$B$21, F132&lt;='club records'!$C$21))), "CR", " ")</f>
        <v xml:space="preserve"> </v>
      </c>
      <c r="O132" s="15" t="str">
        <f>IF(AND(B132=800, OR(AND(E132='club records'!$B$22, F132&lt;='club records'!$C$22), AND(E132='club records'!$B$23, F132&lt;='club records'!$C$23), AND(E132='club records'!$B$24, F132&lt;='club records'!$C$24), AND(E132='club records'!$B$25, F132&lt;='club records'!$C$25), AND(E132='club records'!$B$26, F132&lt;='club records'!$C$26))), "CR", " ")</f>
        <v xml:space="preserve"> </v>
      </c>
      <c r="P132" s="15" t="str">
        <f>IF(AND(B132=1000, OR(AND(E132='club records'!$B$27, F132&lt;='club records'!$C$27), AND(E132='club records'!$B$28, F132&lt;='club records'!$C$28))), "CR", " ")</f>
        <v xml:space="preserve"> </v>
      </c>
      <c r="Q132" s="15" t="str">
        <f>IF(AND(B132=1500, OR(AND(E132='club records'!$B$29, F132&lt;='club records'!$C$29), AND(E132='club records'!$B$30, F132&lt;='club records'!$C$30), AND(E132='club records'!$B$31, F132&lt;='club records'!$C$31), AND(E132='club records'!$B$32, F132&lt;='club records'!$C$32), AND(E132='club records'!$B$33, F132&lt;='club records'!$C$33))), "CR", " ")</f>
        <v xml:space="preserve"> </v>
      </c>
      <c r="R132" s="15" t="str">
        <f>IF(AND(B132="1600 (Mile)",OR(AND(E132='club records'!$B$34,F132&lt;='club records'!$C$34),AND(E132='club records'!$B$35,F132&lt;='club records'!$C$35),AND(E132='club records'!$B$36,F132&lt;='club records'!$C$36),AND(E132='club records'!$B$37,F132&lt;='club records'!$C$37))),"CR"," ")</f>
        <v xml:space="preserve"> </v>
      </c>
      <c r="S132" s="15" t="str">
        <f>IF(AND(B132=3000, OR(AND(E132='club records'!$B$38, F132&lt;='club records'!$C$38), AND(E132='club records'!$B$39, F132&lt;='club records'!$C$39), AND(E132='club records'!$B$40, F132&lt;='club records'!$C$40), AND(E132='club records'!$B$41, F132&lt;='club records'!$C$41))), "CR", " ")</f>
        <v xml:space="preserve"> </v>
      </c>
      <c r="T132" s="15" t="str">
        <f>IF(AND(B132=5000, OR(AND(E132='club records'!$B$42, F132&lt;='club records'!$C$42), AND(E132='club records'!$B$43, F132&lt;='club records'!$C$43))), "CR", " ")</f>
        <v xml:space="preserve"> </v>
      </c>
      <c r="U132" s="14" t="str">
        <f>IF(AND(B132=10000, OR(AND(E132='club records'!$B$44, F132&lt;='club records'!$C$44), AND(E132='club records'!$B$45, F132&lt;='club records'!$C$45))), "CR", " ")</f>
        <v xml:space="preserve"> </v>
      </c>
      <c r="V132" s="14" t="str">
        <f>IF(AND(B132="high jump", OR(AND(E132='club records'!$F$1, F132&gt;='club records'!$G$1), AND(E132='club records'!$F$2, F132&gt;='club records'!$G$2), AND(E132='club records'!$F$3, F132&gt;='club records'!$G$3), AND(E132='club records'!$F$4, F132&gt;='club records'!$G$4), AND(E132='club records'!$F$5, F132&gt;='club records'!$G$5))), "CR", " ")</f>
        <v xml:space="preserve"> </v>
      </c>
      <c r="W132" s="14" t="str">
        <f>IF(AND(B132="long jump", OR(AND(E132='club records'!$F$6, F132&gt;='club records'!$G$6), AND(E132='club records'!$F$7, F132&gt;='club records'!$G$7), AND(E132='club records'!$F$8, F132&gt;='club records'!$G$8), AND(E132='club records'!$F$9, F132&gt;='club records'!$G$9), AND(E132='club records'!$F$10, F132&gt;='club records'!$G$10))), "CR", " ")</f>
        <v xml:space="preserve"> </v>
      </c>
      <c r="X132" s="14" t="str">
        <f>IF(AND(B132="triple jump", OR(AND(E132='club records'!$F$11, F132&gt;='club records'!$G$11), AND(E132='club records'!$F$12, F132&gt;='club records'!$G$12), AND(E132='club records'!$F$13, F132&gt;='club records'!$G$13), AND(E132='club records'!$F$14, F132&gt;='club records'!$G$14), AND(E132='club records'!$F$15, F132&gt;='club records'!$G$15))), "CR", " ")</f>
        <v xml:space="preserve"> </v>
      </c>
      <c r="Y132" s="14" t="str">
        <f>IF(AND(B132="pole vault", OR(AND(E132='club records'!$F$16, F132&gt;='club records'!$G$16), AND(E132='club records'!$F$17, F132&gt;='club records'!$G$17), AND(E132='club records'!$F$18, F132&gt;='club records'!$G$18), AND(E132='club records'!$F$19, F132&gt;='club records'!$G$19), AND(E132='club records'!$F$20, F132&gt;='club records'!$G$20))), "CR", " ")</f>
        <v xml:space="preserve"> </v>
      </c>
      <c r="Z132" s="14" t="str">
        <f>IF(AND(B132="discus 1", E132='club records'!$F$21, F132&gt;='club records'!$G$21), "CR", " ")</f>
        <v xml:space="preserve"> </v>
      </c>
      <c r="AA132" s="14" t="str">
        <f>IF(AND(B132="discus 1.25", E132='club records'!$F$22, F132&gt;='club records'!$G$22), "CR", " ")</f>
        <v xml:space="preserve"> </v>
      </c>
      <c r="AB132" s="14" t="str">
        <f>IF(AND(B132="discus 1.5", E132='club records'!$F$23, F132&gt;='club records'!$G$23), "CR", " ")</f>
        <v xml:space="preserve"> </v>
      </c>
      <c r="AC132" s="14" t="str">
        <f>IF(AND(B132="discus 1.75", E132='club records'!$F$24, F132&gt;='club records'!$G$24), "CR", " ")</f>
        <v xml:space="preserve"> </v>
      </c>
      <c r="AD132" s="14" t="str">
        <f>IF(AND(B132="discus 2", E132='club records'!$F$25, F132&gt;='club records'!$G$25), "CR", " ")</f>
        <v xml:space="preserve"> </v>
      </c>
      <c r="AE132" s="14" t="str">
        <f>IF(AND(B132="hammer 4", E132='club records'!$F$27, F132&gt;='club records'!$G$27), "CR", " ")</f>
        <v xml:space="preserve"> </v>
      </c>
      <c r="AF132" s="14" t="str">
        <f>IF(AND(B132="hammer 5", E132='club records'!$F$28, F132&gt;='club records'!$G$28), "CR", " ")</f>
        <v xml:space="preserve"> </v>
      </c>
      <c r="AG132" s="14" t="str">
        <f>IF(AND(B132="hammer 6", E132='club records'!$F$29, F132&gt;='club records'!$G$29), "CR", " ")</f>
        <v xml:space="preserve"> </v>
      </c>
      <c r="AH132" s="14" t="str">
        <f>IF(AND(B132="hammer 7.26", E132='club records'!$F$30, F132&gt;='club records'!$G$30), "CR", " ")</f>
        <v xml:space="preserve"> </v>
      </c>
      <c r="AI132" s="14" t="str">
        <f>IF(AND(B132="javelin 400", E132='club records'!$F$31, F132&gt;='club records'!$G$31), "CR", " ")</f>
        <v xml:space="preserve"> </v>
      </c>
      <c r="AJ132" s="14" t="str">
        <f>IF(AND(B132="javelin 600", E132='club records'!$F$32, F132&gt;='club records'!$G$32), "CR", " ")</f>
        <v xml:space="preserve"> </v>
      </c>
      <c r="AK132" s="14" t="str">
        <f>IF(AND(B132="javelin 700", E132='club records'!$F$33, F132&gt;='club records'!$G$33), "CR", " ")</f>
        <v xml:space="preserve"> </v>
      </c>
      <c r="AL132" s="14" t="str">
        <f>IF(AND(B132="javelin 800", OR(AND(E132='club records'!$F$34, F132&gt;='club records'!$G$34), AND(E132='club records'!$F$35, F132&gt;='club records'!$G$35))), "CR", " ")</f>
        <v xml:space="preserve"> </v>
      </c>
      <c r="AM132" s="14" t="str">
        <f>IF(AND(B132="shot 3", E132='club records'!$F$36, F132&gt;='club records'!$G$36), "CR", " ")</f>
        <v xml:space="preserve"> </v>
      </c>
      <c r="AN132" s="14" t="str">
        <f>IF(AND(B132="shot 4", E132='club records'!$F$37, F132&gt;='club records'!$G$37), "CR", " ")</f>
        <v xml:space="preserve"> </v>
      </c>
      <c r="AO132" s="14" t="str">
        <f>IF(AND(B132="shot 5", E132='club records'!$F$38, F132&gt;='club records'!$G$38), "CR", " ")</f>
        <v xml:space="preserve"> </v>
      </c>
      <c r="AP132" s="14" t="str">
        <f>IF(AND(B132="shot 6", E132='club records'!$F$39, F132&gt;='club records'!$G$39), "CR", " ")</f>
        <v xml:space="preserve"> </v>
      </c>
      <c r="AQ132" s="14" t="str">
        <f>IF(AND(B132="shot 7.26", E132='club records'!$F$40, F132&gt;='club records'!$G$40), "CR", " ")</f>
        <v xml:space="preserve"> </v>
      </c>
      <c r="AR132" s="14" t="str">
        <f>IF(AND(B132="60H",OR(AND(E132='club records'!$J$1,F132&lt;='club records'!$K$1),AND(E132='club records'!$J$2,F132&lt;='club records'!$K$2),AND(E132='club records'!$J$3,F132&lt;='club records'!$K$3),AND(E132='club records'!$J$4,F132&lt;='club records'!$K$4),AND(E132='club records'!$J$5,F132&lt;='club records'!$K$5))),"CR"," ")</f>
        <v xml:space="preserve"> </v>
      </c>
      <c r="AS132" s="14" t="str">
        <f>IF(AND(B132="75H", AND(E132='club records'!$J$6, F132&lt;='club records'!$K$6)), "CR", " ")</f>
        <v xml:space="preserve"> </v>
      </c>
      <c r="AT132" s="14" t="str">
        <f>IF(AND(B132="80H", AND(E132='club records'!$J$7, F132&lt;='club records'!$K$7)), "CR", " ")</f>
        <v xml:space="preserve"> </v>
      </c>
      <c r="AU132" s="14" t="str">
        <f>IF(AND(B132="100H", AND(E132='club records'!$J$8, F132&lt;='club records'!$K$8)), "CR", " ")</f>
        <v xml:space="preserve"> </v>
      </c>
      <c r="AV132" s="14" t="str">
        <f>IF(AND(B132="110H", OR(AND(E132='club records'!$J$9, F132&lt;='club records'!$K$9), AND(E132='club records'!$J$10, F132&lt;='club records'!$K$10))), "CR", " ")</f>
        <v xml:space="preserve"> </v>
      </c>
      <c r="AW132" s="14" t="str">
        <f>IF(AND(B132="400H", OR(AND(E132='club records'!$J$11, F132&lt;='club records'!$K$11), AND(E132='club records'!$J$12, F132&lt;='club records'!$K$12), AND(E132='club records'!$J$13, F132&lt;='club records'!$K$13), AND(E132='club records'!$J$14, F132&lt;='club records'!$K$14))), "CR", " ")</f>
        <v xml:space="preserve"> </v>
      </c>
      <c r="AX132" s="14" t="str">
        <f>IF(AND(B132="1500SC", AND(E132='club records'!$J$15, F132&lt;='club records'!$K$15)), "CR", " ")</f>
        <v xml:space="preserve"> </v>
      </c>
      <c r="AY132" s="14" t="str">
        <f>IF(AND(B132="2000SC", OR(AND(E132='club records'!$J$17, F132&lt;='club records'!$K$17), AND(E132='club records'!$J$18, F132&lt;='club records'!$K$18))), "CR", " ")</f>
        <v xml:space="preserve"> </v>
      </c>
      <c r="AZ132" s="14" t="str">
        <f>IF(AND(B132="3000SC", OR(AND(E132='club records'!$J$20, F132&lt;='club records'!$K$20), AND(E132='club records'!$J$21, F132&lt;='club records'!$K$21))), "CR", " ")</f>
        <v xml:space="preserve"> </v>
      </c>
      <c r="BA132" s="15" t="str">
        <f>IF(AND(B132="4x100", OR(AND(E132='club records'!$N$1, F132&lt;='club records'!$O$1), AND(E132='club records'!$N$2, F132&lt;='club records'!$O$2), AND(E132='club records'!$N$3, F132&lt;='club records'!$O$3), AND(E132='club records'!$N$4, F132&lt;='club records'!$O$4), AND(E132='club records'!$N$5, F132&lt;='club records'!$O$5))), "CR", " ")</f>
        <v xml:space="preserve"> </v>
      </c>
      <c r="BB132" s="15" t="str">
        <f>IF(AND(B132="4x200", OR(AND(E132='club records'!$N$6, F132&lt;='club records'!$O$6), AND(E132='club records'!$N$7, F132&lt;='club records'!$O$7), AND(E132='club records'!$N$8, F132&lt;='club records'!$O$8), AND(E132='club records'!$N$9, F132&lt;='club records'!$O$9), AND(E132='club records'!$N$10, F132&lt;='club records'!$O$10))), "CR", " ")</f>
        <v xml:space="preserve"> </v>
      </c>
      <c r="BC132" s="15" t="str">
        <f>IF(AND(B132="4x300", AND(E132='club records'!$N$11, F132&lt;='club records'!$O$11)), "CR", " ")</f>
        <v xml:space="preserve"> </v>
      </c>
      <c r="BD132" s="15" t="str">
        <f>IF(AND(B132="4x400", OR(AND(E132='club records'!$N$12, F132&lt;='club records'!$O$12), AND(E132='club records'!$N$13, F132&lt;='club records'!$O$13), AND(E132='club records'!$N$14, F132&lt;='club records'!$O$14), AND(E132='club records'!$N$15, F132&lt;='club records'!$O$15))), "CR", " ")</f>
        <v xml:space="preserve"> </v>
      </c>
      <c r="BE132" s="15" t="str">
        <f>IF(AND(B132="3x800", OR(AND(E132='club records'!$N$16, F132&lt;='club records'!$O$16), AND(E132='club records'!$N$17, F132&lt;='club records'!$O$17), AND(E132='club records'!$N$18, F132&lt;='club records'!$O$18))), "CR", " ")</f>
        <v xml:space="preserve"> </v>
      </c>
      <c r="BF132" s="15" t="str">
        <f>IF(AND(B132="pentathlon", OR(AND(E132='club records'!$N$21, F132&gt;='club records'!$O$21), AND(E132='club records'!$N$22, F132&gt;='club records'!$O$22),AND(E132='club records'!$N$23, F132&gt;='club records'!$O$23),AND(E132='club records'!$N$24, F132&gt;='club records'!$O$24))), "CR", " ")</f>
        <v xml:space="preserve"> </v>
      </c>
      <c r="BG132" s="15" t="str">
        <f>IF(AND(B132="heptathlon", OR(AND(E132='club records'!$N$26, F132&gt;='club records'!$O$26), AND(E132='club records'!$N$27, F132&gt;='club records'!$O$27))), "CR", " ")</f>
        <v xml:space="preserve"> </v>
      </c>
      <c r="BH132" s="15" t="str">
        <f>IF(AND(B132="decathlon", OR(AND(E132='club records'!$N$29, F132&gt;='club records'!$O$29), AND(E132='club records'!$N$30, F132&gt;='club records'!$O$30),AND(E132='club records'!$N$31, F132&gt;='club records'!$O$31))), "CR", " ")</f>
        <v xml:space="preserve"> </v>
      </c>
    </row>
    <row r="133" spans="1:60" ht="14.5" x14ac:dyDescent="0.35">
      <c r="A133" s="1" t="str">
        <f t="shared" si="9"/>
        <v>U13</v>
      </c>
      <c r="B133" s="2" t="s">
        <v>31</v>
      </c>
      <c r="C133" s="1" t="s">
        <v>144</v>
      </c>
      <c r="D133" s="1" t="s">
        <v>257</v>
      </c>
      <c r="E133" s="19" t="s">
        <v>13</v>
      </c>
      <c r="F133" s="20">
        <v>18.940000000000001</v>
      </c>
      <c r="G133" s="27">
        <v>39903</v>
      </c>
      <c r="H133" s="1" t="s">
        <v>248</v>
      </c>
      <c r="I133" s="1" t="s">
        <v>249</v>
      </c>
      <c r="J133" s="15" t="str">
        <f t="shared" si="10"/>
        <v/>
      </c>
      <c r="K133" s="15" t="str">
        <f>IF(AND(B133=100, OR(AND(E133='club records'!$B$6, F133&lt;='club records'!$C$6), AND(E133='club records'!$B$7, F133&lt;='club records'!$C$7), AND(E133='club records'!$B$8, F133&lt;='club records'!$C$8), AND(E133='club records'!$B$9, F133&lt;='club records'!$C$9), AND(E133='club records'!$B$10, F133&lt;='club records'!$C$10))), "CR", " ")</f>
        <v xml:space="preserve"> </v>
      </c>
      <c r="L133" s="15" t="str">
        <f>IF(AND(B133=200, OR(AND(E133='club records'!$B$11, F133&lt;='club records'!$C$11), AND(E133='club records'!$B$12, F133&lt;='club records'!$C$12), AND(E133='club records'!$B$13, F133&lt;='club records'!$C$13), AND(E133='club records'!$B$14, F133&lt;='club records'!$C$14), AND(E133='club records'!$B$15, F133&lt;='club records'!$C$15))), "CR", " ")</f>
        <v xml:space="preserve"> </v>
      </c>
      <c r="M133" s="15" t="str">
        <f>IF(AND(B133=300, OR(AND(E133='club records'!$B$16, F133&lt;='club records'!$C$16), AND(E133='club records'!$B$17, F133&lt;='club records'!$C$17))), "CR", " ")</f>
        <v xml:space="preserve"> </v>
      </c>
      <c r="N133" s="15" t="str">
        <f>IF(AND(B133=400, OR(AND(E133='club records'!$B$18, F133&lt;='club records'!$C$18), AND(E133='club records'!$B$19, F133&lt;='club records'!$C$19), AND(E133='club records'!$B$20, F133&lt;='club records'!$C$20), AND(E133='club records'!$B$21, F133&lt;='club records'!$C$21))), "CR", " ")</f>
        <v xml:space="preserve"> </v>
      </c>
      <c r="O133" s="15" t="str">
        <f>IF(AND(B133=800, OR(AND(E133='club records'!$B$22, F133&lt;='club records'!$C$22), AND(E133='club records'!$B$23, F133&lt;='club records'!$C$23), AND(E133='club records'!$B$24, F133&lt;='club records'!$C$24), AND(E133='club records'!$B$25, F133&lt;='club records'!$C$25), AND(E133='club records'!$B$26, F133&lt;='club records'!$C$26))), "CR", " ")</f>
        <v xml:space="preserve"> </v>
      </c>
      <c r="P133" s="15" t="str">
        <f>IF(AND(B133=1000, OR(AND(E133='club records'!$B$27, F133&lt;='club records'!$C$27), AND(E133='club records'!$B$28, F133&lt;='club records'!$C$28))), "CR", " ")</f>
        <v xml:space="preserve"> </v>
      </c>
      <c r="Q133" s="15" t="str">
        <f>IF(AND(B133=1500, OR(AND(E133='club records'!$B$29, F133&lt;='club records'!$C$29), AND(E133='club records'!$B$30, F133&lt;='club records'!$C$30), AND(E133='club records'!$B$31, F133&lt;='club records'!$C$31), AND(E133='club records'!$B$32, F133&lt;='club records'!$C$32), AND(E133='club records'!$B$33, F133&lt;='club records'!$C$33))), "CR", " ")</f>
        <v xml:space="preserve"> </v>
      </c>
      <c r="R133" s="15" t="str">
        <f>IF(AND(B133="1600 (Mile)",OR(AND(E133='club records'!$B$34,F133&lt;='club records'!$C$34),AND(E133='club records'!$B$35,F133&lt;='club records'!$C$35),AND(E133='club records'!$B$36,F133&lt;='club records'!$C$36),AND(E133='club records'!$B$37,F133&lt;='club records'!$C$37))),"CR"," ")</f>
        <v xml:space="preserve"> </v>
      </c>
      <c r="S133" s="15" t="str">
        <f>IF(AND(B133=3000, OR(AND(E133='club records'!$B$38, F133&lt;='club records'!$C$38), AND(E133='club records'!$B$39, F133&lt;='club records'!$C$39), AND(E133='club records'!$B$40, F133&lt;='club records'!$C$40), AND(E133='club records'!$B$41, F133&lt;='club records'!$C$41))), "CR", " ")</f>
        <v xml:space="preserve"> </v>
      </c>
      <c r="T133" s="15" t="str">
        <f>IF(AND(B133=5000, OR(AND(E133='club records'!$B$42, F133&lt;='club records'!$C$42), AND(E133='club records'!$B$43, F133&lt;='club records'!$C$43))), "CR", " ")</f>
        <v xml:space="preserve"> </v>
      </c>
      <c r="U133" s="14" t="str">
        <f>IF(AND(B133=10000, OR(AND(E133='club records'!$B$44, F133&lt;='club records'!$C$44), AND(E133='club records'!$B$45, F133&lt;='club records'!$C$45))), "CR", " ")</f>
        <v xml:space="preserve"> </v>
      </c>
      <c r="V133" s="14" t="str">
        <f>IF(AND(B133="high jump", OR(AND(E133='club records'!$F$1, F133&gt;='club records'!$G$1), AND(E133='club records'!$F$2, F133&gt;='club records'!$G$2), AND(E133='club records'!$F$3, F133&gt;='club records'!$G$3), AND(E133='club records'!$F$4, F133&gt;='club records'!$G$4), AND(E133='club records'!$F$5, F133&gt;='club records'!$G$5))), "CR", " ")</f>
        <v xml:space="preserve"> </v>
      </c>
      <c r="W133" s="14" t="str">
        <f>IF(AND(B133="long jump", OR(AND(E133='club records'!$F$6, F133&gt;='club records'!$G$6), AND(E133='club records'!$F$7, F133&gt;='club records'!$G$7), AND(E133='club records'!$F$8, F133&gt;='club records'!$G$8), AND(E133='club records'!$F$9, F133&gt;='club records'!$G$9), AND(E133='club records'!$F$10, F133&gt;='club records'!$G$10))), "CR", " ")</f>
        <v xml:space="preserve"> </v>
      </c>
      <c r="X133" s="14" t="str">
        <f>IF(AND(B133="triple jump", OR(AND(E133='club records'!$F$11, F133&gt;='club records'!$G$11), AND(E133='club records'!$F$12, F133&gt;='club records'!$G$12), AND(E133='club records'!$F$13, F133&gt;='club records'!$G$13), AND(E133='club records'!$F$14, F133&gt;='club records'!$G$14), AND(E133='club records'!$F$15, F133&gt;='club records'!$G$15))), "CR", " ")</f>
        <v xml:space="preserve"> </v>
      </c>
      <c r="Y133" s="14" t="str">
        <f>IF(AND(B133="pole vault", OR(AND(E133='club records'!$F$16, F133&gt;='club records'!$G$16), AND(E133='club records'!$F$17, F133&gt;='club records'!$G$17), AND(E133='club records'!$F$18, F133&gt;='club records'!$G$18), AND(E133='club records'!$F$19, F133&gt;='club records'!$G$19), AND(E133='club records'!$F$20, F133&gt;='club records'!$G$20))), "CR", " ")</f>
        <v xml:space="preserve"> </v>
      </c>
      <c r="Z133" s="14" t="str">
        <f>IF(AND(B133="discus 1", E133='club records'!$F$21, F133&gt;='club records'!$G$21), "CR", " ")</f>
        <v xml:space="preserve"> </v>
      </c>
      <c r="AA133" s="14" t="str">
        <f>IF(AND(B133="discus 1.25", E133='club records'!$F$22, F133&gt;='club records'!$G$22), "CR", " ")</f>
        <v xml:space="preserve"> </v>
      </c>
      <c r="AB133" s="14" t="str">
        <f>IF(AND(B133="discus 1.5", E133='club records'!$F$23, F133&gt;='club records'!$G$23), "CR", " ")</f>
        <v xml:space="preserve"> </v>
      </c>
      <c r="AC133" s="14" t="str">
        <f>IF(AND(B133="discus 1.75", E133='club records'!$F$24, F133&gt;='club records'!$G$24), "CR", " ")</f>
        <v xml:space="preserve"> </v>
      </c>
      <c r="AD133" s="14" t="str">
        <f>IF(AND(B133="discus 2", E133='club records'!$F$25, F133&gt;='club records'!$G$25), "CR", " ")</f>
        <v xml:space="preserve"> </v>
      </c>
      <c r="AE133" s="14" t="str">
        <f>IF(AND(B133="hammer 4", E133='club records'!$F$27, F133&gt;='club records'!$G$27), "CR", " ")</f>
        <v xml:space="preserve"> </v>
      </c>
      <c r="AF133" s="14" t="str">
        <f>IF(AND(B133="hammer 5", E133='club records'!$F$28, F133&gt;='club records'!$G$28), "CR", " ")</f>
        <v xml:space="preserve"> </v>
      </c>
      <c r="AG133" s="14" t="str">
        <f>IF(AND(B133="hammer 6", E133='club records'!$F$29, F133&gt;='club records'!$G$29), "CR", " ")</f>
        <v xml:space="preserve"> </v>
      </c>
      <c r="AH133" s="14" t="str">
        <f>IF(AND(B133="hammer 7.26", E133='club records'!$F$30, F133&gt;='club records'!$G$30), "CR", " ")</f>
        <v xml:space="preserve"> </v>
      </c>
      <c r="AI133" s="14" t="str">
        <f>IF(AND(B133="javelin 400", E133='club records'!$F$31, F133&gt;='club records'!$G$31), "CR", " ")</f>
        <v xml:space="preserve"> </v>
      </c>
      <c r="AJ133" s="14" t="str">
        <f>IF(AND(B133="javelin 600", E133='club records'!$F$32, F133&gt;='club records'!$G$32), "CR", " ")</f>
        <v xml:space="preserve"> </v>
      </c>
      <c r="AK133" s="14" t="str">
        <f>IF(AND(B133="javelin 700", E133='club records'!$F$33, F133&gt;='club records'!$G$33), "CR", " ")</f>
        <v xml:space="preserve"> </v>
      </c>
      <c r="AL133" s="14" t="str">
        <f>IF(AND(B133="javelin 800", OR(AND(E133='club records'!$F$34, F133&gt;='club records'!$G$34), AND(E133='club records'!$F$35, F133&gt;='club records'!$G$35))), "CR", " ")</f>
        <v xml:space="preserve"> </v>
      </c>
      <c r="AM133" s="14" t="str">
        <f>IF(AND(B133="shot 3", E133='club records'!$F$36, F133&gt;='club records'!$G$36), "CR", " ")</f>
        <v xml:space="preserve"> </v>
      </c>
      <c r="AN133" s="14" t="str">
        <f>IF(AND(B133="shot 4", E133='club records'!$F$37, F133&gt;='club records'!$G$37), "CR", " ")</f>
        <v xml:space="preserve"> </v>
      </c>
      <c r="AO133" s="14" t="str">
        <f>IF(AND(B133="shot 5", E133='club records'!$F$38, F133&gt;='club records'!$G$38), "CR", " ")</f>
        <v xml:space="preserve"> </v>
      </c>
      <c r="AP133" s="14" t="str">
        <f>IF(AND(B133="shot 6", E133='club records'!$F$39, F133&gt;='club records'!$G$39), "CR", " ")</f>
        <v xml:space="preserve"> </v>
      </c>
      <c r="AQ133" s="14" t="str">
        <f>IF(AND(B133="shot 7.26", E133='club records'!$F$40, F133&gt;='club records'!$G$40), "CR", " ")</f>
        <v xml:space="preserve"> </v>
      </c>
      <c r="AR133" s="14" t="str">
        <f>IF(AND(B133="60H",OR(AND(E133='club records'!$J$1,F133&lt;='club records'!$K$1),AND(E133='club records'!$J$2,F133&lt;='club records'!$K$2),AND(E133='club records'!$J$3,F133&lt;='club records'!$K$3),AND(E133='club records'!$J$4,F133&lt;='club records'!$K$4),AND(E133='club records'!$J$5,F133&lt;='club records'!$K$5))),"CR"," ")</f>
        <v xml:space="preserve"> </v>
      </c>
      <c r="AS133" s="14" t="str">
        <f>IF(AND(B133="75H", AND(E133='club records'!$J$6, F133&lt;='club records'!$K$6)), "CR", " ")</f>
        <v xml:space="preserve"> </v>
      </c>
      <c r="AT133" s="14" t="str">
        <f>IF(AND(B133="80H", AND(E133='club records'!$J$7, F133&lt;='club records'!$K$7)), "CR", " ")</f>
        <v xml:space="preserve"> </v>
      </c>
      <c r="AU133" s="14" t="str">
        <f>IF(AND(B133="100H", AND(E133='club records'!$J$8, F133&lt;='club records'!$K$8)), "CR", " ")</f>
        <v xml:space="preserve"> </v>
      </c>
      <c r="AV133" s="14" t="str">
        <f>IF(AND(B133="110H", OR(AND(E133='club records'!$J$9, F133&lt;='club records'!$K$9), AND(E133='club records'!$J$10, F133&lt;='club records'!$K$10))), "CR", " ")</f>
        <v xml:space="preserve"> </v>
      </c>
      <c r="AW133" s="14" t="str">
        <f>IF(AND(B133="400H", OR(AND(E133='club records'!$J$11, F133&lt;='club records'!$K$11), AND(E133='club records'!$J$12, F133&lt;='club records'!$K$12), AND(E133='club records'!$J$13, F133&lt;='club records'!$K$13), AND(E133='club records'!$J$14, F133&lt;='club records'!$K$14))), "CR", " ")</f>
        <v xml:space="preserve"> </v>
      </c>
      <c r="AX133" s="14" t="str">
        <f>IF(AND(B133="1500SC", AND(E133='club records'!$J$15, F133&lt;='club records'!$K$15)), "CR", " ")</f>
        <v xml:space="preserve"> </v>
      </c>
      <c r="AY133" s="14" t="str">
        <f>IF(AND(B133="2000SC", OR(AND(E133='club records'!$J$17, F133&lt;='club records'!$K$17), AND(E133='club records'!$J$18, F133&lt;='club records'!$K$18))), "CR", " ")</f>
        <v xml:space="preserve"> </v>
      </c>
      <c r="AZ133" s="14" t="str">
        <f>IF(AND(B133="3000SC", OR(AND(E133='club records'!$J$20, F133&lt;='club records'!$K$20), AND(E133='club records'!$J$21, F133&lt;='club records'!$K$21))), "CR", " ")</f>
        <v xml:space="preserve"> </v>
      </c>
      <c r="BA133" s="15" t="str">
        <f>IF(AND(B133="4x100", OR(AND(E133='club records'!$N$1, F133&lt;='club records'!$O$1), AND(E133='club records'!$N$2, F133&lt;='club records'!$O$2), AND(E133='club records'!$N$3, F133&lt;='club records'!$O$3), AND(E133='club records'!$N$4, F133&lt;='club records'!$O$4), AND(E133='club records'!$N$5, F133&lt;='club records'!$O$5))), "CR", " ")</f>
        <v xml:space="preserve"> </v>
      </c>
      <c r="BB133" s="15" t="str">
        <f>IF(AND(B133="4x200", OR(AND(E133='club records'!$N$6, F133&lt;='club records'!$O$6), AND(E133='club records'!$N$7, F133&lt;='club records'!$O$7), AND(E133='club records'!$N$8, F133&lt;='club records'!$O$8), AND(E133='club records'!$N$9, F133&lt;='club records'!$O$9), AND(E133='club records'!$N$10, F133&lt;='club records'!$O$10))), "CR", " ")</f>
        <v xml:space="preserve"> </v>
      </c>
      <c r="BC133" s="15" t="str">
        <f>IF(AND(B133="4x300", AND(E133='club records'!$N$11, F133&lt;='club records'!$O$11)), "CR", " ")</f>
        <v xml:space="preserve"> </v>
      </c>
      <c r="BD133" s="15" t="str">
        <f>IF(AND(B133="4x400", OR(AND(E133='club records'!$N$12, F133&lt;='club records'!$O$12), AND(E133='club records'!$N$13, F133&lt;='club records'!$O$13), AND(E133='club records'!$N$14, F133&lt;='club records'!$O$14), AND(E133='club records'!$N$15, F133&lt;='club records'!$O$15))), "CR", " ")</f>
        <v xml:space="preserve"> </v>
      </c>
      <c r="BE133" s="15" t="str">
        <f>IF(AND(B133="3x800", OR(AND(E133='club records'!$N$16, F133&lt;='club records'!$O$16), AND(E133='club records'!$N$17, F133&lt;='club records'!$O$17), AND(E133='club records'!$N$18, F133&lt;='club records'!$O$18))), "CR", " ")</f>
        <v xml:space="preserve"> </v>
      </c>
      <c r="BF133" s="15" t="str">
        <f>IF(AND(B133="pentathlon", OR(AND(E133='club records'!$N$21, F133&gt;='club records'!$O$21), AND(E133='club records'!$N$22, F133&gt;='club records'!$O$22),AND(E133='club records'!$N$23, F133&gt;='club records'!$O$23),AND(E133='club records'!$N$24, F133&gt;='club records'!$O$24))), "CR", " ")</f>
        <v xml:space="preserve"> </v>
      </c>
      <c r="BG133" s="15" t="str">
        <f>IF(AND(B133="heptathlon", OR(AND(E133='club records'!$N$26, F133&gt;='club records'!$O$26), AND(E133='club records'!$N$27, F133&gt;='club records'!$O$27))), "CR", " ")</f>
        <v xml:space="preserve"> </v>
      </c>
      <c r="BH133" s="15" t="str">
        <f>IF(AND(B133="decathlon", OR(AND(E133='club records'!$N$29, F133&gt;='club records'!$O$29), AND(E133='club records'!$N$30, F133&gt;='club records'!$O$30),AND(E133='club records'!$N$31, F133&gt;='club records'!$O$31))), "CR", " ")</f>
        <v xml:space="preserve"> </v>
      </c>
    </row>
    <row r="134" spans="1:60" ht="14.5" x14ac:dyDescent="0.35">
      <c r="A134" s="1" t="str">
        <f t="shared" si="9"/>
        <v>U13</v>
      </c>
      <c r="B134" s="2" t="s">
        <v>31</v>
      </c>
      <c r="C134" s="1" t="s">
        <v>103</v>
      </c>
      <c r="D134" s="1" t="s">
        <v>104</v>
      </c>
      <c r="E134" s="19" t="s">
        <v>13</v>
      </c>
      <c r="F134" s="20">
        <v>22.97</v>
      </c>
      <c r="G134" s="27">
        <v>39903</v>
      </c>
      <c r="H134" s="1" t="s">
        <v>248</v>
      </c>
      <c r="I134" s="1" t="s">
        <v>249</v>
      </c>
      <c r="J134" s="15" t="str">
        <f t="shared" si="10"/>
        <v/>
      </c>
      <c r="K134" s="15" t="str">
        <f>IF(AND(B134=100, OR(AND(E134='club records'!$B$6, F134&lt;='club records'!$C$6), AND(E134='club records'!$B$7, F134&lt;='club records'!$C$7), AND(E134='club records'!$B$8, F134&lt;='club records'!$C$8), AND(E134='club records'!$B$9, F134&lt;='club records'!$C$9), AND(E134='club records'!$B$10, F134&lt;='club records'!$C$10))), "CR", " ")</f>
        <v xml:space="preserve"> </v>
      </c>
      <c r="L134" s="15" t="str">
        <f>IF(AND(B134=200, OR(AND(E134='club records'!$B$11, F134&lt;='club records'!$C$11), AND(E134='club records'!$B$12, F134&lt;='club records'!$C$12), AND(E134='club records'!$B$13, F134&lt;='club records'!$C$13), AND(E134='club records'!$B$14, F134&lt;='club records'!$C$14), AND(E134='club records'!$B$15, F134&lt;='club records'!$C$15))), "CR", " ")</f>
        <v xml:space="preserve"> </v>
      </c>
      <c r="M134" s="15" t="str">
        <f>IF(AND(B134=300, OR(AND(E134='club records'!$B$16, F134&lt;='club records'!$C$16), AND(E134='club records'!$B$17, F134&lt;='club records'!$C$17))), "CR", " ")</f>
        <v xml:space="preserve"> </v>
      </c>
      <c r="N134" s="15" t="str">
        <f>IF(AND(B134=400, OR(AND(E134='club records'!$B$18, F134&lt;='club records'!$C$18), AND(E134='club records'!$B$19, F134&lt;='club records'!$C$19), AND(E134='club records'!$B$20, F134&lt;='club records'!$C$20), AND(E134='club records'!$B$21, F134&lt;='club records'!$C$21))), "CR", " ")</f>
        <v xml:space="preserve"> </v>
      </c>
      <c r="O134" s="15" t="str">
        <f>IF(AND(B134=800, OR(AND(E134='club records'!$B$22, F134&lt;='club records'!$C$22), AND(E134='club records'!$B$23, F134&lt;='club records'!$C$23), AND(E134='club records'!$B$24, F134&lt;='club records'!$C$24), AND(E134='club records'!$B$25, F134&lt;='club records'!$C$25), AND(E134='club records'!$B$26, F134&lt;='club records'!$C$26))), "CR", " ")</f>
        <v xml:space="preserve"> </v>
      </c>
      <c r="P134" s="15" t="str">
        <f>IF(AND(B134=1000, OR(AND(E134='club records'!$B$27, F134&lt;='club records'!$C$27), AND(E134='club records'!$B$28, F134&lt;='club records'!$C$28))), "CR", " ")</f>
        <v xml:space="preserve"> </v>
      </c>
      <c r="Q134" s="15" t="str">
        <f>IF(AND(B134=1500, OR(AND(E134='club records'!$B$29, F134&lt;='club records'!$C$29), AND(E134='club records'!$B$30, F134&lt;='club records'!$C$30), AND(E134='club records'!$B$31, F134&lt;='club records'!$C$31), AND(E134='club records'!$B$32, F134&lt;='club records'!$C$32), AND(E134='club records'!$B$33, F134&lt;='club records'!$C$33))), "CR", " ")</f>
        <v xml:space="preserve"> </v>
      </c>
      <c r="R134" s="15" t="str">
        <f>IF(AND(B134="1600 (Mile)",OR(AND(E134='club records'!$B$34,F134&lt;='club records'!$C$34),AND(E134='club records'!$B$35,F134&lt;='club records'!$C$35),AND(E134='club records'!$B$36,F134&lt;='club records'!$C$36),AND(E134='club records'!$B$37,F134&lt;='club records'!$C$37))),"CR"," ")</f>
        <v xml:space="preserve"> </v>
      </c>
      <c r="S134" s="15" t="str">
        <f>IF(AND(B134=3000, OR(AND(E134='club records'!$B$38, F134&lt;='club records'!$C$38), AND(E134='club records'!$B$39, F134&lt;='club records'!$C$39), AND(E134='club records'!$B$40, F134&lt;='club records'!$C$40), AND(E134='club records'!$B$41, F134&lt;='club records'!$C$41))), "CR", " ")</f>
        <v xml:space="preserve"> </v>
      </c>
      <c r="T134" s="15" t="str">
        <f>IF(AND(B134=5000, OR(AND(E134='club records'!$B$42, F134&lt;='club records'!$C$42), AND(E134='club records'!$B$43, F134&lt;='club records'!$C$43))), "CR", " ")</f>
        <v xml:space="preserve"> </v>
      </c>
      <c r="U134" s="14" t="str">
        <f>IF(AND(B134=10000, OR(AND(E134='club records'!$B$44, F134&lt;='club records'!$C$44), AND(E134='club records'!$B$45, F134&lt;='club records'!$C$45))), "CR", " ")</f>
        <v xml:space="preserve"> </v>
      </c>
      <c r="V134" s="14" t="str">
        <f>IF(AND(B134="high jump", OR(AND(E134='club records'!$F$1, F134&gt;='club records'!$G$1), AND(E134='club records'!$F$2, F134&gt;='club records'!$G$2), AND(E134='club records'!$F$3, F134&gt;='club records'!$G$3), AND(E134='club records'!$F$4, F134&gt;='club records'!$G$4), AND(E134='club records'!$F$5, F134&gt;='club records'!$G$5))), "CR", " ")</f>
        <v xml:space="preserve"> </v>
      </c>
      <c r="W134" s="14" t="str">
        <f>IF(AND(B134="long jump", OR(AND(E134='club records'!$F$6, F134&gt;='club records'!$G$6), AND(E134='club records'!$F$7, F134&gt;='club records'!$G$7), AND(E134='club records'!$F$8, F134&gt;='club records'!$G$8), AND(E134='club records'!$F$9, F134&gt;='club records'!$G$9), AND(E134='club records'!$F$10, F134&gt;='club records'!$G$10))), "CR", " ")</f>
        <v xml:space="preserve"> </v>
      </c>
      <c r="X134" s="14" t="str">
        <f>IF(AND(B134="triple jump", OR(AND(E134='club records'!$F$11, F134&gt;='club records'!$G$11), AND(E134='club records'!$F$12, F134&gt;='club records'!$G$12), AND(E134='club records'!$F$13, F134&gt;='club records'!$G$13), AND(E134='club records'!$F$14, F134&gt;='club records'!$G$14), AND(E134='club records'!$F$15, F134&gt;='club records'!$G$15))), "CR", " ")</f>
        <v xml:space="preserve"> </v>
      </c>
      <c r="Y134" s="14" t="str">
        <f>IF(AND(B134="pole vault", OR(AND(E134='club records'!$F$16, F134&gt;='club records'!$G$16), AND(E134='club records'!$F$17, F134&gt;='club records'!$G$17), AND(E134='club records'!$F$18, F134&gt;='club records'!$G$18), AND(E134='club records'!$F$19, F134&gt;='club records'!$G$19), AND(E134='club records'!$F$20, F134&gt;='club records'!$G$20))), "CR", " ")</f>
        <v xml:space="preserve"> </v>
      </c>
      <c r="Z134" s="14" t="str">
        <f>IF(AND(B134="discus 1", E134='club records'!$F$21, F134&gt;='club records'!$G$21), "CR", " ")</f>
        <v xml:space="preserve"> </v>
      </c>
      <c r="AA134" s="14" t="str">
        <f>IF(AND(B134="discus 1.25", E134='club records'!$F$22, F134&gt;='club records'!$G$22), "CR", " ")</f>
        <v xml:space="preserve"> </v>
      </c>
      <c r="AB134" s="14" t="str">
        <f>IF(AND(B134="discus 1.5", E134='club records'!$F$23, F134&gt;='club records'!$G$23), "CR", " ")</f>
        <v xml:space="preserve"> </v>
      </c>
      <c r="AC134" s="14" t="str">
        <f>IF(AND(B134="discus 1.75", E134='club records'!$F$24, F134&gt;='club records'!$G$24), "CR", " ")</f>
        <v xml:space="preserve"> </v>
      </c>
      <c r="AD134" s="14" t="str">
        <f>IF(AND(B134="discus 2", E134='club records'!$F$25, F134&gt;='club records'!$G$25), "CR", " ")</f>
        <v xml:space="preserve"> </v>
      </c>
      <c r="AE134" s="14" t="str">
        <f>IF(AND(B134="hammer 4", E134='club records'!$F$27, F134&gt;='club records'!$G$27), "CR", " ")</f>
        <v xml:space="preserve"> </v>
      </c>
      <c r="AF134" s="14" t="str">
        <f>IF(AND(B134="hammer 5", E134='club records'!$F$28, F134&gt;='club records'!$G$28), "CR", " ")</f>
        <v xml:space="preserve"> </v>
      </c>
      <c r="AG134" s="14" t="str">
        <f>IF(AND(B134="hammer 6", E134='club records'!$F$29, F134&gt;='club records'!$G$29), "CR", " ")</f>
        <v xml:space="preserve"> </v>
      </c>
      <c r="AH134" s="14" t="str">
        <f>IF(AND(B134="hammer 7.26", E134='club records'!$F$30, F134&gt;='club records'!$G$30), "CR", " ")</f>
        <v xml:space="preserve"> </v>
      </c>
      <c r="AI134" s="14" t="str">
        <f>IF(AND(B134="javelin 400", E134='club records'!$F$31, F134&gt;='club records'!$G$31), "CR", " ")</f>
        <v xml:space="preserve"> </v>
      </c>
      <c r="AJ134" s="14" t="str">
        <f>IF(AND(B134="javelin 600", E134='club records'!$F$32, F134&gt;='club records'!$G$32), "CR", " ")</f>
        <v xml:space="preserve"> </v>
      </c>
      <c r="AK134" s="14" t="str">
        <f>IF(AND(B134="javelin 700", E134='club records'!$F$33, F134&gt;='club records'!$G$33), "CR", " ")</f>
        <v xml:space="preserve"> </v>
      </c>
      <c r="AL134" s="14" t="str">
        <f>IF(AND(B134="javelin 800", OR(AND(E134='club records'!$F$34, F134&gt;='club records'!$G$34), AND(E134='club records'!$F$35, F134&gt;='club records'!$G$35))), "CR", " ")</f>
        <v xml:space="preserve"> </v>
      </c>
      <c r="AM134" s="14" t="str">
        <f>IF(AND(B134="shot 3", E134='club records'!$F$36, F134&gt;='club records'!$G$36), "CR", " ")</f>
        <v xml:space="preserve"> </v>
      </c>
      <c r="AN134" s="14" t="str">
        <f>IF(AND(B134="shot 4", E134='club records'!$F$37, F134&gt;='club records'!$G$37), "CR", " ")</f>
        <v xml:space="preserve"> </v>
      </c>
      <c r="AO134" s="14" t="str">
        <f>IF(AND(B134="shot 5", E134='club records'!$F$38, F134&gt;='club records'!$G$38), "CR", " ")</f>
        <v xml:space="preserve"> </v>
      </c>
      <c r="AP134" s="14" t="str">
        <f>IF(AND(B134="shot 6", E134='club records'!$F$39, F134&gt;='club records'!$G$39), "CR", " ")</f>
        <v xml:space="preserve"> </v>
      </c>
      <c r="AQ134" s="14" t="str">
        <f>IF(AND(B134="shot 7.26", E134='club records'!$F$40, F134&gt;='club records'!$G$40), "CR", " ")</f>
        <v xml:space="preserve"> </v>
      </c>
      <c r="AR134" s="14" t="str">
        <f>IF(AND(B134="60H",OR(AND(E134='club records'!$J$1,F134&lt;='club records'!$K$1),AND(E134='club records'!$J$2,F134&lt;='club records'!$K$2),AND(E134='club records'!$J$3,F134&lt;='club records'!$K$3),AND(E134='club records'!$J$4,F134&lt;='club records'!$K$4),AND(E134='club records'!$J$5,F134&lt;='club records'!$K$5))),"CR"," ")</f>
        <v xml:space="preserve"> </v>
      </c>
      <c r="AS134" s="14" t="str">
        <f>IF(AND(B134="75H", AND(E134='club records'!$J$6, F134&lt;='club records'!$K$6)), "CR", " ")</f>
        <v xml:space="preserve"> </v>
      </c>
      <c r="AT134" s="14" t="str">
        <f>IF(AND(B134="80H", AND(E134='club records'!$J$7, F134&lt;='club records'!$K$7)), "CR", " ")</f>
        <v xml:space="preserve"> </v>
      </c>
      <c r="AU134" s="14" t="str">
        <f>IF(AND(B134="100H", AND(E134='club records'!$J$8, F134&lt;='club records'!$K$8)), "CR", " ")</f>
        <v xml:space="preserve"> </v>
      </c>
      <c r="AV134" s="14" t="str">
        <f>IF(AND(B134="110H", OR(AND(E134='club records'!$J$9, F134&lt;='club records'!$K$9), AND(E134='club records'!$J$10, F134&lt;='club records'!$K$10))), "CR", " ")</f>
        <v xml:space="preserve"> </v>
      </c>
      <c r="AW134" s="14" t="str">
        <f>IF(AND(B134="400H", OR(AND(E134='club records'!$J$11, F134&lt;='club records'!$K$11), AND(E134='club records'!$J$12, F134&lt;='club records'!$K$12), AND(E134='club records'!$J$13, F134&lt;='club records'!$K$13), AND(E134='club records'!$J$14, F134&lt;='club records'!$K$14))), "CR", " ")</f>
        <v xml:space="preserve"> </v>
      </c>
      <c r="AX134" s="14" t="str">
        <f>IF(AND(B134="1500SC", AND(E134='club records'!$J$15, F134&lt;='club records'!$K$15)), "CR", " ")</f>
        <v xml:space="preserve"> </v>
      </c>
      <c r="AY134" s="14" t="str">
        <f>IF(AND(B134="2000SC", OR(AND(E134='club records'!$J$17, F134&lt;='club records'!$K$17), AND(E134='club records'!$J$18, F134&lt;='club records'!$K$18))), "CR", " ")</f>
        <v xml:space="preserve"> </v>
      </c>
      <c r="AZ134" s="14" t="str">
        <f>IF(AND(B134="3000SC", OR(AND(E134='club records'!$J$20, F134&lt;='club records'!$K$20), AND(E134='club records'!$J$21, F134&lt;='club records'!$K$21))), "CR", " ")</f>
        <v xml:space="preserve"> </v>
      </c>
      <c r="BA134" s="15" t="str">
        <f>IF(AND(B134="4x100", OR(AND(E134='club records'!$N$1, F134&lt;='club records'!$O$1), AND(E134='club records'!$N$2, F134&lt;='club records'!$O$2), AND(E134='club records'!$N$3, F134&lt;='club records'!$O$3), AND(E134='club records'!$N$4, F134&lt;='club records'!$O$4), AND(E134='club records'!$N$5, F134&lt;='club records'!$O$5))), "CR", " ")</f>
        <v xml:space="preserve"> </v>
      </c>
      <c r="BB134" s="15" t="str">
        <f>IF(AND(B134="4x200", OR(AND(E134='club records'!$N$6, F134&lt;='club records'!$O$6), AND(E134='club records'!$N$7, F134&lt;='club records'!$O$7), AND(E134='club records'!$N$8, F134&lt;='club records'!$O$8), AND(E134='club records'!$N$9, F134&lt;='club records'!$O$9), AND(E134='club records'!$N$10, F134&lt;='club records'!$O$10))), "CR", " ")</f>
        <v xml:space="preserve"> </v>
      </c>
      <c r="BC134" s="15" t="str">
        <f>IF(AND(B134="4x300", AND(E134='club records'!$N$11, F134&lt;='club records'!$O$11)), "CR", " ")</f>
        <v xml:space="preserve"> </v>
      </c>
      <c r="BD134" s="15" t="str">
        <f>IF(AND(B134="4x400", OR(AND(E134='club records'!$N$12, F134&lt;='club records'!$O$12), AND(E134='club records'!$N$13, F134&lt;='club records'!$O$13), AND(E134='club records'!$N$14, F134&lt;='club records'!$O$14), AND(E134='club records'!$N$15, F134&lt;='club records'!$O$15))), "CR", " ")</f>
        <v xml:space="preserve"> </v>
      </c>
      <c r="BE134" s="15" t="str">
        <f>IF(AND(B134="3x800", OR(AND(E134='club records'!$N$16, F134&lt;='club records'!$O$16), AND(E134='club records'!$N$17, F134&lt;='club records'!$O$17), AND(E134='club records'!$N$18, F134&lt;='club records'!$O$18))), "CR", " ")</f>
        <v xml:space="preserve"> </v>
      </c>
      <c r="BF134" s="15" t="str">
        <f>IF(AND(B134="pentathlon", OR(AND(E134='club records'!$N$21, F134&gt;='club records'!$O$21), AND(E134='club records'!$N$22, F134&gt;='club records'!$O$22),AND(E134='club records'!$N$23, F134&gt;='club records'!$O$23),AND(E134='club records'!$N$24, F134&gt;='club records'!$O$24))), "CR", " ")</f>
        <v xml:space="preserve"> </v>
      </c>
      <c r="BG134" s="15" t="str">
        <f>IF(AND(B134="heptathlon", OR(AND(E134='club records'!$N$26, F134&gt;='club records'!$O$26), AND(E134='club records'!$N$27, F134&gt;='club records'!$O$27))), "CR", " ")</f>
        <v xml:space="preserve"> </v>
      </c>
      <c r="BH134" s="15" t="str">
        <f>IF(AND(B134="decathlon", OR(AND(E134='club records'!$N$29, F134&gt;='club records'!$O$29), AND(E134='club records'!$N$30, F134&gt;='club records'!$O$30),AND(E134='club records'!$N$31, F134&gt;='club records'!$O$31))), "CR", " ")</f>
        <v xml:space="preserve"> </v>
      </c>
    </row>
    <row r="135" spans="1:60" ht="14.5" x14ac:dyDescent="0.35">
      <c r="A135" s="1" t="str">
        <f t="shared" si="9"/>
        <v>U13</v>
      </c>
      <c r="B135" s="2" t="s">
        <v>31</v>
      </c>
      <c r="C135" s="1" t="s">
        <v>87</v>
      </c>
      <c r="D135" s="1" t="s">
        <v>547</v>
      </c>
      <c r="E135" s="19" t="s">
        <v>13</v>
      </c>
      <c r="F135" s="20">
        <v>25.47</v>
      </c>
      <c r="G135" s="26">
        <v>43638</v>
      </c>
      <c r="H135" s="1" t="s">
        <v>313</v>
      </c>
      <c r="I135" s="1" t="s">
        <v>447</v>
      </c>
      <c r="J135" s="15" t="str">
        <f t="shared" si="10"/>
        <v/>
      </c>
      <c r="K135" s="15" t="str">
        <f>IF(AND(B135=100, OR(AND(E135='club records'!$B$6, F135&lt;='club records'!$C$6), AND(E135='club records'!$B$7, F135&lt;='club records'!$C$7), AND(E135='club records'!$B$8, F135&lt;='club records'!$C$8), AND(E135='club records'!$B$9, F135&lt;='club records'!$C$9), AND(E135='club records'!$B$10, F135&lt;='club records'!$C$10))), "CR", " ")</f>
        <v xml:space="preserve"> </v>
      </c>
      <c r="L135" s="15" t="str">
        <f>IF(AND(B135=200, OR(AND(E135='club records'!$B$11, F135&lt;='club records'!$C$11), AND(E135='club records'!$B$12, F135&lt;='club records'!$C$12), AND(E135='club records'!$B$13, F135&lt;='club records'!$C$13), AND(E135='club records'!$B$14, F135&lt;='club records'!$C$14), AND(E135='club records'!$B$15, F135&lt;='club records'!$C$15))), "CR", " ")</f>
        <v xml:space="preserve"> </v>
      </c>
      <c r="M135" s="15" t="str">
        <f>IF(AND(B135=300, OR(AND(E135='club records'!$B$16, F135&lt;='club records'!$C$16), AND(E135='club records'!$B$17, F135&lt;='club records'!$C$17))), "CR", " ")</f>
        <v xml:space="preserve"> </v>
      </c>
      <c r="N135" s="15" t="str">
        <f>IF(AND(B135=400, OR(AND(E135='club records'!$B$18, F135&lt;='club records'!$C$18), AND(E135='club records'!$B$19, F135&lt;='club records'!$C$19), AND(E135='club records'!$B$20, F135&lt;='club records'!$C$20), AND(E135='club records'!$B$21, F135&lt;='club records'!$C$21))), "CR", " ")</f>
        <v xml:space="preserve"> </v>
      </c>
      <c r="O135" s="15" t="str">
        <f>IF(AND(B135=800, OR(AND(E135='club records'!$B$22, F135&lt;='club records'!$C$22), AND(E135='club records'!$B$23, F135&lt;='club records'!$C$23), AND(E135='club records'!$B$24, F135&lt;='club records'!$C$24), AND(E135='club records'!$B$25, F135&lt;='club records'!$C$25), AND(E135='club records'!$B$26, F135&lt;='club records'!$C$26))), "CR", " ")</f>
        <v xml:space="preserve"> </v>
      </c>
      <c r="P135" s="15" t="str">
        <f>IF(AND(B135=1000, OR(AND(E135='club records'!$B$27, F135&lt;='club records'!$C$27), AND(E135='club records'!$B$28, F135&lt;='club records'!$C$28))), "CR", " ")</f>
        <v xml:space="preserve"> </v>
      </c>
      <c r="Q135" s="15" t="str">
        <f>IF(AND(B135=1500, OR(AND(E135='club records'!$B$29, F135&lt;='club records'!$C$29), AND(E135='club records'!$B$30, F135&lt;='club records'!$C$30), AND(E135='club records'!$B$31, F135&lt;='club records'!$C$31), AND(E135='club records'!$B$32, F135&lt;='club records'!$C$32), AND(E135='club records'!$B$33, F135&lt;='club records'!$C$33))), "CR", " ")</f>
        <v xml:space="preserve"> </v>
      </c>
      <c r="R135" s="15" t="str">
        <f>IF(AND(B135="1600 (Mile)",OR(AND(E135='club records'!$B$34,F135&lt;='club records'!$C$34),AND(E135='club records'!$B$35,F135&lt;='club records'!$C$35),AND(E135='club records'!$B$36,F135&lt;='club records'!$C$36),AND(E135='club records'!$B$37,F135&lt;='club records'!$C$37))),"CR"," ")</f>
        <v xml:space="preserve"> </v>
      </c>
      <c r="S135" s="15" t="str">
        <f>IF(AND(B135=3000, OR(AND(E135='club records'!$B$38, F135&lt;='club records'!$C$38), AND(E135='club records'!$B$39, F135&lt;='club records'!$C$39), AND(E135='club records'!$B$40, F135&lt;='club records'!$C$40), AND(E135='club records'!$B$41, F135&lt;='club records'!$C$41))), "CR", " ")</f>
        <v xml:space="preserve"> </v>
      </c>
      <c r="T135" s="15" t="str">
        <f>IF(AND(B135=5000, OR(AND(E135='club records'!$B$42, F135&lt;='club records'!$C$42), AND(E135='club records'!$B$43, F135&lt;='club records'!$C$43))), "CR", " ")</f>
        <v xml:space="preserve"> </v>
      </c>
      <c r="U135" s="14" t="str">
        <f>IF(AND(B135=10000, OR(AND(E135='club records'!$B$44, F135&lt;='club records'!$C$44), AND(E135='club records'!$B$45, F135&lt;='club records'!$C$45))), "CR", " ")</f>
        <v xml:space="preserve"> </v>
      </c>
      <c r="V135" s="14" t="str">
        <f>IF(AND(B135="high jump", OR(AND(E135='club records'!$F$1, F135&gt;='club records'!$G$1), AND(E135='club records'!$F$2, F135&gt;='club records'!$G$2), AND(E135='club records'!$F$3, F135&gt;='club records'!$G$3), AND(E135='club records'!$F$4, F135&gt;='club records'!$G$4), AND(E135='club records'!$F$5, F135&gt;='club records'!$G$5))), "CR", " ")</f>
        <v xml:space="preserve"> </v>
      </c>
      <c r="W135" s="14" t="str">
        <f>IF(AND(B135="long jump", OR(AND(E135='club records'!$F$6, F135&gt;='club records'!$G$6), AND(E135='club records'!$F$7, F135&gt;='club records'!$G$7), AND(E135='club records'!$F$8, F135&gt;='club records'!$G$8), AND(E135='club records'!$F$9, F135&gt;='club records'!$G$9), AND(E135='club records'!$F$10, F135&gt;='club records'!$G$10))), "CR", " ")</f>
        <v xml:space="preserve"> </v>
      </c>
      <c r="X135" s="14" t="str">
        <f>IF(AND(B135="triple jump", OR(AND(E135='club records'!$F$11, F135&gt;='club records'!$G$11), AND(E135='club records'!$F$12, F135&gt;='club records'!$G$12), AND(E135='club records'!$F$13, F135&gt;='club records'!$G$13), AND(E135='club records'!$F$14, F135&gt;='club records'!$G$14), AND(E135='club records'!$F$15, F135&gt;='club records'!$G$15))), "CR", " ")</f>
        <v xml:space="preserve"> </v>
      </c>
      <c r="Y135" s="14" t="str">
        <f>IF(AND(B135="pole vault", OR(AND(E135='club records'!$F$16, F135&gt;='club records'!$G$16), AND(E135='club records'!$F$17, F135&gt;='club records'!$G$17), AND(E135='club records'!$F$18, F135&gt;='club records'!$G$18), AND(E135='club records'!$F$19, F135&gt;='club records'!$G$19), AND(E135='club records'!$F$20, F135&gt;='club records'!$G$20))), "CR", " ")</f>
        <v xml:space="preserve"> </v>
      </c>
      <c r="Z135" s="14" t="str">
        <f>IF(AND(B135="discus 1", E135='club records'!$F$21, F135&gt;='club records'!$G$21), "CR", " ")</f>
        <v xml:space="preserve"> </v>
      </c>
      <c r="AA135" s="14" t="str">
        <f>IF(AND(B135="discus 1.25", E135='club records'!$F$22, F135&gt;='club records'!$G$22), "CR", " ")</f>
        <v xml:space="preserve"> </v>
      </c>
      <c r="AB135" s="14" t="str">
        <f>IF(AND(B135="discus 1.5", E135='club records'!$F$23, F135&gt;='club records'!$G$23), "CR", " ")</f>
        <v xml:space="preserve"> </v>
      </c>
      <c r="AC135" s="14" t="str">
        <f>IF(AND(B135="discus 1.75", E135='club records'!$F$24, F135&gt;='club records'!$G$24), "CR", " ")</f>
        <v xml:space="preserve"> </v>
      </c>
      <c r="AD135" s="14" t="str">
        <f>IF(AND(B135="discus 2", E135='club records'!$F$25, F135&gt;='club records'!$G$25), "CR", " ")</f>
        <v xml:space="preserve"> </v>
      </c>
      <c r="AE135" s="14" t="str">
        <f>IF(AND(B135="hammer 4", E135='club records'!$F$27, F135&gt;='club records'!$G$27), "CR", " ")</f>
        <v xml:space="preserve"> </v>
      </c>
      <c r="AF135" s="14" t="str">
        <f>IF(AND(B135="hammer 5", E135='club records'!$F$28, F135&gt;='club records'!$G$28), "CR", " ")</f>
        <v xml:space="preserve"> </v>
      </c>
      <c r="AG135" s="14" t="str">
        <f>IF(AND(B135="hammer 6", E135='club records'!$F$29, F135&gt;='club records'!$G$29), "CR", " ")</f>
        <v xml:space="preserve"> </v>
      </c>
      <c r="AH135" s="14" t="str">
        <f>IF(AND(B135="hammer 7.26", E135='club records'!$F$30, F135&gt;='club records'!$G$30), "CR", " ")</f>
        <v xml:space="preserve"> </v>
      </c>
      <c r="AI135" s="14" t="str">
        <f>IF(AND(B135="javelin 400", E135='club records'!$F$31, F135&gt;='club records'!$G$31), "CR", " ")</f>
        <v xml:space="preserve"> </v>
      </c>
      <c r="AJ135" s="14" t="str">
        <f>IF(AND(B135="javelin 600", E135='club records'!$F$32, F135&gt;='club records'!$G$32), "CR", " ")</f>
        <v xml:space="preserve"> </v>
      </c>
      <c r="AK135" s="14" t="str">
        <f>IF(AND(B135="javelin 700", E135='club records'!$F$33, F135&gt;='club records'!$G$33), "CR", " ")</f>
        <v xml:space="preserve"> </v>
      </c>
      <c r="AL135" s="14" t="str">
        <f>IF(AND(B135="javelin 800", OR(AND(E135='club records'!$F$34, F135&gt;='club records'!$G$34), AND(E135='club records'!$F$35, F135&gt;='club records'!$G$35))), "CR", " ")</f>
        <v xml:space="preserve"> </v>
      </c>
      <c r="AM135" s="14" t="str">
        <f>IF(AND(B135="shot 3", E135='club records'!$F$36, F135&gt;='club records'!$G$36), "CR", " ")</f>
        <v xml:space="preserve"> </v>
      </c>
      <c r="AN135" s="14" t="str">
        <f>IF(AND(B135="shot 4", E135='club records'!$F$37, F135&gt;='club records'!$G$37), "CR", " ")</f>
        <v xml:space="preserve"> </v>
      </c>
      <c r="AO135" s="14" t="str">
        <f>IF(AND(B135="shot 5", E135='club records'!$F$38, F135&gt;='club records'!$G$38), "CR", " ")</f>
        <v xml:space="preserve"> </v>
      </c>
      <c r="AP135" s="14" t="str">
        <f>IF(AND(B135="shot 6", E135='club records'!$F$39, F135&gt;='club records'!$G$39), "CR", " ")</f>
        <v xml:space="preserve"> </v>
      </c>
      <c r="AQ135" s="14" t="str">
        <f>IF(AND(B135="shot 7.26", E135='club records'!$F$40, F135&gt;='club records'!$G$40), "CR", " ")</f>
        <v xml:space="preserve"> </v>
      </c>
      <c r="AR135" s="14" t="str">
        <f>IF(AND(B135="60H",OR(AND(E135='club records'!$J$1,F135&lt;='club records'!$K$1),AND(E135='club records'!$J$2,F135&lt;='club records'!$K$2),AND(E135='club records'!$J$3,F135&lt;='club records'!$K$3),AND(E135='club records'!$J$4,F135&lt;='club records'!$K$4),AND(E135='club records'!$J$5,F135&lt;='club records'!$K$5))),"CR"," ")</f>
        <v xml:space="preserve"> </v>
      </c>
      <c r="AS135" s="14" t="str">
        <f>IF(AND(B135="75H", AND(E135='club records'!$J$6, F135&lt;='club records'!$K$6)), "CR", " ")</f>
        <v xml:space="preserve"> </v>
      </c>
      <c r="AT135" s="14" t="str">
        <f>IF(AND(B135="80H", AND(E135='club records'!$J$7, F135&lt;='club records'!$K$7)), "CR", " ")</f>
        <v xml:space="preserve"> </v>
      </c>
      <c r="AU135" s="14" t="str">
        <f>IF(AND(B135="100H", AND(E135='club records'!$J$8, F135&lt;='club records'!$K$8)), "CR", " ")</f>
        <v xml:space="preserve"> </v>
      </c>
      <c r="AV135" s="14" t="str">
        <f>IF(AND(B135="110H", OR(AND(E135='club records'!$J$9, F135&lt;='club records'!$K$9), AND(E135='club records'!$J$10, F135&lt;='club records'!$K$10))), "CR", " ")</f>
        <v xml:space="preserve"> </v>
      </c>
      <c r="AW135" s="14" t="str">
        <f>IF(AND(B135="400H", OR(AND(E135='club records'!$J$11, F135&lt;='club records'!$K$11), AND(E135='club records'!$J$12, F135&lt;='club records'!$K$12), AND(E135='club records'!$J$13, F135&lt;='club records'!$K$13), AND(E135='club records'!$J$14, F135&lt;='club records'!$K$14))), "CR", " ")</f>
        <v xml:space="preserve"> </v>
      </c>
      <c r="AX135" s="14" t="str">
        <f>IF(AND(B135="1500SC", AND(E135='club records'!$J$15, F135&lt;='club records'!$K$15)), "CR", " ")</f>
        <v xml:space="preserve"> </v>
      </c>
      <c r="AY135" s="14" t="str">
        <f>IF(AND(B135="2000SC", OR(AND(E135='club records'!$J$17, F135&lt;='club records'!$K$17), AND(E135='club records'!$J$18, F135&lt;='club records'!$K$18))), "CR", " ")</f>
        <v xml:space="preserve"> </v>
      </c>
      <c r="AZ135" s="14" t="str">
        <f>IF(AND(B135="3000SC", OR(AND(E135='club records'!$J$20, F135&lt;='club records'!$K$20), AND(E135='club records'!$J$21, F135&lt;='club records'!$K$21))), "CR", " ")</f>
        <v xml:space="preserve"> </v>
      </c>
      <c r="BA135" s="15" t="str">
        <f>IF(AND(B135="4x100", OR(AND(E135='club records'!$N$1, F135&lt;='club records'!$O$1), AND(E135='club records'!$N$2, F135&lt;='club records'!$O$2), AND(E135='club records'!$N$3, F135&lt;='club records'!$O$3), AND(E135='club records'!$N$4, F135&lt;='club records'!$O$4), AND(E135='club records'!$N$5, F135&lt;='club records'!$O$5))), "CR", " ")</f>
        <v xml:space="preserve"> </v>
      </c>
      <c r="BB135" s="15" t="str">
        <f>IF(AND(B135="4x200", OR(AND(E135='club records'!$N$6, F135&lt;='club records'!$O$6), AND(E135='club records'!$N$7, F135&lt;='club records'!$O$7), AND(E135='club records'!$N$8, F135&lt;='club records'!$O$8), AND(E135='club records'!$N$9, F135&lt;='club records'!$O$9), AND(E135='club records'!$N$10, F135&lt;='club records'!$O$10))), "CR", " ")</f>
        <v xml:space="preserve"> </v>
      </c>
      <c r="BC135" s="15" t="str">
        <f>IF(AND(B135="4x300", AND(E135='club records'!$N$11, F135&lt;='club records'!$O$11)), "CR", " ")</f>
        <v xml:space="preserve"> </v>
      </c>
      <c r="BD135" s="15" t="str">
        <f>IF(AND(B135="4x400", OR(AND(E135='club records'!$N$12, F135&lt;='club records'!$O$12), AND(E135='club records'!$N$13, F135&lt;='club records'!$O$13), AND(E135='club records'!$N$14, F135&lt;='club records'!$O$14), AND(E135='club records'!$N$15, F135&lt;='club records'!$O$15))), "CR", " ")</f>
        <v xml:space="preserve"> </v>
      </c>
      <c r="BE135" s="15" t="str">
        <f>IF(AND(B135="3x800", OR(AND(E135='club records'!$N$16, F135&lt;='club records'!$O$16), AND(E135='club records'!$N$17, F135&lt;='club records'!$O$17), AND(E135='club records'!$N$18, F135&lt;='club records'!$O$18))), "CR", " ")</f>
        <v xml:space="preserve"> </v>
      </c>
      <c r="BF135" s="15" t="str">
        <f>IF(AND(B135="pentathlon", OR(AND(E135='club records'!$N$21, F135&gt;='club records'!$O$21), AND(E135='club records'!$N$22, F135&gt;='club records'!$O$22),AND(E135='club records'!$N$23, F135&gt;='club records'!$O$23),AND(E135='club records'!$N$24, F135&gt;='club records'!$O$24))), "CR", " ")</f>
        <v xml:space="preserve"> </v>
      </c>
      <c r="BG135" s="15" t="str">
        <f>IF(AND(B135="heptathlon", OR(AND(E135='club records'!$N$26, F135&gt;='club records'!$O$26), AND(E135='club records'!$N$27, F135&gt;='club records'!$O$27))), "CR", " ")</f>
        <v xml:space="preserve"> </v>
      </c>
      <c r="BH135" s="15" t="str">
        <f>IF(AND(B135="decathlon", OR(AND(E135='club records'!$N$29, F135&gt;='club records'!$O$29), AND(E135='club records'!$N$30, F135&gt;='club records'!$O$30),AND(E135='club records'!$N$31, F135&gt;='club records'!$O$31))), "CR", " ")</f>
        <v xml:space="preserve"> </v>
      </c>
    </row>
    <row r="136" spans="1:60" ht="14.5" x14ac:dyDescent="0.35">
      <c r="A136" s="1" t="str">
        <f t="shared" si="9"/>
        <v>U13</v>
      </c>
      <c r="B136" s="18" t="s">
        <v>31</v>
      </c>
      <c r="C136" s="4" t="s">
        <v>177</v>
      </c>
      <c r="D136" s="4" t="s">
        <v>178</v>
      </c>
      <c r="E136" s="22" t="s">
        <v>13</v>
      </c>
      <c r="F136" s="23">
        <v>35.020000000000003</v>
      </c>
      <c r="G136" s="28">
        <v>43604</v>
      </c>
      <c r="H136" s="4" t="s">
        <v>313</v>
      </c>
      <c r="I136" s="4" t="s">
        <v>361</v>
      </c>
      <c r="J136" s="15" t="str">
        <f t="shared" si="10"/>
        <v>***CLUB RECORD***</v>
      </c>
      <c r="K136" s="15" t="str">
        <f>IF(AND(B136=100, OR(AND(E136='club records'!$B$6, F136&lt;='club records'!$C$6), AND(E136='club records'!$B$7, F136&lt;='club records'!$C$7), AND(E136='club records'!$B$8, F136&lt;='club records'!$C$8), AND(E136='club records'!$B$9, F136&lt;='club records'!$C$9), AND(E136='club records'!$B$10, F136&lt;='club records'!$C$10))), "CR", " ")</f>
        <v xml:space="preserve"> </v>
      </c>
      <c r="L136" s="15" t="str">
        <f>IF(AND(B136=200, OR(AND(E136='club records'!$B$11, F136&lt;='club records'!$C$11), AND(E136='club records'!$B$12, F136&lt;='club records'!$C$12), AND(E136='club records'!$B$13, F136&lt;='club records'!$C$13), AND(E136='club records'!$B$14, F136&lt;='club records'!$C$14), AND(E136='club records'!$B$15, F136&lt;='club records'!$C$15))), "CR", " ")</f>
        <v xml:space="preserve"> </v>
      </c>
      <c r="M136" s="15" t="str">
        <f>IF(AND(B136=300, OR(AND(E136='club records'!$B$16, F136&lt;='club records'!$C$16), AND(E136='club records'!$B$17, F136&lt;='club records'!$C$17))), "CR", " ")</f>
        <v xml:space="preserve"> </v>
      </c>
      <c r="N136" s="15" t="str">
        <f>IF(AND(B136=400, OR(AND(E136='club records'!$B$18, F136&lt;='club records'!$C$18), AND(E136='club records'!$B$19, F136&lt;='club records'!$C$19), AND(E136='club records'!$B$20, F136&lt;='club records'!$C$20), AND(E136='club records'!$B$21, F136&lt;='club records'!$C$21))), "CR", " ")</f>
        <v xml:space="preserve"> </v>
      </c>
      <c r="O136" s="15" t="str">
        <f>IF(AND(B136=800, OR(AND(E136='club records'!$B$22, F136&lt;='club records'!$C$22), AND(E136='club records'!$B$23, F136&lt;='club records'!$C$23), AND(E136='club records'!$B$24, F136&lt;='club records'!$C$24), AND(E136='club records'!$B$25, F136&lt;='club records'!$C$25), AND(E136='club records'!$B$26, F136&lt;='club records'!$C$26))), "CR", " ")</f>
        <v xml:space="preserve"> </v>
      </c>
      <c r="P136" s="15" t="str">
        <f>IF(AND(B136=1000, OR(AND(E136='club records'!$B$27, F136&lt;='club records'!$C$27), AND(E136='club records'!$B$28, F136&lt;='club records'!$C$28))), "CR", " ")</f>
        <v xml:space="preserve"> </v>
      </c>
      <c r="Q136" s="15" t="str">
        <f>IF(AND(B136=1500, OR(AND(E136='club records'!$B$29, F136&lt;='club records'!$C$29), AND(E136='club records'!$B$30, F136&lt;='club records'!$C$30), AND(E136='club records'!$B$31, F136&lt;='club records'!$C$31), AND(E136='club records'!$B$32, F136&lt;='club records'!$C$32), AND(E136='club records'!$B$33, F136&lt;='club records'!$C$33))), "CR", " ")</f>
        <v xml:space="preserve"> </v>
      </c>
      <c r="R136" s="15" t="str">
        <f>IF(AND(B136="1600 (Mile)",OR(AND(E136='club records'!$B$34,F136&lt;='club records'!$C$34),AND(E136='club records'!$B$35,F136&lt;='club records'!$C$35),AND(E136='club records'!$B$36,F136&lt;='club records'!$C$36),AND(E136='club records'!$B$37,F136&lt;='club records'!$C$37))),"CR"," ")</f>
        <v xml:space="preserve"> </v>
      </c>
      <c r="S136" s="15" t="str">
        <f>IF(AND(B136=3000, OR(AND(E136='club records'!$B$38, F136&lt;='club records'!$C$38), AND(E136='club records'!$B$39, F136&lt;='club records'!$C$39), AND(E136='club records'!$B$40, F136&lt;='club records'!$C$40), AND(E136='club records'!$B$41, F136&lt;='club records'!$C$41))), "CR", " ")</f>
        <v xml:space="preserve"> </v>
      </c>
      <c r="T136" s="15" t="str">
        <f>IF(AND(B136=5000, OR(AND(E136='club records'!$B$42, F136&lt;='club records'!$C$42), AND(E136='club records'!$B$43, F136&lt;='club records'!$C$43))), "CR", " ")</f>
        <v xml:space="preserve"> </v>
      </c>
      <c r="U136" s="14" t="str">
        <f>IF(AND(B136=10000, OR(AND(E136='club records'!$B$44, F136&lt;='club records'!$C$44), AND(E136='club records'!$B$45, F136&lt;='club records'!$C$45))), "CR", " ")</f>
        <v xml:space="preserve"> </v>
      </c>
      <c r="V136" s="14" t="str">
        <f>IF(AND(B136="high jump", OR(AND(E136='club records'!$F$1, F136&gt;='club records'!$G$1), AND(E136='club records'!$F$2, F136&gt;='club records'!$G$2), AND(E136='club records'!$F$3, F136&gt;='club records'!$G$3), AND(E136='club records'!$F$4, F136&gt;='club records'!$G$4), AND(E136='club records'!$F$5, F136&gt;='club records'!$G$5))), "CR", " ")</f>
        <v xml:space="preserve"> </v>
      </c>
      <c r="W136" s="14" t="str">
        <f>IF(AND(B136="long jump", OR(AND(E136='club records'!$F$6, F136&gt;='club records'!$G$6), AND(E136='club records'!$F$7, F136&gt;='club records'!$G$7), AND(E136='club records'!$F$8, F136&gt;='club records'!$G$8), AND(E136='club records'!$F$9, F136&gt;='club records'!$G$9), AND(E136='club records'!$F$10, F136&gt;='club records'!$G$10))), "CR", " ")</f>
        <v xml:space="preserve"> </v>
      </c>
      <c r="X136" s="14" t="str">
        <f>IF(AND(B136="triple jump", OR(AND(E136='club records'!$F$11, F136&gt;='club records'!$G$11), AND(E136='club records'!$F$12, F136&gt;='club records'!$G$12), AND(E136='club records'!$F$13, F136&gt;='club records'!$G$13), AND(E136='club records'!$F$14, F136&gt;='club records'!$G$14), AND(E136='club records'!$F$15, F136&gt;='club records'!$G$15))), "CR", " ")</f>
        <v xml:space="preserve"> </v>
      </c>
      <c r="Y136" s="14" t="str">
        <f>IF(AND(B136="pole vault", OR(AND(E136='club records'!$F$16, F136&gt;='club records'!$G$16), AND(E136='club records'!$F$17, F136&gt;='club records'!$G$17), AND(E136='club records'!$F$18, F136&gt;='club records'!$G$18), AND(E136='club records'!$F$19, F136&gt;='club records'!$G$19), AND(E136='club records'!$F$20, F136&gt;='club records'!$G$20))), "CR", " ")</f>
        <v xml:space="preserve"> </v>
      </c>
      <c r="Z136" s="14" t="str">
        <f>IF(AND(B136="discus 1", E136='club records'!$F$21, F136&gt;='club records'!$G$21), "CR", " ")</f>
        <v xml:space="preserve"> </v>
      </c>
      <c r="AA136" s="14" t="str">
        <f>IF(AND(B136="discus 1.25", E136='club records'!$F$22, F136&gt;='club records'!$G$22), "CR", " ")</f>
        <v xml:space="preserve"> </v>
      </c>
      <c r="AB136" s="14" t="str">
        <f>IF(AND(B136="discus 1.5", E136='club records'!$F$23, F136&gt;='club records'!$G$23), "CR", " ")</f>
        <v xml:space="preserve"> </v>
      </c>
      <c r="AC136" s="14" t="str">
        <f>IF(AND(B136="discus 1.75", E136='club records'!$F$24, F136&gt;='club records'!$G$24), "CR", " ")</f>
        <v xml:space="preserve"> </v>
      </c>
      <c r="AD136" s="14" t="str">
        <f>IF(AND(B136="discus 2", E136='club records'!$F$25, F136&gt;='club records'!$G$25), "CR", " ")</f>
        <v xml:space="preserve"> </v>
      </c>
      <c r="AE136" s="14" t="str">
        <f>IF(AND(B136="hammer 4", E136='club records'!$F$27, F136&gt;='club records'!$G$27), "CR", " ")</f>
        <v xml:space="preserve"> </v>
      </c>
      <c r="AF136" s="14" t="str">
        <f>IF(AND(B136="hammer 5", E136='club records'!$F$28, F136&gt;='club records'!$G$28), "CR", " ")</f>
        <v xml:space="preserve"> </v>
      </c>
      <c r="AG136" s="14" t="str">
        <f>IF(AND(B136="hammer 6", E136='club records'!$F$29, F136&gt;='club records'!$G$29), "CR", " ")</f>
        <v xml:space="preserve"> </v>
      </c>
      <c r="AH136" s="14" t="str">
        <f>IF(AND(B136="hammer 7.26", E136='club records'!$F$30, F136&gt;='club records'!$G$30), "CR", " ")</f>
        <v xml:space="preserve"> </v>
      </c>
      <c r="AI136" s="14" t="str">
        <f>IF(AND(B136="javelin 400", E136='club records'!$F$31, F136&gt;='club records'!$G$31), "CR", " ")</f>
        <v>CR</v>
      </c>
      <c r="AJ136" s="14" t="str">
        <f>IF(AND(B136="javelin 600", E136='club records'!$F$32, F136&gt;='club records'!$G$32), "CR", " ")</f>
        <v xml:space="preserve"> </v>
      </c>
      <c r="AK136" s="14" t="str">
        <f>IF(AND(B136="javelin 700", E136='club records'!$F$33, F136&gt;='club records'!$G$33), "CR", " ")</f>
        <v xml:space="preserve"> </v>
      </c>
      <c r="AL136" s="14" t="str">
        <f>IF(AND(B136="javelin 800", OR(AND(E136='club records'!$F$34, F136&gt;='club records'!$G$34), AND(E136='club records'!$F$35, F136&gt;='club records'!$G$35))), "CR", " ")</f>
        <v xml:space="preserve"> </v>
      </c>
      <c r="AM136" s="14" t="str">
        <f>IF(AND(B136="shot 3", E136='club records'!$F$36, F136&gt;='club records'!$G$36), "CR", " ")</f>
        <v xml:space="preserve"> </v>
      </c>
      <c r="AN136" s="14" t="str">
        <f>IF(AND(B136="shot 4", E136='club records'!$F$37, F136&gt;='club records'!$G$37), "CR", " ")</f>
        <v xml:space="preserve"> </v>
      </c>
      <c r="AO136" s="14" t="str">
        <f>IF(AND(B136="shot 5", E136='club records'!$F$38, F136&gt;='club records'!$G$38), "CR", " ")</f>
        <v xml:space="preserve"> </v>
      </c>
      <c r="AP136" s="14" t="str">
        <f>IF(AND(B136="shot 6", E136='club records'!$F$39, F136&gt;='club records'!$G$39), "CR", " ")</f>
        <v xml:space="preserve"> </v>
      </c>
      <c r="AQ136" s="14" t="str">
        <f>IF(AND(B136="shot 7.26", E136='club records'!$F$40, F136&gt;='club records'!$G$40), "CR", " ")</f>
        <v xml:space="preserve"> </v>
      </c>
      <c r="AR136" s="14" t="str">
        <f>IF(AND(B136="60H",OR(AND(E136='club records'!$J$1,F136&lt;='club records'!$K$1),AND(E136='club records'!$J$2,F136&lt;='club records'!$K$2),AND(E136='club records'!$J$3,F136&lt;='club records'!$K$3),AND(E136='club records'!$J$4,F136&lt;='club records'!$K$4),AND(E136='club records'!$J$5,F136&lt;='club records'!$K$5))),"CR"," ")</f>
        <v xml:space="preserve"> </v>
      </c>
      <c r="AS136" s="14" t="str">
        <f>IF(AND(B136="75H", AND(E136='club records'!$J$6, F136&lt;='club records'!$K$6)), "CR", " ")</f>
        <v xml:space="preserve"> </v>
      </c>
      <c r="AT136" s="14" t="str">
        <f>IF(AND(B136="80H", AND(E136='club records'!$J$7, F136&lt;='club records'!$K$7)), "CR", " ")</f>
        <v xml:space="preserve"> </v>
      </c>
      <c r="AU136" s="14" t="str">
        <f>IF(AND(B136="100H", AND(E136='club records'!$J$8, F136&lt;='club records'!$K$8)), "CR", " ")</f>
        <v xml:space="preserve"> </v>
      </c>
      <c r="AV136" s="14" t="str">
        <f>IF(AND(B136="110H", OR(AND(E136='club records'!$J$9, F136&lt;='club records'!$K$9), AND(E136='club records'!$J$10, F136&lt;='club records'!$K$10))), "CR", " ")</f>
        <v xml:space="preserve"> </v>
      </c>
      <c r="AW136" s="14" t="str">
        <f>IF(AND(B136="400H", OR(AND(E136='club records'!$J$11, F136&lt;='club records'!$K$11), AND(E136='club records'!$J$12, F136&lt;='club records'!$K$12), AND(E136='club records'!$J$13, F136&lt;='club records'!$K$13), AND(E136='club records'!$J$14, F136&lt;='club records'!$K$14))), "CR", " ")</f>
        <v xml:space="preserve"> </v>
      </c>
      <c r="AX136" s="14" t="str">
        <f>IF(AND(B136="1500SC", AND(E136='club records'!$J$15, F136&lt;='club records'!$K$15)), "CR", " ")</f>
        <v xml:space="preserve"> </v>
      </c>
      <c r="AY136" s="14" t="str">
        <f>IF(AND(B136="2000SC", OR(AND(E136='club records'!$J$17, F136&lt;='club records'!$K$17), AND(E136='club records'!$J$18, F136&lt;='club records'!$K$18))), "CR", " ")</f>
        <v xml:space="preserve"> </v>
      </c>
      <c r="AZ136" s="14" t="str">
        <f>IF(AND(B136="3000SC", OR(AND(E136='club records'!$J$20, F136&lt;='club records'!$K$20), AND(E136='club records'!$J$21, F136&lt;='club records'!$K$21))), "CR", " ")</f>
        <v xml:space="preserve"> </v>
      </c>
      <c r="BA136" s="15" t="str">
        <f>IF(AND(B136="4x100", OR(AND(E136='club records'!$N$1, F136&lt;='club records'!$O$1), AND(E136='club records'!$N$2, F136&lt;='club records'!$O$2), AND(E136='club records'!$N$3, F136&lt;='club records'!$O$3), AND(E136='club records'!$N$4, F136&lt;='club records'!$O$4), AND(E136='club records'!$N$5, F136&lt;='club records'!$O$5))), "CR", " ")</f>
        <v xml:space="preserve"> </v>
      </c>
      <c r="BB136" s="15" t="str">
        <f>IF(AND(B136="4x200", OR(AND(E136='club records'!$N$6, F136&lt;='club records'!$O$6), AND(E136='club records'!$N$7, F136&lt;='club records'!$O$7), AND(E136='club records'!$N$8, F136&lt;='club records'!$O$8), AND(E136='club records'!$N$9, F136&lt;='club records'!$O$9), AND(E136='club records'!$N$10, F136&lt;='club records'!$O$10))), "CR", " ")</f>
        <v xml:space="preserve"> </v>
      </c>
      <c r="BC136" s="15" t="str">
        <f>IF(AND(B136="4x300", AND(E136='club records'!$N$11, F136&lt;='club records'!$O$11)), "CR", " ")</f>
        <v xml:space="preserve"> </v>
      </c>
      <c r="BD136" s="15" t="str">
        <f>IF(AND(B136="4x400", OR(AND(E136='club records'!$N$12, F136&lt;='club records'!$O$12), AND(E136='club records'!$N$13, F136&lt;='club records'!$O$13), AND(E136='club records'!$N$14, F136&lt;='club records'!$O$14), AND(E136='club records'!$N$15, F136&lt;='club records'!$O$15))), "CR", " ")</f>
        <v xml:space="preserve"> </v>
      </c>
      <c r="BE136" s="15" t="str">
        <f>IF(AND(B136="3x800", OR(AND(E136='club records'!$N$16, F136&lt;='club records'!$O$16), AND(E136='club records'!$N$17, F136&lt;='club records'!$O$17), AND(E136='club records'!$N$18, F136&lt;='club records'!$O$18))), "CR", " ")</f>
        <v xml:space="preserve"> </v>
      </c>
      <c r="BF136" s="15" t="str">
        <f>IF(AND(B136="pentathlon", OR(AND(E136='club records'!$N$21, F136&gt;='club records'!$O$21), AND(E136='club records'!$N$22, F136&gt;='club records'!$O$22),AND(E136='club records'!$N$23, F136&gt;='club records'!$O$23),AND(E136='club records'!$N$24, F136&gt;='club records'!$O$24))), "CR", " ")</f>
        <v xml:space="preserve"> </v>
      </c>
      <c r="BG136" s="15" t="str">
        <f>IF(AND(B136="heptathlon", OR(AND(E136='club records'!$N$26, F136&gt;='club records'!$O$26), AND(E136='club records'!$N$27, F136&gt;='club records'!$O$27))), "CR", " ")</f>
        <v xml:space="preserve"> </v>
      </c>
      <c r="BH136" s="15" t="str">
        <f>IF(AND(B136="decathlon", OR(AND(E136='club records'!$N$29, F136&gt;='club records'!$O$29), AND(E136='club records'!$N$30, F136&gt;='club records'!$O$30),AND(E136='club records'!$N$31, F136&gt;='club records'!$O$31))), "CR", " ")</f>
        <v xml:space="preserve"> </v>
      </c>
    </row>
    <row r="137" spans="1:60" ht="14.5" x14ac:dyDescent="0.35">
      <c r="A137" s="1" t="str">
        <f t="shared" si="9"/>
        <v>U13</v>
      </c>
      <c r="B137" s="2" t="s">
        <v>7</v>
      </c>
      <c r="C137" s="1" t="s">
        <v>55</v>
      </c>
      <c r="D137" s="1" t="s">
        <v>74</v>
      </c>
      <c r="E137" s="19" t="s">
        <v>13</v>
      </c>
      <c r="F137" s="21">
        <v>2.68</v>
      </c>
      <c r="G137" s="27">
        <v>43638</v>
      </c>
      <c r="H137" s="1" t="s">
        <v>313</v>
      </c>
      <c r="I137" s="1" t="s">
        <v>447</v>
      </c>
      <c r="J137" s="15" t="str">
        <f t="shared" si="10"/>
        <v/>
      </c>
      <c r="K137" s="15" t="str">
        <f>IF(AND(B137=100, OR(AND(E137='club records'!$B$6, F137&lt;='club records'!$C$6), AND(E137='club records'!$B$7, F137&lt;='club records'!$C$7), AND(E137='club records'!$B$8, F137&lt;='club records'!$C$8), AND(E137='club records'!$B$9, F137&lt;='club records'!$C$9), AND(E137='club records'!$B$10, F137&lt;='club records'!$C$10))), "CR", " ")</f>
        <v xml:space="preserve"> </v>
      </c>
      <c r="L137" s="15" t="str">
        <f>IF(AND(B137=200, OR(AND(E137='club records'!$B$11, F137&lt;='club records'!$C$11), AND(E137='club records'!$B$12, F137&lt;='club records'!$C$12), AND(E137='club records'!$B$13, F137&lt;='club records'!$C$13), AND(E137='club records'!$B$14, F137&lt;='club records'!$C$14), AND(E137='club records'!$B$15, F137&lt;='club records'!$C$15))), "CR", " ")</f>
        <v xml:space="preserve"> </v>
      </c>
      <c r="M137" s="15" t="str">
        <f>IF(AND(B137=300, OR(AND(E137='club records'!$B$16, F137&lt;='club records'!$C$16), AND(E137='club records'!$B$17, F137&lt;='club records'!$C$17))), "CR", " ")</f>
        <v xml:space="preserve"> </v>
      </c>
      <c r="N137" s="15" t="str">
        <f>IF(AND(B137=400, OR(AND(E137='club records'!$B$18, F137&lt;='club records'!$C$18), AND(E137='club records'!$B$19, F137&lt;='club records'!$C$19), AND(E137='club records'!$B$20, F137&lt;='club records'!$C$20), AND(E137='club records'!$B$21, F137&lt;='club records'!$C$21))), "CR", " ")</f>
        <v xml:space="preserve"> </v>
      </c>
      <c r="O137" s="15" t="str">
        <f>IF(AND(B137=800, OR(AND(E137='club records'!$B$22, F137&lt;='club records'!$C$22), AND(E137='club records'!$B$23, F137&lt;='club records'!$C$23), AND(E137='club records'!$B$24, F137&lt;='club records'!$C$24), AND(E137='club records'!$B$25, F137&lt;='club records'!$C$25), AND(E137='club records'!$B$26, F137&lt;='club records'!$C$26))), "CR", " ")</f>
        <v xml:space="preserve"> </v>
      </c>
      <c r="P137" s="15" t="str">
        <f>IF(AND(B137=1000, OR(AND(E137='club records'!$B$27, F137&lt;='club records'!$C$27), AND(E137='club records'!$B$28, F137&lt;='club records'!$C$28))), "CR", " ")</f>
        <v xml:space="preserve"> </v>
      </c>
      <c r="Q137" s="15" t="str">
        <f>IF(AND(B137=1500, OR(AND(E137='club records'!$B$29, F137&lt;='club records'!$C$29), AND(E137='club records'!$B$30, F137&lt;='club records'!$C$30), AND(E137='club records'!$B$31, F137&lt;='club records'!$C$31), AND(E137='club records'!$B$32, F137&lt;='club records'!$C$32), AND(E137='club records'!$B$33, F137&lt;='club records'!$C$33))), "CR", " ")</f>
        <v xml:space="preserve"> </v>
      </c>
      <c r="R137" s="15" t="str">
        <f>IF(AND(B137="1600 (Mile)",OR(AND(E137='club records'!$B$34,F137&lt;='club records'!$C$34),AND(E137='club records'!$B$35,F137&lt;='club records'!$C$35),AND(E137='club records'!$B$36,F137&lt;='club records'!$C$36),AND(E137='club records'!$B$37,F137&lt;='club records'!$C$37))),"CR"," ")</f>
        <v xml:space="preserve"> </v>
      </c>
      <c r="S137" s="15" t="str">
        <f>IF(AND(B137=3000, OR(AND(E137='club records'!$B$38, F137&lt;='club records'!$C$38), AND(E137='club records'!$B$39, F137&lt;='club records'!$C$39), AND(E137='club records'!$B$40, F137&lt;='club records'!$C$40), AND(E137='club records'!$B$41, F137&lt;='club records'!$C$41))), "CR", " ")</f>
        <v xml:space="preserve"> </v>
      </c>
      <c r="T137" s="15" t="str">
        <f>IF(AND(B137=5000, OR(AND(E137='club records'!$B$42, F137&lt;='club records'!$C$42), AND(E137='club records'!$B$43, F137&lt;='club records'!$C$43))), "CR", " ")</f>
        <v xml:space="preserve"> </v>
      </c>
      <c r="U137" s="14" t="str">
        <f>IF(AND(B137=10000, OR(AND(E137='club records'!$B$44, F137&lt;='club records'!$C$44), AND(E137='club records'!$B$45, F137&lt;='club records'!$C$45))), "CR", " ")</f>
        <v xml:space="preserve"> </v>
      </c>
      <c r="V137" s="14" t="str">
        <f>IF(AND(B137="high jump", OR(AND(E137='club records'!$F$1, F137&gt;='club records'!$G$1), AND(E137='club records'!$F$2, F137&gt;='club records'!$G$2), AND(E137='club records'!$F$3, F137&gt;='club records'!$G$3), AND(E137='club records'!$F$4, F137&gt;='club records'!$G$4), AND(E137='club records'!$F$5, F137&gt;='club records'!$G$5))), "CR", " ")</f>
        <v xml:space="preserve"> </v>
      </c>
      <c r="W137" s="14" t="str">
        <f>IF(AND(B137="long jump", OR(AND(E137='club records'!$F$6, F137&gt;='club records'!$G$6), AND(E137='club records'!$F$7, F137&gt;='club records'!$G$7), AND(E137='club records'!$F$8, F137&gt;='club records'!$G$8), AND(E137='club records'!$F$9, F137&gt;='club records'!$G$9), AND(E137='club records'!$F$10, F137&gt;='club records'!$G$10))), "CR", " ")</f>
        <v xml:space="preserve"> </v>
      </c>
      <c r="X137" s="14" t="str">
        <f>IF(AND(B137="triple jump", OR(AND(E137='club records'!$F$11, F137&gt;='club records'!$G$11), AND(E137='club records'!$F$12, F137&gt;='club records'!$G$12), AND(E137='club records'!$F$13, F137&gt;='club records'!$G$13), AND(E137='club records'!$F$14, F137&gt;='club records'!$G$14), AND(E137='club records'!$F$15, F137&gt;='club records'!$G$15))), "CR", " ")</f>
        <v xml:space="preserve"> </v>
      </c>
      <c r="Y137" s="14" t="str">
        <f>IF(AND(B137="pole vault", OR(AND(E137='club records'!$F$16, F137&gt;='club records'!$G$16), AND(E137='club records'!$F$17, F137&gt;='club records'!$G$17), AND(E137='club records'!$F$18, F137&gt;='club records'!$G$18), AND(E137='club records'!$F$19, F137&gt;='club records'!$G$19), AND(E137='club records'!$F$20, F137&gt;='club records'!$G$20))), "CR", " ")</f>
        <v xml:space="preserve"> </v>
      </c>
      <c r="Z137" s="14" t="str">
        <f>IF(AND(B137="discus 1", E137='club records'!$F$21, F137&gt;='club records'!$G$21), "CR", " ")</f>
        <v xml:space="preserve"> </v>
      </c>
      <c r="AA137" s="14" t="str">
        <f>IF(AND(B137="discus 1.25", E137='club records'!$F$22, F137&gt;='club records'!$G$22), "CR", " ")</f>
        <v xml:space="preserve"> </v>
      </c>
      <c r="AB137" s="14" t="str">
        <f>IF(AND(B137="discus 1.5", E137='club records'!$F$23, F137&gt;='club records'!$G$23), "CR", " ")</f>
        <v xml:space="preserve"> </v>
      </c>
      <c r="AC137" s="14" t="str">
        <f>IF(AND(B137="discus 1.75", E137='club records'!$F$24, F137&gt;='club records'!$G$24), "CR", " ")</f>
        <v xml:space="preserve"> </v>
      </c>
      <c r="AD137" s="14" t="str">
        <f>IF(AND(B137="discus 2", E137='club records'!$F$25, F137&gt;='club records'!$G$25), "CR", " ")</f>
        <v xml:space="preserve"> </v>
      </c>
      <c r="AE137" s="14" t="str">
        <f>IF(AND(B137="hammer 4", E137='club records'!$F$27, F137&gt;='club records'!$G$27), "CR", " ")</f>
        <v xml:space="preserve"> </v>
      </c>
      <c r="AF137" s="14" t="str">
        <f>IF(AND(B137="hammer 5", E137='club records'!$F$28, F137&gt;='club records'!$G$28), "CR", " ")</f>
        <v xml:space="preserve"> </v>
      </c>
      <c r="AG137" s="14" t="str">
        <f>IF(AND(B137="hammer 6", E137='club records'!$F$29, F137&gt;='club records'!$G$29), "CR", " ")</f>
        <v xml:space="preserve"> </v>
      </c>
      <c r="AH137" s="14" t="str">
        <f>IF(AND(B137="hammer 7.26", E137='club records'!$F$30, F137&gt;='club records'!$G$30), "CR", " ")</f>
        <v xml:space="preserve"> </v>
      </c>
      <c r="AI137" s="14" t="str">
        <f>IF(AND(B137="javelin 400", E137='club records'!$F$31, F137&gt;='club records'!$G$31), "CR", " ")</f>
        <v xml:space="preserve"> </v>
      </c>
      <c r="AJ137" s="14" t="str">
        <f>IF(AND(B137="javelin 600", E137='club records'!$F$32, F137&gt;='club records'!$G$32), "CR", " ")</f>
        <v xml:space="preserve"> </v>
      </c>
      <c r="AK137" s="14" t="str">
        <f>IF(AND(B137="javelin 700", E137='club records'!$F$33, F137&gt;='club records'!$G$33), "CR", " ")</f>
        <v xml:space="preserve"> </v>
      </c>
      <c r="AL137" s="14" t="str">
        <f>IF(AND(B137="javelin 800", OR(AND(E137='club records'!$F$34, F137&gt;='club records'!$G$34), AND(E137='club records'!$F$35, F137&gt;='club records'!$G$35))), "CR", " ")</f>
        <v xml:space="preserve"> </v>
      </c>
      <c r="AM137" s="14" t="str">
        <f>IF(AND(B137="shot 3", E137='club records'!$F$36, F137&gt;='club records'!$G$36), "CR", " ")</f>
        <v xml:space="preserve"> </v>
      </c>
      <c r="AN137" s="14" t="str">
        <f>IF(AND(B137="shot 4", E137='club records'!$F$37, F137&gt;='club records'!$G$37), "CR", " ")</f>
        <v xml:space="preserve"> </v>
      </c>
      <c r="AO137" s="14" t="str">
        <f>IF(AND(B137="shot 5", E137='club records'!$F$38, F137&gt;='club records'!$G$38), "CR", " ")</f>
        <v xml:space="preserve"> </v>
      </c>
      <c r="AP137" s="14" t="str">
        <f>IF(AND(B137="shot 6", E137='club records'!$F$39, F137&gt;='club records'!$G$39), "CR", " ")</f>
        <v xml:space="preserve"> </v>
      </c>
      <c r="AQ137" s="14" t="str">
        <f>IF(AND(B137="shot 7.26", E137='club records'!$F$40, F137&gt;='club records'!$G$40), "CR", " ")</f>
        <v xml:space="preserve"> </v>
      </c>
      <c r="AR137" s="14" t="str">
        <f>IF(AND(B137="60H",OR(AND(E137='club records'!$J$1,F137&lt;='club records'!$K$1),AND(E137='club records'!$J$2,F137&lt;='club records'!$K$2),AND(E137='club records'!$J$3,F137&lt;='club records'!$K$3),AND(E137='club records'!$J$4,F137&lt;='club records'!$K$4),AND(E137='club records'!$J$5,F137&lt;='club records'!$K$5))),"CR"," ")</f>
        <v xml:space="preserve"> </v>
      </c>
      <c r="AS137" s="14" t="str">
        <f>IF(AND(B137="75H", AND(E137='club records'!$J$6, F137&lt;='club records'!$K$6)), "CR", " ")</f>
        <v xml:space="preserve"> </v>
      </c>
      <c r="AT137" s="14" t="str">
        <f>IF(AND(B137="80H", AND(E137='club records'!$J$7, F137&lt;='club records'!$K$7)), "CR", " ")</f>
        <v xml:space="preserve"> </v>
      </c>
      <c r="AU137" s="14" t="str">
        <f>IF(AND(B137="100H", AND(E137='club records'!$J$8, F137&lt;='club records'!$K$8)), "CR", " ")</f>
        <v xml:space="preserve"> </v>
      </c>
      <c r="AV137" s="14" t="str">
        <f>IF(AND(B137="110H", OR(AND(E137='club records'!$J$9, F137&lt;='club records'!$K$9), AND(E137='club records'!$J$10, F137&lt;='club records'!$K$10))), "CR", " ")</f>
        <v xml:space="preserve"> </v>
      </c>
      <c r="AW137" s="14" t="str">
        <f>IF(AND(B137="400H", OR(AND(E137='club records'!$J$11, F137&lt;='club records'!$K$11), AND(E137='club records'!$J$12, F137&lt;='club records'!$K$12), AND(E137='club records'!$J$13, F137&lt;='club records'!$K$13), AND(E137='club records'!$J$14, F137&lt;='club records'!$K$14))), "CR", " ")</f>
        <v xml:space="preserve"> </v>
      </c>
      <c r="AX137" s="14" t="str">
        <f>IF(AND(B137="1500SC", AND(E137='club records'!$J$15, F137&lt;='club records'!$K$15)), "CR", " ")</f>
        <v xml:space="preserve"> </v>
      </c>
      <c r="AY137" s="14" t="str">
        <f>IF(AND(B137="2000SC", OR(AND(E137='club records'!$J$17, F137&lt;='club records'!$K$17), AND(E137='club records'!$J$18, F137&lt;='club records'!$K$18))), "CR", " ")</f>
        <v xml:space="preserve"> </v>
      </c>
      <c r="AZ137" s="14" t="str">
        <f>IF(AND(B137="3000SC", OR(AND(E137='club records'!$J$20, F137&lt;='club records'!$K$20), AND(E137='club records'!$J$21, F137&lt;='club records'!$K$21))), "CR", " ")</f>
        <v xml:space="preserve"> </v>
      </c>
      <c r="BA137" s="15" t="str">
        <f>IF(AND(B137="4x100", OR(AND(E137='club records'!$N$1, F137&lt;='club records'!$O$1), AND(E137='club records'!$N$2, F137&lt;='club records'!$O$2), AND(E137='club records'!$N$3, F137&lt;='club records'!$O$3), AND(E137='club records'!$N$4, F137&lt;='club records'!$O$4), AND(E137='club records'!$N$5, F137&lt;='club records'!$O$5))), "CR", " ")</f>
        <v xml:space="preserve"> </v>
      </c>
      <c r="BB137" s="15" t="str">
        <f>IF(AND(B137="4x200", OR(AND(E137='club records'!$N$6, F137&lt;='club records'!$O$6), AND(E137='club records'!$N$7, F137&lt;='club records'!$O$7), AND(E137='club records'!$N$8, F137&lt;='club records'!$O$8), AND(E137='club records'!$N$9, F137&lt;='club records'!$O$9), AND(E137='club records'!$N$10, F137&lt;='club records'!$O$10))), "CR", " ")</f>
        <v xml:space="preserve"> </v>
      </c>
      <c r="BC137" s="15" t="str">
        <f>IF(AND(B137="4x300", AND(E137='club records'!$N$11, F137&lt;='club records'!$O$11)), "CR", " ")</f>
        <v xml:space="preserve"> </v>
      </c>
      <c r="BD137" s="15" t="str">
        <f>IF(AND(B137="4x400", OR(AND(E137='club records'!$N$12, F137&lt;='club records'!$O$12), AND(E137='club records'!$N$13, F137&lt;='club records'!$O$13), AND(E137='club records'!$N$14, F137&lt;='club records'!$O$14), AND(E137='club records'!$N$15, F137&lt;='club records'!$O$15))), "CR", " ")</f>
        <v xml:space="preserve"> </v>
      </c>
      <c r="BE137" s="15" t="str">
        <f>IF(AND(B137="3x800", OR(AND(E137='club records'!$N$16, F137&lt;='club records'!$O$16), AND(E137='club records'!$N$17, F137&lt;='club records'!$O$17), AND(E137='club records'!$N$18, F137&lt;='club records'!$O$18))), "CR", " ")</f>
        <v xml:space="preserve"> </v>
      </c>
      <c r="BF137" s="15" t="str">
        <f>IF(AND(B137="pentathlon", OR(AND(E137='club records'!$N$21, F137&gt;='club records'!$O$21), AND(E137='club records'!$N$22, F137&gt;='club records'!$O$22),AND(E137='club records'!$N$23, F137&gt;='club records'!$O$23),AND(E137='club records'!$N$24, F137&gt;='club records'!$O$24))), "CR", " ")</f>
        <v xml:space="preserve"> </v>
      </c>
      <c r="BG137" s="15" t="str">
        <f>IF(AND(B137="heptathlon", OR(AND(E137='club records'!$N$26, F137&gt;='club records'!$O$26), AND(E137='club records'!$N$27, F137&gt;='club records'!$O$27))), "CR", " ")</f>
        <v xml:space="preserve"> </v>
      </c>
      <c r="BH137" s="15" t="str">
        <f>IF(AND(B137="decathlon", OR(AND(E137='club records'!$N$29, F137&gt;='club records'!$O$29), AND(E137='club records'!$N$30, F137&gt;='club records'!$O$30),AND(E137='club records'!$N$31, F137&gt;='club records'!$O$31))), "CR", " ")</f>
        <v xml:space="preserve"> </v>
      </c>
    </row>
    <row r="138" spans="1:60" ht="14.5" x14ac:dyDescent="0.35">
      <c r="A138" s="1" t="str">
        <f t="shared" si="9"/>
        <v>U13</v>
      </c>
      <c r="B138" s="2" t="s">
        <v>7</v>
      </c>
      <c r="C138" s="1" t="s">
        <v>42</v>
      </c>
      <c r="D138" s="1" t="s">
        <v>256</v>
      </c>
      <c r="E138" s="19" t="s">
        <v>13</v>
      </c>
      <c r="F138" s="20">
        <v>2.75</v>
      </c>
      <c r="G138" s="27">
        <v>39903</v>
      </c>
      <c r="H138" s="1" t="s">
        <v>248</v>
      </c>
      <c r="I138" s="1" t="s">
        <v>249</v>
      </c>
      <c r="J138" s="15" t="str">
        <f t="shared" si="10"/>
        <v/>
      </c>
      <c r="K138" s="15" t="str">
        <f>IF(AND(B138=100, OR(AND(E138='club records'!$B$6, F138&lt;='club records'!$C$6), AND(E138='club records'!$B$7, F138&lt;='club records'!$C$7), AND(E138='club records'!$B$8, F138&lt;='club records'!$C$8), AND(E138='club records'!$B$9, F138&lt;='club records'!$C$9), AND(E138='club records'!$B$10, F138&lt;='club records'!$C$10))), "CR", " ")</f>
        <v xml:space="preserve"> </v>
      </c>
      <c r="L138" s="15" t="str">
        <f>IF(AND(B138=200, OR(AND(E138='club records'!$B$11, F138&lt;='club records'!$C$11), AND(E138='club records'!$B$12, F138&lt;='club records'!$C$12), AND(E138='club records'!$B$13, F138&lt;='club records'!$C$13), AND(E138='club records'!$B$14, F138&lt;='club records'!$C$14), AND(E138='club records'!$B$15, F138&lt;='club records'!$C$15))), "CR", " ")</f>
        <v xml:space="preserve"> </v>
      </c>
      <c r="M138" s="15" t="str">
        <f>IF(AND(B138=300, OR(AND(E138='club records'!$B$16, F138&lt;='club records'!$C$16), AND(E138='club records'!$B$17, F138&lt;='club records'!$C$17))), "CR", " ")</f>
        <v xml:space="preserve"> </v>
      </c>
      <c r="N138" s="15" t="str">
        <f>IF(AND(B138=400, OR(AND(E138='club records'!$B$18, F138&lt;='club records'!$C$18), AND(E138='club records'!$B$19, F138&lt;='club records'!$C$19), AND(E138='club records'!$B$20, F138&lt;='club records'!$C$20), AND(E138='club records'!$B$21, F138&lt;='club records'!$C$21))), "CR", " ")</f>
        <v xml:space="preserve"> </v>
      </c>
      <c r="O138" s="15" t="str">
        <f>IF(AND(B138=800, OR(AND(E138='club records'!$B$22, F138&lt;='club records'!$C$22), AND(E138='club records'!$B$23, F138&lt;='club records'!$C$23), AND(E138='club records'!$B$24, F138&lt;='club records'!$C$24), AND(E138='club records'!$B$25, F138&lt;='club records'!$C$25), AND(E138='club records'!$B$26, F138&lt;='club records'!$C$26))), "CR", " ")</f>
        <v xml:space="preserve"> </v>
      </c>
      <c r="P138" s="15" t="str">
        <f>IF(AND(B138=1000, OR(AND(E138='club records'!$B$27, F138&lt;='club records'!$C$27), AND(E138='club records'!$B$28, F138&lt;='club records'!$C$28))), "CR", " ")</f>
        <v xml:space="preserve"> </v>
      </c>
      <c r="Q138" s="15" t="str">
        <f>IF(AND(B138=1500, OR(AND(E138='club records'!$B$29, F138&lt;='club records'!$C$29), AND(E138='club records'!$B$30, F138&lt;='club records'!$C$30), AND(E138='club records'!$B$31, F138&lt;='club records'!$C$31), AND(E138='club records'!$B$32, F138&lt;='club records'!$C$32), AND(E138='club records'!$B$33, F138&lt;='club records'!$C$33))), "CR", " ")</f>
        <v xml:space="preserve"> </v>
      </c>
      <c r="R138" s="15" t="str">
        <f>IF(AND(B138="1600 (Mile)",OR(AND(E138='club records'!$B$34,F138&lt;='club records'!$C$34),AND(E138='club records'!$B$35,F138&lt;='club records'!$C$35),AND(E138='club records'!$B$36,F138&lt;='club records'!$C$36),AND(E138='club records'!$B$37,F138&lt;='club records'!$C$37))),"CR"," ")</f>
        <v xml:space="preserve"> </v>
      </c>
      <c r="S138" s="15" t="str">
        <f>IF(AND(B138=3000, OR(AND(E138='club records'!$B$38, F138&lt;='club records'!$C$38), AND(E138='club records'!$B$39, F138&lt;='club records'!$C$39), AND(E138='club records'!$B$40, F138&lt;='club records'!$C$40), AND(E138='club records'!$B$41, F138&lt;='club records'!$C$41))), "CR", " ")</f>
        <v xml:space="preserve"> </v>
      </c>
      <c r="T138" s="15" t="str">
        <f>IF(AND(B138=5000, OR(AND(E138='club records'!$B$42, F138&lt;='club records'!$C$42), AND(E138='club records'!$B$43, F138&lt;='club records'!$C$43))), "CR", " ")</f>
        <v xml:space="preserve"> </v>
      </c>
      <c r="U138" s="14" t="str">
        <f>IF(AND(B138=10000, OR(AND(E138='club records'!$B$44, F138&lt;='club records'!$C$44), AND(E138='club records'!$B$45, F138&lt;='club records'!$C$45))), "CR", " ")</f>
        <v xml:space="preserve"> </v>
      </c>
      <c r="V138" s="14" t="str">
        <f>IF(AND(B138="high jump", OR(AND(E138='club records'!$F$1, F138&gt;='club records'!$G$1), AND(E138='club records'!$F$2, F138&gt;='club records'!$G$2), AND(E138='club records'!$F$3, F138&gt;='club records'!$G$3), AND(E138='club records'!$F$4, F138&gt;='club records'!$G$4), AND(E138='club records'!$F$5, F138&gt;='club records'!$G$5))), "CR", " ")</f>
        <v xml:space="preserve"> </v>
      </c>
      <c r="W138" s="14" t="str">
        <f>IF(AND(B138="long jump", OR(AND(E138='club records'!$F$6, F138&gt;='club records'!$G$6), AND(E138='club records'!$F$7, F138&gt;='club records'!$G$7), AND(E138='club records'!$F$8, F138&gt;='club records'!$G$8), AND(E138='club records'!$F$9, F138&gt;='club records'!$G$9), AND(E138='club records'!$F$10, F138&gt;='club records'!$G$10))), "CR", " ")</f>
        <v xml:space="preserve"> </v>
      </c>
      <c r="X138" s="14" t="str">
        <f>IF(AND(B138="triple jump", OR(AND(E138='club records'!$F$11, F138&gt;='club records'!$G$11), AND(E138='club records'!$F$12, F138&gt;='club records'!$G$12), AND(E138='club records'!$F$13, F138&gt;='club records'!$G$13), AND(E138='club records'!$F$14, F138&gt;='club records'!$G$14), AND(E138='club records'!$F$15, F138&gt;='club records'!$G$15))), "CR", " ")</f>
        <v xml:space="preserve"> </v>
      </c>
      <c r="Y138" s="14" t="str">
        <f>IF(AND(B138="pole vault", OR(AND(E138='club records'!$F$16, F138&gt;='club records'!$G$16), AND(E138='club records'!$F$17, F138&gt;='club records'!$G$17), AND(E138='club records'!$F$18, F138&gt;='club records'!$G$18), AND(E138='club records'!$F$19, F138&gt;='club records'!$G$19), AND(E138='club records'!$F$20, F138&gt;='club records'!$G$20))), "CR", " ")</f>
        <v xml:space="preserve"> </v>
      </c>
      <c r="Z138" s="14" t="str">
        <f>IF(AND(B138="discus 1", E138='club records'!$F$21, F138&gt;='club records'!$G$21), "CR", " ")</f>
        <v xml:space="preserve"> </v>
      </c>
      <c r="AA138" s="14" t="str">
        <f>IF(AND(B138="discus 1.25", E138='club records'!$F$22, F138&gt;='club records'!$G$22), "CR", " ")</f>
        <v xml:space="preserve"> </v>
      </c>
      <c r="AB138" s="14" t="str">
        <f>IF(AND(B138="discus 1.5", E138='club records'!$F$23, F138&gt;='club records'!$G$23), "CR", " ")</f>
        <v xml:space="preserve"> </v>
      </c>
      <c r="AC138" s="14" t="str">
        <f>IF(AND(B138="discus 1.75", E138='club records'!$F$24, F138&gt;='club records'!$G$24), "CR", " ")</f>
        <v xml:space="preserve"> </v>
      </c>
      <c r="AD138" s="14" t="str">
        <f>IF(AND(B138="discus 2", E138='club records'!$F$25, F138&gt;='club records'!$G$25), "CR", " ")</f>
        <v xml:space="preserve"> </v>
      </c>
      <c r="AE138" s="14" t="str">
        <f>IF(AND(B138="hammer 4", E138='club records'!$F$27, F138&gt;='club records'!$G$27), "CR", " ")</f>
        <v xml:space="preserve"> </v>
      </c>
      <c r="AF138" s="14" t="str">
        <f>IF(AND(B138="hammer 5", E138='club records'!$F$28, F138&gt;='club records'!$G$28), "CR", " ")</f>
        <v xml:space="preserve"> </v>
      </c>
      <c r="AG138" s="14" t="str">
        <f>IF(AND(B138="hammer 6", E138='club records'!$F$29, F138&gt;='club records'!$G$29), "CR", " ")</f>
        <v xml:space="preserve"> </v>
      </c>
      <c r="AH138" s="14" t="str">
        <f>IF(AND(B138="hammer 7.26", E138='club records'!$F$30, F138&gt;='club records'!$G$30), "CR", " ")</f>
        <v xml:space="preserve"> </v>
      </c>
      <c r="AI138" s="14" t="str">
        <f>IF(AND(B138="javelin 400", E138='club records'!$F$31, F138&gt;='club records'!$G$31), "CR", " ")</f>
        <v xml:space="preserve"> </v>
      </c>
      <c r="AJ138" s="14" t="str">
        <f>IF(AND(B138="javelin 600", E138='club records'!$F$32, F138&gt;='club records'!$G$32), "CR", " ")</f>
        <v xml:space="preserve"> </v>
      </c>
      <c r="AK138" s="14" t="str">
        <f>IF(AND(B138="javelin 700", E138='club records'!$F$33, F138&gt;='club records'!$G$33), "CR", " ")</f>
        <v xml:space="preserve"> </v>
      </c>
      <c r="AL138" s="14" t="str">
        <f>IF(AND(B138="javelin 800", OR(AND(E138='club records'!$F$34, F138&gt;='club records'!$G$34), AND(E138='club records'!$F$35, F138&gt;='club records'!$G$35))), "CR", " ")</f>
        <v xml:space="preserve"> </v>
      </c>
      <c r="AM138" s="14" t="str">
        <f>IF(AND(B138="shot 3", E138='club records'!$F$36, F138&gt;='club records'!$G$36), "CR", " ")</f>
        <v xml:space="preserve"> </v>
      </c>
      <c r="AN138" s="14" t="str">
        <f>IF(AND(B138="shot 4", E138='club records'!$F$37, F138&gt;='club records'!$G$37), "CR", " ")</f>
        <v xml:space="preserve"> </v>
      </c>
      <c r="AO138" s="14" t="str">
        <f>IF(AND(B138="shot 5", E138='club records'!$F$38, F138&gt;='club records'!$G$38), "CR", " ")</f>
        <v xml:space="preserve"> </v>
      </c>
      <c r="AP138" s="14" t="str">
        <f>IF(AND(B138="shot 6", E138='club records'!$F$39, F138&gt;='club records'!$G$39), "CR", " ")</f>
        <v xml:space="preserve"> </v>
      </c>
      <c r="AQ138" s="14" t="str">
        <f>IF(AND(B138="shot 7.26", E138='club records'!$F$40, F138&gt;='club records'!$G$40), "CR", " ")</f>
        <v xml:space="preserve"> </v>
      </c>
      <c r="AR138" s="14" t="str">
        <f>IF(AND(B138="60H",OR(AND(E138='club records'!$J$1,F138&lt;='club records'!$K$1),AND(E138='club records'!$J$2,F138&lt;='club records'!$K$2),AND(E138='club records'!$J$3,F138&lt;='club records'!$K$3),AND(E138='club records'!$J$4,F138&lt;='club records'!$K$4),AND(E138='club records'!$J$5,F138&lt;='club records'!$K$5))),"CR"," ")</f>
        <v xml:space="preserve"> </v>
      </c>
      <c r="AS138" s="14" t="str">
        <f>IF(AND(B138="75H", AND(E138='club records'!$J$6, F138&lt;='club records'!$K$6)), "CR", " ")</f>
        <v xml:space="preserve"> </v>
      </c>
      <c r="AT138" s="14" t="str">
        <f>IF(AND(B138="80H", AND(E138='club records'!$J$7, F138&lt;='club records'!$K$7)), "CR", " ")</f>
        <v xml:space="preserve"> </v>
      </c>
      <c r="AU138" s="14" t="str">
        <f>IF(AND(B138="100H", AND(E138='club records'!$J$8, F138&lt;='club records'!$K$8)), "CR", " ")</f>
        <v xml:space="preserve"> </v>
      </c>
      <c r="AV138" s="14" t="str">
        <f>IF(AND(B138="110H", OR(AND(E138='club records'!$J$9, F138&lt;='club records'!$K$9), AND(E138='club records'!$J$10, F138&lt;='club records'!$K$10))), "CR", " ")</f>
        <v xml:space="preserve"> </v>
      </c>
      <c r="AW138" s="14" t="str">
        <f>IF(AND(B138="400H", OR(AND(E138='club records'!$J$11, F138&lt;='club records'!$K$11), AND(E138='club records'!$J$12, F138&lt;='club records'!$K$12), AND(E138='club records'!$J$13, F138&lt;='club records'!$K$13), AND(E138='club records'!$J$14, F138&lt;='club records'!$K$14))), "CR", " ")</f>
        <v xml:space="preserve"> </v>
      </c>
      <c r="AX138" s="14" t="str">
        <f>IF(AND(B138="1500SC", AND(E138='club records'!$J$15, F138&lt;='club records'!$K$15)), "CR", " ")</f>
        <v xml:space="preserve"> </v>
      </c>
      <c r="AY138" s="14" t="str">
        <f>IF(AND(B138="2000SC", OR(AND(E138='club records'!$J$17, F138&lt;='club records'!$K$17), AND(E138='club records'!$J$18, F138&lt;='club records'!$K$18))), "CR", " ")</f>
        <v xml:space="preserve"> </v>
      </c>
      <c r="AZ138" s="14" t="str">
        <f>IF(AND(B138="3000SC", OR(AND(E138='club records'!$J$20, F138&lt;='club records'!$K$20), AND(E138='club records'!$J$21, F138&lt;='club records'!$K$21))), "CR", " ")</f>
        <v xml:space="preserve"> </v>
      </c>
      <c r="BA138" s="15" t="str">
        <f>IF(AND(B138="4x100", OR(AND(E138='club records'!$N$1, F138&lt;='club records'!$O$1), AND(E138='club records'!$N$2, F138&lt;='club records'!$O$2), AND(E138='club records'!$N$3, F138&lt;='club records'!$O$3), AND(E138='club records'!$N$4, F138&lt;='club records'!$O$4), AND(E138='club records'!$N$5, F138&lt;='club records'!$O$5))), "CR", " ")</f>
        <v xml:space="preserve"> </v>
      </c>
      <c r="BB138" s="15" t="str">
        <f>IF(AND(B138="4x200", OR(AND(E138='club records'!$N$6, F138&lt;='club records'!$O$6), AND(E138='club records'!$N$7, F138&lt;='club records'!$O$7), AND(E138='club records'!$N$8, F138&lt;='club records'!$O$8), AND(E138='club records'!$N$9, F138&lt;='club records'!$O$9), AND(E138='club records'!$N$10, F138&lt;='club records'!$O$10))), "CR", " ")</f>
        <v xml:space="preserve"> </v>
      </c>
      <c r="BC138" s="15" t="str">
        <f>IF(AND(B138="4x300", AND(E138='club records'!$N$11, F138&lt;='club records'!$O$11)), "CR", " ")</f>
        <v xml:space="preserve"> </v>
      </c>
      <c r="BD138" s="15" t="str">
        <f>IF(AND(B138="4x400", OR(AND(E138='club records'!$N$12, F138&lt;='club records'!$O$12), AND(E138='club records'!$N$13, F138&lt;='club records'!$O$13), AND(E138='club records'!$N$14, F138&lt;='club records'!$O$14), AND(E138='club records'!$N$15, F138&lt;='club records'!$O$15))), "CR", " ")</f>
        <v xml:space="preserve"> </v>
      </c>
      <c r="BE138" s="15" t="str">
        <f>IF(AND(B138="3x800", OR(AND(E138='club records'!$N$16, F138&lt;='club records'!$O$16), AND(E138='club records'!$N$17, F138&lt;='club records'!$O$17), AND(E138='club records'!$N$18, F138&lt;='club records'!$O$18))), "CR", " ")</f>
        <v xml:space="preserve"> </v>
      </c>
      <c r="BF138" s="15" t="str">
        <f>IF(AND(B138="pentathlon", OR(AND(E138='club records'!$N$21, F138&gt;='club records'!$O$21), AND(E138='club records'!$N$22, F138&gt;='club records'!$O$22),AND(E138='club records'!$N$23, F138&gt;='club records'!$O$23),AND(E138='club records'!$N$24, F138&gt;='club records'!$O$24))), "CR", " ")</f>
        <v xml:space="preserve"> </v>
      </c>
      <c r="BG138" s="15" t="str">
        <f>IF(AND(B138="heptathlon", OR(AND(E138='club records'!$N$26, F138&gt;='club records'!$O$26), AND(E138='club records'!$N$27, F138&gt;='club records'!$O$27))), "CR", " ")</f>
        <v xml:space="preserve"> </v>
      </c>
      <c r="BH138" s="15" t="str">
        <f>IF(AND(B138="decathlon", OR(AND(E138='club records'!$N$29, F138&gt;='club records'!$O$29), AND(E138='club records'!$N$30, F138&gt;='club records'!$O$30),AND(E138='club records'!$N$31, F138&gt;='club records'!$O$31))), "CR", " ")</f>
        <v xml:space="preserve"> </v>
      </c>
    </row>
    <row r="139" spans="1:60" ht="14.5" x14ac:dyDescent="0.35">
      <c r="A139" s="1" t="str">
        <f t="shared" si="9"/>
        <v>U13</v>
      </c>
      <c r="B139" s="2" t="s">
        <v>7</v>
      </c>
      <c r="C139" s="1" t="s">
        <v>63</v>
      </c>
      <c r="D139" s="1" t="s">
        <v>163</v>
      </c>
      <c r="E139" s="19" t="s">
        <v>13</v>
      </c>
      <c r="F139" s="20">
        <v>2.91</v>
      </c>
      <c r="G139" s="27">
        <v>39903</v>
      </c>
      <c r="H139" s="1" t="s">
        <v>248</v>
      </c>
      <c r="I139" s="1" t="s">
        <v>249</v>
      </c>
      <c r="J139" s="15" t="str">
        <f t="shared" si="10"/>
        <v/>
      </c>
      <c r="K139" s="15" t="str">
        <f>IF(AND(B139=100, OR(AND(E139='club records'!$B$6, F139&lt;='club records'!$C$6), AND(E139='club records'!$B$7, F139&lt;='club records'!$C$7), AND(E139='club records'!$B$8, F139&lt;='club records'!$C$8), AND(E139='club records'!$B$9, F139&lt;='club records'!$C$9), AND(E139='club records'!$B$10, F139&lt;='club records'!$C$10))), "CR", " ")</f>
        <v xml:space="preserve"> </v>
      </c>
      <c r="L139" s="15" t="str">
        <f>IF(AND(B139=200, OR(AND(E139='club records'!$B$11, F139&lt;='club records'!$C$11), AND(E139='club records'!$B$12, F139&lt;='club records'!$C$12), AND(E139='club records'!$B$13, F139&lt;='club records'!$C$13), AND(E139='club records'!$B$14, F139&lt;='club records'!$C$14), AND(E139='club records'!$B$15, F139&lt;='club records'!$C$15))), "CR", " ")</f>
        <v xml:space="preserve"> </v>
      </c>
      <c r="M139" s="15" t="str">
        <f>IF(AND(B139=300, OR(AND(E139='club records'!$B$16, F139&lt;='club records'!$C$16), AND(E139='club records'!$B$17, F139&lt;='club records'!$C$17))), "CR", " ")</f>
        <v xml:space="preserve"> </v>
      </c>
      <c r="N139" s="15" t="str">
        <f>IF(AND(B139=400, OR(AND(E139='club records'!$B$18, F139&lt;='club records'!$C$18), AND(E139='club records'!$B$19, F139&lt;='club records'!$C$19), AND(E139='club records'!$B$20, F139&lt;='club records'!$C$20), AND(E139='club records'!$B$21, F139&lt;='club records'!$C$21))), "CR", " ")</f>
        <v xml:space="preserve"> </v>
      </c>
      <c r="O139" s="15" t="str">
        <f>IF(AND(B139=800, OR(AND(E139='club records'!$B$22, F139&lt;='club records'!$C$22), AND(E139='club records'!$B$23, F139&lt;='club records'!$C$23), AND(E139='club records'!$B$24, F139&lt;='club records'!$C$24), AND(E139='club records'!$B$25, F139&lt;='club records'!$C$25), AND(E139='club records'!$B$26, F139&lt;='club records'!$C$26))), "CR", " ")</f>
        <v xml:space="preserve"> </v>
      </c>
      <c r="P139" s="15" t="str">
        <f>IF(AND(B139=1000, OR(AND(E139='club records'!$B$27, F139&lt;='club records'!$C$27), AND(E139='club records'!$B$28, F139&lt;='club records'!$C$28))), "CR", " ")</f>
        <v xml:space="preserve"> </v>
      </c>
      <c r="Q139" s="15" t="str">
        <f>IF(AND(B139=1500, OR(AND(E139='club records'!$B$29, F139&lt;='club records'!$C$29), AND(E139='club records'!$B$30, F139&lt;='club records'!$C$30), AND(E139='club records'!$B$31, F139&lt;='club records'!$C$31), AND(E139='club records'!$B$32, F139&lt;='club records'!$C$32), AND(E139='club records'!$B$33, F139&lt;='club records'!$C$33))), "CR", " ")</f>
        <v xml:space="preserve"> </v>
      </c>
      <c r="R139" s="15" t="str">
        <f>IF(AND(B139="1600 (Mile)",OR(AND(E139='club records'!$B$34,F139&lt;='club records'!$C$34),AND(E139='club records'!$B$35,F139&lt;='club records'!$C$35),AND(E139='club records'!$B$36,F139&lt;='club records'!$C$36),AND(E139='club records'!$B$37,F139&lt;='club records'!$C$37))),"CR"," ")</f>
        <v xml:space="preserve"> </v>
      </c>
      <c r="S139" s="15" t="str">
        <f>IF(AND(B139=3000, OR(AND(E139='club records'!$B$38, F139&lt;='club records'!$C$38), AND(E139='club records'!$B$39, F139&lt;='club records'!$C$39), AND(E139='club records'!$B$40, F139&lt;='club records'!$C$40), AND(E139='club records'!$B$41, F139&lt;='club records'!$C$41))), "CR", " ")</f>
        <v xml:space="preserve"> </v>
      </c>
      <c r="T139" s="15" t="str">
        <f>IF(AND(B139=5000, OR(AND(E139='club records'!$B$42, F139&lt;='club records'!$C$42), AND(E139='club records'!$B$43, F139&lt;='club records'!$C$43))), "CR", " ")</f>
        <v xml:space="preserve"> </v>
      </c>
      <c r="U139" s="14" t="str">
        <f>IF(AND(B139=10000, OR(AND(E139='club records'!$B$44, F139&lt;='club records'!$C$44), AND(E139='club records'!$B$45, F139&lt;='club records'!$C$45))), "CR", " ")</f>
        <v xml:space="preserve"> </v>
      </c>
      <c r="V139" s="14" t="str">
        <f>IF(AND(B139="high jump", OR(AND(E139='club records'!$F$1, F139&gt;='club records'!$G$1), AND(E139='club records'!$F$2, F139&gt;='club records'!$G$2), AND(E139='club records'!$F$3, F139&gt;='club records'!$G$3), AND(E139='club records'!$F$4, F139&gt;='club records'!$G$4), AND(E139='club records'!$F$5, F139&gt;='club records'!$G$5))), "CR", " ")</f>
        <v xml:space="preserve"> </v>
      </c>
      <c r="W139" s="14" t="str">
        <f>IF(AND(B139="long jump", OR(AND(E139='club records'!$F$6, F139&gt;='club records'!$G$6), AND(E139='club records'!$F$7, F139&gt;='club records'!$G$7), AND(E139='club records'!$F$8, F139&gt;='club records'!$G$8), AND(E139='club records'!$F$9, F139&gt;='club records'!$G$9), AND(E139='club records'!$F$10, F139&gt;='club records'!$G$10))), "CR", " ")</f>
        <v xml:space="preserve"> </v>
      </c>
      <c r="X139" s="14" t="str">
        <f>IF(AND(B139="triple jump", OR(AND(E139='club records'!$F$11, F139&gt;='club records'!$G$11), AND(E139='club records'!$F$12, F139&gt;='club records'!$G$12), AND(E139='club records'!$F$13, F139&gt;='club records'!$G$13), AND(E139='club records'!$F$14, F139&gt;='club records'!$G$14), AND(E139='club records'!$F$15, F139&gt;='club records'!$G$15))), "CR", " ")</f>
        <v xml:space="preserve"> </v>
      </c>
      <c r="Y139" s="14" t="str">
        <f>IF(AND(B139="pole vault", OR(AND(E139='club records'!$F$16, F139&gt;='club records'!$G$16), AND(E139='club records'!$F$17, F139&gt;='club records'!$G$17), AND(E139='club records'!$F$18, F139&gt;='club records'!$G$18), AND(E139='club records'!$F$19, F139&gt;='club records'!$G$19), AND(E139='club records'!$F$20, F139&gt;='club records'!$G$20))), "CR", " ")</f>
        <v xml:space="preserve"> </v>
      </c>
      <c r="Z139" s="14" t="str">
        <f>IF(AND(B139="discus 1", E139='club records'!$F$21, F139&gt;='club records'!$G$21), "CR", " ")</f>
        <v xml:space="preserve"> </v>
      </c>
      <c r="AA139" s="14" t="str">
        <f>IF(AND(B139="discus 1.25", E139='club records'!$F$22, F139&gt;='club records'!$G$22), "CR", " ")</f>
        <v xml:space="preserve"> </v>
      </c>
      <c r="AB139" s="14" t="str">
        <f>IF(AND(B139="discus 1.5", E139='club records'!$F$23, F139&gt;='club records'!$G$23), "CR", " ")</f>
        <v xml:space="preserve"> </v>
      </c>
      <c r="AC139" s="14" t="str">
        <f>IF(AND(B139="discus 1.75", E139='club records'!$F$24, F139&gt;='club records'!$G$24), "CR", " ")</f>
        <v xml:space="preserve"> </v>
      </c>
      <c r="AD139" s="14" t="str">
        <f>IF(AND(B139="discus 2", E139='club records'!$F$25, F139&gt;='club records'!$G$25), "CR", " ")</f>
        <v xml:space="preserve"> </v>
      </c>
      <c r="AE139" s="14" t="str">
        <f>IF(AND(B139="hammer 4", E139='club records'!$F$27, F139&gt;='club records'!$G$27), "CR", " ")</f>
        <v xml:space="preserve"> </v>
      </c>
      <c r="AF139" s="14" t="str">
        <f>IF(AND(B139="hammer 5", E139='club records'!$F$28, F139&gt;='club records'!$G$28), "CR", " ")</f>
        <v xml:space="preserve"> </v>
      </c>
      <c r="AG139" s="14" t="str">
        <f>IF(AND(B139="hammer 6", E139='club records'!$F$29, F139&gt;='club records'!$G$29), "CR", " ")</f>
        <v xml:space="preserve"> </v>
      </c>
      <c r="AH139" s="14" t="str">
        <f>IF(AND(B139="hammer 7.26", E139='club records'!$F$30, F139&gt;='club records'!$G$30), "CR", " ")</f>
        <v xml:space="preserve"> </v>
      </c>
      <c r="AI139" s="14" t="str">
        <f>IF(AND(B139="javelin 400", E139='club records'!$F$31, F139&gt;='club records'!$G$31), "CR", " ")</f>
        <v xml:space="preserve"> </v>
      </c>
      <c r="AJ139" s="14" t="str">
        <f>IF(AND(B139="javelin 600", E139='club records'!$F$32, F139&gt;='club records'!$G$32), "CR", " ")</f>
        <v xml:space="preserve"> </v>
      </c>
      <c r="AK139" s="14" t="str">
        <f>IF(AND(B139="javelin 700", E139='club records'!$F$33, F139&gt;='club records'!$G$33), "CR", " ")</f>
        <v xml:space="preserve"> </v>
      </c>
      <c r="AL139" s="14" t="str">
        <f>IF(AND(B139="javelin 800", OR(AND(E139='club records'!$F$34, F139&gt;='club records'!$G$34), AND(E139='club records'!$F$35, F139&gt;='club records'!$G$35))), "CR", " ")</f>
        <v xml:space="preserve"> </v>
      </c>
      <c r="AM139" s="14" t="str">
        <f>IF(AND(B139="shot 3", E139='club records'!$F$36, F139&gt;='club records'!$G$36), "CR", " ")</f>
        <v xml:space="preserve"> </v>
      </c>
      <c r="AN139" s="14" t="str">
        <f>IF(AND(B139="shot 4", E139='club records'!$F$37, F139&gt;='club records'!$G$37), "CR", " ")</f>
        <v xml:space="preserve"> </v>
      </c>
      <c r="AO139" s="14" t="str">
        <f>IF(AND(B139="shot 5", E139='club records'!$F$38, F139&gt;='club records'!$G$38), "CR", " ")</f>
        <v xml:space="preserve"> </v>
      </c>
      <c r="AP139" s="14" t="str">
        <f>IF(AND(B139="shot 6", E139='club records'!$F$39, F139&gt;='club records'!$G$39), "CR", " ")</f>
        <v xml:space="preserve"> </v>
      </c>
      <c r="AQ139" s="14" t="str">
        <f>IF(AND(B139="shot 7.26", E139='club records'!$F$40, F139&gt;='club records'!$G$40), "CR", " ")</f>
        <v xml:space="preserve"> </v>
      </c>
      <c r="AR139" s="14" t="str">
        <f>IF(AND(B139="60H",OR(AND(E139='club records'!$J$1,F139&lt;='club records'!$K$1),AND(E139='club records'!$J$2,F139&lt;='club records'!$K$2),AND(E139='club records'!$J$3,F139&lt;='club records'!$K$3),AND(E139='club records'!$J$4,F139&lt;='club records'!$K$4),AND(E139='club records'!$J$5,F139&lt;='club records'!$K$5))),"CR"," ")</f>
        <v xml:space="preserve"> </v>
      </c>
      <c r="AS139" s="14" t="str">
        <f>IF(AND(B139="75H", AND(E139='club records'!$J$6, F139&lt;='club records'!$K$6)), "CR", " ")</f>
        <v xml:space="preserve"> </v>
      </c>
      <c r="AT139" s="14" t="str">
        <f>IF(AND(B139="80H", AND(E139='club records'!$J$7, F139&lt;='club records'!$K$7)), "CR", " ")</f>
        <v xml:space="preserve"> </v>
      </c>
      <c r="AU139" s="14" t="str">
        <f>IF(AND(B139="100H", AND(E139='club records'!$J$8, F139&lt;='club records'!$K$8)), "CR", " ")</f>
        <v xml:space="preserve"> </v>
      </c>
      <c r="AV139" s="14" t="str">
        <f>IF(AND(B139="110H", OR(AND(E139='club records'!$J$9, F139&lt;='club records'!$K$9), AND(E139='club records'!$J$10, F139&lt;='club records'!$K$10))), "CR", " ")</f>
        <v xml:space="preserve"> </v>
      </c>
      <c r="AW139" s="14" t="str">
        <f>IF(AND(B139="400H", OR(AND(E139='club records'!$J$11, F139&lt;='club records'!$K$11), AND(E139='club records'!$J$12, F139&lt;='club records'!$K$12), AND(E139='club records'!$J$13, F139&lt;='club records'!$K$13), AND(E139='club records'!$J$14, F139&lt;='club records'!$K$14))), "CR", " ")</f>
        <v xml:space="preserve"> </v>
      </c>
      <c r="AX139" s="14" t="str">
        <f>IF(AND(B139="1500SC", AND(E139='club records'!$J$15, F139&lt;='club records'!$K$15)), "CR", " ")</f>
        <v xml:space="preserve"> </v>
      </c>
      <c r="AY139" s="14" t="str">
        <f>IF(AND(B139="2000SC", OR(AND(E139='club records'!$J$17, F139&lt;='club records'!$K$17), AND(E139='club records'!$J$18, F139&lt;='club records'!$K$18))), "CR", " ")</f>
        <v xml:space="preserve"> </v>
      </c>
      <c r="AZ139" s="14" t="str">
        <f>IF(AND(B139="3000SC", OR(AND(E139='club records'!$J$20, F139&lt;='club records'!$K$20), AND(E139='club records'!$J$21, F139&lt;='club records'!$K$21))), "CR", " ")</f>
        <v xml:space="preserve"> </v>
      </c>
      <c r="BA139" s="15" t="str">
        <f>IF(AND(B139="4x100", OR(AND(E139='club records'!$N$1, F139&lt;='club records'!$O$1), AND(E139='club records'!$N$2, F139&lt;='club records'!$O$2), AND(E139='club records'!$N$3, F139&lt;='club records'!$O$3), AND(E139='club records'!$N$4, F139&lt;='club records'!$O$4), AND(E139='club records'!$N$5, F139&lt;='club records'!$O$5))), "CR", " ")</f>
        <v xml:space="preserve"> </v>
      </c>
      <c r="BB139" s="15" t="str">
        <f>IF(AND(B139="4x200", OR(AND(E139='club records'!$N$6, F139&lt;='club records'!$O$6), AND(E139='club records'!$N$7, F139&lt;='club records'!$O$7), AND(E139='club records'!$N$8, F139&lt;='club records'!$O$8), AND(E139='club records'!$N$9, F139&lt;='club records'!$O$9), AND(E139='club records'!$N$10, F139&lt;='club records'!$O$10))), "CR", " ")</f>
        <v xml:space="preserve"> </v>
      </c>
      <c r="BC139" s="15" t="str">
        <f>IF(AND(B139="4x300", AND(E139='club records'!$N$11, F139&lt;='club records'!$O$11)), "CR", " ")</f>
        <v xml:space="preserve"> </v>
      </c>
      <c r="BD139" s="15" t="str">
        <f>IF(AND(B139="4x400", OR(AND(E139='club records'!$N$12, F139&lt;='club records'!$O$12), AND(E139='club records'!$N$13, F139&lt;='club records'!$O$13), AND(E139='club records'!$N$14, F139&lt;='club records'!$O$14), AND(E139='club records'!$N$15, F139&lt;='club records'!$O$15))), "CR", " ")</f>
        <v xml:space="preserve"> </v>
      </c>
      <c r="BE139" s="15" t="str">
        <f>IF(AND(B139="3x800", OR(AND(E139='club records'!$N$16, F139&lt;='club records'!$O$16), AND(E139='club records'!$N$17, F139&lt;='club records'!$O$17), AND(E139='club records'!$N$18, F139&lt;='club records'!$O$18))), "CR", " ")</f>
        <v xml:space="preserve"> </v>
      </c>
      <c r="BF139" s="15" t="str">
        <f>IF(AND(B139="pentathlon", OR(AND(E139='club records'!$N$21, F139&gt;='club records'!$O$21), AND(E139='club records'!$N$22, F139&gt;='club records'!$O$22),AND(E139='club records'!$N$23, F139&gt;='club records'!$O$23),AND(E139='club records'!$N$24, F139&gt;='club records'!$O$24))), "CR", " ")</f>
        <v xml:space="preserve"> </v>
      </c>
      <c r="BG139" s="15" t="str">
        <f>IF(AND(B139="heptathlon", OR(AND(E139='club records'!$N$26, F139&gt;='club records'!$O$26), AND(E139='club records'!$N$27, F139&gt;='club records'!$O$27))), "CR", " ")</f>
        <v xml:space="preserve"> </v>
      </c>
      <c r="BH139" s="15" t="str">
        <f>IF(AND(B139="decathlon", OR(AND(E139='club records'!$N$29, F139&gt;='club records'!$O$29), AND(E139='club records'!$N$30, F139&gt;='club records'!$O$30),AND(E139='club records'!$N$31, F139&gt;='club records'!$O$31))), "CR", " ")</f>
        <v xml:space="preserve"> </v>
      </c>
    </row>
    <row r="140" spans="1:60" ht="14.5" x14ac:dyDescent="0.35">
      <c r="A140" s="1" t="str">
        <f t="shared" si="9"/>
        <v>U13</v>
      </c>
      <c r="B140" s="2" t="s">
        <v>7</v>
      </c>
      <c r="C140" s="1" t="s">
        <v>126</v>
      </c>
      <c r="D140" s="1" t="s">
        <v>57</v>
      </c>
      <c r="E140" s="19" t="s">
        <v>13</v>
      </c>
      <c r="F140" s="20">
        <v>3.02</v>
      </c>
      <c r="G140" s="27">
        <v>39903</v>
      </c>
      <c r="H140" s="1" t="s">
        <v>248</v>
      </c>
      <c r="I140" s="1" t="s">
        <v>249</v>
      </c>
      <c r="J140" s="15" t="str">
        <f t="shared" si="10"/>
        <v/>
      </c>
      <c r="K140" s="15" t="str">
        <f>IF(AND(B140=100, OR(AND(E140='club records'!$B$6, F140&lt;='club records'!$C$6), AND(E140='club records'!$B$7, F140&lt;='club records'!$C$7), AND(E140='club records'!$B$8, F140&lt;='club records'!$C$8), AND(E140='club records'!$B$9, F140&lt;='club records'!$C$9), AND(E140='club records'!$B$10, F140&lt;='club records'!$C$10))), "CR", " ")</f>
        <v xml:space="preserve"> </v>
      </c>
      <c r="L140" s="15" t="str">
        <f>IF(AND(B140=200, OR(AND(E140='club records'!$B$11, F140&lt;='club records'!$C$11), AND(E140='club records'!$B$12, F140&lt;='club records'!$C$12), AND(E140='club records'!$B$13, F140&lt;='club records'!$C$13), AND(E140='club records'!$B$14, F140&lt;='club records'!$C$14), AND(E140='club records'!$B$15, F140&lt;='club records'!$C$15))), "CR", " ")</f>
        <v xml:space="preserve"> </v>
      </c>
      <c r="M140" s="15" t="str">
        <f>IF(AND(B140=300, OR(AND(E140='club records'!$B$16, F140&lt;='club records'!$C$16), AND(E140='club records'!$B$17, F140&lt;='club records'!$C$17))), "CR", " ")</f>
        <v xml:space="preserve"> </v>
      </c>
      <c r="N140" s="15" t="str">
        <f>IF(AND(B140=400, OR(AND(E140='club records'!$B$18, F140&lt;='club records'!$C$18), AND(E140='club records'!$B$19, F140&lt;='club records'!$C$19), AND(E140='club records'!$B$20, F140&lt;='club records'!$C$20), AND(E140='club records'!$B$21, F140&lt;='club records'!$C$21))), "CR", " ")</f>
        <v xml:space="preserve"> </v>
      </c>
      <c r="O140" s="15" t="str">
        <f>IF(AND(B140=800, OR(AND(E140='club records'!$B$22, F140&lt;='club records'!$C$22), AND(E140='club records'!$B$23, F140&lt;='club records'!$C$23), AND(E140='club records'!$B$24, F140&lt;='club records'!$C$24), AND(E140='club records'!$B$25, F140&lt;='club records'!$C$25), AND(E140='club records'!$B$26, F140&lt;='club records'!$C$26))), "CR", " ")</f>
        <v xml:space="preserve"> </v>
      </c>
      <c r="P140" s="15" t="str">
        <f>IF(AND(B140=1000, OR(AND(E140='club records'!$B$27, F140&lt;='club records'!$C$27), AND(E140='club records'!$B$28, F140&lt;='club records'!$C$28))), "CR", " ")</f>
        <v xml:space="preserve"> </v>
      </c>
      <c r="Q140" s="15" t="str">
        <f>IF(AND(B140=1500, OR(AND(E140='club records'!$B$29, F140&lt;='club records'!$C$29), AND(E140='club records'!$B$30, F140&lt;='club records'!$C$30), AND(E140='club records'!$B$31, F140&lt;='club records'!$C$31), AND(E140='club records'!$B$32, F140&lt;='club records'!$C$32), AND(E140='club records'!$B$33, F140&lt;='club records'!$C$33))), "CR", " ")</f>
        <v xml:space="preserve"> </v>
      </c>
      <c r="R140" s="15" t="str">
        <f>IF(AND(B140="1600 (Mile)",OR(AND(E140='club records'!$B$34,F140&lt;='club records'!$C$34),AND(E140='club records'!$B$35,F140&lt;='club records'!$C$35),AND(E140='club records'!$B$36,F140&lt;='club records'!$C$36),AND(E140='club records'!$B$37,F140&lt;='club records'!$C$37))),"CR"," ")</f>
        <v xml:space="preserve"> </v>
      </c>
      <c r="S140" s="15" t="str">
        <f>IF(AND(B140=3000, OR(AND(E140='club records'!$B$38, F140&lt;='club records'!$C$38), AND(E140='club records'!$B$39, F140&lt;='club records'!$C$39), AND(E140='club records'!$B$40, F140&lt;='club records'!$C$40), AND(E140='club records'!$B$41, F140&lt;='club records'!$C$41))), "CR", " ")</f>
        <v xml:space="preserve"> </v>
      </c>
      <c r="T140" s="15" t="str">
        <f>IF(AND(B140=5000, OR(AND(E140='club records'!$B$42, F140&lt;='club records'!$C$42), AND(E140='club records'!$B$43, F140&lt;='club records'!$C$43))), "CR", " ")</f>
        <v xml:space="preserve"> </v>
      </c>
      <c r="U140" s="14" t="str">
        <f>IF(AND(B140=10000, OR(AND(E140='club records'!$B$44, F140&lt;='club records'!$C$44), AND(E140='club records'!$B$45, F140&lt;='club records'!$C$45))), "CR", " ")</f>
        <v xml:space="preserve"> </v>
      </c>
      <c r="V140" s="14" t="str">
        <f>IF(AND(B140="high jump", OR(AND(E140='club records'!$F$1, F140&gt;='club records'!$G$1), AND(E140='club records'!$F$2, F140&gt;='club records'!$G$2), AND(E140='club records'!$F$3, F140&gt;='club records'!$G$3), AND(E140='club records'!$F$4, F140&gt;='club records'!$G$4), AND(E140='club records'!$F$5, F140&gt;='club records'!$G$5))), "CR", " ")</f>
        <v xml:space="preserve"> </v>
      </c>
      <c r="W140" s="14" t="str">
        <f>IF(AND(B140="long jump", OR(AND(E140='club records'!$F$6, F140&gt;='club records'!$G$6), AND(E140='club records'!$F$7, F140&gt;='club records'!$G$7), AND(E140='club records'!$F$8, F140&gt;='club records'!$G$8), AND(E140='club records'!$F$9, F140&gt;='club records'!$G$9), AND(E140='club records'!$F$10, F140&gt;='club records'!$G$10))), "CR", " ")</f>
        <v xml:space="preserve"> </v>
      </c>
      <c r="X140" s="14" t="str">
        <f>IF(AND(B140="triple jump", OR(AND(E140='club records'!$F$11, F140&gt;='club records'!$G$11), AND(E140='club records'!$F$12, F140&gt;='club records'!$G$12), AND(E140='club records'!$F$13, F140&gt;='club records'!$G$13), AND(E140='club records'!$F$14, F140&gt;='club records'!$G$14), AND(E140='club records'!$F$15, F140&gt;='club records'!$G$15))), "CR", " ")</f>
        <v xml:space="preserve"> </v>
      </c>
      <c r="Y140" s="14" t="str">
        <f>IF(AND(B140="pole vault", OR(AND(E140='club records'!$F$16, F140&gt;='club records'!$G$16), AND(E140='club records'!$F$17, F140&gt;='club records'!$G$17), AND(E140='club records'!$F$18, F140&gt;='club records'!$G$18), AND(E140='club records'!$F$19, F140&gt;='club records'!$G$19), AND(E140='club records'!$F$20, F140&gt;='club records'!$G$20))), "CR", " ")</f>
        <v xml:space="preserve"> </v>
      </c>
      <c r="Z140" s="14" t="str">
        <f>IF(AND(B140="discus 1", E140='club records'!$F$21, F140&gt;='club records'!$G$21), "CR", " ")</f>
        <v xml:space="preserve"> </v>
      </c>
      <c r="AA140" s="14" t="str">
        <f>IF(AND(B140="discus 1.25", E140='club records'!$F$22, F140&gt;='club records'!$G$22), "CR", " ")</f>
        <v xml:space="preserve"> </v>
      </c>
      <c r="AB140" s="14" t="str">
        <f>IF(AND(B140="discus 1.5", E140='club records'!$F$23, F140&gt;='club records'!$G$23), "CR", " ")</f>
        <v xml:space="preserve"> </v>
      </c>
      <c r="AC140" s="14" t="str">
        <f>IF(AND(B140="discus 1.75", E140='club records'!$F$24, F140&gt;='club records'!$G$24), "CR", " ")</f>
        <v xml:space="preserve"> </v>
      </c>
      <c r="AD140" s="14" t="str">
        <f>IF(AND(B140="discus 2", E140='club records'!$F$25, F140&gt;='club records'!$G$25), "CR", " ")</f>
        <v xml:space="preserve"> </v>
      </c>
      <c r="AE140" s="14" t="str">
        <f>IF(AND(B140="hammer 4", E140='club records'!$F$27, F140&gt;='club records'!$G$27), "CR", " ")</f>
        <v xml:space="preserve"> </v>
      </c>
      <c r="AF140" s="14" t="str">
        <f>IF(AND(B140="hammer 5", E140='club records'!$F$28, F140&gt;='club records'!$G$28), "CR", " ")</f>
        <v xml:space="preserve"> </v>
      </c>
      <c r="AG140" s="14" t="str">
        <f>IF(AND(B140="hammer 6", E140='club records'!$F$29, F140&gt;='club records'!$G$29), "CR", " ")</f>
        <v xml:space="preserve"> </v>
      </c>
      <c r="AH140" s="14" t="str">
        <f>IF(AND(B140="hammer 7.26", E140='club records'!$F$30, F140&gt;='club records'!$G$30), "CR", " ")</f>
        <v xml:space="preserve"> </v>
      </c>
      <c r="AI140" s="14" t="str">
        <f>IF(AND(B140="javelin 400", E140='club records'!$F$31, F140&gt;='club records'!$G$31), "CR", " ")</f>
        <v xml:space="preserve"> </v>
      </c>
      <c r="AJ140" s="14" t="str">
        <f>IF(AND(B140="javelin 600", E140='club records'!$F$32, F140&gt;='club records'!$G$32), "CR", " ")</f>
        <v xml:space="preserve"> </v>
      </c>
      <c r="AK140" s="14" t="str">
        <f>IF(AND(B140="javelin 700", E140='club records'!$F$33, F140&gt;='club records'!$G$33), "CR", " ")</f>
        <v xml:space="preserve"> </v>
      </c>
      <c r="AL140" s="14" t="str">
        <f>IF(AND(B140="javelin 800", OR(AND(E140='club records'!$F$34, F140&gt;='club records'!$G$34), AND(E140='club records'!$F$35, F140&gt;='club records'!$G$35))), "CR", " ")</f>
        <v xml:space="preserve"> </v>
      </c>
      <c r="AM140" s="14" t="str">
        <f>IF(AND(B140="shot 3", E140='club records'!$F$36, F140&gt;='club records'!$G$36), "CR", " ")</f>
        <v xml:space="preserve"> </v>
      </c>
      <c r="AN140" s="14" t="str">
        <f>IF(AND(B140="shot 4", E140='club records'!$F$37, F140&gt;='club records'!$G$37), "CR", " ")</f>
        <v xml:space="preserve"> </v>
      </c>
      <c r="AO140" s="14" t="str">
        <f>IF(AND(B140="shot 5", E140='club records'!$F$38, F140&gt;='club records'!$G$38), "CR", " ")</f>
        <v xml:space="preserve"> </v>
      </c>
      <c r="AP140" s="14" t="str">
        <f>IF(AND(B140="shot 6", E140='club records'!$F$39, F140&gt;='club records'!$G$39), "CR", " ")</f>
        <v xml:space="preserve"> </v>
      </c>
      <c r="AQ140" s="14" t="str">
        <f>IF(AND(B140="shot 7.26", E140='club records'!$F$40, F140&gt;='club records'!$G$40), "CR", " ")</f>
        <v xml:space="preserve"> </v>
      </c>
      <c r="AR140" s="14" t="str">
        <f>IF(AND(B140="60H",OR(AND(E140='club records'!$J$1,F140&lt;='club records'!$K$1),AND(E140='club records'!$J$2,F140&lt;='club records'!$K$2),AND(E140='club records'!$J$3,F140&lt;='club records'!$K$3),AND(E140='club records'!$J$4,F140&lt;='club records'!$K$4),AND(E140='club records'!$J$5,F140&lt;='club records'!$K$5))),"CR"," ")</f>
        <v xml:space="preserve"> </v>
      </c>
      <c r="AS140" s="14" t="str">
        <f>IF(AND(B140="75H", AND(E140='club records'!$J$6, F140&lt;='club records'!$K$6)), "CR", " ")</f>
        <v xml:space="preserve"> </v>
      </c>
      <c r="AT140" s="14" t="str">
        <f>IF(AND(B140="80H", AND(E140='club records'!$J$7, F140&lt;='club records'!$K$7)), "CR", " ")</f>
        <v xml:space="preserve"> </v>
      </c>
      <c r="AU140" s="14" t="str">
        <f>IF(AND(B140="100H", AND(E140='club records'!$J$8, F140&lt;='club records'!$K$8)), "CR", " ")</f>
        <v xml:space="preserve"> </v>
      </c>
      <c r="AV140" s="14" t="str">
        <f>IF(AND(B140="110H", OR(AND(E140='club records'!$J$9, F140&lt;='club records'!$K$9), AND(E140='club records'!$J$10, F140&lt;='club records'!$K$10))), "CR", " ")</f>
        <v xml:space="preserve"> </v>
      </c>
      <c r="AW140" s="14" t="str">
        <f>IF(AND(B140="400H", OR(AND(E140='club records'!$J$11, F140&lt;='club records'!$K$11), AND(E140='club records'!$J$12, F140&lt;='club records'!$K$12), AND(E140='club records'!$J$13, F140&lt;='club records'!$K$13), AND(E140='club records'!$J$14, F140&lt;='club records'!$K$14))), "CR", " ")</f>
        <v xml:space="preserve"> </v>
      </c>
      <c r="AX140" s="14" t="str">
        <f>IF(AND(B140="1500SC", AND(E140='club records'!$J$15, F140&lt;='club records'!$K$15)), "CR", " ")</f>
        <v xml:space="preserve"> </v>
      </c>
      <c r="AY140" s="14" t="str">
        <f>IF(AND(B140="2000SC", OR(AND(E140='club records'!$J$17, F140&lt;='club records'!$K$17), AND(E140='club records'!$J$18, F140&lt;='club records'!$K$18))), "CR", " ")</f>
        <v xml:space="preserve"> </v>
      </c>
      <c r="AZ140" s="14" t="str">
        <f>IF(AND(B140="3000SC", OR(AND(E140='club records'!$J$20, F140&lt;='club records'!$K$20), AND(E140='club records'!$J$21, F140&lt;='club records'!$K$21))), "CR", " ")</f>
        <v xml:space="preserve"> </v>
      </c>
      <c r="BA140" s="15" t="str">
        <f>IF(AND(B140="4x100", OR(AND(E140='club records'!$N$1, F140&lt;='club records'!$O$1), AND(E140='club records'!$N$2, F140&lt;='club records'!$O$2), AND(E140='club records'!$N$3, F140&lt;='club records'!$O$3), AND(E140='club records'!$N$4, F140&lt;='club records'!$O$4), AND(E140='club records'!$N$5, F140&lt;='club records'!$O$5))), "CR", " ")</f>
        <v xml:space="preserve"> </v>
      </c>
      <c r="BB140" s="15" t="str">
        <f>IF(AND(B140="4x200", OR(AND(E140='club records'!$N$6, F140&lt;='club records'!$O$6), AND(E140='club records'!$N$7, F140&lt;='club records'!$O$7), AND(E140='club records'!$N$8, F140&lt;='club records'!$O$8), AND(E140='club records'!$N$9, F140&lt;='club records'!$O$9), AND(E140='club records'!$N$10, F140&lt;='club records'!$O$10))), "CR", " ")</f>
        <v xml:space="preserve"> </v>
      </c>
      <c r="BC140" s="15" t="str">
        <f>IF(AND(B140="4x300", AND(E140='club records'!$N$11, F140&lt;='club records'!$O$11)), "CR", " ")</f>
        <v xml:space="preserve"> </v>
      </c>
      <c r="BD140" s="15" t="str">
        <f>IF(AND(B140="4x400", OR(AND(E140='club records'!$N$12, F140&lt;='club records'!$O$12), AND(E140='club records'!$N$13, F140&lt;='club records'!$O$13), AND(E140='club records'!$N$14, F140&lt;='club records'!$O$14), AND(E140='club records'!$N$15, F140&lt;='club records'!$O$15))), "CR", " ")</f>
        <v xml:space="preserve"> </v>
      </c>
      <c r="BE140" s="15" t="str">
        <f>IF(AND(B140="3x800", OR(AND(E140='club records'!$N$16, F140&lt;='club records'!$O$16), AND(E140='club records'!$N$17, F140&lt;='club records'!$O$17), AND(E140='club records'!$N$18, F140&lt;='club records'!$O$18))), "CR", " ")</f>
        <v xml:space="preserve"> </v>
      </c>
      <c r="BF140" s="15" t="str">
        <f>IF(AND(B140="pentathlon", OR(AND(E140='club records'!$N$21, F140&gt;='club records'!$O$21), AND(E140='club records'!$N$22, F140&gt;='club records'!$O$22),AND(E140='club records'!$N$23, F140&gt;='club records'!$O$23),AND(E140='club records'!$N$24, F140&gt;='club records'!$O$24))), "CR", " ")</f>
        <v xml:space="preserve"> </v>
      </c>
      <c r="BG140" s="15" t="str">
        <f>IF(AND(B140="heptathlon", OR(AND(E140='club records'!$N$26, F140&gt;='club records'!$O$26), AND(E140='club records'!$N$27, F140&gt;='club records'!$O$27))), "CR", " ")</f>
        <v xml:space="preserve"> </v>
      </c>
      <c r="BH140" s="15" t="str">
        <f>IF(AND(B140="decathlon", OR(AND(E140='club records'!$N$29, F140&gt;='club records'!$O$29), AND(E140='club records'!$N$30, F140&gt;='club records'!$O$30),AND(E140='club records'!$N$31, F140&gt;='club records'!$O$31))), "CR", " ")</f>
        <v xml:space="preserve"> </v>
      </c>
    </row>
    <row r="141" spans="1:60" ht="14.5" x14ac:dyDescent="0.35">
      <c r="A141" s="1" t="str">
        <f t="shared" si="9"/>
        <v>U13</v>
      </c>
      <c r="B141" s="2" t="s">
        <v>7</v>
      </c>
      <c r="C141" s="1" t="s">
        <v>254</v>
      </c>
      <c r="D141" s="1" t="s">
        <v>255</v>
      </c>
      <c r="E141" s="19" t="s">
        <v>13</v>
      </c>
      <c r="F141" s="20">
        <v>3.14</v>
      </c>
      <c r="G141" s="27">
        <v>39903</v>
      </c>
      <c r="H141" s="1" t="s">
        <v>248</v>
      </c>
      <c r="I141" s="1" t="s">
        <v>249</v>
      </c>
      <c r="J141" s="15" t="str">
        <f t="shared" si="10"/>
        <v/>
      </c>
      <c r="K141" s="15" t="str">
        <f>IF(AND(B141=100, OR(AND(E141='club records'!$B$6, F141&lt;='club records'!$C$6), AND(E141='club records'!$B$7, F141&lt;='club records'!$C$7), AND(E141='club records'!$B$8, F141&lt;='club records'!$C$8), AND(E141='club records'!$B$9, F141&lt;='club records'!$C$9), AND(E141='club records'!$B$10, F141&lt;='club records'!$C$10))), "CR", " ")</f>
        <v xml:space="preserve"> </v>
      </c>
      <c r="L141" s="15" t="str">
        <f>IF(AND(B141=200, OR(AND(E141='club records'!$B$11, F141&lt;='club records'!$C$11), AND(E141='club records'!$B$12, F141&lt;='club records'!$C$12), AND(E141='club records'!$B$13, F141&lt;='club records'!$C$13), AND(E141='club records'!$B$14, F141&lt;='club records'!$C$14), AND(E141='club records'!$B$15, F141&lt;='club records'!$C$15))), "CR", " ")</f>
        <v xml:space="preserve"> </v>
      </c>
      <c r="M141" s="15" t="str">
        <f>IF(AND(B141=300, OR(AND(E141='club records'!$B$16, F141&lt;='club records'!$C$16), AND(E141='club records'!$B$17, F141&lt;='club records'!$C$17))), "CR", " ")</f>
        <v xml:space="preserve"> </v>
      </c>
      <c r="N141" s="15" t="str">
        <f>IF(AND(B141=400, OR(AND(E141='club records'!$B$18, F141&lt;='club records'!$C$18), AND(E141='club records'!$B$19, F141&lt;='club records'!$C$19), AND(E141='club records'!$B$20, F141&lt;='club records'!$C$20), AND(E141='club records'!$B$21, F141&lt;='club records'!$C$21))), "CR", " ")</f>
        <v xml:space="preserve"> </v>
      </c>
      <c r="O141" s="15" t="str">
        <f>IF(AND(B141=800, OR(AND(E141='club records'!$B$22, F141&lt;='club records'!$C$22), AND(E141='club records'!$B$23, F141&lt;='club records'!$C$23), AND(E141='club records'!$B$24, F141&lt;='club records'!$C$24), AND(E141='club records'!$B$25, F141&lt;='club records'!$C$25), AND(E141='club records'!$B$26, F141&lt;='club records'!$C$26))), "CR", " ")</f>
        <v xml:space="preserve"> </v>
      </c>
      <c r="P141" s="15" t="str">
        <f>IF(AND(B141=1000, OR(AND(E141='club records'!$B$27, F141&lt;='club records'!$C$27), AND(E141='club records'!$B$28, F141&lt;='club records'!$C$28))), "CR", " ")</f>
        <v xml:space="preserve"> </v>
      </c>
      <c r="Q141" s="15" t="str">
        <f>IF(AND(B141=1500, OR(AND(E141='club records'!$B$29, F141&lt;='club records'!$C$29), AND(E141='club records'!$B$30, F141&lt;='club records'!$C$30), AND(E141='club records'!$B$31, F141&lt;='club records'!$C$31), AND(E141='club records'!$B$32, F141&lt;='club records'!$C$32), AND(E141='club records'!$B$33, F141&lt;='club records'!$C$33))), "CR", " ")</f>
        <v xml:space="preserve"> </v>
      </c>
      <c r="R141" s="15" t="str">
        <f>IF(AND(B141="1600 (Mile)",OR(AND(E141='club records'!$B$34,F141&lt;='club records'!$C$34),AND(E141='club records'!$B$35,F141&lt;='club records'!$C$35),AND(E141='club records'!$B$36,F141&lt;='club records'!$C$36),AND(E141='club records'!$B$37,F141&lt;='club records'!$C$37))),"CR"," ")</f>
        <v xml:space="preserve"> </v>
      </c>
      <c r="S141" s="15" t="str">
        <f>IF(AND(B141=3000, OR(AND(E141='club records'!$B$38, F141&lt;='club records'!$C$38), AND(E141='club records'!$B$39, F141&lt;='club records'!$C$39), AND(E141='club records'!$B$40, F141&lt;='club records'!$C$40), AND(E141='club records'!$B$41, F141&lt;='club records'!$C$41))), "CR", " ")</f>
        <v xml:space="preserve"> </v>
      </c>
      <c r="T141" s="15" t="str">
        <f>IF(AND(B141=5000, OR(AND(E141='club records'!$B$42, F141&lt;='club records'!$C$42), AND(E141='club records'!$B$43, F141&lt;='club records'!$C$43))), "CR", " ")</f>
        <v xml:space="preserve"> </v>
      </c>
      <c r="U141" s="14" t="str">
        <f>IF(AND(B141=10000, OR(AND(E141='club records'!$B$44, F141&lt;='club records'!$C$44), AND(E141='club records'!$B$45, F141&lt;='club records'!$C$45))), "CR", " ")</f>
        <v xml:space="preserve"> </v>
      </c>
      <c r="V141" s="14" t="str">
        <f>IF(AND(B141="high jump", OR(AND(E141='club records'!$F$1, F141&gt;='club records'!$G$1), AND(E141='club records'!$F$2, F141&gt;='club records'!$G$2), AND(E141='club records'!$F$3, F141&gt;='club records'!$G$3), AND(E141='club records'!$F$4, F141&gt;='club records'!$G$4), AND(E141='club records'!$F$5, F141&gt;='club records'!$G$5))), "CR", " ")</f>
        <v xml:space="preserve"> </v>
      </c>
      <c r="W141" s="14" t="str">
        <f>IF(AND(B141="long jump", OR(AND(E141='club records'!$F$6, F141&gt;='club records'!$G$6), AND(E141='club records'!$F$7, F141&gt;='club records'!$G$7), AND(E141='club records'!$F$8, F141&gt;='club records'!$G$8), AND(E141='club records'!$F$9, F141&gt;='club records'!$G$9), AND(E141='club records'!$F$10, F141&gt;='club records'!$G$10))), "CR", " ")</f>
        <v xml:space="preserve"> </v>
      </c>
      <c r="X141" s="14" t="str">
        <f>IF(AND(B141="triple jump", OR(AND(E141='club records'!$F$11, F141&gt;='club records'!$G$11), AND(E141='club records'!$F$12, F141&gt;='club records'!$G$12), AND(E141='club records'!$F$13, F141&gt;='club records'!$G$13), AND(E141='club records'!$F$14, F141&gt;='club records'!$G$14), AND(E141='club records'!$F$15, F141&gt;='club records'!$G$15))), "CR", " ")</f>
        <v xml:space="preserve"> </v>
      </c>
      <c r="Y141" s="14" t="str">
        <f>IF(AND(B141="pole vault", OR(AND(E141='club records'!$F$16, F141&gt;='club records'!$G$16), AND(E141='club records'!$F$17, F141&gt;='club records'!$G$17), AND(E141='club records'!$F$18, F141&gt;='club records'!$G$18), AND(E141='club records'!$F$19, F141&gt;='club records'!$G$19), AND(E141='club records'!$F$20, F141&gt;='club records'!$G$20))), "CR", " ")</f>
        <v xml:space="preserve"> </v>
      </c>
      <c r="Z141" s="14" t="str">
        <f>IF(AND(B141="discus 1", E141='club records'!$F$21, F141&gt;='club records'!$G$21), "CR", " ")</f>
        <v xml:space="preserve"> </v>
      </c>
      <c r="AA141" s="14" t="str">
        <f>IF(AND(B141="discus 1.25", E141='club records'!$F$22, F141&gt;='club records'!$G$22), "CR", " ")</f>
        <v xml:space="preserve"> </v>
      </c>
      <c r="AB141" s="14" t="str">
        <f>IF(AND(B141="discus 1.5", E141='club records'!$F$23, F141&gt;='club records'!$G$23), "CR", " ")</f>
        <v xml:space="preserve"> </v>
      </c>
      <c r="AC141" s="14" t="str">
        <f>IF(AND(B141="discus 1.75", E141='club records'!$F$24, F141&gt;='club records'!$G$24), "CR", " ")</f>
        <v xml:space="preserve"> </v>
      </c>
      <c r="AD141" s="14" t="str">
        <f>IF(AND(B141="discus 2", E141='club records'!$F$25, F141&gt;='club records'!$G$25), "CR", " ")</f>
        <v xml:space="preserve"> </v>
      </c>
      <c r="AE141" s="14" t="str">
        <f>IF(AND(B141="hammer 4", E141='club records'!$F$27, F141&gt;='club records'!$G$27), "CR", " ")</f>
        <v xml:space="preserve"> </v>
      </c>
      <c r="AF141" s="14" t="str">
        <f>IF(AND(B141="hammer 5", E141='club records'!$F$28, F141&gt;='club records'!$G$28), "CR", " ")</f>
        <v xml:space="preserve"> </v>
      </c>
      <c r="AG141" s="14" t="str">
        <f>IF(AND(B141="hammer 6", E141='club records'!$F$29, F141&gt;='club records'!$G$29), "CR", " ")</f>
        <v xml:space="preserve"> </v>
      </c>
      <c r="AH141" s="14" t="str">
        <f>IF(AND(B141="hammer 7.26", E141='club records'!$F$30, F141&gt;='club records'!$G$30), "CR", " ")</f>
        <v xml:space="preserve"> </v>
      </c>
      <c r="AI141" s="14" t="str">
        <f>IF(AND(B141="javelin 400", E141='club records'!$F$31, F141&gt;='club records'!$G$31), "CR", " ")</f>
        <v xml:space="preserve"> </v>
      </c>
      <c r="AJ141" s="14" t="str">
        <f>IF(AND(B141="javelin 600", E141='club records'!$F$32, F141&gt;='club records'!$G$32), "CR", " ")</f>
        <v xml:space="preserve"> </v>
      </c>
      <c r="AK141" s="14" t="str">
        <f>IF(AND(B141="javelin 700", E141='club records'!$F$33, F141&gt;='club records'!$G$33), "CR", " ")</f>
        <v xml:space="preserve"> </v>
      </c>
      <c r="AL141" s="14" t="str">
        <f>IF(AND(B141="javelin 800", OR(AND(E141='club records'!$F$34, F141&gt;='club records'!$G$34), AND(E141='club records'!$F$35, F141&gt;='club records'!$G$35))), "CR", " ")</f>
        <v xml:space="preserve"> </v>
      </c>
      <c r="AM141" s="14" t="str">
        <f>IF(AND(B141="shot 3", E141='club records'!$F$36, F141&gt;='club records'!$G$36), "CR", " ")</f>
        <v xml:space="preserve"> </v>
      </c>
      <c r="AN141" s="14" t="str">
        <f>IF(AND(B141="shot 4", E141='club records'!$F$37, F141&gt;='club records'!$G$37), "CR", " ")</f>
        <v xml:space="preserve"> </v>
      </c>
      <c r="AO141" s="14" t="str">
        <f>IF(AND(B141="shot 5", E141='club records'!$F$38, F141&gt;='club records'!$G$38), "CR", " ")</f>
        <v xml:space="preserve"> </v>
      </c>
      <c r="AP141" s="14" t="str">
        <f>IF(AND(B141="shot 6", E141='club records'!$F$39, F141&gt;='club records'!$G$39), "CR", " ")</f>
        <v xml:space="preserve"> </v>
      </c>
      <c r="AQ141" s="14" t="str">
        <f>IF(AND(B141="shot 7.26", E141='club records'!$F$40, F141&gt;='club records'!$G$40), "CR", " ")</f>
        <v xml:space="preserve"> </v>
      </c>
      <c r="AR141" s="14" t="str">
        <f>IF(AND(B141="60H",OR(AND(E141='club records'!$J$1,F141&lt;='club records'!$K$1),AND(E141='club records'!$J$2,F141&lt;='club records'!$K$2),AND(E141='club records'!$J$3,F141&lt;='club records'!$K$3),AND(E141='club records'!$J$4,F141&lt;='club records'!$K$4),AND(E141='club records'!$J$5,F141&lt;='club records'!$K$5))),"CR"," ")</f>
        <v xml:space="preserve"> </v>
      </c>
      <c r="AS141" s="14" t="str">
        <f>IF(AND(B141="75H", AND(E141='club records'!$J$6, F141&lt;='club records'!$K$6)), "CR", " ")</f>
        <v xml:space="preserve"> </v>
      </c>
      <c r="AT141" s="14" t="str">
        <f>IF(AND(B141="80H", AND(E141='club records'!$J$7, F141&lt;='club records'!$K$7)), "CR", " ")</f>
        <v xml:space="preserve"> </v>
      </c>
      <c r="AU141" s="14" t="str">
        <f>IF(AND(B141="100H", AND(E141='club records'!$J$8, F141&lt;='club records'!$K$8)), "CR", " ")</f>
        <v xml:space="preserve"> </v>
      </c>
      <c r="AV141" s="14" t="str">
        <f>IF(AND(B141="110H", OR(AND(E141='club records'!$J$9, F141&lt;='club records'!$K$9), AND(E141='club records'!$J$10, F141&lt;='club records'!$K$10))), "CR", " ")</f>
        <v xml:space="preserve"> </v>
      </c>
      <c r="AW141" s="14" t="str">
        <f>IF(AND(B141="400H", OR(AND(E141='club records'!$J$11, F141&lt;='club records'!$K$11), AND(E141='club records'!$J$12, F141&lt;='club records'!$K$12), AND(E141='club records'!$J$13, F141&lt;='club records'!$K$13), AND(E141='club records'!$J$14, F141&lt;='club records'!$K$14))), "CR", " ")</f>
        <v xml:space="preserve"> </v>
      </c>
      <c r="AX141" s="14" t="str">
        <f>IF(AND(B141="1500SC", AND(E141='club records'!$J$15, F141&lt;='club records'!$K$15)), "CR", " ")</f>
        <v xml:space="preserve"> </v>
      </c>
      <c r="AY141" s="14" t="str">
        <f>IF(AND(B141="2000SC", OR(AND(E141='club records'!$J$17, F141&lt;='club records'!$K$17), AND(E141='club records'!$J$18, F141&lt;='club records'!$K$18))), "CR", " ")</f>
        <v xml:space="preserve"> </v>
      </c>
      <c r="AZ141" s="14" t="str">
        <f>IF(AND(B141="3000SC", OR(AND(E141='club records'!$J$20, F141&lt;='club records'!$K$20), AND(E141='club records'!$J$21, F141&lt;='club records'!$K$21))), "CR", " ")</f>
        <v xml:space="preserve"> </v>
      </c>
      <c r="BA141" s="15" t="str">
        <f>IF(AND(B141="4x100", OR(AND(E141='club records'!$N$1, F141&lt;='club records'!$O$1), AND(E141='club records'!$N$2, F141&lt;='club records'!$O$2), AND(E141='club records'!$N$3, F141&lt;='club records'!$O$3), AND(E141='club records'!$N$4, F141&lt;='club records'!$O$4), AND(E141='club records'!$N$5, F141&lt;='club records'!$O$5))), "CR", " ")</f>
        <v xml:space="preserve"> </v>
      </c>
      <c r="BB141" s="15" t="str">
        <f>IF(AND(B141="4x200", OR(AND(E141='club records'!$N$6, F141&lt;='club records'!$O$6), AND(E141='club records'!$N$7, F141&lt;='club records'!$O$7), AND(E141='club records'!$N$8, F141&lt;='club records'!$O$8), AND(E141='club records'!$N$9, F141&lt;='club records'!$O$9), AND(E141='club records'!$N$10, F141&lt;='club records'!$O$10))), "CR", " ")</f>
        <v xml:space="preserve"> </v>
      </c>
      <c r="BC141" s="15" t="str">
        <f>IF(AND(B141="4x300", AND(E141='club records'!$N$11, F141&lt;='club records'!$O$11)), "CR", " ")</f>
        <v xml:space="preserve"> </v>
      </c>
      <c r="BD141" s="15" t="str">
        <f>IF(AND(B141="4x400", OR(AND(E141='club records'!$N$12, F141&lt;='club records'!$O$12), AND(E141='club records'!$N$13, F141&lt;='club records'!$O$13), AND(E141='club records'!$N$14, F141&lt;='club records'!$O$14), AND(E141='club records'!$N$15, F141&lt;='club records'!$O$15))), "CR", " ")</f>
        <v xml:space="preserve"> </v>
      </c>
      <c r="BE141" s="15" t="str">
        <f>IF(AND(B141="3x800", OR(AND(E141='club records'!$N$16, F141&lt;='club records'!$O$16), AND(E141='club records'!$N$17, F141&lt;='club records'!$O$17), AND(E141='club records'!$N$18, F141&lt;='club records'!$O$18))), "CR", " ")</f>
        <v xml:space="preserve"> </v>
      </c>
      <c r="BF141" s="15" t="str">
        <f>IF(AND(B141="pentathlon", OR(AND(E141='club records'!$N$21, F141&gt;='club records'!$O$21), AND(E141='club records'!$N$22, F141&gt;='club records'!$O$22),AND(E141='club records'!$N$23, F141&gt;='club records'!$O$23),AND(E141='club records'!$N$24, F141&gt;='club records'!$O$24))), "CR", " ")</f>
        <v xml:space="preserve"> </v>
      </c>
      <c r="BG141" s="15" t="str">
        <f>IF(AND(B141="heptathlon", OR(AND(E141='club records'!$N$26, F141&gt;='club records'!$O$26), AND(E141='club records'!$N$27, F141&gt;='club records'!$O$27))), "CR", " ")</f>
        <v xml:space="preserve"> </v>
      </c>
      <c r="BH141" s="15" t="str">
        <f>IF(AND(B141="decathlon", OR(AND(E141='club records'!$N$29, F141&gt;='club records'!$O$29), AND(E141='club records'!$N$30, F141&gt;='club records'!$O$30),AND(E141='club records'!$N$31, F141&gt;='club records'!$O$31))), "CR", " ")</f>
        <v xml:space="preserve"> </v>
      </c>
    </row>
    <row r="142" spans="1:60" ht="14.5" x14ac:dyDescent="0.35">
      <c r="A142" s="1" t="str">
        <f t="shared" si="9"/>
        <v>U13</v>
      </c>
      <c r="B142" s="2" t="s">
        <v>7</v>
      </c>
      <c r="C142" s="1" t="s">
        <v>252</v>
      </c>
      <c r="D142" s="1" t="s">
        <v>253</v>
      </c>
      <c r="E142" s="19" t="s">
        <v>13</v>
      </c>
      <c r="F142" s="20">
        <v>3.16</v>
      </c>
      <c r="G142" s="27">
        <v>39903</v>
      </c>
      <c r="H142" s="1" t="s">
        <v>248</v>
      </c>
      <c r="I142" s="1" t="s">
        <v>249</v>
      </c>
      <c r="J142" s="15" t="str">
        <f t="shared" si="10"/>
        <v/>
      </c>
      <c r="K142" s="15" t="str">
        <f>IF(AND(B142=100, OR(AND(E142='club records'!$B$6, F142&lt;='club records'!$C$6), AND(E142='club records'!$B$7, F142&lt;='club records'!$C$7), AND(E142='club records'!$B$8, F142&lt;='club records'!$C$8), AND(E142='club records'!$B$9, F142&lt;='club records'!$C$9), AND(E142='club records'!$B$10, F142&lt;='club records'!$C$10))), "CR", " ")</f>
        <v xml:space="preserve"> </v>
      </c>
      <c r="L142" s="15" t="str">
        <f>IF(AND(B142=200, OR(AND(E142='club records'!$B$11, F142&lt;='club records'!$C$11), AND(E142='club records'!$B$12, F142&lt;='club records'!$C$12), AND(E142='club records'!$B$13, F142&lt;='club records'!$C$13), AND(E142='club records'!$B$14, F142&lt;='club records'!$C$14), AND(E142='club records'!$B$15, F142&lt;='club records'!$C$15))), "CR", " ")</f>
        <v xml:space="preserve"> </v>
      </c>
      <c r="M142" s="15" t="str">
        <f>IF(AND(B142=300, OR(AND(E142='club records'!$B$16, F142&lt;='club records'!$C$16), AND(E142='club records'!$B$17, F142&lt;='club records'!$C$17))), "CR", " ")</f>
        <v xml:space="preserve"> </v>
      </c>
      <c r="N142" s="15" t="str">
        <f>IF(AND(B142=400, OR(AND(E142='club records'!$B$18, F142&lt;='club records'!$C$18), AND(E142='club records'!$B$19, F142&lt;='club records'!$C$19), AND(E142='club records'!$B$20, F142&lt;='club records'!$C$20), AND(E142='club records'!$B$21, F142&lt;='club records'!$C$21))), "CR", " ")</f>
        <v xml:space="preserve"> </v>
      </c>
      <c r="O142" s="15" t="str">
        <f>IF(AND(B142=800, OR(AND(E142='club records'!$B$22, F142&lt;='club records'!$C$22), AND(E142='club records'!$B$23, F142&lt;='club records'!$C$23), AND(E142='club records'!$B$24, F142&lt;='club records'!$C$24), AND(E142='club records'!$B$25, F142&lt;='club records'!$C$25), AND(E142='club records'!$B$26, F142&lt;='club records'!$C$26))), "CR", " ")</f>
        <v xml:space="preserve"> </v>
      </c>
      <c r="P142" s="15" t="str">
        <f>IF(AND(B142=1000, OR(AND(E142='club records'!$B$27, F142&lt;='club records'!$C$27), AND(E142='club records'!$B$28, F142&lt;='club records'!$C$28))), "CR", " ")</f>
        <v xml:space="preserve"> </v>
      </c>
      <c r="Q142" s="15" t="str">
        <f>IF(AND(B142=1500, OR(AND(E142='club records'!$B$29, F142&lt;='club records'!$C$29), AND(E142='club records'!$B$30, F142&lt;='club records'!$C$30), AND(E142='club records'!$B$31, F142&lt;='club records'!$C$31), AND(E142='club records'!$B$32, F142&lt;='club records'!$C$32), AND(E142='club records'!$B$33, F142&lt;='club records'!$C$33))), "CR", " ")</f>
        <v xml:space="preserve"> </v>
      </c>
      <c r="R142" s="15" t="str">
        <f>IF(AND(B142="1600 (Mile)",OR(AND(E142='club records'!$B$34,F142&lt;='club records'!$C$34),AND(E142='club records'!$B$35,F142&lt;='club records'!$C$35),AND(E142='club records'!$B$36,F142&lt;='club records'!$C$36),AND(E142='club records'!$B$37,F142&lt;='club records'!$C$37))),"CR"," ")</f>
        <v xml:space="preserve"> </v>
      </c>
      <c r="S142" s="15" t="str">
        <f>IF(AND(B142=3000, OR(AND(E142='club records'!$B$38, F142&lt;='club records'!$C$38), AND(E142='club records'!$B$39, F142&lt;='club records'!$C$39), AND(E142='club records'!$B$40, F142&lt;='club records'!$C$40), AND(E142='club records'!$B$41, F142&lt;='club records'!$C$41))), "CR", " ")</f>
        <v xml:space="preserve"> </v>
      </c>
      <c r="T142" s="15" t="str">
        <f>IF(AND(B142=5000, OR(AND(E142='club records'!$B$42, F142&lt;='club records'!$C$42), AND(E142='club records'!$B$43, F142&lt;='club records'!$C$43))), "CR", " ")</f>
        <v xml:space="preserve"> </v>
      </c>
      <c r="U142" s="14" t="str">
        <f>IF(AND(B142=10000, OR(AND(E142='club records'!$B$44, F142&lt;='club records'!$C$44), AND(E142='club records'!$B$45, F142&lt;='club records'!$C$45))), "CR", " ")</f>
        <v xml:space="preserve"> </v>
      </c>
      <c r="V142" s="14" t="str">
        <f>IF(AND(B142="high jump", OR(AND(E142='club records'!$F$1, F142&gt;='club records'!$G$1), AND(E142='club records'!$F$2, F142&gt;='club records'!$G$2), AND(E142='club records'!$F$3, F142&gt;='club records'!$G$3), AND(E142='club records'!$F$4, F142&gt;='club records'!$G$4), AND(E142='club records'!$F$5, F142&gt;='club records'!$G$5))), "CR", " ")</f>
        <v xml:space="preserve"> </v>
      </c>
      <c r="W142" s="14" t="str">
        <f>IF(AND(B142="long jump", OR(AND(E142='club records'!$F$6, F142&gt;='club records'!$G$6), AND(E142='club records'!$F$7, F142&gt;='club records'!$G$7), AND(E142='club records'!$F$8, F142&gt;='club records'!$G$8), AND(E142='club records'!$F$9, F142&gt;='club records'!$G$9), AND(E142='club records'!$F$10, F142&gt;='club records'!$G$10))), "CR", " ")</f>
        <v xml:space="preserve"> </v>
      </c>
      <c r="X142" s="14" t="str">
        <f>IF(AND(B142="triple jump", OR(AND(E142='club records'!$F$11, F142&gt;='club records'!$G$11), AND(E142='club records'!$F$12, F142&gt;='club records'!$G$12), AND(E142='club records'!$F$13, F142&gt;='club records'!$G$13), AND(E142='club records'!$F$14, F142&gt;='club records'!$G$14), AND(E142='club records'!$F$15, F142&gt;='club records'!$G$15))), "CR", " ")</f>
        <v xml:space="preserve"> </v>
      </c>
      <c r="Y142" s="14" t="str">
        <f>IF(AND(B142="pole vault", OR(AND(E142='club records'!$F$16, F142&gt;='club records'!$G$16), AND(E142='club records'!$F$17, F142&gt;='club records'!$G$17), AND(E142='club records'!$F$18, F142&gt;='club records'!$G$18), AND(E142='club records'!$F$19, F142&gt;='club records'!$G$19), AND(E142='club records'!$F$20, F142&gt;='club records'!$G$20))), "CR", " ")</f>
        <v xml:space="preserve"> </v>
      </c>
      <c r="Z142" s="14" t="str">
        <f>IF(AND(B142="discus 1", E142='club records'!$F$21, F142&gt;='club records'!$G$21), "CR", " ")</f>
        <v xml:space="preserve"> </v>
      </c>
      <c r="AA142" s="14" t="str">
        <f>IF(AND(B142="discus 1.25", E142='club records'!$F$22, F142&gt;='club records'!$G$22), "CR", " ")</f>
        <v xml:space="preserve"> </v>
      </c>
      <c r="AB142" s="14" t="str">
        <f>IF(AND(B142="discus 1.5", E142='club records'!$F$23, F142&gt;='club records'!$G$23), "CR", " ")</f>
        <v xml:space="preserve"> </v>
      </c>
      <c r="AC142" s="14" t="str">
        <f>IF(AND(B142="discus 1.75", E142='club records'!$F$24, F142&gt;='club records'!$G$24), "CR", " ")</f>
        <v xml:space="preserve"> </v>
      </c>
      <c r="AD142" s="14" t="str">
        <f>IF(AND(B142="discus 2", E142='club records'!$F$25, F142&gt;='club records'!$G$25), "CR", " ")</f>
        <v xml:space="preserve"> </v>
      </c>
      <c r="AE142" s="14" t="str">
        <f>IF(AND(B142="hammer 4", E142='club records'!$F$27, F142&gt;='club records'!$G$27), "CR", " ")</f>
        <v xml:space="preserve"> </v>
      </c>
      <c r="AF142" s="14" t="str">
        <f>IF(AND(B142="hammer 5", E142='club records'!$F$28, F142&gt;='club records'!$G$28), "CR", " ")</f>
        <v xml:space="preserve"> </v>
      </c>
      <c r="AG142" s="14" t="str">
        <f>IF(AND(B142="hammer 6", E142='club records'!$F$29, F142&gt;='club records'!$G$29), "CR", " ")</f>
        <v xml:space="preserve"> </v>
      </c>
      <c r="AH142" s="14" t="str">
        <f>IF(AND(B142="hammer 7.26", E142='club records'!$F$30, F142&gt;='club records'!$G$30), "CR", " ")</f>
        <v xml:space="preserve"> </v>
      </c>
      <c r="AI142" s="14" t="str">
        <f>IF(AND(B142="javelin 400", E142='club records'!$F$31, F142&gt;='club records'!$G$31), "CR", " ")</f>
        <v xml:space="preserve"> </v>
      </c>
      <c r="AJ142" s="14" t="str">
        <f>IF(AND(B142="javelin 600", E142='club records'!$F$32, F142&gt;='club records'!$G$32), "CR", " ")</f>
        <v xml:space="preserve"> </v>
      </c>
      <c r="AK142" s="14" t="str">
        <f>IF(AND(B142="javelin 700", E142='club records'!$F$33, F142&gt;='club records'!$G$33), "CR", " ")</f>
        <v xml:space="preserve"> </v>
      </c>
      <c r="AL142" s="14" t="str">
        <f>IF(AND(B142="javelin 800", OR(AND(E142='club records'!$F$34, F142&gt;='club records'!$G$34), AND(E142='club records'!$F$35, F142&gt;='club records'!$G$35))), "CR", " ")</f>
        <v xml:space="preserve"> </v>
      </c>
      <c r="AM142" s="14" t="str">
        <f>IF(AND(B142="shot 3", E142='club records'!$F$36, F142&gt;='club records'!$G$36), "CR", " ")</f>
        <v xml:space="preserve"> </v>
      </c>
      <c r="AN142" s="14" t="str">
        <f>IF(AND(B142="shot 4", E142='club records'!$F$37, F142&gt;='club records'!$G$37), "CR", " ")</f>
        <v xml:space="preserve"> </v>
      </c>
      <c r="AO142" s="14" t="str">
        <f>IF(AND(B142="shot 5", E142='club records'!$F$38, F142&gt;='club records'!$G$38), "CR", " ")</f>
        <v xml:space="preserve"> </v>
      </c>
      <c r="AP142" s="14" t="str">
        <f>IF(AND(B142="shot 6", E142='club records'!$F$39, F142&gt;='club records'!$G$39), "CR", " ")</f>
        <v xml:space="preserve"> </v>
      </c>
      <c r="AQ142" s="14" t="str">
        <f>IF(AND(B142="shot 7.26", E142='club records'!$F$40, F142&gt;='club records'!$G$40), "CR", " ")</f>
        <v xml:space="preserve"> </v>
      </c>
      <c r="AR142" s="14" t="str">
        <f>IF(AND(B142="60H",OR(AND(E142='club records'!$J$1,F142&lt;='club records'!$K$1),AND(E142='club records'!$J$2,F142&lt;='club records'!$K$2),AND(E142='club records'!$J$3,F142&lt;='club records'!$K$3),AND(E142='club records'!$J$4,F142&lt;='club records'!$K$4),AND(E142='club records'!$J$5,F142&lt;='club records'!$K$5))),"CR"," ")</f>
        <v xml:space="preserve"> </v>
      </c>
      <c r="AS142" s="14" t="str">
        <f>IF(AND(B142="75H", AND(E142='club records'!$J$6, F142&lt;='club records'!$K$6)), "CR", " ")</f>
        <v xml:space="preserve"> </v>
      </c>
      <c r="AT142" s="14" t="str">
        <f>IF(AND(B142="80H", AND(E142='club records'!$J$7, F142&lt;='club records'!$K$7)), "CR", " ")</f>
        <v xml:space="preserve"> </v>
      </c>
      <c r="AU142" s="14" t="str">
        <f>IF(AND(B142="100H", AND(E142='club records'!$J$8, F142&lt;='club records'!$K$8)), "CR", " ")</f>
        <v xml:space="preserve"> </v>
      </c>
      <c r="AV142" s="14" t="str">
        <f>IF(AND(B142="110H", OR(AND(E142='club records'!$J$9, F142&lt;='club records'!$K$9), AND(E142='club records'!$J$10, F142&lt;='club records'!$K$10))), "CR", " ")</f>
        <v xml:space="preserve"> </v>
      </c>
      <c r="AW142" s="14" t="str">
        <f>IF(AND(B142="400H", OR(AND(E142='club records'!$J$11, F142&lt;='club records'!$K$11), AND(E142='club records'!$J$12, F142&lt;='club records'!$K$12), AND(E142='club records'!$J$13, F142&lt;='club records'!$K$13), AND(E142='club records'!$J$14, F142&lt;='club records'!$K$14))), "CR", " ")</f>
        <v xml:space="preserve"> </v>
      </c>
      <c r="AX142" s="14" t="str">
        <f>IF(AND(B142="1500SC", AND(E142='club records'!$J$15, F142&lt;='club records'!$K$15)), "CR", " ")</f>
        <v xml:space="preserve"> </v>
      </c>
      <c r="AY142" s="14" t="str">
        <f>IF(AND(B142="2000SC", OR(AND(E142='club records'!$J$17, F142&lt;='club records'!$K$17), AND(E142='club records'!$J$18, F142&lt;='club records'!$K$18))), "CR", " ")</f>
        <v xml:space="preserve"> </v>
      </c>
      <c r="AZ142" s="14" t="str">
        <f>IF(AND(B142="3000SC", OR(AND(E142='club records'!$J$20, F142&lt;='club records'!$K$20), AND(E142='club records'!$J$21, F142&lt;='club records'!$K$21))), "CR", " ")</f>
        <v xml:space="preserve"> </v>
      </c>
      <c r="BA142" s="15" t="str">
        <f>IF(AND(B142="4x100", OR(AND(E142='club records'!$N$1, F142&lt;='club records'!$O$1), AND(E142='club records'!$N$2, F142&lt;='club records'!$O$2), AND(E142='club records'!$N$3, F142&lt;='club records'!$O$3), AND(E142='club records'!$N$4, F142&lt;='club records'!$O$4), AND(E142='club records'!$N$5, F142&lt;='club records'!$O$5))), "CR", " ")</f>
        <v xml:space="preserve"> </v>
      </c>
      <c r="BB142" s="15" t="str">
        <f>IF(AND(B142="4x200", OR(AND(E142='club records'!$N$6, F142&lt;='club records'!$O$6), AND(E142='club records'!$N$7, F142&lt;='club records'!$O$7), AND(E142='club records'!$N$8, F142&lt;='club records'!$O$8), AND(E142='club records'!$N$9, F142&lt;='club records'!$O$9), AND(E142='club records'!$N$10, F142&lt;='club records'!$O$10))), "CR", " ")</f>
        <v xml:space="preserve"> </v>
      </c>
      <c r="BC142" s="15" t="str">
        <f>IF(AND(B142="4x300", AND(E142='club records'!$N$11, F142&lt;='club records'!$O$11)), "CR", " ")</f>
        <v xml:space="preserve"> </v>
      </c>
      <c r="BD142" s="15" t="str">
        <f>IF(AND(B142="4x400", OR(AND(E142='club records'!$N$12, F142&lt;='club records'!$O$12), AND(E142='club records'!$N$13, F142&lt;='club records'!$O$13), AND(E142='club records'!$N$14, F142&lt;='club records'!$O$14), AND(E142='club records'!$N$15, F142&lt;='club records'!$O$15))), "CR", " ")</f>
        <v xml:space="preserve"> </v>
      </c>
      <c r="BE142" s="15" t="str">
        <f>IF(AND(B142="3x800", OR(AND(E142='club records'!$N$16, F142&lt;='club records'!$O$16), AND(E142='club records'!$N$17, F142&lt;='club records'!$O$17), AND(E142='club records'!$N$18, F142&lt;='club records'!$O$18))), "CR", " ")</f>
        <v xml:space="preserve"> </v>
      </c>
      <c r="BF142" s="15" t="str">
        <f>IF(AND(B142="pentathlon", OR(AND(E142='club records'!$N$21, F142&gt;='club records'!$O$21), AND(E142='club records'!$N$22, F142&gt;='club records'!$O$22),AND(E142='club records'!$N$23, F142&gt;='club records'!$O$23),AND(E142='club records'!$N$24, F142&gt;='club records'!$O$24))), "CR", " ")</f>
        <v xml:space="preserve"> </v>
      </c>
      <c r="BG142" s="15" t="str">
        <f>IF(AND(B142="heptathlon", OR(AND(E142='club records'!$N$26, F142&gt;='club records'!$O$26), AND(E142='club records'!$N$27, F142&gt;='club records'!$O$27))), "CR", " ")</f>
        <v xml:space="preserve"> </v>
      </c>
      <c r="BH142" s="15" t="str">
        <f>IF(AND(B142="decathlon", OR(AND(E142='club records'!$N$29, F142&gt;='club records'!$O$29), AND(E142='club records'!$N$30, F142&gt;='club records'!$O$30),AND(E142='club records'!$N$31, F142&gt;='club records'!$O$31))), "CR", " ")</f>
        <v xml:space="preserve"> </v>
      </c>
    </row>
    <row r="143" spans="1:60" ht="14.5" x14ac:dyDescent="0.35">
      <c r="A143" s="1" t="str">
        <f t="shared" si="9"/>
        <v>U13</v>
      </c>
      <c r="B143" s="2" t="s">
        <v>7</v>
      </c>
      <c r="C143" s="1" t="s">
        <v>183</v>
      </c>
      <c r="D143" s="1" t="s">
        <v>48</v>
      </c>
      <c r="E143" s="19" t="s">
        <v>13</v>
      </c>
      <c r="F143" s="20">
        <v>3.27</v>
      </c>
      <c r="G143" s="27">
        <v>39903</v>
      </c>
      <c r="H143" s="1" t="s">
        <v>248</v>
      </c>
      <c r="I143" s="1" t="s">
        <v>249</v>
      </c>
      <c r="J143" s="15" t="str">
        <f t="shared" si="10"/>
        <v/>
      </c>
      <c r="K143" s="15" t="str">
        <f>IF(AND(B143=100, OR(AND(E143='club records'!$B$6, F143&lt;='club records'!$C$6), AND(E143='club records'!$B$7, F143&lt;='club records'!$C$7), AND(E143='club records'!$B$8, F143&lt;='club records'!$C$8), AND(E143='club records'!$B$9, F143&lt;='club records'!$C$9), AND(E143='club records'!$B$10, F143&lt;='club records'!$C$10))), "CR", " ")</f>
        <v xml:space="preserve"> </v>
      </c>
      <c r="L143" s="15" t="str">
        <f>IF(AND(B143=200, OR(AND(E143='club records'!$B$11, F143&lt;='club records'!$C$11), AND(E143='club records'!$B$12, F143&lt;='club records'!$C$12), AND(E143='club records'!$B$13, F143&lt;='club records'!$C$13), AND(E143='club records'!$B$14, F143&lt;='club records'!$C$14), AND(E143='club records'!$B$15, F143&lt;='club records'!$C$15))), "CR", " ")</f>
        <v xml:space="preserve"> </v>
      </c>
      <c r="M143" s="15" t="str">
        <f>IF(AND(B143=300, OR(AND(E143='club records'!$B$16, F143&lt;='club records'!$C$16), AND(E143='club records'!$B$17, F143&lt;='club records'!$C$17))), "CR", " ")</f>
        <v xml:space="preserve"> </v>
      </c>
      <c r="N143" s="15" t="str">
        <f>IF(AND(B143=400, OR(AND(E143='club records'!$B$18, F143&lt;='club records'!$C$18), AND(E143='club records'!$B$19, F143&lt;='club records'!$C$19), AND(E143='club records'!$B$20, F143&lt;='club records'!$C$20), AND(E143='club records'!$B$21, F143&lt;='club records'!$C$21))), "CR", " ")</f>
        <v xml:space="preserve"> </v>
      </c>
      <c r="O143" s="15" t="str">
        <f>IF(AND(B143=800, OR(AND(E143='club records'!$B$22, F143&lt;='club records'!$C$22), AND(E143='club records'!$B$23, F143&lt;='club records'!$C$23), AND(E143='club records'!$B$24, F143&lt;='club records'!$C$24), AND(E143='club records'!$B$25, F143&lt;='club records'!$C$25), AND(E143='club records'!$B$26, F143&lt;='club records'!$C$26))), "CR", " ")</f>
        <v xml:space="preserve"> </v>
      </c>
      <c r="P143" s="15" t="str">
        <f>IF(AND(B143=1000, OR(AND(E143='club records'!$B$27, F143&lt;='club records'!$C$27), AND(E143='club records'!$B$28, F143&lt;='club records'!$C$28))), "CR", " ")</f>
        <v xml:space="preserve"> </v>
      </c>
      <c r="Q143" s="15" t="str">
        <f>IF(AND(B143=1500, OR(AND(E143='club records'!$B$29, F143&lt;='club records'!$C$29), AND(E143='club records'!$B$30, F143&lt;='club records'!$C$30), AND(E143='club records'!$B$31, F143&lt;='club records'!$C$31), AND(E143='club records'!$B$32, F143&lt;='club records'!$C$32), AND(E143='club records'!$B$33, F143&lt;='club records'!$C$33))), "CR", " ")</f>
        <v xml:space="preserve"> </v>
      </c>
      <c r="R143" s="15" t="str">
        <f>IF(AND(B143="1600 (Mile)",OR(AND(E143='club records'!$B$34,F143&lt;='club records'!$C$34),AND(E143='club records'!$B$35,F143&lt;='club records'!$C$35),AND(E143='club records'!$B$36,F143&lt;='club records'!$C$36),AND(E143='club records'!$B$37,F143&lt;='club records'!$C$37))),"CR"," ")</f>
        <v xml:space="preserve"> </v>
      </c>
      <c r="S143" s="15" t="str">
        <f>IF(AND(B143=3000, OR(AND(E143='club records'!$B$38, F143&lt;='club records'!$C$38), AND(E143='club records'!$B$39, F143&lt;='club records'!$C$39), AND(E143='club records'!$B$40, F143&lt;='club records'!$C$40), AND(E143='club records'!$B$41, F143&lt;='club records'!$C$41))), "CR", " ")</f>
        <v xml:space="preserve"> </v>
      </c>
      <c r="T143" s="15" t="str">
        <f>IF(AND(B143=5000, OR(AND(E143='club records'!$B$42, F143&lt;='club records'!$C$42), AND(E143='club records'!$B$43, F143&lt;='club records'!$C$43))), "CR", " ")</f>
        <v xml:space="preserve"> </v>
      </c>
      <c r="U143" s="14" t="str">
        <f>IF(AND(B143=10000, OR(AND(E143='club records'!$B$44, F143&lt;='club records'!$C$44), AND(E143='club records'!$B$45, F143&lt;='club records'!$C$45))), "CR", " ")</f>
        <v xml:space="preserve"> </v>
      </c>
      <c r="V143" s="14" t="str">
        <f>IF(AND(B143="high jump", OR(AND(E143='club records'!$F$1, F143&gt;='club records'!$G$1), AND(E143='club records'!$F$2, F143&gt;='club records'!$G$2), AND(E143='club records'!$F$3, F143&gt;='club records'!$G$3), AND(E143='club records'!$F$4, F143&gt;='club records'!$G$4), AND(E143='club records'!$F$5, F143&gt;='club records'!$G$5))), "CR", " ")</f>
        <v xml:space="preserve"> </v>
      </c>
      <c r="W143" s="14" t="str">
        <f>IF(AND(B143="long jump", OR(AND(E143='club records'!$F$6, F143&gt;='club records'!$G$6), AND(E143='club records'!$F$7, F143&gt;='club records'!$G$7), AND(E143='club records'!$F$8, F143&gt;='club records'!$G$8), AND(E143='club records'!$F$9, F143&gt;='club records'!$G$9), AND(E143='club records'!$F$10, F143&gt;='club records'!$G$10))), "CR", " ")</f>
        <v xml:space="preserve"> </v>
      </c>
      <c r="X143" s="14" t="str">
        <f>IF(AND(B143="triple jump", OR(AND(E143='club records'!$F$11, F143&gt;='club records'!$G$11), AND(E143='club records'!$F$12, F143&gt;='club records'!$G$12), AND(E143='club records'!$F$13, F143&gt;='club records'!$G$13), AND(E143='club records'!$F$14, F143&gt;='club records'!$G$14), AND(E143='club records'!$F$15, F143&gt;='club records'!$G$15))), "CR", " ")</f>
        <v xml:space="preserve"> </v>
      </c>
      <c r="Y143" s="14" t="str">
        <f>IF(AND(B143="pole vault", OR(AND(E143='club records'!$F$16, F143&gt;='club records'!$G$16), AND(E143='club records'!$F$17, F143&gt;='club records'!$G$17), AND(E143='club records'!$F$18, F143&gt;='club records'!$G$18), AND(E143='club records'!$F$19, F143&gt;='club records'!$G$19), AND(E143='club records'!$F$20, F143&gt;='club records'!$G$20))), "CR", " ")</f>
        <v xml:space="preserve"> </v>
      </c>
      <c r="Z143" s="14" t="str">
        <f>IF(AND(B143="discus 1", E143='club records'!$F$21, F143&gt;='club records'!$G$21), "CR", " ")</f>
        <v xml:space="preserve"> </v>
      </c>
      <c r="AA143" s="14" t="str">
        <f>IF(AND(B143="discus 1.25", E143='club records'!$F$22, F143&gt;='club records'!$G$22), "CR", " ")</f>
        <v xml:space="preserve"> </v>
      </c>
      <c r="AB143" s="14" t="str">
        <f>IF(AND(B143="discus 1.5", E143='club records'!$F$23, F143&gt;='club records'!$G$23), "CR", " ")</f>
        <v xml:space="preserve"> </v>
      </c>
      <c r="AC143" s="14" t="str">
        <f>IF(AND(B143="discus 1.75", E143='club records'!$F$24, F143&gt;='club records'!$G$24), "CR", " ")</f>
        <v xml:space="preserve"> </v>
      </c>
      <c r="AD143" s="14" t="str">
        <f>IF(AND(B143="discus 2", E143='club records'!$F$25, F143&gt;='club records'!$G$25), "CR", " ")</f>
        <v xml:space="preserve"> </v>
      </c>
      <c r="AE143" s="14" t="str">
        <f>IF(AND(B143="hammer 4", E143='club records'!$F$27, F143&gt;='club records'!$G$27), "CR", " ")</f>
        <v xml:space="preserve"> </v>
      </c>
      <c r="AF143" s="14" t="str">
        <f>IF(AND(B143="hammer 5", E143='club records'!$F$28, F143&gt;='club records'!$G$28), "CR", " ")</f>
        <v xml:space="preserve"> </v>
      </c>
      <c r="AG143" s="14" t="str">
        <f>IF(AND(B143="hammer 6", E143='club records'!$F$29, F143&gt;='club records'!$G$29), "CR", " ")</f>
        <v xml:space="preserve"> </v>
      </c>
      <c r="AH143" s="14" t="str">
        <f>IF(AND(B143="hammer 7.26", E143='club records'!$F$30, F143&gt;='club records'!$G$30), "CR", " ")</f>
        <v xml:space="preserve"> </v>
      </c>
      <c r="AI143" s="14" t="str">
        <f>IF(AND(B143="javelin 400", E143='club records'!$F$31, F143&gt;='club records'!$G$31), "CR", " ")</f>
        <v xml:space="preserve"> </v>
      </c>
      <c r="AJ143" s="14" t="str">
        <f>IF(AND(B143="javelin 600", E143='club records'!$F$32, F143&gt;='club records'!$G$32), "CR", " ")</f>
        <v xml:space="preserve"> </v>
      </c>
      <c r="AK143" s="14" t="str">
        <f>IF(AND(B143="javelin 700", E143='club records'!$F$33, F143&gt;='club records'!$G$33), "CR", " ")</f>
        <v xml:space="preserve"> </v>
      </c>
      <c r="AL143" s="14" t="str">
        <f>IF(AND(B143="javelin 800", OR(AND(E143='club records'!$F$34, F143&gt;='club records'!$G$34), AND(E143='club records'!$F$35, F143&gt;='club records'!$G$35))), "CR", " ")</f>
        <v xml:space="preserve"> </v>
      </c>
      <c r="AM143" s="14" t="str">
        <f>IF(AND(B143="shot 3", E143='club records'!$F$36, F143&gt;='club records'!$G$36), "CR", " ")</f>
        <v xml:space="preserve"> </v>
      </c>
      <c r="AN143" s="14" t="str">
        <f>IF(AND(B143="shot 4", E143='club records'!$F$37, F143&gt;='club records'!$G$37), "CR", " ")</f>
        <v xml:space="preserve"> </v>
      </c>
      <c r="AO143" s="14" t="str">
        <f>IF(AND(B143="shot 5", E143='club records'!$F$38, F143&gt;='club records'!$G$38), "CR", " ")</f>
        <v xml:space="preserve"> </v>
      </c>
      <c r="AP143" s="14" t="str">
        <f>IF(AND(B143="shot 6", E143='club records'!$F$39, F143&gt;='club records'!$G$39), "CR", " ")</f>
        <v xml:space="preserve"> </v>
      </c>
      <c r="AQ143" s="14" t="str">
        <f>IF(AND(B143="shot 7.26", E143='club records'!$F$40, F143&gt;='club records'!$G$40), "CR", " ")</f>
        <v xml:space="preserve"> </v>
      </c>
      <c r="AR143" s="14" t="str">
        <f>IF(AND(B143="60H",OR(AND(E143='club records'!$J$1,F143&lt;='club records'!$K$1),AND(E143='club records'!$J$2,F143&lt;='club records'!$K$2),AND(E143='club records'!$J$3,F143&lt;='club records'!$K$3),AND(E143='club records'!$J$4,F143&lt;='club records'!$K$4),AND(E143='club records'!$J$5,F143&lt;='club records'!$K$5))),"CR"," ")</f>
        <v xml:space="preserve"> </v>
      </c>
      <c r="AS143" s="14" t="str">
        <f>IF(AND(B143="75H", AND(E143='club records'!$J$6, F143&lt;='club records'!$K$6)), "CR", " ")</f>
        <v xml:space="preserve"> </v>
      </c>
      <c r="AT143" s="14" t="str">
        <f>IF(AND(B143="80H", AND(E143='club records'!$J$7, F143&lt;='club records'!$K$7)), "CR", " ")</f>
        <v xml:space="preserve"> </v>
      </c>
      <c r="AU143" s="14" t="str">
        <f>IF(AND(B143="100H", AND(E143='club records'!$J$8, F143&lt;='club records'!$K$8)), "CR", " ")</f>
        <v xml:space="preserve"> </v>
      </c>
      <c r="AV143" s="14" t="str">
        <f>IF(AND(B143="110H", OR(AND(E143='club records'!$J$9, F143&lt;='club records'!$K$9), AND(E143='club records'!$J$10, F143&lt;='club records'!$K$10))), "CR", " ")</f>
        <v xml:space="preserve"> </v>
      </c>
      <c r="AW143" s="14" t="str">
        <f>IF(AND(B143="400H", OR(AND(E143='club records'!$J$11, F143&lt;='club records'!$K$11), AND(E143='club records'!$J$12, F143&lt;='club records'!$K$12), AND(E143='club records'!$J$13, F143&lt;='club records'!$K$13), AND(E143='club records'!$J$14, F143&lt;='club records'!$K$14))), "CR", " ")</f>
        <v xml:space="preserve"> </v>
      </c>
      <c r="AX143" s="14" t="str">
        <f>IF(AND(B143="1500SC", AND(E143='club records'!$J$15, F143&lt;='club records'!$K$15)), "CR", " ")</f>
        <v xml:space="preserve"> </v>
      </c>
      <c r="AY143" s="14" t="str">
        <f>IF(AND(B143="2000SC", OR(AND(E143='club records'!$J$17, F143&lt;='club records'!$K$17), AND(E143='club records'!$J$18, F143&lt;='club records'!$K$18))), "CR", " ")</f>
        <v xml:space="preserve"> </v>
      </c>
      <c r="AZ143" s="14" t="str">
        <f>IF(AND(B143="3000SC", OR(AND(E143='club records'!$J$20, F143&lt;='club records'!$K$20), AND(E143='club records'!$J$21, F143&lt;='club records'!$K$21))), "CR", " ")</f>
        <v xml:space="preserve"> </v>
      </c>
      <c r="BA143" s="15" t="str">
        <f>IF(AND(B143="4x100", OR(AND(E143='club records'!$N$1, F143&lt;='club records'!$O$1), AND(E143='club records'!$N$2, F143&lt;='club records'!$O$2), AND(E143='club records'!$N$3, F143&lt;='club records'!$O$3), AND(E143='club records'!$N$4, F143&lt;='club records'!$O$4), AND(E143='club records'!$N$5, F143&lt;='club records'!$O$5))), "CR", " ")</f>
        <v xml:space="preserve"> </v>
      </c>
      <c r="BB143" s="15" t="str">
        <f>IF(AND(B143="4x200", OR(AND(E143='club records'!$N$6, F143&lt;='club records'!$O$6), AND(E143='club records'!$N$7, F143&lt;='club records'!$O$7), AND(E143='club records'!$N$8, F143&lt;='club records'!$O$8), AND(E143='club records'!$N$9, F143&lt;='club records'!$O$9), AND(E143='club records'!$N$10, F143&lt;='club records'!$O$10))), "CR", " ")</f>
        <v xml:space="preserve"> </v>
      </c>
      <c r="BC143" s="15" t="str">
        <f>IF(AND(B143="4x300", AND(E143='club records'!$N$11, F143&lt;='club records'!$O$11)), "CR", " ")</f>
        <v xml:space="preserve"> </v>
      </c>
      <c r="BD143" s="15" t="str">
        <f>IF(AND(B143="4x400", OR(AND(E143='club records'!$N$12, F143&lt;='club records'!$O$12), AND(E143='club records'!$N$13, F143&lt;='club records'!$O$13), AND(E143='club records'!$N$14, F143&lt;='club records'!$O$14), AND(E143='club records'!$N$15, F143&lt;='club records'!$O$15))), "CR", " ")</f>
        <v xml:space="preserve"> </v>
      </c>
      <c r="BE143" s="15" t="str">
        <f>IF(AND(B143="3x800", OR(AND(E143='club records'!$N$16, F143&lt;='club records'!$O$16), AND(E143='club records'!$N$17, F143&lt;='club records'!$O$17), AND(E143='club records'!$N$18, F143&lt;='club records'!$O$18))), "CR", " ")</f>
        <v xml:space="preserve"> </v>
      </c>
      <c r="BF143" s="15" t="str">
        <f>IF(AND(B143="pentathlon", OR(AND(E143='club records'!$N$21, F143&gt;='club records'!$O$21), AND(E143='club records'!$N$22, F143&gt;='club records'!$O$22),AND(E143='club records'!$N$23, F143&gt;='club records'!$O$23),AND(E143='club records'!$N$24, F143&gt;='club records'!$O$24))), "CR", " ")</f>
        <v xml:space="preserve"> </v>
      </c>
      <c r="BG143" s="15" t="str">
        <f>IF(AND(B143="heptathlon", OR(AND(E143='club records'!$N$26, F143&gt;='club records'!$O$26), AND(E143='club records'!$N$27, F143&gt;='club records'!$O$27))), "CR", " ")</f>
        <v xml:space="preserve"> </v>
      </c>
      <c r="BH143" s="15" t="str">
        <f>IF(AND(B143="decathlon", OR(AND(E143='club records'!$N$29, F143&gt;='club records'!$O$29), AND(E143='club records'!$N$30, F143&gt;='club records'!$O$30),AND(E143='club records'!$N$31, F143&gt;='club records'!$O$31))), "CR", " ")</f>
        <v xml:space="preserve"> </v>
      </c>
    </row>
    <row r="144" spans="1:60" ht="14.5" x14ac:dyDescent="0.35">
      <c r="A144" s="1" t="str">
        <f t="shared" si="9"/>
        <v>U13</v>
      </c>
      <c r="B144" s="2" t="s">
        <v>7</v>
      </c>
      <c r="C144" s="1" t="s">
        <v>61</v>
      </c>
      <c r="D144" s="1" t="s">
        <v>258</v>
      </c>
      <c r="E144" s="19" t="s">
        <v>13</v>
      </c>
      <c r="F144" s="20">
        <v>3.28</v>
      </c>
      <c r="G144" s="27">
        <v>39903</v>
      </c>
      <c r="H144" s="1" t="s">
        <v>248</v>
      </c>
      <c r="I144" s="1" t="s">
        <v>249</v>
      </c>
      <c r="J144" s="15" t="str">
        <f t="shared" si="10"/>
        <v/>
      </c>
      <c r="K144" s="15" t="str">
        <f>IF(AND(B144=100, OR(AND(E144='club records'!$B$6, F144&lt;='club records'!$C$6), AND(E144='club records'!$B$7, F144&lt;='club records'!$C$7), AND(E144='club records'!$B$8, F144&lt;='club records'!$C$8), AND(E144='club records'!$B$9, F144&lt;='club records'!$C$9), AND(E144='club records'!$B$10, F144&lt;='club records'!$C$10))), "CR", " ")</f>
        <v xml:space="preserve"> </v>
      </c>
      <c r="L144" s="15" t="str">
        <f>IF(AND(B144=200, OR(AND(E144='club records'!$B$11, F144&lt;='club records'!$C$11), AND(E144='club records'!$B$12, F144&lt;='club records'!$C$12), AND(E144='club records'!$B$13, F144&lt;='club records'!$C$13), AND(E144='club records'!$B$14, F144&lt;='club records'!$C$14), AND(E144='club records'!$B$15, F144&lt;='club records'!$C$15))), "CR", " ")</f>
        <v xml:space="preserve"> </v>
      </c>
      <c r="M144" s="15" t="str">
        <f>IF(AND(B144=300, OR(AND(E144='club records'!$B$16, F144&lt;='club records'!$C$16), AND(E144='club records'!$B$17, F144&lt;='club records'!$C$17))), "CR", " ")</f>
        <v xml:space="preserve"> </v>
      </c>
      <c r="N144" s="15" t="str">
        <f>IF(AND(B144=400, OR(AND(E144='club records'!$B$18, F144&lt;='club records'!$C$18), AND(E144='club records'!$B$19, F144&lt;='club records'!$C$19), AND(E144='club records'!$B$20, F144&lt;='club records'!$C$20), AND(E144='club records'!$B$21, F144&lt;='club records'!$C$21))), "CR", " ")</f>
        <v xml:space="preserve"> </v>
      </c>
      <c r="O144" s="15" t="str">
        <f>IF(AND(B144=800, OR(AND(E144='club records'!$B$22, F144&lt;='club records'!$C$22), AND(E144='club records'!$B$23, F144&lt;='club records'!$C$23), AND(E144='club records'!$B$24, F144&lt;='club records'!$C$24), AND(E144='club records'!$B$25, F144&lt;='club records'!$C$25), AND(E144='club records'!$B$26, F144&lt;='club records'!$C$26))), "CR", " ")</f>
        <v xml:space="preserve"> </v>
      </c>
      <c r="P144" s="15" t="str">
        <f>IF(AND(B144=1000, OR(AND(E144='club records'!$B$27, F144&lt;='club records'!$C$27), AND(E144='club records'!$B$28, F144&lt;='club records'!$C$28))), "CR", " ")</f>
        <v xml:space="preserve"> </v>
      </c>
      <c r="Q144" s="15" t="str">
        <f>IF(AND(B144=1500, OR(AND(E144='club records'!$B$29, F144&lt;='club records'!$C$29), AND(E144='club records'!$B$30, F144&lt;='club records'!$C$30), AND(E144='club records'!$B$31, F144&lt;='club records'!$C$31), AND(E144='club records'!$B$32, F144&lt;='club records'!$C$32), AND(E144='club records'!$B$33, F144&lt;='club records'!$C$33))), "CR", " ")</f>
        <v xml:space="preserve"> </v>
      </c>
      <c r="R144" s="15" t="str">
        <f>IF(AND(B144="1600 (Mile)",OR(AND(E144='club records'!$B$34,F144&lt;='club records'!$C$34),AND(E144='club records'!$B$35,F144&lt;='club records'!$C$35),AND(E144='club records'!$B$36,F144&lt;='club records'!$C$36),AND(E144='club records'!$B$37,F144&lt;='club records'!$C$37))),"CR"," ")</f>
        <v xml:space="preserve"> </v>
      </c>
      <c r="S144" s="15" t="str">
        <f>IF(AND(B144=3000, OR(AND(E144='club records'!$B$38, F144&lt;='club records'!$C$38), AND(E144='club records'!$B$39, F144&lt;='club records'!$C$39), AND(E144='club records'!$B$40, F144&lt;='club records'!$C$40), AND(E144='club records'!$B$41, F144&lt;='club records'!$C$41))), "CR", " ")</f>
        <v xml:space="preserve"> </v>
      </c>
      <c r="T144" s="15" t="str">
        <f>IF(AND(B144=5000, OR(AND(E144='club records'!$B$42, F144&lt;='club records'!$C$42), AND(E144='club records'!$B$43, F144&lt;='club records'!$C$43))), "CR", " ")</f>
        <v xml:space="preserve"> </v>
      </c>
      <c r="U144" s="14" t="str">
        <f>IF(AND(B144=10000, OR(AND(E144='club records'!$B$44, F144&lt;='club records'!$C$44), AND(E144='club records'!$B$45, F144&lt;='club records'!$C$45))), "CR", " ")</f>
        <v xml:space="preserve"> </v>
      </c>
      <c r="V144" s="14" t="str">
        <f>IF(AND(B144="high jump", OR(AND(E144='club records'!$F$1, F144&gt;='club records'!$G$1), AND(E144='club records'!$F$2, F144&gt;='club records'!$G$2), AND(E144='club records'!$F$3, F144&gt;='club records'!$G$3), AND(E144='club records'!$F$4, F144&gt;='club records'!$G$4), AND(E144='club records'!$F$5, F144&gt;='club records'!$G$5))), "CR", " ")</f>
        <v xml:space="preserve"> </v>
      </c>
      <c r="W144" s="14" t="str">
        <f>IF(AND(B144="long jump", OR(AND(E144='club records'!$F$6, F144&gt;='club records'!$G$6), AND(E144='club records'!$F$7, F144&gt;='club records'!$G$7), AND(E144='club records'!$F$8, F144&gt;='club records'!$G$8), AND(E144='club records'!$F$9, F144&gt;='club records'!$G$9), AND(E144='club records'!$F$10, F144&gt;='club records'!$G$10))), "CR", " ")</f>
        <v xml:space="preserve"> </v>
      </c>
      <c r="X144" s="14" t="str">
        <f>IF(AND(B144="triple jump", OR(AND(E144='club records'!$F$11, F144&gt;='club records'!$G$11), AND(E144='club records'!$F$12, F144&gt;='club records'!$G$12), AND(E144='club records'!$F$13, F144&gt;='club records'!$G$13), AND(E144='club records'!$F$14, F144&gt;='club records'!$G$14), AND(E144='club records'!$F$15, F144&gt;='club records'!$G$15))), "CR", " ")</f>
        <v xml:space="preserve"> </v>
      </c>
      <c r="Y144" s="14" t="str">
        <f>IF(AND(B144="pole vault", OR(AND(E144='club records'!$F$16, F144&gt;='club records'!$G$16), AND(E144='club records'!$F$17, F144&gt;='club records'!$G$17), AND(E144='club records'!$F$18, F144&gt;='club records'!$G$18), AND(E144='club records'!$F$19, F144&gt;='club records'!$G$19), AND(E144='club records'!$F$20, F144&gt;='club records'!$G$20))), "CR", " ")</f>
        <v xml:space="preserve"> </v>
      </c>
      <c r="Z144" s="14" t="str">
        <f>IF(AND(B144="discus 1", E144='club records'!$F$21, F144&gt;='club records'!$G$21), "CR", " ")</f>
        <v xml:space="preserve"> </v>
      </c>
      <c r="AA144" s="14" t="str">
        <f>IF(AND(B144="discus 1.25", E144='club records'!$F$22, F144&gt;='club records'!$G$22), "CR", " ")</f>
        <v xml:space="preserve"> </v>
      </c>
      <c r="AB144" s="14" t="str">
        <f>IF(AND(B144="discus 1.5", E144='club records'!$F$23, F144&gt;='club records'!$G$23), "CR", " ")</f>
        <v xml:space="preserve"> </v>
      </c>
      <c r="AC144" s="14" t="str">
        <f>IF(AND(B144="discus 1.75", E144='club records'!$F$24, F144&gt;='club records'!$G$24), "CR", " ")</f>
        <v xml:space="preserve"> </v>
      </c>
      <c r="AD144" s="14" t="str">
        <f>IF(AND(B144="discus 2", E144='club records'!$F$25, F144&gt;='club records'!$G$25), "CR", " ")</f>
        <v xml:space="preserve"> </v>
      </c>
      <c r="AE144" s="14" t="str">
        <f>IF(AND(B144="hammer 4", E144='club records'!$F$27, F144&gt;='club records'!$G$27), "CR", " ")</f>
        <v xml:space="preserve"> </v>
      </c>
      <c r="AF144" s="14" t="str">
        <f>IF(AND(B144="hammer 5", E144='club records'!$F$28, F144&gt;='club records'!$G$28), "CR", " ")</f>
        <v xml:space="preserve"> </v>
      </c>
      <c r="AG144" s="14" t="str">
        <f>IF(AND(B144="hammer 6", E144='club records'!$F$29, F144&gt;='club records'!$G$29), "CR", " ")</f>
        <v xml:space="preserve"> </v>
      </c>
      <c r="AH144" s="14" t="str">
        <f>IF(AND(B144="hammer 7.26", E144='club records'!$F$30, F144&gt;='club records'!$G$30), "CR", " ")</f>
        <v xml:space="preserve"> </v>
      </c>
      <c r="AI144" s="14" t="str">
        <f>IF(AND(B144="javelin 400", E144='club records'!$F$31, F144&gt;='club records'!$G$31), "CR", " ")</f>
        <v xml:space="preserve"> </v>
      </c>
      <c r="AJ144" s="14" t="str">
        <f>IF(AND(B144="javelin 600", E144='club records'!$F$32, F144&gt;='club records'!$G$32), "CR", " ")</f>
        <v xml:space="preserve"> </v>
      </c>
      <c r="AK144" s="14" t="str">
        <f>IF(AND(B144="javelin 700", E144='club records'!$F$33, F144&gt;='club records'!$G$33), "CR", " ")</f>
        <v xml:space="preserve"> </v>
      </c>
      <c r="AL144" s="14" t="str">
        <f>IF(AND(B144="javelin 800", OR(AND(E144='club records'!$F$34, F144&gt;='club records'!$G$34), AND(E144='club records'!$F$35, F144&gt;='club records'!$G$35))), "CR", " ")</f>
        <v xml:space="preserve"> </v>
      </c>
      <c r="AM144" s="14" t="str">
        <f>IF(AND(B144="shot 3", E144='club records'!$F$36, F144&gt;='club records'!$G$36), "CR", " ")</f>
        <v xml:space="preserve"> </v>
      </c>
      <c r="AN144" s="14" t="str">
        <f>IF(AND(B144="shot 4", E144='club records'!$F$37, F144&gt;='club records'!$G$37), "CR", " ")</f>
        <v xml:space="preserve"> </v>
      </c>
      <c r="AO144" s="14" t="str">
        <f>IF(AND(B144="shot 5", E144='club records'!$F$38, F144&gt;='club records'!$G$38), "CR", " ")</f>
        <v xml:space="preserve"> </v>
      </c>
      <c r="AP144" s="14" t="str">
        <f>IF(AND(B144="shot 6", E144='club records'!$F$39, F144&gt;='club records'!$G$39), "CR", " ")</f>
        <v xml:space="preserve"> </v>
      </c>
      <c r="AQ144" s="14" t="str">
        <f>IF(AND(B144="shot 7.26", E144='club records'!$F$40, F144&gt;='club records'!$G$40), "CR", " ")</f>
        <v xml:space="preserve"> </v>
      </c>
      <c r="AR144" s="14" t="str">
        <f>IF(AND(B144="60H",OR(AND(E144='club records'!$J$1,F144&lt;='club records'!$K$1),AND(E144='club records'!$J$2,F144&lt;='club records'!$K$2),AND(E144='club records'!$J$3,F144&lt;='club records'!$K$3),AND(E144='club records'!$J$4,F144&lt;='club records'!$K$4),AND(E144='club records'!$J$5,F144&lt;='club records'!$K$5))),"CR"," ")</f>
        <v xml:space="preserve"> </v>
      </c>
      <c r="AS144" s="14" t="str">
        <f>IF(AND(B144="75H", AND(E144='club records'!$J$6, F144&lt;='club records'!$K$6)), "CR", " ")</f>
        <v xml:space="preserve"> </v>
      </c>
      <c r="AT144" s="14" t="str">
        <f>IF(AND(B144="80H", AND(E144='club records'!$J$7, F144&lt;='club records'!$K$7)), "CR", " ")</f>
        <v xml:space="preserve"> </v>
      </c>
      <c r="AU144" s="14" t="str">
        <f>IF(AND(B144="100H", AND(E144='club records'!$J$8, F144&lt;='club records'!$K$8)), "CR", " ")</f>
        <v xml:space="preserve"> </v>
      </c>
      <c r="AV144" s="14" t="str">
        <f>IF(AND(B144="110H", OR(AND(E144='club records'!$J$9, F144&lt;='club records'!$K$9), AND(E144='club records'!$J$10, F144&lt;='club records'!$K$10))), "CR", " ")</f>
        <v xml:space="preserve"> </v>
      </c>
      <c r="AW144" s="14" t="str">
        <f>IF(AND(B144="400H", OR(AND(E144='club records'!$J$11, F144&lt;='club records'!$K$11), AND(E144='club records'!$J$12, F144&lt;='club records'!$K$12), AND(E144='club records'!$J$13, F144&lt;='club records'!$K$13), AND(E144='club records'!$J$14, F144&lt;='club records'!$K$14))), "CR", " ")</f>
        <v xml:space="preserve"> </v>
      </c>
      <c r="AX144" s="14" t="str">
        <f>IF(AND(B144="1500SC", AND(E144='club records'!$J$15, F144&lt;='club records'!$K$15)), "CR", " ")</f>
        <v xml:space="preserve"> </v>
      </c>
      <c r="AY144" s="14" t="str">
        <f>IF(AND(B144="2000SC", OR(AND(E144='club records'!$J$17, F144&lt;='club records'!$K$17), AND(E144='club records'!$J$18, F144&lt;='club records'!$K$18))), "CR", " ")</f>
        <v xml:space="preserve"> </v>
      </c>
      <c r="AZ144" s="14" t="str">
        <f>IF(AND(B144="3000SC", OR(AND(E144='club records'!$J$20, F144&lt;='club records'!$K$20), AND(E144='club records'!$J$21, F144&lt;='club records'!$K$21))), "CR", " ")</f>
        <v xml:space="preserve"> </v>
      </c>
      <c r="BA144" s="15" t="str">
        <f>IF(AND(B144="4x100", OR(AND(E144='club records'!$N$1, F144&lt;='club records'!$O$1), AND(E144='club records'!$N$2, F144&lt;='club records'!$O$2), AND(E144='club records'!$N$3, F144&lt;='club records'!$O$3), AND(E144='club records'!$N$4, F144&lt;='club records'!$O$4), AND(E144='club records'!$N$5, F144&lt;='club records'!$O$5))), "CR", " ")</f>
        <v xml:space="preserve"> </v>
      </c>
      <c r="BB144" s="15" t="str">
        <f>IF(AND(B144="4x200", OR(AND(E144='club records'!$N$6, F144&lt;='club records'!$O$6), AND(E144='club records'!$N$7, F144&lt;='club records'!$O$7), AND(E144='club records'!$N$8, F144&lt;='club records'!$O$8), AND(E144='club records'!$N$9, F144&lt;='club records'!$O$9), AND(E144='club records'!$N$10, F144&lt;='club records'!$O$10))), "CR", " ")</f>
        <v xml:space="preserve"> </v>
      </c>
      <c r="BC144" s="15" t="str">
        <f>IF(AND(B144="4x300", AND(E144='club records'!$N$11, F144&lt;='club records'!$O$11)), "CR", " ")</f>
        <v xml:space="preserve"> </v>
      </c>
      <c r="BD144" s="15" t="str">
        <f>IF(AND(B144="4x400", OR(AND(E144='club records'!$N$12, F144&lt;='club records'!$O$12), AND(E144='club records'!$N$13, F144&lt;='club records'!$O$13), AND(E144='club records'!$N$14, F144&lt;='club records'!$O$14), AND(E144='club records'!$N$15, F144&lt;='club records'!$O$15))), "CR", " ")</f>
        <v xml:space="preserve"> </v>
      </c>
      <c r="BE144" s="15" t="str">
        <f>IF(AND(B144="3x800", OR(AND(E144='club records'!$N$16, F144&lt;='club records'!$O$16), AND(E144='club records'!$N$17, F144&lt;='club records'!$O$17), AND(E144='club records'!$N$18, F144&lt;='club records'!$O$18))), "CR", " ")</f>
        <v xml:space="preserve"> </v>
      </c>
      <c r="BF144" s="15" t="str">
        <f>IF(AND(B144="pentathlon", OR(AND(E144='club records'!$N$21, F144&gt;='club records'!$O$21), AND(E144='club records'!$N$22, F144&gt;='club records'!$O$22),AND(E144='club records'!$N$23, F144&gt;='club records'!$O$23),AND(E144='club records'!$N$24, F144&gt;='club records'!$O$24))), "CR", " ")</f>
        <v xml:space="preserve"> </v>
      </c>
      <c r="BG144" s="15" t="str">
        <f>IF(AND(B144="heptathlon", OR(AND(E144='club records'!$N$26, F144&gt;='club records'!$O$26), AND(E144='club records'!$N$27, F144&gt;='club records'!$O$27))), "CR", " ")</f>
        <v xml:space="preserve"> </v>
      </c>
      <c r="BH144" s="15" t="str">
        <f>IF(AND(B144="decathlon", OR(AND(E144='club records'!$N$29, F144&gt;='club records'!$O$29), AND(E144='club records'!$N$30, F144&gt;='club records'!$O$30),AND(E144='club records'!$N$31, F144&gt;='club records'!$O$31))), "CR", " ")</f>
        <v xml:space="preserve"> </v>
      </c>
    </row>
    <row r="145" spans="1:60" ht="14.5" x14ac:dyDescent="0.35">
      <c r="A145" s="1" t="str">
        <f t="shared" si="9"/>
        <v>U13</v>
      </c>
      <c r="B145" s="2" t="s">
        <v>7</v>
      </c>
      <c r="C145" s="1" t="s">
        <v>99</v>
      </c>
      <c r="D145" s="1" t="s">
        <v>3</v>
      </c>
      <c r="E145" s="19" t="s">
        <v>13</v>
      </c>
      <c r="F145" s="20">
        <v>3.45</v>
      </c>
      <c r="G145" s="27">
        <v>43596</v>
      </c>
      <c r="H145" s="1" t="s">
        <v>313</v>
      </c>
      <c r="I145" s="1" t="s">
        <v>339</v>
      </c>
      <c r="J145" s="15" t="str">
        <f t="shared" si="10"/>
        <v/>
      </c>
      <c r="K145" s="15" t="str">
        <f>IF(AND(B145=100, OR(AND(E145='club records'!$B$6, F145&lt;='club records'!$C$6), AND(E145='club records'!$B$7, F145&lt;='club records'!$C$7), AND(E145='club records'!$B$8, F145&lt;='club records'!$C$8), AND(E145='club records'!$B$9, F145&lt;='club records'!$C$9), AND(E145='club records'!$B$10, F145&lt;='club records'!$C$10))), "CR", " ")</f>
        <v xml:space="preserve"> </v>
      </c>
      <c r="L145" s="15" t="str">
        <f>IF(AND(B145=200, OR(AND(E145='club records'!$B$11, F145&lt;='club records'!$C$11), AND(E145='club records'!$B$12, F145&lt;='club records'!$C$12), AND(E145='club records'!$B$13, F145&lt;='club records'!$C$13), AND(E145='club records'!$B$14, F145&lt;='club records'!$C$14), AND(E145='club records'!$B$15, F145&lt;='club records'!$C$15))), "CR", " ")</f>
        <v xml:space="preserve"> </v>
      </c>
      <c r="M145" s="15" t="str">
        <f>IF(AND(B145=300, OR(AND(E145='club records'!$B$16, F145&lt;='club records'!$C$16), AND(E145='club records'!$B$17, F145&lt;='club records'!$C$17))), "CR", " ")</f>
        <v xml:space="preserve"> </v>
      </c>
      <c r="N145" s="15" t="str">
        <f>IF(AND(B145=400, OR(AND(E145='club records'!$B$18, F145&lt;='club records'!$C$18), AND(E145='club records'!$B$19, F145&lt;='club records'!$C$19), AND(E145='club records'!$B$20, F145&lt;='club records'!$C$20), AND(E145='club records'!$B$21, F145&lt;='club records'!$C$21))), "CR", " ")</f>
        <v xml:space="preserve"> </v>
      </c>
      <c r="O145" s="15" t="str">
        <f>IF(AND(B145=800, OR(AND(E145='club records'!$B$22, F145&lt;='club records'!$C$22), AND(E145='club records'!$B$23, F145&lt;='club records'!$C$23), AND(E145='club records'!$B$24, F145&lt;='club records'!$C$24), AND(E145='club records'!$B$25, F145&lt;='club records'!$C$25), AND(E145='club records'!$B$26, F145&lt;='club records'!$C$26))), "CR", " ")</f>
        <v xml:space="preserve"> </v>
      </c>
      <c r="P145" s="15" t="str">
        <f>IF(AND(B145=1000, OR(AND(E145='club records'!$B$27, F145&lt;='club records'!$C$27), AND(E145='club records'!$B$28, F145&lt;='club records'!$C$28))), "CR", " ")</f>
        <v xml:space="preserve"> </v>
      </c>
      <c r="Q145" s="15" t="str">
        <f>IF(AND(B145=1500, OR(AND(E145='club records'!$B$29, F145&lt;='club records'!$C$29), AND(E145='club records'!$B$30, F145&lt;='club records'!$C$30), AND(E145='club records'!$B$31, F145&lt;='club records'!$C$31), AND(E145='club records'!$B$32, F145&lt;='club records'!$C$32), AND(E145='club records'!$B$33, F145&lt;='club records'!$C$33))), "CR", " ")</f>
        <v xml:space="preserve"> </v>
      </c>
      <c r="R145" s="15" t="str">
        <f>IF(AND(B145="1600 (Mile)",OR(AND(E145='club records'!$B$34,F145&lt;='club records'!$C$34),AND(E145='club records'!$B$35,F145&lt;='club records'!$C$35),AND(E145='club records'!$B$36,F145&lt;='club records'!$C$36),AND(E145='club records'!$B$37,F145&lt;='club records'!$C$37))),"CR"," ")</f>
        <v xml:space="preserve"> </v>
      </c>
      <c r="S145" s="15" t="str">
        <f>IF(AND(B145=3000, OR(AND(E145='club records'!$B$38, F145&lt;='club records'!$C$38), AND(E145='club records'!$B$39, F145&lt;='club records'!$C$39), AND(E145='club records'!$B$40, F145&lt;='club records'!$C$40), AND(E145='club records'!$B$41, F145&lt;='club records'!$C$41))), "CR", " ")</f>
        <v xml:space="preserve"> </v>
      </c>
      <c r="T145" s="15" t="str">
        <f>IF(AND(B145=5000, OR(AND(E145='club records'!$B$42, F145&lt;='club records'!$C$42), AND(E145='club records'!$B$43, F145&lt;='club records'!$C$43))), "CR", " ")</f>
        <v xml:space="preserve"> </v>
      </c>
      <c r="U145" s="14" t="str">
        <f>IF(AND(B145=10000, OR(AND(E145='club records'!$B$44, F145&lt;='club records'!$C$44), AND(E145='club records'!$B$45, F145&lt;='club records'!$C$45))), "CR", " ")</f>
        <v xml:space="preserve"> </v>
      </c>
      <c r="V145" s="14" t="str">
        <f>IF(AND(B145="high jump", OR(AND(E145='club records'!$F$1, F145&gt;='club records'!$G$1), AND(E145='club records'!$F$2, F145&gt;='club records'!$G$2), AND(E145='club records'!$F$3, F145&gt;='club records'!$G$3), AND(E145='club records'!$F$4, F145&gt;='club records'!$G$4), AND(E145='club records'!$F$5, F145&gt;='club records'!$G$5))), "CR", " ")</f>
        <v xml:space="preserve"> </v>
      </c>
      <c r="W145" s="14" t="str">
        <f>IF(AND(B145="long jump", OR(AND(E145='club records'!$F$6, F145&gt;='club records'!$G$6), AND(E145='club records'!$F$7, F145&gt;='club records'!$G$7), AND(E145='club records'!$F$8, F145&gt;='club records'!$G$8), AND(E145='club records'!$F$9, F145&gt;='club records'!$G$9), AND(E145='club records'!$F$10, F145&gt;='club records'!$G$10))), "CR", " ")</f>
        <v xml:space="preserve"> </v>
      </c>
      <c r="X145" s="14" t="str">
        <f>IF(AND(B145="triple jump", OR(AND(E145='club records'!$F$11, F145&gt;='club records'!$G$11), AND(E145='club records'!$F$12, F145&gt;='club records'!$G$12), AND(E145='club records'!$F$13, F145&gt;='club records'!$G$13), AND(E145='club records'!$F$14, F145&gt;='club records'!$G$14), AND(E145='club records'!$F$15, F145&gt;='club records'!$G$15))), "CR", " ")</f>
        <v xml:space="preserve"> </v>
      </c>
      <c r="Y145" s="14" t="str">
        <f>IF(AND(B145="pole vault", OR(AND(E145='club records'!$F$16, F145&gt;='club records'!$G$16), AND(E145='club records'!$F$17, F145&gt;='club records'!$G$17), AND(E145='club records'!$F$18, F145&gt;='club records'!$G$18), AND(E145='club records'!$F$19, F145&gt;='club records'!$G$19), AND(E145='club records'!$F$20, F145&gt;='club records'!$G$20))), "CR", " ")</f>
        <v xml:space="preserve"> </v>
      </c>
      <c r="Z145" s="14" t="str">
        <f>IF(AND(B145="discus 1", E145='club records'!$F$21, F145&gt;='club records'!$G$21), "CR", " ")</f>
        <v xml:space="preserve"> </v>
      </c>
      <c r="AA145" s="14" t="str">
        <f>IF(AND(B145="discus 1.25", E145='club records'!$F$22, F145&gt;='club records'!$G$22), "CR", " ")</f>
        <v xml:space="preserve"> </v>
      </c>
      <c r="AB145" s="14" t="str">
        <f>IF(AND(B145="discus 1.5", E145='club records'!$F$23, F145&gt;='club records'!$G$23), "CR", " ")</f>
        <v xml:space="preserve"> </v>
      </c>
      <c r="AC145" s="14" t="str">
        <f>IF(AND(B145="discus 1.75", E145='club records'!$F$24, F145&gt;='club records'!$G$24), "CR", " ")</f>
        <v xml:space="preserve"> </v>
      </c>
      <c r="AD145" s="14" t="str">
        <f>IF(AND(B145="discus 2", E145='club records'!$F$25, F145&gt;='club records'!$G$25), "CR", " ")</f>
        <v xml:space="preserve"> </v>
      </c>
      <c r="AE145" s="14" t="str">
        <f>IF(AND(B145="hammer 4", E145='club records'!$F$27, F145&gt;='club records'!$G$27), "CR", " ")</f>
        <v xml:space="preserve"> </v>
      </c>
      <c r="AF145" s="14" t="str">
        <f>IF(AND(B145="hammer 5", E145='club records'!$F$28, F145&gt;='club records'!$G$28), "CR", " ")</f>
        <v xml:space="preserve"> </v>
      </c>
      <c r="AG145" s="14" t="str">
        <f>IF(AND(B145="hammer 6", E145='club records'!$F$29, F145&gt;='club records'!$G$29), "CR", " ")</f>
        <v xml:space="preserve"> </v>
      </c>
      <c r="AH145" s="14" t="str">
        <f>IF(AND(B145="hammer 7.26", E145='club records'!$F$30, F145&gt;='club records'!$G$30), "CR", " ")</f>
        <v xml:space="preserve"> </v>
      </c>
      <c r="AI145" s="14" t="str">
        <f>IF(AND(B145="javelin 400", E145='club records'!$F$31, F145&gt;='club records'!$G$31), "CR", " ")</f>
        <v xml:space="preserve"> </v>
      </c>
      <c r="AJ145" s="14" t="str">
        <f>IF(AND(B145="javelin 600", E145='club records'!$F$32, F145&gt;='club records'!$G$32), "CR", " ")</f>
        <v xml:space="preserve"> </v>
      </c>
      <c r="AK145" s="14" t="str">
        <f>IF(AND(B145="javelin 700", E145='club records'!$F$33, F145&gt;='club records'!$G$33), "CR", " ")</f>
        <v xml:space="preserve"> </v>
      </c>
      <c r="AL145" s="14" t="str">
        <f>IF(AND(B145="javelin 800", OR(AND(E145='club records'!$F$34, F145&gt;='club records'!$G$34), AND(E145='club records'!$F$35, F145&gt;='club records'!$G$35))), "CR", " ")</f>
        <v xml:space="preserve"> </v>
      </c>
      <c r="AM145" s="14" t="str">
        <f>IF(AND(B145="shot 3", E145='club records'!$F$36, F145&gt;='club records'!$G$36), "CR", " ")</f>
        <v xml:space="preserve"> </v>
      </c>
      <c r="AN145" s="14" t="str">
        <f>IF(AND(B145="shot 4", E145='club records'!$F$37, F145&gt;='club records'!$G$37), "CR", " ")</f>
        <v xml:space="preserve"> </v>
      </c>
      <c r="AO145" s="14" t="str">
        <f>IF(AND(B145="shot 5", E145='club records'!$F$38, F145&gt;='club records'!$G$38), "CR", " ")</f>
        <v xml:space="preserve"> </v>
      </c>
      <c r="AP145" s="14" t="str">
        <f>IF(AND(B145="shot 6", E145='club records'!$F$39, F145&gt;='club records'!$G$39), "CR", " ")</f>
        <v xml:space="preserve"> </v>
      </c>
      <c r="AQ145" s="14" t="str">
        <f>IF(AND(B145="shot 7.26", E145='club records'!$F$40, F145&gt;='club records'!$G$40), "CR", " ")</f>
        <v xml:space="preserve"> </v>
      </c>
      <c r="AR145" s="14" t="str">
        <f>IF(AND(B145="60H",OR(AND(E145='club records'!$J$1,F145&lt;='club records'!$K$1),AND(E145='club records'!$J$2,F145&lt;='club records'!$K$2),AND(E145='club records'!$J$3,F145&lt;='club records'!$K$3),AND(E145='club records'!$J$4,F145&lt;='club records'!$K$4),AND(E145='club records'!$J$5,F145&lt;='club records'!$K$5))),"CR"," ")</f>
        <v xml:space="preserve"> </v>
      </c>
      <c r="AS145" s="14" t="str">
        <f>IF(AND(B145="75H", AND(E145='club records'!$J$6, F145&lt;='club records'!$K$6)), "CR", " ")</f>
        <v xml:space="preserve"> </v>
      </c>
      <c r="AT145" s="14" t="str">
        <f>IF(AND(B145="80H", AND(E145='club records'!$J$7, F145&lt;='club records'!$K$7)), "CR", " ")</f>
        <v xml:space="preserve"> </v>
      </c>
      <c r="AU145" s="14" t="str">
        <f>IF(AND(B145="100H", AND(E145='club records'!$J$8, F145&lt;='club records'!$K$8)), "CR", " ")</f>
        <v xml:space="preserve"> </v>
      </c>
      <c r="AV145" s="14" t="str">
        <f>IF(AND(B145="110H", OR(AND(E145='club records'!$J$9, F145&lt;='club records'!$K$9), AND(E145='club records'!$J$10, F145&lt;='club records'!$K$10))), "CR", " ")</f>
        <v xml:space="preserve"> </v>
      </c>
      <c r="AW145" s="14" t="str">
        <f>IF(AND(B145="400H", OR(AND(E145='club records'!$J$11, F145&lt;='club records'!$K$11), AND(E145='club records'!$J$12, F145&lt;='club records'!$K$12), AND(E145='club records'!$J$13, F145&lt;='club records'!$K$13), AND(E145='club records'!$J$14, F145&lt;='club records'!$K$14))), "CR", " ")</f>
        <v xml:space="preserve"> </v>
      </c>
      <c r="AX145" s="14" t="str">
        <f>IF(AND(B145="1500SC", AND(E145='club records'!$J$15, F145&lt;='club records'!$K$15)), "CR", " ")</f>
        <v xml:space="preserve"> </v>
      </c>
      <c r="AY145" s="14" t="str">
        <f>IF(AND(B145="2000SC", OR(AND(E145='club records'!$J$17, F145&lt;='club records'!$K$17), AND(E145='club records'!$J$18, F145&lt;='club records'!$K$18))), "CR", " ")</f>
        <v xml:space="preserve"> </v>
      </c>
      <c r="AZ145" s="14" t="str">
        <f>IF(AND(B145="3000SC", OR(AND(E145='club records'!$J$20, F145&lt;='club records'!$K$20), AND(E145='club records'!$J$21, F145&lt;='club records'!$K$21))), "CR", " ")</f>
        <v xml:space="preserve"> </v>
      </c>
      <c r="BA145" s="15" t="str">
        <f>IF(AND(B145="4x100", OR(AND(E145='club records'!$N$1, F145&lt;='club records'!$O$1), AND(E145='club records'!$N$2, F145&lt;='club records'!$O$2), AND(E145='club records'!$N$3, F145&lt;='club records'!$O$3), AND(E145='club records'!$N$4, F145&lt;='club records'!$O$4), AND(E145='club records'!$N$5, F145&lt;='club records'!$O$5))), "CR", " ")</f>
        <v xml:space="preserve"> </v>
      </c>
      <c r="BB145" s="15" t="str">
        <f>IF(AND(B145="4x200", OR(AND(E145='club records'!$N$6, F145&lt;='club records'!$O$6), AND(E145='club records'!$N$7, F145&lt;='club records'!$O$7), AND(E145='club records'!$N$8, F145&lt;='club records'!$O$8), AND(E145='club records'!$N$9, F145&lt;='club records'!$O$9), AND(E145='club records'!$N$10, F145&lt;='club records'!$O$10))), "CR", " ")</f>
        <v xml:space="preserve"> </v>
      </c>
      <c r="BC145" s="15" t="str">
        <f>IF(AND(B145="4x300", AND(E145='club records'!$N$11, F145&lt;='club records'!$O$11)), "CR", " ")</f>
        <v xml:space="preserve"> </v>
      </c>
      <c r="BD145" s="15" t="str">
        <f>IF(AND(B145="4x400", OR(AND(E145='club records'!$N$12, F145&lt;='club records'!$O$12), AND(E145='club records'!$N$13, F145&lt;='club records'!$O$13), AND(E145='club records'!$N$14, F145&lt;='club records'!$O$14), AND(E145='club records'!$N$15, F145&lt;='club records'!$O$15))), "CR", " ")</f>
        <v xml:space="preserve"> </v>
      </c>
      <c r="BE145" s="15" t="str">
        <f>IF(AND(B145="3x800", OR(AND(E145='club records'!$N$16, F145&lt;='club records'!$O$16), AND(E145='club records'!$N$17, F145&lt;='club records'!$O$17), AND(E145='club records'!$N$18, F145&lt;='club records'!$O$18))), "CR", " ")</f>
        <v xml:space="preserve"> </v>
      </c>
      <c r="BF145" s="15" t="str">
        <f>IF(AND(B145="pentathlon", OR(AND(E145='club records'!$N$21, F145&gt;='club records'!$O$21), AND(E145='club records'!$N$22, F145&gt;='club records'!$O$22),AND(E145='club records'!$N$23, F145&gt;='club records'!$O$23),AND(E145='club records'!$N$24, F145&gt;='club records'!$O$24))), "CR", " ")</f>
        <v xml:space="preserve"> </v>
      </c>
      <c r="BG145" s="15" t="str">
        <f>IF(AND(B145="heptathlon", OR(AND(E145='club records'!$N$26, F145&gt;='club records'!$O$26), AND(E145='club records'!$N$27, F145&gt;='club records'!$O$27))), "CR", " ")</f>
        <v xml:space="preserve"> </v>
      </c>
      <c r="BH145" s="15" t="str">
        <f>IF(AND(B145="decathlon", OR(AND(E145='club records'!$N$29, F145&gt;='club records'!$O$29), AND(E145='club records'!$N$30, F145&gt;='club records'!$O$30),AND(E145='club records'!$N$31, F145&gt;='club records'!$O$31))), "CR", " ")</f>
        <v xml:space="preserve"> </v>
      </c>
    </row>
    <row r="146" spans="1:60" ht="14.5" x14ac:dyDescent="0.35">
      <c r="A146" s="1" t="str">
        <f t="shared" si="9"/>
        <v>U13</v>
      </c>
      <c r="B146" s="2" t="s">
        <v>7</v>
      </c>
      <c r="C146" s="1" t="s">
        <v>107</v>
      </c>
      <c r="D146" s="1" t="s">
        <v>108</v>
      </c>
      <c r="E146" s="19" t="s">
        <v>13</v>
      </c>
      <c r="F146" s="20">
        <v>3.71</v>
      </c>
      <c r="G146" s="27">
        <v>43708</v>
      </c>
      <c r="H146" s="1" t="s">
        <v>248</v>
      </c>
      <c r="I146" s="1" t="s">
        <v>305</v>
      </c>
      <c r="J146" s="15" t="str">
        <f t="shared" si="10"/>
        <v/>
      </c>
      <c r="K146" s="15" t="str">
        <f>IF(AND(B146=100, OR(AND(E146='club records'!$B$6, F146&lt;='club records'!$C$6), AND(E146='club records'!$B$7, F146&lt;='club records'!$C$7), AND(E146='club records'!$B$8, F146&lt;='club records'!$C$8), AND(E146='club records'!$B$9, F146&lt;='club records'!$C$9), AND(E146='club records'!$B$10, F146&lt;='club records'!$C$10))), "CR", " ")</f>
        <v xml:space="preserve"> </v>
      </c>
      <c r="L146" s="15" t="str">
        <f>IF(AND(B146=200, OR(AND(E146='club records'!$B$11, F146&lt;='club records'!$C$11), AND(E146='club records'!$B$12, F146&lt;='club records'!$C$12), AND(E146='club records'!$B$13, F146&lt;='club records'!$C$13), AND(E146='club records'!$B$14, F146&lt;='club records'!$C$14), AND(E146='club records'!$B$15, F146&lt;='club records'!$C$15))), "CR", " ")</f>
        <v xml:space="preserve"> </v>
      </c>
      <c r="M146" s="15" t="str">
        <f>IF(AND(B146=300, OR(AND(E146='club records'!$B$16, F146&lt;='club records'!$C$16), AND(E146='club records'!$B$17, F146&lt;='club records'!$C$17))), "CR", " ")</f>
        <v xml:space="preserve"> </v>
      </c>
      <c r="N146" s="15" t="str">
        <f>IF(AND(B146=400, OR(AND(E146='club records'!$B$18, F146&lt;='club records'!$C$18), AND(E146='club records'!$B$19, F146&lt;='club records'!$C$19), AND(E146='club records'!$B$20, F146&lt;='club records'!$C$20), AND(E146='club records'!$B$21, F146&lt;='club records'!$C$21))), "CR", " ")</f>
        <v xml:space="preserve"> </v>
      </c>
      <c r="O146" s="15" t="str">
        <f>IF(AND(B146=800, OR(AND(E146='club records'!$B$22, F146&lt;='club records'!$C$22), AND(E146='club records'!$B$23, F146&lt;='club records'!$C$23), AND(E146='club records'!$B$24, F146&lt;='club records'!$C$24), AND(E146='club records'!$B$25, F146&lt;='club records'!$C$25), AND(E146='club records'!$B$26, F146&lt;='club records'!$C$26))), "CR", " ")</f>
        <v xml:space="preserve"> </v>
      </c>
      <c r="P146" s="15" t="str">
        <f>IF(AND(B146=1000, OR(AND(E146='club records'!$B$27, F146&lt;='club records'!$C$27), AND(E146='club records'!$B$28, F146&lt;='club records'!$C$28))), "CR", " ")</f>
        <v xml:space="preserve"> </v>
      </c>
      <c r="Q146" s="15" t="str">
        <f>IF(AND(B146=1500, OR(AND(E146='club records'!$B$29, F146&lt;='club records'!$C$29), AND(E146='club records'!$B$30, F146&lt;='club records'!$C$30), AND(E146='club records'!$B$31, F146&lt;='club records'!$C$31), AND(E146='club records'!$B$32, F146&lt;='club records'!$C$32), AND(E146='club records'!$B$33, F146&lt;='club records'!$C$33))), "CR", " ")</f>
        <v xml:space="preserve"> </v>
      </c>
      <c r="R146" s="15" t="str">
        <f>IF(AND(B146="1600 (Mile)",OR(AND(E146='club records'!$B$34,F146&lt;='club records'!$C$34),AND(E146='club records'!$B$35,F146&lt;='club records'!$C$35),AND(E146='club records'!$B$36,F146&lt;='club records'!$C$36),AND(E146='club records'!$B$37,F146&lt;='club records'!$C$37))),"CR"," ")</f>
        <v xml:space="preserve"> </v>
      </c>
      <c r="S146" s="15" t="str">
        <f>IF(AND(B146=3000, OR(AND(E146='club records'!$B$38, F146&lt;='club records'!$C$38), AND(E146='club records'!$B$39, F146&lt;='club records'!$C$39), AND(E146='club records'!$B$40, F146&lt;='club records'!$C$40), AND(E146='club records'!$B$41, F146&lt;='club records'!$C$41))), "CR", " ")</f>
        <v xml:space="preserve"> </v>
      </c>
      <c r="T146" s="15" t="str">
        <f>IF(AND(B146=5000, OR(AND(E146='club records'!$B$42, F146&lt;='club records'!$C$42), AND(E146='club records'!$B$43, F146&lt;='club records'!$C$43))), "CR", " ")</f>
        <v xml:space="preserve"> </v>
      </c>
      <c r="U146" s="14" t="str">
        <f>IF(AND(B146=10000, OR(AND(E146='club records'!$B$44, F146&lt;='club records'!$C$44), AND(E146='club records'!$B$45, F146&lt;='club records'!$C$45))), "CR", " ")</f>
        <v xml:space="preserve"> </v>
      </c>
      <c r="V146" s="14" t="str">
        <f>IF(AND(B146="high jump", OR(AND(E146='club records'!$F$1, F146&gt;='club records'!$G$1), AND(E146='club records'!$F$2, F146&gt;='club records'!$G$2), AND(E146='club records'!$F$3, F146&gt;='club records'!$G$3), AND(E146='club records'!$F$4, F146&gt;='club records'!$G$4), AND(E146='club records'!$F$5, F146&gt;='club records'!$G$5))), "CR", " ")</f>
        <v xml:space="preserve"> </v>
      </c>
      <c r="W146" s="14" t="str">
        <f>IF(AND(B146="long jump", OR(AND(E146='club records'!$F$6, F146&gt;='club records'!$G$6), AND(E146='club records'!$F$7, F146&gt;='club records'!$G$7), AND(E146='club records'!$F$8, F146&gt;='club records'!$G$8), AND(E146='club records'!$F$9, F146&gt;='club records'!$G$9), AND(E146='club records'!$F$10, F146&gt;='club records'!$G$10))), "CR", " ")</f>
        <v xml:space="preserve"> </v>
      </c>
      <c r="X146" s="14" t="str">
        <f>IF(AND(B146="triple jump", OR(AND(E146='club records'!$F$11, F146&gt;='club records'!$G$11), AND(E146='club records'!$F$12, F146&gt;='club records'!$G$12), AND(E146='club records'!$F$13, F146&gt;='club records'!$G$13), AND(E146='club records'!$F$14, F146&gt;='club records'!$G$14), AND(E146='club records'!$F$15, F146&gt;='club records'!$G$15))), "CR", " ")</f>
        <v xml:space="preserve"> </v>
      </c>
      <c r="Y146" s="14" t="str">
        <f>IF(AND(B146="pole vault", OR(AND(E146='club records'!$F$16, F146&gt;='club records'!$G$16), AND(E146='club records'!$F$17, F146&gt;='club records'!$G$17), AND(E146='club records'!$F$18, F146&gt;='club records'!$G$18), AND(E146='club records'!$F$19, F146&gt;='club records'!$G$19), AND(E146='club records'!$F$20, F146&gt;='club records'!$G$20))), "CR", " ")</f>
        <v xml:space="preserve"> </v>
      </c>
      <c r="Z146" s="14" t="str">
        <f>IF(AND(B146="discus 1", E146='club records'!$F$21, F146&gt;='club records'!$G$21), "CR", " ")</f>
        <v xml:space="preserve"> </v>
      </c>
      <c r="AA146" s="14" t="str">
        <f>IF(AND(B146="discus 1.25", E146='club records'!$F$22, F146&gt;='club records'!$G$22), "CR", " ")</f>
        <v xml:space="preserve"> </v>
      </c>
      <c r="AB146" s="14" t="str">
        <f>IF(AND(B146="discus 1.5", E146='club records'!$F$23, F146&gt;='club records'!$G$23), "CR", " ")</f>
        <v xml:space="preserve"> </v>
      </c>
      <c r="AC146" s="14" t="str">
        <f>IF(AND(B146="discus 1.75", E146='club records'!$F$24, F146&gt;='club records'!$G$24), "CR", " ")</f>
        <v xml:space="preserve"> </v>
      </c>
      <c r="AD146" s="14" t="str">
        <f>IF(AND(B146="discus 2", E146='club records'!$F$25, F146&gt;='club records'!$G$25), "CR", " ")</f>
        <v xml:space="preserve"> </v>
      </c>
      <c r="AE146" s="14" t="str">
        <f>IF(AND(B146="hammer 4", E146='club records'!$F$27, F146&gt;='club records'!$G$27), "CR", " ")</f>
        <v xml:space="preserve"> </v>
      </c>
      <c r="AF146" s="14" t="str">
        <f>IF(AND(B146="hammer 5", E146='club records'!$F$28, F146&gt;='club records'!$G$28), "CR", " ")</f>
        <v xml:space="preserve"> </v>
      </c>
      <c r="AG146" s="14" t="str">
        <f>IF(AND(B146="hammer 6", E146='club records'!$F$29, F146&gt;='club records'!$G$29), "CR", " ")</f>
        <v xml:space="preserve"> </v>
      </c>
      <c r="AH146" s="14" t="str">
        <f>IF(AND(B146="hammer 7.26", E146='club records'!$F$30, F146&gt;='club records'!$G$30), "CR", " ")</f>
        <v xml:space="preserve"> </v>
      </c>
      <c r="AI146" s="14" t="str">
        <f>IF(AND(B146="javelin 400", E146='club records'!$F$31, F146&gt;='club records'!$G$31), "CR", " ")</f>
        <v xml:space="preserve"> </v>
      </c>
      <c r="AJ146" s="14" t="str">
        <f>IF(AND(B146="javelin 600", E146='club records'!$F$32, F146&gt;='club records'!$G$32), "CR", " ")</f>
        <v xml:space="preserve"> </v>
      </c>
      <c r="AK146" s="14" t="str">
        <f>IF(AND(B146="javelin 700", E146='club records'!$F$33, F146&gt;='club records'!$G$33), "CR", " ")</f>
        <v xml:space="preserve"> </v>
      </c>
      <c r="AL146" s="14" t="str">
        <f>IF(AND(B146="javelin 800", OR(AND(E146='club records'!$F$34, F146&gt;='club records'!$G$34), AND(E146='club records'!$F$35, F146&gt;='club records'!$G$35))), "CR", " ")</f>
        <v xml:space="preserve"> </v>
      </c>
      <c r="AM146" s="14" t="str">
        <f>IF(AND(B146="shot 3", E146='club records'!$F$36, F146&gt;='club records'!$G$36), "CR", " ")</f>
        <v xml:space="preserve"> </v>
      </c>
      <c r="AN146" s="14" t="str">
        <f>IF(AND(B146="shot 4", E146='club records'!$F$37, F146&gt;='club records'!$G$37), "CR", " ")</f>
        <v xml:space="preserve"> </v>
      </c>
      <c r="AO146" s="14" t="str">
        <f>IF(AND(B146="shot 5", E146='club records'!$F$38, F146&gt;='club records'!$G$38), "CR", " ")</f>
        <v xml:space="preserve"> </v>
      </c>
      <c r="AP146" s="14" t="str">
        <f>IF(AND(B146="shot 6", E146='club records'!$F$39, F146&gt;='club records'!$G$39), "CR", " ")</f>
        <v xml:space="preserve"> </v>
      </c>
      <c r="AQ146" s="14" t="str">
        <f>IF(AND(B146="shot 7.26", E146='club records'!$F$40, F146&gt;='club records'!$G$40), "CR", " ")</f>
        <v xml:space="preserve"> </v>
      </c>
      <c r="AR146" s="14" t="str">
        <f>IF(AND(B146="60H",OR(AND(E146='club records'!$J$1,F146&lt;='club records'!$K$1),AND(E146='club records'!$J$2,F146&lt;='club records'!$K$2),AND(E146='club records'!$J$3,F146&lt;='club records'!$K$3),AND(E146='club records'!$J$4,F146&lt;='club records'!$K$4),AND(E146='club records'!$J$5,F146&lt;='club records'!$K$5))),"CR"," ")</f>
        <v xml:space="preserve"> </v>
      </c>
      <c r="AS146" s="14" t="str">
        <f>IF(AND(B146="75H", AND(E146='club records'!$J$6, F146&lt;='club records'!$K$6)), "CR", " ")</f>
        <v xml:space="preserve"> </v>
      </c>
      <c r="AT146" s="14" t="str">
        <f>IF(AND(B146="80H", AND(E146='club records'!$J$7, F146&lt;='club records'!$K$7)), "CR", " ")</f>
        <v xml:space="preserve"> </v>
      </c>
      <c r="AU146" s="14" t="str">
        <f>IF(AND(B146="100H", AND(E146='club records'!$J$8, F146&lt;='club records'!$K$8)), "CR", " ")</f>
        <v xml:space="preserve"> </v>
      </c>
      <c r="AV146" s="14" t="str">
        <f>IF(AND(B146="110H", OR(AND(E146='club records'!$J$9, F146&lt;='club records'!$K$9), AND(E146='club records'!$J$10, F146&lt;='club records'!$K$10))), "CR", " ")</f>
        <v xml:space="preserve"> </v>
      </c>
      <c r="AW146" s="14" t="str">
        <f>IF(AND(B146="400H", OR(AND(E146='club records'!$J$11, F146&lt;='club records'!$K$11), AND(E146='club records'!$J$12, F146&lt;='club records'!$K$12), AND(E146='club records'!$J$13, F146&lt;='club records'!$K$13), AND(E146='club records'!$J$14, F146&lt;='club records'!$K$14))), "CR", " ")</f>
        <v xml:space="preserve"> </v>
      </c>
      <c r="AX146" s="14" t="str">
        <f>IF(AND(B146="1500SC", AND(E146='club records'!$J$15, F146&lt;='club records'!$K$15)), "CR", " ")</f>
        <v xml:space="preserve"> </v>
      </c>
      <c r="AY146" s="14" t="str">
        <f>IF(AND(B146="2000SC", OR(AND(E146='club records'!$J$17, F146&lt;='club records'!$K$17), AND(E146='club records'!$J$18, F146&lt;='club records'!$K$18))), "CR", " ")</f>
        <v xml:space="preserve"> </v>
      </c>
      <c r="AZ146" s="14" t="str">
        <f>IF(AND(B146="3000SC", OR(AND(E146='club records'!$J$20, F146&lt;='club records'!$K$20), AND(E146='club records'!$J$21, F146&lt;='club records'!$K$21))), "CR", " ")</f>
        <v xml:space="preserve"> </v>
      </c>
      <c r="BA146" s="15" t="str">
        <f>IF(AND(B146="4x100", OR(AND(E146='club records'!$N$1, F146&lt;='club records'!$O$1), AND(E146='club records'!$N$2, F146&lt;='club records'!$O$2), AND(E146='club records'!$N$3, F146&lt;='club records'!$O$3), AND(E146='club records'!$N$4, F146&lt;='club records'!$O$4), AND(E146='club records'!$N$5, F146&lt;='club records'!$O$5))), "CR", " ")</f>
        <v xml:space="preserve"> </v>
      </c>
      <c r="BB146" s="15" t="str">
        <f>IF(AND(B146="4x200", OR(AND(E146='club records'!$N$6, F146&lt;='club records'!$O$6), AND(E146='club records'!$N$7, F146&lt;='club records'!$O$7), AND(E146='club records'!$N$8, F146&lt;='club records'!$O$8), AND(E146='club records'!$N$9, F146&lt;='club records'!$O$9), AND(E146='club records'!$N$10, F146&lt;='club records'!$O$10))), "CR", " ")</f>
        <v xml:space="preserve"> </v>
      </c>
      <c r="BC146" s="15" t="str">
        <f>IF(AND(B146="4x300", AND(E146='club records'!$N$11, F146&lt;='club records'!$O$11)), "CR", " ")</f>
        <v xml:space="preserve"> </v>
      </c>
      <c r="BD146" s="15" t="str">
        <f>IF(AND(B146="4x400", OR(AND(E146='club records'!$N$12, F146&lt;='club records'!$O$12), AND(E146='club records'!$N$13, F146&lt;='club records'!$O$13), AND(E146='club records'!$N$14, F146&lt;='club records'!$O$14), AND(E146='club records'!$N$15, F146&lt;='club records'!$O$15))), "CR", " ")</f>
        <v xml:space="preserve"> </v>
      </c>
      <c r="BE146" s="15" t="str">
        <f>IF(AND(B146="3x800", OR(AND(E146='club records'!$N$16, F146&lt;='club records'!$O$16), AND(E146='club records'!$N$17, F146&lt;='club records'!$O$17), AND(E146='club records'!$N$18, F146&lt;='club records'!$O$18))), "CR", " ")</f>
        <v xml:space="preserve"> </v>
      </c>
      <c r="BF146" s="15" t="str">
        <f>IF(AND(B146="pentathlon", OR(AND(E146='club records'!$N$21, F146&gt;='club records'!$O$21), AND(E146='club records'!$N$22, F146&gt;='club records'!$O$22),AND(E146='club records'!$N$23, F146&gt;='club records'!$O$23),AND(E146='club records'!$N$24, F146&gt;='club records'!$O$24))), "CR", " ")</f>
        <v xml:space="preserve"> </v>
      </c>
      <c r="BG146" s="15" t="str">
        <f>IF(AND(B146="heptathlon", OR(AND(E146='club records'!$N$26, F146&gt;='club records'!$O$26), AND(E146='club records'!$N$27, F146&gt;='club records'!$O$27))), "CR", " ")</f>
        <v xml:space="preserve"> </v>
      </c>
      <c r="BH146" s="15" t="str">
        <f>IF(AND(B146="decathlon", OR(AND(E146='club records'!$N$29, F146&gt;='club records'!$O$29), AND(E146='club records'!$N$30, F146&gt;='club records'!$O$30),AND(E146='club records'!$N$31, F146&gt;='club records'!$O$31))), "CR", " ")</f>
        <v xml:space="preserve"> </v>
      </c>
    </row>
    <row r="147" spans="1:60" ht="14.5" x14ac:dyDescent="0.35">
      <c r="A147" s="1" t="str">
        <f t="shared" si="9"/>
        <v>U13</v>
      </c>
      <c r="B147" s="2" t="s">
        <v>7</v>
      </c>
      <c r="C147" s="1" t="s">
        <v>77</v>
      </c>
      <c r="D147" s="1" t="s">
        <v>155</v>
      </c>
      <c r="E147" s="19" t="s">
        <v>13</v>
      </c>
      <c r="F147" s="20">
        <v>3.73</v>
      </c>
      <c r="G147" s="27">
        <v>43638</v>
      </c>
      <c r="H147" s="1" t="s">
        <v>313</v>
      </c>
      <c r="I147" s="1" t="s">
        <v>450</v>
      </c>
      <c r="J147" s="15" t="str">
        <f t="shared" si="10"/>
        <v/>
      </c>
      <c r="K147" s="15" t="str">
        <f>IF(AND(B147=100, OR(AND(E147='club records'!$B$6, F147&lt;='club records'!$C$6), AND(E147='club records'!$B$7, F147&lt;='club records'!$C$7), AND(E147='club records'!$B$8, F147&lt;='club records'!$C$8), AND(E147='club records'!$B$9, F147&lt;='club records'!$C$9), AND(E147='club records'!$B$10, F147&lt;='club records'!$C$10))), "CR", " ")</f>
        <v xml:space="preserve"> </v>
      </c>
      <c r="L147" s="15" t="str">
        <f>IF(AND(B147=200, OR(AND(E147='club records'!$B$11, F147&lt;='club records'!$C$11), AND(E147='club records'!$B$12, F147&lt;='club records'!$C$12), AND(E147='club records'!$B$13, F147&lt;='club records'!$C$13), AND(E147='club records'!$B$14, F147&lt;='club records'!$C$14), AND(E147='club records'!$B$15, F147&lt;='club records'!$C$15))), "CR", " ")</f>
        <v xml:space="preserve"> </v>
      </c>
      <c r="M147" s="15" t="str">
        <f>IF(AND(B147=300, OR(AND(E147='club records'!$B$16, F147&lt;='club records'!$C$16), AND(E147='club records'!$B$17, F147&lt;='club records'!$C$17))), "CR", " ")</f>
        <v xml:space="preserve"> </v>
      </c>
      <c r="N147" s="15" t="str">
        <f>IF(AND(B147=400, OR(AND(E147='club records'!$B$18, F147&lt;='club records'!$C$18), AND(E147='club records'!$B$19, F147&lt;='club records'!$C$19), AND(E147='club records'!$B$20, F147&lt;='club records'!$C$20), AND(E147='club records'!$B$21, F147&lt;='club records'!$C$21))), "CR", " ")</f>
        <v xml:space="preserve"> </v>
      </c>
      <c r="O147" s="15" t="str">
        <f>IF(AND(B147=800, OR(AND(E147='club records'!$B$22, F147&lt;='club records'!$C$22), AND(E147='club records'!$B$23, F147&lt;='club records'!$C$23), AND(E147='club records'!$B$24, F147&lt;='club records'!$C$24), AND(E147='club records'!$B$25, F147&lt;='club records'!$C$25), AND(E147='club records'!$B$26, F147&lt;='club records'!$C$26))), "CR", " ")</f>
        <v xml:space="preserve"> </v>
      </c>
      <c r="P147" s="15" t="str">
        <f>IF(AND(B147=1000, OR(AND(E147='club records'!$B$27, F147&lt;='club records'!$C$27), AND(E147='club records'!$B$28, F147&lt;='club records'!$C$28))), "CR", " ")</f>
        <v xml:space="preserve"> </v>
      </c>
      <c r="Q147" s="15" t="str">
        <f>IF(AND(B147=1500, OR(AND(E147='club records'!$B$29, F147&lt;='club records'!$C$29), AND(E147='club records'!$B$30, F147&lt;='club records'!$C$30), AND(E147='club records'!$B$31, F147&lt;='club records'!$C$31), AND(E147='club records'!$B$32, F147&lt;='club records'!$C$32), AND(E147='club records'!$B$33, F147&lt;='club records'!$C$33))), "CR", " ")</f>
        <v xml:space="preserve"> </v>
      </c>
      <c r="R147" s="15" t="str">
        <f>IF(AND(B147="1600 (Mile)",OR(AND(E147='club records'!$B$34,F147&lt;='club records'!$C$34),AND(E147='club records'!$B$35,F147&lt;='club records'!$C$35),AND(E147='club records'!$B$36,F147&lt;='club records'!$C$36),AND(E147='club records'!$B$37,F147&lt;='club records'!$C$37))),"CR"," ")</f>
        <v xml:space="preserve"> </v>
      </c>
      <c r="S147" s="15" t="str">
        <f>IF(AND(B147=3000, OR(AND(E147='club records'!$B$38, F147&lt;='club records'!$C$38), AND(E147='club records'!$B$39, F147&lt;='club records'!$C$39), AND(E147='club records'!$B$40, F147&lt;='club records'!$C$40), AND(E147='club records'!$B$41, F147&lt;='club records'!$C$41))), "CR", " ")</f>
        <v xml:space="preserve"> </v>
      </c>
      <c r="T147" s="15" t="str">
        <f>IF(AND(B147=5000, OR(AND(E147='club records'!$B$42, F147&lt;='club records'!$C$42), AND(E147='club records'!$B$43, F147&lt;='club records'!$C$43))), "CR", " ")</f>
        <v xml:space="preserve"> </v>
      </c>
      <c r="U147" s="14" t="str">
        <f>IF(AND(B147=10000, OR(AND(E147='club records'!$B$44, F147&lt;='club records'!$C$44), AND(E147='club records'!$B$45, F147&lt;='club records'!$C$45))), "CR", " ")</f>
        <v xml:space="preserve"> </v>
      </c>
      <c r="V147" s="14" t="str">
        <f>IF(AND(B147="high jump", OR(AND(E147='club records'!$F$1, F147&gt;='club records'!$G$1), AND(E147='club records'!$F$2, F147&gt;='club records'!$G$2), AND(E147='club records'!$F$3, F147&gt;='club records'!$G$3), AND(E147='club records'!$F$4, F147&gt;='club records'!$G$4), AND(E147='club records'!$F$5, F147&gt;='club records'!$G$5))), "CR", " ")</f>
        <v xml:space="preserve"> </v>
      </c>
      <c r="W147" s="14" t="str">
        <f>IF(AND(B147="long jump", OR(AND(E147='club records'!$F$6, F147&gt;='club records'!$G$6), AND(E147='club records'!$F$7, F147&gt;='club records'!$G$7), AND(E147='club records'!$F$8, F147&gt;='club records'!$G$8), AND(E147='club records'!$F$9, F147&gt;='club records'!$G$9), AND(E147='club records'!$F$10, F147&gt;='club records'!$G$10))), "CR", " ")</f>
        <v xml:space="preserve"> </v>
      </c>
      <c r="X147" s="14" t="str">
        <f>IF(AND(B147="triple jump", OR(AND(E147='club records'!$F$11, F147&gt;='club records'!$G$11), AND(E147='club records'!$F$12, F147&gt;='club records'!$G$12), AND(E147='club records'!$F$13, F147&gt;='club records'!$G$13), AND(E147='club records'!$F$14, F147&gt;='club records'!$G$14), AND(E147='club records'!$F$15, F147&gt;='club records'!$G$15))), "CR", " ")</f>
        <v xml:space="preserve"> </v>
      </c>
      <c r="Y147" s="14" t="str">
        <f>IF(AND(B147="pole vault", OR(AND(E147='club records'!$F$16, F147&gt;='club records'!$G$16), AND(E147='club records'!$F$17, F147&gt;='club records'!$G$17), AND(E147='club records'!$F$18, F147&gt;='club records'!$G$18), AND(E147='club records'!$F$19, F147&gt;='club records'!$G$19), AND(E147='club records'!$F$20, F147&gt;='club records'!$G$20))), "CR", " ")</f>
        <v xml:space="preserve"> </v>
      </c>
      <c r="Z147" s="14" t="str">
        <f>IF(AND(B147="discus 1", E147='club records'!$F$21, F147&gt;='club records'!$G$21), "CR", " ")</f>
        <v xml:space="preserve"> </v>
      </c>
      <c r="AA147" s="14" t="str">
        <f>IF(AND(B147="discus 1.25", E147='club records'!$F$22, F147&gt;='club records'!$G$22), "CR", " ")</f>
        <v xml:space="preserve"> </v>
      </c>
      <c r="AB147" s="14" t="str">
        <f>IF(AND(B147="discus 1.5", E147='club records'!$F$23, F147&gt;='club records'!$G$23), "CR", " ")</f>
        <v xml:space="preserve"> </v>
      </c>
      <c r="AC147" s="14" t="str">
        <f>IF(AND(B147="discus 1.75", E147='club records'!$F$24, F147&gt;='club records'!$G$24), "CR", " ")</f>
        <v xml:space="preserve"> </v>
      </c>
      <c r="AD147" s="14" t="str">
        <f>IF(AND(B147="discus 2", E147='club records'!$F$25, F147&gt;='club records'!$G$25), "CR", " ")</f>
        <v xml:space="preserve"> </v>
      </c>
      <c r="AE147" s="14" t="str">
        <f>IF(AND(B147="hammer 4", E147='club records'!$F$27, F147&gt;='club records'!$G$27), "CR", " ")</f>
        <v xml:space="preserve"> </v>
      </c>
      <c r="AF147" s="14" t="str">
        <f>IF(AND(B147="hammer 5", E147='club records'!$F$28, F147&gt;='club records'!$G$28), "CR", " ")</f>
        <v xml:space="preserve"> </v>
      </c>
      <c r="AG147" s="14" t="str">
        <f>IF(AND(B147="hammer 6", E147='club records'!$F$29, F147&gt;='club records'!$G$29), "CR", " ")</f>
        <v xml:space="preserve"> </v>
      </c>
      <c r="AH147" s="14" t="str">
        <f>IF(AND(B147="hammer 7.26", E147='club records'!$F$30, F147&gt;='club records'!$G$30), "CR", " ")</f>
        <v xml:space="preserve"> </v>
      </c>
      <c r="AI147" s="14" t="str">
        <f>IF(AND(B147="javelin 400", E147='club records'!$F$31, F147&gt;='club records'!$G$31), "CR", " ")</f>
        <v xml:space="preserve"> </v>
      </c>
      <c r="AJ147" s="14" t="str">
        <f>IF(AND(B147="javelin 600", E147='club records'!$F$32, F147&gt;='club records'!$G$32), "CR", " ")</f>
        <v xml:space="preserve"> </v>
      </c>
      <c r="AK147" s="14" t="str">
        <f>IF(AND(B147="javelin 700", E147='club records'!$F$33, F147&gt;='club records'!$G$33), "CR", " ")</f>
        <v xml:space="preserve"> </v>
      </c>
      <c r="AL147" s="14" t="str">
        <f>IF(AND(B147="javelin 800", OR(AND(E147='club records'!$F$34, F147&gt;='club records'!$G$34), AND(E147='club records'!$F$35, F147&gt;='club records'!$G$35))), "CR", " ")</f>
        <v xml:space="preserve"> </v>
      </c>
      <c r="AM147" s="14" t="str">
        <f>IF(AND(B147="shot 3", E147='club records'!$F$36, F147&gt;='club records'!$G$36), "CR", " ")</f>
        <v xml:space="preserve"> </v>
      </c>
      <c r="AN147" s="14" t="str">
        <f>IF(AND(B147="shot 4", E147='club records'!$F$37, F147&gt;='club records'!$G$37), "CR", " ")</f>
        <v xml:space="preserve"> </v>
      </c>
      <c r="AO147" s="14" t="str">
        <f>IF(AND(B147="shot 5", E147='club records'!$F$38, F147&gt;='club records'!$G$38), "CR", " ")</f>
        <v xml:space="preserve"> </v>
      </c>
      <c r="AP147" s="14" t="str">
        <f>IF(AND(B147="shot 6", E147='club records'!$F$39, F147&gt;='club records'!$G$39), "CR", " ")</f>
        <v xml:space="preserve"> </v>
      </c>
      <c r="AQ147" s="14" t="str">
        <f>IF(AND(B147="shot 7.26", E147='club records'!$F$40, F147&gt;='club records'!$G$40), "CR", " ")</f>
        <v xml:space="preserve"> </v>
      </c>
      <c r="AR147" s="14" t="str">
        <f>IF(AND(B147="60H",OR(AND(E147='club records'!$J$1,F147&lt;='club records'!$K$1),AND(E147='club records'!$J$2,F147&lt;='club records'!$K$2),AND(E147='club records'!$J$3,F147&lt;='club records'!$K$3),AND(E147='club records'!$J$4,F147&lt;='club records'!$K$4),AND(E147='club records'!$J$5,F147&lt;='club records'!$K$5))),"CR"," ")</f>
        <v xml:space="preserve"> </v>
      </c>
      <c r="AS147" s="14" t="str">
        <f>IF(AND(B147="75H", AND(E147='club records'!$J$6, F147&lt;='club records'!$K$6)), "CR", " ")</f>
        <v xml:space="preserve"> </v>
      </c>
      <c r="AT147" s="14" t="str">
        <f>IF(AND(B147="80H", AND(E147='club records'!$J$7, F147&lt;='club records'!$K$7)), "CR", " ")</f>
        <v xml:space="preserve"> </v>
      </c>
      <c r="AU147" s="14" t="str">
        <f>IF(AND(B147="100H", AND(E147='club records'!$J$8, F147&lt;='club records'!$K$8)), "CR", " ")</f>
        <v xml:space="preserve"> </v>
      </c>
      <c r="AV147" s="14" t="str">
        <f>IF(AND(B147="110H", OR(AND(E147='club records'!$J$9, F147&lt;='club records'!$K$9), AND(E147='club records'!$J$10, F147&lt;='club records'!$K$10))), "CR", " ")</f>
        <v xml:space="preserve"> </v>
      </c>
      <c r="AW147" s="14" t="str">
        <f>IF(AND(B147="400H", OR(AND(E147='club records'!$J$11, F147&lt;='club records'!$K$11), AND(E147='club records'!$J$12, F147&lt;='club records'!$K$12), AND(E147='club records'!$J$13, F147&lt;='club records'!$K$13), AND(E147='club records'!$J$14, F147&lt;='club records'!$K$14))), "CR", " ")</f>
        <v xml:space="preserve"> </v>
      </c>
      <c r="AX147" s="14" t="str">
        <f>IF(AND(B147="1500SC", AND(E147='club records'!$J$15, F147&lt;='club records'!$K$15)), "CR", " ")</f>
        <v xml:space="preserve"> </v>
      </c>
      <c r="AY147" s="14" t="str">
        <f>IF(AND(B147="2000SC", OR(AND(E147='club records'!$J$17, F147&lt;='club records'!$K$17), AND(E147='club records'!$J$18, F147&lt;='club records'!$K$18))), "CR", " ")</f>
        <v xml:space="preserve"> </v>
      </c>
      <c r="AZ147" s="14" t="str">
        <f>IF(AND(B147="3000SC", OR(AND(E147='club records'!$J$20, F147&lt;='club records'!$K$20), AND(E147='club records'!$J$21, F147&lt;='club records'!$K$21))), "CR", " ")</f>
        <v xml:space="preserve"> </v>
      </c>
      <c r="BA147" s="15" t="str">
        <f>IF(AND(B147="4x100", OR(AND(E147='club records'!$N$1, F147&lt;='club records'!$O$1), AND(E147='club records'!$N$2, F147&lt;='club records'!$O$2), AND(E147='club records'!$N$3, F147&lt;='club records'!$O$3), AND(E147='club records'!$N$4, F147&lt;='club records'!$O$4), AND(E147='club records'!$N$5, F147&lt;='club records'!$O$5))), "CR", " ")</f>
        <v xml:space="preserve"> </v>
      </c>
      <c r="BB147" s="15" t="str">
        <f>IF(AND(B147="4x200", OR(AND(E147='club records'!$N$6, F147&lt;='club records'!$O$6), AND(E147='club records'!$N$7, F147&lt;='club records'!$O$7), AND(E147='club records'!$N$8, F147&lt;='club records'!$O$8), AND(E147='club records'!$N$9, F147&lt;='club records'!$O$9), AND(E147='club records'!$N$10, F147&lt;='club records'!$O$10))), "CR", " ")</f>
        <v xml:space="preserve"> </v>
      </c>
      <c r="BC147" s="15" t="str">
        <f>IF(AND(B147="4x300", AND(E147='club records'!$N$11, F147&lt;='club records'!$O$11)), "CR", " ")</f>
        <v xml:space="preserve"> </v>
      </c>
      <c r="BD147" s="15" t="str">
        <f>IF(AND(B147="4x400", OR(AND(E147='club records'!$N$12, F147&lt;='club records'!$O$12), AND(E147='club records'!$N$13, F147&lt;='club records'!$O$13), AND(E147='club records'!$N$14, F147&lt;='club records'!$O$14), AND(E147='club records'!$N$15, F147&lt;='club records'!$O$15))), "CR", " ")</f>
        <v xml:space="preserve"> </v>
      </c>
      <c r="BE147" s="15" t="str">
        <f>IF(AND(B147="3x800", OR(AND(E147='club records'!$N$16, F147&lt;='club records'!$O$16), AND(E147='club records'!$N$17, F147&lt;='club records'!$O$17), AND(E147='club records'!$N$18, F147&lt;='club records'!$O$18))), "CR", " ")</f>
        <v xml:space="preserve"> </v>
      </c>
      <c r="BF147" s="15" t="str">
        <f>IF(AND(B147="pentathlon", OR(AND(E147='club records'!$N$21, F147&gt;='club records'!$O$21), AND(E147='club records'!$N$22, F147&gt;='club records'!$O$22),AND(E147='club records'!$N$23, F147&gt;='club records'!$O$23),AND(E147='club records'!$N$24, F147&gt;='club records'!$O$24))), "CR", " ")</f>
        <v xml:space="preserve"> </v>
      </c>
      <c r="BG147" s="15" t="str">
        <f>IF(AND(B147="heptathlon", OR(AND(E147='club records'!$N$26, F147&gt;='club records'!$O$26), AND(E147='club records'!$N$27, F147&gt;='club records'!$O$27))), "CR", " ")</f>
        <v xml:space="preserve"> </v>
      </c>
      <c r="BH147" s="15" t="str">
        <f>IF(AND(B147="decathlon", OR(AND(E147='club records'!$N$29, F147&gt;='club records'!$O$29), AND(E147='club records'!$N$30, F147&gt;='club records'!$O$30),AND(E147='club records'!$N$31, F147&gt;='club records'!$O$31))), "CR", " ")</f>
        <v xml:space="preserve"> </v>
      </c>
    </row>
    <row r="148" spans="1:60" ht="14.5" x14ac:dyDescent="0.35">
      <c r="A148" s="1" t="str">
        <f t="shared" si="9"/>
        <v>U13</v>
      </c>
      <c r="B148" s="2" t="s">
        <v>7</v>
      </c>
      <c r="C148" s="1" t="s">
        <v>250</v>
      </c>
      <c r="D148" s="1" t="s">
        <v>251</v>
      </c>
      <c r="E148" s="19" t="s">
        <v>13</v>
      </c>
      <c r="F148" s="20">
        <v>3.74</v>
      </c>
      <c r="G148" s="27">
        <v>39903</v>
      </c>
      <c r="H148" s="1" t="s">
        <v>248</v>
      </c>
      <c r="I148" s="1" t="s">
        <v>249</v>
      </c>
      <c r="J148" s="15" t="str">
        <f t="shared" si="10"/>
        <v/>
      </c>
      <c r="K148" s="15" t="str">
        <f>IF(AND(B148=100, OR(AND(E148='club records'!$B$6, F148&lt;='club records'!$C$6), AND(E148='club records'!$B$7, F148&lt;='club records'!$C$7), AND(E148='club records'!$B$8, F148&lt;='club records'!$C$8), AND(E148='club records'!$B$9, F148&lt;='club records'!$C$9), AND(E148='club records'!$B$10, F148&lt;='club records'!$C$10))), "CR", " ")</f>
        <v xml:space="preserve"> </v>
      </c>
      <c r="L148" s="15" t="str">
        <f>IF(AND(B148=200, OR(AND(E148='club records'!$B$11, F148&lt;='club records'!$C$11), AND(E148='club records'!$B$12, F148&lt;='club records'!$C$12), AND(E148='club records'!$B$13, F148&lt;='club records'!$C$13), AND(E148='club records'!$B$14, F148&lt;='club records'!$C$14), AND(E148='club records'!$B$15, F148&lt;='club records'!$C$15))), "CR", " ")</f>
        <v xml:space="preserve"> </v>
      </c>
      <c r="M148" s="15" t="str">
        <f>IF(AND(B148=300, OR(AND(E148='club records'!$B$16, F148&lt;='club records'!$C$16), AND(E148='club records'!$B$17, F148&lt;='club records'!$C$17))), "CR", " ")</f>
        <v xml:space="preserve"> </v>
      </c>
      <c r="N148" s="15" t="str">
        <f>IF(AND(B148=400, OR(AND(E148='club records'!$B$18, F148&lt;='club records'!$C$18), AND(E148='club records'!$B$19, F148&lt;='club records'!$C$19), AND(E148='club records'!$B$20, F148&lt;='club records'!$C$20), AND(E148='club records'!$B$21, F148&lt;='club records'!$C$21))), "CR", " ")</f>
        <v xml:space="preserve"> </v>
      </c>
      <c r="O148" s="15" t="str">
        <f>IF(AND(B148=800, OR(AND(E148='club records'!$B$22, F148&lt;='club records'!$C$22), AND(E148='club records'!$B$23, F148&lt;='club records'!$C$23), AND(E148='club records'!$B$24, F148&lt;='club records'!$C$24), AND(E148='club records'!$B$25, F148&lt;='club records'!$C$25), AND(E148='club records'!$B$26, F148&lt;='club records'!$C$26))), "CR", " ")</f>
        <v xml:space="preserve"> </v>
      </c>
      <c r="P148" s="15" t="str">
        <f>IF(AND(B148=1000, OR(AND(E148='club records'!$B$27, F148&lt;='club records'!$C$27), AND(E148='club records'!$B$28, F148&lt;='club records'!$C$28))), "CR", " ")</f>
        <v xml:space="preserve"> </v>
      </c>
      <c r="Q148" s="15" t="str">
        <f>IF(AND(B148=1500, OR(AND(E148='club records'!$B$29, F148&lt;='club records'!$C$29), AND(E148='club records'!$B$30, F148&lt;='club records'!$C$30), AND(E148='club records'!$B$31, F148&lt;='club records'!$C$31), AND(E148='club records'!$B$32, F148&lt;='club records'!$C$32), AND(E148='club records'!$B$33, F148&lt;='club records'!$C$33))), "CR", " ")</f>
        <v xml:space="preserve"> </v>
      </c>
      <c r="R148" s="15" t="str">
        <f>IF(AND(B148="1600 (Mile)",OR(AND(E148='club records'!$B$34,F148&lt;='club records'!$C$34),AND(E148='club records'!$B$35,F148&lt;='club records'!$C$35),AND(E148='club records'!$B$36,F148&lt;='club records'!$C$36),AND(E148='club records'!$B$37,F148&lt;='club records'!$C$37))),"CR"," ")</f>
        <v xml:space="preserve"> </v>
      </c>
      <c r="S148" s="15" t="str">
        <f>IF(AND(B148=3000, OR(AND(E148='club records'!$B$38, F148&lt;='club records'!$C$38), AND(E148='club records'!$B$39, F148&lt;='club records'!$C$39), AND(E148='club records'!$B$40, F148&lt;='club records'!$C$40), AND(E148='club records'!$B$41, F148&lt;='club records'!$C$41))), "CR", " ")</f>
        <v xml:space="preserve"> </v>
      </c>
      <c r="T148" s="15" t="str">
        <f>IF(AND(B148=5000, OR(AND(E148='club records'!$B$42, F148&lt;='club records'!$C$42), AND(E148='club records'!$B$43, F148&lt;='club records'!$C$43))), "CR", " ")</f>
        <v xml:space="preserve"> </v>
      </c>
      <c r="U148" s="14" t="str">
        <f>IF(AND(B148=10000, OR(AND(E148='club records'!$B$44, F148&lt;='club records'!$C$44), AND(E148='club records'!$B$45, F148&lt;='club records'!$C$45))), "CR", " ")</f>
        <v xml:space="preserve"> </v>
      </c>
      <c r="V148" s="14" t="str">
        <f>IF(AND(B148="high jump", OR(AND(E148='club records'!$F$1, F148&gt;='club records'!$G$1), AND(E148='club records'!$F$2, F148&gt;='club records'!$G$2), AND(E148='club records'!$F$3, F148&gt;='club records'!$G$3), AND(E148='club records'!$F$4, F148&gt;='club records'!$G$4), AND(E148='club records'!$F$5, F148&gt;='club records'!$G$5))), "CR", " ")</f>
        <v xml:space="preserve"> </v>
      </c>
      <c r="W148" s="14" t="str">
        <f>IF(AND(B148="long jump", OR(AND(E148='club records'!$F$6, F148&gt;='club records'!$G$6), AND(E148='club records'!$F$7, F148&gt;='club records'!$G$7), AND(E148='club records'!$F$8, F148&gt;='club records'!$G$8), AND(E148='club records'!$F$9, F148&gt;='club records'!$G$9), AND(E148='club records'!$F$10, F148&gt;='club records'!$G$10))), "CR", " ")</f>
        <v xml:space="preserve"> </v>
      </c>
      <c r="X148" s="14" t="str">
        <f>IF(AND(B148="triple jump", OR(AND(E148='club records'!$F$11, F148&gt;='club records'!$G$11), AND(E148='club records'!$F$12, F148&gt;='club records'!$G$12), AND(E148='club records'!$F$13, F148&gt;='club records'!$G$13), AND(E148='club records'!$F$14, F148&gt;='club records'!$G$14), AND(E148='club records'!$F$15, F148&gt;='club records'!$G$15))), "CR", " ")</f>
        <v xml:space="preserve"> </v>
      </c>
      <c r="Y148" s="14" t="str">
        <f>IF(AND(B148="pole vault", OR(AND(E148='club records'!$F$16, F148&gt;='club records'!$G$16), AND(E148='club records'!$F$17, F148&gt;='club records'!$G$17), AND(E148='club records'!$F$18, F148&gt;='club records'!$G$18), AND(E148='club records'!$F$19, F148&gt;='club records'!$G$19), AND(E148='club records'!$F$20, F148&gt;='club records'!$G$20))), "CR", " ")</f>
        <v xml:space="preserve"> </v>
      </c>
      <c r="Z148" s="14" t="str">
        <f>IF(AND(B148="discus 1", E148='club records'!$F$21, F148&gt;='club records'!$G$21), "CR", " ")</f>
        <v xml:space="preserve"> </v>
      </c>
      <c r="AA148" s="14" t="str">
        <f>IF(AND(B148="discus 1.25", E148='club records'!$F$22, F148&gt;='club records'!$G$22), "CR", " ")</f>
        <v xml:space="preserve"> </v>
      </c>
      <c r="AB148" s="14" t="str">
        <f>IF(AND(B148="discus 1.5", E148='club records'!$F$23, F148&gt;='club records'!$G$23), "CR", " ")</f>
        <v xml:space="preserve"> </v>
      </c>
      <c r="AC148" s="14" t="str">
        <f>IF(AND(B148="discus 1.75", E148='club records'!$F$24, F148&gt;='club records'!$G$24), "CR", " ")</f>
        <v xml:space="preserve"> </v>
      </c>
      <c r="AD148" s="14" t="str">
        <f>IF(AND(B148="discus 2", E148='club records'!$F$25, F148&gt;='club records'!$G$25), "CR", " ")</f>
        <v xml:space="preserve"> </v>
      </c>
      <c r="AE148" s="14" t="str">
        <f>IF(AND(B148="hammer 4", E148='club records'!$F$27, F148&gt;='club records'!$G$27), "CR", " ")</f>
        <v xml:space="preserve"> </v>
      </c>
      <c r="AF148" s="14" t="str">
        <f>IF(AND(B148="hammer 5", E148='club records'!$F$28, F148&gt;='club records'!$G$28), "CR", " ")</f>
        <v xml:space="preserve"> </v>
      </c>
      <c r="AG148" s="14" t="str">
        <f>IF(AND(B148="hammer 6", E148='club records'!$F$29, F148&gt;='club records'!$G$29), "CR", " ")</f>
        <v xml:space="preserve"> </v>
      </c>
      <c r="AH148" s="14" t="str">
        <f>IF(AND(B148="hammer 7.26", E148='club records'!$F$30, F148&gt;='club records'!$G$30), "CR", " ")</f>
        <v xml:space="preserve"> </v>
      </c>
      <c r="AI148" s="14" t="str">
        <f>IF(AND(B148="javelin 400", E148='club records'!$F$31, F148&gt;='club records'!$G$31), "CR", " ")</f>
        <v xml:space="preserve"> </v>
      </c>
      <c r="AJ148" s="14" t="str">
        <f>IF(AND(B148="javelin 600", E148='club records'!$F$32, F148&gt;='club records'!$G$32), "CR", " ")</f>
        <v xml:space="preserve"> </v>
      </c>
      <c r="AK148" s="14" t="str">
        <f>IF(AND(B148="javelin 700", E148='club records'!$F$33, F148&gt;='club records'!$G$33), "CR", " ")</f>
        <v xml:space="preserve"> </v>
      </c>
      <c r="AL148" s="14" t="str">
        <f>IF(AND(B148="javelin 800", OR(AND(E148='club records'!$F$34, F148&gt;='club records'!$G$34), AND(E148='club records'!$F$35, F148&gt;='club records'!$G$35))), "CR", " ")</f>
        <v xml:space="preserve"> </v>
      </c>
      <c r="AM148" s="14" t="str">
        <f>IF(AND(B148="shot 3", E148='club records'!$F$36, F148&gt;='club records'!$G$36), "CR", " ")</f>
        <v xml:space="preserve"> </v>
      </c>
      <c r="AN148" s="14" t="str">
        <f>IF(AND(B148="shot 4", E148='club records'!$F$37, F148&gt;='club records'!$G$37), "CR", " ")</f>
        <v xml:space="preserve"> </v>
      </c>
      <c r="AO148" s="14" t="str">
        <f>IF(AND(B148="shot 5", E148='club records'!$F$38, F148&gt;='club records'!$G$38), "CR", " ")</f>
        <v xml:space="preserve"> </v>
      </c>
      <c r="AP148" s="14" t="str">
        <f>IF(AND(B148="shot 6", E148='club records'!$F$39, F148&gt;='club records'!$G$39), "CR", " ")</f>
        <v xml:space="preserve"> </v>
      </c>
      <c r="AQ148" s="14" t="str">
        <f>IF(AND(B148="shot 7.26", E148='club records'!$F$40, F148&gt;='club records'!$G$40), "CR", " ")</f>
        <v xml:space="preserve"> </v>
      </c>
      <c r="AR148" s="14" t="str">
        <f>IF(AND(B148="60H",OR(AND(E148='club records'!$J$1,F148&lt;='club records'!$K$1),AND(E148='club records'!$J$2,F148&lt;='club records'!$K$2),AND(E148='club records'!$J$3,F148&lt;='club records'!$K$3),AND(E148='club records'!$J$4,F148&lt;='club records'!$K$4),AND(E148='club records'!$J$5,F148&lt;='club records'!$K$5))),"CR"," ")</f>
        <v xml:space="preserve"> </v>
      </c>
      <c r="AS148" s="14" t="str">
        <f>IF(AND(B148="75H", AND(E148='club records'!$J$6, F148&lt;='club records'!$K$6)), "CR", " ")</f>
        <v xml:space="preserve"> </v>
      </c>
      <c r="AT148" s="14" t="str">
        <f>IF(AND(B148="80H", AND(E148='club records'!$J$7, F148&lt;='club records'!$K$7)), "CR", " ")</f>
        <v xml:space="preserve"> </v>
      </c>
      <c r="AU148" s="14" t="str">
        <f>IF(AND(B148="100H", AND(E148='club records'!$J$8, F148&lt;='club records'!$K$8)), "CR", " ")</f>
        <v xml:space="preserve"> </v>
      </c>
      <c r="AV148" s="14" t="str">
        <f>IF(AND(B148="110H", OR(AND(E148='club records'!$J$9, F148&lt;='club records'!$K$9), AND(E148='club records'!$J$10, F148&lt;='club records'!$K$10))), "CR", " ")</f>
        <v xml:space="preserve"> </v>
      </c>
      <c r="AW148" s="14" t="str">
        <f>IF(AND(B148="400H", OR(AND(E148='club records'!$J$11, F148&lt;='club records'!$K$11), AND(E148='club records'!$J$12, F148&lt;='club records'!$K$12), AND(E148='club records'!$J$13, F148&lt;='club records'!$K$13), AND(E148='club records'!$J$14, F148&lt;='club records'!$K$14))), "CR", " ")</f>
        <v xml:space="preserve"> </v>
      </c>
      <c r="AX148" s="14" t="str">
        <f>IF(AND(B148="1500SC", AND(E148='club records'!$J$15, F148&lt;='club records'!$K$15)), "CR", " ")</f>
        <v xml:space="preserve"> </v>
      </c>
      <c r="AY148" s="14" t="str">
        <f>IF(AND(B148="2000SC", OR(AND(E148='club records'!$J$17, F148&lt;='club records'!$K$17), AND(E148='club records'!$J$18, F148&lt;='club records'!$K$18))), "CR", " ")</f>
        <v xml:space="preserve"> </v>
      </c>
      <c r="AZ148" s="14" t="str">
        <f>IF(AND(B148="3000SC", OR(AND(E148='club records'!$J$20, F148&lt;='club records'!$K$20), AND(E148='club records'!$J$21, F148&lt;='club records'!$K$21))), "CR", " ")</f>
        <v xml:space="preserve"> </v>
      </c>
      <c r="BA148" s="15" t="str">
        <f>IF(AND(B148="4x100", OR(AND(E148='club records'!$N$1, F148&lt;='club records'!$O$1), AND(E148='club records'!$N$2, F148&lt;='club records'!$O$2), AND(E148='club records'!$N$3, F148&lt;='club records'!$O$3), AND(E148='club records'!$N$4, F148&lt;='club records'!$O$4), AND(E148='club records'!$N$5, F148&lt;='club records'!$O$5))), "CR", " ")</f>
        <v xml:space="preserve"> </v>
      </c>
      <c r="BB148" s="15" t="str">
        <f>IF(AND(B148="4x200", OR(AND(E148='club records'!$N$6, F148&lt;='club records'!$O$6), AND(E148='club records'!$N$7, F148&lt;='club records'!$O$7), AND(E148='club records'!$N$8, F148&lt;='club records'!$O$8), AND(E148='club records'!$N$9, F148&lt;='club records'!$O$9), AND(E148='club records'!$N$10, F148&lt;='club records'!$O$10))), "CR", " ")</f>
        <v xml:space="preserve"> </v>
      </c>
      <c r="BC148" s="15" t="str">
        <f>IF(AND(B148="4x300", AND(E148='club records'!$N$11, F148&lt;='club records'!$O$11)), "CR", " ")</f>
        <v xml:space="preserve"> </v>
      </c>
      <c r="BD148" s="15" t="str">
        <f>IF(AND(B148="4x400", OR(AND(E148='club records'!$N$12, F148&lt;='club records'!$O$12), AND(E148='club records'!$N$13, F148&lt;='club records'!$O$13), AND(E148='club records'!$N$14, F148&lt;='club records'!$O$14), AND(E148='club records'!$N$15, F148&lt;='club records'!$O$15))), "CR", " ")</f>
        <v xml:space="preserve"> </v>
      </c>
      <c r="BE148" s="15" t="str">
        <f>IF(AND(B148="3x800", OR(AND(E148='club records'!$N$16, F148&lt;='club records'!$O$16), AND(E148='club records'!$N$17, F148&lt;='club records'!$O$17), AND(E148='club records'!$N$18, F148&lt;='club records'!$O$18))), "CR", " ")</f>
        <v xml:space="preserve"> </v>
      </c>
      <c r="BF148" s="15" t="str">
        <f>IF(AND(B148="pentathlon", OR(AND(E148='club records'!$N$21, F148&gt;='club records'!$O$21), AND(E148='club records'!$N$22, F148&gt;='club records'!$O$22),AND(E148='club records'!$N$23, F148&gt;='club records'!$O$23),AND(E148='club records'!$N$24, F148&gt;='club records'!$O$24))), "CR", " ")</f>
        <v xml:space="preserve"> </v>
      </c>
      <c r="BG148" s="15" t="str">
        <f>IF(AND(B148="heptathlon", OR(AND(E148='club records'!$N$26, F148&gt;='club records'!$O$26), AND(E148='club records'!$N$27, F148&gt;='club records'!$O$27))), "CR", " ")</f>
        <v xml:space="preserve"> </v>
      </c>
      <c r="BH148" s="15" t="str">
        <f>IF(AND(B148="decathlon", OR(AND(E148='club records'!$N$29, F148&gt;='club records'!$O$29), AND(E148='club records'!$N$30, F148&gt;='club records'!$O$30),AND(E148='club records'!$N$31, F148&gt;='club records'!$O$31))), "CR", " ")</f>
        <v xml:space="preserve"> </v>
      </c>
    </row>
    <row r="149" spans="1:60" ht="14.5" x14ac:dyDescent="0.35">
      <c r="A149" s="1" t="str">
        <f t="shared" si="9"/>
        <v>U13</v>
      </c>
      <c r="B149" s="2" t="s">
        <v>7</v>
      </c>
      <c r="C149" s="1" t="s">
        <v>278</v>
      </c>
      <c r="D149" s="1" t="s">
        <v>456</v>
      </c>
      <c r="E149" s="19" t="s">
        <v>13</v>
      </c>
      <c r="F149" s="20">
        <v>3.79</v>
      </c>
      <c r="G149" s="27">
        <v>43649</v>
      </c>
      <c r="H149" s="1" t="s">
        <v>313</v>
      </c>
      <c r="I149" s="1" t="s">
        <v>305</v>
      </c>
      <c r="J149" s="15" t="str">
        <f t="shared" si="10"/>
        <v/>
      </c>
      <c r="K149" s="15" t="str">
        <f>IF(AND(B149=100, OR(AND(E149='club records'!$B$6, F149&lt;='club records'!$C$6), AND(E149='club records'!$B$7, F149&lt;='club records'!$C$7), AND(E149='club records'!$B$8, F149&lt;='club records'!$C$8), AND(E149='club records'!$B$9, F149&lt;='club records'!$C$9), AND(E149='club records'!$B$10, F149&lt;='club records'!$C$10))), "CR", " ")</f>
        <v xml:space="preserve"> </v>
      </c>
      <c r="L149" s="15" t="str">
        <f>IF(AND(B149=200, OR(AND(E149='club records'!$B$11, F149&lt;='club records'!$C$11), AND(E149='club records'!$B$12, F149&lt;='club records'!$C$12), AND(E149='club records'!$B$13, F149&lt;='club records'!$C$13), AND(E149='club records'!$B$14, F149&lt;='club records'!$C$14), AND(E149='club records'!$B$15, F149&lt;='club records'!$C$15))), "CR", " ")</f>
        <v xml:space="preserve"> </v>
      </c>
      <c r="M149" s="15" t="str">
        <f>IF(AND(B149=300, OR(AND(E149='club records'!$B$16, F149&lt;='club records'!$C$16), AND(E149='club records'!$B$17, F149&lt;='club records'!$C$17))), "CR", " ")</f>
        <v xml:space="preserve"> </v>
      </c>
      <c r="N149" s="15" t="str">
        <f>IF(AND(B149=400, OR(AND(E149='club records'!$B$18, F149&lt;='club records'!$C$18), AND(E149='club records'!$B$19, F149&lt;='club records'!$C$19), AND(E149='club records'!$B$20, F149&lt;='club records'!$C$20), AND(E149='club records'!$B$21, F149&lt;='club records'!$C$21))), "CR", " ")</f>
        <v xml:space="preserve"> </v>
      </c>
      <c r="O149" s="15" t="str">
        <f>IF(AND(B149=800, OR(AND(E149='club records'!$B$22, F149&lt;='club records'!$C$22), AND(E149='club records'!$B$23, F149&lt;='club records'!$C$23), AND(E149='club records'!$B$24, F149&lt;='club records'!$C$24), AND(E149='club records'!$B$25, F149&lt;='club records'!$C$25), AND(E149='club records'!$B$26, F149&lt;='club records'!$C$26))), "CR", " ")</f>
        <v xml:space="preserve"> </v>
      </c>
      <c r="P149" s="15" t="str">
        <f>IF(AND(B149=1000, OR(AND(E149='club records'!$B$27, F149&lt;='club records'!$C$27), AND(E149='club records'!$B$28, F149&lt;='club records'!$C$28))), "CR", " ")</f>
        <v xml:space="preserve"> </v>
      </c>
      <c r="Q149" s="15" t="str">
        <f>IF(AND(B149=1500, OR(AND(E149='club records'!$B$29, F149&lt;='club records'!$C$29), AND(E149='club records'!$B$30, F149&lt;='club records'!$C$30), AND(E149='club records'!$B$31, F149&lt;='club records'!$C$31), AND(E149='club records'!$B$32, F149&lt;='club records'!$C$32), AND(E149='club records'!$B$33, F149&lt;='club records'!$C$33))), "CR", " ")</f>
        <v xml:space="preserve"> </v>
      </c>
      <c r="R149" s="15" t="str">
        <f>IF(AND(B149="1600 (Mile)",OR(AND(E149='club records'!$B$34,F149&lt;='club records'!$C$34),AND(E149='club records'!$B$35,F149&lt;='club records'!$C$35),AND(E149='club records'!$B$36,F149&lt;='club records'!$C$36),AND(E149='club records'!$B$37,F149&lt;='club records'!$C$37))),"CR"," ")</f>
        <v xml:space="preserve"> </v>
      </c>
      <c r="S149" s="15" t="str">
        <f>IF(AND(B149=3000, OR(AND(E149='club records'!$B$38, F149&lt;='club records'!$C$38), AND(E149='club records'!$B$39, F149&lt;='club records'!$C$39), AND(E149='club records'!$B$40, F149&lt;='club records'!$C$40), AND(E149='club records'!$B$41, F149&lt;='club records'!$C$41))), "CR", " ")</f>
        <v xml:space="preserve"> </v>
      </c>
      <c r="T149" s="15" t="str">
        <f>IF(AND(B149=5000, OR(AND(E149='club records'!$B$42, F149&lt;='club records'!$C$42), AND(E149='club records'!$B$43, F149&lt;='club records'!$C$43))), "CR", " ")</f>
        <v xml:space="preserve"> </v>
      </c>
      <c r="U149" s="14" t="str">
        <f>IF(AND(B149=10000, OR(AND(E149='club records'!$B$44, F149&lt;='club records'!$C$44), AND(E149='club records'!$B$45, F149&lt;='club records'!$C$45))), "CR", " ")</f>
        <v xml:space="preserve"> </v>
      </c>
      <c r="V149" s="14" t="str">
        <f>IF(AND(B149="high jump", OR(AND(E149='club records'!$F$1, F149&gt;='club records'!$G$1), AND(E149='club records'!$F$2, F149&gt;='club records'!$G$2), AND(E149='club records'!$F$3, F149&gt;='club records'!$G$3), AND(E149='club records'!$F$4, F149&gt;='club records'!$G$4), AND(E149='club records'!$F$5, F149&gt;='club records'!$G$5))), "CR", " ")</f>
        <v xml:space="preserve"> </v>
      </c>
      <c r="W149" s="14" t="str">
        <f>IF(AND(B149="long jump", OR(AND(E149='club records'!$F$6, F149&gt;='club records'!$G$6), AND(E149='club records'!$F$7, F149&gt;='club records'!$G$7), AND(E149='club records'!$F$8, F149&gt;='club records'!$G$8), AND(E149='club records'!$F$9, F149&gt;='club records'!$G$9), AND(E149='club records'!$F$10, F149&gt;='club records'!$G$10))), "CR", " ")</f>
        <v xml:space="preserve"> </v>
      </c>
      <c r="X149" s="14" t="str">
        <f>IF(AND(B149="triple jump", OR(AND(E149='club records'!$F$11, F149&gt;='club records'!$G$11), AND(E149='club records'!$F$12, F149&gt;='club records'!$G$12), AND(E149='club records'!$F$13, F149&gt;='club records'!$G$13), AND(E149='club records'!$F$14, F149&gt;='club records'!$G$14), AND(E149='club records'!$F$15, F149&gt;='club records'!$G$15))), "CR", " ")</f>
        <v xml:space="preserve"> </v>
      </c>
      <c r="Y149" s="14" t="str">
        <f>IF(AND(B149="pole vault", OR(AND(E149='club records'!$F$16, F149&gt;='club records'!$G$16), AND(E149='club records'!$F$17, F149&gt;='club records'!$G$17), AND(E149='club records'!$F$18, F149&gt;='club records'!$G$18), AND(E149='club records'!$F$19, F149&gt;='club records'!$G$19), AND(E149='club records'!$F$20, F149&gt;='club records'!$G$20))), "CR", " ")</f>
        <v xml:space="preserve"> </v>
      </c>
      <c r="Z149" s="14" t="str">
        <f>IF(AND(B149="discus 1", E149='club records'!$F$21, F149&gt;='club records'!$G$21), "CR", " ")</f>
        <v xml:space="preserve"> </v>
      </c>
      <c r="AA149" s="14" t="str">
        <f>IF(AND(B149="discus 1.25", E149='club records'!$F$22, F149&gt;='club records'!$G$22), "CR", " ")</f>
        <v xml:space="preserve"> </v>
      </c>
      <c r="AB149" s="14" t="str">
        <f>IF(AND(B149="discus 1.5", E149='club records'!$F$23, F149&gt;='club records'!$G$23), "CR", " ")</f>
        <v xml:space="preserve"> </v>
      </c>
      <c r="AC149" s="14" t="str">
        <f>IF(AND(B149="discus 1.75", E149='club records'!$F$24, F149&gt;='club records'!$G$24), "CR", " ")</f>
        <v xml:space="preserve"> </v>
      </c>
      <c r="AD149" s="14" t="str">
        <f>IF(AND(B149="discus 2", E149='club records'!$F$25, F149&gt;='club records'!$G$25), "CR", " ")</f>
        <v xml:space="preserve"> </v>
      </c>
      <c r="AE149" s="14" t="str">
        <f>IF(AND(B149="hammer 4", E149='club records'!$F$27, F149&gt;='club records'!$G$27), "CR", " ")</f>
        <v xml:space="preserve"> </v>
      </c>
      <c r="AF149" s="14" t="str">
        <f>IF(AND(B149="hammer 5", E149='club records'!$F$28, F149&gt;='club records'!$G$28), "CR", " ")</f>
        <v xml:space="preserve"> </v>
      </c>
      <c r="AG149" s="14" t="str">
        <f>IF(AND(B149="hammer 6", E149='club records'!$F$29, F149&gt;='club records'!$G$29), "CR", " ")</f>
        <v xml:space="preserve"> </v>
      </c>
      <c r="AH149" s="14" t="str">
        <f>IF(AND(B149="hammer 7.26", E149='club records'!$F$30, F149&gt;='club records'!$G$30), "CR", " ")</f>
        <v xml:space="preserve"> </v>
      </c>
      <c r="AI149" s="14" t="str">
        <f>IF(AND(B149="javelin 400", E149='club records'!$F$31, F149&gt;='club records'!$G$31), "CR", " ")</f>
        <v xml:space="preserve"> </v>
      </c>
      <c r="AJ149" s="14" t="str">
        <f>IF(AND(B149="javelin 600", E149='club records'!$F$32, F149&gt;='club records'!$G$32), "CR", " ")</f>
        <v xml:space="preserve"> </v>
      </c>
      <c r="AK149" s="14" t="str">
        <f>IF(AND(B149="javelin 700", E149='club records'!$F$33, F149&gt;='club records'!$G$33), "CR", " ")</f>
        <v xml:space="preserve"> </v>
      </c>
      <c r="AL149" s="14" t="str">
        <f>IF(AND(B149="javelin 800", OR(AND(E149='club records'!$F$34, F149&gt;='club records'!$G$34), AND(E149='club records'!$F$35, F149&gt;='club records'!$G$35))), "CR", " ")</f>
        <v xml:space="preserve"> </v>
      </c>
      <c r="AM149" s="14" t="str">
        <f>IF(AND(B149="shot 3", E149='club records'!$F$36, F149&gt;='club records'!$G$36), "CR", " ")</f>
        <v xml:space="preserve"> </v>
      </c>
      <c r="AN149" s="14" t="str">
        <f>IF(AND(B149="shot 4", E149='club records'!$F$37, F149&gt;='club records'!$G$37), "CR", " ")</f>
        <v xml:space="preserve"> </v>
      </c>
      <c r="AO149" s="14" t="str">
        <f>IF(AND(B149="shot 5", E149='club records'!$F$38, F149&gt;='club records'!$G$38), "CR", " ")</f>
        <v xml:space="preserve"> </v>
      </c>
      <c r="AP149" s="14" t="str">
        <f>IF(AND(B149="shot 6", E149='club records'!$F$39, F149&gt;='club records'!$G$39), "CR", " ")</f>
        <v xml:space="preserve"> </v>
      </c>
      <c r="AQ149" s="14" t="str">
        <f>IF(AND(B149="shot 7.26", E149='club records'!$F$40, F149&gt;='club records'!$G$40), "CR", " ")</f>
        <v xml:space="preserve"> </v>
      </c>
      <c r="AR149" s="14" t="str">
        <f>IF(AND(B149="60H",OR(AND(E149='club records'!$J$1,F149&lt;='club records'!$K$1),AND(E149='club records'!$J$2,F149&lt;='club records'!$K$2),AND(E149='club records'!$J$3,F149&lt;='club records'!$K$3),AND(E149='club records'!$J$4,F149&lt;='club records'!$K$4),AND(E149='club records'!$J$5,F149&lt;='club records'!$K$5))),"CR"," ")</f>
        <v xml:space="preserve"> </v>
      </c>
      <c r="AS149" s="14" t="str">
        <f>IF(AND(B149="75H", AND(E149='club records'!$J$6, F149&lt;='club records'!$K$6)), "CR", " ")</f>
        <v xml:space="preserve"> </v>
      </c>
      <c r="AT149" s="14" t="str">
        <f>IF(AND(B149="80H", AND(E149='club records'!$J$7, F149&lt;='club records'!$K$7)), "CR", " ")</f>
        <v xml:space="preserve"> </v>
      </c>
      <c r="AU149" s="14" t="str">
        <f>IF(AND(B149="100H", AND(E149='club records'!$J$8, F149&lt;='club records'!$K$8)), "CR", " ")</f>
        <v xml:space="preserve"> </v>
      </c>
      <c r="AV149" s="14" t="str">
        <f>IF(AND(B149="110H", OR(AND(E149='club records'!$J$9, F149&lt;='club records'!$K$9), AND(E149='club records'!$J$10, F149&lt;='club records'!$K$10))), "CR", " ")</f>
        <v xml:space="preserve"> </v>
      </c>
      <c r="AW149" s="14" t="str">
        <f>IF(AND(B149="400H", OR(AND(E149='club records'!$J$11, F149&lt;='club records'!$K$11), AND(E149='club records'!$J$12, F149&lt;='club records'!$K$12), AND(E149='club records'!$J$13, F149&lt;='club records'!$K$13), AND(E149='club records'!$J$14, F149&lt;='club records'!$K$14))), "CR", " ")</f>
        <v xml:space="preserve"> </v>
      </c>
      <c r="AX149" s="14" t="str">
        <f>IF(AND(B149="1500SC", AND(E149='club records'!$J$15, F149&lt;='club records'!$K$15)), "CR", " ")</f>
        <v xml:space="preserve"> </v>
      </c>
      <c r="AY149" s="14" t="str">
        <f>IF(AND(B149="2000SC", OR(AND(E149='club records'!$J$17, F149&lt;='club records'!$K$17), AND(E149='club records'!$J$18, F149&lt;='club records'!$K$18))), "CR", " ")</f>
        <v xml:space="preserve"> </v>
      </c>
      <c r="AZ149" s="14" t="str">
        <f>IF(AND(B149="3000SC", OR(AND(E149='club records'!$J$20, F149&lt;='club records'!$K$20), AND(E149='club records'!$J$21, F149&lt;='club records'!$K$21))), "CR", " ")</f>
        <v xml:space="preserve"> </v>
      </c>
      <c r="BA149" s="15" t="str">
        <f>IF(AND(B149="4x100", OR(AND(E149='club records'!$N$1, F149&lt;='club records'!$O$1), AND(E149='club records'!$N$2, F149&lt;='club records'!$O$2), AND(E149='club records'!$N$3, F149&lt;='club records'!$O$3), AND(E149='club records'!$N$4, F149&lt;='club records'!$O$4), AND(E149='club records'!$N$5, F149&lt;='club records'!$O$5))), "CR", " ")</f>
        <v xml:space="preserve"> </v>
      </c>
      <c r="BB149" s="15" t="str">
        <f>IF(AND(B149="4x200", OR(AND(E149='club records'!$N$6, F149&lt;='club records'!$O$6), AND(E149='club records'!$N$7, F149&lt;='club records'!$O$7), AND(E149='club records'!$N$8, F149&lt;='club records'!$O$8), AND(E149='club records'!$N$9, F149&lt;='club records'!$O$9), AND(E149='club records'!$N$10, F149&lt;='club records'!$O$10))), "CR", " ")</f>
        <v xml:space="preserve"> </v>
      </c>
      <c r="BC149" s="15" t="str">
        <f>IF(AND(B149="4x300", AND(E149='club records'!$N$11, F149&lt;='club records'!$O$11)), "CR", " ")</f>
        <v xml:space="preserve"> </v>
      </c>
      <c r="BD149" s="15" t="str">
        <f>IF(AND(B149="4x400", OR(AND(E149='club records'!$N$12, F149&lt;='club records'!$O$12), AND(E149='club records'!$N$13, F149&lt;='club records'!$O$13), AND(E149='club records'!$N$14, F149&lt;='club records'!$O$14), AND(E149='club records'!$N$15, F149&lt;='club records'!$O$15))), "CR", " ")</f>
        <v xml:space="preserve"> </v>
      </c>
      <c r="BE149" s="15" t="str">
        <f>IF(AND(B149="3x800", OR(AND(E149='club records'!$N$16, F149&lt;='club records'!$O$16), AND(E149='club records'!$N$17, F149&lt;='club records'!$O$17), AND(E149='club records'!$N$18, F149&lt;='club records'!$O$18))), "CR", " ")</f>
        <v xml:space="preserve"> </v>
      </c>
      <c r="BF149" s="15" t="str">
        <f>IF(AND(B149="pentathlon", OR(AND(E149='club records'!$N$21, F149&gt;='club records'!$O$21), AND(E149='club records'!$N$22, F149&gt;='club records'!$O$22),AND(E149='club records'!$N$23, F149&gt;='club records'!$O$23),AND(E149='club records'!$N$24, F149&gt;='club records'!$O$24))), "CR", " ")</f>
        <v xml:space="preserve"> </v>
      </c>
      <c r="BG149" s="15" t="str">
        <f>IF(AND(B149="heptathlon", OR(AND(E149='club records'!$N$26, F149&gt;='club records'!$O$26), AND(E149='club records'!$N$27, F149&gt;='club records'!$O$27))), "CR", " ")</f>
        <v xml:space="preserve"> </v>
      </c>
      <c r="BH149" s="15" t="str">
        <f>IF(AND(B149="decathlon", OR(AND(E149='club records'!$N$29, F149&gt;='club records'!$O$29), AND(E149='club records'!$N$30, F149&gt;='club records'!$O$30),AND(E149='club records'!$N$31, F149&gt;='club records'!$O$31))), "CR", " ")</f>
        <v xml:space="preserve"> </v>
      </c>
    </row>
    <row r="150" spans="1:60" ht="14.5" x14ac:dyDescent="0.35">
      <c r="A150" s="1" t="str">
        <f t="shared" si="9"/>
        <v>U13</v>
      </c>
      <c r="B150" s="2" t="s">
        <v>7</v>
      </c>
      <c r="C150" s="1" t="s">
        <v>103</v>
      </c>
      <c r="D150" s="1" t="s">
        <v>104</v>
      </c>
      <c r="E150" s="19" t="s">
        <v>13</v>
      </c>
      <c r="F150" s="20">
        <v>3.96</v>
      </c>
      <c r="G150" s="27">
        <v>43639</v>
      </c>
      <c r="H150" s="1" t="s">
        <v>387</v>
      </c>
      <c r="I150" s="1" t="s">
        <v>442</v>
      </c>
      <c r="J150" s="15" t="str">
        <f t="shared" si="10"/>
        <v/>
      </c>
      <c r="K150" s="15" t="str">
        <f>IF(AND(B150=100, OR(AND(E150='club records'!$B$6, F150&lt;='club records'!$C$6), AND(E150='club records'!$B$7, F150&lt;='club records'!$C$7), AND(E150='club records'!$B$8, F150&lt;='club records'!$C$8), AND(E150='club records'!$B$9, F150&lt;='club records'!$C$9), AND(E150='club records'!$B$10, F150&lt;='club records'!$C$10))), "CR", " ")</f>
        <v xml:space="preserve"> </v>
      </c>
      <c r="L150" s="15" t="str">
        <f>IF(AND(B150=200, OR(AND(E150='club records'!$B$11, F150&lt;='club records'!$C$11), AND(E150='club records'!$B$12, F150&lt;='club records'!$C$12), AND(E150='club records'!$B$13, F150&lt;='club records'!$C$13), AND(E150='club records'!$B$14, F150&lt;='club records'!$C$14), AND(E150='club records'!$B$15, F150&lt;='club records'!$C$15))), "CR", " ")</f>
        <v xml:space="preserve"> </v>
      </c>
      <c r="M150" s="15" t="str">
        <f>IF(AND(B150=300, OR(AND(E150='club records'!$B$16, F150&lt;='club records'!$C$16), AND(E150='club records'!$B$17, F150&lt;='club records'!$C$17))), "CR", " ")</f>
        <v xml:space="preserve"> </v>
      </c>
      <c r="N150" s="15" t="str">
        <f>IF(AND(B150=400, OR(AND(E150='club records'!$B$18, F150&lt;='club records'!$C$18), AND(E150='club records'!$B$19, F150&lt;='club records'!$C$19), AND(E150='club records'!$B$20, F150&lt;='club records'!$C$20), AND(E150='club records'!$B$21, F150&lt;='club records'!$C$21))), "CR", " ")</f>
        <v xml:space="preserve"> </v>
      </c>
      <c r="O150" s="15" t="str">
        <f>IF(AND(B150=800, OR(AND(E150='club records'!$B$22, F150&lt;='club records'!$C$22), AND(E150='club records'!$B$23, F150&lt;='club records'!$C$23), AND(E150='club records'!$B$24, F150&lt;='club records'!$C$24), AND(E150='club records'!$B$25, F150&lt;='club records'!$C$25), AND(E150='club records'!$B$26, F150&lt;='club records'!$C$26))), "CR", " ")</f>
        <v xml:space="preserve"> </v>
      </c>
      <c r="P150" s="15" t="str">
        <f>IF(AND(B150=1000, OR(AND(E150='club records'!$B$27, F150&lt;='club records'!$C$27), AND(E150='club records'!$B$28, F150&lt;='club records'!$C$28))), "CR", " ")</f>
        <v xml:space="preserve"> </v>
      </c>
      <c r="Q150" s="15" t="str">
        <f>IF(AND(B150=1500, OR(AND(E150='club records'!$B$29, F150&lt;='club records'!$C$29), AND(E150='club records'!$B$30, F150&lt;='club records'!$C$30), AND(E150='club records'!$B$31, F150&lt;='club records'!$C$31), AND(E150='club records'!$B$32, F150&lt;='club records'!$C$32), AND(E150='club records'!$B$33, F150&lt;='club records'!$C$33))), "CR", " ")</f>
        <v xml:space="preserve"> </v>
      </c>
      <c r="R150" s="15" t="str">
        <f>IF(AND(B150="1600 (Mile)",OR(AND(E150='club records'!$B$34,F150&lt;='club records'!$C$34),AND(E150='club records'!$B$35,F150&lt;='club records'!$C$35),AND(E150='club records'!$B$36,F150&lt;='club records'!$C$36),AND(E150='club records'!$B$37,F150&lt;='club records'!$C$37))),"CR"," ")</f>
        <v xml:space="preserve"> </v>
      </c>
      <c r="S150" s="15" t="str">
        <f>IF(AND(B150=3000, OR(AND(E150='club records'!$B$38, F150&lt;='club records'!$C$38), AND(E150='club records'!$B$39, F150&lt;='club records'!$C$39), AND(E150='club records'!$B$40, F150&lt;='club records'!$C$40), AND(E150='club records'!$B$41, F150&lt;='club records'!$C$41))), "CR", " ")</f>
        <v xml:space="preserve"> </v>
      </c>
      <c r="T150" s="15" t="str">
        <f>IF(AND(B150=5000, OR(AND(E150='club records'!$B$42, F150&lt;='club records'!$C$42), AND(E150='club records'!$B$43, F150&lt;='club records'!$C$43))), "CR", " ")</f>
        <v xml:space="preserve"> </v>
      </c>
      <c r="U150" s="14" t="str">
        <f>IF(AND(B150=10000, OR(AND(E150='club records'!$B$44, F150&lt;='club records'!$C$44), AND(E150='club records'!$B$45, F150&lt;='club records'!$C$45))), "CR", " ")</f>
        <v xml:space="preserve"> </v>
      </c>
      <c r="V150" s="14" t="str">
        <f>IF(AND(B150="high jump", OR(AND(E150='club records'!$F$1, F150&gt;='club records'!$G$1), AND(E150='club records'!$F$2, F150&gt;='club records'!$G$2), AND(E150='club records'!$F$3, F150&gt;='club records'!$G$3), AND(E150='club records'!$F$4, F150&gt;='club records'!$G$4), AND(E150='club records'!$F$5, F150&gt;='club records'!$G$5))), "CR", " ")</f>
        <v xml:space="preserve"> </v>
      </c>
      <c r="W150" s="14" t="str">
        <f>IF(AND(B150="long jump", OR(AND(E150='club records'!$F$6, F150&gt;='club records'!$G$6), AND(E150='club records'!$F$7, F150&gt;='club records'!$G$7), AND(E150='club records'!$F$8, F150&gt;='club records'!$G$8), AND(E150='club records'!$F$9, F150&gt;='club records'!$G$9), AND(E150='club records'!$F$10, F150&gt;='club records'!$G$10))), "CR", " ")</f>
        <v xml:space="preserve"> </v>
      </c>
      <c r="X150" s="14" t="str">
        <f>IF(AND(B150="triple jump", OR(AND(E150='club records'!$F$11, F150&gt;='club records'!$G$11), AND(E150='club records'!$F$12, F150&gt;='club records'!$G$12), AND(E150='club records'!$F$13, F150&gt;='club records'!$G$13), AND(E150='club records'!$F$14, F150&gt;='club records'!$G$14), AND(E150='club records'!$F$15, F150&gt;='club records'!$G$15))), "CR", " ")</f>
        <v xml:space="preserve"> </v>
      </c>
      <c r="Y150" s="14" t="str">
        <f>IF(AND(B150="pole vault", OR(AND(E150='club records'!$F$16, F150&gt;='club records'!$G$16), AND(E150='club records'!$F$17, F150&gt;='club records'!$G$17), AND(E150='club records'!$F$18, F150&gt;='club records'!$G$18), AND(E150='club records'!$F$19, F150&gt;='club records'!$G$19), AND(E150='club records'!$F$20, F150&gt;='club records'!$G$20))), "CR", " ")</f>
        <v xml:space="preserve"> </v>
      </c>
      <c r="Z150" s="14" t="str">
        <f>IF(AND(B150="discus 1", E150='club records'!$F$21, F150&gt;='club records'!$G$21), "CR", " ")</f>
        <v xml:space="preserve"> </v>
      </c>
      <c r="AA150" s="14" t="str">
        <f>IF(AND(B150="discus 1.25", E150='club records'!$F$22, F150&gt;='club records'!$G$22), "CR", " ")</f>
        <v xml:space="preserve"> </v>
      </c>
      <c r="AB150" s="14" t="str">
        <f>IF(AND(B150="discus 1.5", E150='club records'!$F$23, F150&gt;='club records'!$G$23), "CR", " ")</f>
        <v xml:space="preserve"> </v>
      </c>
      <c r="AC150" s="14" t="str">
        <f>IF(AND(B150="discus 1.75", E150='club records'!$F$24, F150&gt;='club records'!$G$24), "CR", " ")</f>
        <v xml:space="preserve"> </v>
      </c>
      <c r="AD150" s="14" t="str">
        <f>IF(AND(B150="discus 2", E150='club records'!$F$25, F150&gt;='club records'!$G$25), "CR", " ")</f>
        <v xml:space="preserve"> </v>
      </c>
      <c r="AE150" s="14" t="str">
        <f>IF(AND(B150="hammer 4", E150='club records'!$F$27, F150&gt;='club records'!$G$27), "CR", " ")</f>
        <v xml:space="preserve"> </v>
      </c>
      <c r="AF150" s="14" t="str">
        <f>IF(AND(B150="hammer 5", E150='club records'!$F$28, F150&gt;='club records'!$G$28), "CR", " ")</f>
        <v xml:space="preserve"> </v>
      </c>
      <c r="AG150" s="14" t="str">
        <f>IF(AND(B150="hammer 6", E150='club records'!$F$29, F150&gt;='club records'!$G$29), "CR", " ")</f>
        <v xml:space="preserve"> </v>
      </c>
      <c r="AH150" s="14" t="str">
        <f>IF(AND(B150="hammer 7.26", E150='club records'!$F$30, F150&gt;='club records'!$G$30), "CR", " ")</f>
        <v xml:space="preserve"> </v>
      </c>
      <c r="AI150" s="14" t="str">
        <f>IF(AND(B150="javelin 400", E150='club records'!$F$31, F150&gt;='club records'!$G$31), "CR", " ")</f>
        <v xml:space="preserve"> </v>
      </c>
      <c r="AJ150" s="14" t="str">
        <f>IF(AND(B150="javelin 600", E150='club records'!$F$32, F150&gt;='club records'!$G$32), "CR", " ")</f>
        <v xml:space="preserve"> </v>
      </c>
      <c r="AK150" s="14" t="str">
        <f>IF(AND(B150="javelin 700", E150='club records'!$F$33, F150&gt;='club records'!$G$33), "CR", " ")</f>
        <v xml:space="preserve"> </v>
      </c>
      <c r="AL150" s="14" t="str">
        <f>IF(AND(B150="javelin 800", OR(AND(E150='club records'!$F$34, F150&gt;='club records'!$G$34), AND(E150='club records'!$F$35, F150&gt;='club records'!$G$35))), "CR", " ")</f>
        <v xml:space="preserve"> </v>
      </c>
      <c r="AM150" s="14" t="str">
        <f>IF(AND(B150="shot 3", E150='club records'!$F$36, F150&gt;='club records'!$G$36), "CR", " ")</f>
        <v xml:space="preserve"> </v>
      </c>
      <c r="AN150" s="14" t="str">
        <f>IF(AND(B150="shot 4", E150='club records'!$F$37, F150&gt;='club records'!$G$37), "CR", " ")</f>
        <v xml:space="preserve"> </v>
      </c>
      <c r="AO150" s="14" t="str">
        <f>IF(AND(B150="shot 5", E150='club records'!$F$38, F150&gt;='club records'!$G$38), "CR", " ")</f>
        <v xml:space="preserve"> </v>
      </c>
      <c r="AP150" s="14" t="str">
        <f>IF(AND(B150="shot 6", E150='club records'!$F$39, F150&gt;='club records'!$G$39), "CR", " ")</f>
        <v xml:space="preserve"> </v>
      </c>
      <c r="AQ150" s="14" t="str">
        <f>IF(AND(B150="shot 7.26", E150='club records'!$F$40, F150&gt;='club records'!$G$40), "CR", " ")</f>
        <v xml:space="preserve"> </v>
      </c>
      <c r="AR150" s="14" t="str">
        <f>IF(AND(B150="60H",OR(AND(E150='club records'!$J$1,F150&lt;='club records'!$K$1),AND(E150='club records'!$J$2,F150&lt;='club records'!$K$2),AND(E150='club records'!$J$3,F150&lt;='club records'!$K$3),AND(E150='club records'!$J$4,F150&lt;='club records'!$K$4),AND(E150='club records'!$J$5,F150&lt;='club records'!$K$5))),"CR"," ")</f>
        <v xml:space="preserve"> </v>
      </c>
      <c r="AS150" s="14" t="str">
        <f>IF(AND(B150="75H", AND(E150='club records'!$J$6, F150&lt;='club records'!$K$6)), "CR", " ")</f>
        <v xml:space="preserve"> </v>
      </c>
      <c r="AT150" s="14" t="str">
        <f>IF(AND(B150="80H", AND(E150='club records'!$J$7, F150&lt;='club records'!$K$7)), "CR", " ")</f>
        <v xml:space="preserve"> </v>
      </c>
      <c r="AU150" s="14" t="str">
        <f>IF(AND(B150="100H", AND(E150='club records'!$J$8, F150&lt;='club records'!$K$8)), "CR", " ")</f>
        <v xml:space="preserve"> </v>
      </c>
      <c r="AV150" s="14" t="str">
        <f>IF(AND(B150="110H", OR(AND(E150='club records'!$J$9, F150&lt;='club records'!$K$9), AND(E150='club records'!$J$10, F150&lt;='club records'!$K$10))), "CR", " ")</f>
        <v xml:space="preserve"> </v>
      </c>
      <c r="AW150" s="14" t="str">
        <f>IF(AND(B150="400H", OR(AND(E150='club records'!$J$11, F150&lt;='club records'!$K$11), AND(E150='club records'!$J$12, F150&lt;='club records'!$K$12), AND(E150='club records'!$J$13, F150&lt;='club records'!$K$13), AND(E150='club records'!$J$14, F150&lt;='club records'!$K$14))), "CR", " ")</f>
        <v xml:space="preserve"> </v>
      </c>
      <c r="AX150" s="14" t="str">
        <f>IF(AND(B150="1500SC", AND(E150='club records'!$J$15, F150&lt;='club records'!$K$15)), "CR", " ")</f>
        <v xml:space="preserve"> </v>
      </c>
      <c r="AY150" s="14" t="str">
        <f>IF(AND(B150="2000SC", OR(AND(E150='club records'!$J$17, F150&lt;='club records'!$K$17), AND(E150='club records'!$J$18, F150&lt;='club records'!$K$18))), "CR", " ")</f>
        <v xml:space="preserve"> </v>
      </c>
      <c r="AZ150" s="14" t="str">
        <f>IF(AND(B150="3000SC", OR(AND(E150='club records'!$J$20, F150&lt;='club records'!$K$20), AND(E150='club records'!$J$21, F150&lt;='club records'!$K$21))), "CR", " ")</f>
        <v xml:space="preserve"> </v>
      </c>
      <c r="BA150" s="15" t="str">
        <f>IF(AND(B150="4x100", OR(AND(E150='club records'!$N$1, F150&lt;='club records'!$O$1), AND(E150='club records'!$N$2, F150&lt;='club records'!$O$2), AND(E150='club records'!$N$3, F150&lt;='club records'!$O$3), AND(E150='club records'!$N$4, F150&lt;='club records'!$O$4), AND(E150='club records'!$N$5, F150&lt;='club records'!$O$5))), "CR", " ")</f>
        <v xml:space="preserve"> </v>
      </c>
      <c r="BB150" s="15" t="str">
        <f>IF(AND(B150="4x200", OR(AND(E150='club records'!$N$6, F150&lt;='club records'!$O$6), AND(E150='club records'!$N$7, F150&lt;='club records'!$O$7), AND(E150='club records'!$N$8, F150&lt;='club records'!$O$8), AND(E150='club records'!$N$9, F150&lt;='club records'!$O$9), AND(E150='club records'!$N$10, F150&lt;='club records'!$O$10))), "CR", " ")</f>
        <v xml:space="preserve"> </v>
      </c>
      <c r="BC150" s="15" t="str">
        <f>IF(AND(B150="4x300", AND(E150='club records'!$N$11, F150&lt;='club records'!$O$11)), "CR", " ")</f>
        <v xml:space="preserve"> </v>
      </c>
      <c r="BD150" s="15" t="str">
        <f>IF(AND(B150="4x400", OR(AND(E150='club records'!$N$12, F150&lt;='club records'!$O$12), AND(E150='club records'!$N$13, F150&lt;='club records'!$O$13), AND(E150='club records'!$N$14, F150&lt;='club records'!$O$14), AND(E150='club records'!$N$15, F150&lt;='club records'!$O$15))), "CR", " ")</f>
        <v xml:space="preserve"> </v>
      </c>
      <c r="BE150" s="15" t="str">
        <f>IF(AND(B150="3x800", OR(AND(E150='club records'!$N$16, F150&lt;='club records'!$O$16), AND(E150='club records'!$N$17, F150&lt;='club records'!$O$17), AND(E150='club records'!$N$18, F150&lt;='club records'!$O$18))), "CR", " ")</f>
        <v xml:space="preserve"> </v>
      </c>
      <c r="BF150" s="15" t="str">
        <f>IF(AND(B150="pentathlon", OR(AND(E150='club records'!$N$21, F150&gt;='club records'!$O$21), AND(E150='club records'!$N$22, F150&gt;='club records'!$O$22),AND(E150='club records'!$N$23, F150&gt;='club records'!$O$23),AND(E150='club records'!$N$24, F150&gt;='club records'!$O$24))), "CR", " ")</f>
        <v xml:space="preserve"> </v>
      </c>
      <c r="BG150" s="15" t="str">
        <f>IF(AND(B150="heptathlon", OR(AND(E150='club records'!$N$26, F150&gt;='club records'!$O$26), AND(E150='club records'!$N$27, F150&gt;='club records'!$O$27))), "CR", " ")</f>
        <v xml:space="preserve"> </v>
      </c>
      <c r="BH150" s="15" t="str">
        <f>IF(AND(B150="decathlon", OR(AND(E150='club records'!$N$29, F150&gt;='club records'!$O$29), AND(E150='club records'!$N$30, F150&gt;='club records'!$O$30),AND(E150='club records'!$N$31, F150&gt;='club records'!$O$31))), "CR", " ")</f>
        <v xml:space="preserve"> </v>
      </c>
    </row>
    <row r="151" spans="1:60" ht="14.5" x14ac:dyDescent="0.35">
      <c r="A151" s="1" t="str">
        <f t="shared" si="9"/>
        <v>U13</v>
      </c>
      <c r="B151" s="2" t="s">
        <v>7</v>
      </c>
      <c r="C151" s="1" t="s">
        <v>144</v>
      </c>
      <c r="D151" s="1" t="s">
        <v>257</v>
      </c>
      <c r="E151" s="19" t="s">
        <v>13</v>
      </c>
      <c r="F151" s="20">
        <v>4.01</v>
      </c>
      <c r="G151" s="27">
        <v>43596</v>
      </c>
      <c r="H151" s="1" t="s">
        <v>313</v>
      </c>
      <c r="I151" s="1" t="s">
        <v>339</v>
      </c>
      <c r="J151" s="15" t="str">
        <f t="shared" si="10"/>
        <v/>
      </c>
      <c r="K151" s="15" t="str">
        <f>IF(AND(B151=100, OR(AND(E151='club records'!$B$6, F151&lt;='club records'!$C$6), AND(E151='club records'!$B$7, F151&lt;='club records'!$C$7), AND(E151='club records'!$B$8, F151&lt;='club records'!$C$8), AND(E151='club records'!$B$9, F151&lt;='club records'!$C$9), AND(E151='club records'!$B$10, F151&lt;='club records'!$C$10))), "CR", " ")</f>
        <v xml:space="preserve"> </v>
      </c>
      <c r="L151" s="15" t="str">
        <f>IF(AND(B151=200, OR(AND(E151='club records'!$B$11, F151&lt;='club records'!$C$11), AND(E151='club records'!$B$12, F151&lt;='club records'!$C$12), AND(E151='club records'!$B$13, F151&lt;='club records'!$C$13), AND(E151='club records'!$B$14, F151&lt;='club records'!$C$14), AND(E151='club records'!$B$15, F151&lt;='club records'!$C$15))), "CR", " ")</f>
        <v xml:space="preserve"> </v>
      </c>
      <c r="M151" s="15" t="str">
        <f>IF(AND(B151=300, OR(AND(E151='club records'!$B$16, F151&lt;='club records'!$C$16), AND(E151='club records'!$B$17, F151&lt;='club records'!$C$17))), "CR", " ")</f>
        <v xml:space="preserve"> </v>
      </c>
      <c r="N151" s="15" t="str">
        <f>IF(AND(B151=400, OR(AND(E151='club records'!$B$18, F151&lt;='club records'!$C$18), AND(E151='club records'!$B$19, F151&lt;='club records'!$C$19), AND(E151='club records'!$B$20, F151&lt;='club records'!$C$20), AND(E151='club records'!$B$21, F151&lt;='club records'!$C$21))), "CR", " ")</f>
        <v xml:space="preserve"> </v>
      </c>
      <c r="O151" s="15" t="str">
        <f>IF(AND(B151=800, OR(AND(E151='club records'!$B$22, F151&lt;='club records'!$C$22), AND(E151='club records'!$B$23, F151&lt;='club records'!$C$23), AND(E151='club records'!$B$24, F151&lt;='club records'!$C$24), AND(E151='club records'!$B$25, F151&lt;='club records'!$C$25), AND(E151='club records'!$B$26, F151&lt;='club records'!$C$26))), "CR", " ")</f>
        <v xml:space="preserve"> </v>
      </c>
      <c r="P151" s="15" t="str">
        <f>IF(AND(B151=1000, OR(AND(E151='club records'!$B$27, F151&lt;='club records'!$C$27), AND(E151='club records'!$B$28, F151&lt;='club records'!$C$28))), "CR", " ")</f>
        <v xml:space="preserve"> </v>
      </c>
      <c r="Q151" s="15" t="str">
        <f>IF(AND(B151=1500, OR(AND(E151='club records'!$B$29, F151&lt;='club records'!$C$29), AND(E151='club records'!$B$30, F151&lt;='club records'!$C$30), AND(E151='club records'!$B$31, F151&lt;='club records'!$C$31), AND(E151='club records'!$B$32, F151&lt;='club records'!$C$32), AND(E151='club records'!$B$33, F151&lt;='club records'!$C$33))), "CR", " ")</f>
        <v xml:space="preserve"> </v>
      </c>
      <c r="R151" s="15" t="str">
        <f>IF(AND(B151="1600 (Mile)",OR(AND(E151='club records'!$B$34,F151&lt;='club records'!$C$34),AND(E151='club records'!$B$35,F151&lt;='club records'!$C$35),AND(E151='club records'!$B$36,F151&lt;='club records'!$C$36),AND(E151='club records'!$B$37,F151&lt;='club records'!$C$37))),"CR"," ")</f>
        <v xml:space="preserve"> </v>
      </c>
      <c r="S151" s="15" t="str">
        <f>IF(AND(B151=3000, OR(AND(E151='club records'!$B$38, F151&lt;='club records'!$C$38), AND(E151='club records'!$B$39, F151&lt;='club records'!$C$39), AND(E151='club records'!$B$40, F151&lt;='club records'!$C$40), AND(E151='club records'!$B$41, F151&lt;='club records'!$C$41))), "CR", " ")</f>
        <v xml:space="preserve"> </v>
      </c>
      <c r="T151" s="15" t="str">
        <f>IF(AND(B151=5000, OR(AND(E151='club records'!$B$42, F151&lt;='club records'!$C$42), AND(E151='club records'!$B$43, F151&lt;='club records'!$C$43))), "CR", " ")</f>
        <v xml:space="preserve"> </v>
      </c>
      <c r="U151" s="14" t="str">
        <f>IF(AND(B151=10000, OR(AND(E151='club records'!$B$44, F151&lt;='club records'!$C$44), AND(E151='club records'!$B$45, F151&lt;='club records'!$C$45))), "CR", " ")</f>
        <v xml:space="preserve"> </v>
      </c>
      <c r="V151" s="14" t="str">
        <f>IF(AND(B151="high jump", OR(AND(E151='club records'!$F$1, F151&gt;='club records'!$G$1), AND(E151='club records'!$F$2, F151&gt;='club records'!$G$2), AND(E151='club records'!$F$3, F151&gt;='club records'!$G$3), AND(E151='club records'!$F$4, F151&gt;='club records'!$G$4), AND(E151='club records'!$F$5, F151&gt;='club records'!$G$5))), "CR", " ")</f>
        <v xml:space="preserve"> </v>
      </c>
      <c r="W151" s="14" t="str">
        <f>IF(AND(B151="long jump", OR(AND(E151='club records'!$F$6, F151&gt;='club records'!$G$6), AND(E151='club records'!$F$7, F151&gt;='club records'!$G$7), AND(E151='club records'!$F$8, F151&gt;='club records'!$G$8), AND(E151='club records'!$F$9, F151&gt;='club records'!$G$9), AND(E151='club records'!$F$10, F151&gt;='club records'!$G$10))), "CR", " ")</f>
        <v xml:space="preserve"> </v>
      </c>
      <c r="X151" s="14" t="str">
        <f>IF(AND(B151="triple jump", OR(AND(E151='club records'!$F$11, F151&gt;='club records'!$G$11), AND(E151='club records'!$F$12, F151&gt;='club records'!$G$12), AND(E151='club records'!$F$13, F151&gt;='club records'!$G$13), AND(E151='club records'!$F$14, F151&gt;='club records'!$G$14), AND(E151='club records'!$F$15, F151&gt;='club records'!$G$15))), "CR", " ")</f>
        <v xml:space="preserve"> </v>
      </c>
      <c r="Y151" s="14" t="str">
        <f>IF(AND(B151="pole vault", OR(AND(E151='club records'!$F$16, F151&gt;='club records'!$G$16), AND(E151='club records'!$F$17, F151&gt;='club records'!$G$17), AND(E151='club records'!$F$18, F151&gt;='club records'!$G$18), AND(E151='club records'!$F$19, F151&gt;='club records'!$G$19), AND(E151='club records'!$F$20, F151&gt;='club records'!$G$20))), "CR", " ")</f>
        <v xml:space="preserve"> </v>
      </c>
      <c r="Z151" s="14" t="str">
        <f>IF(AND(B151="discus 1", E151='club records'!$F$21, F151&gt;='club records'!$G$21), "CR", " ")</f>
        <v xml:space="preserve"> </v>
      </c>
      <c r="AA151" s="14" t="str">
        <f>IF(AND(B151="discus 1.25", E151='club records'!$F$22, F151&gt;='club records'!$G$22), "CR", " ")</f>
        <v xml:space="preserve"> </v>
      </c>
      <c r="AB151" s="14" t="str">
        <f>IF(AND(B151="discus 1.5", E151='club records'!$F$23, F151&gt;='club records'!$G$23), "CR", " ")</f>
        <v xml:space="preserve"> </v>
      </c>
      <c r="AC151" s="14" t="str">
        <f>IF(AND(B151="discus 1.75", E151='club records'!$F$24, F151&gt;='club records'!$G$24), "CR", " ")</f>
        <v xml:space="preserve"> </v>
      </c>
      <c r="AD151" s="14" t="str">
        <f>IF(AND(B151="discus 2", E151='club records'!$F$25, F151&gt;='club records'!$G$25), "CR", " ")</f>
        <v xml:space="preserve"> </v>
      </c>
      <c r="AE151" s="14" t="str">
        <f>IF(AND(B151="hammer 4", E151='club records'!$F$27, F151&gt;='club records'!$G$27), "CR", " ")</f>
        <v xml:space="preserve"> </v>
      </c>
      <c r="AF151" s="14" t="str">
        <f>IF(AND(B151="hammer 5", E151='club records'!$F$28, F151&gt;='club records'!$G$28), "CR", " ")</f>
        <v xml:space="preserve"> </v>
      </c>
      <c r="AG151" s="14" t="str">
        <f>IF(AND(B151="hammer 6", E151='club records'!$F$29, F151&gt;='club records'!$G$29), "CR", " ")</f>
        <v xml:space="preserve"> </v>
      </c>
      <c r="AH151" s="14" t="str">
        <f>IF(AND(B151="hammer 7.26", E151='club records'!$F$30, F151&gt;='club records'!$G$30), "CR", " ")</f>
        <v xml:space="preserve"> </v>
      </c>
      <c r="AI151" s="14" t="str">
        <f>IF(AND(B151="javelin 400", E151='club records'!$F$31, F151&gt;='club records'!$G$31), "CR", " ")</f>
        <v xml:space="preserve"> </v>
      </c>
      <c r="AJ151" s="14" t="str">
        <f>IF(AND(B151="javelin 600", E151='club records'!$F$32, F151&gt;='club records'!$G$32), "CR", " ")</f>
        <v xml:space="preserve"> </v>
      </c>
      <c r="AK151" s="14" t="str">
        <f>IF(AND(B151="javelin 700", E151='club records'!$F$33, F151&gt;='club records'!$G$33), "CR", " ")</f>
        <v xml:space="preserve"> </v>
      </c>
      <c r="AL151" s="14" t="str">
        <f>IF(AND(B151="javelin 800", OR(AND(E151='club records'!$F$34, F151&gt;='club records'!$G$34), AND(E151='club records'!$F$35, F151&gt;='club records'!$G$35))), "CR", " ")</f>
        <v xml:space="preserve"> </v>
      </c>
      <c r="AM151" s="14" t="str">
        <f>IF(AND(B151="shot 3", E151='club records'!$F$36, F151&gt;='club records'!$G$36), "CR", " ")</f>
        <v xml:space="preserve"> </v>
      </c>
      <c r="AN151" s="14" t="str">
        <f>IF(AND(B151="shot 4", E151='club records'!$F$37, F151&gt;='club records'!$G$37), "CR", " ")</f>
        <v xml:space="preserve"> </v>
      </c>
      <c r="AO151" s="14" t="str">
        <f>IF(AND(B151="shot 5", E151='club records'!$F$38, F151&gt;='club records'!$G$38), "CR", " ")</f>
        <v xml:space="preserve"> </v>
      </c>
      <c r="AP151" s="14" t="str">
        <f>IF(AND(B151="shot 6", E151='club records'!$F$39, F151&gt;='club records'!$G$39), "CR", " ")</f>
        <v xml:space="preserve"> </v>
      </c>
      <c r="AQ151" s="14" t="str">
        <f>IF(AND(B151="shot 7.26", E151='club records'!$F$40, F151&gt;='club records'!$G$40), "CR", " ")</f>
        <v xml:space="preserve"> </v>
      </c>
      <c r="AR151" s="14" t="str">
        <f>IF(AND(B151="60H",OR(AND(E151='club records'!$J$1,F151&lt;='club records'!$K$1),AND(E151='club records'!$J$2,F151&lt;='club records'!$K$2),AND(E151='club records'!$J$3,F151&lt;='club records'!$K$3),AND(E151='club records'!$J$4,F151&lt;='club records'!$K$4),AND(E151='club records'!$J$5,F151&lt;='club records'!$K$5))),"CR"," ")</f>
        <v xml:space="preserve"> </v>
      </c>
      <c r="AS151" s="14" t="str">
        <f>IF(AND(B151="75H", AND(E151='club records'!$J$6, F151&lt;='club records'!$K$6)), "CR", " ")</f>
        <v xml:space="preserve"> </v>
      </c>
      <c r="AT151" s="14" t="str">
        <f>IF(AND(B151="80H", AND(E151='club records'!$J$7, F151&lt;='club records'!$K$7)), "CR", " ")</f>
        <v xml:space="preserve"> </v>
      </c>
      <c r="AU151" s="14" t="str">
        <f>IF(AND(B151="100H", AND(E151='club records'!$J$8, F151&lt;='club records'!$K$8)), "CR", " ")</f>
        <v xml:space="preserve"> </v>
      </c>
      <c r="AV151" s="14" t="str">
        <f>IF(AND(B151="110H", OR(AND(E151='club records'!$J$9, F151&lt;='club records'!$K$9), AND(E151='club records'!$J$10, F151&lt;='club records'!$K$10))), "CR", " ")</f>
        <v xml:space="preserve"> </v>
      </c>
      <c r="AW151" s="14" t="str">
        <f>IF(AND(B151="400H", OR(AND(E151='club records'!$J$11, F151&lt;='club records'!$K$11), AND(E151='club records'!$J$12, F151&lt;='club records'!$K$12), AND(E151='club records'!$J$13, F151&lt;='club records'!$K$13), AND(E151='club records'!$J$14, F151&lt;='club records'!$K$14))), "CR", " ")</f>
        <v xml:space="preserve"> </v>
      </c>
      <c r="AX151" s="14" t="str">
        <f>IF(AND(B151="1500SC", AND(E151='club records'!$J$15, F151&lt;='club records'!$K$15)), "CR", " ")</f>
        <v xml:space="preserve"> </v>
      </c>
      <c r="AY151" s="14" t="str">
        <f>IF(AND(B151="2000SC", OR(AND(E151='club records'!$J$17, F151&lt;='club records'!$K$17), AND(E151='club records'!$J$18, F151&lt;='club records'!$K$18))), "CR", " ")</f>
        <v xml:space="preserve"> </v>
      </c>
      <c r="AZ151" s="14" t="str">
        <f>IF(AND(B151="3000SC", OR(AND(E151='club records'!$J$20, F151&lt;='club records'!$K$20), AND(E151='club records'!$J$21, F151&lt;='club records'!$K$21))), "CR", " ")</f>
        <v xml:space="preserve"> </v>
      </c>
      <c r="BA151" s="15" t="str">
        <f>IF(AND(B151="4x100", OR(AND(E151='club records'!$N$1, F151&lt;='club records'!$O$1), AND(E151='club records'!$N$2, F151&lt;='club records'!$O$2), AND(E151='club records'!$N$3, F151&lt;='club records'!$O$3), AND(E151='club records'!$N$4, F151&lt;='club records'!$O$4), AND(E151='club records'!$N$5, F151&lt;='club records'!$O$5))), "CR", " ")</f>
        <v xml:space="preserve"> </v>
      </c>
      <c r="BB151" s="15" t="str">
        <f>IF(AND(B151="4x200", OR(AND(E151='club records'!$N$6, F151&lt;='club records'!$O$6), AND(E151='club records'!$N$7, F151&lt;='club records'!$O$7), AND(E151='club records'!$N$8, F151&lt;='club records'!$O$8), AND(E151='club records'!$N$9, F151&lt;='club records'!$O$9), AND(E151='club records'!$N$10, F151&lt;='club records'!$O$10))), "CR", " ")</f>
        <v xml:space="preserve"> </v>
      </c>
      <c r="BC151" s="15" t="str">
        <f>IF(AND(B151="4x300", AND(E151='club records'!$N$11, F151&lt;='club records'!$O$11)), "CR", " ")</f>
        <v xml:space="preserve"> </v>
      </c>
      <c r="BD151" s="15" t="str">
        <f>IF(AND(B151="4x400", OR(AND(E151='club records'!$N$12, F151&lt;='club records'!$O$12), AND(E151='club records'!$N$13, F151&lt;='club records'!$O$13), AND(E151='club records'!$N$14, F151&lt;='club records'!$O$14), AND(E151='club records'!$N$15, F151&lt;='club records'!$O$15))), "CR", " ")</f>
        <v xml:space="preserve"> </v>
      </c>
      <c r="BE151" s="15" t="str">
        <f>IF(AND(B151="3x800", OR(AND(E151='club records'!$N$16, F151&lt;='club records'!$O$16), AND(E151='club records'!$N$17, F151&lt;='club records'!$O$17), AND(E151='club records'!$N$18, F151&lt;='club records'!$O$18))), "CR", " ")</f>
        <v xml:space="preserve"> </v>
      </c>
      <c r="BF151" s="15" t="str">
        <f>IF(AND(B151="pentathlon", OR(AND(E151='club records'!$N$21, F151&gt;='club records'!$O$21), AND(E151='club records'!$N$22, F151&gt;='club records'!$O$22),AND(E151='club records'!$N$23, F151&gt;='club records'!$O$23),AND(E151='club records'!$N$24, F151&gt;='club records'!$O$24))), "CR", " ")</f>
        <v xml:space="preserve"> </v>
      </c>
      <c r="BG151" s="15" t="str">
        <f>IF(AND(B151="heptathlon", OR(AND(E151='club records'!$N$26, F151&gt;='club records'!$O$26), AND(E151='club records'!$N$27, F151&gt;='club records'!$O$27))), "CR", " ")</f>
        <v xml:space="preserve"> </v>
      </c>
      <c r="BH151" s="15" t="str">
        <f>IF(AND(B151="decathlon", OR(AND(E151='club records'!$N$29, F151&gt;='club records'!$O$29), AND(E151='club records'!$N$30, F151&gt;='club records'!$O$30),AND(E151='club records'!$N$31, F151&gt;='club records'!$O$31))), "CR", " ")</f>
        <v xml:space="preserve"> </v>
      </c>
    </row>
    <row r="152" spans="1:60" ht="14.5" x14ac:dyDescent="0.35">
      <c r="A152" s="1" t="str">
        <f t="shared" si="9"/>
        <v>U13</v>
      </c>
      <c r="B152" s="2" t="s">
        <v>7</v>
      </c>
      <c r="C152" s="1" t="s">
        <v>177</v>
      </c>
      <c r="D152" s="1" t="s">
        <v>178</v>
      </c>
      <c r="E152" s="19" t="s">
        <v>13</v>
      </c>
      <c r="F152" s="20">
        <v>4.57</v>
      </c>
      <c r="G152" s="27">
        <v>43681</v>
      </c>
      <c r="H152" s="1" t="s">
        <v>313</v>
      </c>
      <c r="I152" s="1" t="s">
        <v>526</v>
      </c>
      <c r="J152" s="15" t="str">
        <f t="shared" si="10"/>
        <v/>
      </c>
      <c r="K152" s="15" t="str">
        <f>IF(AND(B152=100, OR(AND(E152='club records'!$B$6, F152&lt;='club records'!$C$6), AND(E152='club records'!$B$7, F152&lt;='club records'!$C$7), AND(E152='club records'!$B$8, F152&lt;='club records'!$C$8), AND(E152='club records'!$B$9, F152&lt;='club records'!$C$9), AND(E152='club records'!$B$10, F152&lt;='club records'!$C$10))), "CR", " ")</f>
        <v xml:space="preserve"> </v>
      </c>
      <c r="L152" s="15" t="str">
        <f>IF(AND(B152=200, OR(AND(E152='club records'!$B$11, F152&lt;='club records'!$C$11), AND(E152='club records'!$B$12, F152&lt;='club records'!$C$12), AND(E152='club records'!$B$13, F152&lt;='club records'!$C$13), AND(E152='club records'!$B$14, F152&lt;='club records'!$C$14), AND(E152='club records'!$B$15, F152&lt;='club records'!$C$15))), "CR", " ")</f>
        <v xml:space="preserve"> </v>
      </c>
      <c r="M152" s="15" t="str">
        <f>IF(AND(B152=300, OR(AND(E152='club records'!$B$16, F152&lt;='club records'!$C$16), AND(E152='club records'!$B$17, F152&lt;='club records'!$C$17))), "CR", " ")</f>
        <v xml:space="preserve"> </v>
      </c>
      <c r="N152" s="15" t="str">
        <f>IF(AND(B152=400, OR(AND(E152='club records'!$B$18, F152&lt;='club records'!$C$18), AND(E152='club records'!$B$19, F152&lt;='club records'!$C$19), AND(E152='club records'!$B$20, F152&lt;='club records'!$C$20), AND(E152='club records'!$B$21, F152&lt;='club records'!$C$21))), "CR", " ")</f>
        <v xml:space="preserve"> </v>
      </c>
      <c r="O152" s="15" t="str">
        <f>IF(AND(B152=800, OR(AND(E152='club records'!$B$22, F152&lt;='club records'!$C$22), AND(E152='club records'!$B$23, F152&lt;='club records'!$C$23), AND(E152='club records'!$B$24, F152&lt;='club records'!$C$24), AND(E152='club records'!$B$25, F152&lt;='club records'!$C$25), AND(E152='club records'!$B$26, F152&lt;='club records'!$C$26))), "CR", " ")</f>
        <v xml:space="preserve"> </v>
      </c>
      <c r="P152" s="15" t="str">
        <f>IF(AND(B152=1000, OR(AND(E152='club records'!$B$27, F152&lt;='club records'!$C$27), AND(E152='club records'!$B$28, F152&lt;='club records'!$C$28))), "CR", " ")</f>
        <v xml:space="preserve"> </v>
      </c>
      <c r="Q152" s="15" t="str">
        <f>IF(AND(B152=1500, OR(AND(E152='club records'!$B$29, F152&lt;='club records'!$C$29), AND(E152='club records'!$B$30, F152&lt;='club records'!$C$30), AND(E152='club records'!$B$31, F152&lt;='club records'!$C$31), AND(E152='club records'!$B$32, F152&lt;='club records'!$C$32), AND(E152='club records'!$B$33, F152&lt;='club records'!$C$33))), "CR", " ")</f>
        <v xml:space="preserve"> </v>
      </c>
      <c r="R152" s="15" t="str">
        <f>IF(AND(B152="1600 (Mile)",OR(AND(E152='club records'!$B$34,F152&lt;='club records'!$C$34),AND(E152='club records'!$B$35,F152&lt;='club records'!$C$35),AND(E152='club records'!$B$36,F152&lt;='club records'!$C$36),AND(E152='club records'!$B$37,F152&lt;='club records'!$C$37))),"CR"," ")</f>
        <v xml:space="preserve"> </v>
      </c>
      <c r="S152" s="15" t="str">
        <f>IF(AND(B152=3000, OR(AND(E152='club records'!$B$38, F152&lt;='club records'!$C$38), AND(E152='club records'!$B$39, F152&lt;='club records'!$C$39), AND(E152='club records'!$B$40, F152&lt;='club records'!$C$40), AND(E152='club records'!$B$41, F152&lt;='club records'!$C$41))), "CR", " ")</f>
        <v xml:space="preserve"> </v>
      </c>
      <c r="T152" s="15" t="str">
        <f>IF(AND(B152=5000, OR(AND(E152='club records'!$B$42, F152&lt;='club records'!$C$42), AND(E152='club records'!$B$43, F152&lt;='club records'!$C$43))), "CR", " ")</f>
        <v xml:space="preserve"> </v>
      </c>
      <c r="U152" s="14" t="str">
        <f>IF(AND(B152=10000, OR(AND(E152='club records'!$B$44, F152&lt;='club records'!$C$44), AND(E152='club records'!$B$45, F152&lt;='club records'!$C$45))), "CR", " ")</f>
        <v xml:space="preserve"> </v>
      </c>
      <c r="V152" s="14" t="str">
        <f>IF(AND(B152="high jump", OR(AND(E152='club records'!$F$1, F152&gt;='club records'!$G$1), AND(E152='club records'!$F$2, F152&gt;='club records'!$G$2), AND(E152='club records'!$F$3, F152&gt;='club records'!$G$3), AND(E152='club records'!$F$4, F152&gt;='club records'!$G$4), AND(E152='club records'!$F$5, F152&gt;='club records'!$G$5))), "CR", " ")</f>
        <v xml:space="preserve"> </v>
      </c>
      <c r="W152" s="14" t="str">
        <f>IF(AND(B152="long jump", OR(AND(E152='club records'!$F$6, F152&gt;='club records'!$G$6), AND(E152='club records'!$F$7, F152&gt;='club records'!$G$7), AND(E152='club records'!$F$8, F152&gt;='club records'!$G$8), AND(E152='club records'!$F$9, F152&gt;='club records'!$G$9), AND(E152='club records'!$F$10, F152&gt;='club records'!$G$10))), "CR", " ")</f>
        <v xml:space="preserve"> </v>
      </c>
      <c r="X152" s="14" t="str">
        <f>IF(AND(B152="triple jump", OR(AND(E152='club records'!$F$11, F152&gt;='club records'!$G$11), AND(E152='club records'!$F$12, F152&gt;='club records'!$G$12), AND(E152='club records'!$F$13, F152&gt;='club records'!$G$13), AND(E152='club records'!$F$14, F152&gt;='club records'!$G$14), AND(E152='club records'!$F$15, F152&gt;='club records'!$G$15))), "CR", " ")</f>
        <v xml:space="preserve"> </v>
      </c>
      <c r="Y152" s="14" t="str">
        <f>IF(AND(B152="pole vault", OR(AND(E152='club records'!$F$16, F152&gt;='club records'!$G$16), AND(E152='club records'!$F$17, F152&gt;='club records'!$G$17), AND(E152='club records'!$F$18, F152&gt;='club records'!$G$18), AND(E152='club records'!$F$19, F152&gt;='club records'!$G$19), AND(E152='club records'!$F$20, F152&gt;='club records'!$G$20))), "CR", " ")</f>
        <v xml:space="preserve"> </v>
      </c>
      <c r="Z152" s="14" t="str">
        <f>IF(AND(B152="discus 1", E152='club records'!$F$21, F152&gt;='club records'!$G$21), "CR", " ")</f>
        <v xml:space="preserve"> </v>
      </c>
      <c r="AA152" s="14" t="str">
        <f>IF(AND(B152="discus 1.25", E152='club records'!$F$22, F152&gt;='club records'!$G$22), "CR", " ")</f>
        <v xml:space="preserve"> </v>
      </c>
      <c r="AB152" s="14" t="str">
        <f>IF(AND(B152="discus 1.5", E152='club records'!$F$23, F152&gt;='club records'!$G$23), "CR", " ")</f>
        <v xml:space="preserve"> </v>
      </c>
      <c r="AC152" s="14" t="str">
        <f>IF(AND(B152="discus 1.75", E152='club records'!$F$24, F152&gt;='club records'!$G$24), "CR", " ")</f>
        <v xml:space="preserve"> </v>
      </c>
      <c r="AD152" s="14" t="str">
        <f>IF(AND(B152="discus 2", E152='club records'!$F$25, F152&gt;='club records'!$G$25), "CR", " ")</f>
        <v xml:space="preserve"> </v>
      </c>
      <c r="AE152" s="14" t="str">
        <f>IF(AND(B152="hammer 4", E152='club records'!$F$27, F152&gt;='club records'!$G$27), "CR", " ")</f>
        <v xml:space="preserve"> </v>
      </c>
      <c r="AF152" s="14" t="str">
        <f>IF(AND(B152="hammer 5", E152='club records'!$F$28, F152&gt;='club records'!$G$28), "CR", " ")</f>
        <v xml:space="preserve"> </v>
      </c>
      <c r="AG152" s="14" t="str">
        <f>IF(AND(B152="hammer 6", E152='club records'!$F$29, F152&gt;='club records'!$G$29), "CR", " ")</f>
        <v xml:space="preserve"> </v>
      </c>
      <c r="AH152" s="14" t="str">
        <f>IF(AND(B152="hammer 7.26", E152='club records'!$F$30, F152&gt;='club records'!$G$30), "CR", " ")</f>
        <v xml:space="preserve"> </v>
      </c>
      <c r="AI152" s="14" t="str">
        <f>IF(AND(B152="javelin 400", E152='club records'!$F$31, F152&gt;='club records'!$G$31), "CR", " ")</f>
        <v xml:space="preserve"> </v>
      </c>
      <c r="AJ152" s="14" t="str">
        <f>IF(AND(B152="javelin 600", E152='club records'!$F$32, F152&gt;='club records'!$G$32), "CR", " ")</f>
        <v xml:space="preserve"> </v>
      </c>
      <c r="AK152" s="14" t="str">
        <f>IF(AND(B152="javelin 700", E152='club records'!$F$33, F152&gt;='club records'!$G$33), "CR", " ")</f>
        <v xml:space="preserve"> </v>
      </c>
      <c r="AL152" s="14" t="str">
        <f>IF(AND(B152="javelin 800", OR(AND(E152='club records'!$F$34, F152&gt;='club records'!$G$34), AND(E152='club records'!$F$35, F152&gt;='club records'!$G$35))), "CR", " ")</f>
        <v xml:space="preserve"> </v>
      </c>
      <c r="AM152" s="14" t="str">
        <f>IF(AND(B152="shot 3", E152='club records'!$F$36, F152&gt;='club records'!$G$36), "CR", " ")</f>
        <v xml:space="preserve"> </v>
      </c>
      <c r="AN152" s="14" t="str">
        <f>IF(AND(B152="shot 4", E152='club records'!$F$37, F152&gt;='club records'!$G$37), "CR", " ")</f>
        <v xml:space="preserve"> </v>
      </c>
      <c r="AO152" s="14" t="str">
        <f>IF(AND(B152="shot 5", E152='club records'!$F$38, F152&gt;='club records'!$G$38), "CR", " ")</f>
        <v xml:space="preserve"> </v>
      </c>
      <c r="AP152" s="14" t="str">
        <f>IF(AND(B152="shot 6", E152='club records'!$F$39, F152&gt;='club records'!$G$39), "CR", " ")</f>
        <v xml:space="preserve"> </v>
      </c>
      <c r="AQ152" s="14" t="str">
        <f>IF(AND(B152="shot 7.26", E152='club records'!$F$40, F152&gt;='club records'!$G$40), "CR", " ")</f>
        <v xml:space="preserve"> </v>
      </c>
      <c r="AR152" s="14" t="str">
        <f>IF(AND(B152="60H",OR(AND(E152='club records'!$J$1,F152&lt;='club records'!$K$1),AND(E152='club records'!$J$2,F152&lt;='club records'!$K$2),AND(E152='club records'!$J$3,F152&lt;='club records'!$K$3),AND(E152='club records'!$J$4,F152&lt;='club records'!$K$4),AND(E152='club records'!$J$5,F152&lt;='club records'!$K$5))),"CR"," ")</f>
        <v xml:space="preserve"> </v>
      </c>
      <c r="AS152" s="14" t="str">
        <f>IF(AND(B152="75H", AND(E152='club records'!$J$6, F152&lt;='club records'!$K$6)), "CR", " ")</f>
        <v xml:space="preserve"> </v>
      </c>
      <c r="AT152" s="14" t="str">
        <f>IF(AND(B152="80H", AND(E152='club records'!$J$7, F152&lt;='club records'!$K$7)), "CR", " ")</f>
        <v xml:space="preserve"> </v>
      </c>
      <c r="AU152" s="14" t="str">
        <f>IF(AND(B152="100H", AND(E152='club records'!$J$8, F152&lt;='club records'!$K$8)), "CR", " ")</f>
        <v xml:space="preserve"> </v>
      </c>
      <c r="AV152" s="14" t="str">
        <f>IF(AND(B152="110H", OR(AND(E152='club records'!$J$9, F152&lt;='club records'!$K$9), AND(E152='club records'!$J$10, F152&lt;='club records'!$K$10))), "CR", " ")</f>
        <v xml:space="preserve"> </v>
      </c>
      <c r="AW152" s="14" t="str">
        <f>IF(AND(B152="400H", OR(AND(E152='club records'!$J$11, F152&lt;='club records'!$K$11), AND(E152='club records'!$J$12, F152&lt;='club records'!$K$12), AND(E152='club records'!$J$13, F152&lt;='club records'!$K$13), AND(E152='club records'!$J$14, F152&lt;='club records'!$K$14))), "CR", " ")</f>
        <v xml:space="preserve"> </v>
      </c>
      <c r="AX152" s="14" t="str">
        <f>IF(AND(B152="1500SC", AND(E152='club records'!$J$15, F152&lt;='club records'!$K$15)), "CR", " ")</f>
        <v xml:space="preserve"> </v>
      </c>
      <c r="AY152" s="14" t="str">
        <f>IF(AND(B152="2000SC", OR(AND(E152='club records'!$J$17, F152&lt;='club records'!$K$17), AND(E152='club records'!$J$18, F152&lt;='club records'!$K$18))), "CR", " ")</f>
        <v xml:space="preserve"> </v>
      </c>
      <c r="AZ152" s="14" t="str">
        <f>IF(AND(B152="3000SC", OR(AND(E152='club records'!$J$20, F152&lt;='club records'!$K$20), AND(E152='club records'!$J$21, F152&lt;='club records'!$K$21))), "CR", " ")</f>
        <v xml:space="preserve"> </v>
      </c>
      <c r="BA152" s="15" t="str">
        <f>IF(AND(B152="4x100", OR(AND(E152='club records'!$N$1, F152&lt;='club records'!$O$1), AND(E152='club records'!$N$2, F152&lt;='club records'!$O$2), AND(E152='club records'!$N$3, F152&lt;='club records'!$O$3), AND(E152='club records'!$N$4, F152&lt;='club records'!$O$4), AND(E152='club records'!$N$5, F152&lt;='club records'!$O$5))), "CR", " ")</f>
        <v xml:space="preserve"> </v>
      </c>
      <c r="BB152" s="15" t="str">
        <f>IF(AND(B152="4x200", OR(AND(E152='club records'!$N$6, F152&lt;='club records'!$O$6), AND(E152='club records'!$N$7, F152&lt;='club records'!$O$7), AND(E152='club records'!$N$8, F152&lt;='club records'!$O$8), AND(E152='club records'!$N$9, F152&lt;='club records'!$O$9), AND(E152='club records'!$N$10, F152&lt;='club records'!$O$10))), "CR", " ")</f>
        <v xml:space="preserve"> </v>
      </c>
      <c r="BC152" s="15" t="str">
        <f>IF(AND(B152="4x300", AND(E152='club records'!$N$11, F152&lt;='club records'!$O$11)), "CR", " ")</f>
        <v xml:space="preserve"> </v>
      </c>
      <c r="BD152" s="15" t="str">
        <f>IF(AND(B152="4x400", OR(AND(E152='club records'!$N$12, F152&lt;='club records'!$O$12), AND(E152='club records'!$N$13, F152&lt;='club records'!$O$13), AND(E152='club records'!$N$14, F152&lt;='club records'!$O$14), AND(E152='club records'!$N$15, F152&lt;='club records'!$O$15))), "CR", " ")</f>
        <v xml:space="preserve"> </v>
      </c>
      <c r="BE152" s="15" t="str">
        <f>IF(AND(B152="3x800", OR(AND(E152='club records'!$N$16, F152&lt;='club records'!$O$16), AND(E152='club records'!$N$17, F152&lt;='club records'!$O$17), AND(E152='club records'!$N$18, F152&lt;='club records'!$O$18))), "CR", " ")</f>
        <v xml:space="preserve"> </v>
      </c>
      <c r="BF152" s="15" t="str">
        <f>IF(AND(B152="pentathlon", OR(AND(E152='club records'!$N$21, F152&gt;='club records'!$O$21), AND(E152='club records'!$N$22, F152&gt;='club records'!$O$22),AND(E152='club records'!$N$23, F152&gt;='club records'!$O$23),AND(E152='club records'!$N$24, F152&gt;='club records'!$O$24))), "CR", " ")</f>
        <v xml:space="preserve"> </v>
      </c>
      <c r="BG152" s="15" t="str">
        <f>IF(AND(B152="heptathlon", OR(AND(E152='club records'!$N$26, F152&gt;='club records'!$O$26), AND(E152='club records'!$N$27, F152&gt;='club records'!$O$27))), "CR", " ")</f>
        <v xml:space="preserve"> </v>
      </c>
      <c r="BH152" s="15" t="str">
        <f>IF(AND(B152="decathlon", OR(AND(E152='club records'!$N$29, F152&gt;='club records'!$O$29), AND(E152='club records'!$N$30, F152&gt;='club records'!$O$30),AND(E152='club records'!$N$31, F152&gt;='club records'!$O$31))), "CR", " ")</f>
        <v xml:space="preserve"> </v>
      </c>
    </row>
    <row r="153" spans="1:60" ht="14.25" customHeight="1" x14ac:dyDescent="0.35">
      <c r="A153" s="1" t="str">
        <f t="shared" si="9"/>
        <v>U13</v>
      </c>
      <c r="B153" s="2" t="s">
        <v>7</v>
      </c>
      <c r="C153" s="1" t="s">
        <v>2</v>
      </c>
      <c r="D153" s="1" t="s">
        <v>341</v>
      </c>
      <c r="E153" s="19" t="s">
        <v>13</v>
      </c>
      <c r="F153" s="21">
        <v>4.9000000000000004</v>
      </c>
      <c r="G153" s="27">
        <v>43596</v>
      </c>
      <c r="H153" s="1" t="s">
        <v>313</v>
      </c>
      <c r="I153" s="1" t="s">
        <v>339</v>
      </c>
      <c r="J153" s="15" t="str">
        <f t="shared" si="10"/>
        <v/>
      </c>
      <c r="K153" s="15" t="str">
        <f>IF(AND(B153=100, OR(AND(E153='club records'!$B$6, F153&lt;='club records'!$C$6), AND(E153='club records'!$B$7, F153&lt;='club records'!$C$7), AND(E153='club records'!$B$8, F153&lt;='club records'!$C$8), AND(E153='club records'!$B$9, F153&lt;='club records'!$C$9), AND(E153='club records'!$B$10, F153&lt;='club records'!$C$10))), "CR", " ")</f>
        <v xml:space="preserve"> </v>
      </c>
      <c r="L153" s="15" t="str">
        <f>IF(AND(B153=200, OR(AND(E153='club records'!$B$11, F153&lt;='club records'!$C$11), AND(E153='club records'!$B$12, F153&lt;='club records'!$C$12), AND(E153='club records'!$B$13, F153&lt;='club records'!$C$13), AND(E153='club records'!$B$14, F153&lt;='club records'!$C$14), AND(E153='club records'!$B$15, F153&lt;='club records'!$C$15))), "CR", " ")</f>
        <v xml:space="preserve"> </v>
      </c>
      <c r="M153" s="15" t="str">
        <f>IF(AND(B153=300, OR(AND(E153='club records'!$B$16, F153&lt;='club records'!$C$16), AND(E153='club records'!$B$17, F153&lt;='club records'!$C$17))), "CR", " ")</f>
        <v xml:space="preserve"> </v>
      </c>
      <c r="N153" s="15" t="str">
        <f>IF(AND(B153=400, OR(AND(E153='club records'!$B$18, F153&lt;='club records'!$C$18), AND(E153='club records'!$B$19, F153&lt;='club records'!$C$19), AND(E153='club records'!$B$20, F153&lt;='club records'!$C$20), AND(E153='club records'!$B$21, F153&lt;='club records'!$C$21))), "CR", " ")</f>
        <v xml:space="preserve"> </v>
      </c>
      <c r="O153" s="15" t="str">
        <f>IF(AND(B153=800, OR(AND(E153='club records'!$B$22, F153&lt;='club records'!$C$22), AND(E153='club records'!$B$23, F153&lt;='club records'!$C$23), AND(E153='club records'!$B$24, F153&lt;='club records'!$C$24), AND(E153='club records'!$B$25, F153&lt;='club records'!$C$25), AND(E153='club records'!$B$26, F153&lt;='club records'!$C$26))), "CR", " ")</f>
        <v xml:space="preserve"> </v>
      </c>
      <c r="P153" s="15" t="str">
        <f>IF(AND(B153=1000, OR(AND(E153='club records'!$B$27, F153&lt;='club records'!$C$27), AND(E153='club records'!$B$28, F153&lt;='club records'!$C$28))), "CR", " ")</f>
        <v xml:space="preserve"> </v>
      </c>
      <c r="Q153" s="15" t="str">
        <f>IF(AND(B153=1500, OR(AND(E153='club records'!$B$29, F153&lt;='club records'!$C$29), AND(E153='club records'!$B$30, F153&lt;='club records'!$C$30), AND(E153='club records'!$B$31, F153&lt;='club records'!$C$31), AND(E153='club records'!$B$32, F153&lt;='club records'!$C$32), AND(E153='club records'!$B$33, F153&lt;='club records'!$C$33))), "CR", " ")</f>
        <v xml:space="preserve"> </v>
      </c>
      <c r="R153" s="15" t="str">
        <f>IF(AND(B153="1600 (Mile)",OR(AND(E153='club records'!$B$34,F153&lt;='club records'!$C$34),AND(E153='club records'!$B$35,F153&lt;='club records'!$C$35),AND(E153='club records'!$B$36,F153&lt;='club records'!$C$36),AND(E153='club records'!$B$37,F153&lt;='club records'!$C$37))),"CR"," ")</f>
        <v xml:space="preserve"> </v>
      </c>
      <c r="S153" s="15" t="str">
        <f>IF(AND(B153=3000, OR(AND(E153='club records'!$B$38, F153&lt;='club records'!$C$38), AND(E153='club records'!$B$39, F153&lt;='club records'!$C$39), AND(E153='club records'!$B$40, F153&lt;='club records'!$C$40), AND(E153='club records'!$B$41, F153&lt;='club records'!$C$41))), "CR", " ")</f>
        <v xml:space="preserve"> </v>
      </c>
      <c r="T153" s="15" t="str">
        <f>IF(AND(B153=5000, OR(AND(E153='club records'!$B$42, F153&lt;='club records'!$C$42), AND(E153='club records'!$B$43, F153&lt;='club records'!$C$43))), "CR", " ")</f>
        <v xml:space="preserve"> </v>
      </c>
      <c r="U153" s="14" t="str">
        <f>IF(AND(B153=10000, OR(AND(E153='club records'!$B$44, F153&lt;='club records'!$C$44), AND(E153='club records'!$B$45, F153&lt;='club records'!$C$45))), "CR", " ")</f>
        <v xml:space="preserve"> </v>
      </c>
      <c r="V153" s="14" t="str">
        <f>IF(AND(B153="high jump", OR(AND(E153='club records'!$F$1, F153&gt;='club records'!$G$1), AND(E153='club records'!$F$2, F153&gt;='club records'!$G$2), AND(E153='club records'!$F$3, F153&gt;='club records'!$G$3), AND(E153='club records'!$F$4, F153&gt;='club records'!$G$4), AND(E153='club records'!$F$5, F153&gt;='club records'!$G$5))), "CR", " ")</f>
        <v xml:space="preserve"> </v>
      </c>
      <c r="W153" s="14" t="str">
        <f>IF(AND(B153="long jump", OR(AND(E153='club records'!$F$6, F153&gt;='club records'!$G$6), AND(E153='club records'!$F$7, F153&gt;='club records'!$G$7), AND(E153='club records'!$F$8, F153&gt;='club records'!$G$8), AND(E153='club records'!$F$9, F153&gt;='club records'!$G$9), AND(E153='club records'!$F$10, F153&gt;='club records'!$G$10))), "CR", " ")</f>
        <v xml:space="preserve"> </v>
      </c>
      <c r="X153" s="14" t="str">
        <f>IF(AND(B153="triple jump", OR(AND(E153='club records'!$F$11, F153&gt;='club records'!$G$11), AND(E153='club records'!$F$12, F153&gt;='club records'!$G$12), AND(E153='club records'!$F$13, F153&gt;='club records'!$G$13), AND(E153='club records'!$F$14, F153&gt;='club records'!$G$14), AND(E153='club records'!$F$15, F153&gt;='club records'!$G$15))), "CR", " ")</f>
        <v xml:space="preserve"> </v>
      </c>
      <c r="Y153" s="14" t="str">
        <f>IF(AND(B153="pole vault", OR(AND(E153='club records'!$F$16, F153&gt;='club records'!$G$16), AND(E153='club records'!$F$17, F153&gt;='club records'!$G$17), AND(E153='club records'!$F$18, F153&gt;='club records'!$G$18), AND(E153='club records'!$F$19, F153&gt;='club records'!$G$19), AND(E153='club records'!$F$20, F153&gt;='club records'!$G$20))), "CR", " ")</f>
        <v xml:space="preserve"> </v>
      </c>
      <c r="Z153" s="14" t="str">
        <f>IF(AND(B153="discus 1", E153='club records'!$F$21, F153&gt;='club records'!$G$21), "CR", " ")</f>
        <v xml:space="preserve"> </v>
      </c>
      <c r="AA153" s="14" t="str">
        <f>IF(AND(B153="discus 1.25", E153='club records'!$F$22, F153&gt;='club records'!$G$22), "CR", " ")</f>
        <v xml:space="preserve"> </v>
      </c>
      <c r="AB153" s="14" t="str">
        <f>IF(AND(B153="discus 1.5", E153='club records'!$F$23, F153&gt;='club records'!$G$23), "CR", " ")</f>
        <v xml:space="preserve"> </v>
      </c>
      <c r="AC153" s="14" t="str">
        <f>IF(AND(B153="discus 1.75", E153='club records'!$F$24, F153&gt;='club records'!$G$24), "CR", " ")</f>
        <v xml:space="preserve"> </v>
      </c>
      <c r="AD153" s="14" t="str">
        <f>IF(AND(B153="discus 2", E153='club records'!$F$25, F153&gt;='club records'!$G$25), "CR", " ")</f>
        <v xml:space="preserve"> </v>
      </c>
      <c r="AE153" s="14" t="str">
        <f>IF(AND(B153="hammer 4", E153='club records'!$F$27, F153&gt;='club records'!$G$27), "CR", " ")</f>
        <v xml:space="preserve"> </v>
      </c>
      <c r="AF153" s="14" t="str">
        <f>IF(AND(B153="hammer 5", E153='club records'!$F$28, F153&gt;='club records'!$G$28), "CR", " ")</f>
        <v xml:space="preserve"> </v>
      </c>
      <c r="AG153" s="14" t="str">
        <f>IF(AND(B153="hammer 6", E153='club records'!$F$29, F153&gt;='club records'!$G$29), "CR", " ")</f>
        <v xml:space="preserve"> </v>
      </c>
      <c r="AH153" s="14" t="str">
        <f>IF(AND(B153="hammer 7.26", E153='club records'!$F$30, F153&gt;='club records'!$G$30), "CR", " ")</f>
        <v xml:space="preserve"> </v>
      </c>
      <c r="AI153" s="14" t="str">
        <f>IF(AND(B153="javelin 400", E153='club records'!$F$31, F153&gt;='club records'!$G$31), "CR", " ")</f>
        <v xml:space="preserve"> </v>
      </c>
      <c r="AJ153" s="14" t="str">
        <f>IF(AND(B153="javelin 600", E153='club records'!$F$32, F153&gt;='club records'!$G$32), "CR", " ")</f>
        <v xml:space="preserve"> </v>
      </c>
      <c r="AK153" s="14" t="str">
        <f>IF(AND(B153="javelin 700", E153='club records'!$F$33, F153&gt;='club records'!$G$33), "CR", " ")</f>
        <v xml:space="preserve"> </v>
      </c>
      <c r="AL153" s="14" t="str">
        <f>IF(AND(B153="javelin 800", OR(AND(E153='club records'!$F$34, F153&gt;='club records'!$G$34), AND(E153='club records'!$F$35, F153&gt;='club records'!$G$35))), "CR", " ")</f>
        <v xml:space="preserve"> </v>
      </c>
      <c r="AM153" s="14" t="str">
        <f>IF(AND(B153="shot 3", E153='club records'!$F$36, F153&gt;='club records'!$G$36), "CR", " ")</f>
        <v xml:space="preserve"> </v>
      </c>
      <c r="AN153" s="14" t="str">
        <f>IF(AND(B153="shot 4", E153='club records'!$F$37, F153&gt;='club records'!$G$37), "CR", " ")</f>
        <v xml:space="preserve"> </v>
      </c>
      <c r="AO153" s="14" t="str">
        <f>IF(AND(B153="shot 5", E153='club records'!$F$38, F153&gt;='club records'!$G$38), "CR", " ")</f>
        <v xml:space="preserve"> </v>
      </c>
      <c r="AP153" s="14" t="str">
        <f>IF(AND(B153="shot 6", E153='club records'!$F$39, F153&gt;='club records'!$G$39), "CR", " ")</f>
        <v xml:space="preserve"> </v>
      </c>
      <c r="AQ153" s="14" t="str">
        <f>IF(AND(B153="shot 7.26", E153='club records'!$F$40, F153&gt;='club records'!$G$40), "CR", " ")</f>
        <v xml:space="preserve"> </v>
      </c>
      <c r="AR153" s="14" t="str">
        <f>IF(AND(B153="60H",OR(AND(E153='club records'!$J$1,F153&lt;='club records'!$K$1),AND(E153='club records'!$J$2,F153&lt;='club records'!$K$2),AND(E153='club records'!$J$3,F153&lt;='club records'!$K$3),AND(E153='club records'!$J$4,F153&lt;='club records'!$K$4),AND(E153='club records'!$J$5,F153&lt;='club records'!$K$5))),"CR"," ")</f>
        <v xml:space="preserve"> </v>
      </c>
      <c r="AS153" s="14" t="str">
        <f>IF(AND(B153="75H", AND(E153='club records'!$J$6, F153&lt;='club records'!$K$6)), "CR", " ")</f>
        <v xml:space="preserve"> </v>
      </c>
      <c r="AT153" s="14" t="str">
        <f>IF(AND(B153="80H", AND(E153='club records'!$J$7, F153&lt;='club records'!$K$7)), "CR", " ")</f>
        <v xml:space="preserve"> </v>
      </c>
      <c r="AU153" s="14" t="str">
        <f>IF(AND(B153="100H", AND(E153='club records'!$J$8, F153&lt;='club records'!$K$8)), "CR", " ")</f>
        <v xml:space="preserve"> </v>
      </c>
      <c r="AV153" s="14" t="str">
        <f>IF(AND(B153="110H", OR(AND(E153='club records'!$J$9, F153&lt;='club records'!$K$9), AND(E153='club records'!$J$10, F153&lt;='club records'!$K$10))), "CR", " ")</f>
        <v xml:space="preserve"> </v>
      </c>
      <c r="AW153" s="14" t="str">
        <f>IF(AND(B153="400H", OR(AND(E153='club records'!$J$11, F153&lt;='club records'!$K$11), AND(E153='club records'!$J$12, F153&lt;='club records'!$K$12), AND(E153='club records'!$J$13, F153&lt;='club records'!$K$13), AND(E153='club records'!$J$14, F153&lt;='club records'!$K$14))), "CR", " ")</f>
        <v xml:space="preserve"> </v>
      </c>
      <c r="AX153" s="14" t="str">
        <f>IF(AND(B153="1500SC", AND(E153='club records'!$J$15, F153&lt;='club records'!$K$15)), "CR", " ")</f>
        <v xml:space="preserve"> </v>
      </c>
      <c r="AY153" s="14" t="str">
        <f>IF(AND(B153="2000SC", OR(AND(E153='club records'!$J$17, F153&lt;='club records'!$K$17), AND(E153='club records'!$J$18, F153&lt;='club records'!$K$18))), "CR", " ")</f>
        <v xml:space="preserve"> </v>
      </c>
      <c r="AZ153" s="14" t="str">
        <f>IF(AND(B153="3000SC", OR(AND(E153='club records'!$J$20, F153&lt;='club records'!$K$20), AND(E153='club records'!$J$21, F153&lt;='club records'!$K$21))), "CR", " ")</f>
        <v xml:space="preserve"> </v>
      </c>
      <c r="BA153" s="15" t="str">
        <f>IF(AND(B153="4x100", OR(AND(E153='club records'!$N$1, F153&lt;='club records'!$O$1), AND(E153='club records'!$N$2, F153&lt;='club records'!$O$2), AND(E153='club records'!$N$3, F153&lt;='club records'!$O$3), AND(E153='club records'!$N$4, F153&lt;='club records'!$O$4), AND(E153='club records'!$N$5, F153&lt;='club records'!$O$5))), "CR", " ")</f>
        <v xml:space="preserve"> </v>
      </c>
      <c r="BB153" s="15" t="str">
        <f>IF(AND(B153="4x200", OR(AND(E153='club records'!$N$6, F153&lt;='club records'!$O$6), AND(E153='club records'!$N$7, F153&lt;='club records'!$O$7), AND(E153='club records'!$N$8, F153&lt;='club records'!$O$8), AND(E153='club records'!$N$9, F153&lt;='club records'!$O$9), AND(E153='club records'!$N$10, F153&lt;='club records'!$O$10))), "CR", " ")</f>
        <v xml:space="preserve"> </v>
      </c>
      <c r="BC153" s="15" t="str">
        <f>IF(AND(B153="4x300", AND(E153='club records'!$N$11, F153&lt;='club records'!$O$11)), "CR", " ")</f>
        <v xml:space="preserve"> </v>
      </c>
      <c r="BD153" s="15" t="str">
        <f>IF(AND(B153="4x400", OR(AND(E153='club records'!$N$12, F153&lt;='club records'!$O$12), AND(E153='club records'!$N$13, F153&lt;='club records'!$O$13), AND(E153='club records'!$N$14, F153&lt;='club records'!$O$14), AND(E153='club records'!$N$15, F153&lt;='club records'!$O$15))), "CR", " ")</f>
        <v xml:space="preserve"> </v>
      </c>
      <c r="BE153" s="15" t="str">
        <f>IF(AND(B153="3x800", OR(AND(E153='club records'!$N$16, F153&lt;='club records'!$O$16), AND(E153='club records'!$N$17, F153&lt;='club records'!$O$17), AND(E153='club records'!$N$18, F153&lt;='club records'!$O$18))), "CR", " ")</f>
        <v xml:space="preserve"> </v>
      </c>
      <c r="BF153" s="15" t="str">
        <f>IF(AND(B153="pentathlon", OR(AND(E153='club records'!$N$21, F153&gt;='club records'!$O$21), AND(E153='club records'!$N$22, F153&gt;='club records'!$O$22),AND(E153='club records'!$N$23, F153&gt;='club records'!$O$23),AND(E153='club records'!$N$24, F153&gt;='club records'!$O$24))), "CR", " ")</f>
        <v xml:space="preserve"> </v>
      </c>
      <c r="BG153" s="15" t="str">
        <f>IF(AND(B153="heptathlon", OR(AND(E153='club records'!$N$26, F153&gt;='club records'!$O$26), AND(E153='club records'!$N$27, F153&gt;='club records'!$O$27))), "CR", " ")</f>
        <v xml:space="preserve"> </v>
      </c>
      <c r="BH153" s="15" t="str">
        <f>IF(AND(B153="decathlon", OR(AND(E153='club records'!$N$29, F153&gt;='club records'!$O$29), AND(E153='club records'!$N$30, F153&gt;='club records'!$O$30),AND(E153='club records'!$N$31, F153&gt;='club records'!$O$31))), "CR", " ")</f>
        <v xml:space="preserve"> </v>
      </c>
    </row>
    <row r="154" spans="1:60" ht="14.5" x14ac:dyDescent="0.35">
      <c r="A154" s="1" t="str">
        <f t="shared" si="9"/>
        <v>U13</v>
      </c>
      <c r="B154" s="2" t="s">
        <v>29</v>
      </c>
      <c r="C154" s="1" t="s">
        <v>107</v>
      </c>
      <c r="D154" s="1" t="s">
        <v>108</v>
      </c>
      <c r="E154" s="19" t="s">
        <v>13</v>
      </c>
      <c r="F154" s="20">
        <v>4.76</v>
      </c>
      <c r="G154" s="27">
        <v>43590</v>
      </c>
      <c r="H154" s="1" t="s">
        <v>248</v>
      </c>
      <c r="I154" s="1" t="s">
        <v>305</v>
      </c>
      <c r="J154" s="15" t="str">
        <f t="shared" si="10"/>
        <v/>
      </c>
      <c r="K154" s="15" t="str">
        <f>IF(AND(B154=100, OR(AND(E154='club records'!$B$6, F154&lt;='club records'!$C$6), AND(E154='club records'!$B$7, F154&lt;='club records'!$C$7), AND(E154='club records'!$B$8, F154&lt;='club records'!$C$8), AND(E154='club records'!$B$9, F154&lt;='club records'!$C$9), AND(E154='club records'!$B$10, F154&lt;='club records'!$C$10))), "CR", " ")</f>
        <v xml:space="preserve"> </v>
      </c>
      <c r="L154" s="15" t="str">
        <f>IF(AND(B154=200, OR(AND(E154='club records'!$B$11, F154&lt;='club records'!$C$11), AND(E154='club records'!$B$12, F154&lt;='club records'!$C$12), AND(E154='club records'!$B$13, F154&lt;='club records'!$C$13), AND(E154='club records'!$B$14, F154&lt;='club records'!$C$14), AND(E154='club records'!$B$15, F154&lt;='club records'!$C$15))), "CR", " ")</f>
        <v xml:space="preserve"> </v>
      </c>
      <c r="M154" s="15" t="str">
        <f>IF(AND(B154=300, OR(AND(E154='club records'!$B$16, F154&lt;='club records'!$C$16), AND(E154='club records'!$B$17, F154&lt;='club records'!$C$17))), "CR", " ")</f>
        <v xml:space="preserve"> </v>
      </c>
      <c r="N154" s="15" t="str">
        <f>IF(AND(B154=400, OR(AND(E154='club records'!$B$18, F154&lt;='club records'!$C$18), AND(E154='club records'!$B$19, F154&lt;='club records'!$C$19), AND(E154='club records'!$B$20, F154&lt;='club records'!$C$20), AND(E154='club records'!$B$21, F154&lt;='club records'!$C$21))), "CR", " ")</f>
        <v xml:space="preserve"> </v>
      </c>
      <c r="O154" s="15" t="str">
        <f>IF(AND(B154=800, OR(AND(E154='club records'!$B$22, F154&lt;='club records'!$C$22), AND(E154='club records'!$B$23, F154&lt;='club records'!$C$23), AND(E154='club records'!$B$24, F154&lt;='club records'!$C$24), AND(E154='club records'!$B$25, F154&lt;='club records'!$C$25), AND(E154='club records'!$B$26, F154&lt;='club records'!$C$26))), "CR", " ")</f>
        <v xml:space="preserve"> </v>
      </c>
      <c r="P154" s="15" t="str">
        <f>IF(AND(B154=1000, OR(AND(E154='club records'!$B$27, F154&lt;='club records'!$C$27), AND(E154='club records'!$B$28, F154&lt;='club records'!$C$28))), "CR", " ")</f>
        <v xml:space="preserve"> </v>
      </c>
      <c r="Q154" s="15" t="str">
        <f>IF(AND(B154=1500, OR(AND(E154='club records'!$B$29, F154&lt;='club records'!$C$29), AND(E154='club records'!$B$30, F154&lt;='club records'!$C$30), AND(E154='club records'!$B$31, F154&lt;='club records'!$C$31), AND(E154='club records'!$B$32, F154&lt;='club records'!$C$32), AND(E154='club records'!$B$33, F154&lt;='club records'!$C$33))), "CR", " ")</f>
        <v xml:space="preserve"> </v>
      </c>
      <c r="R154" s="15" t="str">
        <f>IF(AND(B154="1600 (Mile)",OR(AND(E154='club records'!$B$34,F154&lt;='club records'!$C$34),AND(E154='club records'!$B$35,F154&lt;='club records'!$C$35),AND(E154='club records'!$B$36,F154&lt;='club records'!$C$36),AND(E154='club records'!$B$37,F154&lt;='club records'!$C$37))),"CR"," ")</f>
        <v xml:space="preserve"> </v>
      </c>
      <c r="S154" s="15" t="str">
        <f>IF(AND(B154=3000, OR(AND(E154='club records'!$B$38, F154&lt;='club records'!$C$38), AND(E154='club records'!$B$39, F154&lt;='club records'!$C$39), AND(E154='club records'!$B$40, F154&lt;='club records'!$C$40), AND(E154='club records'!$B$41, F154&lt;='club records'!$C$41))), "CR", " ")</f>
        <v xml:space="preserve"> </v>
      </c>
      <c r="T154" s="15" t="str">
        <f>IF(AND(B154=5000, OR(AND(E154='club records'!$B$42, F154&lt;='club records'!$C$42), AND(E154='club records'!$B$43, F154&lt;='club records'!$C$43))), "CR", " ")</f>
        <v xml:space="preserve"> </v>
      </c>
      <c r="U154" s="14" t="str">
        <f>IF(AND(B154=10000, OR(AND(E154='club records'!$B$44, F154&lt;='club records'!$C$44), AND(E154='club records'!$B$45, F154&lt;='club records'!$C$45))), "CR", " ")</f>
        <v xml:space="preserve"> </v>
      </c>
      <c r="V154" s="14" t="str">
        <f>IF(AND(B154="high jump", OR(AND(E154='club records'!$F$1, F154&gt;='club records'!$G$1), AND(E154='club records'!$F$2, F154&gt;='club records'!$G$2), AND(E154='club records'!$F$3, F154&gt;='club records'!$G$3), AND(E154='club records'!$F$4, F154&gt;='club records'!$G$4), AND(E154='club records'!$F$5, F154&gt;='club records'!$G$5))), "CR", " ")</f>
        <v xml:space="preserve"> </v>
      </c>
      <c r="W154" s="14" t="str">
        <f>IF(AND(B154="long jump", OR(AND(E154='club records'!$F$6, F154&gt;='club records'!$G$6), AND(E154='club records'!$F$7, F154&gt;='club records'!$G$7), AND(E154='club records'!$F$8, F154&gt;='club records'!$G$8), AND(E154='club records'!$F$9, F154&gt;='club records'!$G$9), AND(E154='club records'!$F$10, F154&gt;='club records'!$G$10))), "CR", " ")</f>
        <v xml:space="preserve"> </v>
      </c>
      <c r="X154" s="14" t="str">
        <f>IF(AND(B154="triple jump", OR(AND(E154='club records'!$F$11, F154&gt;='club records'!$G$11), AND(E154='club records'!$F$12, F154&gt;='club records'!$G$12), AND(E154='club records'!$F$13, F154&gt;='club records'!$G$13), AND(E154='club records'!$F$14, F154&gt;='club records'!$G$14), AND(E154='club records'!$F$15, F154&gt;='club records'!$G$15))), "CR", " ")</f>
        <v xml:space="preserve"> </v>
      </c>
      <c r="Y154" s="14" t="str">
        <f>IF(AND(B154="pole vault", OR(AND(E154='club records'!$F$16, F154&gt;='club records'!$G$16), AND(E154='club records'!$F$17, F154&gt;='club records'!$G$17), AND(E154='club records'!$F$18, F154&gt;='club records'!$G$18), AND(E154='club records'!$F$19, F154&gt;='club records'!$G$19), AND(E154='club records'!$F$20, F154&gt;='club records'!$G$20))), "CR", " ")</f>
        <v xml:space="preserve"> </v>
      </c>
      <c r="Z154" s="14" t="str">
        <f>IF(AND(B154="discus 1", E154='club records'!$F$21, F154&gt;='club records'!$G$21), "CR", " ")</f>
        <v xml:space="preserve"> </v>
      </c>
      <c r="AA154" s="14" t="str">
        <f>IF(AND(B154="discus 1.25", E154='club records'!$F$22, F154&gt;='club records'!$G$22), "CR", " ")</f>
        <v xml:space="preserve"> </v>
      </c>
      <c r="AB154" s="14" t="str">
        <f>IF(AND(B154="discus 1.5", E154='club records'!$F$23, F154&gt;='club records'!$G$23), "CR", " ")</f>
        <v xml:space="preserve"> </v>
      </c>
      <c r="AC154" s="14" t="str">
        <f>IF(AND(B154="discus 1.75", E154='club records'!$F$24, F154&gt;='club records'!$G$24), "CR", " ")</f>
        <v xml:space="preserve"> </v>
      </c>
      <c r="AD154" s="14" t="str">
        <f>IF(AND(B154="discus 2", E154='club records'!$F$25, F154&gt;='club records'!$G$25), "CR", " ")</f>
        <v xml:space="preserve"> </v>
      </c>
      <c r="AE154" s="14" t="str">
        <f>IF(AND(B154="hammer 4", E154='club records'!$F$27, F154&gt;='club records'!$G$27), "CR", " ")</f>
        <v xml:space="preserve"> </v>
      </c>
      <c r="AF154" s="14" t="str">
        <f>IF(AND(B154="hammer 5", E154='club records'!$F$28, F154&gt;='club records'!$G$28), "CR", " ")</f>
        <v xml:space="preserve"> </v>
      </c>
      <c r="AG154" s="14" t="str">
        <f>IF(AND(B154="hammer 6", E154='club records'!$F$29, F154&gt;='club records'!$G$29), "CR", " ")</f>
        <v xml:space="preserve"> </v>
      </c>
      <c r="AH154" s="14" t="str">
        <f>IF(AND(B154="hammer 7.26", E154='club records'!$F$30, F154&gt;='club records'!$G$30), "CR", " ")</f>
        <v xml:space="preserve"> </v>
      </c>
      <c r="AI154" s="14" t="str">
        <f>IF(AND(B154="javelin 400", E154='club records'!$F$31, F154&gt;='club records'!$G$31), "CR", " ")</f>
        <v xml:space="preserve"> </v>
      </c>
      <c r="AJ154" s="14" t="str">
        <f>IF(AND(B154="javelin 600", E154='club records'!$F$32, F154&gt;='club records'!$G$32), "CR", " ")</f>
        <v xml:space="preserve"> </v>
      </c>
      <c r="AK154" s="14" t="str">
        <f>IF(AND(B154="javelin 700", E154='club records'!$F$33, F154&gt;='club records'!$G$33), "CR", " ")</f>
        <v xml:space="preserve"> </v>
      </c>
      <c r="AL154" s="14" t="str">
        <f>IF(AND(B154="javelin 800", OR(AND(E154='club records'!$F$34, F154&gt;='club records'!$G$34), AND(E154='club records'!$F$35, F154&gt;='club records'!$G$35))), "CR", " ")</f>
        <v xml:space="preserve"> </v>
      </c>
      <c r="AM154" s="14" t="str">
        <f>IF(AND(B154="shot 3", E154='club records'!$F$36, F154&gt;='club records'!$G$36), "CR", " ")</f>
        <v xml:space="preserve"> </v>
      </c>
      <c r="AN154" s="14" t="str">
        <f>IF(AND(B154="shot 4", E154='club records'!$F$37, F154&gt;='club records'!$G$37), "CR", " ")</f>
        <v xml:space="preserve"> </v>
      </c>
      <c r="AO154" s="14" t="str">
        <f>IF(AND(B154="shot 5", E154='club records'!$F$38, F154&gt;='club records'!$G$38), "CR", " ")</f>
        <v xml:space="preserve"> </v>
      </c>
      <c r="AP154" s="14" t="str">
        <f>IF(AND(B154="shot 6", E154='club records'!$F$39, F154&gt;='club records'!$G$39), "CR", " ")</f>
        <v xml:space="preserve"> </v>
      </c>
      <c r="AQ154" s="14" t="str">
        <f>IF(AND(B154="shot 7.26", E154='club records'!$F$40, F154&gt;='club records'!$G$40), "CR", " ")</f>
        <v xml:space="preserve"> </v>
      </c>
      <c r="AR154" s="14" t="str">
        <f>IF(AND(B154="60H",OR(AND(E154='club records'!$J$1,F154&lt;='club records'!$K$1),AND(E154='club records'!$J$2,F154&lt;='club records'!$K$2),AND(E154='club records'!$J$3,F154&lt;='club records'!$K$3),AND(E154='club records'!$J$4,F154&lt;='club records'!$K$4),AND(E154='club records'!$J$5,F154&lt;='club records'!$K$5))),"CR"," ")</f>
        <v xml:space="preserve"> </v>
      </c>
      <c r="AS154" s="14" t="str">
        <f>IF(AND(B154="75H", AND(E154='club records'!$J$6, F154&lt;='club records'!$K$6)), "CR", " ")</f>
        <v xml:space="preserve"> </v>
      </c>
      <c r="AT154" s="14" t="str">
        <f>IF(AND(B154="80H", AND(E154='club records'!$J$7, F154&lt;='club records'!$K$7)), "CR", " ")</f>
        <v xml:space="preserve"> </v>
      </c>
      <c r="AU154" s="14" t="str">
        <f>IF(AND(B154="100H", AND(E154='club records'!$J$8, F154&lt;='club records'!$K$8)), "CR", " ")</f>
        <v xml:space="preserve"> </v>
      </c>
      <c r="AV154" s="14" t="str">
        <f>IF(AND(B154="110H", OR(AND(E154='club records'!$J$9, F154&lt;='club records'!$K$9), AND(E154='club records'!$J$10, F154&lt;='club records'!$K$10))), "CR", " ")</f>
        <v xml:space="preserve"> </v>
      </c>
      <c r="AW154" s="14" t="str">
        <f>IF(AND(B154="400H", OR(AND(E154='club records'!$J$11, F154&lt;='club records'!$K$11), AND(E154='club records'!$J$12, F154&lt;='club records'!$K$12), AND(E154='club records'!$J$13, F154&lt;='club records'!$K$13), AND(E154='club records'!$J$14, F154&lt;='club records'!$K$14))), "CR", " ")</f>
        <v xml:space="preserve"> </v>
      </c>
      <c r="AX154" s="14" t="str">
        <f>IF(AND(B154="1500SC", AND(E154='club records'!$J$15, F154&lt;='club records'!$K$15)), "CR", " ")</f>
        <v xml:space="preserve"> </v>
      </c>
      <c r="AY154" s="14" t="str">
        <f>IF(AND(B154="2000SC", OR(AND(E154='club records'!$J$17, F154&lt;='club records'!$K$17), AND(E154='club records'!$J$18, F154&lt;='club records'!$K$18))), "CR", " ")</f>
        <v xml:space="preserve"> </v>
      </c>
      <c r="AZ154" s="14" t="str">
        <f>IF(AND(B154="3000SC", OR(AND(E154='club records'!$J$20, F154&lt;='club records'!$K$20), AND(E154='club records'!$J$21, F154&lt;='club records'!$K$21))), "CR", " ")</f>
        <v xml:space="preserve"> </v>
      </c>
      <c r="BA154" s="15" t="str">
        <f>IF(AND(B154="4x100", OR(AND(E154='club records'!$N$1, F154&lt;='club records'!$O$1), AND(E154='club records'!$N$2, F154&lt;='club records'!$O$2), AND(E154='club records'!$N$3, F154&lt;='club records'!$O$3), AND(E154='club records'!$N$4, F154&lt;='club records'!$O$4), AND(E154='club records'!$N$5, F154&lt;='club records'!$O$5))), "CR", " ")</f>
        <v xml:space="preserve"> </v>
      </c>
      <c r="BB154" s="15" t="str">
        <f>IF(AND(B154="4x200", OR(AND(E154='club records'!$N$6, F154&lt;='club records'!$O$6), AND(E154='club records'!$N$7, F154&lt;='club records'!$O$7), AND(E154='club records'!$N$8, F154&lt;='club records'!$O$8), AND(E154='club records'!$N$9, F154&lt;='club records'!$O$9), AND(E154='club records'!$N$10, F154&lt;='club records'!$O$10))), "CR", " ")</f>
        <v xml:space="preserve"> </v>
      </c>
      <c r="BC154" s="15" t="str">
        <f>IF(AND(B154="4x300", AND(E154='club records'!$N$11, F154&lt;='club records'!$O$11)), "CR", " ")</f>
        <v xml:space="preserve"> </v>
      </c>
      <c r="BD154" s="15" t="str">
        <f>IF(AND(B154="4x400", OR(AND(E154='club records'!$N$12, F154&lt;='club records'!$O$12), AND(E154='club records'!$N$13, F154&lt;='club records'!$O$13), AND(E154='club records'!$N$14, F154&lt;='club records'!$O$14), AND(E154='club records'!$N$15, F154&lt;='club records'!$O$15))), "CR", " ")</f>
        <v xml:space="preserve"> </v>
      </c>
      <c r="BE154" s="15" t="str">
        <f>IF(AND(B154="3x800", OR(AND(E154='club records'!$N$16, F154&lt;='club records'!$O$16), AND(E154='club records'!$N$17, F154&lt;='club records'!$O$17), AND(E154='club records'!$N$18, F154&lt;='club records'!$O$18))), "CR", " ")</f>
        <v xml:space="preserve"> </v>
      </c>
      <c r="BF154" s="15" t="str">
        <f>IF(AND(B154="pentathlon", OR(AND(E154='club records'!$N$21, F154&gt;='club records'!$O$21), AND(E154='club records'!$N$22, F154&gt;='club records'!$O$22),AND(E154='club records'!$N$23, F154&gt;='club records'!$O$23),AND(E154='club records'!$N$24, F154&gt;='club records'!$O$24))), "CR", " ")</f>
        <v xml:space="preserve"> </v>
      </c>
      <c r="BG154" s="15" t="str">
        <f>IF(AND(B154="heptathlon", OR(AND(E154='club records'!$N$26, F154&gt;='club records'!$O$26), AND(E154='club records'!$N$27, F154&gt;='club records'!$O$27))), "CR", " ")</f>
        <v xml:space="preserve"> </v>
      </c>
      <c r="BH154" s="15" t="str">
        <f>IF(AND(B154="decathlon", OR(AND(E154='club records'!$N$29, F154&gt;='club records'!$O$29), AND(E154='club records'!$N$30, F154&gt;='club records'!$O$30),AND(E154='club records'!$N$31, F154&gt;='club records'!$O$31))), "CR", " ")</f>
        <v xml:space="preserve"> </v>
      </c>
    </row>
    <row r="155" spans="1:60" ht="14.5" x14ac:dyDescent="0.35">
      <c r="A155" s="1" t="str">
        <f t="shared" si="9"/>
        <v>U13</v>
      </c>
      <c r="B155" s="2" t="s">
        <v>29</v>
      </c>
      <c r="C155" s="1" t="s">
        <v>27</v>
      </c>
      <c r="D155" s="1" t="s">
        <v>1</v>
      </c>
      <c r="E155" s="19" t="s">
        <v>13</v>
      </c>
      <c r="F155" s="21">
        <v>5.01</v>
      </c>
      <c r="G155" s="26">
        <v>43604</v>
      </c>
      <c r="H155" s="1" t="s">
        <v>313</v>
      </c>
      <c r="I155" s="1" t="s">
        <v>361</v>
      </c>
      <c r="J155" s="15" t="str">
        <f t="shared" si="10"/>
        <v/>
      </c>
      <c r="K155" s="15" t="str">
        <f>IF(AND(B155=100, OR(AND(E155='club records'!$B$6, F155&lt;='club records'!$C$6), AND(E155='club records'!$B$7, F155&lt;='club records'!$C$7), AND(E155='club records'!$B$8, F155&lt;='club records'!$C$8), AND(E155='club records'!$B$9, F155&lt;='club records'!$C$9), AND(E155='club records'!$B$10, F155&lt;='club records'!$C$10))), "CR", " ")</f>
        <v xml:space="preserve"> </v>
      </c>
      <c r="L155" s="15" t="str">
        <f>IF(AND(B155=200, OR(AND(E155='club records'!$B$11, F155&lt;='club records'!$C$11), AND(E155='club records'!$B$12, F155&lt;='club records'!$C$12), AND(E155='club records'!$B$13, F155&lt;='club records'!$C$13), AND(E155='club records'!$B$14, F155&lt;='club records'!$C$14), AND(E155='club records'!$B$15, F155&lt;='club records'!$C$15))), "CR", " ")</f>
        <v xml:space="preserve"> </v>
      </c>
      <c r="M155" s="15" t="str">
        <f>IF(AND(B155=300, OR(AND(E155='club records'!$B$16, F155&lt;='club records'!$C$16), AND(E155='club records'!$B$17, F155&lt;='club records'!$C$17))), "CR", " ")</f>
        <v xml:space="preserve"> </v>
      </c>
      <c r="N155" s="15" t="str">
        <f>IF(AND(B155=400, OR(AND(E155='club records'!$B$18, F155&lt;='club records'!$C$18), AND(E155='club records'!$B$19, F155&lt;='club records'!$C$19), AND(E155='club records'!$B$20, F155&lt;='club records'!$C$20), AND(E155='club records'!$B$21, F155&lt;='club records'!$C$21))), "CR", " ")</f>
        <v xml:space="preserve"> </v>
      </c>
      <c r="O155" s="15" t="str">
        <f>IF(AND(B155=800, OR(AND(E155='club records'!$B$22, F155&lt;='club records'!$C$22), AND(E155='club records'!$B$23, F155&lt;='club records'!$C$23), AND(E155='club records'!$B$24, F155&lt;='club records'!$C$24), AND(E155='club records'!$B$25, F155&lt;='club records'!$C$25), AND(E155='club records'!$B$26, F155&lt;='club records'!$C$26))), "CR", " ")</f>
        <v xml:space="preserve"> </v>
      </c>
      <c r="P155" s="15" t="str">
        <f>IF(AND(B155=1000, OR(AND(E155='club records'!$B$27, F155&lt;='club records'!$C$27), AND(E155='club records'!$B$28, F155&lt;='club records'!$C$28))), "CR", " ")</f>
        <v xml:space="preserve"> </v>
      </c>
      <c r="Q155" s="15" t="str">
        <f>IF(AND(B155=1500, OR(AND(E155='club records'!$B$29, F155&lt;='club records'!$C$29), AND(E155='club records'!$B$30, F155&lt;='club records'!$C$30), AND(E155='club records'!$B$31, F155&lt;='club records'!$C$31), AND(E155='club records'!$B$32, F155&lt;='club records'!$C$32), AND(E155='club records'!$B$33, F155&lt;='club records'!$C$33))), "CR", " ")</f>
        <v xml:space="preserve"> </v>
      </c>
      <c r="R155" s="15" t="str">
        <f>IF(AND(B155="1600 (Mile)",OR(AND(E155='club records'!$B$34,F155&lt;='club records'!$C$34),AND(E155='club records'!$B$35,F155&lt;='club records'!$C$35),AND(E155='club records'!$B$36,F155&lt;='club records'!$C$36),AND(E155='club records'!$B$37,F155&lt;='club records'!$C$37))),"CR"," ")</f>
        <v xml:space="preserve"> </v>
      </c>
      <c r="S155" s="15" t="str">
        <f>IF(AND(B155=3000, OR(AND(E155='club records'!$B$38, F155&lt;='club records'!$C$38), AND(E155='club records'!$B$39, F155&lt;='club records'!$C$39), AND(E155='club records'!$B$40, F155&lt;='club records'!$C$40), AND(E155='club records'!$B$41, F155&lt;='club records'!$C$41))), "CR", " ")</f>
        <v xml:space="preserve"> </v>
      </c>
      <c r="T155" s="15" t="str">
        <f>IF(AND(B155=5000, OR(AND(E155='club records'!$B$42, F155&lt;='club records'!$C$42), AND(E155='club records'!$B$43, F155&lt;='club records'!$C$43))), "CR", " ")</f>
        <v xml:space="preserve"> </v>
      </c>
      <c r="U155" s="14" t="str">
        <f>IF(AND(B155=10000, OR(AND(E155='club records'!$B$44, F155&lt;='club records'!$C$44), AND(E155='club records'!$B$45, F155&lt;='club records'!$C$45))), "CR", " ")</f>
        <v xml:space="preserve"> </v>
      </c>
      <c r="V155" s="14" t="str">
        <f>IF(AND(B155="high jump", OR(AND(E155='club records'!$F$1, F155&gt;='club records'!$G$1), AND(E155='club records'!$F$2, F155&gt;='club records'!$G$2), AND(E155='club records'!$F$3, F155&gt;='club records'!$G$3), AND(E155='club records'!$F$4, F155&gt;='club records'!$G$4), AND(E155='club records'!$F$5, F155&gt;='club records'!$G$5))), "CR", " ")</f>
        <v xml:space="preserve"> </v>
      </c>
      <c r="W155" s="14" t="str">
        <f>IF(AND(B155="long jump", OR(AND(E155='club records'!$F$6, F155&gt;='club records'!$G$6), AND(E155='club records'!$F$7, F155&gt;='club records'!$G$7), AND(E155='club records'!$F$8, F155&gt;='club records'!$G$8), AND(E155='club records'!$F$9, F155&gt;='club records'!$G$9), AND(E155='club records'!$F$10, F155&gt;='club records'!$G$10))), "CR", " ")</f>
        <v xml:space="preserve"> </v>
      </c>
      <c r="X155" s="14" t="str">
        <f>IF(AND(B155="triple jump", OR(AND(E155='club records'!$F$11, F155&gt;='club records'!$G$11), AND(E155='club records'!$F$12, F155&gt;='club records'!$G$12), AND(E155='club records'!$F$13, F155&gt;='club records'!$G$13), AND(E155='club records'!$F$14, F155&gt;='club records'!$G$14), AND(E155='club records'!$F$15, F155&gt;='club records'!$G$15))), "CR", " ")</f>
        <v xml:space="preserve"> </v>
      </c>
      <c r="Y155" s="14" t="str">
        <f>IF(AND(B155="pole vault", OR(AND(E155='club records'!$F$16, F155&gt;='club records'!$G$16), AND(E155='club records'!$F$17, F155&gt;='club records'!$G$17), AND(E155='club records'!$F$18, F155&gt;='club records'!$G$18), AND(E155='club records'!$F$19, F155&gt;='club records'!$G$19), AND(E155='club records'!$F$20, F155&gt;='club records'!$G$20))), "CR", " ")</f>
        <v xml:space="preserve"> </v>
      </c>
      <c r="Z155" s="14" t="str">
        <f>IF(AND(B155="discus 1", E155='club records'!$F$21, F155&gt;='club records'!$G$21), "CR", " ")</f>
        <v xml:space="preserve"> </v>
      </c>
      <c r="AA155" s="14" t="str">
        <f>IF(AND(B155="discus 1.25", E155='club records'!$F$22, F155&gt;='club records'!$G$22), "CR", " ")</f>
        <v xml:space="preserve"> </v>
      </c>
      <c r="AB155" s="14" t="str">
        <f>IF(AND(B155="discus 1.5", E155='club records'!$F$23, F155&gt;='club records'!$G$23), "CR", " ")</f>
        <v xml:space="preserve"> </v>
      </c>
      <c r="AC155" s="14" t="str">
        <f>IF(AND(B155="discus 1.75", E155='club records'!$F$24, F155&gt;='club records'!$G$24), "CR", " ")</f>
        <v xml:space="preserve"> </v>
      </c>
      <c r="AD155" s="14" t="str">
        <f>IF(AND(B155="discus 2", E155='club records'!$F$25, F155&gt;='club records'!$G$25), "CR", " ")</f>
        <v xml:space="preserve"> </v>
      </c>
      <c r="AE155" s="14" t="str">
        <f>IF(AND(B155="hammer 4", E155='club records'!$F$27, F155&gt;='club records'!$G$27), "CR", " ")</f>
        <v xml:space="preserve"> </v>
      </c>
      <c r="AF155" s="14" t="str">
        <f>IF(AND(B155="hammer 5", E155='club records'!$F$28, F155&gt;='club records'!$G$28), "CR", " ")</f>
        <v xml:space="preserve"> </v>
      </c>
      <c r="AG155" s="14" t="str">
        <f>IF(AND(B155="hammer 6", E155='club records'!$F$29, F155&gt;='club records'!$G$29), "CR", " ")</f>
        <v xml:space="preserve"> </v>
      </c>
      <c r="AH155" s="14" t="str">
        <f>IF(AND(B155="hammer 7.26", E155='club records'!$F$30, F155&gt;='club records'!$G$30), "CR", " ")</f>
        <v xml:space="preserve"> </v>
      </c>
      <c r="AI155" s="14" t="str">
        <f>IF(AND(B155="javelin 400", E155='club records'!$F$31, F155&gt;='club records'!$G$31), "CR", " ")</f>
        <v xml:space="preserve"> </v>
      </c>
      <c r="AJ155" s="14" t="str">
        <f>IF(AND(B155="javelin 600", E155='club records'!$F$32, F155&gt;='club records'!$G$32), "CR", " ")</f>
        <v xml:space="preserve"> </v>
      </c>
      <c r="AK155" s="14" t="str">
        <f>IF(AND(B155="javelin 700", E155='club records'!$F$33, F155&gt;='club records'!$G$33), "CR", " ")</f>
        <v xml:space="preserve"> </v>
      </c>
      <c r="AL155" s="14" t="str">
        <f>IF(AND(B155="javelin 800", OR(AND(E155='club records'!$F$34, F155&gt;='club records'!$G$34), AND(E155='club records'!$F$35, F155&gt;='club records'!$G$35))), "CR", " ")</f>
        <v xml:space="preserve"> </v>
      </c>
      <c r="AM155" s="14" t="str">
        <f>IF(AND(B155="shot 3", E155='club records'!$F$36, F155&gt;='club records'!$G$36), "CR", " ")</f>
        <v xml:space="preserve"> </v>
      </c>
      <c r="AN155" s="14" t="str">
        <f>IF(AND(B155="shot 4", E155='club records'!$F$37, F155&gt;='club records'!$G$37), "CR", " ")</f>
        <v xml:space="preserve"> </v>
      </c>
      <c r="AO155" s="14" t="str">
        <f>IF(AND(B155="shot 5", E155='club records'!$F$38, F155&gt;='club records'!$G$38), "CR", " ")</f>
        <v xml:space="preserve"> </v>
      </c>
      <c r="AP155" s="14" t="str">
        <f>IF(AND(B155="shot 6", E155='club records'!$F$39, F155&gt;='club records'!$G$39), "CR", " ")</f>
        <v xml:space="preserve"> </v>
      </c>
      <c r="AQ155" s="14" t="str">
        <f>IF(AND(B155="shot 7.26", E155='club records'!$F$40, F155&gt;='club records'!$G$40), "CR", " ")</f>
        <v xml:space="preserve"> </v>
      </c>
      <c r="AR155" s="14" t="str">
        <f>IF(AND(B155="60H",OR(AND(E155='club records'!$J$1,F155&lt;='club records'!$K$1),AND(E155='club records'!$J$2,F155&lt;='club records'!$K$2),AND(E155='club records'!$J$3,F155&lt;='club records'!$K$3),AND(E155='club records'!$J$4,F155&lt;='club records'!$K$4),AND(E155='club records'!$J$5,F155&lt;='club records'!$K$5))),"CR"," ")</f>
        <v xml:space="preserve"> </v>
      </c>
      <c r="AS155" s="14" t="str">
        <f>IF(AND(B155="75H", AND(E155='club records'!$J$6, F155&lt;='club records'!$K$6)), "CR", " ")</f>
        <v xml:space="preserve"> </v>
      </c>
      <c r="AT155" s="14" t="str">
        <f>IF(AND(B155="80H", AND(E155='club records'!$J$7, F155&lt;='club records'!$K$7)), "CR", " ")</f>
        <v xml:space="preserve"> </v>
      </c>
      <c r="AU155" s="14" t="str">
        <f>IF(AND(B155="100H", AND(E155='club records'!$J$8, F155&lt;='club records'!$K$8)), "CR", " ")</f>
        <v xml:space="preserve"> </v>
      </c>
      <c r="AV155" s="14" t="str">
        <f>IF(AND(B155="110H", OR(AND(E155='club records'!$J$9, F155&lt;='club records'!$K$9), AND(E155='club records'!$J$10, F155&lt;='club records'!$K$10))), "CR", " ")</f>
        <v xml:space="preserve"> </v>
      </c>
      <c r="AW155" s="14" t="str">
        <f>IF(AND(B155="400H", OR(AND(E155='club records'!$J$11, F155&lt;='club records'!$K$11), AND(E155='club records'!$J$12, F155&lt;='club records'!$K$12), AND(E155='club records'!$J$13, F155&lt;='club records'!$K$13), AND(E155='club records'!$J$14, F155&lt;='club records'!$K$14))), "CR", " ")</f>
        <v xml:space="preserve"> </v>
      </c>
      <c r="AX155" s="14" t="str">
        <f>IF(AND(B155="1500SC", AND(E155='club records'!$J$15, F155&lt;='club records'!$K$15)), "CR", " ")</f>
        <v xml:space="preserve"> </v>
      </c>
      <c r="AY155" s="14" t="str">
        <f>IF(AND(B155="2000SC", OR(AND(E155='club records'!$J$17, F155&lt;='club records'!$K$17), AND(E155='club records'!$J$18, F155&lt;='club records'!$K$18))), "CR", " ")</f>
        <v xml:space="preserve"> </v>
      </c>
      <c r="AZ155" s="14" t="str">
        <f>IF(AND(B155="3000SC", OR(AND(E155='club records'!$J$20, F155&lt;='club records'!$K$20), AND(E155='club records'!$J$21, F155&lt;='club records'!$K$21))), "CR", " ")</f>
        <v xml:space="preserve"> </v>
      </c>
      <c r="BA155" s="15" t="str">
        <f>IF(AND(B155="4x100", OR(AND(E155='club records'!$N$1, F155&lt;='club records'!$O$1), AND(E155='club records'!$N$2, F155&lt;='club records'!$O$2), AND(E155='club records'!$N$3, F155&lt;='club records'!$O$3), AND(E155='club records'!$N$4, F155&lt;='club records'!$O$4), AND(E155='club records'!$N$5, F155&lt;='club records'!$O$5))), "CR", " ")</f>
        <v xml:space="preserve"> </v>
      </c>
      <c r="BB155" s="15" t="str">
        <f>IF(AND(B155="4x200", OR(AND(E155='club records'!$N$6, F155&lt;='club records'!$O$6), AND(E155='club records'!$N$7, F155&lt;='club records'!$O$7), AND(E155='club records'!$N$8, F155&lt;='club records'!$O$8), AND(E155='club records'!$N$9, F155&lt;='club records'!$O$9), AND(E155='club records'!$N$10, F155&lt;='club records'!$O$10))), "CR", " ")</f>
        <v xml:space="preserve"> </v>
      </c>
      <c r="BC155" s="15" t="str">
        <f>IF(AND(B155="4x300", AND(E155='club records'!$N$11, F155&lt;='club records'!$O$11)), "CR", " ")</f>
        <v xml:space="preserve"> </v>
      </c>
      <c r="BD155" s="15" t="str">
        <f>IF(AND(B155="4x400", OR(AND(E155='club records'!$N$12, F155&lt;='club records'!$O$12), AND(E155='club records'!$N$13, F155&lt;='club records'!$O$13), AND(E155='club records'!$N$14, F155&lt;='club records'!$O$14), AND(E155='club records'!$N$15, F155&lt;='club records'!$O$15))), "CR", " ")</f>
        <v xml:space="preserve"> </v>
      </c>
      <c r="BE155" s="15" t="str">
        <f>IF(AND(B155="3x800", OR(AND(E155='club records'!$N$16, F155&lt;='club records'!$O$16), AND(E155='club records'!$N$17, F155&lt;='club records'!$O$17), AND(E155='club records'!$N$18, F155&lt;='club records'!$O$18))), "CR", " ")</f>
        <v xml:space="preserve"> </v>
      </c>
      <c r="BF155" s="15" t="str">
        <f>IF(AND(B155="pentathlon", OR(AND(E155='club records'!$N$21, F155&gt;='club records'!$O$21), AND(E155='club records'!$N$22, F155&gt;='club records'!$O$22),AND(E155='club records'!$N$23, F155&gt;='club records'!$O$23),AND(E155='club records'!$N$24, F155&gt;='club records'!$O$24))), "CR", " ")</f>
        <v xml:space="preserve"> </v>
      </c>
      <c r="BG155" s="15" t="str">
        <f>IF(AND(B155="heptathlon", OR(AND(E155='club records'!$N$26, F155&gt;='club records'!$O$26), AND(E155='club records'!$N$27, F155&gt;='club records'!$O$27))), "CR", " ")</f>
        <v xml:space="preserve"> </v>
      </c>
      <c r="BH155" s="15" t="str">
        <f>IF(AND(B155="decathlon", OR(AND(E155='club records'!$N$29, F155&gt;='club records'!$O$29), AND(E155='club records'!$N$30, F155&gt;='club records'!$O$30),AND(E155='club records'!$N$31, F155&gt;='club records'!$O$31))), "CR", " ")</f>
        <v xml:space="preserve"> </v>
      </c>
    </row>
    <row r="156" spans="1:60" ht="14.5" x14ac:dyDescent="0.35">
      <c r="A156" s="1" t="str">
        <f t="shared" si="9"/>
        <v>U13</v>
      </c>
      <c r="B156" s="2" t="s">
        <v>29</v>
      </c>
      <c r="C156" s="1" t="s">
        <v>99</v>
      </c>
      <c r="D156" s="1" t="s">
        <v>3</v>
      </c>
      <c r="E156" s="19" t="s">
        <v>13</v>
      </c>
      <c r="F156" s="20">
        <v>5.64</v>
      </c>
      <c r="G156" s="27">
        <v>43582</v>
      </c>
      <c r="H156" s="1" t="s">
        <v>313</v>
      </c>
      <c r="I156" s="1" t="s">
        <v>316</v>
      </c>
      <c r="J156" s="15" t="str">
        <f t="shared" si="10"/>
        <v/>
      </c>
      <c r="K156" s="15" t="str">
        <f>IF(AND(B156=100, OR(AND(E156='club records'!$B$6, F156&lt;='club records'!$C$6), AND(E156='club records'!$B$7, F156&lt;='club records'!$C$7), AND(E156='club records'!$B$8, F156&lt;='club records'!$C$8), AND(E156='club records'!$B$9, F156&lt;='club records'!$C$9), AND(E156='club records'!$B$10, F156&lt;='club records'!$C$10))), "CR", " ")</f>
        <v xml:space="preserve"> </v>
      </c>
      <c r="L156" s="15" t="str">
        <f>IF(AND(B156=200, OR(AND(E156='club records'!$B$11, F156&lt;='club records'!$C$11), AND(E156='club records'!$B$12, F156&lt;='club records'!$C$12), AND(E156='club records'!$B$13, F156&lt;='club records'!$C$13), AND(E156='club records'!$B$14, F156&lt;='club records'!$C$14), AND(E156='club records'!$B$15, F156&lt;='club records'!$C$15))), "CR", " ")</f>
        <v xml:space="preserve"> </v>
      </c>
      <c r="M156" s="15" t="str">
        <f>IF(AND(B156=300, OR(AND(E156='club records'!$B$16, F156&lt;='club records'!$C$16), AND(E156='club records'!$B$17, F156&lt;='club records'!$C$17))), "CR", " ")</f>
        <v xml:space="preserve"> </v>
      </c>
      <c r="N156" s="15" t="str">
        <f>IF(AND(B156=400, OR(AND(E156='club records'!$B$18, F156&lt;='club records'!$C$18), AND(E156='club records'!$B$19, F156&lt;='club records'!$C$19), AND(E156='club records'!$B$20, F156&lt;='club records'!$C$20), AND(E156='club records'!$B$21, F156&lt;='club records'!$C$21))), "CR", " ")</f>
        <v xml:space="preserve"> </v>
      </c>
      <c r="O156" s="15" t="str">
        <f>IF(AND(B156=800, OR(AND(E156='club records'!$B$22, F156&lt;='club records'!$C$22), AND(E156='club records'!$B$23, F156&lt;='club records'!$C$23), AND(E156='club records'!$B$24, F156&lt;='club records'!$C$24), AND(E156='club records'!$B$25, F156&lt;='club records'!$C$25), AND(E156='club records'!$B$26, F156&lt;='club records'!$C$26))), "CR", " ")</f>
        <v xml:space="preserve"> </v>
      </c>
      <c r="P156" s="15" t="str">
        <f>IF(AND(B156=1000, OR(AND(E156='club records'!$B$27, F156&lt;='club records'!$C$27), AND(E156='club records'!$B$28, F156&lt;='club records'!$C$28))), "CR", " ")</f>
        <v xml:space="preserve"> </v>
      </c>
      <c r="Q156" s="15" t="str">
        <f>IF(AND(B156=1500, OR(AND(E156='club records'!$B$29, F156&lt;='club records'!$C$29), AND(E156='club records'!$B$30, F156&lt;='club records'!$C$30), AND(E156='club records'!$B$31, F156&lt;='club records'!$C$31), AND(E156='club records'!$B$32, F156&lt;='club records'!$C$32), AND(E156='club records'!$B$33, F156&lt;='club records'!$C$33))), "CR", " ")</f>
        <v xml:space="preserve"> </v>
      </c>
      <c r="R156" s="15" t="str">
        <f>IF(AND(B156="1600 (Mile)",OR(AND(E156='club records'!$B$34,F156&lt;='club records'!$C$34),AND(E156='club records'!$B$35,F156&lt;='club records'!$C$35),AND(E156='club records'!$B$36,F156&lt;='club records'!$C$36),AND(E156='club records'!$B$37,F156&lt;='club records'!$C$37))),"CR"," ")</f>
        <v xml:space="preserve"> </v>
      </c>
      <c r="S156" s="15" t="str">
        <f>IF(AND(B156=3000, OR(AND(E156='club records'!$B$38, F156&lt;='club records'!$C$38), AND(E156='club records'!$B$39, F156&lt;='club records'!$C$39), AND(E156='club records'!$B$40, F156&lt;='club records'!$C$40), AND(E156='club records'!$B$41, F156&lt;='club records'!$C$41))), "CR", " ")</f>
        <v xml:space="preserve"> </v>
      </c>
      <c r="T156" s="15" t="str">
        <f>IF(AND(B156=5000, OR(AND(E156='club records'!$B$42, F156&lt;='club records'!$C$42), AND(E156='club records'!$B$43, F156&lt;='club records'!$C$43))), "CR", " ")</f>
        <v xml:space="preserve"> </v>
      </c>
      <c r="U156" s="14" t="str">
        <f>IF(AND(B156=10000, OR(AND(E156='club records'!$B$44, F156&lt;='club records'!$C$44), AND(E156='club records'!$B$45, F156&lt;='club records'!$C$45))), "CR", " ")</f>
        <v xml:space="preserve"> </v>
      </c>
      <c r="V156" s="14" t="str">
        <f>IF(AND(B156="high jump", OR(AND(E156='club records'!$F$1, F156&gt;='club records'!$G$1), AND(E156='club records'!$F$2, F156&gt;='club records'!$G$2), AND(E156='club records'!$F$3, F156&gt;='club records'!$G$3), AND(E156='club records'!$F$4, F156&gt;='club records'!$G$4), AND(E156='club records'!$F$5, F156&gt;='club records'!$G$5))), "CR", " ")</f>
        <v xml:space="preserve"> </v>
      </c>
      <c r="W156" s="14" t="str">
        <f>IF(AND(B156="long jump", OR(AND(E156='club records'!$F$6, F156&gt;='club records'!$G$6), AND(E156='club records'!$F$7, F156&gt;='club records'!$G$7), AND(E156='club records'!$F$8, F156&gt;='club records'!$G$8), AND(E156='club records'!$F$9, F156&gt;='club records'!$G$9), AND(E156='club records'!$F$10, F156&gt;='club records'!$G$10))), "CR", " ")</f>
        <v xml:space="preserve"> </v>
      </c>
      <c r="X156" s="14" t="str">
        <f>IF(AND(B156="triple jump", OR(AND(E156='club records'!$F$11, F156&gt;='club records'!$G$11), AND(E156='club records'!$F$12, F156&gt;='club records'!$G$12), AND(E156='club records'!$F$13, F156&gt;='club records'!$G$13), AND(E156='club records'!$F$14, F156&gt;='club records'!$G$14), AND(E156='club records'!$F$15, F156&gt;='club records'!$G$15))), "CR", " ")</f>
        <v xml:space="preserve"> </v>
      </c>
      <c r="Y156" s="14" t="str">
        <f>IF(AND(B156="pole vault", OR(AND(E156='club records'!$F$16, F156&gt;='club records'!$G$16), AND(E156='club records'!$F$17, F156&gt;='club records'!$G$17), AND(E156='club records'!$F$18, F156&gt;='club records'!$G$18), AND(E156='club records'!$F$19, F156&gt;='club records'!$G$19), AND(E156='club records'!$F$20, F156&gt;='club records'!$G$20))), "CR", " ")</f>
        <v xml:space="preserve"> </v>
      </c>
      <c r="Z156" s="14" t="str">
        <f>IF(AND(B156="discus 1", E156='club records'!$F$21, F156&gt;='club records'!$G$21), "CR", " ")</f>
        <v xml:space="preserve"> </v>
      </c>
      <c r="AA156" s="14" t="str">
        <f>IF(AND(B156="discus 1.25", E156='club records'!$F$22, F156&gt;='club records'!$G$22), "CR", " ")</f>
        <v xml:space="preserve"> </v>
      </c>
      <c r="AB156" s="14" t="str">
        <f>IF(AND(B156="discus 1.5", E156='club records'!$F$23, F156&gt;='club records'!$G$23), "CR", " ")</f>
        <v xml:space="preserve"> </v>
      </c>
      <c r="AC156" s="14" t="str">
        <f>IF(AND(B156="discus 1.75", E156='club records'!$F$24, F156&gt;='club records'!$G$24), "CR", " ")</f>
        <v xml:space="preserve"> </v>
      </c>
      <c r="AD156" s="14" t="str">
        <f>IF(AND(B156="discus 2", E156='club records'!$F$25, F156&gt;='club records'!$G$25), "CR", " ")</f>
        <v xml:space="preserve"> </v>
      </c>
      <c r="AE156" s="14" t="str">
        <f>IF(AND(B156="hammer 4", E156='club records'!$F$27, F156&gt;='club records'!$G$27), "CR", " ")</f>
        <v xml:space="preserve"> </v>
      </c>
      <c r="AF156" s="14" t="str">
        <f>IF(AND(B156="hammer 5", E156='club records'!$F$28, F156&gt;='club records'!$G$28), "CR", " ")</f>
        <v xml:space="preserve"> </v>
      </c>
      <c r="AG156" s="14" t="str">
        <f>IF(AND(B156="hammer 6", E156='club records'!$F$29, F156&gt;='club records'!$G$29), "CR", " ")</f>
        <v xml:space="preserve"> </v>
      </c>
      <c r="AH156" s="14" t="str">
        <f>IF(AND(B156="hammer 7.26", E156='club records'!$F$30, F156&gt;='club records'!$G$30), "CR", " ")</f>
        <v xml:space="preserve"> </v>
      </c>
      <c r="AI156" s="14" t="str">
        <f>IF(AND(B156="javelin 400", E156='club records'!$F$31, F156&gt;='club records'!$G$31), "CR", " ")</f>
        <v xml:space="preserve"> </v>
      </c>
      <c r="AJ156" s="14" t="str">
        <f>IF(AND(B156="javelin 600", E156='club records'!$F$32, F156&gt;='club records'!$G$32), "CR", " ")</f>
        <v xml:space="preserve"> </v>
      </c>
      <c r="AK156" s="14" t="str">
        <f>IF(AND(B156="javelin 700", E156='club records'!$F$33, F156&gt;='club records'!$G$33), "CR", " ")</f>
        <v xml:space="preserve"> </v>
      </c>
      <c r="AL156" s="14" t="str">
        <f>IF(AND(B156="javelin 800", OR(AND(E156='club records'!$F$34, F156&gt;='club records'!$G$34), AND(E156='club records'!$F$35, F156&gt;='club records'!$G$35))), "CR", " ")</f>
        <v xml:space="preserve"> </v>
      </c>
      <c r="AM156" s="14" t="str">
        <f>IF(AND(B156="shot 3", E156='club records'!$F$36, F156&gt;='club records'!$G$36), "CR", " ")</f>
        <v xml:space="preserve"> </v>
      </c>
      <c r="AN156" s="14" t="str">
        <f>IF(AND(B156="shot 4", E156='club records'!$F$37, F156&gt;='club records'!$G$37), "CR", " ")</f>
        <v xml:space="preserve"> </v>
      </c>
      <c r="AO156" s="14" t="str">
        <f>IF(AND(B156="shot 5", E156='club records'!$F$38, F156&gt;='club records'!$G$38), "CR", " ")</f>
        <v xml:space="preserve"> </v>
      </c>
      <c r="AP156" s="14" t="str">
        <f>IF(AND(B156="shot 6", E156='club records'!$F$39, F156&gt;='club records'!$G$39), "CR", " ")</f>
        <v xml:space="preserve"> </v>
      </c>
      <c r="AQ156" s="14" t="str">
        <f>IF(AND(B156="shot 7.26", E156='club records'!$F$40, F156&gt;='club records'!$G$40), "CR", " ")</f>
        <v xml:space="preserve"> </v>
      </c>
      <c r="AR156" s="14" t="str">
        <f>IF(AND(B156="60H",OR(AND(E156='club records'!$J$1,F156&lt;='club records'!$K$1),AND(E156='club records'!$J$2,F156&lt;='club records'!$K$2),AND(E156='club records'!$J$3,F156&lt;='club records'!$K$3),AND(E156='club records'!$J$4,F156&lt;='club records'!$K$4),AND(E156='club records'!$J$5,F156&lt;='club records'!$K$5))),"CR"," ")</f>
        <v xml:space="preserve"> </v>
      </c>
      <c r="AS156" s="14" t="str">
        <f>IF(AND(B156="75H", AND(E156='club records'!$J$6, F156&lt;='club records'!$K$6)), "CR", " ")</f>
        <v xml:space="preserve"> </v>
      </c>
      <c r="AT156" s="14" t="str">
        <f>IF(AND(B156="80H", AND(E156='club records'!$J$7, F156&lt;='club records'!$K$7)), "CR", " ")</f>
        <v xml:space="preserve"> </v>
      </c>
      <c r="AU156" s="14" t="str">
        <f>IF(AND(B156="100H", AND(E156='club records'!$J$8, F156&lt;='club records'!$K$8)), "CR", " ")</f>
        <v xml:space="preserve"> </v>
      </c>
      <c r="AV156" s="14" t="str">
        <f>IF(AND(B156="110H", OR(AND(E156='club records'!$J$9, F156&lt;='club records'!$K$9), AND(E156='club records'!$J$10, F156&lt;='club records'!$K$10))), "CR", " ")</f>
        <v xml:space="preserve"> </v>
      </c>
      <c r="AW156" s="14" t="str">
        <f>IF(AND(B156="400H", OR(AND(E156='club records'!$J$11, F156&lt;='club records'!$K$11), AND(E156='club records'!$J$12, F156&lt;='club records'!$K$12), AND(E156='club records'!$J$13, F156&lt;='club records'!$K$13), AND(E156='club records'!$J$14, F156&lt;='club records'!$K$14))), "CR", " ")</f>
        <v xml:space="preserve"> </v>
      </c>
      <c r="AX156" s="14" t="str">
        <f>IF(AND(B156="1500SC", AND(E156='club records'!$J$15, F156&lt;='club records'!$K$15)), "CR", " ")</f>
        <v xml:space="preserve"> </v>
      </c>
      <c r="AY156" s="14" t="str">
        <f>IF(AND(B156="2000SC", OR(AND(E156='club records'!$J$17, F156&lt;='club records'!$K$17), AND(E156='club records'!$J$18, F156&lt;='club records'!$K$18))), "CR", " ")</f>
        <v xml:space="preserve"> </v>
      </c>
      <c r="AZ156" s="14" t="str">
        <f>IF(AND(B156="3000SC", OR(AND(E156='club records'!$J$20, F156&lt;='club records'!$K$20), AND(E156='club records'!$J$21, F156&lt;='club records'!$K$21))), "CR", " ")</f>
        <v xml:space="preserve"> </v>
      </c>
      <c r="BA156" s="15" t="str">
        <f>IF(AND(B156="4x100", OR(AND(E156='club records'!$N$1, F156&lt;='club records'!$O$1), AND(E156='club records'!$N$2, F156&lt;='club records'!$O$2), AND(E156='club records'!$N$3, F156&lt;='club records'!$O$3), AND(E156='club records'!$N$4, F156&lt;='club records'!$O$4), AND(E156='club records'!$N$5, F156&lt;='club records'!$O$5))), "CR", " ")</f>
        <v xml:space="preserve"> </v>
      </c>
      <c r="BB156" s="15" t="str">
        <f>IF(AND(B156="4x200", OR(AND(E156='club records'!$N$6, F156&lt;='club records'!$O$6), AND(E156='club records'!$N$7, F156&lt;='club records'!$O$7), AND(E156='club records'!$N$8, F156&lt;='club records'!$O$8), AND(E156='club records'!$N$9, F156&lt;='club records'!$O$9), AND(E156='club records'!$N$10, F156&lt;='club records'!$O$10))), "CR", " ")</f>
        <v xml:space="preserve"> </v>
      </c>
      <c r="BC156" s="15" t="str">
        <f>IF(AND(B156="4x300", AND(E156='club records'!$N$11, F156&lt;='club records'!$O$11)), "CR", " ")</f>
        <v xml:space="preserve"> </v>
      </c>
      <c r="BD156" s="15" t="str">
        <f>IF(AND(B156="4x400", OR(AND(E156='club records'!$N$12, F156&lt;='club records'!$O$12), AND(E156='club records'!$N$13, F156&lt;='club records'!$O$13), AND(E156='club records'!$N$14, F156&lt;='club records'!$O$14), AND(E156='club records'!$N$15, F156&lt;='club records'!$O$15))), "CR", " ")</f>
        <v xml:space="preserve"> </v>
      </c>
      <c r="BE156" s="15" t="str">
        <f>IF(AND(B156="3x800", OR(AND(E156='club records'!$N$16, F156&lt;='club records'!$O$16), AND(E156='club records'!$N$17, F156&lt;='club records'!$O$17), AND(E156='club records'!$N$18, F156&lt;='club records'!$O$18))), "CR", " ")</f>
        <v xml:space="preserve"> </v>
      </c>
      <c r="BF156" s="15" t="str">
        <f>IF(AND(B156="pentathlon", OR(AND(E156='club records'!$N$21, F156&gt;='club records'!$O$21), AND(E156='club records'!$N$22, F156&gt;='club records'!$O$22),AND(E156='club records'!$N$23, F156&gt;='club records'!$O$23),AND(E156='club records'!$N$24, F156&gt;='club records'!$O$24))), "CR", " ")</f>
        <v xml:space="preserve"> </v>
      </c>
      <c r="BG156" s="15" t="str">
        <f>IF(AND(B156="heptathlon", OR(AND(E156='club records'!$N$26, F156&gt;='club records'!$O$26), AND(E156='club records'!$N$27, F156&gt;='club records'!$O$27))), "CR", " ")</f>
        <v xml:space="preserve"> </v>
      </c>
      <c r="BH156" s="15" t="str">
        <f>IF(AND(B156="decathlon", OR(AND(E156='club records'!$N$29, F156&gt;='club records'!$O$29), AND(E156='club records'!$N$30, F156&gt;='club records'!$O$30),AND(E156='club records'!$N$31, F156&gt;='club records'!$O$31))), "CR", " ")</f>
        <v xml:space="preserve"> </v>
      </c>
    </row>
    <row r="157" spans="1:60" ht="14.5" x14ac:dyDescent="0.35">
      <c r="A157" s="1" t="str">
        <f t="shared" si="9"/>
        <v>U13</v>
      </c>
      <c r="B157" s="2" t="s">
        <v>29</v>
      </c>
      <c r="C157" s="1" t="s">
        <v>61</v>
      </c>
      <c r="D157" s="1" t="s">
        <v>258</v>
      </c>
      <c r="E157" s="19" t="s">
        <v>13</v>
      </c>
      <c r="F157" s="20">
        <v>5.95</v>
      </c>
      <c r="G157" s="27">
        <v>43701</v>
      </c>
      <c r="H157" s="1" t="s">
        <v>313</v>
      </c>
      <c r="I157" s="1" t="s">
        <v>561</v>
      </c>
      <c r="J157" s="15" t="str">
        <f t="shared" si="10"/>
        <v/>
      </c>
      <c r="K157" s="15" t="str">
        <f>IF(AND(B157=100, OR(AND(E157='club records'!$B$6, F157&lt;='club records'!$C$6), AND(E157='club records'!$B$7, F157&lt;='club records'!$C$7), AND(E157='club records'!$B$8, F157&lt;='club records'!$C$8), AND(E157='club records'!$B$9, F157&lt;='club records'!$C$9), AND(E157='club records'!$B$10, F157&lt;='club records'!$C$10))), "CR", " ")</f>
        <v xml:space="preserve"> </v>
      </c>
      <c r="L157" s="15" t="str">
        <f>IF(AND(B157=200, OR(AND(E157='club records'!$B$11, F157&lt;='club records'!$C$11), AND(E157='club records'!$B$12, F157&lt;='club records'!$C$12), AND(E157='club records'!$B$13, F157&lt;='club records'!$C$13), AND(E157='club records'!$B$14, F157&lt;='club records'!$C$14), AND(E157='club records'!$B$15, F157&lt;='club records'!$C$15))), "CR", " ")</f>
        <v xml:space="preserve"> </v>
      </c>
      <c r="M157" s="15" t="str">
        <f>IF(AND(B157=300, OR(AND(E157='club records'!$B$16, F157&lt;='club records'!$C$16), AND(E157='club records'!$B$17, F157&lt;='club records'!$C$17))), "CR", " ")</f>
        <v xml:space="preserve"> </v>
      </c>
      <c r="N157" s="15" t="str">
        <f>IF(AND(B157=400, OR(AND(E157='club records'!$B$18, F157&lt;='club records'!$C$18), AND(E157='club records'!$B$19, F157&lt;='club records'!$C$19), AND(E157='club records'!$B$20, F157&lt;='club records'!$C$20), AND(E157='club records'!$B$21, F157&lt;='club records'!$C$21))), "CR", " ")</f>
        <v xml:space="preserve"> </v>
      </c>
      <c r="O157" s="15" t="str">
        <f>IF(AND(B157=800, OR(AND(E157='club records'!$B$22, F157&lt;='club records'!$C$22), AND(E157='club records'!$B$23, F157&lt;='club records'!$C$23), AND(E157='club records'!$B$24, F157&lt;='club records'!$C$24), AND(E157='club records'!$B$25, F157&lt;='club records'!$C$25), AND(E157='club records'!$B$26, F157&lt;='club records'!$C$26))), "CR", " ")</f>
        <v xml:space="preserve"> </v>
      </c>
      <c r="P157" s="15" t="str">
        <f>IF(AND(B157=1000, OR(AND(E157='club records'!$B$27, F157&lt;='club records'!$C$27), AND(E157='club records'!$B$28, F157&lt;='club records'!$C$28))), "CR", " ")</f>
        <v xml:space="preserve"> </v>
      </c>
      <c r="Q157" s="15" t="str">
        <f>IF(AND(B157=1500, OR(AND(E157='club records'!$B$29, F157&lt;='club records'!$C$29), AND(E157='club records'!$B$30, F157&lt;='club records'!$C$30), AND(E157='club records'!$B$31, F157&lt;='club records'!$C$31), AND(E157='club records'!$B$32, F157&lt;='club records'!$C$32), AND(E157='club records'!$B$33, F157&lt;='club records'!$C$33))), "CR", " ")</f>
        <v xml:space="preserve"> </v>
      </c>
      <c r="R157" s="15" t="str">
        <f>IF(AND(B157="1600 (Mile)",OR(AND(E157='club records'!$B$34,F157&lt;='club records'!$C$34),AND(E157='club records'!$B$35,F157&lt;='club records'!$C$35),AND(E157='club records'!$B$36,F157&lt;='club records'!$C$36),AND(E157='club records'!$B$37,F157&lt;='club records'!$C$37))),"CR"," ")</f>
        <v xml:space="preserve"> </v>
      </c>
      <c r="S157" s="15" t="str">
        <f>IF(AND(B157=3000, OR(AND(E157='club records'!$B$38, F157&lt;='club records'!$C$38), AND(E157='club records'!$B$39, F157&lt;='club records'!$C$39), AND(E157='club records'!$B$40, F157&lt;='club records'!$C$40), AND(E157='club records'!$B$41, F157&lt;='club records'!$C$41))), "CR", " ")</f>
        <v xml:space="preserve"> </v>
      </c>
      <c r="T157" s="15" t="str">
        <f>IF(AND(B157=5000, OR(AND(E157='club records'!$B$42, F157&lt;='club records'!$C$42), AND(E157='club records'!$B$43, F157&lt;='club records'!$C$43))), "CR", " ")</f>
        <v xml:space="preserve"> </v>
      </c>
      <c r="U157" s="14" t="str">
        <f>IF(AND(B157=10000, OR(AND(E157='club records'!$B$44, F157&lt;='club records'!$C$44), AND(E157='club records'!$B$45, F157&lt;='club records'!$C$45))), "CR", " ")</f>
        <v xml:space="preserve"> </v>
      </c>
      <c r="V157" s="14" t="str">
        <f>IF(AND(B157="high jump", OR(AND(E157='club records'!$F$1, F157&gt;='club records'!$G$1), AND(E157='club records'!$F$2, F157&gt;='club records'!$G$2), AND(E157='club records'!$F$3, F157&gt;='club records'!$G$3), AND(E157='club records'!$F$4, F157&gt;='club records'!$G$4), AND(E157='club records'!$F$5, F157&gt;='club records'!$G$5))), "CR", " ")</f>
        <v xml:space="preserve"> </v>
      </c>
      <c r="W157" s="14" t="str">
        <f>IF(AND(B157="long jump", OR(AND(E157='club records'!$F$6, F157&gt;='club records'!$G$6), AND(E157='club records'!$F$7, F157&gt;='club records'!$G$7), AND(E157='club records'!$F$8, F157&gt;='club records'!$G$8), AND(E157='club records'!$F$9, F157&gt;='club records'!$G$9), AND(E157='club records'!$F$10, F157&gt;='club records'!$G$10))), "CR", " ")</f>
        <v xml:space="preserve"> </v>
      </c>
      <c r="X157" s="14" t="str">
        <f>IF(AND(B157="triple jump", OR(AND(E157='club records'!$F$11, F157&gt;='club records'!$G$11), AND(E157='club records'!$F$12, F157&gt;='club records'!$G$12), AND(E157='club records'!$F$13, F157&gt;='club records'!$G$13), AND(E157='club records'!$F$14, F157&gt;='club records'!$G$14), AND(E157='club records'!$F$15, F157&gt;='club records'!$G$15))), "CR", " ")</f>
        <v xml:space="preserve"> </v>
      </c>
      <c r="Y157" s="14" t="str">
        <f>IF(AND(B157="pole vault", OR(AND(E157='club records'!$F$16, F157&gt;='club records'!$G$16), AND(E157='club records'!$F$17, F157&gt;='club records'!$G$17), AND(E157='club records'!$F$18, F157&gt;='club records'!$G$18), AND(E157='club records'!$F$19, F157&gt;='club records'!$G$19), AND(E157='club records'!$F$20, F157&gt;='club records'!$G$20))), "CR", " ")</f>
        <v xml:space="preserve"> </v>
      </c>
      <c r="Z157" s="14" t="str">
        <f>IF(AND(B157="discus 1", E157='club records'!$F$21, F157&gt;='club records'!$G$21), "CR", " ")</f>
        <v xml:space="preserve"> </v>
      </c>
      <c r="AA157" s="14" t="str">
        <f>IF(AND(B157="discus 1.25", E157='club records'!$F$22, F157&gt;='club records'!$G$22), "CR", " ")</f>
        <v xml:space="preserve"> </v>
      </c>
      <c r="AB157" s="14" t="str">
        <f>IF(AND(B157="discus 1.5", E157='club records'!$F$23, F157&gt;='club records'!$G$23), "CR", " ")</f>
        <v xml:space="preserve"> </v>
      </c>
      <c r="AC157" s="14" t="str">
        <f>IF(AND(B157="discus 1.75", E157='club records'!$F$24, F157&gt;='club records'!$G$24), "CR", " ")</f>
        <v xml:space="preserve"> </v>
      </c>
      <c r="AD157" s="14" t="str">
        <f>IF(AND(B157="discus 2", E157='club records'!$F$25, F157&gt;='club records'!$G$25), "CR", " ")</f>
        <v xml:space="preserve"> </v>
      </c>
      <c r="AE157" s="14" t="str">
        <f>IF(AND(B157="hammer 4", E157='club records'!$F$27, F157&gt;='club records'!$G$27), "CR", " ")</f>
        <v xml:space="preserve"> </v>
      </c>
      <c r="AF157" s="14" t="str">
        <f>IF(AND(B157="hammer 5", E157='club records'!$F$28, F157&gt;='club records'!$G$28), "CR", " ")</f>
        <v xml:space="preserve"> </v>
      </c>
      <c r="AG157" s="14" t="str">
        <f>IF(AND(B157="hammer 6", E157='club records'!$F$29, F157&gt;='club records'!$G$29), "CR", " ")</f>
        <v xml:space="preserve"> </v>
      </c>
      <c r="AH157" s="14" t="str">
        <f>IF(AND(B157="hammer 7.26", E157='club records'!$F$30, F157&gt;='club records'!$G$30), "CR", " ")</f>
        <v xml:space="preserve"> </v>
      </c>
      <c r="AI157" s="14" t="str">
        <f>IF(AND(B157="javelin 400", E157='club records'!$F$31, F157&gt;='club records'!$G$31), "CR", " ")</f>
        <v xml:space="preserve"> </v>
      </c>
      <c r="AJ157" s="14" t="str">
        <f>IF(AND(B157="javelin 600", E157='club records'!$F$32, F157&gt;='club records'!$G$32), "CR", " ")</f>
        <v xml:space="preserve"> </v>
      </c>
      <c r="AK157" s="14" t="str">
        <f>IF(AND(B157="javelin 700", E157='club records'!$F$33, F157&gt;='club records'!$G$33), "CR", " ")</f>
        <v xml:space="preserve"> </v>
      </c>
      <c r="AL157" s="14" t="str">
        <f>IF(AND(B157="javelin 800", OR(AND(E157='club records'!$F$34, F157&gt;='club records'!$G$34), AND(E157='club records'!$F$35, F157&gt;='club records'!$G$35))), "CR", " ")</f>
        <v xml:space="preserve"> </v>
      </c>
      <c r="AM157" s="14" t="str">
        <f>IF(AND(B157="shot 3", E157='club records'!$F$36, F157&gt;='club records'!$G$36), "CR", " ")</f>
        <v xml:space="preserve"> </v>
      </c>
      <c r="AN157" s="14" t="str">
        <f>IF(AND(B157="shot 4", E157='club records'!$F$37, F157&gt;='club records'!$G$37), "CR", " ")</f>
        <v xml:space="preserve"> </v>
      </c>
      <c r="AO157" s="14" t="str">
        <f>IF(AND(B157="shot 5", E157='club records'!$F$38, F157&gt;='club records'!$G$38), "CR", " ")</f>
        <v xml:space="preserve"> </v>
      </c>
      <c r="AP157" s="14" t="str">
        <f>IF(AND(B157="shot 6", E157='club records'!$F$39, F157&gt;='club records'!$G$39), "CR", " ")</f>
        <v xml:space="preserve"> </v>
      </c>
      <c r="AQ157" s="14" t="str">
        <f>IF(AND(B157="shot 7.26", E157='club records'!$F$40, F157&gt;='club records'!$G$40), "CR", " ")</f>
        <v xml:space="preserve"> </v>
      </c>
      <c r="AR157" s="14" t="str">
        <f>IF(AND(B157="60H",OR(AND(E157='club records'!$J$1,F157&lt;='club records'!$K$1),AND(E157='club records'!$J$2,F157&lt;='club records'!$K$2),AND(E157='club records'!$J$3,F157&lt;='club records'!$K$3),AND(E157='club records'!$J$4,F157&lt;='club records'!$K$4),AND(E157='club records'!$J$5,F157&lt;='club records'!$K$5))),"CR"," ")</f>
        <v xml:space="preserve"> </v>
      </c>
      <c r="AS157" s="14" t="str">
        <f>IF(AND(B157="75H", AND(E157='club records'!$J$6, F157&lt;='club records'!$K$6)), "CR", " ")</f>
        <v xml:space="preserve"> </v>
      </c>
      <c r="AT157" s="14" t="str">
        <f>IF(AND(B157="80H", AND(E157='club records'!$J$7, F157&lt;='club records'!$K$7)), "CR", " ")</f>
        <v xml:space="preserve"> </v>
      </c>
      <c r="AU157" s="14" t="str">
        <f>IF(AND(B157="100H", AND(E157='club records'!$J$8, F157&lt;='club records'!$K$8)), "CR", " ")</f>
        <v xml:space="preserve"> </v>
      </c>
      <c r="AV157" s="14" t="str">
        <f>IF(AND(B157="110H", OR(AND(E157='club records'!$J$9, F157&lt;='club records'!$K$9), AND(E157='club records'!$J$10, F157&lt;='club records'!$K$10))), "CR", " ")</f>
        <v xml:space="preserve"> </v>
      </c>
      <c r="AW157" s="14" t="str">
        <f>IF(AND(B157="400H", OR(AND(E157='club records'!$J$11, F157&lt;='club records'!$K$11), AND(E157='club records'!$J$12, F157&lt;='club records'!$K$12), AND(E157='club records'!$J$13, F157&lt;='club records'!$K$13), AND(E157='club records'!$J$14, F157&lt;='club records'!$K$14))), "CR", " ")</f>
        <v xml:space="preserve"> </v>
      </c>
      <c r="AX157" s="14" t="str">
        <f>IF(AND(B157="1500SC", AND(E157='club records'!$J$15, F157&lt;='club records'!$K$15)), "CR", " ")</f>
        <v xml:space="preserve"> </v>
      </c>
      <c r="AY157" s="14" t="str">
        <f>IF(AND(B157="2000SC", OR(AND(E157='club records'!$J$17, F157&lt;='club records'!$K$17), AND(E157='club records'!$J$18, F157&lt;='club records'!$K$18))), "CR", " ")</f>
        <v xml:space="preserve"> </v>
      </c>
      <c r="AZ157" s="14" t="str">
        <f>IF(AND(B157="3000SC", OR(AND(E157='club records'!$J$20, F157&lt;='club records'!$K$20), AND(E157='club records'!$J$21, F157&lt;='club records'!$K$21))), "CR", " ")</f>
        <v xml:space="preserve"> </v>
      </c>
      <c r="BA157" s="15" t="str">
        <f>IF(AND(B157="4x100", OR(AND(E157='club records'!$N$1, F157&lt;='club records'!$O$1), AND(E157='club records'!$N$2, F157&lt;='club records'!$O$2), AND(E157='club records'!$N$3, F157&lt;='club records'!$O$3), AND(E157='club records'!$N$4, F157&lt;='club records'!$O$4), AND(E157='club records'!$N$5, F157&lt;='club records'!$O$5))), "CR", " ")</f>
        <v xml:space="preserve"> </v>
      </c>
      <c r="BB157" s="15" t="str">
        <f>IF(AND(B157="4x200", OR(AND(E157='club records'!$N$6, F157&lt;='club records'!$O$6), AND(E157='club records'!$N$7, F157&lt;='club records'!$O$7), AND(E157='club records'!$N$8, F157&lt;='club records'!$O$8), AND(E157='club records'!$N$9, F157&lt;='club records'!$O$9), AND(E157='club records'!$N$10, F157&lt;='club records'!$O$10))), "CR", " ")</f>
        <v xml:space="preserve"> </v>
      </c>
      <c r="BC157" s="15" t="str">
        <f>IF(AND(B157="4x300", AND(E157='club records'!$N$11, F157&lt;='club records'!$O$11)), "CR", " ")</f>
        <v xml:space="preserve"> </v>
      </c>
      <c r="BD157" s="15" t="str">
        <f>IF(AND(B157="4x400", OR(AND(E157='club records'!$N$12, F157&lt;='club records'!$O$12), AND(E157='club records'!$N$13, F157&lt;='club records'!$O$13), AND(E157='club records'!$N$14, F157&lt;='club records'!$O$14), AND(E157='club records'!$N$15, F157&lt;='club records'!$O$15))), "CR", " ")</f>
        <v xml:space="preserve"> </v>
      </c>
      <c r="BE157" s="15" t="str">
        <f>IF(AND(B157="3x800", OR(AND(E157='club records'!$N$16, F157&lt;='club records'!$O$16), AND(E157='club records'!$N$17, F157&lt;='club records'!$O$17), AND(E157='club records'!$N$18, F157&lt;='club records'!$O$18))), "CR", " ")</f>
        <v xml:space="preserve"> </v>
      </c>
      <c r="BF157" s="15" t="str">
        <f>IF(AND(B157="pentathlon", OR(AND(E157='club records'!$N$21, F157&gt;='club records'!$O$21), AND(E157='club records'!$N$22, F157&gt;='club records'!$O$22),AND(E157='club records'!$N$23, F157&gt;='club records'!$O$23),AND(E157='club records'!$N$24, F157&gt;='club records'!$O$24))), "CR", " ")</f>
        <v xml:space="preserve"> </v>
      </c>
      <c r="BG157" s="15" t="str">
        <f>IF(AND(B157="heptathlon", OR(AND(E157='club records'!$N$26, F157&gt;='club records'!$O$26), AND(E157='club records'!$N$27, F157&gt;='club records'!$O$27))), "CR", " ")</f>
        <v xml:space="preserve"> </v>
      </c>
      <c r="BH157" s="15" t="str">
        <f>IF(AND(B157="decathlon", OR(AND(E157='club records'!$N$29, F157&gt;='club records'!$O$29), AND(E157='club records'!$N$30, F157&gt;='club records'!$O$30),AND(E157='club records'!$N$31, F157&gt;='club records'!$O$31))), "CR", " ")</f>
        <v xml:space="preserve"> </v>
      </c>
    </row>
    <row r="158" spans="1:60" ht="14.5" x14ac:dyDescent="0.35">
      <c r="A158" s="1" t="str">
        <f t="shared" si="9"/>
        <v>U13</v>
      </c>
      <c r="B158" s="2" t="s">
        <v>29</v>
      </c>
      <c r="C158" s="1" t="s">
        <v>40</v>
      </c>
      <c r="D158" s="1" t="s">
        <v>320</v>
      </c>
      <c r="E158" s="19" t="s">
        <v>13</v>
      </c>
      <c r="F158" s="20">
        <v>5.95</v>
      </c>
      <c r="G158" s="27">
        <v>43582</v>
      </c>
      <c r="H158" s="1" t="s">
        <v>313</v>
      </c>
      <c r="I158" s="1" t="s">
        <v>316</v>
      </c>
      <c r="J158" s="15" t="str">
        <f t="shared" si="10"/>
        <v/>
      </c>
      <c r="K158" s="15" t="str">
        <f>IF(AND(B158=100, OR(AND(E158='club records'!$B$6, F158&lt;='club records'!$C$6), AND(E158='club records'!$B$7, F158&lt;='club records'!$C$7), AND(E158='club records'!$B$8, F158&lt;='club records'!$C$8), AND(E158='club records'!$B$9, F158&lt;='club records'!$C$9), AND(E158='club records'!$B$10, F158&lt;='club records'!$C$10))), "CR", " ")</f>
        <v xml:space="preserve"> </v>
      </c>
      <c r="L158" s="15" t="str">
        <f>IF(AND(B158=200, OR(AND(E158='club records'!$B$11, F158&lt;='club records'!$C$11), AND(E158='club records'!$B$12, F158&lt;='club records'!$C$12), AND(E158='club records'!$B$13, F158&lt;='club records'!$C$13), AND(E158='club records'!$B$14, F158&lt;='club records'!$C$14), AND(E158='club records'!$B$15, F158&lt;='club records'!$C$15))), "CR", " ")</f>
        <v xml:space="preserve"> </v>
      </c>
      <c r="M158" s="15" t="str">
        <f>IF(AND(B158=300, OR(AND(E158='club records'!$B$16, F158&lt;='club records'!$C$16), AND(E158='club records'!$B$17, F158&lt;='club records'!$C$17))), "CR", " ")</f>
        <v xml:space="preserve"> </v>
      </c>
      <c r="N158" s="15" t="str">
        <f>IF(AND(B158=400, OR(AND(E158='club records'!$B$18, F158&lt;='club records'!$C$18), AND(E158='club records'!$B$19, F158&lt;='club records'!$C$19), AND(E158='club records'!$B$20, F158&lt;='club records'!$C$20), AND(E158='club records'!$B$21, F158&lt;='club records'!$C$21))), "CR", " ")</f>
        <v xml:space="preserve"> </v>
      </c>
      <c r="O158" s="15" t="str">
        <f>IF(AND(B158=800, OR(AND(E158='club records'!$B$22, F158&lt;='club records'!$C$22), AND(E158='club records'!$B$23, F158&lt;='club records'!$C$23), AND(E158='club records'!$B$24, F158&lt;='club records'!$C$24), AND(E158='club records'!$B$25, F158&lt;='club records'!$C$25), AND(E158='club records'!$B$26, F158&lt;='club records'!$C$26))), "CR", " ")</f>
        <v xml:space="preserve"> </v>
      </c>
      <c r="P158" s="15" t="str">
        <f>IF(AND(B158=1000, OR(AND(E158='club records'!$B$27, F158&lt;='club records'!$C$27), AND(E158='club records'!$B$28, F158&lt;='club records'!$C$28))), "CR", " ")</f>
        <v xml:space="preserve"> </v>
      </c>
      <c r="Q158" s="15" t="str">
        <f>IF(AND(B158=1500, OR(AND(E158='club records'!$B$29, F158&lt;='club records'!$C$29), AND(E158='club records'!$B$30, F158&lt;='club records'!$C$30), AND(E158='club records'!$B$31, F158&lt;='club records'!$C$31), AND(E158='club records'!$B$32, F158&lt;='club records'!$C$32), AND(E158='club records'!$B$33, F158&lt;='club records'!$C$33))), "CR", " ")</f>
        <v xml:space="preserve"> </v>
      </c>
      <c r="R158" s="15" t="str">
        <f>IF(AND(B158="1600 (Mile)",OR(AND(E158='club records'!$B$34,F158&lt;='club records'!$C$34),AND(E158='club records'!$B$35,F158&lt;='club records'!$C$35),AND(E158='club records'!$B$36,F158&lt;='club records'!$C$36),AND(E158='club records'!$B$37,F158&lt;='club records'!$C$37))),"CR"," ")</f>
        <v xml:space="preserve"> </v>
      </c>
      <c r="S158" s="15" t="str">
        <f>IF(AND(B158=3000, OR(AND(E158='club records'!$B$38, F158&lt;='club records'!$C$38), AND(E158='club records'!$B$39, F158&lt;='club records'!$C$39), AND(E158='club records'!$B$40, F158&lt;='club records'!$C$40), AND(E158='club records'!$B$41, F158&lt;='club records'!$C$41))), "CR", " ")</f>
        <v xml:space="preserve"> </v>
      </c>
      <c r="T158" s="15" t="str">
        <f>IF(AND(B158=5000, OR(AND(E158='club records'!$B$42, F158&lt;='club records'!$C$42), AND(E158='club records'!$B$43, F158&lt;='club records'!$C$43))), "CR", " ")</f>
        <v xml:space="preserve"> </v>
      </c>
      <c r="U158" s="14" t="str">
        <f>IF(AND(B158=10000, OR(AND(E158='club records'!$B$44, F158&lt;='club records'!$C$44), AND(E158='club records'!$B$45, F158&lt;='club records'!$C$45))), "CR", " ")</f>
        <v xml:space="preserve"> </v>
      </c>
      <c r="V158" s="14" t="str">
        <f>IF(AND(B158="high jump", OR(AND(E158='club records'!$F$1, F158&gt;='club records'!$G$1), AND(E158='club records'!$F$2, F158&gt;='club records'!$G$2), AND(E158='club records'!$F$3, F158&gt;='club records'!$G$3), AND(E158='club records'!$F$4, F158&gt;='club records'!$G$4), AND(E158='club records'!$F$5, F158&gt;='club records'!$G$5))), "CR", " ")</f>
        <v xml:space="preserve"> </v>
      </c>
      <c r="W158" s="14" t="str">
        <f>IF(AND(B158="long jump", OR(AND(E158='club records'!$F$6, F158&gt;='club records'!$G$6), AND(E158='club records'!$F$7, F158&gt;='club records'!$G$7), AND(E158='club records'!$F$8, F158&gt;='club records'!$G$8), AND(E158='club records'!$F$9, F158&gt;='club records'!$G$9), AND(E158='club records'!$F$10, F158&gt;='club records'!$G$10))), "CR", " ")</f>
        <v xml:space="preserve"> </v>
      </c>
      <c r="X158" s="14" t="str">
        <f>IF(AND(B158="triple jump", OR(AND(E158='club records'!$F$11, F158&gt;='club records'!$G$11), AND(E158='club records'!$F$12, F158&gt;='club records'!$G$12), AND(E158='club records'!$F$13, F158&gt;='club records'!$G$13), AND(E158='club records'!$F$14, F158&gt;='club records'!$G$14), AND(E158='club records'!$F$15, F158&gt;='club records'!$G$15))), "CR", " ")</f>
        <v xml:space="preserve"> </v>
      </c>
      <c r="Y158" s="14" t="str">
        <f>IF(AND(B158="pole vault", OR(AND(E158='club records'!$F$16, F158&gt;='club records'!$G$16), AND(E158='club records'!$F$17, F158&gt;='club records'!$G$17), AND(E158='club records'!$F$18, F158&gt;='club records'!$G$18), AND(E158='club records'!$F$19, F158&gt;='club records'!$G$19), AND(E158='club records'!$F$20, F158&gt;='club records'!$G$20))), "CR", " ")</f>
        <v xml:space="preserve"> </v>
      </c>
      <c r="Z158" s="14" t="str">
        <f>IF(AND(B158="discus 1", E158='club records'!$F$21, F158&gt;='club records'!$G$21), "CR", " ")</f>
        <v xml:space="preserve"> </v>
      </c>
      <c r="AA158" s="14" t="str">
        <f>IF(AND(B158="discus 1.25", E158='club records'!$F$22, F158&gt;='club records'!$G$22), "CR", " ")</f>
        <v xml:space="preserve"> </v>
      </c>
      <c r="AB158" s="14" t="str">
        <f>IF(AND(B158="discus 1.5", E158='club records'!$F$23, F158&gt;='club records'!$G$23), "CR", " ")</f>
        <v xml:space="preserve"> </v>
      </c>
      <c r="AC158" s="14" t="str">
        <f>IF(AND(B158="discus 1.75", E158='club records'!$F$24, F158&gt;='club records'!$G$24), "CR", " ")</f>
        <v xml:space="preserve"> </v>
      </c>
      <c r="AD158" s="14" t="str">
        <f>IF(AND(B158="discus 2", E158='club records'!$F$25, F158&gt;='club records'!$G$25), "CR", " ")</f>
        <v xml:space="preserve"> </v>
      </c>
      <c r="AE158" s="14" t="str">
        <f>IF(AND(B158="hammer 4", E158='club records'!$F$27, F158&gt;='club records'!$G$27), "CR", " ")</f>
        <v xml:space="preserve"> </v>
      </c>
      <c r="AF158" s="14" t="str">
        <f>IF(AND(B158="hammer 5", E158='club records'!$F$28, F158&gt;='club records'!$G$28), "CR", " ")</f>
        <v xml:space="preserve"> </v>
      </c>
      <c r="AG158" s="14" t="str">
        <f>IF(AND(B158="hammer 6", E158='club records'!$F$29, F158&gt;='club records'!$G$29), "CR", " ")</f>
        <v xml:space="preserve"> </v>
      </c>
      <c r="AH158" s="14" t="str">
        <f>IF(AND(B158="hammer 7.26", E158='club records'!$F$30, F158&gt;='club records'!$G$30), "CR", " ")</f>
        <v xml:space="preserve"> </v>
      </c>
      <c r="AI158" s="14" t="str">
        <f>IF(AND(B158="javelin 400", E158='club records'!$F$31, F158&gt;='club records'!$G$31), "CR", " ")</f>
        <v xml:space="preserve"> </v>
      </c>
      <c r="AJ158" s="14" t="str">
        <f>IF(AND(B158="javelin 600", E158='club records'!$F$32, F158&gt;='club records'!$G$32), "CR", " ")</f>
        <v xml:space="preserve"> </v>
      </c>
      <c r="AK158" s="14" t="str">
        <f>IF(AND(B158="javelin 700", E158='club records'!$F$33, F158&gt;='club records'!$G$33), "CR", " ")</f>
        <v xml:space="preserve"> </v>
      </c>
      <c r="AL158" s="14" t="str">
        <f>IF(AND(B158="javelin 800", OR(AND(E158='club records'!$F$34, F158&gt;='club records'!$G$34), AND(E158='club records'!$F$35, F158&gt;='club records'!$G$35))), "CR", " ")</f>
        <v xml:space="preserve"> </v>
      </c>
      <c r="AM158" s="14" t="str">
        <f>IF(AND(B158="shot 3", E158='club records'!$F$36, F158&gt;='club records'!$G$36), "CR", " ")</f>
        <v xml:space="preserve"> </v>
      </c>
      <c r="AN158" s="14" t="str">
        <f>IF(AND(B158="shot 4", E158='club records'!$F$37, F158&gt;='club records'!$G$37), "CR", " ")</f>
        <v xml:space="preserve"> </v>
      </c>
      <c r="AO158" s="14" t="str">
        <f>IF(AND(B158="shot 5", E158='club records'!$F$38, F158&gt;='club records'!$G$38), "CR", " ")</f>
        <v xml:space="preserve"> </v>
      </c>
      <c r="AP158" s="14" t="str">
        <f>IF(AND(B158="shot 6", E158='club records'!$F$39, F158&gt;='club records'!$G$39), "CR", " ")</f>
        <v xml:space="preserve"> </v>
      </c>
      <c r="AQ158" s="14" t="str">
        <f>IF(AND(B158="shot 7.26", E158='club records'!$F$40, F158&gt;='club records'!$G$40), "CR", " ")</f>
        <v xml:space="preserve"> </v>
      </c>
      <c r="AR158" s="14" t="str">
        <f>IF(AND(B158="60H",OR(AND(E158='club records'!$J$1,F158&lt;='club records'!$K$1),AND(E158='club records'!$J$2,F158&lt;='club records'!$K$2),AND(E158='club records'!$J$3,F158&lt;='club records'!$K$3),AND(E158='club records'!$J$4,F158&lt;='club records'!$K$4),AND(E158='club records'!$J$5,F158&lt;='club records'!$K$5))),"CR"," ")</f>
        <v xml:space="preserve"> </v>
      </c>
      <c r="AS158" s="14" t="str">
        <f>IF(AND(B158="75H", AND(E158='club records'!$J$6, F158&lt;='club records'!$K$6)), "CR", " ")</f>
        <v xml:space="preserve"> </v>
      </c>
      <c r="AT158" s="14" t="str">
        <f>IF(AND(B158="80H", AND(E158='club records'!$J$7, F158&lt;='club records'!$K$7)), "CR", " ")</f>
        <v xml:space="preserve"> </v>
      </c>
      <c r="AU158" s="14" t="str">
        <f>IF(AND(B158="100H", AND(E158='club records'!$J$8, F158&lt;='club records'!$K$8)), "CR", " ")</f>
        <v xml:space="preserve"> </v>
      </c>
      <c r="AV158" s="14" t="str">
        <f>IF(AND(B158="110H", OR(AND(E158='club records'!$J$9, F158&lt;='club records'!$K$9), AND(E158='club records'!$J$10, F158&lt;='club records'!$K$10))), "CR", " ")</f>
        <v xml:space="preserve"> </v>
      </c>
      <c r="AW158" s="14" t="str">
        <f>IF(AND(B158="400H", OR(AND(E158='club records'!$J$11, F158&lt;='club records'!$K$11), AND(E158='club records'!$J$12, F158&lt;='club records'!$K$12), AND(E158='club records'!$J$13, F158&lt;='club records'!$K$13), AND(E158='club records'!$J$14, F158&lt;='club records'!$K$14))), "CR", " ")</f>
        <v xml:space="preserve"> </v>
      </c>
      <c r="AX158" s="14" t="str">
        <f>IF(AND(B158="1500SC", AND(E158='club records'!$J$15, F158&lt;='club records'!$K$15)), "CR", " ")</f>
        <v xml:space="preserve"> </v>
      </c>
      <c r="AY158" s="14" t="str">
        <f>IF(AND(B158="2000SC", OR(AND(E158='club records'!$J$17, F158&lt;='club records'!$K$17), AND(E158='club records'!$J$18, F158&lt;='club records'!$K$18))), "CR", " ")</f>
        <v xml:space="preserve"> </v>
      </c>
      <c r="AZ158" s="14" t="str">
        <f>IF(AND(B158="3000SC", OR(AND(E158='club records'!$J$20, F158&lt;='club records'!$K$20), AND(E158='club records'!$J$21, F158&lt;='club records'!$K$21))), "CR", " ")</f>
        <v xml:space="preserve"> </v>
      </c>
      <c r="BA158" s="15" t="str">
        <f>IF(AND(B158="4x100", OR(AND(E158='club records'!$N$1, F158&lt;='club records'!$O$1), AND(E158='club records'!$N$2, F158&lt;='club records'!$O$2), AND(E158='club records'!$N$3, F158&lt;='club records'!$O$3), AND(E158='club records'!$N$4, F158&lt;='club records'!$O$4), AND(E158='club records'!$N$5, F158&lt;='club records'!$O$5))), "CR", " ")</f>
        <v xml:space="preserve"> </v>
      </c>
      <c r="BB158" s="15" t="str">
        <f>IF(AND(B158="4x200", OR(AND(E158='club records'!$N$6, F158&lt;='club records'!$O$6), AND(E158='club records'!$N$7, F158&lt;='club records'!$O$7), AND(E158='club records'!$N$8, F158&lt;='club records'!$O$8), AND(E158='club records'!$N$9, F158&lt;='club records'!$O$9), AND(E158='club records'!$N$10, F158&lt;='club records'!$O$10))), "CR", " ")</f>
        <v xml:space="preserve"> </v>
      </c>
      <c r="BC158" s="15" t="str">
        <f>IF(AND(B158="4x300", AND(E158='club records'!$N$11, F158&lt;='club records'!$O$11)), "CR", " ")</f>
        <v xml:space="preserve"> </v>
      </c>
      <c r="BD158" s="15" t="str">
        <f>IF(AND(B158="4x400", OR(AND(E158='club records'!$N$12, F158&lt;='club records'!$O$12), AND(E158='club records'!$N$13, F158&lt;='club records'!$O$13), AND(E158='club records'!$N$14, F158&lt;='club records'!$O$14), AND(E158='club records'!$N$15, F158&lt;='club records'!$O$15))), "CR", " ")</f>
        <v xml:space="preserve"> </v>
      </c>
      <c r="BE158" s="15" t="str">
        <f>IF(AND(B158="3x800", OR(AND(E158='club records'!$N$16, F158&lt;='club records'!$O$16), AND(E158='club records'!$N$17, F158&lt;='club records'!$O$17), AND(E158='club records'!$N$18, F158&lt;='club records'!$O$18))), "CR", " ")</f>
        <v xml:space="preserve"> </v>
      </c>
      <c r="BF158" s="15" t="str">
        <f>IF(AND(B158="pentathlon", OR(AND(E158='club records'!$N$21, F158&gt;='club records'!$O$21), AND(E158='club records'!$N$22, F158&gt;='club records'!$O$22),AND(E158='club records'!$N$23, F158&gt;='club records'!$O$23),AND(E158='club records'!$N$24, F158&gt;='club records'!$O$24))), "CR", " ")</f>
        <v xml:space="preserve"> </v>
      </c>
      <c r="BG158" s="15" t="str">
        <f>IF(AND(B158="heptathlon", OR(AND(E158='club records'!$N$26, F158&gt;='club records'!$O$26), AND(E158='club records'!$N$27, F158&gt;='club records'!$O$27))), "CR", " ")</f>
        <v xml:space="preserve"> </v>
      </c>
      <c r="BH158" s="15" t="str">
        <f>IF(AND(B158="decathlon", OR(AND(E158='club records'!$N$29, F158&gt;='club records'!$O$29), AND(E158='club records'!$N$30, F158&gt;='club records'!$O$30),AND(E158='club records'!$N$31, F158&gt;='club records'!$O$31))), "CR", " ")</f>
        <v xml:space="preserve"> </v>
      </c>
    </row>
    <row r="159" spans="1:60" ht="14.5" x14ac:dyDescent="0.35">
      <c r="A159" s="1" t="str">
        <f t="shared" si="9"/>
        <v>U13</v>
      </c>
      <c r="B159" s="2" t="s">
        <v>29</v>
      </c>
      <c r="C159" s="1" t="s">
        <v>100</v>
      </c>
      <c r="D159" s="1" t="s">
        <v>101</v>
      </c>
      <c r="E159" s="19" t="s">
        <v>13</v>
      </c>
      <c r="F159" s="21">
        <v>6.85</v>
      </c>
      <c r="G159" s="26">
        <v>43715</v>
      </c>
      <c r="H159" s="1" t="s">
        <v>552</v>
      </c>
      <c r="I159" s="1" t="s">
        <v>553</v>
      </c>
      <c r="J159" s="15" t="str">
        <f t="shared" si="10"/>
        <v/>
      </c>
      <c r="K159" s="15" t="str">
        <f>IF(AND(B159=100, OR(AND(E159='club records'!$B$6, F159&lt;='club records'!$C$6), AND(E159='club records'!$B$7, F159&lt;='club records'!$C$7), AND(E159='club records'!$B$8, F159&lt;='club records'!$C$8), AND(E159='club records'!$B$9, F159&lt;='club records'!$C$9), AND(E159='club records'!$B$10, F159&lt;='club records'!$C$10))), "CR", " ")</f>
        <v xml:space="preserve"> </v>
      </c>
      <c r="L159" s="15" t="str">
        <f>IF(AND(B159=200, OR(AND(E159='club records'!$B$11, F159&lt;='club records'!$C$11), AND(E159='club records'!$B$12, F159&lt;='club records'!$C$12), AND(E159='club records'!$B$13, F159&lt;='club records'!$C$13), AND(E159='club records'!$B$14, F159&lt;='club records'!$C$14), AND(E159='club records'!$B$15, F159&lt;='club records'!$C$15))), "CR", " ")</f>
        <v xml:space="preserve"> </v>
      </c>
      <c r="M159" s="15" t="str">
        <f>IF(AND(B159=300, OR(AND(E159='club records'!$B$16, F159&lt;='club records'!$C$16), AND(E159='club records'!$B$17, F159&lt;='club records'!$C$17))), "CR", " ")</f>
        <v xml:space="preserve"> </v>
      </c>
      <c r="N159" s="15" t="str">
        <f>IF(AND(B159=400, OR(AND(E159='club records'!$B$18, F159&lt;='club records'!$C$18), AND(E159='club records'!$B$19, F159&lt;='club records'!$C$19), AND(E159='club records'!$B$20, F159&lt;='club records'!$C$20), AND(E159='club records'!$B$21, F159&lt;='club records'!$C$21))), "CR", " ")</f>
        <v xml:space="preserve"> </v>
      </c>
      <c r="O159" s="15" t="str">
        <f>IF(AND(B159=800, OR(AND(E159='club records'!$B$22, F159&lt;='club records'!$C$22), AND(E159='club records'!$B$23, F159&lt;='club records'!$C$23), AND(E159='club records'!$B$24, F159&lt;='club records'!$C$24), AND(E159='club records'!$B$25, F159&lt;='club records'!$C$25), AND(E159='club records'!$B$26, F159&lt;='club records'!$C$26))), "CR", " ")</f>
        <v xml:space="preserve"> </v>
      </c>
      <c r="P159" s="15" t="str">
        <f>IF(AND(B159=1000, OR(AND(E159='club records'!$B$27, F159&lt;='club records'!$C$27), AND(E159='club records'!$B$28, F159&lt;='club records'!$C$28))), "CR", " ")</f>
        <v xml:space="preserve"> </v>
      </c>
      <c r="Q159" s="15" t="str">
        <f>IF(AND(B159=1500, OR(AND(E159='club records'!$B$29, F159&lt;='club records'!$C$29), AND(E159='club records'!$B$30, F159&lt;='club records'!$C$30), AND(E159='club records'!$B$31, F159&lt;='club records'!$C$31), AND(E159='club records'!$B$32, F159&lt;='club records'!$C$32), AND(E159='club records'!$B$33, F159&lt;='club records'!$C$33))), "CR", " ")</f>
        <v xml:space="preserve"> </v>
      </c>
      <c r="R159" s="15" t="str">
        <f>IF(AND(B159="1600 (Mile)",OR(AND(E159='club records'!$B$34,F159&lt;='club records'!$C$34),AND(E159='club records'!$B$35,F159&lt;='club records'!$C$35),AND(E159='club records'!$B$36,F159&lt;='club records'!$C$36),AND(E159='club records'!$B$37,F159&lt;='club records'!$C$37))),"CR"," ")</f>
        <v xml:space="preserve"> </v>
      </c>
      <c r="S159" s="15" t="str">
        <f>IF(AND(B159=3000, OR(AND(E159='club records'!$B$38, F159&lt;='club records'!$C$38), AND(E159='club records'!$B$39, F159&lt;='club records'!$C$39), AND(E159='club records'!$B$40, F159&lt;='club records'!$C$40), AND(E159='club records'!$B$41, F159&lt;='club records'!$C$41))), "CR", " ")</f>
        <v xml:space="preserve"> </v>
      </c>
      <c r="T159" s="15" t="str">
        <f>IF(AND(B159=5000, OR(AND(E159='club records'!$B$42, F159&lt;='club records'!$C$42), AND(E159='club records'!$B$43, F159&lt;='club records'!$C$43))), "CR", " ")</f>
        <v xml:space="preserve"> </v>
      </c>
      <c r="U159" s="14" t="str">
        <f>IF(AND(B159=10000, OR(AND(E159='club records'!$B$44, F159&lt;='club records'!$C$44), AND(E159='club records'!$B$45, F159&lt;='club records'!$C$45))), "CR", " ")</f>
        <v xml:space="preserve"> </v>
      </c>
      <c r="V159" s="14" t="str">
        <f>IF(AND(B159="high jump", OR(AND(E159='club records'!$F$1, F159&gt;='club records'!$G$1), AND(E159='club records'!$F$2, F159&gt;='club records'!$G$2), AND(E159='club records'!$F$3, F159&gt;='club records'!$G$3), AND(E159='club records'!$F$4, F159&gt;='club records'!$G$4), AND(E159='club records'!$F$5, F159&gt;='club records'!$G$5))), "CR", " ")</f>
        <v xml:space="preserve"> </v>
      </c>
      <c r="W159" s="14" t="str">
        <f>IF(AND(B159="long jump", OR(AND(E159='club records'!$F$6, F159&gt;='club records'!$G$6), AND(E159='club records'!$F$7, F159&gt;='club records'!$G$7), AND(E159='club records'!$F$8, F159&gt;='club records'!$G$8), AND(E159='club records'!$F$9, F159&gt;='club records'!$G$9), AND(E159='club records'!$F$10, F159&gt;='club records'!$G$10))), "CR", " ")</f>
        <v xml:space="preserve"> </v>
      </c>
      <c r="X159" s="14" t="str">
        <f>IF(AND(B159="triple jump", OR(AND(E159='club records'!$F$11, F159&gt;='club records'!$G$11), AND(E159='club records'!$F$12, F159&gt;='club records'!$G$12), AND(E159='club records'!$F$13, F159&gt;='club records'!$G$13), AND(E159='club records'!$F$14, F159&gt;='club records'!$G$14), AND(E159='club records'!$F$15, F159&gt;='club records'!$G$15))), "CR", " ")</f>
        <v xml:space="preserve"> </v>
      </c>
      <c r="Y159" s="14" t="str">
        <f>IF(AND(B159="pole vault", OR(AND(E159='club records'!$F$16, F159&gt;='club records'!$G$16), AND(E159='club records'!$F$17, F159&gt;='club records'!$G$17), AND(E159='club records'!$F$18, F159&gt;='club records'!$G$18), AND(E159='club records'!$F$19, F159&gt;='club records'!$G$19), AND(E159='club records'!$F$20, F159&gt;='club records'!$G$20))), "CR", " ")</f>
        <v xml:space="preserve"> </v>
      </c>
      <c r="Z159" s="14" t="str">
        <f>IF(AND(B159="discus 1", E159='club records'!$F$21, F159&gt;='club records'!$G$21), "CR", " ")</f>
        <v xml:space="preserve"> </v>
      </c>
      <c r="AA159" s="14" t="str">
        <f>IF(AND(B159="discus 1.25", E159='club records'!$F$22, F159&gt;='club records'!$G$22), "CR", " ")</f>
        <v xml:space="preserve"> </v>
      </c>
      <c r="AB159" s="14" t="str">
        <f>IF(AND(B159="discus 1.5", E159='club records'!$F$23, F159&gt;='club records'!$G$23), "CR", " ")</f>
        <v xml:space="preserve"> </v>
      </c>
      <c r="AC159" s="14" t="str">
        <f>IF(AND(B159="discus 1.75", E159='club records'!$F$24, F159&gt;='club records'!$G$24), "CR", " ")</f>
        <v xml:space="preserve"> </v>
      </c>
      <c r="AD159" s="14" t="str">
        <f>IF(AND(B159="discus 2", E159='club records'!$F$25, F159&gt;='club records'!$G$25), "CR", " ")</f>
        <v xml:space="preserve"> </v>
      </c>
      <c r="AE159" s="14" t="str">
        <f>IF(AND(B159="hammer 4", E159='club records'!$F$27, F159&gt;='club records'!$G$27), "CR", " ")</f>
        <v xml:space="preserve"> </v>
      </c>
      <c r="AF159" s="14" t="str">
        <f>IF(AND(B159="hammer 5", E159='club records'!$F$28, F159&gt;='club records'!$G$28), "CR", " ")</f>
        <v xml:space="preserve"> </v>
      </c>
      <c r="AG159" s="14" t="str">
        <f>IF(AND(B159="hammer 6", E159='club records'!$F$29, F159&gt;='club records'!$G$29), "CR", " ")</f>
        <v xml:space="preserve"> </v>
      </c>
      <c r="AH159" s="14" t="str">
        <f>IF(AND(B159="hammer 7.26", E159='club records'!$F$30, F159&gt;='club records'!$G$30), "CR", " ")</f>
        <v xml:space="preserve"> </v>
      </c>
      <c r="AI159" s="14" t="str">
        <f>IF(AND(B159="javelin 400", E159='club records'!$F$31, F159&gt;='club records'!$G$31), "CR", " ")</f>
        <v xml:space="preserve"> </v>
      </c>
      <c r="AJ159" s="14" t="str">
        <f>IF(AND(B159="javelin 600", E159='club records'!$F$32, F159&gt;='club records'!$G$32), "CR", " ")</f>
        <v xml:space="preserve"> </v>
      </c>
      <c r="AK159" s="14" t="str">
        <f>IF(AND(B159="javelin 700", E159='club records'!$F$33, F159&gt;='club records'!$G$33), "CR", " ")</f>
        <v xml:space="preserve"> </v>
      </c>
      <c r="AL159" s="14" t="str">
        <f>IF(AND(B159="javelin 800", OR(AND(E159='club records'!$F$34, F159&gt;='club records'!$G$34), AND(E159='club records'!$F$35, F159&gt;='club records'!$G$35))), "CR", " ")</f>
        <v xml:space="preserve"> </v>
      </c>
      <c r="AM159" s="14" t="str">
        <f>IF(AND(B159="shot 3", E159='club records'!$F$36, F159&gt;='club records'!$G$36), "CR", " ")</f>
        <v xml:space="preserve"> </v>
      </c>
      <c r="AN159" s="14" t="str">
        <f>IF(AND(B159="shot 4", E159='club records'!$F$37, F159&gt;='club records'!$G$37), "CR", " ")</f>
        <v xml:space="preserve"> </v>
      </c>
      <c r="AO159" s="14" t="str">
        <f>IF(AND(B159="shot 5", E159='club records'!$F$38, F159&gt;='club records'!$G$38), "CR", " ")</f>
        <v xml:space="preserve"> </v>
      </c>
      <c r="AP159" s="14" t="str">
        <f>IF(AND(B159="shot 6", E159='club records'!$F$39, F159&gt;='club records'!$G$39), "CR", " ")</f>
        <v xml:space="preserve"> </v>
      </c>
      <c r="AQ159" s="14" t="str">
        <f>IF(AND(B159="shot 7.26", E159='club records'!$F$40, F159&gt;='club records'!$G$40), "CR", " ")</f>
        <v xml:space="preserve"> </v>
      </c>
      <c r="AR159" s="14" t="str">
        <f>IF(AND(B159="60H",OR(AND(E159='club records'!$J$1,F159&lt;='club records'!$K$1),AND(E159='club records'!$J$2,F159&lt;='club records'!$K$2),AND(E159='club records'!$J$3,F159&lt;='club records'!$K$3),AND(E159='club records'!$J$4,F159&lt;='club records'!$K$4),AND(E159='club records'!$J$5,F159&lt;='club records'!$K$5))),"CR"," ")</f>
        <v xml:space="preserve"> </v>
      </c>
      <c r="AS159" s="14" t="str">
        <f>IF(AND(B159="75H", AND(E159='club records'!$J$6, F159&lt;='club records'!$K$6)), "CR", " ")</f>
        <v xml:space="preserve"> </v>
      </c>
      <c r="AT159" s="14" t="str">
        <f>IF(AND(B159="80H", AND(E159='club records'!$J$7, F159&lt;='club records'!$K$7)), "CR", " ")</f>
        <v xml:space="preserve"> </v>
      </c>
      <c r="AU159" s="14" t="str">
        <f>IF(AND(B159="100H", AND(E159='club records'!$J$8, F159&lt;='club records'!$K$8)), "CR", " ")</f>
        <v xml:space="preserve"> </v>
      </c>
      <c r="AV159" s="14" t="str">
        <f>IF(AND(B159="110H", OR(AND(E159='club records'!$J$9, F159&lt;='club records'!$K$9), AND(E159='club records'!$J$10, F159&lt;='club records'!$K$10))), "CR", " ")</f>
        <v xml:space="preserve"> </v>
      </c>
      <c r="AW159" s="14" t="str">
        <f>IF(AND(B159="400H", OR(AND(E159='club records'!$J$11, F159&lt;='club records'!$K$11), AND(E159='club records'!$J$12, F159&lt;='club records'!$K$12), AND(E159='club records'!$J$13, F159&lt;='club records'!$K$13), AND(E159='club records'!$J$14, F159&lt;='club records'!$K$14))), "CR", " ")</f>
        <v xml:space="preserve"> </v>
      </c>
      <c r="AX159" s="14" t="str">
        <f>IF(AND(B159="1500SC", AND(E159='club records'!$J$15, F159&lt;='club records'!$K$15)), "CR", " ")</f>
        <v xml:space="preserve"> </v>
      </c>
      <c r="AY159" s="14" t="str">
        <f>IF(AND(B159="2000SC", OR(AND(E159='club records'!$J$17, F159&lt;='club records'!$K$17), AND(E159='club records'!$J$18, F159&lt;='club records'!$K$18))), "CR", " ")</f>
        <v xml:space="preserve"> </v>
      </c>
      <c r="AZ159" s="14" t="str">
        <f>IF(AND(B159="3000SC", OR(AND(E159='club records'!$J$20, F159&lt;='club records'!$K$20), AND(E159='club records'!$J$21, F159&lt;='club records'!$K$21))), "CR", " ")</f>
        <v xml:space="preserve"> </v>
      </c>
      <c r="BA159" s="15" t="str">
        <f>IF(AND(B159="4x100", OR(AND(E159='club records'!$N$1, F159&lt;='club records'!$O$1), AND(E159='club records'!$N$2, F159&lt;='club records'!$O$2), AND(E159='club records'!$N$3, F159&lt;='club records'!$O$3), AND(E159='club records'!$N$4, F159&lt;='club records'!$O$4), AND(E159='club records'!$N$5, F159&lt;='club records'!$O$5))), "CR", " ")</f>
        <v xml:space="preserve"> </v>
      </c>
      <c r="BB159" s="15" t="str">
        <f>IF(AND(B159="4x200", OR(AND(E159='club records'!$N$6, F159&lt;='club records'!$O$6), AND(E159='club records'!$N$7, F159&lt;='club records'!$O$7), AND(E159='club records'!$N$8, F159&lt;='club records'!$O$8), AND(E159='club records'!$N$9, F159&lt;='club records'!$O$9), AND(E159='club records'!$N$10, F159&lt;='club records'!$O$10))), "CR", " ")</f>
        <v xml:space="preserve"> </v>
      </c>
      <c r="BC159" s="15" t="str">
        <f>IF(AND(B159="4x300", AND(E159='club records'!$N$11, F159&lt;='club records'!$O$11)), "CR", " ")</f>
        <v xml:space="preserve"> </v>
      </c>
      <c r="BD159" s="15" t="str">
        <f>IF(AND(B159="4x400", OR(AND(E159='club records'!$N$12, F159&lt;='club records'!$O$12), AND(E159='club records'!$N$13, F159&lt;='club records'!$O$13), AND(E159='club records'!$N$14, F159&lt;='club records'!$O$14), AND(E159='club records'!$N$15, F159&lt;='club records'!$O$15))), "CR", " ")</f>
        <v xml:space="preserve"> </v>
      </c>
      <c r="BE159" s="15" t="str">
        <f>IF(AND(B159="3x800", OR(AND(E159='club records'!$N$16, F159&lt;='club records'!$O$16), AND(E159='club records'!$N$17, F159&lt;='club records'!$O$17), AND(E159='club records'!$N$18, F159&lt;='club records'!$O$18))), "CR", " ")</f>
        <v xml:space="preserve"> </v>
      </c>
      <c r="BF159" s="15" t="str">
        <f>IF(AND(B159="pentathlon", OR(AND(E159='club records'!$N$21, F159&gt;='club records'!$O$21), AND(E159='club records'!$N$22, F159&gt;='club records'!$O$22),AND(E159='club records'!$N$23, F159&gt;='club records'!$O$23),AND(E159='club records'!$N$24, F159&gt;='club records'!$O$24))), "CR", " ")</f>
        <v xml:space="preserve"> </v>
      </c>
      <c r="BG159" s="15" t="str">
        <f>IF(AND(B159="heptathlon", OR(AND(E159='club records'!$N$26, F159&gt;='club records'!$O$26), AND(E159='club records'!$N$27, F159&gt;='club records'!$O$27))), "CR", " ")</f>
        <v xml:space="preserve"> </v>
      </c>
      <c r="BH159" s="15" t="str">
        <f>IF(AND(B159="decathlon", OR(AND(E159='club records'!$N$29, F159&gt;='club records'!$O$29), AND(E159='club records'!$N$30, F159&gt;='club records'!$O$30),AND(E159='club records'!$N$31, F159&gt;='club records'!$O$31))), "CR", " ")</f>
        <v xml:space="preserve"> </v>
      </c>
    </row>
    <row r="160" spans="1:60" ht="14.5" x14ac:dyDescent="0.35">
      <c r="A160" s="1" t="s">
        <v>13</v>
      </c>
      <c r="B160" s="2" t="s">
        <v>29</v>
      </c>
      <c r="C160" s="1" t="s">
        <v>95</v>
      </c>
      <c r="D160" s="1" t="s">
        <v>21</v>
      </c>
      <c r="E160" s="19" t="s">
        <v>13</v>
      </c>
      <c r="F160" s="20">
        <v>6.85</v>
      </c>
      <c r="G160" s="27">
        <v>43701</v>
      </c>
      <c r="H160" s="1" t="s">
        <v>313</v>
      </c>
      <c r="I160" s="1" t="s">
        <v>561</v>
      </c>
      <c r="J160" s="15" t="s">
        <v>410</v>
      </c>
      <c r="O160" s="1"/>
      <c r="P160" s="1"/>
      <c r="Q160" s="1"/>
      <c r="R160" s="1"/>
      <c r="S160" s="1"/>
      <c r="T160" s="1"/>
    </row>
    <row r="161" spans="1:60" ht="14.5" x14ac:dyDescent="0.35">
      <c r="A161" s="1" t="str">
        <f>E161</f>
        <v>U13</v>
      </c>
      <c r="B161" s="2" t="s">
        <v>29</v>
      </c>
      <c r="C161" s="1" t="s">
        <v>144</v>
      </c>
      <c r="D161" s="1" t="s">
        <v>257</v>
      </c>
      <c r="E161" s="19" t="s">
        <v>13</v>
      </c>
      <c r="F161" s="21">
        <v>6.89</v>
      </c>
      <c r="G161" s="26">
        <v>43681</v>
      </c>
      <c r="H161" s="1" t="s">
        <v>313</v>
      </c>
      <c r="I161" s="1" t="s">
        <v>526</v>
      </c>
      <c r="J161" s="15" t="str">
        <f>IF(OR(K161="CR", L161="CR", M161="CR", N161="CR", O161="CR", P161="CR", Q161="CR", R161="CR", S161="CR", T161="CR",U161="CR", V161="CR", W161="CR", X161="CR", Y161="CR", Z161="CR", AA161="CR", AB161="CR", AC161="CR", AD161="CR", AE161="CR", AF161="CR", AG161="CR", AH161="CR", AI161="CR", AJ161="CR", AK161="CR", AL161="CR", AM161="CR", AN161="CR", AO161="CR", AP161="CR", AQ161="CR", AR161="CR", AS161="CR", AT161="CR", AU161="CR", AV161="CR", AW161="CR", AX161="CR", AY161="CR", AZ161="CR", BA161="CR", BB161="CR", BC161="CR", BD161="CR", BE161="CR", BF161="CR", BG161="CR", BH161="CR"), "***CLUB RECORD***", "")</f>
        <v/>
      </c>
      <c r="K161" s="15" t="str">
        <f>IF(AND(B161=100, OR(AND(E161='club records'!$B$6, F161&lt;='club records'!$C$6), AND(E161='club records'!$B$7, F161&lt;='club records'!$C$7), AND(E161='club records'!$B$8, F161&lt;='club records'!$C$8), AND(E161='club records'!$B$9, F161&lt;='club records'!$C$9), AND(E161='club records'!$B$10, F161&lt;='club records'!$C$10))), "CR", " ")</f>
        <v xml:space="preserve"> </v>
      </c>
      <c r="L161" s="15" t="str">
        <f>IF(AND(B161=200, OR(AND(E161='club records'!$B$11, F161&lt;='club records'!$C$11), AND(E161='club records'!$B$12, F161&lt;='club records'!$C$12), AND(E161='club records'!$B$13, F161&lt;='club records'!$C$13), AND(E161='club records'!$B$14, F161&lt;='club records'!$C$14), AND(E161='club records'!$B$15, F161&lt;='club records'!$C$15))), "CR", " ")</f>
        <v xml:space="preserve"> </v>
      </c>
      <c r="M161" s="15" t="str">
        <f>IF(AND(B161=300, OR(AND(E161='club records'!$B$16, F161&lt;='club records'!$C$16), AND(E161='club records'!$B$17, F161&lt;='club records'!$C$17))), "CR", " ")</f>
        <v xml:space="preserve"> </v>
      </c>
      <c r="N161" s="15" t="str">
        <f>IF(AND(B161=400, OR(AND(E161='club records'!$B$18, F161&lt;='club records'!$C$18), AND(E161='club records'!$B$19, F161&lt;='club records'!$C$19), AND(E161='club records'!$B$20, F161&lt;='club records'!$C$20), AND(E161='club records'!$B$21, F161&lt;='club records'!$C$21))), "CR", " ")</f>
        <v xml:space="preserve"> </v>
      </c>
      <c r="O161" s="15" t="str">
        <f>IF(AND(B161=800, OR(AND(E161='club records'!$B$22, F161&lt;='club records'!$C$22), AND(E161='club records'!$B$23, F161&lt;='club records'!$C$23), AND(E161='club records'!$B$24, F161&lt;='club records'!$C$24), AND(E161='club records'!$B$25, F161&lt;='club records'!$C$25), AND(E161='club records'!$B$26, F161&lt;='club records'!$C$26))), "CR", " ")</f>
        <v xml:space="preserve"> </v>
      </c>
      <c r="P161" s="15" t="str">
        <f>IF(AND(B161=1000, OR(AND(E161='club records'!$B$27, F161&lt;='club records'!$C$27), AND(E161='club records'!$B$28, F161&lt;='club records'!$C$28))), "CR", " ")</f>
        <v xml:space="preserve"> </v>
      </c>
      <c r="Q161" s="15" t="str">
        <f>IF(AND(B161=1500, OR(AND(E161='club records'!$B$29, F161&lt;='club records'!$C$29), AND(E161='club records'!$B$30, F161&lt;='club records'!$C$30), AND(E161='club records'!$B$31, F161&lt;='club records'!$C$31), AND(E161='club records'!$B$32, F161&lt;='club records'!$C$32), AND(E161='club records'!$B$33, F161&lt;='club records'!$C$33))), "CR", " ")</f>
        <v xml:space="preserve"> </v>
      </c>
      <c r="R161" s="15" t="str">
        <f>IF(AND(B161="1600 (Mile)",OR(AND(E161='club records'!$B$34,F161&lt;='club records'!$C$34),AND(E161='club records'!$B$35,F161&lt;='club records'!$C$35),AND(E161='club records'!$B$36,F161&lt;='club records'!$C$36),AND(E161='club records'!$B$37,F161&lt;='club records'!$C$37))),"CR"," ")</f>
        <v xml:space="preserve"> </v>
      </c>
      <c r="S161" s="15" t="str">
        <f>IF(AND(B161=3000, OR(AND(E161='club records'!$B$38, F161&lt;='club records'!$C$38), AND(E161='club records'!$B$39, F161&lt;='club records'!$C$39), AND(E161='club records'!$B$40, F161&lt;='club records'!$C$40), AND(E161='club records'!$B$41, F161&lt;='club records'!$C$41))), "CR", " ")</f>
        <v xml:space="preserve"> </v>
      </c>
      <c r="T161" s="15" t="str">
        <f>IF(AND(B161=5000, OR(AND(E161='club records'!$B$42, F161&lt;='club records'!$C$42), AND(E161='club records'!$B$43, F161&lt;='club records'!$C$43))), "CR", " ")</f>
        <v xml:space="preserve"> </v>
      </c>
      <c r="U161" s="14" t="str">
        <f>IF(AND(B161=10000, OR(AND(E161='club records'!$B$44, F161&lt;='club records'!$C$44), AND(E161='club records'!$B$45, F161&lt;='club records'!$C$45))), "CR", " ")</f>
        <v xml:space="preserve"> </v>
      </c>
      <c r="V161" s="14" t="str">
        <f>IF(AND(B161="high jump", OR(AND(E161='club records'!$F$1, F161&gt;='club records'!$G$1), AND(E161='club records'!$F$2, F161&gt;='club records'!$G$2), AND(E161='club records'!$F$3, F161&gt;='club records'!$G$3), AND(E161='club records'!$F$4, F161&gt;='club records'!$G$4), AND(E161='club records'!$F$5, F161&gt;='club records'!$G$5))), "CR", " ")</f>
        <v xml:space="preserve"> </v>
      </c>
      <c r="W161" s="14" t="str">
        <f>IF(AND(B161="long jump", OR(AND(E161='club records'!$F$6, F161&gt;='club records'!$G$6), AND(E161='club records'!$F$7, F161&gt;='club records'!$G$7), AND(E161='club records'!$F$8, F161&gt;='club records'!$G$8), AND(E161='club records'!$F$9, F161&gt;='club records'!$G$9), AND(E161='club records'!$F$10, F161&gt;='club records'!$G$10))), "CR", " ")</f>
        <v xml:space="preserve"> </v>
      </c>
      <c r="X161" s="14" t="str">
        <f>IF(AND(B161="triple jump", OR(AND(E161='club records'!$F$11, F161&gt;='club records'!$G$11), AND(E161='club records'!$F$12, F161&gt;='club records'!$G$12), AND(E161='club records'!$F$13, F161&gt;='club records'!$G$13), AND(E161='club records'!$F$14, F161&gt;='club records'!$G$14), AND(E161='club records'!$F$15, F161&gt;='club records'!$G$15))), "CR", " ")</f>
        <v xml:space="preserve"> </v>
      </c>
      <c r="Y161" s="14" t="str">
        <f>IF(AND(B161="pole vault", OR(AND(E161='club records'!$F$16, F161&gt;='club records'!$G$16), AND(E161='club records'!$F$17, F161&gt;='club records'!$G$17), AND(E161='club records'!$F$18, F161&gt;='club records'!$G$18), AND(E161='club records'!$F$19, F161&gt;='club records'!$G$19), AND(E161='club records'!$F$20, F161&gt;='club records'!$G$20))), "CR", " ")</f>
        <v xml:space="preserve"> </v>
      </c>
      <c r="Z161" s="14" t="str">
        <f>IF(AND(B161="discus 1", E161='club records'!$F$21, F161&gt;='club records'!$G$21), "CR", " ")</f>
        <v xml:space="preserve"> </v>
      </c>
      <c r="AA161" s="14" t="str">
        <f>IF(AND(B161="discus 1.25", E161='club records'!$F$22, F161&gt;='club records'!$G$22), "CR", " ")</f>
        <v xml:space="preserve"> </v>
      </c>
      <c r="AB161" s="14" t="str">
        <f>IF(AND(B161="discus 1.5", E161='club records'!$F$23, F161&gt;='club records'!$G$23), "CR", " ")</f>
        <v xml:space="preserve"> </v>
      </c>
      <c r="AC161" s="14" t="str">
        <f>IF(AND(B161="discus 1.75", E161='club records'!$F$24, F161&gt;='club records'!$G$24), "CR", " ")</f>
        <v xml:space="preserve"> </v>
      </c>
      <c r="AD161" s="14" t="str">
        <f>IF(AND(B161="discus 2", E161='club records'!$F$25, F161&gt;='club records'!$G$25), "CR", " ")</f>
        <v xml:space="preserve"> </v>
      </c>
      <c r="AE161" s="14" t="str">
        <f>IF(AND(B161="hammer 4", E161='club records'!$F$27, F161&gt;='club records'!$G$27), "CR", " ")</f>
        <v xml:space="preserve"> </v>
      </c>
      <c r="AF161" s="14" t="str">
        <f>IF(AND(B161="hammer 5", E161='club records'!$F$28, F161&gt;='club records'!$G$28), "CR", " ")</f>
        <v xml:space="preserve"> </v>
      </c>
      <c r="AG161" s="14" t="str">
        <f>IF(AND(B161="hammer 6", E161='club records'!$F$29, F161&gt;='club records'!$G$29), "CR", " ")</f>
        <v xml:space="preserve"> </v>
      </c>
      <c r="AH161" s="14" t="str">
        <f>IF(AND(B161="hammer 7.26", E161='club records'!$F$30, F161&gt;='club records'!$G$30), "CR", " ")</f>
        <v xml:space="preserve"> </v>
      </c>
      <c r="AI161" s="14" t="str">
        <f>IF(AND(B161="javelin 400", E161='club records'!$F$31, F161&gt;='club records'!$G$31), "CR", " ")</f>
        <v xml:space="preserve"> </v>
      </c>
      <c r="AJ161" s="14" t="str">
        <f>IF(AND(B161="javelin 600", E161='club records'!$F$32, F161&gt;='club records'!$G$32), "CR", " ")</f>
        <v xml:space="preserve"> </v>
      </c>
      <c r="AK161" s="14" t="str">
        <f>IF(AND(B161="javelin 700", E161='club records'!$F$33, F161&gt;='club records'!$G$33), "CR", " ")</f>
        <v xml:space="preserve"> </v>
      </c>
      <c r="AL161" s="14" t="str">
        <f>IF(AND(B161="javelin 800", OR(AND(E161='club records'!$F$34, F161&gt;='club records'!$G$34), AND(E161='club records'!$F$35, F161&gt;='club records'!$G$35))), "CR", " ")</f>
        <v xml:space="preserve"> </v>
      </c>
      <c r="AM161" s="14" t="str">
        <f>IF(AND(B161="shot 3", E161='club records'!$F$36, F161&gt;='club records'!$G$36), "CR", " ")</f>
        <v xml:space="preserve"> </v>
      </c>
      <c r="AN161" s="14" t="str">
        <f>IF(AND(B161="shot 4", E161='club records'!$F$37, F161&gt;='club records'!$G$37), "CR", " ")</f>
        <v xml:space="preserve"> </v>
      </c>
      <c r="AO161" s="14" t="str">
        <f>IF(AND(B161="shot 5", E161='club records'!$F$38, F161&gt;='club records'!$G$38), "CR", " ")</f>
        <v xml:space="preserve"> </v>
      </c>
      <c r="AP161" s="14" t="str">
        <f>IF(AND(B161="shot 6", E161='club records'!$F$39, F161&gt;='club records'!$G$39), "CR", " ")</f>
        <v xml:space="preserve"> </v>
      </c>
      <c r="AQ161" s="14" t="str">
        <f>IF(AND(B161="shot 7.26", E161='club records'!$F$40, F161&gt;='club records'!$G$40), "CR", " ")</f>
        <v xml:space="preserve"> </v>
      </c>
      <c r="AR161" s="14" t="str">
        <f>IF(AND(B161="60H",OR(AND(E161='club records'!$J$1,F161&lt;='club records'!$K$1),AND(E161='club records'!$J$2,F161&lt;='club records'!$K$2),AND(E161='club records'!$J$3,F161&lt;='club records'!$K$3),AND(E161='club records'!$J$4,F161&lt;='club records'!$K$4),AND(E161='club records'!$J$5,F161&lt;='club records'!$K$5))),"CR"," ")</f>
        <v xml:space="preserve"> </v>
      </c>
      <c r="AS161" s="14" t="str">
        <f>IF(AND(B161="75H", AND(E161='club records'!$J$6, F161&lt;='club records'!$K$6)), "CR", " ")</f>
        <v xml:space="preserve"> </v>
      </c>
      <c r="AT161" s="14" t="str">
        <f>IF(AND(B161="80H", AND(E161='club records'!$J$7, F161&lt;='club records'!$K$7)), "CR", " ")</f>
        <v xml:space="preserve"> </v>
      </c>
      <c r="AU161" s="14" t="str">
        <f>IF(AND(B161="100H", AND(E161='club records'!$J$8, F161&lt;='club records'!$K$8)), "CR", " ")</f>
        <v xml:space="preserve"> </v>
      </c>
      <c r="AV161" s="14" t="str">
        <f>IF(AND(B161="110H", OR(AND(E161='club records'!$J$9, F161&lt;='club records'!$K$9), AND(E161='club records'!$J$10, F161&lt;='club records'!$K$10))), "CR", " ")</f>
        <v xml:space="preserve"> </v>
      </c>
      <c r="AW161" s="14" t="str">
        <f>IF(AND(B161="400H", OR(AND(E161='club records'!$J$11, F161&lt;='club records'!$K$11), AND(E161='club records'!$J$12, F161&lt;='club records'!$K$12), AND(E161='club records'!$J$13, F161&lt;='club records'!$K$13), AND(E161='club records'!$J$14, F161&lt;='club records'!$K$14))), "CR", " ")</f>
        <v xml:space="preserve"> </v>
      </c>
      <c r="AX161" s="14" t="str">
        <f>IF(AND(B161="1500SC", AND(E161='club records'!$J$15, F161&lt;='club records'!$K$15)), "CR", " ")</f>
        <v xml:space="preserve"> </v>
      </c>
      <c r="AY161" s="14" t="str">
        <f>IF(AND(B161="2000SC", OR(AND(E161='club records'!$J$17, F161&lt;='club records'!$K$17), AND(E161='club records'!$J$18, F161&lt;='club records'!$K$18))), "CR", " ")</f>
        <v xml:space="preserve"> </v>
      </c>
      <c r="AZ161" s="14" t="str">
        <f>IF(AND(B161="3000SC", OR(AND(E161='club records'!$J$20, F161&lt;='club records'!$K$20), AND(E161='club records'!$J$21, F161&lt;='club records'!$K$21))), "CR", " ")</f>
        <v xml:space="preserve"> </v>
      </c>
      <c r="BA161" s="15" t="str">
        <f>IF(AND(B161="4x100", OR(AND(E161='club records'!$N$1, F161&lt;='club records'!$O$1), AND(E161='club records'!$N$2, F161&lt;='club records'!$O$2), AND(E161='club records'!$N$3, F161&lt;='club records'!$O$3), AND(E161='club records'!$N$4, F161&lt;='club records'!$O$4), AND(E161='club records'!$N$5, F161&lt;='club records'!$O$5))), "CR", " ")</f>
        <v xml:space="preserve"> </v>
      </c>
      <c r="BB161" s="15" t="str">
        <f>IF(AND(B161="4x200", OR(AND(E161='club records'!$N$6, F161&lt;='club records'!$O$6), AND(E161='club records'!$N$7, F161&lt;='club records'!$O$7), AND(E161='club records'!$N$8, F161&lt;='club records'!$O$8), AND(E161='club records'!$N$9, F161&lt;='club records'!$O$9), AND(E161='club records'!$N$10, F161&lt;='club records'!$O$10))), "CR", " ")</f>
        <v xml:space="preserve"> </v>
      </c>
      <c r="BC161" s="15" t="str">
        <f>IF(AND(B161="4x300", AND(E161='club records'!$N$11, F161&lt;='club records'!$O$11)), "CR", " ")</f>
        <v xml:space="preserve"> </v>
      </c>
      <c r="BD161" s="15" t="str">
        <f>IF(AND(B161="4x400", OR(AND(E161='club records'!$N$12, F161&lt;='club records'!$O$12), AND(E161='club records'!$N$13, F161&lt;='club records'!$O$13), AND(E161='club records'!$N$14, F161&lt;='club records'!$O$14), AND(E161='club records'!$N$15, F161&lt;='club records'!$O$15))), "CR", " ")</f>
        <v xml:space="preserve"> </v>
      </c>
      <c r="BE161" s="15" t="str">
        <f>IF(AND(B161="3x800", OR(AND(E161='club records'!$N$16, F161&lt;='club records'!$O$16), AND(E161='club records'!$N$17, F161&lt;='club records'!$O$17), AND(E161='club records'!$N$18, F161&lt;='club records'!$O$18))), "CR", " ")</f>
        <v xml:space="preserve"> </v>
      </c>
      <c r="BF161" s="15" t="str">
        <f>IF(AND(B161="pentathlon", OR(AND(E161='club records'!$N$21, F161&gt;='club records'!$O$21), AND(E161='club records'!$N$22, F161&gt;='club records'!$O$22),AND(E161='club records'!$N$23, F161&gt;='club records'!$O$23),AND(E161='club records'!$N$24, F161&gt;='club records'!$O$24))), "CR", " ")</f>
        <v xml:space="preserve"> </v>
      </c>
      <c r="BG161" s="15" t="str">
        <f>IF(AND(B161="heptathlon", OR(AND(E161='club records'!$N$26, F161&gt;='club records'!$O$26), AND(E161='club records'!$N$27, F161&gt;='club records'!$O$27))), "CR", " ")</f>
        <v xml:space="preserve"> </v>
      </c>
      <c r="BH161" s="15" t="str">
        <f>IF(AND(B161="decathlon", OR(AND(E161='club records'!$N$29, F161&gt;='club records'!$O$29), AND(E161='club records'!$N$30, F161&gt;='club records'!$O$30),AND(E161='club records'!$N$31, F161&gt;='club records'!$O$31))), "CR", " ")</f>
        <v xml:space="preserve"> </v>
      </c>
    </row>
    <row r="162" spans="1:60" ht="14.5" x14ac:dyDescent="0.35">
      <c r="A162" s="19" t="s">
        <v>13</v>
      </c>
      <c r="B162" s="33"/>
      <c r="C162" s="14"/>
      <c r="D162" s="14"/>
      <c r="E162" s="34"/>
      <c r="F162" s="35"/>
      <c r="G162" s="36"/>
      <c r="H162" s="14"/>
      <c r="I162" s="14"/>
      <c r="J162" s="15" t="str">
        <f>IF(OR(K162="CR", L162="CR", M162="CR", N162="CR", O162="CR", P162="CR", Q162="CR", R162="CR", S162="CR", T162="CR",U162="CR", V162="CR", W162="CR", X162="CR", Y162="CR", Z162="CR", AA162="CR", AB162="CR", AC162="CR", AD162="CR", AE162="CR", AF162="CR", AG162="CR", AH162="CR", AI162="CR", AJ162="CR", AK162="CR", AL162="CR", AM162="CR", AN162="CR", AO162="CR", AP162="CR", AQ162="CR", AR162="CR", AS162="CR", AT162="CR", AU162="CR", AV162="CR", AW162="CR", AX162="CR", AY162="CR", AZ162="CR", BA162="CR", BB162="CR", BC162="CR", BD162="CR", BE162="CR", BF162="CR", BG162="CR", BH162="CR"), "***CLUB RECORD***", "")</f>
        <v/>
      </c>
      <c r="K162" s="15" t="str">
        <f>IF(AND(B162=100, OR(AND(E162='club records'!$B$6, F162&lt;='club records'!$C$6), AND(E162='club records'!$B$7, F162&lt;='club records'!$C$7), AND(E162='club records'!$B$8, F162&lt;='club records'!$C$8), AND(E162='club records'!$B$9, F162&lt;='club records'!$C$9), AND(E162='club records'!$B$10, F162&lt;='club records'!$C$10))), "CR", " ")</f>
        <v xml:space="preserve"> </v>
      </c>
      <c r="L162" s="15" t="str">
        <f>IF(AND(B162=200, OR(AND(E162='club records'!$B$11, F162&lt;='club records'!$C$11), AND(E162='club records'!$B$12, F162&lt;='club records'!$C$12), AND(E162='club records'!$B$13, F162&lt;='club records'!$C$13), AND(E162='club records'!$B$14, F162&lt;='club records'!$C$14), AND(E162='club records'!$B$15, F162&lt;='club records'!$C$15))), "CR", " ")</f>
        <v xml:space="preserve"> </v>
      </c>
      <c r="M162" s="15" t="str">
        <f>IF(AND(B162=300, OR(AND(E162='club records'!$B$16, F162&lt;='club records'!$C$16), AND(E162='club records'!$B$17, F162&lt;='club records'!$C$17))), "CR", " ")</f>
        <v xml:space="preserve"> </v>
      </c>
      <c r="N162" s="15" t="str">
        <f>IF(AND(B162=400, OR(AND(E162='club records'!$B$18, F162&lt;='club records'!$C$18), AND(E162='club records'!$B$19, F162&lt;='club records'!$C$19), AND(E162='club records'!$B$20, F162&lt;='club records'!$C$20), AND(E162='club records'!$B$21, F162&lt;='club records'!$C$21))), "CR", " ")</f>
        <v xml:space="preserve"> </v>
      </c>
      <c r="O162" s="15" t="str">
        <f>IF(AND(B162=800, OR(AND(E162='club records'!$B$22, F162&lt;='club records'!$C$22), AND(E162='club records'!$B$23, F162&lt;='club records'!$C$23), AND(E162='club records'!$B$24, F162&lt;='club records'!$C$24), AND(E162='club records'!$B$25, F162&lt;='club records'!$C$25), AND(E162='club records'!$B$26, F162&lt;='club records'!$C$26))), "CR", " ")</f>
        <v xml:space="preserve"> </v>
      </c>
      <c r="P162" s="15" t="str">
        <f>IF(AND(B162=1000, OR(AND(E162='club records'!$B$27, F162&lt;='club records'!$C$27), AND(E162='club records'!$B$28, F162&lt;='club records'!$C$28))), "CR", " ")</f>
        <v xml:space="preserve"> </v>
      </c>
      <c r="Q162" s="15" t="str">
        <f>IF(AND(B162=1500, OR(AND(E162='club records'!$B$29, F162&lt;='club records'!$C$29), AND(E162='club records'!$B$30, F162&lt;='club records'!$C$30), AND(E162='club records'!$B$31, F162&lt;='club records'!$C$31), AND(E162='club records'!$B$32, F162&lt;='club records'!$C$32), AND(E162='club records'!$B$33, F162&lt;='club records'!$C$33))), "CR", " ")</f>
        <v xml:space="preserve"> </v>
      </c>
      <c r="R162" s="15" t="str">
        <f>IF(AND(B162="1600 (Mile)",OR(AND(E162='club records'!$B$34,F162&lt;='club records'!$C$34),AND(E162='club records'!$B$35,F162&lt;='club records'!$C$35),AND(E162='club records'!$B$36,F162&lt;='club records'!$C$36),AND(E162='club records'!$B$37,F162&lt;='club records'!$C$37))),"CR"," ")</f>
        <v xml:space="preserve"> </v>
      </c>
      <c r="S162" s="15" t="str">
        <f>IF(AND(B162=3000, OR(AND(E162='club records'!$B$38, F162&lt;='club records'!$C$38), AND(E162='club records'!$B$39, F162&lt;='club records'!$C$39), AND(E162='club records'!$B$40, F162&lt;='club records'!$C$40), AND(E162='club records'!$B$41, F162&lt;='club records'!$C$41))), "CR", " ")</f>
        <v xml:space="preserve"> </v>
      </c>
      <c r="T162" s="15" t="str">
        <f>IF(AND(B162=5000, OR(AND(E162='club records'!$B$42, F162&lt;='club records'!$C$42), AND(E162='club records'!$B$43, F162&lt;='club records'!$C$43))), "CR", " ")</f>
        <v xml:space="preserve"> </v>
      </c>
      <c r="U162" s="14" t="str">
        <f>IF(AND(B162=10000, OR(AND(E162='club records'!$B$44, F162&lt;='club records'!$C$44), AND(E162='club records'!$B$45, F162&lt;='club records'!$C$45))), "CR", " ")</f>
        <v xml:space="preserve"> </v>
      </c>
      <c r="V162" s="14" t="str">
        <f>IF(AND(B162="high jump", OR(AND(E162='club records'!$F$1, F162&gt;='club records'!$G$1), AND(E162='club records'!$F$2, F162&gt;='club records'!$G$2), AND(E162='club records'!$F$3, F162&gt;='club records'!$G$3), AND(E162='club records'!$F$4, F162&gt;='club records'!$G$4), AND(E162='club records'!$F$5, F162&gt;='club records'!$G$5))), "CR", " ")</f>
        <v xml:space="preserve"> </v>
      </c>
      <c r="W162" s="14" t="str">
        <f>IF(AND(B162="long jump", OR(AND(E162='club records'!$F$6, F162&gt;='club records'!$G$6), AND(E162='club records'!$F$7, F162&gt;='club records'!$G$7), AND(E162='club records'!$F$8, F162&gt;='club records'!$G$8), AND(E162='club records'!$F$9, F162&gt;='club records'!$G$9), AND(E162='club records'!$F$10, F162&gt;='club records'!$G$10))), "CR", " ")</f>
        <v xml:space="preserve"> </v>
      </c>
      <c r="X162" s="14" t="str">
        <f>IF(AND(B162="triple jump", OR(AND(E162='club records'!$F$11, F162&gt;='club records'!$G$11), AND(E162='club records'!$F$12, F162&gt;='club records'!$G$12), AND(E162='club records'!$F$13, F162&gt;='club records'!$G$13), AND(E162='club records'!$F$14, F162&gt;='club records'!$G$14), AND(E162='club records'!$F$15, F162&gt;='club records'!$G$15))), "CR", " ")</f>
        <v xml:space="preserve"> </v>
      </c>
      <c r="Y162" s="14" t="str">
        <f>IF(AND(B162="pole vault", OR(AND(E162='club records'!$F$16, F162&gt;='club records'!$G$16), AND(E162='club records'!$F$17, F162&gt;='club records'!$G$17), AND(E162='club records'!$F$18, F162&gt;='club records'!$G$18), AND(E162='club records'!$F$19, F162&gt;='club records'!$G$19), AND(E162='club records'!$F$20, F162&gt;='club records'!$G$20))), "CR", " ")</f>
        <v xml:space="preserve"> </v>
      </c>
      <c r="Z162" s="14" t="str">
        <f>IF(AND(B162="discus 1", E162='club records'!$F$21, F162&gt;='club records'!$G$21), "CR", " ")</f>
        <v xml:space="preserve"> </v>
      </c>
      <c r="AA162" s="14" t="str">
        <f>IF(AND(B162="discus 1.25", E162='club records'!$F$22, F162&gt;='club records'!$G$22), "CR", " ")</f>
        <v xml:space="preserve"> </v>
      </c>
      <c r="AB162" s="14" t="str">
        <f>IF(AND(B162="discus 1.5", E162='club records'!$F$23, F162&gt;='club records'!$G$23), "CR", " ")</f>
        <v xml:space="preserve"> </v>
      </c>
      <c r="AC162" s="14" t="str">
        <f>IF(AND(B162="discus 1.75", E162='club records'!$F$24, F162&gt;='club records'!$G$24), "CR", " ")</f>
        <v xml:space="preserve"> </v>
      </c>
      <c r="AD162" s="14" t="str">
        <f>IF(AND(B162="discus 2", E162='club records'!$F$25, F162&gt;='club records'!$G$25), "CR", " ")</f>
        <v xml:space="preserve"> </v>
      </c>
      <c r="AE162" s="14" t="str">
        <f>IF(AND(B162="hammer 4", E162='club records'!$F$27, F162&gt;='club records'!$G$27), "CR", " ")</f>
        <v xml:space="preserve"> </v>
      </c>
      <c r="AF162" s="14" t="str">
        <f>IF(AND(B162="hammer 5", E162='club records'!$F$28, F162&gt;='club records'!$G$28), "CR", " ")</f>
        <v xml:space="preserve"> </v>
      </c>
      <c r="AG162" s="14" t="str">
        <f>IF(AND(B162="hammer 6", E162='club records'!$F$29, F162&gt;='club records'!$G$29), "CR", " ")</f>
        <v xml:space="preserve"> </v>
      </c>
      <c r="AH162" s="14" t="str">
        <f>IF(AND(B162="hammer 7.26", E162='club records'!$F$30, F162&gt;='club records'!$G$30), "CR", " ")</f>
        <v xml:space="preserve"> </v>
      </c>
      <c r="AI162" s="14" t="str">
        <f>IF(AND(B162="javelin 400", E162='club records'!$F$31, F162&gt;='club records'!$G$31), "CR", " ")</f>
        <v xml:space="preserve"> </v>
      </c>
      <c r="AJ162" s="14" t="str">
        <f>IF(AND(B162="javelin 600", E162='club records'!$F$32, F162&gt;='club records'!$G$32), "CR", " ")</f>
        <v xml:space="preserve"> </v>
      </c>
      <c r="AK162" s="14" t="str">
        <f>IF(AND(B162="javelin 700", E162='club records'!$F$33, F162&gt;='club records'!$G$33), "CR", " ")</f>
        <v xml:space="preserve"> </v>
      </c>
      <c r="AL162" s="14" t="str">
        <f>IF(AND(B162="javelin 800", OR(AND(E162='club records'!$F$34, F162&gt;='club records'!$G$34), AND(E162='club records'!$F$35, F162&gt;='club records'!$G$35))), "CR", " ")</f>
        <v xml:space="preserve"> </v>
      </c>
      <c r="AM162" s="14" t="str">
        <f>IF(AND(B162="shot 3", E162='club records'!$F$36, F162&gt;='club records'!$G$36), "CR", " ")</f>
        <v xml:space="preserve"> </v>
      </c>
      <c r="AN162" s="14" t="str">
        <f>IF(AND(B162="shot 4", E162='club records'!$F$37, F162&gt;='club records'!$G$37), "CR", " ")</f>
        <v xml:space="preserve"> </v>
      </c>
      <c r="AO162" s="14" t="str">
        <f>IF(AND(B162="shot 5", E162='club records'!$F$38, F162&gt;='club records'!$G$38), "CR", " ")</f>
        <v xml:space="preserve"> </v>
      </c>
      <c r="AP162" s="14" t="str">
        <f>IF(AND(B162="shot 6", E162='club records'!$F$39, F162&gt;='club records'!$G$39), "CR", " ")</f>
        <v xml:space="preserve"> </v>
      </c>
      <c r="AQ162" s="14" t="str">
        <f>IF(AND(B162="shot 7.26", E162='club records'!$F$40, F162&gt;='club records'!$G$40), "CR", " ")</f>
        <v xml:space="preserve"> </v>
      </c>
      <c r="AR162" s="14" t="str">
        <f>IF(AND(B162="60H",OR(AND(E162='club records'!$J$1,F162&lt;='club records'!$K$1),AND(E162='club records'!$J$2,F162&lt;='club records'!$K$2),AND(E162='club records'!$J$3,F162&lt;='club records'!$K$3),AND(E162='club records'!$J$4,F162&lt;='club records'!$K$4),AND(E162='club records'!$J$5,F162&lt;='club records'!$K$5))),"CR"," ")</f>
        <v xml:space="preserve"> </v>
      </c>
      <c r="AS162" s="14" t="str">
        <f>IF(AND(B162="75H", AND(E162='club records'!$J$6, F162&lt;='club records'!$K$6)), "CR", " ")</f>
        <v xml:space="preserve"> </v>
      </c>
      <c r="AT162" s="14" t="str">
        <f>IF(AND(B162="80H", AND(E162='club records'!$J$7, F162&lt;='club records'!$K$7)), "CR", " ")</f>
        <v xml:space="preserve"> </v>
      </c>
      <c r="AU162" s="14" t="str">
        <f>IF(AND(B162="100H", AND(E162='club records'!$J$8, F162&lt;='club records'!$K$8)), "CR", " ")</f>
        <v xml:space="preserve"> </v>
      </c>
      <c r="AV162" s="14" t="str">
        <f>IF(AND(B162="110H", OR(AND(E162='club records'!$J$9, F162&lt;='club records'!$K$9), AND(E162='club records'!$J$10, F162&lt;='club records'!$K$10))), "CR", " ")</f>
        <v xml:space="preserve"> </v>
      </c>
      <c r="AW162" s="14" t="str">
        <f>IF(AND(B162="400H", OR(AND(E162='club records'!$J$11, F162&lt;='club records'!$K$11), AND(E162='club records'!$J$12, F162&lt;='club records'!$K$12), AND(E162='club records'!$J$13, F162&lt;='club records'!$K$13), AND(E162='club records'!$J$14, F162&lt;='club records'!$K$14))), "CR", " ")</f>
        <v xml:space="preserve"> </v>
      </c>
      <c r="AX162" s="14" t="str">
        <f>IF(AND(B162="1500SC", AND(E162='club records'!$J$15, F162&lt;='club records'!$K$15)), "CR", " ")</f>
        <v xml:space="preserve"> </v>
      </c>
      <c r="AY162" s="14" t="str">
        <f>IF(AND(B162="2000SC", OR(AND(E162='club records'!$J$17, F162&lt;='club records'!$K$17), AND(E162='club records'!$J$18, F162&lt;='club records'!$K$18))), "CR", " ")</f>
        <v xml:space="preserve"> </v>
      </c>
      <c r="AZ162" s="14" t="str">
        <f>IF(AND(B162="3000SC", OR(AND(E162='club records'!$J$20, F162&lt;='club records'!$K$20), AND(E162='club records'!$J$21, F162&lt;='club records'!$K$21))), "CR", " ")</f>
        <v xml:space="preserve"> </v>
      </c>
      <c r="BA162" s="15" t="str">
        <f>IF(AND(B162="4x100", OR(AND(E162='club records'!$N$1, F162&lt;='club records'!$O$1), AND(E162='club records'!$N$2, F162&lt;='club records'!$O$2), AND(E162='club records'!$N$3, F162&lt;='club records'!$O$3), AND(E162='club records'!$N$4, F162&lt;='club records'!$O$4), AND(E162='club records'!$N$5, F162&lt;='club records'!$O$5))), "CR", " ")</f>
        <v xml:space="preserve"> </v>
      </c>
      <c r="BB162" s="15" t="str">
        <f>IF(AND(B162="4x200", OR(AND(E162='club records'!$N$6, F162&lt;='club records'!$O$6), AND(E162='club records'!$N$7, F162&lt;='club records'!$O$7), AND(E162='club records'!$N$8, F162&lt;='club records'!$O$8), AND(E162='club records'!$N$9, F162&lt;='club records'!$O$9), AND(E162='club records'!$N$10, F162&lt;='club records'!$O$10))), "CR", " ")</f>
        <v xml:space="preserve"> </v>
      </c>
      <c r="BC162" s="15" t="str">
        <f>IF(AND(B162="4x300", AND(E162='club records'!$N$11, F162&lt;='club records'!$O$11)), "CR", " ")</f>
        <v xml:space="preserve"> </v>
      </c>
      <c r="BD162" s="15" t="str">
        <f>IF(AND(B162="4x400", OR(AND(E162='club records'!$N$12, F162&lt;='club records'!$O$12), AND(E162='club records'!$N$13, F162&lt;='club records'!$O$13), AND(E162='club records'!$N$14, F162&lt;='club records'!$O$14), AND(E162='club records'!$N$15, F162&lt;='club records'!$O$15))), "CR", " ")</f>
        <v xml:space="preserve"> </v>
      </c>
      <c r="BE162" s="15" t="str">
        <f>IF(AND(B162="3x800", OR(AND(E162='club records'!$N$16, F162&lt;='club records'!$O$16), AND(E162='club records'!$N$17, F162&lt;='club records'!$O$17), AND(E162='club records'!$N$18, F162&lt;='club records'!$O$18))), "CR", " ")</f>
        <v xml:space="preserve"> </v>
      </c>
      <c r="BF162" s="15" t="str">
        <f>IF(AND(B162="pentathlon", OR(AND(E162='club records'!$N$21, F162&gt;='club records'!$O$21), AND(E162='club records'!$N$22, F162&gt;='club records'!$O$22),AND(E162='club records'!$N$23, F162&gt;='club records'!$O$23),AND(E162='club records'!$N$24, F162&gt;='club records'!$O$24))), "CR", " ")</f>
        <v xml:space="preserve"> </v>
      </c>
      <c r="BG162" s="15" t="str">
        <f>IF(AND(B162="heptathlon", OR(AND(E162='club records'!$N$26, F162&gt;='club records'!$O$26), AND(E162='club records'!$N$27, F162&gt;='club records'!$O$27))), "CR", " ")</f>
        <v xml:space="preserve"> </v>
      </c>
      <c r="BH162" s="15" t="str">
        <f>IF(AND(B162="decathlon", OR(AND(E162='club records'!$N$29, F162&gt;='club records'!$O$29), AND(E162='club records'!$N$30, F162&gt;='club records'!$O$30),AND(E162='club records'!$N$31, F162&gt;='club records'!$O$31))), "CR", " ")</f>
        <v xml:space="preserve"> </v>
      </c>
    </row>
    <row r="163" spans="1:60" ht="14.5" x14ac:dyDescent="0.35">
      <c r="A163" s="1" t="str">
        <f t="shared" ref="A163:A198" si="11">E163</f>
        <v>U15</v>
      </c>
      <c r="B163" s="2">
        <v>100</v>
      </c>
      <c r="C163" s="1" t="s">
        <v>64</v>
      </c>
      <c r="D163" s="1" t="s">
        <v>65</v>
      </c>
      <c r="E163" s="19" t="s">
        <v>11</v>
      </c>
      <c r="F163" s="20">
        <v>11.75</v>
      </c>
      <c r="G163" s="26">
        <v>43582</v>
      </c>
      <c r="H163" s="1" t="s">
        <v>313</v>
      </c>
      <c r="I163" s="1" t="s">
        <v>316</v>
      </c>
      <c r="J163" s="15" t="str">
        <f>IF(OR(K163="CR", L163="CR", M163="CR", N163="CR", O163="CR", P163="CR", Q163="CR", R163="CR", S163="CR", T163="CR",U163="CR", V163="CR", W163="CR", X163="CR", Y163="CR", Z163="CR", AA163="CR", AB163="CR", AC163="CR", AD163="CR", AE163="CR", AF163="CR", AG163="CR", AH163="CR", AI163="CR", AJ163="CR", AK163="CR", AL163="CR", AM163="CR", AN163="CR", AO163="CR", AP163="CR", AQ163="CR", AR163="CR", AS163="CR", AT163="CR", AU163="CR", AV163="CR", AW163="CR", AX163="CR", AY163="CR", AZ163="CR", BA163="CR", BB163="CR", BC163="CR", BD163="CR", BE163="CR", BF163="CR", BG163="CR", BH163="CR"), "***CLUB RECORD***", "")</f>
        <v/>
      </c>
      <c r="K163" s="15" t="str">
        <f>IF(AND(B163=100, OR(AND(E163='club records'!$B$6, F163&lt;='club records'!$C$6), AND(E163='club records'!$B$7, F163&lt;='club records'!$C$7), AND(E163='club records'!$B$8, F163&lt;='club records'!$C$8), AND(E163='club records'!$B$9, F163&lt;='club records'!$C$9), AND(E163='club records'!$B$10, F163&lt;='club records'!$C$10))), "CR", " ")</f>
        <v xml:space="preserve"> </v>
      </c>
      <c r="L163" s="15" t="str">
        <f>IF(AND(B163=200, OR(AND(E163='club records'!$B$11, F163&lt;='club records'!$C$11), AND(E163='club records'!$B$12, F163&lt;='club records'!$C$12), AND(E163='club records'!$B$13, F163&lt;='club records'!$C$13), AND(E163='club records'!$B$14, F163&lt;='club records'!$C$14), AND(E163='club records'!$B$15, F163&lt;='club records'!$C$15))), "CR", " ")</f>
        <v xml:space="preserve"> </v>
      </c>
      <c r="M163" s="15" t="str">
        <f>IF(AND(B163=300, OR(AND(E163='club records'!$B$16, F163&lt;='club records'!$C$16), AND(E163='club records'!$B$17, F163&lt;='club records'!$C$17))), "CR", " ")</f>
        <v xml:space="preserve"> </v>
      </c>
      <c r="N163" s="15" t="str">
        <f>IF(AND(B163=400, OR(AND(E163='club records'!$B$18, F163&lt;='club records'!$C$18), AND(E163='club records'!$B$19, F163&lt;='club records'!$C$19), AND(E163='club records'!$B$20, F163&lt;='club records'!$C$20), AND(E163='club records'!$B$21, F163&lt;='club records'!$C$21))), "CR", " ")</f>
        <v xml:space="preserve"> </v>
      </c>
      <c r="O163" s="15" t="str">
        <f>IF(AND(B163=800, OR(AND(E163='club records'!$B$22, F163&lt;='club records'!$C$22), AND(E163='club records'!$B$23, F163&lt;='club records'!$C$23), AND(E163='club records'!$B$24, F163&lt;='club records'!$C$24), AND(E163='club records'!$B$25, F163&lt;='club records'!$C$25), AND(E163='club records'!$B$26, F163&lt;='club records'!$C$26))), "CR", " ")</f>
        <v xml:space="preserve"> </v>
      </c>
      <c r="P163" s="15" t="str">
        <f>IF(AND(B163=1000, OR(AND(E163='club records'!$B$27, F163&lt;='club records'!$C$27), AND(E163='club records'!$B$28, F163&lt;='club records'!$C$28))), "CR", " ")</f>
        <v xml:space="preserve"> </v>
      </c>
      <c r="Q163" s="15" t="str">
        <f>IF(AND(B163=1500, OR(AND(E163='club records'!$B$29, F163&lt;='club records'!$C$29), AND(E163='club records'!$B$30, F163&lt;='club records'!$C$30), AND(E163='club records'!$B$31, F163&lt;='club records'!$C$31), AND(E163='club records'!$B$32, F163&lt;='club records'!$C$32), AND(E163='club records'!$B$33, F163&lt;='club records'!$C$33))), "CR", " ")</f>
        <v xml:space="preserve"> </v>
      </c>
      <c r="R163" s="15" t="str">
        <f>IF(AND(B163="1600 (Mile)",OR(AND(E163='club records'!$B$34,F163&lt;='club records'!$C$34),AND(E163='club records'!$B$35,F163&lt;='club records'!$C$35),AND(E163='club records'!$B$36,F163&lt;='club records'!$C$36),AND(E163='club records'!$B$37,F163&lt;='club records'!$C$37))),"CR"," ")</f>
        <v xml:space="preserve"> </v>
      </c>
      <c r="S163" s="15" t="str">
        <f>IF(AND(B163=3000, OR(AND(E163='club records'!$B$38, F163&lt;='club records'!$C$38), AND(E163='club records'!$B$39, F163&lt;='club records'!$C$39), AND(E163='club records'!$B$40, F163&lt;='club records'!$C$40), AND(E163='club records'!$B$41, F163&lt;='club records'!$C$41))), "CR", " ")</f>
        <v xml:space="preserve"> </v>
      </c>
      <c r="T163" s="15" t="str">
        <f>IF(AND(B163=5000, OR(AND(E163='club records'!$B$42, F163&lt;='club records'!$C$42), AND(E163='club records'!$B$43, F163&lt;='club records'!$C$43))), "CR", " ")</f>
        <v xml:space="preserve"> </v>
      </c>
      <c r="U163" s="14" t="str">
        <f>IF(AND(B163=10000, OR(AND(E163='club records'!$B$44, F163&lt;='club records'!$C$44), AND(E163='club records'!$B$45, F163&lt;='club records'!$C$45))), "CR", " ")</f>
        <v xml:space="preserve"> </v>
      </c>
      <c r="V163" s="14" t="str">
        <f>IF(AND(B163="high jump", OR(AND(E163='club records'!$F$1, F163&gt;='club records'!$G$1), AND(E163='club records'!$F$2, F163&gt;='club records'!$G$2), AND(E163='club records'!$F$3, F163&gt;='club records'!$G$3), AND(E163='club records'!$F$4, F163&gt;='club records'!$G$4), AND(E163='club records'!$F$5, F163&gt;='club records'!$G$5))), "CR", " ")</f>
        <v xml:space="preserve"> </v>
      </c>
      <c r="W163" s="14" t="str">
        <f>IF(AND(B163="long jump", OR(AND(E163='club records'!$F$6, F163&gt;='club records'!$G$6), AND(E163='club records'!$F$7, F163&gt;='club records'!$G$7), AND(E163='club records'!$F$8, F163&gt;='club records'!$G$8), AND(E163='club records'!$F$9, F163&gt;='club records'!$G$9), AND(E163='club records'!$F$10, F163&gt;='club records'!$G$10))), "CR", " ")</f>
        <v xml:space="preserve"> </v>
      </c>
      <c r="X163" s="14" t="str">
        <f>IF(AND(B163="triple jump", OR(AND(E163='club records'!$F$11, F163&gt;='club records'!$G$11), AND(E163='club records'!$F$12, F163&gt;='club records'!$G$12), AND(E163='club records'!$F$13, F163&gt;='club records'!$G$13), AND(E163='club records'!$F$14, F163&gt;='club records'!$G$14), AND(E163='club records'!$F$15, F163&gt;='club records'!$G$15))), "CR", " ")</f>
        <v xml:space="preserve"> </v>
      </c>
      <c r="Y163" s="14" t="str">
        <f>IF(AND(B163="pole vault", OR(AND(E163='club records'!$F$16, F163&gt;='club records'!$G$16), AND(E163='club records'!$F$17, F163&gt;='club records'!$G$17), AND(E163='club records'!$F$18, F163&gt;='club records'!$G$18), AND(E163='club records'!$F$19, F163&gt;='club records'!$G$19), AND(E163='club records'!$F$20, F163&gt;='club records'!$G$20))), "CR", " ")</f>
        <v xml:space="preserve"> </v>
      </c>
      <c r="Z163" s="14" t="str">
        <f>IF(AND(B163="discus 1", E163='club records'!$F$21, F163&gt;='club records'!$G$21), "CR", " ")</f>
        <v xml:space="preserve"> </v>
      </c>
      <c r="AA163" s="14" t="str">
        <f>IF(AND(B163="discus 1.25", E163='club records'!$F$22, F163&gt;='club records'!$G$22), "CR", " ")</f>
        <v xml:space="preserve"> </v>
      </c>
      <c r="AB163" s="14" t="str">
        <f>IF(AND(B163="discus 1.5", E163='club records'!$F$23, F163&gt;='club records'!$G$23), "CR", " ")</f>
        <v xml:space="preserve"> </v>
      </c>
      <c r="AC163" s="14" t="str">
        <f>IF(AND(B163="discus 1.75", E163='club records'!$F$24, F163&gt;='club records'!$G$24), "CR", " ")</f>
        <v xml:space="preserve"> </v>
      </c>
      <c r="AD163" s="14" t="str">
        <f>IF(AND(B163="discus 2", E163='club records'!$F$25, F163&gt;='club records'!$G$25), "CR", " ")</f>
        <v xml:space="preserve"> </v>
      </c>
      <c r="AE163" s="14" t="str">
        <f>IF(AND(B163="hammer 4", E163='club records'!$F$27, F163&gt;='club records'!$G$27), "CR", " ")</f>
        <v xml:space="preserve"> </v>
      </c>
      <c r="AF163" s="14" t="str">
        <f>IF(AND(B163="hammer 5", E163='club records'!$F$28, F163&gt;='club records'!$G$28), "CR", " ")</f>
        <v xml:space="preserve"> </v>
      </c>
      <c r="AG163" s="14" t="str">
        <f>IF(AND(B163="hammer 6", E163='club records'!$F$29, F163&gt;='club records'!$G$29), "CR", " ")</f>
        <v xml:space="preserve"> </v>
      </c>
      <c r="AH163" s="14" t="str">
        <f>IF(AND(B163="hammer 7.26", E163='club records'!$F$30, F163&gt;='club records'!$G$30), "CR", " ")</f>
        <v xml:space="preserve"> </v>
      </c>
      <c r="AI163" s="14" t="str">
        <f>IF(AND(B163="javelin 400", E163='club records'!$F$31, F163&gt;='club records'!$G$31), "CR", " ")</f>
        <v xml:space="preserve"> </v>
      </c>
      <c r="AJ163" s="14" t="str">
        <f>IF(AND(B163="javelin 600", E163='club records'!$F$32, F163&gt;='club records'!$G$32), "CR", " ")</f>
        <v xml:space="preserve"> </v>
      </c>
      <c r="AK163" s="14" t="str">
        <f>IF(AND(B163="javelin 700", E163='club records'!$F$33, F163&gt;='club records'!$G$33), "CR", " ")</f>
        <v xml:space="preserve"> </v>
      </c>
      <c r="AL163" s="14" t="str">
        <f>IF(AND(B163="javelin 800", OR(AND(E163='club records'!$F$34, F163&gt;='club records'!$G$34), AND(E163='club records'!$F$35, F163&gt;='club records'!$G$35))), "CR", " ")</f>
        <v xml:space="preserve"> </v>
      </c>
      <c r="AM163" s="14" t="str">
        <f>IF(AND(B163="shot 3", E163='club records'!$F$36, F163&gt;='club records'!$G$36), "CR", " ")</f>
        <v xml:space="preserve"> </v>
      </c>
      <c r="AN163" s="14" t="str">
        <f>IF(AND(B163="shot 4", E163='club records'!$F$37, F163&gt;='club records'!$G$37), "CR", " ")</f>
        <v xml:space="preserve"> </v>
      </c>
      <c r="AO163" s="14" t="str">
        <f>IF(AND(B163="shot 5", E163='club records'!$F$38, F163&gt;='club records'!$G$38), "CR", " ")</f>
        <v xml:space="preserve"> </v>
      </c>
      <c r="AP163" s="14" t="str">
        <f>IF(AND(B163="shot 6", E163='club records'!$F$39, F163&gt;='club records'!$G$39), "CR", " ")</f>
        <v xml:space="preserve"> </v>
      </c>
      <c r="AQ163" s="14" t="str">
        <f>IF(AND(B163="shot 7.26", E163='club records'!$F$40, F163&gt;='club records'!$G$40), "CR", " ")</f>
        <v xml:space="preserve"> </v>
      </c>
      <c r="AR163" s="14" t="str">
        <f>IF(AND(B163="60H",OR(AND(E163='club records'!$J$1,F163&lt;='club records'!$K$1),AND(E163='club records'!$J$2,F163&lt;='club records'!$K$2),AND(E163='club records'!$J$3,F163&lt;='club records'!$K$3),AND(E163='club records'!$J$4,F163&lt;='club records'!$K$4),AND(E163='club records'!$J$5,F163&lt;='club records'!$K$5))),"CR"," ")</f>
        <v xml:space="preserve"> </v>
      </c>
      <c r="AS163" s="14" t="str">
        <f>IF(AND(B163="75H", AND(E163='club records'!$J$6, F163&lt;='club records'!$K$6)), "CR", " ")</f>
        <v xml:space="preserve"> </v>
      </c>
      <c r="AT163" s="14" t="str">
        <f>IF(AND(B163="80H", AND(E163='club records'!$J$7, F163&lt;='club records'!$K$7)), "CR", " ")</f>
        <v xml:space="preserve"> </v>
      </c>
      <c r="AU163" s="14" t="str">
        <f>IF(AND(B163="100H", AND(E163='club records'!$J$8, F163&lt;='club records'!$K$8)), "CR", " ")</f>
        <v xml:space="preserve"> </v>
      </c>
      <c r="AV163" s="14" t="str">
        <f>IF(AND(B163="110H", OR(AND(E163='club records'!$J$9, F163&lt;='club records'!$K$9), AND(E163='club records'!$J$10, F163&lt;='club records'!$K$10))), "CR", " ")</f>
        <v xml:space="preserve"> </v>
      </c>
      <c r="AW163" s="14" t="str">
        <f>IF(AND(B163="400H", OR(AND(E163='club records'!$J$11, F163&lt;='club records'!$K$11), AND(E163='club records'!$J$12, F163&lt;='club records'!$K$12), AND(E163='club records'!$J$13, F163&lt;='club records'!$K$13), AND(E163='club records'!$J$14, F163&lt;='club records'!$K$14))), "CR", " ")</f>
        <v xml:space="preserve"> </v>
      </c>
      <c r="AX163" s="14" t="str">
        <f>IF(AND(B163="1500SC", AND(E163='club records'!$J$15, F163&lt;='club records'!$K$15)), "CR", " ")</f>
        <v xml:space="preserve"> </v>
      </c>
      <c r="AY163" s="14" t="str">
        <f>IF(AND(B163="2000SC", OR(AND(E163='club records'!$J$17, F163&lt;='club records'!$K$17), AND(E163='club records'!$J$18, F163&lt;='club records'!$K$18))), "CR", " ")</f>
        <v xml:space="preserve"> </v>
      </c>
      <c r="AZ163" s="14" t="str">
        <f>IF(AND(B163="3000SC", OR(AND(E163='club records'!$J$20, F163&lt;='club records'!$K$20), AND(E163='club records'!$J$21, F163&lt;='club records'!$K$21))), "CR", " ")</f>
        <v xml:space="preserve"> </v>
      </c>
      <c r="BA163" s="15" t="str">
        <f>IF(AND(B163="4x100", OR(AND(E163='club records'!$N$1, F163&lt;='club records'!$O$1), AND(E163='club records'!$N$2, F163&lt;='club records'!$O$2), AND(E163='club records'!$N$3, F163&lt;='club records'!$O$3), AND(E163='club records'!$N$4, F163&lt;='club records'!$O$4), AND(E163='club records'!$N$5, F163&lt;='club records'!$O$5))), "CR", " ")</f>
        <v xml:space="preserve"> </v>
      </c>
      <c r="BB163" s="15" t="str">
        <f>IF(AND(B163="4x200", OR(AND(E163='club records'!$N$6, F163&lt;='club records'!$O$6), AND(E163='club records'!$N$7, F163&lt;='club records'!$O$7), AND(E163='club records'!$N$8, F163&lt;='club records'!$O$8), AND(E163='club records'!$N$9, F163&lt;='club records'!$O$9), AND(E163='club records'!$N$10, F163&lt;='club records'!$O$10))), "CR", " ")</f>
        <v xml:space="preserve"> </v>
      </c>
      <c r="BC163" s="15" t="str">
        <f>IF(AND(B163="4x300", AND(E163='club records'!$N$11, F163&lt;='club records'!$O$11)), "CR", " ")</f>
        <v xml:space="preserve"> </v>
      </c>
      <c r="BD163" s="15" t="str">
        <f>IF(AND(B163="4x400", OR(AND(E163='club records'!$N$12, F163&lt;='club records'!$O$12), AND(E163='club records'!$N$13, F163&lt;='club records'!$O$13), AND(E163='club records'!$N$14, F163&lt;='club records'!$O$14), AND(E163='club records'!$N$15, F163&lt;='club records'!$O$15))), "CR", " ")</f>
        <v xml:space="preserve"> </v>
      </c>
      <c r="BE163" s="15" t="str">
        <f>IF(AND(B163="3x800", OR(AND(E163='club records'!$N$16, F163&lt;='club records'!$O$16), AND(E163='club records'!$N$17, F163&lt;='club records'!$O$17), AND(E163='club records'!$N$18, F163&lt;='club records'!$O$18))), "CR", " ")</f>
        <v xml:space="preserve"> </v>
      </c>
      <c r="BF163" s="15" t="str">
        <f>IF(AND(B163="pentathlon", OR(AND(E163='club records'!$N$21, F163&gt;='club records'!$O$21), AND(E163='club records'!$N$22, F163&gt;='club records'!$O$22),AND(E163='club records'!$N$23, F163&gt;='club records'!$O$23),AND(E163='club records'!$N$24, F163&gt;='club records'!$O$24))), "CR", " ")</f>
        <v xml:space="preserve"> </v>
      </c>
      <c r="BG163" s="15" t="str">
        <f>IF(AND(B163="heptathlon", OR(AND(E163='club records'!$N$26, F163&gt;='club records'!$O$26), AND(E163='club records'!$N$27, F163&gt;='club records'!$O$27))), "CR", " ")</f>
        <v xml:space="preserve"> </v>
      </c>
      <c r="BH163" s="15" t="str">
        <f>IF(AND(B163="decathlon", OR(AND(E163='club records'!$N$29, F163&gt;='club records'!$O$29), AND(E163='club records'!$N$30, F163&gt;='club records'!$O$30),AND(E163='club records'!$N$31, F163&gt;='club records'!$O$31))), "CR", " ")</f>
        <v xml:space="preserve"> </v>
      </c>
    </row>
    <row r="164" spans="1:60" ht="14.5" x14ac:dyDescent="0.35">
      <c r="A164" s="1" t="str">
        <f t="shared" si="11"/>
        <v>U15</v>
      </c>
      <c r="B164" s="2">
        <v>100</v>
      </c>
      <c r="C164" s="1" t="s">
        <v>73</v>
      </c>
      <c r="D164" s="1" t="s">
        <v>74</v>
      </c>
      <c r="E164" s="19" t="s">
        <v>11</v>
      </c>
      <c r="F164" s="20">
        <v>11.85</v>
      </c>
      <c r="G164" s="27">
        <v>43604</v>
      </c>
      <c r="H164" s="1" t="s">
        <v>313</v>
      </c>
      <c r="I164" s="1" t="s">
        <v>361</v>
      </c>
      <c r="J164" s="15" t="str">
        <f>IF(OR(K164="CR", L164="CR", M164="CR", N164="CR", O164="CR", P164="CR", Q164="CR", R164="CR", S164="CR", T164="CR",U164="CR", V164="CR", W164="CR", X164="CR", Y164="CR", Z164="CR", AA164="CR", AB164="CR", AC164="CR", AD164="CR", AE164="CR", AF164="CR", AG164="CR", AH164="CR", AI164="CR", AJ164="CR", AK164="CR", AL164="CR", AM164="CR", AN164="CR", AO164="CR", AP164="CR", AQ164="CR", AR164="CR", AS164="CR", AT164="CR", AU164="CR", AV164="CR", AW164="CR", AX164="CR", AY164="CR", AZ164="CR", BA164="CR", BB164="CR", BC164="CR", BD164="CR", BE164="CR", BF164="CR", BG164="CR", BH164="CR"), "***CLUB RECORD***", "")</f>
        <v/>
      </c>
      <c r="K164" s="15" t="str">
        <f>IF(AND(B164=100, OR(AND(E164='club records'!$B$6, F164&lt;='club records'!$C$6), AND(E164='club records'!$B$7, F164&lt;='club records'!$C$7), AND(E164='club records'!$B$8, F164&lt;='club records'!$C$8), AND(E164='club records'!$B$9, F164&lt;='club records'!$C$9), AND(E164='club records'!$B$10, F164&lt;='club records'!$C$10))), "CR", " ")</f>
        <v xml:space="preserve"> </v>
      </c>
      <c r="L164" s="15" t="str">
        <f>IF(AND(B164=200, OR(AND(E164='club records'!$B$11, F164&lt;='club records'!$C$11), AND(E164='club records'!$B$12, F164&lt;='club records'!$C$12), AND(E164='club records'!$B$13, F164&lt;='club records'!$C$13), AND(E164='club records'!$B$14, F164&lt;='club records'!$C$14), AND(E164='club records'!$B$15, F164&lt;='club records'!$C$15))), "CR", " ")</f>
        <v xml:space="preserve"> </v>
      </c>
      <c r="M164" s="15" t="str">
        <f>IF(AND(B164=300, OR(AND(E164='club records'!$B$16, F164&lt;='club records'!$C$16), AND(E164='club records'!$B$17, F164&lt;='club records'!$C$17))), "CR", " ")</f>
        <v xml:space="preserve"> </v>
      </c>
      <c r="N164" s="15" t="str">
        <f>IF(AND(B164=400, OR(AND(E164='club records'!$B$18, F164&lt;='club records'!$C$18), AND(E164='club records'!$B$19, F164&lt;='club records'!$C$19), AND(E164='club records'!$B$20, F164&lt;='club records'!$C$20), AND(E164='club records'!$B$21, F164&lt;='club records'!$C$21))), "CR", " ")</f>
        <v xml:space="preserve"> </v>
      </c>
      <c r="O164" s="15" t="str">
        <f>IF(AND(B164=800, OR(AND(E164='club records'!$B$22, F164&lt;='club records'!$C$22), AND(E164='club records'!$B$23, F164&lt;='club records'!$C$23), AND(E164='club records'!$B$24, F164&lt;='club records'!$C$24), AND(E164='club records'!$B$25, F164&lt;='club records'!$C$25), AND(E164='club records'!$B$26, F164&lt;='club records'!$C$26))), "CR", " ")</f>
        <v xml:space="preserve"> </v>
      </c>
      <c r="P164" s="15" t="str">
        <f>IF(AND(B164=1000, OR(AND(E164='club records'!$B$27, F164&lt;='club records'!$C$27), AND(E164='club records'!$B$28, F164&lt;='club records'!$C$28))), "CR", " ")</f>
        <v xml:space="preserve"> </v>
      </c>
      <c r="Q164" s="15" t="str">
        <f>IF(AND(B164=1500, OR(AND(E164='club records'!$B$29, F164&lt;='club records'!$C$29), AND(E164='club records'!$B$30, F164&lt;='club records'!$C$30), AND(E164='club records'!$B$31, F164&lt;='club records'!$C$31), AND(E164='club records'!$B$32, F164&lt;='club records'!$C$32), AND(E164='club records'!$B$33, F164&lt;='club records'!$C$33))), "CR", " ")</f>
        <v xml:space="preserve"> </v>
      </c>
      <c r="R164" s="15" t="str">
        <f>IF(AND(B164="1600 (Mile)",OR(AND(E164='club records'!$B$34,F164&lt;='club records'!$C$34),AND(E164='club records'!$B$35,F164&lt;='club records'!$C$35),AND(E164='club records'!$B$36,F164&lt;='club records'!$C$36),AND(E164='club records'!$B$37,F164&lt;='club records'!$C$37))),"CR"," ")</f>
        <v xml:space="preserve"> </v>
      </c>
      <c r="S164" s="15" t="str">
        <f>IF(AND(B164=3000, OR(AND(E164='club records'!$B$38, F164&lt;='club records'!$C$38), AND(E164='club records'!$B$39, F164&lt;='club records'!$C$39), AND(E164='club records'!$B$40, F164&lt;='club records'!$C$40), AND(E164='club records'!$B$41, F164&lt;='club records'!$C$41))), "CR", " ")</f>
        <v xml:space="preserve"> </v>
      </c>
      <c r="T164" s="15" t="str">
        <f>IF(AND(B164=5000, OR(AND(E164='club records'!$B$42, F164&lt;='club records'!$C$42), AND(E164='club records'!$B$43, F164&lt;='club records'!$C$43))), "CR", " ")</f>
        <v xml:space="preserve"> </v>
      </c>
      <c r="U164" s="14" t="str">
        <f>IF(AND(B164=10000, OR(AND(E164='club records'!$B$44, F164&lt;='club records'!$C$44), AND(E164='club records'!$B$45, F164&lt;='club records'!$C$45))), "CR", " ")</f>
        <v xml:space="preserve"> </v>
      </c>
      <c r="V164" s="14" t="str">
        <f>IF(AND(B164="high jump", OR(AND(E164='club records'!$F$1, F164&gt;='club records'!$G$1), AND(E164='club records'!$F$2, F164&gt;='club records'!$G$2), AND(E164='club records'!$F$3, F164&gt;='club records'!$G$3), AND(E164='club records'!$F$4, F164&gt;='club records'!$G$4), AND(E164='club records'!$F$5, F164&gt;='club records'!$G$5))), "CR", " ")</f>
        <v xml:space="preserve"> </v>
      </c>
      <c r="W164" s="14" t="str">
        <f>IF(AND(B164="long jump", OR(AND(E164='club records'!$F$6, F164&gt;='club records'!$G$6), AND(E164='club records'!$F$7, F164&gt;='club records'!$G$7), AND(E164='club records'!$F$8, F164&gt;='club records'!$G$8), AND(E164='club records'!$F$9, F164&gt;='club records'!$G$9), AND(E164='club records'!$F$10, F164&gt;='club records'!$G$10))), "CR", " ")</f>
        <v xml:space="preserve"> </v>
      </c>
      <c r="X164" s="14" t="str">
        <f>IF(AND(B164="triple jump", OR(AND(E164='club records'!$F$11, F164&gt;='club records'!$G$11), AND(E164='club records'!$F$12, F164&gt;='club records'!$G$12), AND(E164='club records'!$F$13, F164&gt;='club records'!$G$13), AND(E164='club records'!$F$14, F164&gt;='club records'!$G$14), AND(E164='club records'!$F$15, F164&gt;='club records'!$G$15))), "CR", " ")</f>
        <v xml:space="preserve"> </v>
      </c>
      <c r="Y164" s="14" t="str">
        <f>IF(AND(B164="pole vault", OR(AND(E164='club records'!$F$16, F164&gt;='club records'!$G$16), AND(E164='club records'!$F$17, F164&gt;='club records'!$G$17), AND(E164='club records'!$F$18, F164&gt;='club records'!$G$18), AND(E164='club records'!$F$19, F164&gt;='club records'!$G$19), AND(E164='club records'!$F$20, F164&gt;='club records'!$G$20))), "CR", " ")</f>
        <v xml:space="preserve"> </v>
      </c>
      <c r="Z164" s="14" t="str">
        <f>IF(AND(B164="discus 1", E164='club records'!$F$21, F164&gt;='club records'!$G$21), "CR", " ")</f>
        <v xml:space="preserve"> </v>
      </c>
      <c r="AA164" s="14" t="str">
        <f>IF(AND(B164="discus 1.25", E164='club records'!$F$22, F164&gt;='club records'!$G$22), "CR", " ")</f>
        <v xml:space="preserve"> </v>
      </c>
      <c r="AB164" s="14" t="str">
        <f>IF(AND(B164="discus 1.5", E164='club records'!$F$23, F164&gt;='club records'!$G$23), "CR", " ")</f>
        <v xml:space="preserve"> </v>
      </c>
      <c r="AC164" s="14" t="str">
        <f>IF(AND(B164="discus 1.75", E164='club records'!$F$24, F164&gt;='club records'!$G$24), "CR", " ")</f>
        <v xml:space="preserve"> </v>
      </c>
      <c r="AD164" s="14" t="str">
        <f>IF(AND(B164="discus 2", E164='club records'!$F$25, F164&gt;='club records'!$G$25), "CR", " ")</f>
        <v xml:space="preserve"> </v>
      </c>
      <c r="AE164" s="14" t="str">
        <f>IF(AND(B164="hammer 4", E164='club records'!$F$27, F164&gt;='club records'!$G$27), "CR", " ")</f>
        <v xml:space="preserve"> </v>
      </c>
      <c r="AF164" s="14" t="str">
        <f>IF(AND(B164="hammer 5", E164='club records'!$F$28, F164&gt;='club records'!$G$28), "CR", " ")</f>
        <v xml:space="preserve"> </v>
      </c>
      <c r="AG164" s="14" t="str">
        <f>IF(AND(B164="hammer 6", E164='club records'!$F$29, F164&gt;='club records'!$G$29), "CR", " ")</f>
        <v xml:space="preserve"> </v>
      </c>
      <c r="AH164" s="14" t="str">
        <f>IF(AND(B164="hammer 7.26", E164='club records'!$F$30, F164&gt;='club records'!$G$30), "CR", " ")</f>
        <v xml:space="preserve"> </v>
      </c>
      <c r="AI164" s="14" t="str">
        <f>IF(AND(B164="javelin 400", E164='club records'!$F$31, F164&gt;='club records'!$G$31), "CR", " ")</f>
        <v xml:space="preserve"> </v>
      </c>
      <c r="AJ164" s="14" t="str">
        <f>IF(AND(B164="javelin 600", E164='club records'!$F$32, F164&gt;='club records'!$G$32), "CR", " ")</f>
        <v xml:space="preserve"> </v>
      </c>
      <c r="AK164" s="14" t="str">
        <f>IF(AND(B164="javelin 700", E164='club records'!$F$33, F164&gt;='club records'!$G$33), "CR", " ")</f>
        <v xml:space="preserve"> </v>
      </c>
      <c r="AL164" s="14" t="str">
        <f>IF(AND(B164="javelin 800", OR(AND(E164='club records'!$F$34, F164&gt;='club records'!$G$34), AND(E164='club records'!$F$35, F164&gt;='club records'!$G$35))), "CR", " ")</f>
        <v xml:space="preserve"> </v>
      </c>
      <c r="AM164" s="14" t="str">
        <f>IF(AND(B164="shot 3", E164='club records'!$F$36, F164&gt;='club records'!$G$36), "CR", " ")</f>
        <v xml:space="preserve"> </v>
      </c>
      <c r="AN164" s="14" t="str">
        <f>IF(AND(B164="shot 4", E164='club records'!$F$37, F164&gt;='club records'!$G$37), "CR", " ")</f>
        <v xml:space="preserve"> </v>
      </c>
      <c r="AO164" s="14" t="str">
        <f>IF(AND(B164="shot 5", E164='club records'!$F$38, F164&gt;='club records'!$G$38), "CR", " ")</f>
        <v xml:space="preserve"> </v>
      </c>
      <c r="AP164" s="14" t="str">
        <f>IF(AND(B164="shot 6", E164='club records'!$F$39, F164&gt;='club records'!$G$39), "CR", " ")</f>
        <v xml:space="preserve"> </v>
      </c>
      <c r="AQ164" s="14" t="str">
        <f>IF(AND(B164="shot 7.26", E164='club records'!$F$40, F164&gt;='club records'!$G$40), "CR", " ")</f>
        <v xml:space="preserve"> </v>
      </c>
      <c r="AR164" s="14" t="str">
        <f>IF(AND(B164="60H",OR(AND(E164='club records'!$J$1,F164&lt;='club records'!$K$1),AND(E164='club records'!$J$2,F164&lt;='club records'!$K$2),AND(E164='club records'!$J$3,F164&lt;='club records'!$K$3),AND(E164='club records'!$J$4,F164&lt;='club records'!$K$4),AND(E164='club records'!$J$5,F164&lt;='club records'!$K$5))),"CR"," ")</f>
        <v xml:space="preserve"> </v>
      </c>
      <c r="AS164" s="14" t="str">
        <f>IF(AND(B164="75H", AND(E164='club records'!$J$6, F164&lt;='club records'!$K$6)), "CR", " ")</f>
        <v xml:space="preserve"> </v>
      </c>
      <c r="AT164" s="14" t="str">
        <f>IF(AND(B164="80H", AND(E164='club records'!$J$7, F164&lt;='club records'!$K$7)), "CR", " ")</f>
        <v xml:space="preserve"> </v>
      </c>
      <c r="AU164" s="14" t="str">
        <f>IF(AND(B164="100H", AND(E164='club records'!$J$8, F164&lt;='club records'!$K$8)), "CR", " ")</f>
        <v xml:space="preserve"> </v>
      </c>
      <c r="AV164" s="14" t="str">
        <f>IF(AND(B164="110H", OR(AND(E164='club records'!$J$9, F164&lt;='club records'!$K$9), AND(E164='club records'!$J$10, F164&lt;='club records'!$K$10))), "CR", " ")</f>
        <v xml:space="preserve"> </v>
      </c>
      <c r="AW164" s="14" t="str">
        <f>IF(AND(B164="400H", OR(AND(E164='club records'!$J$11, F164&lt;='club records'!$K$11), AND(E164='club records'!$J$12, F164&lt;='club records'!$K$12), AND(E164='club records'!$J$13, F164&lt;='club records'!$K$13), AND(E164='club records'!$J$14, F164&lt;='club records'!$K$14))), "CR", " ")</f>
        <v xml:space="preserve"> </v>
      </c>
      <c r="AX164" s="14" t="str">
        <f>IF(AND(B164="1500SC", AND(E164='club records'!$J$15, F164&lt;='club records'!$K$15)), "CR", " ")</f>
        <v xml:space="preserve"> </v>
      </c>
      <c r="AY164" s="14" t="str">
        <f>IF(AND(B164="2000SC", OR(AND(E164='club records'!$J$17, F164&lt;='club records'!$K$17), AND(E164='club records'!$J$18, F164&lt;='club records'!$K$18))), "CR", " ")</f>
        <v xml:space="preserve"> </v>
      </c>
      <c r="AZ164" s="14" t="str">
        <f>IF(AND(B164="3000SC", OR(AND(E164='club records'!$J$20, F164&lt;='club records'!$K$20), AND(E164='club records'!$J$21, F164&lt;='club records'!$K$21))), "CR", " ")</f>
        <v xml:space="preserve"> </v>
      </c>
      <c r="BA164" s="15" t="str">
        <f>IF(AND(B164="4x100", OR(AND(E164='club records'!$N$1, F164&lt;='club records'!$O$1), AND(E164='club records'!$N$2, F164&lt;='club records'!$O$2), AND(E164='club records'!$N$3, F164&lt;='club records'!$O$3), AND(E164='club records'!$N$4, F164&lt;='club records'!$O$4), AND(E164='club records'!$N$5, F164&lt;='club records'!$O$5))), "CR", " ")</f>
        <v xml:space="preserve"> </v>
      </c>
      <c r="BB164" s="15" t="str">
        <f>IF(AND(B164="4x200", OR(AND(E164='club records'!$N$6, F164&lt;='club records'!$O$6), AND(E164='club records'!$N$7, F164&lt;='club records'!$O$7), AND(E164='club records'!$N$8, F164&lt;='club records'!$O$8), AND(E164='club records'!$N$9, F164&lt;='club records'!$O$9), AND(E164='club records'!$N$10, F164&lt;='club records'!$O$10))), "CR", " ")</f>
        <v xml:space="preserve"> </v>
      </c>
      <c r="BC164" s="15" t="str">
        <f>IF(AND(B164="4x300", AND(E164='club records'!$N$11, F164&lt;='club records'!$O$11)), "CR", " ")</f>
        <v xml:space="preserve"> </v>
      </c>
      <c r="BD164" s="15" t="str">
        <f>IF(AND(B164="4x400", OR(AND(E164='club records'!$N$12, F164&lt;='club records'!$O$12), AND(E164='club records'!$N$13, F164&lt;='club records'!$O$13), AND(E164='club records'!$N$14, F164&lt;='club records'!$O$14), AND(E164='club records'!$N$15, F164&lt;='club records'!$O$15))), "CR", " ")</f>
        <v xml:space="preserve"> </v>
      </c>
      <c r="BE164" s="15" t="str">
        <f>IF(AND(B164="3x800", OR(AND(E164='club records'!$N$16, F164&lt;='club records'!$O$16), AND(E164='club records'!$N$17, F164&lt;='club records'!$O$17), AND(E164='club records'!$N$18, F164&lt;='club records'!$O$18))), "CR", " ")</f>
        <v xml:space="preserve"> </v>
      </c>
      <c r="BF164" s="15" t="str">
        <f>IF(AND(B164="pentathlon", OR(AND(E164='club records'!$N$21, F164&gt;='club records'!$O$21), AND(E164='club records'!$N$22, F164&gt;='club records'!$O$22),AND(E164='club records'!$N$23, F164&gt;='club records'!$O$23),AND(E164='club records'!$N$24, F164&gt;='club records'!$O$24))), "CR", " ")</f>
        <v xml:space="preserve"> </v>
      </c>
      <c r="BG164" s="15" t="str">
        <f>IF(AND(B164="heptathlon", OR(AND(E164='club records'!$N$26, F164&gt;='club records'!$O$26), AND(E164='club records'!$N$27, F164&gt;='club records'!$O$27))), "CR", " ")</f>
        <v xml:space="preserve"> </v>
      </c>
      <c r="BH164" s="15" t="str">
        <f>IF(AND(B164="decathlon", OR(AND(E164='club records'!$N$29, F164&gt;='club records'!$O$29), AND(E164='club records'!$N$30, F164&gt;='club records'!$O$30),AND(E164='club records'!$N$31, F164&gt;='club records'!$O$31))), "CR", " ")</f>
        <v xml:space="preserve"> </v>
      </c>
    </row>
    <row r="165" spans="1:60" ht="14.5" x14ac:dyDescent="0.35">
      <c r="A165" s="1" t="str">
        <f t="shared" si="11"/>
        <v>U15</v>
      </c>
      <c r="B165" s="2">
        <v>100</v>
      </c>
      <c r="C165" s="1" t="s">
        <v>288</v>
      </c>
      <c r="D165" s="1" t="s">
        <v>261</v>
      </c>
      <c r="E165" s="19" t="s">
        <v>11</v>
      </c>
      <c r="F165" s="20">
        <v>11.93</v>
      </c>
      <c r="G165" s="27">
        <v>43649</v>
      </c>
      <c r="H165" s="1" t="s">
        <v>313</v>
      </c>
      <c r="I165" s="1" t="s">
        <v>305</v>
      </c>
      <c r="J165" s="15" t="s">
        <v>410</v>
      </c>
      <c r="K165" s="15" t="str">
        <f>IF(AND(B165=100, OR(AND(E165='club records'!$B$6, F165&lt;='club records'!$C$6), AND(E165='club records'!$B$7, F165&lt;='club records'!$C$7), AND(E165='club records'!$B$8, F165&lt;='club records'!$C$8), AND(E165='club records'!$B$9, F165&lt;='club records'!$C$9), AND(E165='club records'!$B$10, F165&lt;='club records'!$C$10))), "CR", " ")</f>
        <v xml:space="preserve"> </v>
      </c>
      <c r="L165" s="15" t="str">
        <f>IF(AND(B165=200, OR(AND(E165='club records'!$B$11, F165&lt;='club records'!$C$11), AND(E165='club records'!$B$12, F165&lt;='club records'!$C$12), AND(E165='club records'!$B$13, F165&lt;='club records'!$C$13), AND(E165='club records'!$B$14, F165&lt;='club records'!$C$14), AND(E165='club records'!$B$15, F165&lt;='club records'!$C$15))), "CR", " ")</f>
        <v xml:space="preserve"> </v>
      </c>
      <c r="M165" s="15" t="str">
        <f>IF(AND(B165=300, OR(AND(E165='club records'!$B$16, F165&lt;='club records'!$C$16), AND(E165='club records'!$B$17, F165&lt;='club records'!$C$17))), "CR", " ")</f>
        <v xml:space="preserve"> </v>
      </c>
      <c r="N165" s="15"/>
      <c r="O165" s="15"/>
      <c r="P165" s="15"/>
      <c r="Q165" s="15"/>
      <c r="R165" s="15" t="str">
        <f>IF(AND(B165="1600 (Mile)",OR(AND(E165='club records'!$B$34,F165&lt;='club records'!$C$34),AND(E165='club records'!$B$35,F165&lt;='club records'!$C$35),AND(E165='club records'!$B$36,F165&lt;='club records'!$C$36),AND(E165='club records'!$B$37,F165&lt;='club records'!$C$37))),"CR"," ")</f>
        <v xml:space="preserve"> </v>
      </c>
      <c r="S165" s="15"/>
      <c r="T165" s="1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5"/>
      <c r="BB165" s="15"/>
      <c r="BC165" s="15"/>
      <c r="BD165" s="15"/>
      <c r="BE165" s="15"/>
      <c r="BF165" s="15"/>
      <c r="BG165" s="15"/>
      <c r="BH165" s="15"/>
    </row>
    <row r="166" spans="1:60" ht="14.5" x14ac:dyDescent="0.35">
      <c r="A166" s="1" t="str">
        <f t="shared" si="11"/>
        <v>U15</v>
      </c>
      <c r="B166" s="2">
        <v>100</v>
      </c>
      <c r="C166" s="1" t="s">
        <v>71</v>
      </c>
      <c r="D166" s="1" t="s">
        <v>72</v>
      </c>
      <c r="E166" s="19" t="s">
        <v>11</v>
      </c>
      <c r="F166" s="20">
        <v>12.07</v>
      </c>
      <c r="G166" s="27">
        <v>43596</v>
      </c>
      <c r="H166" s="1" t="s">
        <v>313</v>
      </c>
      <c r="I166" s="1" t="s">
        <v>339</v>
      </c>
      <c r="J166" s="15" t="str">
        <f>IF(OR(K166="CR", L166="CR", M166="CR", N166="CR", O166="CR", P166="CR", Q166="CR", R166="CR", S166="CR", T166="CR",U166="CR", V166="CR", W166="CR", X166="CR", Y166="CR", Z166="CR", AA166="CR", AB166="CR", AC166="CR", AD166="CR", AE166="CR", AF166="CR", AG166="CR", AH166="CR", AI166="CR", AJ166="CR", AK166="CR", AL166="CR", AM166="CR", AN166="CR", AO166="CR", AP166="CR", AQ166="CR", AR166="CR", AS166="CR", AT166="CR", AU166="CR", AV166="CR", AW166="CR", AX166="CR", AY166="CR", AZ166="CR", BA166="CR", BB166="CR", BC166="CR", BD166="CR", BE166="CR", BF166="CR", BG166="CR", BH166="CR"), "***CLUB RECORD***", "")</f>
        <v/>
      </c>
      <c r="K166" s="15" t="str">
        <f>IF(AND(B166=100, OR(AND(E166='club records'!$B$6, F166&lt;='club records'!$C$6), AND(E166='club records'!$B$7, F166&lt;='club records'!$C$7), AND(E166='club records'!$B$8, F166&lt;='club records'!$C$8), AND(E166='club records'!$B$9, F166&lt;='club records'!$C$9), AND(E166='club records'!$B$10, F166&lt;='club records'!$C$10))), "CR", " ")</f>
        <v xml:space="preserve"> </v>
      </c>
      <c r="L166" s="15" t="str">
        <f>IF(AND(B166=200, OR(AND(E166='club records'!$B$11, F166&lt;='club records'!$C$11), AND(E166='club records'!$B$12, F166&lt;='club records'!$C$12), AND(E166='club records'!$B$13, F166&lt;='club records'!$C$13), AND(E166='club records'!$B$14, F166&lt;='club records'!$C$14), AND(E166='club records'!$B$15, F166&lt;='club records'!$C$15))), "CR", " ")</f>
        <v xml:space="preserve"> </v>
      </c>
      <c r="M166" s="15" t="str">
        <f>IF(AND(B166=300, OR(AND(E166='club records'!$B$16, F166&lt;='club records'!$C$16), AND(E166='club records'!$B$17, F166&lt;='club records'!$C$17))), "CR", " ")</f>
        <v xml:space="preserve"> </v>
      </c>
      <c r="N166" s="15" t="str">
        <f>IF(AND(B166=400, OR(AND(E166='club records'!$B$18, F166&lt;='club records'!$C$18), AND(E166='club records'!$B$19, F166&lt;='club records'!$C$19), AND(E166='club records'!$B$20, F166&lt;='club records'!$C$20), AND(E166='club records'!$B$21, F166&lt;='club records'!$C$21))), "CR", " ")</f>
        <v xml:space="preserve"> </v>
      </c>
      <c r="O166" s="15" t="str">
        <f>IF(AND(B166=800, OR(AND(E166='club records'!$B$22, F166&lt;='club records'!$C$22), AND(E166='club records'!$B$23, F166&lt;='club records'!$C$23), AND(E166='club records'!$B$24, F166&lt;='club records'!$C$24), AND(E166='club records'!$B$25, F166&lt;='club records'!$C$25), AND(E166='club records'!$B$26, F166&lt;='club records'!$C$26))), "CR", " ")</f>
        <v xml:space="preserve"> </v>
      </c>
      <c r="P166" s="15" t="str">
        <f>IF(AND(B166=1000, OR(AND(E166='club records'!$B$27, F166&lt;='club records'!$C$27), AND(E166='club records'!$B$28, F166&lt;='club records'!$C$28))), "CR", " ")</f>
        <v xml:space="preserve"> </v>
      </c>
      <c r="Q166" s="15" t="str">
        <f>IF(AND(B166=1500, OR(AND(E166='club records'!$B$29, F166&lt;='club records'!$C$29), AND(E166='club records'!$B$30, F166&lt;='club records'!$C$30), AND(E166='club records'!$B$31, F166&lt;='club records'!$C$31), AND(E166='club records'!$B$32, F166&lt;='club records'!$C$32), AND(E166='club records'!$B$33, F166&lt;='club records'!$C$33))), "CR", " ")</f>
        <v xml:space="preserve"> </v>
      </c>
      <c r="R166" s="15" t="str">
        <f>IF(AND(B166="1600 (Mile)",OR(AND(E166='club records'!$B$34,F166&lt;='club records'!$C$34),AND(E166='club records'!$B$35,F166&lt;='club records'!$C$35),AND(E166='club records'!$B$36,F166&lt;='club records'!$C$36),AND(E166='club records'!$B$37,F166&lt;='club records'!$C$37))),"CR"," ")</f>
        <v xml:space="preserve"> </v>
      </c>
      <c r="S166" s="15" t="str">
        <f>IF(AND(B166=3000, OR(AND(E166='club records'!$B$38, F166&lt;='club records'!$C$38), AND(E166='club records'!$B$39, F166&lt;='club records'!$C$39), AND(E166='club records'!$B$40, F166&lt;='club records'!$C$40), AND(E166='club records'!$B$41, F166&lt;='club records'!$C$41))), "CR", " ")</f>
        <v xml:space="preserve"> </v>
      </c>
      <c r="T166" s="15" t="str">
        <f>IF(AND(B166=5000, OR(AND(E166='club records'!$B$42, F166&lt;='club records'!$C$42), AND(E166='club records'!$B$43, F166&lt;='club records'!$C$43))), "CR", " ")</f>
        <v xml:space="preserve"> </v>
      </c>
      <c r="U166" s="14" t="str">
        <f>IF(AND(B166=10000, OR(AND(E166='club records'!$B$44, F166&lt;='club records'!$C$44), AND(E166='club records'!$B$45, F166&lt;='club records'!$C$45))), "CR", " ")</f>
        <v xml:space="preserve"> </v>
      </c>
      <c r="V166" s="14" t="str">
        <f>IF(AND(B166="high jump", OR(AND(E166='club records'!$F$1, F166&gt;='club records'!$G$1), AND(E166='club records'!$F$2, F166&gt;='club records'!$G$2), AND(E166='club records'!$F$3, F166&gt;='club records'!$G$3), AND(E166='club records'!$F$4, F166&gt;='club records'!$G$4), AND(E166='club records'!$F$5, F166&gt;='club records'!$G$5))), "CR", " ")</f>
        <v xml:space="preserve"> </v>
      </c>
      <c r="W166" s="14" t="str">
        <f>IF(AND(B166="long jump", OR(AND(E166='club records'!$F$6, F166&gt;='club records'!$G$6), AND(E166='club records'!$F$7, F166&gt;='club records'!$G$7), AND(E166='club records'!$F$8, F166&gt;='club records'!$G$8), AND(E166='club records'!$F$9, F166&gt;='club records'!$G$9), AND(E166='club records'!$F$10, F166&gt;='club records'!$G$10))), "CR", " ")</f>
        <v xml:space="preserve"> </v>
      </c>
      <c r="X166" s="14" t="str">
        <f>IF(AND(B166="triple jump", OR(AND(E166='club records'!$F$11, F166&gt;='club records'!$G$11), AND(E166='club records'!$F$12, F166&gt;='club records'!$G$12), AND(E166='club records'!$F$13, F166&gt;='club records'!$G$13), AND(E166='club records'!$F$14, F166&gt;='club records'!$G$14), AND(E166='club records'!$F$15, F166&gt;='club records'!$G$15))), "CR", " ")</f>
        <v xml:space="preserve"> </v>
      </c>
      <c r="Y166" s="14" t="str">
        <f>IF(AND(B166="pole vault", OR(AND(E166='club records'!$F$16, F166&gt;='club records'!$G$16), AND(E166='club records'!$F$17, F166&gt;='club records'!$G$17), AND(E166='club records'!$F$18, F166&gt;='club records'!$G$18), AND(E166='club records'!$F$19, F166&gt;='club records'!$G$19), AND(E166='club records'!$F$20, F166&gt;='club records'!$G$20))), "CR", " ")</f>
        <v xml:space="preserve"> </v>
      </c>
      <c r="Z166" s="14" t="str">
        <f>IF(AND(B166="discus 1", E166='club records'!$F$21, F166&gt;='club records'!$G$21), "CR", " ")</f>
        <v xml:space="preserve"> </v>
      </c>
      <c r="AA166" s="14" t="str">
        <f>IF(AND(B166="discus 1.25", E166='club records'!$F$22, F166&gt;='club records'!$G$22), "CR", " ")</f>
        <v xml:space="preserve"> </v>
      </c>
      <c r="AB166" s="14" t="str">
        <f>IF(AND(B166="discus 1.5", E166='club records'!$F$23, F166&gt;='club records'!$G$23), "CR", " ")</f>
        <v xml:space="preserve"> </v>
      </c>
      <c r="AC166" s="14" t="str">
        <f>IF(AND(B166="discus 1.75", E166='club records'!$F$24, F166&gt;='club records'!$G$24), "CR", " ")</f>
        <v xml:space="preserve"> </v>
      </c>
      <c r="AD166" s="14" t="str">
        <f>IF(AND(B166="discus 2", E166='club records'!$F$25, F166&gt;='club records'!$G$25), "CR", " ")</f>
        <v xml:space="preserve"> </v>
      </c>
      <c r="AE166" s="14" t="str">
        <f>IF(AND(B166="hammer 4", E166='club records'!$F$27, F166&gt;='club records'!$G$27), "CR", " ")</f>
        <v xml:space="preserve"> </v>
      </c>
      <c r="AF166" s="14" t="str">
        <f>IF(AND(B166="hammer 5", E166='club records'!$F$28, F166&gt;='club records'!$G$28), "CR", " ")</f>
        <v xml:space="preserve"> </v>
      </c>
      <c r="AG166" s="14" t="str">
        <f>IF(AND(B166="hammer 6", E166='club records'!$F$29, F166&gt;='club records'!$G$29), "CR", " ")</f>
        <v xml:space="preserve"> </v>
      </c>
      <c r="AH166" s="14" t="str">
        <f>IF(AND(B166="hammer 7.26", E166='club records'!$F$30, F166&gt;='club records'!$G$30), "CR", " ")</f>
        <v xml:space="preserve"> </v>
      </c>
      <c r="AI166" s="14" t="str">
        <f>IF(AND(B166="javelin 400", E166='club records'!$F$31, F166&gt;='club records'!$G$31), "CR", " ")</f>
        <v xml:space="preserve"> </v>
      </c>
      <c r="AJ166" s="14" t="str">
        <f>IF(AND(B166="javelin 600", E166='club records'!$F$32, F166&gt;='club records'!$G$32), "CR", " ")</f>
        <v xml:space="preserve"> </v>
      </c>
      <c r="AK166" s="14" t="str">
        <f>IF(AND(B166="javelin 700", E166='club records'!$F$33, F166&gt;='club records'!$G$33), "CR", " ")</f>
        <v xml:space="preserve"> </v>
      </c>
      <c r="AL166" s="14" t="str">
        <f>IF(AND(B166="javelin 800", OR(AND(E166='club records'!$F$34, F166&gt;='club records'!$G$34), AND(E166='club records'!$F$35, F166&gt;='club records'!$G$35))), "CR", " ")</f>
        <v xml:space="preserve"> </v>
      </c>
      <c r="AM166" s="14" t="str">
        <f>IF(AND(B166="shot 3", E166='club records'!$F$36, F166&gt;='club records'!$G$36), "CR", " ")</f>
        <v xml:space="preserve"> </v>
      </c>
      <c r="AN166" s="14" t="str">
        <f>IF(AND(B166="shot 4", E166='club records'!$F$37, F166&gt;='club records'!$G$37), "CR", " ")</f>
        <v xml:space="preserve"> </v>
      </c>
      <c r="AO166" s="14" t="str">
        <f>IF(AND(B166="shot 5", E166='club records'!$F$38, F166&gt;='club records'!$G$38), "CR", " ")</f>
        <v xml:space="preserve"> </v>
      </c>
      <c r="AP166" s="14" t="str">
        <f>IF(AND(B166="shot 6", E166='club records'!$F$39, F166&gt;='club records'!$G$39), "CR", " ")</f>
        <v xml:space="preserve"> </v>
      </c>
      <c r="AQ166" s="14" t="str">
        <f>IF(AND(B166="shot 7.26", E166='club records'!$F$40, F166&gt;='club records'!$G$40), "CR", " ")</f>
        <v xml:space="preserve"> </v>
      </c>
      <c r="AR166" s="14" t="str">
        <f>IF(AND(B166="60H",OR(AND(E166='club records'!$J$1,F166&lt;='club records'!$K$1),AND(E166='club records'!$J$2,F166&lt;='club records'!$K$2),AND(E166='club records'!$J$3,F166&lt;='club records'!$K$3),AND(E166='club records'!$J$4,F166&lt;='club records'!$K$4),AND(E166='club records'!$J$5,F166&lt;='club records'!$K$5))),"CR"," ")</f>
        <v xml:space="preserve"> </v>
      </c>
      <c r="AS166" s="14" t="str">
        <f>IF(AND(B166="75H", AND(E166='club records'!$J$6, F166&lt;='club records'!$K$6)), "CR", " ")</f>
        <v xml:space="preserve"> </v>
      </c>
      <c r="AT166" s="14" t="str">
        <f>IF(AND(B166="80H", AND(E166='club records'!$J$7, F166&lt;='club records'!$K$7)), "CR", " ")</f>
        <v xml:space="preserve"> </v>
      </c>
      <c r="AU166" s="14" t="str">
        <f>IF(AND(B166="100H", AND(E166='club records'!$J$8, F166&lt;='club records'!$K$8)), "CR", " ")</f>
        <v xml:space="preserve"> </v>
      </c>
      <c r="AV166" s="14" t="str">
        <f>IF(AND(B166="110H", OR(AND(E166='club records'!$J$9, F166&lt;='club records'!$K$9), AND(E166='club records'!$J$10, F166&lt;='club records'!$K$10))), "CR", " ")</f>
        <v xml:space="preserve"> </v>
      </c>
      <c r="AW166" s="14" t="str">
        <f>IF(AND(B166="400H", OR(AND(E166='club records'!$J$11, F166&lt;='club records'!$K$11), AND(E166='club records'!$J$12, F166&lt;='club records'!$K$12), AND(E166='club records'!$J$13, F166&lt;='club records'!$K$13), AND(E166='club records'!$J$14, F166&lt;='club records'!$K$14))), "CR", " ")</f>
        <v xml:space="preserve"> </v>
      </c>
      <c r="AX166" s="14" t="str">
        <f>IF(AND(B166="1500SC", AND(E166='club records'!$J$15, F166&lt;='club records'!$K$15)), "CR", " ")</f>
        <v xml:space="preserve"> </v>
      </c>
      <c r="AY166" s="14" t="str">
        <f>IF(AND(B166="2000SC", OR(AND(E166='club records'!$J$17, F166&lt;='club records'!$K$17), AND(E166='club records'!$J$18, F166&lt;='club records'!$K$18))), "CR", " ")</f>
        <v xml:space="preserve"> </v>
      </c>
      <c r="AZ166" s="14" t="str">
        <f>IF(AND(B166="3000SC", OR(AND(E166='club records'!$J$20, F166&lt;='club records'!$K$20), AND(E166='club records'!$J$21, F166&lt;='club records'!$K$21))), "CR", " ")</f>
        <v xml:space="preserve"> </v>
      </c>
      <c r="BA166" s="15" t="str">
        <f>IF(AND(B166="4x100", OR(AND(E166='club records'!$N$1, F166&lt;='club records'!$O$1), AND(E166='club records'!$N$2, F166&lt;='club records'!$O$2), AND(E166='club records'!$N$3, F166&lt;='club records'!$O$3), AND(E166='club records'!$N$4, F166&lt;='club records'!$O$4), AND(E166='club records'!$N$5, F166&lt;='club records'!$O$5))), "CR", " ")</f>
        <v xml:space="preserve"> </v>
      </c>
      <c r="BB166" s="15" t="str">
        <f>IF(AND(B166="4x200", OR(AND(E166='club records'!$N$6, F166&lt;='club records'!$O$6), AND(E166='club records'!$N$7, F166&lt;='club records'!$O$7), AND(E166='club records'!$N$8, F166&lt;='club records'!$O$8), AND(E166='club records'!$N$9, F166&lt;='club records'!$O$9), AND(E166='club records'!$N$10, F166&lt;='club records'!$O$10))), "CR", " ")</f>
        <v xml:space="preserve"> </v>
      </c>
      <c r="BC166" s="15" t="str">
        <f>IF(AND(B166="4x300", AND(E166='club records'!$N$11, F166&lt;='club records'!$O$11)), "CR", " ")</f>
        <v xml:space="preserve"> </v>
      </c>
      <c r="BD166" s="15" t="str">
        <f>IF(AND(B166="4x400", OR(AND(E166='club records'!$N$12, F166&lt;='club records'!$O$12), AND(E166='club records'!$N$13, F166&lt;='club records'!$O$13), AND(E166='club records'!$N$14, F166&lt;='club records'!$O$14), AND(E166='club records'!$N$15, F166&lt;='club records'!$O$15))), "CR", " ")</f>
        <v xml:space="preserve"> </v>
      </c>
      <c r="BE166" s="15" t="str">
        <f>IF(AND(B166="3x800", OR(AND(E166='club records'!$N$16, F166&lt;='club records'!$O$16), AND(E166='club records'!$N$17, F166&lt;='club records'!$O$17), AND(E166='club records'!$N$18, F166&lt;='club records'!$O$18))), "CR", " ")</f>
        <v xml:space="preserve"> </v>
      </c>
      <c r="BF166" s="15" t="str">
        <f>IF(AND(B166="pentathlon", OR(AND(E166='club records'!$N$21, F166&gt;='club records'!$O$21), AND(E166='club records'!$N$22, F166&gt;='club records'!$O$22),AND(E166='club records'!$N$23, F166&gt;='club records'!$O$23),AND(E166='club records'!$N$24, F166&gt;='club records'!$O$24))), "CR", " ")</f>
        <v xml:space="preserve"> </v>
      </c>
      <c r="BG166" s="15" t="str">
        <f>IF(AND(B166="heptathlon", OR(AND(E166='club records'!$N$26, F166&gt;='club records'!$O$26), AND(E166='club records'!$N$27, F166&gt;='club records'!$O$27))), "CR", " ")</f>
        <v xml:space="preserve"> </v>
      </c>
      <c r="BH166" s="15" t="str">
        <f>IF(AND(B166="decathlon", OR(AND(E166='club records'!$N$29, F166&gt;='club records'!$O$29), AND(E166='club records'!$N$30, F166&gt;='club records'!$O$30),AND(E166='club records'!$N$31, F166&gt;='club records'!$O$31))), "CR", " ")</f>
        <v xml:space="preserve"> </v>
      </c>
    </row>
    <row r="167" spans="1:60" ht="14.5" x14ac:dyDescent="0.35">
      <c r="A167" s="1" t="str">
        <f t="shared" si="11"/>
        <v>U15</v>
      </c>
      <c r="B167" s="2">
        <v>100</v>
      </c>
      <c r="C167" s="1" t="s">
        <v>70</v>
      </c>
      <c r="D167" s="1" t="s">
        <v>15</v>
      </c>
      <c r="E167" s="19" t="s">
        <v>11</v>
      </c>
      <c r="F167" s="20">
        <v>12.09</v>
      </c>
      <c r="G167" s="27" t="s">
        <v>414</v>
      </c>
      <c r="H167" s="1" t="s">
        <v>313</v>
      </c>
      <c r="I167" s="1" t="s">
        <v>408</v>
      </c>
      <c r="J167" s="15" t="str">
        <f>IF(OR(K167="CR", L167="CR", M167="CR", N167="CR", O167="CR", P167="CR", Q167="CR", R167="CR", S167="CR", T167="CR",U167="CR", V167="CR", W167="CR", X167="CR", Y167="CR", Z167="CR", AA167="CR", AB167="CR", AC167="CR", AD167="CR", AE167="CR", AF167="CR", AG167="CR", AH167="CR", AI167="CR", AJ167="CR", AK167="CR", AL167="CR", AM167="CR", AN167="CR", AO167="CR", AP167="CR", AQ167="CR", AR167="CR", AS167="CR", AT167="CR", AU167="CR", AV167="CR", AW167="CR", AX167="CR", AY167="CR", AZ167="CR", BA167="CR", BB167="CR", BC167="CR", BD167="CR", BE167="CR", BF167="CR", BG167="CR", BH167="CR"), "***CLUB RECORD***", "")</f>
        <v/>
      </c>
      <c r="K167" s="15" t="str">
        <f>IF(AND(B167=100, OR(AND(E167='club records'!$B$6, F167&lt;='club records'!$C$6), AND(E167='club records'!$B$7, F167&lt;='club records'!$C$7), AND(E167='club records'!$B$8, F167&lt;='club records'!$C$8), AND(E167='club records'!$B$9, F167&lt;='club records'!$C$9), AND(E167='club records'!$B$10, F167&lt;='club records'!$C$10))), "CR", " ")</f>
        <v xml:space="preserve"> </v>
      </c>
      <c r="L167" s="15" t="str">
        <f>IF(AND(B167=200, OR(AND(E167='club records'!$B$11, F167&lt;='club records'!$C$11), AND(E167='club records'!$B$12, F167&lt;='club records'!$C$12), AND(E167='club records'!$B$13, F167&lt;='club records'!$C$13), AND(E167='club records'!$B$14, F167&lt;='club records'!$C$14), AND(E167='club records'!$B$15, F167&lt;='club records'!$C$15))), "CR", " ")</f>
        <v xml:space="preserve"> </v>
      </c>
      <c r="M167" s="15" t="str">
        <f>IF(AND(B167=300, OR(AND(E167='club records'!$B$16, F167&lt;='club records'!$C$16), AND(E167='club records'!$B$17, F167&lt;='club records'!$C$17))), "CR", " ")</f>
        <v xml:space="preserve"> </v>
      </c>
      <c r="N167" s="15" t="str">
        <f>IF(AND(B167=400, OR(AND(E167='club records'!$B$18, F167&lt;='club records'!$C$18), AND(E167='club records'!$B$19, F167&lt;='club records'!$C$19), AND(E167='club records'!$B$20, F167&lt;='club records'!$C$20), AND(E167='club records'!$B$21, F167&lt;='club records'!$C$21))), "CR", " ")</f>
        <v xml:space="preserve"> </v>
      </c>
      <c r="O167" s="15" t="str">
        <f>IF(AND(B167=800, OR(AND(E167='club records'!$B$22, F167&lt;='club records'!$C$22), AND(E167='club records'!$B$23, F167&lt;='club records'!$C$23), AND(E167='club records'!$B$24, F167&lt;='club records'!$C$24), AND(E167='club records'!$B$25, F167&lt;='club records'!$C$25), AND(E167='club records'!$B$26, F167&lt;='club records'!$C$26))), "CR", " ")</f>
        <v xml:space="preserve"> </v>
      </c>
      <c r="P167" s="15" t="str">
        <f>IF(AND(B167=1000, OR(AND(E167='club records'!$B$27, F167&lt;='club records'!$C$27), AND(E167='club records'!$B$28, F167&lt;='club records'!$C$28))), "CR", " ")</f>
        <v xml:space="preserve"> </v>
      </c>
      <c r="Q167" s="15" t="str">
        <f>IF(AND(B167=1500, OR(AND(E167='club records'!$B$29, F167&lt;='club records'!$C$29), AND(E167='club records'!$B$30, F167&lt;='club records'!$C$30), AND(E167='club records'!$B$31, F167&lt;='club records'!$C$31), AND(E167='club records'!$B$32, F167&lt;='club records'!$C$32), AND(E167='club records'!$B$33, F167&lt;='club records'!$C$33))), "CR", " ")</f>
        <v xml:space="preserve"> </v>
      </c>
      <c r="R167" s="15" t="str">
        <f>IF(AND(B167="1600 (Mile)",OR(AND(E167='club records'!$B$34,F167&lt;='club records'!$C$34),AND(E167='club records'!$B$35,F167&lt;='club records'!$C$35),AND(E167='club records'!$B$36,F167&lt;='club records'!$C$36),AND(E167='club records'!$B$37,F167&lt;='club records'!$C$37))),"CR"," ")</f>
        <v xml:space="preserve"> </v>
      </c>
      <c r="S167" s="15" t="str">
        <f>IF(AND(B167=3000, OR(AND(E167='club records'!$B$38, F167&lt;='club records'!$C$38), AND(E167='club records'!$B$39, F167&lt;='club records'!$C$39), AND(E167='club records'!$B$40, F167&lt;='club records'!$C$40), AND(E167='club records'!$B$41, F167&lt;='club records'!$C$41))), "CR", " ")</f>
        <v xml:space="preserve"> </v>
      </c>
      <c r="T167" s="15" t="str">
        <f>IF(AND(B167=5000, OR(AND(E167='club records'!$B$42, F167&lt;='club records'!$C$42), AND(E167='club records'!$B$43, F167&lt;='club records'!$C$43))), "CR", " ")</f>
        <v xml:space="preserve"> </v>
      </c>
      <c r="U167" s="14" t="str">
        <f>IF(AND(B167=10000, OR(AND(E167='club records'!$B$44, F167&lt;='club records'!$C$44), AND(E167='club records'!$B$45, F167&lt;='club records'!$C$45))), "CR", " ")</f>
        <v xml:space="preserve"> </v>
      </c>
      <c r="V167" s="14" t="str">
        <f>IF(AND(B167="high jump", OR(AND(E167='club records'!$F$1, F167&gt;='club records'!$G$1), AND(E167='club records'!$F$2, F167&gt;='club records'!$G$2), AND(E167='club records'!$F$3, F167&gt;='club records'!$G$3), AND(E167='club records'!$F$4, F167&gt;='club records'!$G$4), AND(E167='club records'!$F$5, F167&gt;='club records'!$G$5))), "CR", " ")</f>
        <v xml:space="preserve"> </v>
      </c>
      <c r="W167" s="14" t="str">
        <f>IF(AND(B167="long jump", OR(AND(E167='club records'!$F$6, F167&gt;='club records'!$G$6), AND(E167='club records'!$F$7, F167&gt;='club records'!$G$7), AND(E167='club records'!$F$8, F167&gt;='club records'!$G$8), AND(E167='club records'!$F$9, F167&gt;='club records'!$G$9), AND(E167='club records'!$F$10, F167&gt;='club records'!$G$10))), "CR", " ")</f>
        <v xml:space="preserve"> </v>
      </c>
      <c r="X167" s="14" t="str">
        <f>IF(AND(B167="triple jump", OR(AND(E167='club records'!$F$11, F167&gt;='club records'!$G$11), AND(E167='club records'!$F$12, F167&gt;='club records'!$G$12), AND(E167='club records'!$F$13, F167&gt;='club records'!$G$13), AND(E167='club records'!$F$14, F167&gt;='club records'!$G$14), AND(E167='club records'!$F$15, F167&gt;='club records'!$G$15))), "CR", " ")</f>
        <v xml:space="preserve"> </v>
      </c>
      <c r="Y167" s="14" t="str">
        <f>IF(AND(B167="pole vault", OR(AND(E167='club records'!$F$16, F167&gt;='club records'!$G$16), AND(E167='club records'!$F$17, F167&gt;='club records'!$G$17), AND(E167='club records'!$F$18, F167&gt;='club records'!$G$18), AND(E167='club records'!$F$19, F167&gt;='club records'!$G$19), AND(E167='club records'!$F$20, F167&gt;='club records'!$G$20))), "CR", " ")</f>
        <v xml:space="preserve"> </v>
      </c>
      <c r="Z167" s="14" t="str">
        <f>IF(AND(B167="discus 1", E167='club records'!$F$21, F167&gt;='club records'!$G$21), "CR", " ")</f>
        <v xml:space="preserve"> </v>
      </c>
      <c r="AA167" s="14" t="str">
        <f>IF(AND(B167="discus 1.25", E167='club records'!$F$22, F167&gt;='club records'!$G$22), "CR", " ")</f>
        <v xml:space="preserve"> </v>
      </c>
      <c r="AB167" s="14" t="str">
        <f>IF(AND(B167="discus 1.5", E167='club records'!$F$23, F167&gt;='club records'!$G$23), "CR", " ")</f>
        <v xml:space="preserve"> </v>
      </c>
      <c r="AC167" s="14" t="str">
        <f>IF(AND(B167="discus 1.75", E167='club records'!$F$24, F167&gt;='club records'!$G$24), "CR", " ")</f>
        <v xml:space="preserve"> </v>
      </c>
      <c r="AD167" s="14" t="str">
        <f>IF(AND(B167="discus 2", E167='club records'!$F$25, F167&gt;='club records'!$G$25), "CR", " ")</f>
        <v xml:space="preserve"> </v>
      </c>
      <c r="AE167" s="14" t="str">
        <f>IF(AND(B167="hammer 4", E167='club records'!$F$27, F167&gt;='club records'!$G$27), "CR", " ")</f>
        <v xml:space="preserve"> </v>
      </c>
      <c r="AF167" s="14" t="str">
        <f>IF(AND(B167="hammer 5", E167='club records'!$F$28, F167&gt;='club records'!$G$28), "CR", " ")</f>
        <v xml:space="preserve"> </v>
      </c>
      <c r="AG167" s="14" t="str">
        <f>IF(AND(B167="hammer 6", E167='club records'!$F$29, F167&gt;='club records'!$G$29), "CR", " ")</f>
        <v xml:space="preserve"> </v>
      </c>
      <c r="AH167" s="14" t="str">
        <f>IF(AND(B167="hammer 7.26", E167='club records'!$F$30, F167&gt;='club records'!$G$30), "CR", " ")</f>
        <v xml:space="preserve"> </v>
      </c>
      <c r="AI167" s="14" t="str">
        <f>IF(AND(B167="javelin 400", E167='club records'!$F$31, F167&gt;='club records'!$G$31), "CR", " ")</f>
        <v xml:space="preserve"> </v>
      </c>
      <c r="AJ167" s="14" t="str">
        <f>IF(AND(B167="javelin 600", E167='club records'!$F$32, F167&gt;='club records'!$G$32), "CR", " ")</f>
        <v xml:space="preserve"> </v>
      </c>
      <c r="AK167" s="14" t="str">
        <f>IF(AND(B167="javelin 700", E167='club records'!$F$33, F167&gt;='club records'!$G$33), "CR", " ")</f>
        <v xml:space="preserve"> </v>
      </c>
      <c r="AL167" s="14" t="str">
        <f>IF(AND(B167="javelin 800", OR(AND(E167='club records'!$F$34, F167&gt;='club records'!$G$34), AND(E167='club records'!$F$35, F167&gt;='club records'!$G$35))), "CR", " ")</f>
        <v xml:space="preserve"> </v>
      </c>
      <c r="AM167" s="14" t="str">
        <f>IF(AND(B167="shot 3", E167='club records'!$F$36, F167&gt;='club records'!$G$36), "CR", " ")</f>
        <v xml:space="preserve"> </v>
      </c>
      <c r="AN167" s="14" t="str">
        <f>IF(AND(B167="shot 4", E167='club records'!$F$37, F167&gt;='club records'!$G$37), "CR", " ")</f>
        <v xml:space="preserve"> </v>
      </c>
      <c r="AO167" s="14" t="str">
        <f>IF(AND(B167="shot 5", E167='club records'!$F$38, F167&gt;='club records'!$G$38), "CR", " ")</f>
        <v xml:space="preserve"> </v>
      </c>
      <c r="AP167" s="14" t="str">
        <f>IF(AND(B167="shot 6", E167='club records'!$F$39, F167&gt;='club records'!$G$39), "CR", " ")</f>
        <v xml:space="preserve"> </v>
      </c>
      <c r="AQ167" s="14" t="str">
        <f>IF(AND(B167="shot 7.26", E167='club records'!$F$40, F167&gt;='club records'!$G$40), "CR", " ")</f>
        <v xml:space="preserve"> </v>
      </c>
      <c r="AR167" s="14" t="str">
        <f>IF(AND(B167="60H",OR(AND(E167='club records'!$J$1,F167&lt;='club records'!$K$1),AND(E167='club records'!$J$2,F167&lt;='club records'!$K$2),AND(E167='club records'!$J$3,F167&lt;='club records'!$K$3),AND(E167='club records'!$J$4,F167&lt;='club records'!$K$4),AND(E167='club records'!$J$5,F167&lt;='club records'!$K$5))),"CR"," ")</f>
        <v xml:space="preserve"> </v>
      </c>
      <c r="AS167" s="14" t="str">
        <f>IF(AND(B167="75H", AND(E167='club records'!$J$6, F167&lt;='club records'!$K$6)), "CR", " ")</f>
        <v xml:space="preserve"> </v>
      </c>
      <c r="AT167" s="14" t="str">
        <f>IF(AND(B167="80H", AND(E167='club records'!$J$7, F167&lt;='club records'!$K$7)), "CR", " ")</f>
        <v xml:space="preserve"> </v>
      </c>
      <c r="AU167" s="14" t="str">
        <f>IF(AND(B167="100H", AND(E167='club records'!$J$8, F167&lt;='club records'!$K$8)), "CR", " ")</f>
        <v xml:space="preserve"> </v>
      </c>
      <c r="AV167" s="14" t="str">
        <f>IF(AND(B167="110H", OR(AND(E167='club records'!$J$9, F167&lt;='club records'!$K$9), AND(E167='club records'!$J$10, F167&lt;='club records'!$K$10))), "CR", " ")</f>
        <v xml:space="preserve"> </v>
      </c>
      <c r="AW167" s="14" t="str">
        <f>IF(AND(B167="400H", OR(AND(E167='club records'!$J$11, F167&lt;='club records'!$K$11), AND(E167='club records'!$J$12, F167&lt;='club records'!$K$12), AND(E167='club records'!$J$13, F167&lt;='club records'!$K$13), AND(E167='club records'!$J$14, F167&lt;='club records'!$K$14))), "CR", " ")</f>
        <v xml:space="preserve"> </v>
      </c>
      <c r="AX167" s="14" t="str">
        <f>IF(AND(B167="1500SC", AND(E167='club records'!$J$15, F167&lt;='club records'!$K$15)), "CR", " ")</f>
        <v xml:space="preserve"> </v>
      </c>
      <c r="AY167" s="14" t="str">
        <f>IF(AND(B167="2000SC", OR(AND(E167='club records'!$J$17, F167&lt;='club records'!$K$17), AND(E167='club records'!$J$18, F167&lt;='club records'!$K$18))), "CR", " ")</f>
        <v xml:space="preserve"> </v>
      </c>
      <c r="AZ167" s="14" t="str">
        <f>IF(AND(B167="3000SC", OR(AND(E167='club records'!$J$20, F167&lt;='club records'!$K$20), AND(E167='club records'!$J$21, F167&lt;='club records'!$K$21))), "CR", " ")</f>
        <v xml:space="preserve"> </v>
      </c>
      <c r="BA167" s="15" t="str">
        <f>IF(AND(B167="4x100", OR(AND(E167='club records'!$N$1, F167&lt;='club records'!$O$1), AND(E167='club records'!$N$2, F167&lt;='club records'!$O$2), AND(E167='club records'!$N$3, F167&lt;='club records'!$O$3), AND(E167='club records'!$N$4, F167&lt;='club records'!$O$4), AND(E167='club records'!$N$5, F167&lt;='club records'!$O$5))), "CR", " ")</f>
        <v xml:space="preserve"> </v>
      </c>
      <c r="BB167" s="15" t="str">
        <f>IF(AND(B167="4x200", OR(AND(E167='club records'!$N$6, F167&lt;='club records'!$O$6), AND(E167='club records'!$N$7, F167&lt;='club records'!$O$7), AND(E167='club records'!$N$8, F167&lt;='club records'!$O$8), AND(E167='club records'!$N$9, F167&lt;='club records'!$O$9), AND(E167='club records'!$N$10, F167&lt;='club records'!$O$10))), "CR", " ")</f>
        <v xml:space="preserve"> </v>
      </c>
      <c r="BC167" s="15" t="str">
        <f>IF(AND(B167="4x300", AND(E167='club records'!$N$11, F167&lt;='club records'!$O$11)), "CR", " ")</f>
        <v xml:space="preserve"> </v>
      </c>
      <c r="BD167" s="15" t="str">
        <f>IF(AND(B167="4x400", OR(AND(E167='club records'!$N$12, F167&lt;='club records'!$O$12), AND(E167='club records'!$N$13, F167&lt;='club records'!$O$13), AND(E167='club records'!$N$14, F167&lt;='club records'!$O$14), AND(E167='club records'!$N$15, F167&lt;='club records'!$O$15))), "CR", " ")</f>
        <v xml:space="preserve"> </v>
      </c>
      <c r="BE167" s="15" t="str">
        <f>IF(AND(B167="3x800", OR(AND(E167='club records'!$N$16, F167&lt;='club records'!$O$16), AND(E167='club records'!$N$17, F167&lt;='club records'!$O$17), AND(E167='club records'!$N$18, F167&lt;='club records'!$O$18))), "CR", " ")</f>
        <v xml:space="preserve"> </v>
      </c>
      <c r="BF167" s="15" t="str">
        <f>IF(AND(B167="pentathlon", OR(AND(E167='club records'!$N$21, F167&gt;='club records'!$O$21), AND(E167='club records'!$N$22, F167&gt;='club records'!$O$22),AND(E167='club records'!$N$23, F167&gt;='club records'!$O$23),AND(E167='club records'!$N$24, F167&gt;='club records'!$O$24))), "CR", " ")</f>
        <v xml:space="preserve"> </v>
      </c>
      <c r="BG167" s="15" t="str">
        <f>IF(AND(B167="heptathlon", OR(AND(E167='club records'!$N$26, F167&gt;='club records'!$O$26), AND(E167='club records'!$N$27, F167&gt;='club records'!$O$27))), "CR", " ")</f>
        <v xml:space="preserve"> </v>
      </c>
      <c r="BH167" s="15" t="str">
        <f>IF(AND(B167="decathlon", OR(AND(E167='club records'!$N$29, F167&gt;='club records'!$O$29), AND(E167='club records'!$N$30, F167&gt;='club records'!$O$30),AND(E167='club records'!$N$31, F167&gt;='club records'!$O$31))), "CR", " ")</f>
        <v xml:space="preserve"> </v>
      </c>
    </row>
    <row r="168" spans="1:60" ht="14.5" x14ac:dyDescent="0.35">
      <c r="A168" s="1" t="str">
        <f t="shared" si="11"/>
        <v>U15</v>
      </c>
      <c r="B168" s="2">
        <v>100</v>
      </c>
      <c r="C168" s="1" t="s">
        <v>80</v>
      </c>
      <c r="D168" s="1" t="s">
        <v>189</v>
      </c>
      <c r="E168" s="19" t="s">
        <v>11</v>
      </c>
      <c r="F168" s="20">
        <v>12.72</v>
      </c>
      <c r="G168" s="27" t="s">
        <v>414</v>
      </c>
      <c r="H168" s="1" t="s">
        <v>313</v>
      </c>
      <c r="I168" s="1" t="s">
        <v>408</v>
      </c>
      <c r="J168" s="15" t="str">
        <f>IF(OR(K168="CR", L168="CR", M168="CR", N168="CR", O168="CR", P168="CR", Q168="CR", R168="CR", S168="CR", T168="CR",U168="CR", V168="CR", W168="CR", X168="CR", Y168="CR", Z168="CR", AA168="CR", AB168="CR", AC168="CR", AD168="CR", AE168="CR", AF168="CR", AG168="CR", AH168="CR", AI168="CR", AJ168="CR", AK168="CR", AL168="CR", AM168="CR", AN168="CR", AO168="CR", AP168="CR", AQ168="CR", AR168="CR", AS168="CR", AT168="CR", AU168="CR", AV168="CR", AW168="CR", AX168="CR", AY168="CR", AZ168="CR", BA168="CR", BB168="CR", BC168="CR", BD168="CR", BE168="CR", BF168="CR", BG168="CR", BH168="CR"), "***CLUB RECORD***", "")</f>
        <v/>
      </c>
      <c r="K168" s="15" t="str">
        <f>IF(AND(B168=100, OR(AND(E168='club records'!$B$6, F168&lt;='club records'!$C$6), AND(E168='club records'!$B$7, F168&lt;='club records'!$C$7), AND(E168='club records'!$B$8, F168&lt;='club records'!$C$8), AND(E168='club records'!$B$9, F168&lt;='club records'!$C$9), AND(E168='club records'!$B$10, F168&lt;='club records'!$C$10))), "CR", " ")</f>
        <v xml:space="preserve"> </v>
      </c>
      <c r="L168" s="15" t="str">
        <f>IF(AND(B168=200, OR(AND(E168='club records'!$B$11, F168&lt;='club records'!$C$11), AND(E168='club records'!$B$12, F168&lt;='club records'!$C$12), AND(E168='club records'!$B$13, F168&lt;='club records'!$C$13), AND(E168='club records'!$B$14, F168&lt;='club records'!$C$14), AND(E168='club records'!$B$15, F168&lt;='club records'!$C$15))), "CR", " ")</f>
        <v xml:space="preserve"> </v>
      </c>
      <c r="M168" s="15" t="str">
        <f>IF(AND(B168=300, OR(AND(E168='club records'!$B$16, F168&lt;='club records'!$C$16), AND(E168='club records'!$B$17, F168&lt;='club records'!$C$17))), "CR", " ")</f>
        <v xml:space="preserve"> </v>
      </c>
      <c r="N168" s="15" t="str">
        <f>IF(AND(B168=400, OR(AND(E168='club records'!$B$18, F168&lt;='club records'!$C$18), AND(E168='club records'!$B$19, F168&lt;='club records'!$C$19), AND(E168='club records'!$B$20, F168&lt;='club records'!$C$20), AND(E168='club records'!$B$21, F168&lt;='club records'!$C$21))), "CR", " ")</f>
        <v xml:space="preserve"> </v>
      </c>
      <c r="O168" s="15" t="str">
        <f>IF(AND(B168=800, OR(AND(E168='club records'!$B$22, F168&lt;='club records'!$C$22), AND(E168='club records'!$B$23, F168&lt;='club records'!$C$23), AND(E168='club records'!$B$24, F168&lt;='club records'!$C$24), AND(E168='club records'!$B$25, F168&lt;='club records'!$C$25), AND(E168='club records'!$B$26, F168&lt;='club records'!$C$26))), "CR", " ")</f>
        <v xml:space="preserve"> </v>
      </c>
      <c r="P168" s="15" t="str">
        <f>IF(AND(B168=1000, OR(AND(E168='club records'!$B$27, F168&lt;='club records'!$C$27), AND(E168='club records'!$B$28, F168&lt;='club records'!$C$28))), "CR", " ")</f>
        <v xml:space="preserve"> </v>
      </c>
      <c r="Q168" s="15" t="str">
        <f>IF(AND(B168=1500, OR(AND(E168='club records'!$B$29, F168&lt;='club records'!$C$29), AND(E168='club records'!$B$30, F168&lt;='club records'!$C$30), AND(E168='club records'!$B$31, F168&lt;='club records'!$C$31), AND(E168='club records'!$B$32, F168&lt;='club records'!$C$32), AND(E168='club records'!$B$33, F168&lt;='club records'!$C$33))), "CR", " ")</f>
        <v xml:space="preserve"> </v>
      </c>
      <c r="R168" s="15" t="str">
        <f>IF(AND(B168="1600 (Mile)",OR(AND(E168='club records'!$B$34,F168&lt;='club records'!$C$34),AND(E168='club records'!$B$35,F168&lt;='club records'!$C$35),AND(E168='club records'!$B$36,F168&lt;='club records'!$C$36),AND(E168='club records'!$B$37,F168&lt;='club records'!$C$37))),"CR"," ")</f>
        <v xml:space="preserve"> </v>
      </c>
      <c r="S168" s="15" t="str">
        <f>IF(AND(B168=3000, OR(AND(E168='club records'!$B$38, F168&lt;='club records'!$C$38), AND(E168='club records'!$B$39, F168&lt;='club records'!$C$39), AND(E168='club records'!$B$40, F168&lt;='club records'!$C$40), AND(E168='club records'!$B$41, F168&lt;='club records'!$C$41))), "CR", " ")</f>
        <v xml:space="preserve"> </v>
      </c>
      <c r="T168" s="15" t="str">
        <f>IF(AND(B168=5000, OR(AND(E168='club records'!$B$42, F168&lt;='club records'!$C$42), AND(E168='club records'!$B$43, F168&lt;='club records'!$C$43))), "CR", " ")</f>
        <v xml:space="preserve"> </v>
      </c>
      <c r="U168" s="14" t="str">
        <f>IF(AND(B168=10000, OR(AND(E168='club records'!$B$44, F168&lt;='club records'!$C$44), AND(E168='club records'!$B$45, F168&lt;='club records'!$C$45))), "CR", " ")</f>
        <v xml:space="preserve"> </v>
      </c>
      <c r="V168" s="14" t="str">
        <f>IF(AND(B168="high jump", OR(AND(E168='club records'!$F$1, F168&gt;='club records'!$G$1), AND(E168='club records'!$F$2, F168&gt;='club records'!$G$2), AND(E168='club records'!$F$3, F168&gt;='club records'!$G$3), AND(E168='club records'!$F$4, F168&gt;='club records'!$G$4), AND(E168='club records'!$F$5, F168&gt;='club records'!$G$5))), "CR", " ")</f>
        <v xml:space="preserve"> </v>
      </c>
      <c r="W168" s="14" t="str">
        <f>IF(AND(B168="long jump", OR(AND(E168='club records'!$F$6, F168&gt;='club records'!$G$6), AND(E168='club records'!$F$7, F168&gt;='club records'!$G$7), AND(E168='club records'!$F$8, F168&gt;='club records'!$G$8), AND(E168='club records'!$F$9, F168&gt;='club records'!$G$9), AND(E168='club records'!$F$10, F168&gt;='club records'!$G$10))), "CR", " ")</f>
        <v xml:space="preserve"> </v>
      </c>
      <c r="X168" s="14" t="str">
        <f>IF(AND(B168="triple jump", OR(AND(E168='club records'!$F$11, F168&gt;='club records'!$G$11), AND(E168='club records'!$F$12, F168&gt;='club records'!$G$12), AND(E168='club records'!$F$13, F168&gt;='club records'!$G$13), AND(E168='club records'!$F$14, F168&gt;='club records'!$G$14), AND(E168='club records'!$F$15, F168&gt;='club records'!$G$15))), "CR", " ")</f>
        <v xml:space="preserve"> </v>
      </c>
      <c r="Y168" s="14" t="str">
        <f>IF(AND(B168="pole vault", OR(AND(E168='club records'!$F$16, F168&gt;='club records'!$G$16), AND(E168='club records'!$F$17, F168&gt;='club records'!$G$17), AND(E168='club records'!$F$18, F168&gt;='club records'!$G$18), AND(E168='club records'!$F$19, F168&gt;='club records'!$G$19), AND(E168='club records'!$F$20, F168&gt;='club records'!$G$20))), "CR", " ")</f>
        <v xml:space="preserve"> </v>
      </c>
      <c r="Z168" s="14" t="str">
        <f>IF(AND(B168="discus 1", E168='club records'!$F$21, F168&gt;='club records'!$G$21), "CR", " ")</f>
        <v xml:space="preserve"> </v>
      </c>
      <c r="AA168" s="14" t="str">
        <f>IF(AND(B168="discus 1.25", E168='club records'!$F$22, F168&gt;='club records'!$G$22), "CR", " ")</f>
        <v xml:space="preserve"> </v>
      </c>
      <c r="AB168" s="14" t="str">
        <f>IF(AND(B168="discus 1.5", E168='club records'!$F$23, F168&gt;='club records'!$G$23), "CR", " ")</f>
        <v xml:space="preserve"> </v>
      </c>
      <c r="AC168" s="14" t="str">
        <f>IF(AND(B168="discus 1.75", E168='club records'!$F$24, F168&gt;='club records'!$G$24), "CR", " ")</f>
        <v xml:space="preserve"> </v>
      </c>
      <c r="AD168" s="14" t="str">
        <f>IF(AND(B168="discus 2", E168='club records'!$F$25, F168&gt;='club records'!$G$25), "CR", " ")</f>
        <v xml:space="preserve"> </v>
      </c>
      <c r="AE168" s="14" t="str">
        <f>IF(AND(B168="hammer 4", E168='club records'!$F$27, F168&gt;='club records'!$G$27), "CR", " ")</f>
        <v xml:space="preserve"> </v>
      </c>
      <c r="AF168" s="14" t="str">
        <f>IF(AND(B168="hammer 5", E168='club records'!$F$28, F168&gt;='club records'!$G$28), "CR", " ")</f>
        <v xml:space="preserve"> </v>
      </c>
      <c r="AG168" s="14" t="str">
        <f>IF(AND(B168="hammer 6", E168='club records'!$F$29, F168&gt;='club records'!$G$29), "CR", " ")</f>
        <v xml:space="preserve"> </v>
      </c>
      <c r="AH168" s="14" t="str">
        <f>IF(AND(B168="hammer 7.26", E168='club records'!$F$30, F168&gt;='club records'!$G$30), "CR", " ")</f>
        <v xml:space="preserve"> </v>
      </c>
      <c r="AI168" s="14" t="str">
        <f>IF(AND(B168="javelin 400", E168='club records'!$F$31, F168&gt;='club records'!$G$31), "CR", " ")</f>
        <v xml:space="preserve"> </v>
      </c>
      <c r="AJ168" s="14" t="str">
        <f>IF(AND(B168="javelin 600", E168='club records'!$F$32, F168&gt;='club records'!$G$32), "CR", " ")</f>
        <v xml:space="preserve"> </v>
      </c>
      <c r="AK168" s="14" t="str">
        <f>IF(AND(B168="javelin 700", E168='club records'!$F$33, F168&gt;='club records'!$G$33), "CR", " ")</f>
        <v xml:space="preserve"> </v>
      </c>
      <c r="AL168" s="14" t="str">
        <f>IF(AND(B168="javelin 800", OR(AND(E168='club records'!$F$34, F168&gt;='club records'!$G$34), AND(E168='club records'!$F$35, F168&gt;='club records'!$G$35))), "CR", " ")</f>
        <v xml:space="preserve"> </v>
      </c>
      <c r="AM168" s="14" t="str">
        <f>IF(AND(B168="shot 3", E168='club records'!$F$36, F168&gt;='club records'!$G$36), "CR", " ")</f>
        <v xml:space="preserve"> </v>
      </c>
      <c r="AN168" s="14" t="str">
        <f>IF(AND(B168="shot 4", E168='club records'!$F$37, F168&gt;='club records'!$G$37), "CR", " ")</f>
        <v xml:space="preserve"> </v>
      </c>
      <c r="AO168" s="14" t="str">
        <f>IF(AND(B168="shot 5", E168='club records'!$F$38, F168&gt;='club records'!$G$38), "CR", " ")</f>
        <v xml:space="preserve"> </v>
      </c>
      <c r="AP168" s="14" t="str">
        <f>IF(AND(B168="shot 6", E168='club records'!$F$39, F168&gt;='club records'!$G$39), "CR", " ")</f>
        <v xml:space="preserve"> </v>
      </c>
      <c r="AQ168" s="14" t="str">
        <f>IF(AND(B168="shot 7.26", E168='club records'!$F$40, F168&gt;='club records'!$G$40), "CR", " ")</f>
        <v xml:space="preserve"> </v>
      </c>
      <c r="AR168" s="14" t="str">
        <f>IF(AND(B168="60H",OR(AND(E168='club records'!$J$1,F168&lt;='club records'!$K$1),AND(E168='club records'!$J$2,F168&lt;='club records'!$K$2),AND(E168='club records'!$J$3,F168&lt;='club records'!$K$3),AND(E168='club records'!$J$4,F168&lt;='club records'!$K$4),AND(E168='club records'!$J$5,F168&lt;='club records'!$K$5))),"CR"," ")</f>
        <v xml:space="preserve"> </v>
      </c>
      <c r="AS168" s="14" t="str">
        <f>IF(AND(B168="75H", AND(E168='club records'!$J$6, F168&lt;='club records'!$K$6)), "CR", " ")</f>
        <v xml:space="preserve"> </v>
      </c>
      <c r="AT168" s="14" t="str">
        <f>IF(AND(B168="80H", AND(E168='club records'!$J$7, F168&lt;='club records'!$K$7)), "CR", " ")</f>
        <v xml:space="preserve"> </v>
      </c>
      <c r="AU168" s="14" t="str">
        <f>IF(AND(B168="100H", AND(E168='club records'!$J$8, F168&lt;='club records'!$K$8)), "CR", " ")</f>
        <v xml:space="preserve"> </v>
      </c>
      <c r="AV168" s="14" t="str">
        <f>IF(AND(B168="110H", OR(AND(E168='club records'!$J$9, F168&lt;='club records'!$K$9), AND(E168='club records'!$J$10, F168&lt;='club records'!$K$10))), "CR", " ")</f>
        <v xml:space="preserve"> </v>
      </c>
      <c r="AW168" s="14" t="str">
        <f>IF(AND(B168="400H", OR(AND(E168='club records'!$J$11, F168&lt;='club records'!$K$11), AND(E168='club records'!$J$12, F168&lt;='club records'!$K$12), AND(E168='club records'!$J$13, F168&lt;='club records'!$K$13), AND(E168='club records'!$J$14, F168&lt;='club records'!$K$14))), "CR", " ")</f>
        <v xml:space="preserve"> </v>
      </c>
      <c r="AX168" s="14" t="str">
        <f>IF(AND(B168="1500SC", AND(E168='club records'!$J$15, F168&lt;='club records'!$K$15)), "CR", " ")</f>
        <v xml:space="preserve"> </v>
      </c>
      <c r="AY168" s="14" t="str">
        <f>IF(AND(B168="2000SC", OR(AND(E168='club records'!$J$17, F168&lt;='club records'!$K$17), AND(E168='club records'!$J$18, F168&lt;='club records'!$K$18))), "CR", " ")</f>
        <v xml:space="preserve"> </v>
      </c>
      <c r="AZ168" s="14" t="str">
        <f>IF(AND(B168="3000SC", OR(AND(E168='club records'!$J$20, F168&lt;='club records'!$K$20), AND(E168='club records'!$J$21, F168&lt;='club records'!$K$21))), "CR", " ")</f>
        <v xml:space="preserve"> </v>
      </c>
      <c r="BA168" s="15" t="str">
        <f>IF(AND(B168="4x100", OR(AND(E168='club records'!$N$1, F168&lt;='club records'!$O$1), AND(E168='club records'!$N$2, F168&lt;='club records'!$O$2), AND(E168='club records'!$N$3, F168&lt;='club records'!$O$3), AND(E168='club records'!$N$4, F168&lt;='club records'!$O$4), AND(E168='club records'!$N$5, F168&lt;='club records'!$O$5))), "CR", " ")</f>
        <v xml:space="preserve"> </v>
      </c>
      <c r="BB168" s="15" t="str">
        <f>IF(AND(B168="4x200", OR(AND(E168='club records'!$N$6, F168&lt;='club records'!$O$6), AND(E168='club records'!$N$7, F168&lt;='club records'!$O$7), AND(E168='club records'!$N$8, F168&lt;='club records'!$O$8), AND(E168='club records'!$N$9, F168&lt;='club records'!$O$9), AND(E168='club records'!$N$10, F168&lt;='club records'!$O$10))), "CR", " ")</f>
        <v xml:space="preserve"> </v>
      </c>
      <c r="BC168" s="15" t="str">
        <f>IF(AND(B168="4x300", AND(E168='club records'!$N$11, F168&lt;='club records'!$O$11)), "CR", " ")</f>
        <v xml:space="preserve"> </v>
      </c>
      <c r="BD168" s="15" t="str">
        <f>IF(AND(B168="4x400", OR(AND(E168='club records'!$N$12, F168&lt;='club records'!$O$12), AND(E168='club records'!$N$13, F168&lt;='club records'!$O$13), AND(E168='club records'!$N$14, F168&lt;='club records'!$O$14), AND(E168='club records'!$N$15, F168&lt;='club records'!$O$15))), "CR", " ")</f>
        <v xml:space="preserve"> </v>
      </c>
      <c r="BE168" s="15" t="str">
        <f>IF(AND(B168="3x800", OR(AND(E168='club records'!$N$16, F168&lt;='club records'!$O$16), AND(E168='club records'!$N$17, F168&lt;='club records'!$O$17), AND(E168='club records'!$N$18, F168&lt;='club records'!$O$18))), "CR", " ")</f>
        <v xml:space="preserve"> </v>
      </c>
      <c r="BF168" s="15" t="str">
        <f>IF(AND(B168="pentathlon", OR(AND(E168='club records'!$N$21, F168&gt;='club records'!$O$21), AND(E168='club records'!$N$22, F168&gt;='club records'!$O$22),AND(E168='club records'!$N$23, F168&gt;='club records'!$O$23),AND(E168='club records'!$N$24, F168&gt;='club records'!$O$24))), "CR", " ")</f>
        <v xml:space="preserve"> </v>
      </c>
      <c r="BG168" s="15" t="str">
        <f>IF(AND(B168="heptathlon", OR(AND(E168='club records'!$N$26, F168&gt;='club records'!$O$26), AND(E168='club records'!$N$27, F168&gt;='club records'!$O$27))), "CR", " ")</f>
        <v xml:space="preserve"> </v>
      </c>
      <c r="BH168" s="15" t="str">
        <f>IF(AND(B168="decathlon", OR(AND(E168='club records'!$N$29, F168&gt;='club records'!$O$29), AND(E168='club records'!$N$30, F168&gt;='club records'!$O$30),AND(E168='club records'!$N$31, F168&gt;='club records'!$O$31))), "CR", " ")</f>
        <v xml:space="preserve"> </v>
      </c>
    </row>
    <row r="169" spans="1:60" ht="14.5" x14ac:dyDescent="0.35">
      <c r="A169" s="1" t="str">
        <f t="shared" si="11"/>
        <v>U15</v>
      </c>
      <c r="B169" s="2">
        <v>100</v>
      </c>
      <c r="C169" s="1" t="s">
        <v>412</v>
      </c>
      <c r="D169" s="1" t="s">
        <v>413</v>
      </c>
      <c r="E169" s="19" t="s">
        <v>11</v>
      </c>
      <c r="F169" s="20">
        <v>12.88</v>
      </c>
      <c r="G169" s="27" t="s">
        <v>414</v>
      </c>
      <c r="H169" s="1" t="s">
        <v>313</v>
      </c>
      <c r="I169" s="1" t="s">
        <v>408</v>
      </c>
      <c r="J169" s="15" t="s">
        <v>410</v>
      </c>
      <c r="K169" s="15" t="str">
        <f>IF(AND(B169=100, OR(AND(E169='club records'!$B$6, F169&lt;='club records'!$C$6), AND(E169='club records'!$B$7, F169&lt;='club records'!$C$7), AND(E169='club records'!$B$8, F169&lt;='club records'!$C$8), AND(E169='club records'!$B$9, F169&lt;='club records'!$C$9), AND(E169='club records'!$B$10, F169&lt;='club records'!$C$10))), "CR", " ")</f>
        <v xml:space="preserve"> </v>
      </c>
      <c r="L169" s="15" t="str">
        <f>IF(AND(B169=200, OR(AND(E169='club records'!$B$11, F169&lt;='club records'!$C$11), AND(E169='club records'!$B$12, F169&lt;='club records'!$C$12), AND(E169='club records'!$B$13, F169&lt;='club records'!$C$13), AND(E169='club records'!$B$14, F169&lt;='club records'!$C$14), AND(E169='club records'!$B$15, F169&lt;='club records'!$C$15))), "CR", " ")</f>
        <v xml:space="preserve"> </v>
      </c>
      <c r="M169" s="15" t="str">
        <f>IF(AND(B169=300, OR(AND(E169='club records'!$B$16, F169&lt;='club records'!$C$16), AND(E169='club records'!$B$17, F169&lt;='club records'!$C$17))), "CR", " ")</f>
        <v xml:space="preserve"> </v>
      </c>
      <c r="N169" s="15"/>
      <c r="O169" s="15"/>
      <c r="P169" s="15"/>
      <c r="Q169" s="15"/>
      <c r="R169" s="15" t="str">
        <f>IF(AND(B169="1600 (Mile)",OR(AND(E169='club records'!$B$34,F169&lt;='club records'!$C$34),AND(E169='club records'!$B$35,F169&lt;='club records'!$C$35),AND(E169='club records'!$B$36,F169&lt;='club records'!$C$36),AND(E169='club records'!$B$37,F169&lt;='club records'!$C$37))),"CR"," ")</f>
        <v xml:space="preserve"> </v>
      </c>
      <c r="S169" s="15"/>
      <c r="T169" s="1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5"/>
      <c r="BB169" s="15"/>
      <c r="BC169" s="15"/>
      <c r="BD169" s="15"/>
      <c r="BE169" s="15"/>
      <c r="BF169" s="15"/>
      <c r="BG169" s="15"/>
      <c r="BH169" s="15"/>
    </row>
    <row r="170" spans="1:60" ht="14.5" x14ac:dyDescent="0.35">
      <c r="A170" s="1" t="str">
        <f t="shared" si="11"/>
        <v>U15</v>
      </c>
      <c r="B170" s="2">
        <v>100</v>
      </c>
      <c r="C170" s="1" t="s">
        <v>93</v>
      </c>
      <c r="D170" s="1" t="s">
        <v>82</v>
      </c>
      <c r="E170" s="19" t="s">
        <v>11</v>
      </c>
      <c r="F170" s="20">
        <v>13.52</v>
      </c>
      <c r="G170" s="27">
        <v>39903</v>
      </c>
      <c r="H170" s="1" t="s">
        <v>248</v>
      </c>
      <c r="I170" s="1" t="s">
        <v>249</v>
      </c>
      <c r="J170" s="15" t="str">
        <f>IF(OR(K170="CR", L170="CR", M170="CR", N170="CR", O170="CR", P170="CR", Q170="CR", R170="CR", S170="CR", T170="CR",U170="CR", V170="CR", W170="CR", X170="CR", Y170="CR", Z170="CR", AA170="CR", AB170="CR", AC170="CR", AD170="CR", AE170="CR", AF170="CR", AG170="CR", AH170="CR", AI170="CR", AJ170="CR", AK170="CR", AL170="CR", AM170="CR", AN170="CR", AO170="CR", AP170="CR", AQ170="CR", AR170="CR", AS170="CR", AT170="CR", AU170="CR", AV170="CR", AW170="CR", AX170="CR", AY170="CR", AZ170="CR", BA170="CR", BB170="CR", BC170="CR", BD170="CR", BE170="CR", BF170="CR", BG170="CR", BH170="CR"), "***CLUB RECORD***", "")</f>
        <v/>
      </c>
      <c r="K170" s="15" t="str">
        <f>IF(AND(B170=100, OR(AND(E170='club records'!$B$6, F170&lt;='club records'!$C$6), AND(E170='club records'!$B$7, F170&lt;='club records'!$C$7), AND(E170='club records'!$B$8, F170&lt;='club records'!$C$8), AND(E170='club records'!$B$9, F170&lt;='club records'!$C$9), AND(E170='club records'!$B$10, F170&lt;='club records'!$C$10))), "CR", " ")</f>
        <v xml:space="preserve"> </v>
      </c>
      <c r="L170" s="15" t="str">
        <f>IF(AND(B170=200, OR(AND(E170='club records'!$B$11, F170&lt;='club records'!$C$11), AND(E170='club records'!$B$12, F170&lt;='club records'!$C$12), AND(E170='club records'!$B$13, F170&lt;='club records'!$C$13), AND(E170='club records'!$B$14, F170&lt;='club records'!$C$14), AND(E170='club records'!$B$15, F170&lt;='club records'!$C$15))), "CR", " ")</f>
        <v xml:space="preserve"> </v>
      </c>
      <c r="M170" s="15" t="str">
        <f>IF(AND(B170=300, OR(AND(E170='club records'!$B$16, F170&lt;='club records'!$C$16), AND(E170='club records'!$B$17, F170&lt;='club records'!$C$17))), "CR", " ")</f>
        <v xml:space="preserve"> </v>
      </c>
      <c r="N170" s="15" t="str">
        <f>IF(AND(B170=400, OR(AND(E170='club records'!$B$18, F170&lt;='club records'!$C$18), AND(E170='club records'!$B$19, F170&lt;='club records'!$C$19), AND(E170='club records'!$B$20, F170&lt;='club records'!$C$20), AND(E170='club records'!$B$21, F170&lt;='club records'!$C$21))), "CR", " ")</f>
        <v xml:space="preserve"> </v>
      </c>
      <c r="O170" s="15" t="str">
        <f>IF(AND(B170=800, OR(AND(E170='club records'!$B$22, F170&lt;='club records'!$C$22), AND(E170='club records'!$B$23, F170&lt;='club records'!$C$23), AND(E170='club records'!$B$24, F170&lt;='club records'!$C$24), AND(E170='club records'!$B$25, F170&lt;='club records'!$C$25), AND(E170='club records'!$B$26, F170&lt;='club records'!$C$26))), "CR", " ")</f>
        <v xml:space="preserve"> </v>
      </c>
      <c r="P170" s="15" t="str">
        <f>IF(AND(B170=1000, OR(AND(E170='club records'!$B$27, F170&lt;='club records'!$C$27), AND(E170='club records'!$B$28, F170&lt;='club records'!$C$28))), "CR", " ")</f>
        <v xml:space="preserve"> </v>
      </c>
      <c r="Q170" s="15" t="str">
        <f>IF(AND(B170=1500, OR(AND(E170='club records'!$B$29, F170&lt;='club records'!$C$29), AND(E170='club records'!$B$30, F170&lt;='club records'!$C$30), AND(E170='club records'!$B$31, F170&lt;='club records'!$C$31), AND(E170='club records'!$B$32, F170&lt;='club records'!$C$32), AND(E170='club records'!$B$33, F170&lt;='club records'!$C$33))), "CR", " ")</f>
        <v xml:space="preserve"> </v>
      </c>
      <c r="R170" s="15" t="str">
        <f>IF(AND(B170="1600 (Mile)",OR(AND(E170='club records'!$B$34,F170&lt;='club records'!$C$34),AND(E170='club records'!$B$35,F170&lt;='club records'!$C$35),AND(E170='club records'!$B$36,F170&lt;='club records'!$C$36),AND(E170='club records'!$B$37,F170&lt;='club records'!$C$37))),"CR"," ")</f>
        <v xml:space="preserve"> </v>
      </c>
      <c r="S170" s="15" t="str">
        <f>IF(AND(B170=3000, OR(AND(E170='club records'!$B$38, F170&lt;='club records'!$C$38), AND(E170='club records'!$B$39, F170&lt;='club records'!$C$39), AND(E170='club records'!$B$40, F170&lt;='club records'!$C$40), AND(E170='club records'!$B$41, F170&lt;='club records'!$C$41))), "CR", " ")</f>
        <v xml:space="preserve"> </v>
      </c>
      <c r="T170" s="15" t="str">
        <f>IF(AND(B170=5000, OR(AND(E170='club records'!$B$42, F170&lt;='club records'!$C$42), AND(E170='club records'!$B$43, F170&lt;='club records'!$C$43))), "CR", " ")</f>
        <v xml:space="preserve"> </v>
      </c>
      <c r="U170" s="14" t="str">
        <f>IF(AND(B170=10000, OR(AND(E170='club records'!$B$44, F170&lt;='club records'!$C$44), AND(E170='club records'!$B$45, F170&lt;='club records'!$C$45))), "CR", " ")</f>
        <v xml:space="preserve"> </v>
      </c>
      <c r="V170" s="14" t="str">
        <f>IF(AND(B170="high jump", OR(AND(E170='club records'!$F$1, F170&gt;='club records'!$G$1), AND(E170='club records'!$F$2, F170&gt;='club records'!$G$2), AND(E170='club records'!$F$3, F170&gt;='club records'!$G$3), AND(E170='club records'!$F$4, F170&gt;='club records'!$G$4), AND(E170='club records'!$F$5, F170&gt;='club records'!$G$5))), "CR", " ")</f>
        <v xml:space="preserve"> </v>
      </c>
      <c r="W170" s="14" t="str">
        <f>IF(AND(B170="long jump", OR(AND(E170='club records'!$F$6, F170&gt;='club records'!$G$6), AND(E170='club records'!$F$7, F170&gt;='club records'!$G$7), AND(E170='club records'!$F$8, F170&gt;='club records'!$G$8), AND(E170='club records'!$F$9, F170&gt;='club records'!$G$9), AND(E170='club records'!$F$10, F170&gt;='club records'!$G$10))), "CR", " ")</f>
        <v xml:space="preserve"> </v>
      </c>
      <c r="X170" s="14" t="str">
        <f>IF(AND(B170="triple jump", OR(AND(E170='club records'!$F$11, F170&gt;='club records'!$G$11), AND(E170='club records'!$F$12, F170&gt;='club records'!$G$12), AND(E170='club records'!$F$13, F170&gt;='club records'!$G$13), AND(E170='club records'!$F$14, F170&gt;='club records'!$G$14), AND(E170='club records'!$F$15, F170&gt;='club records'!$G$15))), "CR", " ")</f>
        <v xml:space="preserve"> </v>
      </c>
      <c r="Y170" s="14" t="str">
        <f>IF(AND(B170="pole vault", OR(AND(E170='club records'!$F$16, F170&gt;='club records'!$G$16), AND(E170='club records'!$F$17, F170&gt;='club records'!$G$17), AND(E170='club records'!$F$18, F170&gt;='club records'!$G$18), AND(E170='club records'!$F$19, F170&gt;='club records'!$G$19), AND(E170='club records'!$F$20, F170&gt;='club records'!$G$20))), "CR", " ")</f>
        <v xml:space="preserve"> </v>
      </c>
      <c r="Z170" s="14" t="str">
        <f>IF(AND(B170="discus 1", E170='club records'!$F$21, F170&gt;='club records'!$G$21), "CR", " ")</f>
        <v xml:space="preserve"> </v>
      </c>
      <c r="AA170" s="14" t="str">
        <f>IF(AND(B170="discus 1.25", E170='club records'!$F$22, F170&gt;='club records'!$G$22), "CR", " ")</f>
        <v xml:space="preserve"> </v>
      </c>
      <c r="AB170" s="14" t="str">
        <f>IF(AND(B170="discus 1.5", E170='club records'!$F$23, F170&gt;='club records'!$G$23), "CR", " ")</f>
        <v xml:space="preserve"> </v>
      </c>
      <c r="AC170" s="14" t="str">
        <f>IF(AND(B170="discus 1.75", E170='club records'!$F$24, F170&gt;='club records'!$G$24), "CR", " ")</f>
        <v xml:space="preserve"> </v>
      </c>
      <c r="AD170" s="14" t="str">
        <f>IF(AND(B170="discus 2", E170='club records'!$F$25, F170&gt;='club records'!$G$25), "CR", " ")</f>
        <v xml:space="preserve"> </v>
      </c>
      <c r="AE170" s="14" t="str">
        <f>IF(AND(B170="hammer 4", E170='club records'!$F$27, F170&gt;='club records'!$G$27), "CR", " ")</f>
        <v xml:space="preserve"> </v>
      </c>
      <c r="AF170" s="14" t="str">
        <f>IF(AND(B170="hammer 5", E170='club records'!$F$28, F170&gt;='club records'!$G$28), "CR", " ")</f>
        <v xml:space="preserve"> </v>
      </c>
      <c r="AG170" s="14" t="str">
        <f>IF(AND(B170="hammer 6", E170='club records'!$F$29, F170&gt;='club records'!$G$29), "CR", " ")</f>
        <v xml:space="preserve"> </v>
      </c>
      <c r="AH170" s="14" t="str">
        <f>IF(AND(B170="hammer 7.26", E170='club records'!$F$30, F170&gt;='club records'!$G$30), "CR", " ")</f>
        <v xml:space="preserve"> </v>
      </c>
      <c r="AI170" s="14" t="str">
        <f>IF(AND(B170="javelin 400", E170='club records'!$F$31, F170&gt;='club records'!$G$31), "CR", " ")</f>
        <v xml:space="preserve"> </v>
      </c>
      <c r="AJ170" s="14" t="str">
        <f>IF(AND(B170="javelin 600", E170='club records'!$F$32, F170&gt;='club records'!$G$32), "CR", " ")</f>
        <v xml:space="preserve"> </v>
      </c>
      <c r="AK170" s="14" t="str">
        <f>IF(AND(B170="javelin 700", E170='club records'!$F$33, F170&gt;='club records'!$G$33), "CR", " ")</f>
        <v xml:space="preserve"> </v>
      </c>
      <c r="AL170" s="14" t="str">
        <f>IF(AND(B170="javelin 800", OR(AND(E170='club records'!$F$34, F170&gt;='club records'!$G$34), AND(E170='club records'!$F$35, F170&gt;='club records'!$G$35))), "CR", " ")</f>
        <v xml:space="preserve"> </v>
      </c>
      <c r="AM170" s="14" t="str">
        <f>IF(AND(B170="shot 3", E170='club records'!$F$36, F170&gt;='club records'!$G$36), "CR", " ")</f>
        <v xml:space="preserve"> </v>
      </c>
      <c r="AN170" s="14" t="str">
        <f>IF(AND(B170="shot 4", E170='club records'!$F$37, F170&gt;='club records'!$G$37), "CR", " ")</f>
        <v xml:space="preserve"> </v>
      </c>
      <c r="AO170" s="14" t="str">
        <f>IF(AND(B170="shot 5", E170='club records'!$F$38, F170&gt;='club records'!$G$38), "CR", " ")</f>
        <v xml:space="preserve"> </v>
      </c>
      <c r="AP170" s="14" t="str">
        <f>IF(AND(B170="shot 6", E170='club records'!$F$39, F170&gt;='club records'!$G$39), "CR", " ")</f>
        <v xml:space="preserve"> </v>
      </c>
      <c r="AQ170" s="14" t="str">
        <f>IF(AND(B170="shot 7.26", E170='club records'!$F$40, F170&gt;='club records'!$G$40), "CR", " ")</f>
        <v xml:space="preserve"> </v>
      </c>
      <c r="AR170" s="14" t="str">
        <f>IF(AND(B170="60H",OR(AND(E170='club records'!$J$1,F170&lt;='club records'!$K$1),AND(E170='club records'!$J$2,F170&lt;='club records'!$K$2),AND(E170='club records'!$J$3,F170&lt;='club records'!$K$3),AND(E170='club records'!$J$4,F170&lt;='club records'!$K$4),AND(E170='club records'!$J$5,F170&lt;='club records'!$K$5))),"CR"," ")</f>
        <v xml:space="preserve"> </v>
      </c>
      <c r="AS170" s="14" t="str">
        <f>IF(AND(B170="75H", AND(E170='club records'!$J$6, F170&lt;='club records'!$K$6)), "CR", " ")</f>
        <v xml:space="preserve"> </v>
      </c>
      <c r="AT170" s="14" t="str">
        <f>IF(AND(B170="80H", AND(E170='club records'!$J$7, F170&lt;='club records'!$K$7)), "CR", " ")</f>
        <v xml:space="preserve"> </v>
      </c>
      <c r="AU170" s="14" t="str">
        <f>IF(AND(B170="100H", AND(E170='club records'!$J$8, F170&lt;='club records'!$K$8)), "CR", " ")</f>
        <v xml:space="preserve"> </v>
      </c>
      <c r="AV170" s="14" t="str">
        <f>IF(AND(B170="110H", OR(AND(E170='club records'!$J$9, F170&lt;='club records'!$K$9), AND(E170='club records'!$J$10, F170&lt;='club records'!$K$10))), "CR", " ")</f>
        <v xml:space="preserve"> </v>
      </c>
      <c r="AW170" s="14" t="str">
        <f>IF(AND(B170="400H", OR(AND(E170='club records'!$J$11, F170&lt;='club records'!$K$11), AND(E170='club records'!$J$12, F170&lt;='club records'!$K$12), AND(E170='club records'!$J$13, F170&lt;='club records'!$K$13), AND(E170='club records'!$J$14, F170&lt;='club records'!$K$14))), "CR", " ")</f>
        <v xml:space="preserve"> </v>
      </c>
      <c r="AX170" s="14" t="str">
        <f>IF(AND(B170="1500SC", AND(E170='club records'!$J$15, F170&lt;='club records'!$K$15)), "CR", " ")</f>
        <v xml:space="preserve"> </v>
      </c>
      <c r="AY170" s="14" t="str">
        <f>IF(AND(B170="2000SC", OR(AND(E170='club records'!$J$17, F170&lt;='club records'!$K$17), AND(E170='club records'!$J$18, F170&lt;='club records'!$K$18))), "CR", " ")</f>
        <v xml:space="preserve"> </v>
      </c>
      <c r="AZ170" s="14" t="str">
        <f>IF(AND(B170="3000SC", OR(AND(E170='club records'!$J$20, F170&lt;='club records'!$K$20), AND(E170='club records'!$J$21, F170&lt;='club records'!$K$21))), "CR", " ")</f>
        <v xml:space="preserve"> </v>
      </c>
      <c r="BA170" s="15" t="str">
        <f>IF(AND(B170="4x100", OR(AND(E170='club records'!$N$1, F170&lt;='club records'!$O$1), AND(E170='club records'!$N$2, F170&lt;='club records'!$O$2), AND(E170='club records'!$N$3, F170&lt;='club records'!$O$3), AND(E170='club records'!$N$4, F170&lt;='club records'!$O$4), AND(E170='club records'!$N$5, F170&lt;='club records'!$O$5))), "CR", " ")</f>
        <v xml:space="preserve"> </v>
      </c>
      <c r="BB170" s="15" t="str">
        <f>IF(AND(B170="4x200", OR(AND(E170='club records'!$N$6, F170&lt;='club records'!$O$6), AND(E170='club records'!$N$7, F170&lt;='club records'!$O$7), AND(E170='club records'!$N$8, F170&lt;='club records'!$O$8), AND(E170='club records'!$N$9, F170&lt;='club records'!$O$9), AND(E170='club records'!$N$10, F170&lt;='club records'!$O$10))), "CR", " ")</f>
        <v xml:space="preserve"> </v>
      </c>
      <c r="BC170" s="15" t="str">
        <f>IF(AND(B170="4x300", AND(E170='club records'!$N$11, F170&lt;='club records'!$O$11)), "CR", " ")</f>
        <v xml:space="preserve"> </v>
      </c>
      <c r="BD170" s="15" t="str">
        <f>IF(AND(B170="4x400", OR(AND(E170='club records'!$N$12, F170&lt;='club records'!$O$12), AND(E170='club records'!$N$13, F170&lt;='club records'!$O$13), AND(E170='club records'!$N$14, F170&lt;='club records'!$O$14), AND(E170='club records'!$N$15, F170&lt;='club records'!$O$15))), "CR", " ")</f>
        <v xml:space="preserve"> </v>
      </c>
      <c r="BE170" s="15" t="str">
        <f>IF(AND(B170="3x800", OR(AND(E170='club records'!$N$16, F170&lt;='club records'!$O$16), AND(E170='club records'!$N$17, F170&lt;='club records'!$O$17), AND(E170='club records'!$N$18, F170&lt;='club records'!$O$18))), "CR", " ")</f>
        <v xml:space="preserve"> </v>
      </c>
      <c r="BF170" s="15" t="str">
        <f>IF(AND(B170="pentathlon", OR(AND(E170='club records'!$N$21, F170&gt;='club records'!$O$21), AND(E170='club records'!$N$22, F170&gt;='club records'!$O$22),AND(E170='club records'!$N$23, F170&gt;='club records'!$O$23),AND(E170='club records'!$N$24, F170&gt;='club records'!$O$24))), "CR", " ")</f>
        <v xml:space="preserve"> </v>
      </c>
      <c r="BG170" s="15" t="str">
        <f>IF(AND(B170="heptathlon", OR(AND(E170='club records'!$N$26, F170&gt;='club records'!$O$26), AND(E170='club records'!$N$27, F170&gt;='club records'!$O$27))), "CR", " ")</f>
        <v xml:space="preserve"> </v>
      </c>
      <c r="BH170" s="15" t="str">
        <f>IF(AND(B170="decathlon", OR(AND(E170='club records'!$N$29, F170&gt;='club records'!$O$29), AND(E170='club records'!$N$30, F170&gt;='club records'!$O$30),AND(E170='club records'!$N$31, F170&gt;='club records'!$O$31))), "CR", " ")</f>
        <v xml:space="preserve"> </v>
      </c>
    </row>
    <row r="171" spans="1:60" ht="14.5" x14ac:dyDescent="0.35">
      <c r="A171" s="1" t="str">
        <f t="shared" si="11"/>
        <v>U15</v>
      </c>
      <c r="B171" s="2">
        <v>100</v>
      </c>
      <c r="C171" s="1" t="s">
        <v>91</v>
      </c>
      <c r="D171" s="1" t="s">
        <v>92</v>
      </c>
      <c r="E171" s="19" t="s">
        <v>11</v>
      </c>
      <c r="F171" s="20">
        <v>14.15</v>
      </c>
      <c r="G171" s="27">
        <v>39903</v>
      </c>
      <c r="H171" s="1" t="s">
        <v>248</v>
      </c>
      <c r="I171" s="1" t="s">
        <v>249</v>
      </c>
      <c r="J171" s="15" t="str">
        <f>IF(OR(K171="CR", L171="CR", M171="CR", N171="CR", O171="CR", P171="CR", Q171="CR", R171="CR", S171="CR", T171="CR",U171="CR", V171="CR", W171="CR", X171="CR", Y171="CR", Z171="CR", AA171="CR", AB171="CR", AC171="CR", AD171="CR", AE171="CR", AF171="CR", AG171="CR", AH171="CR", AI171="CR", AJ171="CR", AK171="CR", AL171="CR", AM171="CR", AN171="CR", AO171="CR", AP171="CR", AQ171="CR", AR171="CR", AS171="CR", AT171="CR", AU171="CR", AV171="CR", AW171="CR", AX171="CR", AY171="CR", AZ171="CR", BA171="CR", BB171="CR", BC171="CR", BD171="CR", BE171="CR", BF171="CR", BG171="CR", BH171="CR"), "***CLUB RECORD***", "")</f>
        <v/>
      </c>
      <c r="K171" s="15" t="str">
        <f>IF(AND(B171=100, OR(AND(E171='club records'!$B$6, F171&lt;='club records'!$C$6), AND(E171='club records'!$B$7, F171&lt;='club records'!$C$7), AND(E171='club records'!$B$8, F171&lt;='club records'!$C$8), AND(E171='club records'!$B$9, F171&lt;='club records'!$C$9), AND(E171='club records'!$B$10, F171&lt;='club records'!$C$10))), "CR", " ")</f>
        <v xml:space="preserve"> </v>
      </c>
      <c r="L171" s="15" t="str">
        <f>IF(AND(B171=200, OR(AND(E171='club records'!$B$11, F171&lt;='club records'!$C$11), AND(E171='club records'!$B$12, F171&lt;='club records'!$C$12), AND(E171='club records'!$B$13, F171&lt;='club records'!$C$13), AND(E171='club records'!$B$14, F171&lt;='club records'!$C$14), AND(E171='club records'!$B$15, F171&lt;='club records'!$C$15))), "CR", " ")</f>
        <v xml:space="preserve"> </v>
      </c>
      <c r="M171" s="15" t="str">
        <f>IF(AND(B171=300, OR(AND(E171='club records'!$B$16, F171&lt;='club records'!$C$16), AND(E171='club records'!$B$17, F171&lt;='club records'!$C$17))), "CR", " ")</f>
        <v xml:space="preserve"> </v>
      </c>
      <c r="N171" s="15" t="str">
        <f>IF(AND(B171=400, OR(AND(E171='club records'!$B$18, F171&lt;='club records'!$C$18), AND(E171='club records'!$B$19, F171&lt;='club records'!$C$19), AND(E171='club records'!$B$20, F171&lt;='club records'!$C$20), AND(E171='club records'!$B$21, F171&lt;='club records'!$C$21))), "CR", " ")</f>
        <v xml:space="preserve"> </v>
      </c>
      <c r="O171" s="15" t="str">
        <f>IF(AND(B171=800, OR(AND(E171='club records'!$B$22, F171&lt;='club records'!$C$22), AND(E171='club records'!$B$23, F171&lt;='club records'!$C$23), AND(E171='club records'!$B$24, F171&lt;='club records'!$C$24), AND(E171='club records'!$B$25, F171&lt;='club records'!$C$25), AND(E171='club records'!$B$26, F171&lt;='club records'!$C$26))), "CR", " ")</f>
        <v xml:space="preserve"> </v>
      </c>
      <c r="P171" s="15" t="str">
        <f>IF(AND(B171=1000, OR(AND(E171='club records'!$B$27, F171&lt;='club records'!$C$27), AND(E171='club records'!$B$28, F171&lt;='club records'!$C$28))), "CR", " ")</f>
        <v xml:space="preserve"> </v>
      </c>
      <c r="Q171" s="15" t="str">
        <f>IF(AND(B171=1500, OR(AND(E171='club records'!$B$29, F171&lt;='club records'!$C$29), AND(E171='club records'!$B$30, F171&lt;='club records'!$C$30), AND(E171='club records'!$B$31, F171&lt;='club records'!$C$31), AND(E171='club records'!$B$32, F171&lt;='club records'!$C$32), AND(E171='club records'!$B$33, F171&lt;='club records'!$C$33))), "CR", " ")</f>
        <v xml:space="preserve"> </v>
      </c>
      <c r="R171" s="15" t="str">
        <f>IF(AND(B171="1600 (Mile)",OR(AND(E171='club records'!$B$34,F171&lt;='club records'!$C$34),AND(E171='club records'!$B$35,F171&lt;='club records'!$C$35),AND(E171='club records'!$B$36,F171&lt;='club records'!$C$36),AND(E171='club records'!$B$37,F171&lt;='club records'!$C$37))),"CR"," ")</f>
        <v xml:space="preserve"> </v>
      </c>
      <c r="S171" s="15" t="str">
        <f>IF(AND(B171=3000, OR(AND(E171='club records'!$B$38, F171&lt;='club records'!$C$38), AND(E171='club records'!$B$39, F171&lt;='club records'!$C$39), AND(E171='club records'!$B$40, F171&lt;='club records'!$C$40), AND(E171='club records'!$B$41, F171&lt;='club records'!$C$41))), "CR", " ")</f>
        <v xml:space="preserve"> </v>
      </c>
      <c r="T171" s="15" t="str">
        <f>IF(AND(B171=5000, OR(AND(E171='club records'!$B$42, F171&lt;='club records'!$C$42), AND(E171='club records'!$B$43, F171&lt;='club records'!$C$43))), "CR", " ")</f>
        <v xml:space="preserve"> </v>
      </c>
      <c r="U171" s="14" t="str">
        <f>IF(AND(B171=10000, OR(AND(E171='club records'!$B$44, F171&lt;='club records'!$C$44), AND(E171='club records'!$B$45, F171&lt;='club records'!$C$45))), "CR", " ")</f>
        <v xml:space="preserve"> </v>
      </c>
      <c r="V171" s="14" t="str">
        <f>IF(AND(B171="high jump", OR(AND(E171='club records'!$F$1, F171&gt;='club records'!$G$1), AND(E171='club records'!$F$2, F171&gt;='club records'!$G$2), AND(E171='club records'!$F$3, F171&gt;='club records'!$G$3), AND(E171='club records'!$F$4, F171&gt;='club records'!$G$4), AND(E171='club records'!$F$5, F171&gt;='club records'!$G$5))), "CR", " ")</f>
        <v xml:space="preserve"> </v>
      </c>
      <c r="W171" s="14" t="str">
        <f>IF(AND(B171="long jump", OR(AND(E171='club records'!$F$6, F171&gt;='club records'!$G$6), AND(E171='club records'!$F$7, F171&gt;='club records'!$G$7), AND(E171='club records'!$F$8, F171&gt;='club records'!$G$8), AND(E171='club records'!$F$9, F171&gt;='club records'!$G$9), AND(E171='club records'!$F$10, F171&gt;='club records'!$G$10))), "CR", " ")</f>
        <v xml:space="preserve"> </v>
      </c>
      <c r="X171" s="14" t="str">
        <f>IF(AND(B171="triple jump", OR(AND(E171='club records'!$F$11, F171&gt;='club records'!$G$11), AND(E171='club records'!$F$12, F171&gt;='club records'!$G$12), AND(E171='club records'!$F$13, F171&gt;='club records'!$G$13), AND(E171='club records'!$F$14, F171&gt;='club records'!$G$14), AND(E171='club records'!$F$15, F171&gt;='club records'!$G$15))), "CR", " ")</f>
        <v xml:space="preserve"> </v>
      </c>
      <c r="Y171" s="14" t="str">
        <f>IF(AND(B171="pole vault", OR(AND(E171='club records'!$F$16, F171&gt;='club records'!$G$16), AND(E171='club records'!$F$17, F171&gt;='club records'!$G$17), AND(E171='club records'!$F$18, F171&gt;='club records'!$G$18), AND(E171='club records'!$F$19, F171&gt;='club records'!$G$19), AND(E171='club records'!$F$20, F171&gt;='club records'!$G$20))), "CR", " ")</f>
        <v xml:space="preserve"> </v>
      </c>
      <c r="Z171" s="14" t="str">
        <f>IF(AND(B171="discus 1", E171='club records'!$F$21, F171&gt;='club records'!$G$21), "CR", " ")</f>
        <v xml:space="preserve"> </v>
      </c>
      <c r="AA171" s="14" t="str">
        <f>IF(AND(B171="discus 1.25", E171='club records'!$F$22, F171&gt;='club records'!$G$22), "CR", " ")</f>
        <v xml:space="preserve"> </v>
      </c>
      <c r="AB171" s="14" t="str">
        <f>IF(AND(B171="discus 1.5", E171='club records'!$F$23, F171&gt;='club records'!$G$23), "CR", " ")</f>
        <v xml:space="preserve"> </v>
      </c>
      <c r="AC171" s="14" t="str">
        <f>IF(AND(B171="discus 1.75", E171='club records'!$F$24, F171&gt;='club records'!$G$24), "CR", " ")</f>
        <v xml:space="preserve"> </v>
      </c>
      <c r="AD171" s="14" t="str">
        <f>IF(AND(B171="discus 2", E171='club records'!$F$25, F171&gt;='club records'!$G$25), "CR", " ")</f>
        <v xml:space="preserve"> </v>
      </c>
      <c r="AE171" s="14" t="str">
        <f>IF(AND(B171="hammer 4", E171='club records'!$F$27, F171&gt;='club records'!$G$27), "CR", " ")</f>
        <v xml:space="preserve"> </v>
      </c>
      <c r="AF171" s="14" t="str">
        <f>IF(AND(B171="hammer 5", E171='club records'!$F$28, F171&gt;='club records'!$G$28), "CR", " ")</f>
        <v xml:space="preserve"> </v>
      </c>
      <c r="AG171" s="14" t="str">
        <f>IF(AND(B171="hammer 6", E171='club records'!$F$29, F171&gt;='club records'!$G$29), "CR", " ")</f>
        <v xml:space="preserve"> </v>
      </c>
      <c r="AH171" s="14" t="str">
        <f>IF(AND(B171="hammer 7.26", E171='club records'!$F$30, F171&gt;='club records'!$G$30), "CR", " ")</f>
        <v xml:space="preserve"> </v>
      </c>
      <c r="AI171" s="14" t="str">
        <f>IF(AND(B171="javelin 400", E171='club records'!$F$31, F171&gt;='club records'!$G$31), "CR", " ")</f>
        <v xml:space="preserve"> </v>
      </c>
      <c r="AJ171" s="14" t="str">
        <f>IF(AND(B171="javelin 600", E171='club records'!$F$32, F171&gt;='club records'!$G$32), "CR", " ")</f>
        <v xml:space="preserve"> </v>
      </c>
      <c r="AK171" s="14" t="str">
        <f>IF(AND(B171="javelin 700", E171='club records'!$F$33, F171&gt;='club records'!$G$33), "CR", " ")</f>
        <v xml:space="preserve"> </v>
      </c>
      <c r="AL171" s="14" t="str">
        <f>IF(AND(B171="javelin 800", OR(AND(E171='club records'!$F$34, F171&gt;='club records'!$G$34), AND(E171='club records'!$F$35, F171&gt;='club records'!$G$35))), "CR", " ")</f>
        <v xml:space="preserve"> </v>
      </c>
      <c r="AM171" s="14" t="str">
        <f>IF(AND(B171="shot 3", E171='club records'!$F$36, F171&gt;='club records'!$G$36), "CR", " ")</f>
        <v xml:space="preserve"> </v>
      </c>
      <c r="AN171" s="14" t="str">
        <f>IF(AND(B171="shot 4", E171='club records'!$F$37, F171&gt;='club records'!$G$37), "CR", " ")</f>
        <v xml:space="preserve"> </v>
      </c>
      <c r="AO171" s="14" t="str">
        <f>IF(AND(B171="shot 5", E171='club records'!$F$38, F171&gt;='club records'!$G$38), "CR", " ")</f>
        <v xml:space="preserve"> </v>
      </c>
      <c r="AP171" s="14" t="str">
        <f>IF(AND(B171="shot 6", E171='club records'!$F$39, F171&gt;='club records'!$G$39), "CR", " ")</f>
        <v xml:space="preserve"> </v>
      </c>
      <c r="AQ171" s="14" t="str">
        <f>IF(AND(B171="shot 7.26", E171='club records'!$F$40, F171&gt;='club records'!$G$40), "CR", " ")</f>
        <v xml:space="preserve"> </v>
      </c>
      <c r="AR171" s="14" t="str">
        <f>IF(AND(B171="60H",OR(AND(E171='club records'!$J$1,F171&lt;='club records'!$K$1),AND(E171='club records'!$J$2,F171&lt;='club records'!$K$2),AND(E171='club records'!$J$3,F171&lt;='club records'!$K$3),AND(E171='club records'!$J$4,F171&lt;='club records'!$K$4),AND(E171='club records'!$J$5,F171&lt;='club records'!$K$5))),"CR"," ")</f>
        <v xml:space="preserve"> </v>
      </c>
      <c r="AS171" s="14" t="str">
        <f>IF(AND(B171="75H", AND(E171='club records'!$J$6, F171&lt;='club records'!$K$6)), "CR", " ")</f>
        <v xml:space="preserve"> </v>
      </c>
      <c r="AT171" s="14" t="str">
        <f>IF(AND(B171="80H", AND(E171='club records'!$J$7, F171&lt;='club records'!$K$7)), "CR", " ")</f>
        <v xml:space="preserve"> </v>
      </c>
      <c r="AU171" s="14" t="str">
        <f>IF(AND(B171="100H", AND(E171='club records'!$J$8, F171&lt;='club records'!$K$8)), "CR", " ")</f>
        <v xml:space="preserve"> </v>
      </c>
      <c r="AV171" s="14" t="str">
        <f>IF(AND(B171="110H", OR(AND(E171='club records'!$J$9, F171&lt;='club records'!$K$9), AND(E171='club records'!$J$10, F171&lt;='club records'!$K$10))), "CR", " ")</f>
        <v xml:space="preserve"> </v>
      </c>
      <c r="AW171" s="14" t="str">
        <f>IF(AND(B171="400H", OR(AND(E171='club records'!$J$11, F171&lt;='club records'!$K$11), AND(E171='club records'!$J$12, F171&lt;='club records'!$K$12), AND(E171='club records'!$J$13, F171&lt;='club records'!$K$13), AND(E171='club records'!$J$14, F171&lt;='club records'!$K$14))), "CR", " ")</f>
        <v xml:space="preserve"> </v>
      </c>
      <c r="AX171" s="14" t="str">
        <f>IF(AND(B171="1500SC", AND(E171='club records'!$J$15, F171&lt;='club records'!$K$15)), "CR", " ")</f>
        <v xml:space="preserve"> </v>
      </c>
      <c r="AY171" s="14" t="str">
        <f>IF(AND(B171="2000SC", OR(AND(E171='club records'!$J$17, F171&lt;='club records'!$K$17), AND(E171='club records'!$J$18, F171&lt;='club records'!$K$18))), "CR", " ")</f>
        <v xml:space="preserve"> </v>
      </c>
      <c r="AZ171" s="14" t="str">
        <f>IF(AND(B171="3000SC", OR(AND(E171='club records'!$J$20, F171&lt;='club records'!$K$20), AND(E171='club records'!$J$21, F171&lt;='club records'!$K$21))), "CR", " ")</f>
        <v xml:space="preserve"> </v>
      </c>
      <c r="BA171" s="15" t="str">
        <f>IF(AND(B171="4x100", OR(AND(E171='club records'!$N$1, F171&lt;='club records'!$O$1), AND(E171='club records'!$N$2, F171&lt;='club records'!$O$2), AND(E171='club records'!$N$3, F171&lt;='club records'!$O$3), AND(E171='club records'!$N$4, F171&lt;='club records'!$O$4), AND(E171='club records'!$N$5, F171&lt;='club records'!$O$5))), "CR", " ")</f>
        <v xml:space="preserve"> </v>
      </c>
      <c r="BB171" s="15" t="str">
        <f>IF(AND(B171="4x200", OR(AND(E171='club records'!$N$6, F171&lt;='club records'!$O$6), AND(E171='club records'!$N$7, F171&lt;='club records'!$O$7), AND(E171='club records'!$N$8, F171&lt;='club records'!$O$8), AND(E171='club records'!$N$9, F171&lt;='club records'!$O$9), AND(E171='club records'!$N$10, F171&lt;='club records'!$O$10))), "CR", " ")</f>
        <v xml:space="preserve"> </v>
      </c>
      <c r="BC171" s="15" t="str">
        <f>IF(AND(B171="4x300", AND(E171='club records'!$N$11, F171&lt;='club records'!$O$11)), "CR", " ")</f>
        <v xml:space="preserve"> </v>
      </c>
      <c r="BD171" s="15" t="str">
        <f>IF(AND(B171="4x400", OR(AND(E171='club records'!$N$12, F171&lt;='club records'!$O$12), AND(E171='club records'!$N$13, F171&lt;='club records'!$O$13), AND(E171='club records'!$N$14, F171&lt;='club records'!$O$14), AND(E171='club records'!$N$15, F171&lt;='club records'!$O$15))), "CR", " ")</f>
        <v xml:space="preserve"> </v>
      </c>
      <c r="BE171" s="15" t="str">
        <f>IF(AND(B171="3x800", OR(AND(E171='club records'!$N$16, F171&lt;='club records'!$O$16), AND(E171='club records'!$N$17, F171&lt;='club records'!$O$17), AND(E171='club records'!$N$18, F171&lt;='club records'!$O$18))), "CR", " ")</f>
        <v xml:space="preserve"> </v>
      </c>
      <c r="BF171" s="15" t="str">
        <f>IF(AND(B171="pentathlon", OR(AND(E171='club records'!$N$21, F171&gt;='club records'!$O$21), AND(E171='club records'!$N$22, F171&gt;='club records'!$O$22),AND(E171='club records'!$N$23, F171&gt;='club records'!$O$23),AND(E171='club records'!$N$24, F171&gt;='club records'!$O$24))), "CR", " ")</f>
        <v xml:space="preserve"> </v>
      </c>
      <c r="BG171" s="15" t="str">
        <f>IF(AND(B171="heptathlon", OR(AND(E171='club records'!$N$26, F171&gt;='club records'!$O$26), AND(E171='club records'!$N$27, F171&gt;='club records'!$O$27))), "CR", " ")</f>
        <v xml:space="preserve"> </v>
      </c>
      <c r="BH171" s="15" t="str">
        <f>IF(AND(B171="decathlon", OR(AND(E171='club records'!$N$29, F171&gt;='club records'!$O$29), AND(E171='club records'!$N$30, F171&gt;='club records'!$O$30),AND(E171='club records'!$N$31, F171&gt;='club records'!$O$31))), "CR", " ")</f>
        <v xml:space="preserve"> </v>
      </c>
    </row>
    <row r="172" spans="1:60" ht="14.5" x14ac:dyDescent="0.35">
      <c r="A172" s="1" t="str">
        <f t="shared" si="11"/>
        <v>U15</v>
      </c>
      <c r="B172" s="2">
        <v>100</v>
      </c>
      <c r="C172" s="1" t="s">
        <v>126</v>
      </c>
      <c r="D172" s="1" t="s">
        <v>161</v>
      </c>
      <c r="E172" s="19" t="s">
        <v>11</v>
      </c>
      <c r="F172" s="20">
        <v>15.6</v>
      </c>
      <c r="G172" s="26">
        <v>43638</v>
      </c>
      <c r="H172" s="1" t="s">
        <v>454</v>
      </c>
      <c r="I172" s="17" t="s">
        <v>447</v>
      </c>
      <c r="J172" s="15" t="str">
        <f>IF(OR(K172="CR", L172="CR", M172="CR", N172="CR", O172="CR", P172="CR", Q172="CR", R172="CR", S172="CR", T172="CR",U172="CR", V172="CR", W172="CR", X172="CR", Y172="CR", Z172="CR", AA172="CR", AB172="CR", AC172="CR", AD172="CR", AE172="CR", AF172="CR", AG172="CR", AH172="CR", AI172="CR", AJ172="CR", AK172="CR", AL172="CR", AM172="CR", AN172="CR", AO172="CR", AP172="CR", AQ172="CR", AR172="CR", AS172="CR", AT172="CR", AU172="CR", AV172="CR", AW172="CR", AX172="CR", AY172="CR", AZ172="CR", BA172="CR", BB172="CR", BC172="CR", BD172="CR", BE172="CR", BF172="CR", BG172="CR", BH172="CR"), "***CLUB RECORD***", "")</f>
        <v/>
      </c>
      <c r="K172" s="15" t="str">
        <f>IF(AND(B172=100, OR(AND(E172='club records'!$B$6, F172&lt;='club records'!$C$6), AND(E172='club records'!$B$7, F172&lt;='club records'!$C$7), AND(E172='club records'!$B$8, F172&lt;='club records'!$C$8), AND(E172='club records'!$B$9, F172&lt;='club records'!$C$9), AND(E172='club records'!$B$10, F172&lt;='club records'!$C$10))), "CR", " ")</f>
        <v xml:space="preserve"> </v>
      </c>
      <c r="L172" s="15" t="str">
        <f>IF(AND(B172=200, OR(AND(E172='club records'!$B$11, F172&lt;='club records'!$C$11), AND(E172='club records'!$B$12, F172&lt;='club records'!$C$12), AND(E172='club records'!$B$13, F172&lt;='club records'!$C$13), AND(E172='club records'!$B$14, F172&lt;='club records'!$C$14), AND(E172='club records'!$B$15, F172&lt;='club records'!$C$15))), "CR", " ")</f>
        <v xml:space="preserve"> </v>
      </c>
      <c r="M172" s="15" t="str">
        <f>IF(AND(B172=300, OR(AND(E172='club records'!$B$16, F172&lt;='club records'!$C$16), AND(E172='club records'!$B$17, F172&lt;='club records'!$C$17))), "CR", " ")</f>
        <v xml:space="preserve"> </v>
      </c>
      <c r="N172" s="15" t="str">
        <f>IF(AND(B172=400, OR(AND(E172='club records'!$B$18, F172&lt;='club records'!$C$18), AND(E172='club records'!$B$19, F172&lt;='club records'!$C$19), AND(E172='club records'!$B$20, F172&lt;='club records'!$C$20), AND(E172='club records'!$B$21, F172&lt;='club records'!$C$21))), "CR", " ")</f>
        <v xml:space="preserve"> </v>
      </c>
      <c r="O172" s="15" t="str">
        <f>IF(AND(B172=800, OR(AND(E172='club records'!$B$22, F172&lt;='club records'!$C$22), AND(E172='club records'!$B$23, F172&lt;='club records'!$C$23), AND(E172='club records'!$B$24, F172&lt;='club records'!$C$24), AND(E172='club records'!$B$25, F172&lt;='club records'!$C$25), AND(E172='club records'!$B$26, F172&lt;='club records'!$C$26))), "CR", " ")</f>
        <v xml:space="preserve"> </v>
      </c>
      <c r="P172" s="15" t="str">
        <f>IF(AND(B172=1000, OR(AND(E172='club records'!$B$27, F172&lt;='club records'!$C$27), AND(E172='club records'!$B$28, F172&lt;='club records'!$C$28))), "CR", " ")</f>
        <v xml:space="preserve"> </v>
      </c>
      <c r="Q172" s="15" t="str">
        <f>IF(AND(B172=1500, OR(AND(E172='club records'!$B$29, F172&lt;='club records'!$C$29), AND(E172='club records'!$B$30, F172&lt;='club records'!$C$30), AND(E172='club records'!$B$31, F172&lt;='club records'!$C$31), AND(E172='club records'!$B$32, F172&lt;='club records'!$C$32), AND(E172='club records'!$B$33, F172&lt;='club records'!$C$33))), "CR", " ")</f>
        <v xml:space="preserve"> </v>
      </c>
      <c r="R172" s="15" t="str">
        <f>IF(AND(B172="1600 (Mile)",OR(AND(E172='club records'!$B$34,F172&lt;='club records'!$C$34),AND(E172='club records'!$B$35,F172&lt;='club records'!$C$35),AND(E172='club records'!$B$36,F172&lt;='club records'!$C$36),AND(E172='club records'!$B$37,F172&lt;='club records'!$C$37))),"CR"," ")</f>
        <v xml:space="preserve"> </v>
      </c>
      <c r="S172" s="15" t="str">
        <f>IF(AND(B172=3000, OR(AND(E172='club records'!$B$38, F172&lt;='club records'!$C$38), AND(E172='club records'!$B$39, F172&lt;='club records'!$C$39), AND(E172='club records'!$B$40, F172&lt;='club records'!$C$40), AND(E172='club records'!$B$41, F172&lt;='club records'!$C$41))), "CR", " ")</f>
        <v xml:space="preserve"> </v>
      </c>
      <c r="T172" s="15" t="str">
        <f>IF(AND(B172=5000, OR(AND(E172='club records'!$B$42, F172&lt;='club records'!$C$42), AND(E172='club records'!$B$43, F172&lt;='club records'!$C$43))), "CR", " ")</f>
        <v xml:space="preserve"> </v>
      </c>
      <c r="U172" s="14" t="str">
        <f>IF(AND(B172=10000, OR(AND(E172='club records'!$B$44, F172&lt;='club records'!$C$44), AND(E172='club records'!$B$45, F172&lt;='club records'!$C$45))), "CR", " ")</f>
        <v xml:space="preserve"> </v>
      </c>
      <c r="V172" s="14" t="str">
        <f>IF(AND(B172="high jump", OR(AND(E172='club records'!$F$1, F172&gt;='club records'!$G$1), AND(E172='club records'!$F$2, F172&gt;='club records'!$G$2), AND(E172='club records'!$F$3, F172&gt;='club records'!$G$3), AND(E172='club records'!$F$4, F172&gt;='club records'!$G$4), AND(E172='club records'!$F$5, F172&gt;='club records'!$G$5))), "CR", " ")</f>
        <v xml:space="preserve"> </v>
      </c>
      <c r="W172" s="14" t="str">
        <f>IF(AND(B172="long jump", OR(AND(E172='club records'!$F$6, F172&gt;='club records'!$G$6), AND(E172='club records'!$F$7, F172&gt;='club records'!$G$7), AND(E172='club records'!$F$8, F172&gt;='club records'!$G$8), AND(E172='club records'!$F$9, F172&gt;='club records'!$G$9), AND(E172='club records'!$F$10, F172&gt;='club records'!$G$10))), "CR", " ")</f>
        <v xml:space="preserve"> </v>
      </c>
      <c r="X172" s="14" t="str">
        <f>IF(AND(B172="triple jump", OR(AND(E172='club records'!$F$11, F172&gt;='club records'!$G$11), AND(E172='club records'!$F$12, F172&gt;='club records'!$G$12), AND(E172='club records'!$F$13, F172&gt;='club records'!$G$13), AND(E172='club records'!$F$14, F172&gt;='club records'!$G$14), AND(E172='club records'!$F$15, F172&gt;='club records'!$G$15))), "CR", " ")</f>
        <v xml:space="preserve"> </v>
      </c>
      <c r="Y172" s="14" t="str">
        <f>IF(AND(B172="pole vault", OR(AND(E172='club records'!$F$16, F172&gt;='club records'!$G$16), AND(E172='club records'!$F$17, F172&gt;='club records'!$G$17), AND(E172='club records'!$F$18, F172&gt;='club records'!$G$18), AND(E172='club records'!$F$19, F172&gt;='club records'!$G$19), AND(E172='club records'!$F$20, F172&gt;='club records'!$G$20))), "CR", " ")</f>
        <v xml:space="preserve"> </v>
      </c>
      <c r="Z172" s="14" t="str">
        <f>IF(AND(B172="discus 1", E172='club records'!$F$21, F172&gt;='club records'!$G$21), "CR", " ")</f>
        <v xml:space="preserve"> </v>
      </c>
      <c r="AA172" s="14" t="str">
        <f>IF(AND(B172="discus 1.25", E172='club records'!$F$22, F172&gt;='club records'!$G$22), "CR", " ")</f>
        <v xml:space="preserve"> </v>
      </c>
      <c r="AB172" s="14" t="str">
        <f>IF(AND(B172="discus 1.5", E172='club records'!$F$23, F172&gt;='club records'!$G$23), "CR", " ")</f>
        <v xml:space="preserve"> </v>
      </c>
      <c r="AC172" s="14" t="str">
        <f>IF(AND(B172="discus 1.75", E172='club records'!$F$24, F172&gt;='club records'!$G$24), "CR", " ")</f>
        <v xml:space="preserve"> </v>
      </c>
      <c r="AD172" s="14" t="str">
        <f>IF(AND(B172="discus 2", E172='club records'!$F$25, F172&gt;='club records'!$G$25), "CR", " ")</f>
        <v xml:space="preserve"> </v>
      </c>
      <c r="AE172" s="14" t="str">
        <f>IF(AND(B172="hammer 4", E172='club records'!$F$27, F172&gt;='club records'!$G$27), "CR", " ")</f>
        <v xml:space="preserve"> </v>
      </c>
      <c r="AF172" s="14" t="str">
        <f>IF(AND(B172="hammer 5", E172='club records'!$F$28, F172&gt;='club records'!$G$28), "CR", " ")</f>
        <v xml:space="preserve"> </v>
      </c>
      <c r="AG172" s="14" t="str">
        <f>IF(AND(B172="hammer 6", E172='club records'!$F$29, F172&gt;='club records'!$G$29), "CR", " ")</f>
        <v xml:space="preserve"> </v>
      </c>
      <c r="AH172" s="14" t="str">
        <f>IF(AND(B172="hammer 7.26", E172='club records'!$F$30, F172&gt;='club records'!$G$30), "CR", " ")</f>
        <v xml:space="preserve"> </v>
      </c>
      <c r="AI172" s="14" t="str">
        <f>IF(AND(B172="javelin 400", E172='club records'!$F$31, F172&gt;='club records'!$G$31), "CR", " ")</f>
        <v xml:space="preserve"> </v>
      </c>
      <c r="AJ172" s="14" t="str">
        <f>IF(AND(B172="javelin 600", E172='club records'!$F$32, F172&gt;='club records'!$G$32), "CR", " ")</f>
        <v xml:space="preserve"> </v>
      </c>
      <c r="AK172" s="14" t="str">
        <f>IF(AND(B172="javelin 700", E172='club records'!$F$33, F172&gt;='club records'!$G$33), "CR", " ")</f>
        <v xml:space="preserve"> </v>
      </c>
      <c r="AL172" s="14" t="str">
        <f>IF(AND(B172="javelin 800", OR(AND(E172='club records'!$F$34, F172&gt;='club records'!$G$34), AND(E172='club records'!$F$35, F172&gt;='club records'!$G$35))), "CR", " ")</f>
        <v xml:space="preserve"> </v>
      </c>
      <c r="AM172" s="14" t="str">
        <f>IF(AND(B172="shot 3", E172='club records'!$F$36, F172&gt;='club records'!$G$36), "CR", " ")</f>
        <v xml:space="preserve"> </v>
      </c>
      <c r="AN172" s="14" t="str">
        <f>IF(AND(B172="shot 4", E172='club records'!$F$37, F172&gt;='club records'!$G$37), "CR", " ")</f>
        <v xml:space="preserve"> </v>
      </c>
      <c r="AO172" s="14" t="str">
        <f>IF(AND(B172="shot 5", E172='club records'!$F$38, F172&gt;='club records'!$G$38), "CR", " ")</f>
        <v xml:space="preserve"> </v>
      </c>
      <c r="AP172" s="14" t="str">
        <f>IF(AND(B172="shot 6", E172='club records'!$F$39, F172&gt;='club records'!$G$39), "CR", " ")</f>
        <v xml:space="preserve"> </v>
      </c>
      <c r="AQ172" s="14" t="str">
        <f>IF(AND(B172="shot 7.26", E172='club records'!$F$40, F172&gt;='club records'!$G$40), "CR", " ")</f>
        <v xml:space="preserve"> </v>
      </c>
      <c r="AR172" s="14" t="str">
        <f>IF(AND(B172="60H",OR(AND(E172='club records'!$J$1,F172&lt;='club records'!$K$1),AND(E172='club records'!$J$2,F172&lt;='club records'!$K$2),AND(E172='club records'!$J$3,F172&lt;='club records'!$K$3),AND(E172='club records'!$J$4,F172&lt;='club records'!$K$4),AND(E172='club records'!$J$5,F172&lt;='club records'!$K$5))),"CR"," ")</f>
        <v xml:space="preserve"> </v>
      </c>
      <c r="AS172" s="14" t="str">
        <f>IF(AND(B172="75H", AND(E172='club records'!$J$6, F172&lt;='club records'!$K$6)), "CR", " ")</f>
        <v xml:space="preserve"> </v>
      </c>
      <c r="AT172" s="14" t="str">
        <f>IF(AND(B172="80H", AND(E172='club records'!$J$7, F172&lt;='club records'!$K$7)), "CR", " ")</f>
        <v xml:space="preserve"> </v>
      </c>
      <c r="AU172" s="14" t="str">
        <f>IF(AND(B172="100H", AND(E172='club records'!$J$8, F172&lt;='club records'!$K$8)), "CR", " ")</f>
        <v xml:space="preserve"> </v>
      </c>
      <c r="AV172" s="14" t="str">
        <f>IF(AND(B172="110H", OR(AND(E172='club records'!$J$9, F172&lt;='club records'!$K$9), AND(E172='club records'!$J$10, F172&lt;='club records'!$K$10))), "CR", " ")</f>
        <v xml:space="preserve"> </v>
      </c>
      <c r="AW172" s="14" t="str">
        <f>IF(AND(B172="400H", OR(AND(E172='club records'!$J$11, F172&lt;='club records'!$K$11), AND(E172='club records'!$J$12, F172&lt;='club records'!$K$12), AND(E172='club records'!$J$13, F172&lt;='club records'!$K$13), AND(E172='club records'!$J$14, F172&lt;='club records'!$K$14))), "CR", " ")</f>
        <v xml:space="preserve"> </v>
      </c>
      <c r="AX172" s="14" t="str">
        <f>IF(AND(B172="1500SC", AND(E172='club records'!$J$15, F172&lt;='club records'!$K$15)), "CR", " ")</f>
        <v xml:space="preserve"> </v>
      </c>
      <c r="AY172" s="14" t="str">
        <f>IF(AND(B172="2000SC", OR(AND(E172='club records'!$J$17, F172&lt;='club records'!$K$17), AND(E172='club records'!$J$18, F172&lt;='club records'!$K$18))), "CR", " ")</f>
        <v xml:space="preserve"> </v>
      </c>
      <c r="AZ172" s="14" t="str">
        <f>IF(AND(B172="3000SC", OR(AND(E172='club records'!$J$20, F172&lt;='club records'!$K$20), AND(E172='club records'!$J$21, F172&lt;='club records'!$K$21))), "CR", " ")</f>
        <v xml:space="preserve"> </v>
      </c>
      <c r="BA172" s="15" t="str">
        <f>IF(AND(B172="4x100", OR(AND(E172='club records'!$N$1, F172&lt;='club records'!$O$1), AND(E172='club records'!$N$2, F172&lt;='club records'!$O$2), AND(E172='club records'!$N$3, F172&lt;='club records'!$O$3), AND(E172='club records'!$N$4, F172&lt;='club records'!$O$4), AND(E172='club records'!$N$5, F172&lt;='club records'!$O$5))), "CR", " ")</f>
        <v xml:space="preserve"> </v>
      </c>
      <c r="BB172" s="15" t="str">
        <f>IF(AND(B172="4x200", OR(AND(E172='club records'!$N$6, F172&lt;='club records'!$O$6), AND(E172='club records'!$N$7, F172&lt;='club records'!$O$7), AND(E172='club records'!$N$8, F172&lt;='club records'!$O$8), AND(E172='club records'!$N$9, F172&lt;='club records'!$O$9), AND(E172='club records'!$N$10, F172&lt;='club records'!$O$10))), "CR", " ")</f>
        <v xml:space="preserve"> </v>
      </c>
      <c r="BC172" s="15" t="str">
        <f>IF(AND(B172="4x300", AND(E172='club records'!$N$11, F172&lt;='club records'!$O$11)), "CR", " ")</f>
        <v xml:space="preserve"> </v>
      </c>
      <c r="BD172" s="15" t="str">
        <f>IF(AND(B172="4x400", OR(AND(E172='club records'!$N$12, F172&lt;='club records'!$O$12), AND(E172='club records'!$N$13, F172&lt;='club records'!$O$13), AND(E172='club records'!$N$14, F172&lt;='club records'!$O$14), AND(E172='club records'!$N$15, F172&lt;='club records'!$O$15))), "CR", " ")</f>
        <v xml:space="preserve"> </v>
      </c>
      <c r="BE172" s="15" t="str">
        <f>IF(AND(B172="3x800", OR(AND(E172='club records'!$N$16, F172&lt;='club records'!$O$16), AND(E172='club records'!$N$17, F172&lt;='club records'!$O$17), AND(E172='club records'!$N$18, F172&lt;='club records'!$O$18))), "CR", " ")</f>
        <v xml:space="preserve"> </v>
      </c>
      <c r="BF172" s="15" t="str">
        <f>IF(AND(B172="pentathlon", OR(AND(E172='club records'!$N$21, F172&gt;='club records'!$O$21), AND(E172='club records'!$N$22, F172&gt;='club records'!$O$22),AND(E172='club records'!$N$23, F172&gt;='club records'!$O$23),AND(E172='club records'!$N$24, F172&gt;='club records'!$O$24))), "CR", " ")</f>
        <v xml:space="preserve"> </v>
      </c>
      <c r="BG172" s="15" t="str">
        <f>IF(AND(B172="heptathlon", OR(AND(E172='club records'!$N$26, F172&gt;='club records'!$O$26), AND(E172='club records'!$N$27, F172&gt;='club records'!$O$27))), "CR", " ")</f>
        <v xml:space="preserve"> </v>
      </c>
      <c r="BH172" s="15" t="str">
        <f>IF(AND(B172="decathlon", OR(AND(E172='club records'!$N$29, F172&gt;='club records'!$O$29), AND(E172='club records'!$N$30, F172&gt;='club records'!$O$30),AND(E172='club records'!$N$31, F172&gt;='club records'!$O$31))), "CR", " ")</f>
        <v xml:space="preserve"> </v>
      </c>
    </row>
    <row r="173" spans="1:60" ht="14.5" x14ac:dyDescent="0.35">
      <c r="A173" s="1" t="str">
        <f t="shared" si="11"/>
        <v>U15</v>
      </c>
      <c r="B173" s="2">
        <v>200</v>
      </c>
      <c r="C173" s="1" t="s">
        <v>64</v>
      </c>
      <c r="D173" s="1" t="s">
        <v>65</v>
      </c>
      <c r="E173" s="19" t="s">
        <v>11</v>
      </c>
      <c r="F173" s="20">
        <v>23.43</v>
      </c>
      <c r="G173" s="26">
        <v>43715</v>
      </c>
      <c r="H173" s="1" t="s">
        <v>552</v>
      </c>
      <c r="I173" s="1" t="s">
        <v>553</v>
      </c>
      <c r="J173" s="15" t="str">
        <f>IF(OR(K173="CR", L173="CR", M173="CR", N173="CR", O173="CR", P173="CR", Q173="CR", R173="CR", S173="CR", T173="CR",U173="CR", V173="CR", W173="CR", X173="CR", Y173="CR", Z173="CR", AA173="CR", AB173="CR", AC173="CR", AD173="CR", AE173="CR", AF173="CR", AG173="CR", AH173="CR", AI173="CR", AJ173="CR", AK173="CR", AL173="CR", AM173="CR", AN173="CR", AO173="CR", AP173="CR", AQ173="CR", AR173="CR", AS173="CR", AT173="CR", AU173="CR", AV173="CR", AW173="CR", AX173="CR", AY173="CR", AZ173="CR", BA173="CR", BB173="CR", BC173="CR", BD173="CR", BE173="CR", BF173="CR", BG173="CR", BH173="CR"), "***CLUB RECORD***", "")</f>
        <v/>
      </c>
      <c r="K173" s="15" t="str">
        <f>IF(AND(B173=100, OR(AND(E173='club records'!$B$6, F173&lt;='club records'!$C$6), AND(E173='club records'!$B$7, F173&lt;='club records'!$C$7), AND(E173='club records'!$B$8, F173&lt;='club records'!$C$8), AND(E173='club records'!$B$9, F173&lt;='club records'!$C$9), AND(E173='club records'!$B$10, F173&lt;='club records'!$C$10))), "CR", " ")</f>
        <v xml:space="preserve"> </v>
      </c>
      <c r="L173" s="15" t="str">
        <f>IF(AND(B173=200, OR(AND(E173='club records'!$B$11, F173&lt;='club records'!$C$11), AND(E173='club records'!$B$12, F173&lt;='club records'!$C$12), AND(E173='club records'!$B$13, F173&lt;='club records'!$C$13), AND(E173='club records'!$B$14, F173&lt;='club records'!$C$14), AND(E173='club records'!$B$15, F173&lt;='club records'!$C$15))), "CR", " ")</f>
        <v xml:space="preserve"> </v>
      </c>
      <c r="M173" s="15" t="str">
        <f>IF(AND(B173=300, OR(AND(E173='club records'!$B$16, F173&lt;='club records'!$C$16), AND(E173='club records'!$B$17, F173&lt;='club records'!$C$17))), "CR", " ")</f>
        <v xml:space="preserve"> </v>
      </c>
      <c r="N173" s="15" t="str">
        <f>IF(AND(B173=400, OR(AND(E173='club records'!$B$18, F173&lt;='club records'!$C$18), AND(E173='club records'!$B$19, F173&lt;='club records'!$C$19), AND(E173='club records'!$B$20, F173&lt;='club records'!$C$20), AND(E173='club records'!$B$21, F173&lt;='club records'!$C$21))), "CR", " ")</f>
        <v xml:space="preserve"> </v>
      </c>
      <c r="O173" s="15" t="str">
        <f>IF(AND(B173=800, OR(AND(E173='club records'!$B$22, F173&lt;='club records'!$C$22), AND(E173='club records'!$B$23, F173&lt;='club records'!$C$23), AND(E173='club records'!$B$24, F173&lt;='club records'!$C$24), AND(E173='club records'!$B$25, F173&lt;='club records'!$C$25), AND(E173='club records'!$B$26, F173&lt;='club records'!$C$26))), "CR", " ")</f>
        <v xml:space="preserve"> </v>
      </c>
      <c r="P173" s="15" t="str">
        <f>IF(AND(B173=1000, OR(AND(E173='club records'!$B$27, F173&lt;='club records'!$C$27), AND(E173='club records'!$B$28, F173&lt;='club records'!$C$28))), "CR", " ")</f>
        <v xml:space="preserve"> </v>
      </c>
      <c r="Q173" s="15" t="str">
        <f>IF(AND(B173=1500, OR(AND(E173='club records'!$B$29, F173&lt;='club records'!$C$29), AND(E173='club records'!$B$30, F173&lt;='club records'!$C$30), AND(E173='club records'!$B$31, F173&lt;='club records'!$C$31), AND(E173='club records'!$B$32, F173&lt;='club records'!$C$32), AND(E173='club records'!$B$33, F173&lt;='club records'!$C$33))), "CR", " ")</f>
        <v xml:space="preserve"> </v>
      </c>
      <c r="R173" s="15" t="str">
        <f>IF(AND(B173="1600 (Mile)",OR(AND(E173='club records'!$B$34,F173&lt;='club records'!$C$34),AND(E173='club records'!$B$35,F173&lt;='club records'!$C$35),AND(E173='club records'!$B$36,F173&lt;='club records'!$C$36),AND(E173='club records'!$B$37,F173&lt;='club records'!$C$37))),"CR"," ")</f>
        <v xml:space="preserve"> </v>
      </c>
      <c r="S173" s="15" t="str">
        <f>IF(AND(B173=3000, OR(AND(E173='club records'!$B$38, F173&lt;='club records'!$C$38), AND(E173='club records'!$B$39, F173&lt;='club records'!$C$39), AND(E173='club records'!$B$40, F173&lt;='club records'!$C$40), AND(E173='club records'!$B$41, F173&lt;='club records'!$C$41))), "CR", " ")</f>
        <v xml:space="preserve"> </v>
      </c>
      <c r="T173" s="15" t="str">
        <f>IF(AND(B173=5000, OR(AND(E173='club records'!$B$42, F173&lt;='club records'!$C$42), AND(E173='club records'!$B$43, F173&lt;='club records'!$C$43))), "CR", " ")</f>
        <v xml:space="preserve"> </v>
      </c>
      <c r="U173" s="14" t="str">
        <f>IF(AND(B173=10000, OR(AND(E173='club records'!$B$44, F173&lt;='club records'!$C$44), AND(E173='club records'!$B$45, F173&lt;='club records'!$C$45))), "CR", " ")</f>
        <v xml:space="preserve"> </v>
      </c>
      <c r="V173" s="14" t="str">
        <f>IF(AND(B173="high jump", OR(AND(E173='club records'!$F$1, F173&gt;='club records'!$G$1), AND(E173='club records'!$F$2, F173&gt;='club records'!$G$2), AND(E173='club records'!$F$3, F173&gt;='club records'!$G$3), AND(E173='club records'!$F$4, F173&gt;='club records'!$G$4), AND(E173='club records'!$F$5, F173&gt;='club records'!$G$5))), "CR", " ")</f>
        <v xml:space="preserve"> </v>
      </c>
      <c r="W173" s="14" t="str">
        <f>IF(AND(B173="long jump", OR(AND(E173='club records'!$F$6, F173&gt;='club records'!$G$6), AND(E173='club records'!$F$7, F173&gt;='club records'!$G$7), AND(E173='club records'!$F$8, F173&gt;='club records'!$G$8), AND(E173='club records'!$F$9, F173&gt;='club records'!$G$9), AND(E173='club records'!$F$10, F173&gt;='club records'!$G$10))), "CR", " ")</f>
        <v xml:space="preserve"> </v>
      </c>
      <c r="X173" s="14" t="str">
        <f>IF(AND(B173="triple jump", OR(AND(E173='club records'!$F$11, F173&gt;='club records'!$G$11), AND(E173='club records'!$F$12, F173&gt;='club records'!$G$12), AND(E173='club records'!$F$13, F173&gt;='club records'!$G$13), AND(E173='club records'!$F$14, F173&gt;='club records'!$G$14), AND(E173='club records'!$F$15, F173&gt;='club records'!$G$15))), "CR", " ")</f>
        <v xml:space="preserve"> </v>
      </c>
      <c r="Y173" s="14" t="str">
        <f>IF(AND(B173="pole vault", OR(AND(E173='club records'!$F$16, F173&gt;='club records'!$G$16), AND(E173='club records'!$F$17, F173&gt;='club records'!$G$17), AND(E173='club records'!$F$18, F173&gt;='club records'!$G$18), AND(E173='club records'!$F$19, F173&gt;='club records'!$G$19), AND(E173='club records'!$F$20, F173&gt;='club records'!$G$20))), "CR", " ")</f>
        <v xml:space="preserve"> </v>
      </c>
      <c r="Z173" s="14" t="str">
        <f>IF(AND(B173="discus 1", E173='club records'!$F$21, F173&gt;='club records'!$G$21), "CR", " ")</f>
        <v xml:space="preserve"> </v>
      </c>
      <c r="AA173" s="14" t="str">
        <f>IF(AND(B173="discus 1.25", E173='club records'!$F$22, F173&gt;='club records'!$G$22), "CR", " ")</f>
        <v xml:space="preserve"> </v>
      </c>
      <c r="AB173" s="14" t="str">
        <f>IF(AND(B173="discus 1.5", E173='club records'!$F$23, F173&gt;='club records'!$G$23), "CR", " ")</f>
        <v xml:space="preserve"> </v>
      </c>
      <c r="AC173" s="14" t="str">
        <f>IF(AND(B173="discus 1.75", E173='club records'!$F$24, F173&gt;='club records'!$G$24), "CR", " ")</f>
        <v xml:space="preserve"> </v>
      </c>
      <c r="AD173" s="14" t="str">
        <f>IF(AND(B173="discus 2", E173='club records'!$F$25, F173&gt;='club records'!$G$25), "CR", " ")</f>
        <v xml:space="preserve"> </v>
      </c>
      <c r="AE173" s="14" t="str">
        <f>IF(AND(B173="hammer 4", E173='club records'!$F$27, F173&gt;='club records'!$G$27), "CR", " ")</f>
        <v xml:space="preserve"> </v>
      </c>
      <c r="AF173" s="14" t="str">
        <f>IF(AND(B173="hammer 5", E173='club records'!$F$28, F173&gt;='club records'!$G$28), "CR", " ")</f>
        <v xml:space="preserve"> </v>
      </c>
      <c r="AG173" s="14" t="str">
        <f>IF(AND(B173="hammer 6", E173='club records'!$F$29, F173&gt;='club records'!$G$29), "CR", " ")</f>
        <v xml:space="preserve"> </v>
      </c>
      <c r="AH173" s="14" t="str">
        <f>IF(AND(B173="hammer 7.26", E173='club records'!$F$30, F173&gt;='club records'!$G$30), "CR", " ")</f>
        <v xml:space="preserve"> </v>
      </c>
      <c r="AI173" s="14" t="str">
        <f>IF(AND(B173="javelin 400", E173='club records'!$F$31, F173&gt;='club records'!$G$31), "CR", " ")</f>
        <v xml:space="preserve"> </v>
      </c>
      <c r="AJ173" s="14" t="str">
        <f>IF(AND(B173="javelin 600", E173='club records'!$F$32, F173&gt;='club records'!$G$32), "CR", " ")</f>
        <v xml:space="preserve"> </v>
      </c>
      <c r="AK173" s="14" t="str">
        <f>IF(AND(B173="javelin 700", E173='club records'!$F$33, F173&gt;='club records'!$G$33), "CR", " ")</f>
        <v xml:space="preserve"> </v>
      </c>
      <c r="AL173" s="14" t="str">
        <f>IF(AND(B173="javelin 800", OR(AND(E173='club records'!$F$34, F173&gt;='club records'!$G$34), AND(E173='club records'!$F$35, F173&gt;='club records'!$G$35))), "CR", " ")</f>
        <v xml:space="preserve"> </v>
      </c>
      <c r="AM173" s="14" t="str">
        <f>IF(AND(B173="shot 3", E173='club records'!$F$36, F173&gt;='club records'!$G$36), "CR", " ")</f>
        <v xml:space="preserve"> </v>
      </c>
      <c r="AN173" s="14" t="str">
        <f>IF(AND(B173="shot 4", E173='club records'!$F$37, F173&gt;='club records'!$G$37), "CR", " ")</f>
        <v xml:space="preserve"> </v>
      </c>
      <c r="AO173" s="14" t="str">
        <f>IF(AND(B173="shot 5", E173='club records'!$F$38, F173&gt;='club records'!$G$38), "CR", " ")</f>
        <v xml:space="preserve"> </v>
      </c>
      <c r="AP173" s="14" t="str">
        <f>IF(AND(B173="shot 6", E173='club records'!$F$39, F173&gt;='club records'!$G$39), "CR", " ")</f>
        <v xml:space="preserve"> </v>
      </c>
      <c r="AQ173" s="14" t="str">
        <f>IF(AND(B173="shot 7.26", E173='club records'!$F$40, F173&gt;='club records'!$G$40), "CR", " ")</f>
        <v xml:space="preserve"> </v>
      </c>
      <c r="AR173" s="14" t="str">
        <f>IF(AND(B173="60H",OR(AND(E173='club records'!$J$1,F173&lt;='club records'!$K$1),AND(E173='club records'!$J$2,F173&lt;='club records'!$K$2),AND(E173='club records'!$J$3,F173&lt;='club records'!$K$3),AND(E173='club records'!$J$4,F173&lt;='club records'!$K$4),AND(E173='club records'!$J$5,F173&lt;='club records'!$K$5))),"CR"," ")</f>
        <v xml:space="preserve"> </v>
      </c>
      <c r="AS173" s="14" t="str">
        <f>IF(AND(B173="75H", AND(E173='club records'!$J$6, F173&lt;='club records'!$K$6)), "CR", " ")</f>
        <v xml:space="preserve"> </v>
      </c>
      <c r="AT173" s="14" t="str">
        <f>IF(AND(B173="80H", AND(E173='club records'!$J$7, F173&lt;='club records'!$K$7)), "CR", " ")</f>
        <v xml:space="preserve"> </v>
      </c>
      <c r="AU173" s="14" t="str">
        <f>IF(AND(B173="100H", AND(E173='club records'!$J$8, F173&lt;='club records'!$K$8)), "CR", " ")</f>
        <v xml:space="preserve"> </v>
      </c>
      <c r="AV173" s="14" t="str">
        <f>IF(AND(B173="110H", OR(AND(E173='club records'!$J$9, F173&lt;='club records'!$K$9), AND(E173='club records'!$J$10, F173&lt;='club records'!$K$10))), "CR", " ")</f>
        <v xml:space="preserve"> </v>
      </c>
      <c r="AW173" s="14" t="str">
        <f>IF(AND(B173="400H", OR(AND(E173='club records'!$J$11, F173&lt;='club records'!$K$11), AND(E173='club records'!$J$12, F173&lt;='club records'!$K$12), AND(E173='club records'!$J$13, F173&lt;='club records'!$K$13), AND(E173='club records'!$J$14, F173&lt;='club records'!$K$14))), "CR", " ")</f>
        <v xml:space="preserve"> </v>
      </c>
      <c r="AX173" s="14" t="str">
        <f>IF(AND(B173="1500SC", AND(E173='club records'!$J$15, F173&lt;='club records'!$K$15)), "CR", " ")</f>
        <v xml:space="preserve"> </v>
      </c>
      <c r="AY173" s="14" t="str">
        <f>IF(AND(B173="2000SC", OR(AND(E173='club records'!$J$17, F173&lt;='club records'!$K$17), AND(E173='club records'!$J$18, F173&lt;='club records'!$K$18))), "CR", " ")</f>
        <v xml:space="preserve"> </v>
      </c>
      <c r="AZ173" s="14" t="str">
        <f>IF(AND(B173="3000SC", OR(AND(E173='club records'!$J$20, F173&lt;='club records'!$K$20), AND(E173='club records'!$J$21, F173&lt;='club records'!$K$21))), "CR", " ")</f>
        <v xml:space="preserve"> </v>
      </c>
      <c r="BA173" s="15" t="str">
        <f>IF(AND(B173="4x100", OR(AND(E173='club records'!$N$1, F173&lt;='club records'!$O$1), AND(E173='club records'!$N$2, F173&lt;='club records'!$O$2), AND(E173='club records'!$N$3, F173&lt;='club records'!$O$3), AND(E173='club records'!$N$4, F173&lt;='club records'!$O$4), AND(E173='club records'!$N$5, F173&lt;='club records'!$O$5))), "CR", " ")</f>
        <v xml:space="preserve"> </v>
      </c>
      <c r="BB173" s="15" t="str">
        <f>IF(AND(B173="4x200", OR(AND(E173='club records'!$N$6, F173&lt;='club records'!$O$6), AND(E173='club records'!$N$7, F173&lt;='club records'!$O$7), AND(E173='club records'!$N$8, F173&lt;='club records'!$O$8), AND(E173='club records'!$N$9, F173&lt;='club records'!$O$9), AND(E173='club records'!$N$10, F173&lt;='club records'!$O$10))), "CR", " ")</f>
        <v xml:space="preserve"> </v>
      </c>
      <c r="BC173" s="15" t="str">
        <f>IF(AND(B173="4x300", AND(E173='club records'!$N$11, F173&lt;='club records'!$O$11)), "CR", " ")</f>
        <v xml:space="preserve"> </v>
      </c>
      <c r="BD173" s="15" t="str">
        <f>IF(AND(B173="4x400", OR(AND(E173='club records'!$N$12, F173&lt;='club records'!$O$12), AND(E173='club records'!$N$13, F173&lt;='club records'!$O$13), AND(E173='club records'!$N$14, F173&lt;='club records'!$O$14), AND(E173='club records'!$N$15, F173&lt;='club records'!$O$15))), "CR", " ")</f>
        <v xml:space="preserve"> </v>
      </c>
      <c r="BE173" s="15" t="str">
        <f>IF(AND(B173="3x800", OR(AND(E173='club records'!$N$16, F173&lt;='club records'!$O$16), AND(E173='club records'!$N$17, F173&lt;='club records'!$O$17), AND(E173='club records'!$N$18, F173&lt;='club records'!$O$18))), "CR", " ")</f>
        <v xml:space="preserve"> </v>
      </c>
      <c r="BF173" s="15" t="str">
        <f>IF(AND(B173="pentathlon", OR(AND(E173='club records'!$N$21, F173&gt;='club records'!$O$21), AND(E173='club records'!$N$22, F173&gt;='club records'!$O$22),AND(E173='club records'!$N$23, F173&gt;='club records'!$O$23),AND(E173='club records'!$N$24, F173&gt;='club records'!$O$24))), "CR", " ")</f>
        <v xml:space="preserve"> </v>
      </c>
      <c r="BG173" s="15" t="str">
        <f>IF(AND(B173="heptathlon", OR(AND(E173='club records'!$N$26, F173&gt;='club records'!$O$26), AND(E173='club records'!$N$27, F173&gt;='club records'!$O$27))), "CR", " ")</f>
        <v xml:space="preserve"> </v>
      </c>
      <c r="BH173" s="15" t="str">
        <f>IF(AND(B173="decathlon", OR(AND(E173='club records'!$N$29, F173&gt;='club records'!$O$29), AND(E173='club records'!$N$30, F173&gt;='club records'!$O$30),AND(E173='club records'!$N$31, F173&gt;='club records'!$O$31))), "CR", " ")</f>
        <v xml:space="preserve"> </v>
      </c>
    </row>
    <row r="174" spans="1:60" ht="14.5" x14ac:dyDescent="0.35">
      <c r="A174" s="1" t="str">
        <f t="shared" si="11"/>
        <v>U15</v>
      </c>
      <c r="B174" s="2">
        <v>200</v>
      </c>
      <c r="C174" s="1" t="s">
        <v>288</v>
      </c>
      <c r="D174" s="1" t="s">
        <v>261</v>
      </c>
      <c r="E174" s="19" t="s">
        <v>11</v>
      </c>
      <c r="F174" s="20">
        <v>23.8</v>
      </c>
      <c r="G174" s="27">
        <v>43638</v>
      </c>
      <c r="H174" s="1" t="s">
        <v>313</v>
      </c>
      <c r="I174" s="1" t="s">
        <v>447</v>
      </c>
      <c r="J174" s="15" t="s">
        <v>410</v>
      </c>
      <c r="K174" s="15" t="str">
        <f>IF(AND(B174=100, OR(AND(E174='club records'!$B$6, F174&lt;='club records'!$C$6), AND(E174='club records'!$B$7, F174&lt;='club records'!$C$7), AND(E174='club records'!$B$8, F174&lt;='club records'!$C$8), AND(E174='club records'!$B$9, F174&lt;='club records'!$C$9), AND(E174='club records'!$B$10, F174&lt;='club records'!$C$10))), "CR", " ")</f>
        <v xml:space="preserve"> </v>
      </c>
      <c r="L174" s="15" t="str">
        <f>IF(AND(B174=200, OR(AND(E174='club records'!$B$11, F174&lt;='club records'!$C$11), AND(E174='club records'!$B$12, F174&lt;='club records'!$C$12), AND(E174='club records'!$B$13, F174&lt;='club records'!$C$13), AND(E174='club records'!$B$14, F174&lt;='club records'!$C$14), AND(E174='club records'!$B$15, F174&lt;='club records'!$C$15))), "CR", " ")</f>
        <v xml:space="preserve"> </v>
      </c>
      <c r="M174" s="15" t="str">
        <f>IF(AND(B174=300, OR(AND(E174='club records'!$B$16, F174&lt;='club records'!$C$16), AND(E174='club records'!$B$17, F174&lt;='club records'!$C$17))), "CR", " ")</f>
        <v xml:space="preserve"> </v>
      </c>
      <c r="N174" s="15"/>
      <c r="O174" s="15"/>
      <c r="P174" s="15"/>
      <c r="Q174" s="15"/>
      <c r="R174" s="15" t="str">
        <f>IF(AND(B174="1600 (Mile)",OR(AND(E174='club records'!$B$34,F174&lt;='club records'!$C$34),AND(E174='club records'!$B$35,F174&lt;='club records'!$C$35),AND(E174='club records'!$B$36,F174&lt;='club records'!$C$36),AND(E174='club records'!$B$37,F174&lt;='club records'!$C$37))),"CR"," ")</f>
        <v xml:space="preserve"> </v>
      </c>
      <c r="S174" s="15"/>
      <c r="T174" s="1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5"/>
      <c r="BB174" s="15"/>
      <c r="BC174" s="15"/>
      <c r="BD174" s="15"/>
      <c r="BE174" s="15"/>
      <c r="BF174" s="15"/>
      <c r="BG174" s="15"/>
      <c r="BH174" s="15"/>
    </row>
    <row r="175" spans="1:60" ht="14.5" x14ac:dyDescent="0.35">
      <c r="A175" s="1" t="str">
        <f t="shared" si="11"/>
        <v>U15</v>
      </c>
      <c r="B175" s="2">
        <v>200</v>
      </c>
      <c r="C175" s="1" t="s">
        <v>71</v>
      </c>
      <c r="D175" s="1" t="s">
        <v>72</v>
      </c>
      <c r="E175" s="19" t="s">
        <v>11</v>
      </c>
      <c r="F175" s="20">
        <v>24.39</v>
      </c>
      <c r="G175" s="27">
        <v>43644</v>
      </c>
      <c r="H175" s="1" t="s">
        <v>248</v>
      </c>
      <c r="I175" s="1" t="s">
        <v>305</v>
      </c>
      <c r="J175" s="15" t="str">
        <f>IF(OR(K175="CR", L175="CR", M175="CR", N175="CR", O175="CR", P175="CR", Q175="CR", R175="CR", S175="CR", T175="CR",U175="CR", V175="CR", W175="CR", X175="CR", Y175="CR", Z175="CR", AA175="CR", AB175="CR", AC175="CR", AD175="CR", AE175="CR", AF175="CR", AG175="CR", AH175="CR", AI175="CR", AJ175="CR", AK175="CR", AL175="CR", AM175="CR", AN175="CR", AO175="CR", AP175="CR", AQ175="CR", AR175="CR", AS175="CR", AT175="CR", AU175="CR", AV175="CR", AW175="CR", AX175="CR", AY175="CR", AZ175="CR", BA175="CR", BB175="CR", BC175="CR", BD175="CR", BE175="CR", BF175="CR", BG175="CR", BH175="CR"), "***CLUB RECORD***", "")</f>
        <v/>
      </c>
      <c r="K175" s="15" t="str">
        <f>IF(AND(B175=100, OR(AND(E175='club records'!$B$6, F175&lt;='club records'!$C$6), AND(E175='club records'!$B$7, F175&lt;='club records'!$C$7), AND(E175='club records'!$B$8, F175&lt;='club records'!$C$8), AND(E175='club records'!$B$9, F175&lt;='club records'!$C$9), AND(E175='club records'!$B$10, F175&lt;='club records'!$C$10))), "CR", " ")</f>
        <v xml:space="preserve"> </v>
      </c>
      <c r="L175" s="15" t="str">
        <f>IF(AND(B175=200, OR(AND(E175='club records'!$B$11, F175&lt;='club records'!$C$11), AND(E175='club records'!$B$12, F175&lt;='club records'!$C$12), AND(E175='club records'!$B$13, F175&lt;='club records'!$C$13), AND(E175='club records'!$B$14, F175&lt;='club records'!$C$14), AND(E175='club records'!$B$15, F175&lt;='club records'!$C$15))), "CR", " ")</f>
        <v xml:space="preserve"> </v>
      </c>
      <c r="M175" s="15" t="str">
        <f>IF(AND(B175=300, OR(AND(E175='club records'!$B$16, F175&lt;='club records'!$C$16), AND(E175='club records'!$B$17, F175&lt;='club records'!$C$17))), "CR", " ")</f>
        <v xml:space="preserve"> </v>
      </c>
      <c r="N175" s="15" t="str">
        <f>IF(AND(B175=400, OR(AND(E175='club records'!$B$18, F175&lt;='club records'!$C$18), AND(E175='club records'!$B$19, F175&lt;='club records'!$C$19), AND(E175='club records'!$B$20, F175&lt;='club records'!$C$20), AND(E175='club records'!$B$21, F175&lt;='club records'!$C$21))), "CR", " ")</f>
        <v xml:space="preserve"> </v>
      </c>
      <c r="O175" s="15" t="str">
        <f>IF(AND(B175=800, OR(AND(E175='club records'!$B$22, F175&lt;='club records'!$C$22), AND(E175='club records'!$B$23, F175&lt;='club records'!$C$23), AND(E175='club records'!$B$24, F175&lt;='club records'!$C$24), AND(E175='club records'!$B$25, F175&lt;='club records'!$C$25), AND(E175='club records'!$B$26, F175&lt;='club records'!$C$26))), "CR", " ")</f>
        <v xml:space="preserve"> </v>
      </c>
      <c r="P175" s="15" t="str">
        <f>IF(AND(B175=1000, OR(AND(E175='club records'!$B$27, F175&lt;='club records'!$C$27), AND(E175='club records'!$B$28, F175&lt;='club records'!$C$28))), "CR", " ")</f>
        <v xml:space="preserve"> </v>
      </c>
      <c r="Q175" s="15" t="str">
        <f>IF(AND(B175=1500, OR(AND(E175='club records'!$B$29, F175&lt;='club records'!$C$29), AND(E175='club records'!$B$30, F175&lt;='club records'!$C$30), AND(E175='club records'!$B$31, F175&lt;='club records'!$C$31), AND(E175='club records'!$B$32, F175&lt;='club records'!$C$32), AND(E175='club records'!$B$33, F175&lt;='club records'!$C$33))), "CR", " ")</f>
        <v xml:space="preserve"> </v>
      </c>
      <c r="R175" s="15" t="str">
        <f>IF(AND(B175="1600 (Mile)",OR(AND(E175='club records'!$B$34,F175&lt;='club records'!$C$34),AND(E175='club records'!$B$35,F175&lt;='club records'!$C$35),AND(E175='club records'!$B$36,F175&lt;='club records'!$C$36),AND(E175='club records'!$B$37,F175&lt;='club records'!$C$37))),"CR"," ")</f>
        <v xml:space="preserve"> </v>
      </c>
      <c r="S175" s="15" t="str">
        <f>IF(AND(B175=3000, OR(AND(E175='club records'!$B$38, F175&lt;='club records'!$C$38), AND(E175='club records'!$B$39, F175&lt;='club records'!$C$39), AND(E175='club records'!$B$40, F175&lt;='club records'!$C$40), AND(E175='club records'!$B$41, F175&lt;='club records'!$C$41))), "CR", " ")</f>
        <v xml:space="preserve"> </v>
      </c>
      <c r="T175" s="15" t="str">
        <f>IF(AND(B175=5000, OR(AND(E175='club records'!$B$42, F175&lt;='club records'!$C$42), AND(E175='club records'!$B$43, F175&lt;='club records'!$C$43))), "CR", " ")</f>
        <v xml:space="preserve"> </v>
      </c>
      <c r="U175" s="14" t="str">
        <f>IF(AND(B175=10000, OR(AND(E175='club records'!$B$44, F175&lt;='club records'!$C$44), AND(E175='club records'!$B$45, F175&lt;='club records'!$C$45))), "CR", " ")</f>
        <v xml:space="preserve"> </v>
      </c>
      <c r="V175" s="14" t="str">
        <f>IF(AND(B175="high jump", OR(AND(E175='club records'!$F$1, F175&gt;='club records'!$G$1), AND(E175='club records'!$F$2, F175&gt;='club records'!$G$2), AND(E175='club records'!$F$3, F175&gt;='club records'!$G$3), AND(E175='club records'!$F$4, F175&gt;='club records'!$G$4), AND(E175='club records'!$F$5, F175&gt;='club records'!$G$5))), "CR", " ")</f>
        <v xml:space="preserve"> </v>
      </c>
      <c r="W175" s="14" t="str">
        <f>IF(AND(B175="long jump", OR(AND(E175='club records'!$F$6, F175&gt;='club records'!$G$6), AND(E175='club records'!$F$7, F175&gt;='club records'!$G$7), AND(E175='club records'!$F$8, F175&gt;='club records'!$G$8), AND(E175='club records'!$F$9, F175&gt;='club records'!$G$9), AND(E175='club records'!$F$10, F175&gt;='club records'!$G$10))), "CR", " ")</f>
        <v xml:space="preserve"> </v>
      </c>
      <c r="X175" s="14" t="str">
        <f>IF(AND(B175="triple jump", OR(AND(E175='club records'!$F$11, F175&gt;='club records'!$G$11), AND(E175='club records'!$F$12, F175&gt;='club records'!$G$12), AND(E175='club records'!$F$13, F175&gt;='club records'!$G$13), AND(E175='club records'!$F$14, F175&gt;='club records'!$G$14), AND(E175='club records'!$F$15, F175&gt;='club records'!$G$15))), "CR", " ")</f>
        <v xml:space="preserve"> </v>
      </c>
      <c r="Y175" s="14" t="str">
        <f>IF(AND(B175="pole vault", OR(AND(E175='club records'!$F$16, F175&gt;='club records'!$G$16), AND(E175='club records'!$F$17, F175&gt;='club records'!$G$17), AND(E175='club records'!$F$18, F175&gt;='club records'!$G$18), AND(E175='club records'!$F$19, F175&gt;='club records'!$G$19), AND(E175='club records'!$F$20, F175&gt;='club records'!$G$20))), "CR", " ")</f>
        <v xml:space="preserve"> </v>
      </c>
      <c r="Z175" s="14" t="str">
        <f>IF(AND(B175="discus 1", E175='club records'!$F$21, F175&gt;='club records'!$G$21), "CR", " ")</f>
        <v xml:space="preserve"> </v>
      </c>
      <c r="AA175" s="14" t="str">
        <f>IF(AND(B175="discus 1.25", E175='club records'!$F$22, F175&gt;='club records'!$G$22), "CR", " ")</f>
        <v xml:space="preserve"> </v>
      </c>
      <c r="AB175" s="14" t="str">
        <f>IF(AND(B175="discus 1.5", E175='club records'!$F$23, F175&gt;='club records'!$G$23), "CR", " ")</f>
        <v xml:space="preserve"> </v>
      </c>
      <c r="AC175" s="14" t="str">
        <f>IF(AND(B175="discus 1.75", E175='club records'!$F$24, F175&gt;='club records'!$G$24), "CR", " ")</f>
        <v xml:space="preserve"> </v>
      </c>
      <c r="AD175" s="14" t="str">
        <f>IF(AND(B175="discus 2", E175='club records'!$F$25, F175&gt;='club records'!$G$25), "CR", " ")</f>
        <v xml:space="preserve"> </v>
      </c>
      <c r="AE175" s="14" t="str">
        <f>IF(AND(B175="hammer 4", E175='club records'!$F$27, F175&gt;='club records'!$G$27), "CR", " ")</f>
        <v xml:space="preserve"> </v>
      </c>
      <c r="AF175" s="14" t="str">
        <f>IF(AND(B175="hammer 5", E175='club records'!$F$28, F175&gt;='club records'!$G$28), "CR", " ")</f>
        <v xml:space="preserve"> </v>
      </c>
      <c r="AG175" s="14" t="str">
        <f>IF(AND(B175="hammer 6", E175='club records'!$F$29, F175&gt;='club records'!$G$29), "CR", " ")</f>
        <v xml:space="preserve"> </v>
      </c>
      <c r="AH175" s="14" t="str">
        <f>IF(AND(B175="hammer 7.26", E175='club records'!$F$30, F175&gt;='club records'!$G$30), "CR", " ")</f>
        <v xml:space="preserve"> </v>
      </c>
      <c r="AI175" s="14" t="str">
        <f>IF(AND(B175="javelin 400", E175='club records'!$F$31, F175&gt;='club records'!$G$31), "CR", " ")</f>
        <v xml:space="preserve"> </v>
      </c>
      <c r="AJ175" s="14" t="str">
        <f>IF(AND(B175="javelin 600", E175='club records'!$F$32, F175&gt;='club records'!$G$32), "CR", " ")</f>
        <v xml:space="preserve"> </v>
      </c>
      <c r="AK175" s="14" t="str">
        <f>IF(AND(B175="javelin 700", E175='club records'!$F$33, F175&gt;='club records'!$G$33), "CR", " ")</f>
        <v xml:space="preserve"> </v>
      </c>
      <c r="AL175" s="14" t="str">
        <f>IF(AND(B175="javelin 800", OR(AND(E175='club records'!$F$34, F175&gt;='club records'!$G$34), AND(E175='club records'!$F$35, F175&gt;='club records'!$G$35))), "CR", " ")</f>
        <v xml:space="preserve"> </v>
      </c>
      <c r="AM175" s="14" t="str">
        <f>IF(AND(B175="shot 3", E175='club records'!$F$36, F175&gt;='club records'!$G$36), "CR", " ")</f>
        <v xml:space="preserve"> </v>
      </c>
      <c r="AN175" s="14" t="str">
        <f>IF(AND(B175="shot 4", E175='club records'!$F$37, F175&gt;='club records'!$G$37), "CR", " ")</f>
        <v xml:space="preserve"> </v>
      </c>
      <c r="AO175" s="14" t="str">
        <f>IF(AND(B175="shot 5", E175='club records'!$F$38, F175&gt;='club records'!$G$38), "CR", " ")</f>
        <v xml:space="preserve"> </v>
      </c>
      <c r="AP175" s="14" t="str">
        <f>IF(AND(B175="shot 6", E175='club records'!$F$39, F175&gt;='club records'!$G$39), "CR", " ")</f>
        <v xml:space="preserve"> </v>
      </c>
      <c r="AQ175" s="14" t="str">
        <f>IF(AND(B175="shot 7.26", E175='club records'!$F$40, F175&gt;='club records'!$G$40), "CR", " ")</f>
        <v xml:space="preserve"> </v>
      </c>
      <c r="AR175" s="14" t="str">
        <f>IF(AND(B175="60H",OR(AND(E175='club records'!$J$1,F175&lt;='club records'!$K$1),AND(E175='club records'!$J$2,F175&lt;='club records'!$K$2),AND(E175='club records'!$J$3,F175&lt;='club records'!$K$3),AND(E175='club records'!$J$4,F175&lt;='club records'!$K$4),AND(E175='club records'!$J$5,F175&lt;='club records'!$K$5))),"CR"," ")</f>
        <v xml:space="preserve"> </v>
      </c>
      <c r="AS175" s="14" t="str">
        <f>IF(AND(B175="75H", AND(E175='club records'!$J$6, F175&lt;='club records'!$K$6)), "CR", " ")</f>
        <v xml:space="preserve"> </v>
      </c>
      <c r="AT175" s="14" t="str">
        <f>IF(AND(B175="80H", AND(E175='club records'!$J$7, F175&lt;='club records'!$K$7)), "CR", " ")</f>
        <v xml:space="preserve"> </v>
      </c>
      <c r="AU175" s="14" t="str">
        <f>IF(AND(B175="100H", AND(E175='club records'!$J$8, F175&lt;='club records'!$K$8)), "CR", " ")</f>
        <v xml:space="preserve"> </v>
      </c>
      <c r="AV175" s="14" t="str">
        <f>IF(AND(B175="110H", OR(AND(E175='club records'!$J$9, F175&lt;='club records'!$K$9), AND(E175='club records'!$J$10, F175&lt;='club records'!$K$10))), "CR", " ")</f>
        <v xml:space="preserve"> </v>
      </c>
      <c r="AW175" s="14" t="str">
        <f>IF(AND(B175="400H", OR(AND(E175='club records'!$J$11, F175&lt;='club records'!$K$11), AND(E175='club records'!$J$12, F175&lt;='club records'!$K$12), AND(E175='club records'!$J$13, F175&lt;='club records'!$K$13), AND(E175='club records'!$J$14, F175&lt;='club records'!$K$14))), "CR", " ")</f>
        <v xml:space="preserve"> </v>
      </c>
      <c r="AX175" s="14" t="str">
        <f>IF(AND(B175="1500SC", AND(E175='club records'!$J$15, F175&lt;='club records'!$K$15)), "CR", " ")</f>
        <v xml:space="preserve"> </v>
      </c>
      <c r="AY175" s="14" t="str">
        <f>IF(AND(B175="2000SC", OR(AND(E175='club records'!$J$17, F175&lt;='club records'!$K$17), AND(E175='club records'!$J$18, F175&lt;='club records'!$K$18))), "CR", " ")</f>
        <v xml:space="preserve"> </v>
      </c>
      <c r="AZ175" s="14" t="str">
        <f>IF(AND(B175="3000SC", OR(AND(E175='club records'!$J$20, F175&lt;='club records'!$K$20), AND(E175='club records'!$J$21, F175&lt;='club records'!$K$21))), "CR", " ")</f>
        <v xml:space="preserve"> </v>
      </c>
      <c r="BA175" s="15" t="str">
        <f>IF(AND(B175="4x100", OR(AND(E175='club records'!$N$1, F175&lt;='club records'!$O$1), AND(E175='club records'!$N$2, F175&lt;='club records'!$O$2), AND(E175='club records'!$N$3, F175&lt;='club records'!$O$3), AND(E175='club records'!$N$4, F175&lt;='club records'!$O$4), AND(E175='club records'!$N$5, F175&lt;='club records'!$O$5))), "CR", " ")</f>
        <v xml:space="preserve"> </v>
      </c>
      <c r="BB175" s="15" t="str">
        <f>IF(AND(B175="4x200", OR(AND(E175='club records'!$N$6, F175&lt;='club records'!$O$6), AND(E175='club records'!$N$7, F175&lt;='club records'!$O$7), AND(E175='club records'!$N$8, F175&lt;='club records'!$O$8), AND(E175='club records'!$N$9, F175&lt;='club records'!$O$9), AND(E175='club records'!$N$10, F175&lt;='club records'!$O$10))), "CR", " ")</f>
        <v xml:space="preserve"> </v>
      </c>
      <c r="BC175" s="15" t="str">
        <f>IF(AND(B175="4x300", AND(E175='club records'!$N$11, F175&lt;='club records'!$O$11)), "CR", " ")</f>
        <v xml:space="preserve"> </v>
      </c>
      <c r="BD175" s="15" t="str">
        <f>IF(AND(B175="4x400", OR(AND(E175='club records'!$N$12, F175&lt;='club records'!$O$12), AND(E175='club records'!$N$13, F175&lt;='club records'!$O$13), AND(E175='club records'!$N$14, F175&lt;='club records'!$O$14), AND(E175='club records'!$N$15, F175&lt;='club records'!$O$15))), "CR", " ")</f>
        <v xml:space="preserve"> </v>
      </c>
      <c r="BE175" s="15" t="str">
        <f>IF(AND(B175="3x800", OR(AND(E175='club records'!$N$16, F175&lt;='club records'!$O$16), AND(E175='club records'!$N$17, F175&lt;='club records'!$O$17), AND(E175='club records'!$N$18, F175&lt;='club records'!$O$18))), "CR", " ")</f>
        <v xml:space="preserve"> </v>
      </c>
      <c r="BF175" s="15" t="str">
        <f>IF(AND(B175="pentathlon", OR(AND(E175='club records'!$N$21, F175&gt;='club records'!$O$21), AND(E175='club records'!$N$22, F175&gt;='club records'!$O$22),AND(E175='club records'!$N$23, F175&gt;='club records'!$O$23),AND(E175='club records'!$N$24, F175&gt;='club records'!$O$24))), "CR", " ")</f>
        <v xml:space="preserve"> </v>
      </c>
      <c r="BG175" s="15" t="str">
        <f>IF(AND(B175="heptathlon", OR(AND(E175='club records'!$N$26, F175&gt;='club records'!$O$26), AND(E175='club records'!$N$27, F175&gt;='club records'!$O$27))), "CR", " ")</f>
        <v xml:space="preserve"> </v>
      </c>
      <c r="BH175" s="15" t="str">
        <f>IF(AND(B175="decathlon", OR(AND(E175='club records'!$N$29, F175&gt;='club records'!$O$29), AND(E175='club records'!$N$30, F175&gt;='club records'!$O$30),AND(E175='club records'!$N$31, F175&gt;='club records'!$O$31))), "CR", " ")</f>
        <v xml:space="preserve"> </v>
      </c>
    </row>
    <row r="176" spans="1:60" ht="14.5" x14ac:dyDescent="0.35">
      <c r="A176" s="1" t="str">
        <f t="shared" si="11"/>
        <v>U15</v>
      </c>
      <c r="B176" s="2">
        <v>200</v>
      </c>
      <c r="C176" s="1" t="s">
        <v>70</v>
      </c>
      <c r="D176" s="1" t="s">
        <v>15</v>
      </c>
      <c r="E176" s="19" t="s">
        <v>11</v>
      </c>
      <c r="F176" s="20">
        <v>24.5</v>
      </c>
      <c r="G176" s="27">
        <v>43638</v>
      </c>
      <c r="H176" s="1" t="s">
        <v>313</v>
      </c>
      <c r="I176" s="1" t="s">
        <v>447</v>
      </c>
      <c r="J176" s="15" t="str">
        <f>IF(OR(K176="CR", L176="CR", M176="CR", N176="CR", O176="CR", P176="CR", Q176="CR", R176="CR", S176="CR", T176="CR",U176="CR", V176="CR", W176="CR", X176="CR", Y176="CR", Z176="CR", AA176="CR", AB176="CR", AC176="CR", AD176="CR", AE176="CR", AF176="CR", AG176="CR", AH176="CR", AI176="CR", AJ176="CR", AK176="CR", AL176="CR", AM176="CR", AN176="CR", AO176="CR", AP176="CR", AQ176="CR", AR176="CR", AS176="CR", AT176="CR", AU176="CR", AV176="CR", AW176="CR", AX176="CR", AY176="CR", AZ176="CR", BA176="CR", BB176="CR", BC176="CR", BD176="CR", BE176="CR", BF176="CR", BG176="CR", BH176="CR"), "***CLUB RECORD***", "")</f>
        <v/>
      </c>
      <c r="K176" s="15" t="str">
        <f>IF(AND(B176=100, OR(AND(E176='club records'!$B$6, F176&lt;='club records'!$C$6), AND(E176='club records'!$B$7, F176&lt;='club records'!$C$7), AND(E176='club records'!$B$8, F176&lt;='club records'!$C$8), AND(E176='club records'!$B$9, F176&lt;='club records'!$C$9), AND(E176='club records'!$B$10, F176&lt;='club records'!$C$10))), "CR", " ")</f>
        <v xml:space="preserve"> </v>
      </c>
      <c r="L176" s="15" t="str">
        <f>IF(AND(B176=200, OR(AND(E176='club records'!$B$11, F176&lt;='club records'!$C$11), AND(E176='club records'!$B$12, F176&lt;='club records'!$C$12), AND(E176='club records'!$B$13, F176&lt;='club records'!$C$13), AND(E176='club records'!$B$14, F176&lt;='club records'!$C$14), AND(E176='club records'!$B$15, F176&lt;='club records'!$C$15))), "CR", " ")</f>
        <v xml:space="preserve"> </v>
      </c>
      <c r="M176" s="15" t="str">
        <f>IF(AND(B176=300, OR(AND(E176='club records'!$B$16, F176&lt;='club records'!$C$16), AND(E176='club records'!$B$17, F176&lt;='club records'!$C$17))), "CR", " ")</f>
        <v xml:space="preserve"> </v>
      </c>
      <c r="N176" s="15" t="str">
        <f>IF(AND(B176=400, OR(AND(E176='club records'!$B$18, F176&lt;='club records'!$C$18), AND(E176='club records'!$B$19, F176&lt;='club records'!$C$19), AND(E176='club records'!$B$20, F176&lt;='club records'!$C$20), AND(E176='club records'!$B$21, F176&lt;='club records'!$C$21))), "CR", " ")</f>
        <v xml:space="preserve"> </v>
      </c>
      <c r="O176" s="15" t="str">
        <f>IF(AND(B176=800, OR(AND(E176='club records'!$B$22, F176&lt;='club records'!$C$22), AND(E176='club records'!$B$23, F176&lt;='club records'!$C$23), AND(E176='club records'!$B$24, F176&lt;='club records'!$C$24), AND(E176='club records'!$B$25, F176&lt;='club records'!$C$25), AND(E176='club records'!$B$26, F176&lt;='club records'!$C$26))), "CR", " ")</f>
        <v xml:space="preserve"> </v>
      </c>
      <c r="P176" s="15" t="str">
        <f>IF(AND(B176=1000, OR(AND(E176='club records'!$B$27, F176&lt;='club records'!$C$27), AND(E176='club records'!$B$28, F176&lt;='club records'!$C$28))), "CR", " ")</f>
        <v xml:space="preserve"> </v>
      </c>
      <c r="Q176" s="15" t="str">
        <f>IF(AND(B176=1500, OR(AND(E176='club records'!$B$29, F176&lt;='club records'!$C$29), AND(E176='club records'!$B$30, F176&lt;='club records'!$C$30), AND(E176='club records'!$B$31, F176&lt;='club records'!$C$31), AND(E176='club records'!$B$32, F176&lt;='club records'!$C$32), AND(E176='club records'!$B$33, F176&lt;='club records'!$C$33))), "CR", " ")</f>
        <v xml:space="preserve"> </v>
      </c>
      <c r="R176" s="15" t="str">
        <f>IF(AND(B176="1600 (Mile)",OR(AND(E176='club records'!$B$34,F176&lt;='club records'!$C$34),AND(E176='club records'!$B$35,F176&lt;='club records'!$C$35),AND(E176='club records'!$B$36,F176&lt;='club records'!$C$36),AND(E176='club records'!$B$37,F176&lt;='club records'!$C$37))),"CR"," ")</f>
        <v xml:space="preserve"> </v>
      </c>
      <c r="S176" s="15" t="str">
        <f>IF(AND(B176=3000, OR(AND(E176='club records'!$B$38, F176&lt;='club records'!$C$38), AND(E176='club records'!$B$39, F176&lt;='club records'!$C$39), AND(E176='club records'!$B$40, F176&lt;='club records'!$C$40), AND(E176='club records'!$B$41, F176&lt;='club records'!$C$41))), "CR", " ")</f>
        <v xml:space="preserve"> </v>
      </c>
      <c r="T176" s="15" t="str">
        <f>IF(AND(B176=5000, OR(AND(E176='club records'!$B$42, F176&lt;='club records'!$C$42), AND(E176='club records'!$B$43, F176&lt;='club records'!$C$43))), "CR", " ")</f>
        <v xml:space="preserve"> </v>
      </c>
      <c r="U176" s="14" t="str">
        <f>IF(AND(B176=10000, OR(AND(E176='club records'!$B$44, F176&lt;='club records'!$C$44), AND(E176='club records'!$B$45, F176&lt;='club records'!$C$45))), "CR", " ")</f>
        <v xml:space="preserve"> </v>
      </c>
      <c r="V176" s="14" t="str">
        <f>IF(AND(B176="high jump", OR(AND(E176='club records'!$F$1, F176&gt;='club records'!$G$1), AND(E176='club records'!$F$2, F176&gt;='club records'!$G$2), AND(E176='club records'!$F$3, F176&gt;='club records'!$G$3), AND(E176='club records'!$F$4, F176&gt;='club records'!$G$4), AND(E176='club records'!$F$5, F176&gt;='club records'!$G$5))), "CR", " ")</f>
        <v xml:space="preserve"> </v>
      </c>
      <c r="W176" s="14" t="str">
        <f>IF(AND(B176="long jump", OR(AND(E176='club records'!$F$6, F176&gt;='club records'!$G$6), AND(E176='club records'!$F$7, F176&gt;='club records'!$G$7), AND(E176='club records'!$F$8, F176&gt;='club records'!$G$8), AND(E176='club records'!$F$9, F176&gt;='club records'!$G$9), AND(E176='club records'!$F$10, F176&gt;='club records'!$G$10))), "CR", " ")</f>
        <v xml:space="preserve"> </v>
      </c>
      <c r="X176" s="14" t="str">
        <f>IF(AND(B176="triple jump", OR(AND(E176='club records'!$F$11, F176&gt;='club records'!$G$11), AND(E176='club records'!$F$12, F176&gt;='club records'!$G$12), AND(E176='club records'!$F$13, F176&gt;='club records'!$G$13), AND(E176='club records'!$F$14, F176&gt;='club records'!$G$14), AND(E176='club records'!$F$15, F176&gt;='club records'!$G$15))), "CR", " ")</f>
        <v xml:space="preserve"> </v>
      </c>
      <c r="Y176" s="14" t="str">
        <f>IF(AND(B176="pole vault", OR(AND(E176='club records'!$F$16, F176&gt;='club records'!$G$16), AND(E176='club records'!$F$17, F176&gt;='club records'!$G$17), AND(E176='club records'!$F$18, F176&gt;='club records'!$G$18), AND(E176='club records'!$F$19, F176&gt;='club records'!$G$19), AND(E176='club records'!$F$20, F176&gt;='club records'!$G$20))), "CR", " ")</f>
        <v xml:space="preserve"> </v>
      </c>
      <c r="Z176" s="14" t="str">
        <f>IF(AND(B176="discus 1", E176='club records'!$F$21, F176&gt;='club records'!$G$21), "CR", " ")</f>
        <v xml:space="preserve"> </v>
      </c>
      <c r="AA176" s="14" t="str">
        <f>IF(AND(B176="discus 1.25", E176='club records'!$F$22, F176&gt;='club records'!$G$22), "CR", " ")</f>
        <v xml:space="preserve"> </v>
      </c>
      <c r="AB176" s="14" t="str">
        <f>IF(AND(B176="discus 1.5", E176='club records'!$F$23, F176&gt;='club records'!$G$23), "CR", " ")</f>
        <v xml:space="preserve"> </v>
      </c>
      <c r="AC176" s="14" t="str">
        <f>IF(AND(B176="discus 1.75", E176='club records'!$F$24, F176&gt;='club records'!$G$24), "CR", " ")</f>
        <v xml:space="preserve"> </v>
      </c>
      <c r="AD176" s="14" t="str">
        <f>IF(AND(B176="discus 2", E176='club records'!$F$25, F176&gt;='club records'!$G$25), "CR", " ")</f>
        <v xml:space="preserve"> </v>
      </c>
      <c r="AE176" s="14" t="str">
        <f>IF(AND(B176="hammer 4", E176='club records'!$F$27, F176&gt;='club records'!$G$27), "CR", " ")</f>
        <v xml:space="preserve"> </v>
      </c>
      <c r="AF176" s="14" t="str">
        <f>IF(AND(B176="hammer 5", E176='club records'!$F$28, F176&gt;='club records'!$G$28), "CR", " ")</f>
        <v xml:space="preserve"> </v>
      </c>
      <c r="AG176" s="14" t="str">
        <f>IF(AND(B176="hammer 6", E176='club records'!$F$29, F176&gt;='club records'!$G$29), "CR", " ")</f>
        <v xml:space="preserve"> </v>
      </c>
      <c r="AH176" s="14" t="str">
        <f>IF(AND(B176="hammer 7.26", E176='club records'!$F$30, F176&gt;='club records'!$G$30), "CR", " ")</f>
        <v xml:space="preserve"> </v>
      </c>
      <c r="AI176" s="14" t="str">
        <f>IF(AND(B176="javelin 400", E176='club records'!$F$31, F176&gt;='club records'!$G$31), "CR", " ")</f>
        <v xml:space="preserve"> </v>
      </c>
      <c r="AJ176" s="14" t="str">
        <f>IF(AND(B176="javelin 600", E176='club records'!$F$32, F176&gt;='club records'!$G$32), "CR", " ")</f>
        <v xml:space="preserve"> </v>
      </c>
      <c r="AK176" s="14" t="str">
        <f>IF(AND(B176="javelin 700", E176='club records'!$F$33, F176&gt;='club records'!$G$33), "CR", " ")</f>
        <v xml:space="preserve"> </v>
      </c>
      <c r="AL176" s="14" t="str">
        <f>IF(AND(B176="javelin 800", OR(AND(E176='club records'!$F$34, F176&gt;='club records'!$G$34), AND(E176='club records'!$F$35, F176&gt;='club records'!$G$35))), "CR", " ")</f>
        <v xml:space="preserve"> </v>
      </c>
      <c r="AM176" s="14" t="str">
        <f>IF(AND(B176="shot 3", E176='club records'!$F$36, F176&gt;='club records'!$G$36), "CR", " ")</f>
        <v xml:space="preserve"> </v>
      </c>
      <c r="AN176" s="14" t="str">
        <f>IF(AND(B176="shot 4", E176='club records'!$F$37, F176&gt;='club records'!$G$37), "CR", " ")</f>
        <v xml:space="preserve"> </v>
      </c>
      <c r="AO176" s="14" t="str">
        <f>IF(AND(B176="shot 5", E176='club records'!$F$38, F176&gt;='club records'!$G$38), "CR", " ")</f>
        <v xml:space="preserve"> </v>
      </c>
      <c r="AP176" s="14" t="str">
        <f>IF(AND(B176="shot 6", E176='club records'!$F$39, F176&gt;='club records'!$G$39), "CR", " ")</f>
        <v xml:space="preserve"> </v>
      </c>
      <c r="AQ176" s="14" t="str">
        <f>IF(AND(B176="shot 7.26", E176='club records'!$F$40, F176&gt;='club records'!$G$40), "CR", " ")</f>
        <v xml:space="preserve"> </v>
      </c>
      <c r="AR176" s="14" t="str">
        <f>IF(AND(B176="60H",OR(AND(E176='club records'!$J$1,F176&lt;='club records'!$K$1),AND(E176='club records'!$J$2,F176&lt;='club records'!$K$2),AND(E176='club records'!$J$3,F176&lt;='club records'!$K$3),AND(E176='club records'!$J$4,F176&lt;='club records'!$K$4),AND(E176='club records'!$J$5,F176&lt;='club records'!$K$5))),"CR"," ")</f>
        <v xml:space="preserve"> </v>
      </c>
      <c r="AS176" s="14" t="str">
        <f>IF(AND(B176="75H", AND(E176='club records'!$J$6, F176&lt;='club records'!$K$6)), "CR", " ")</f>
        <v xml:space="preserve"> </v>
      </c>
      <c r="AT176" s="14" t="str">
        <f>IF(AND(B176="80H", AND(E176='club records'!$J$7, F176&lt;='club records'!$K$7)), "CR", " ")</f>
        <v xml:space="preserve"> </v>
      </c>
      <c r="AU176" s="14" t="str">
        <f>IF(AND(B176="100H", AND(E176='club records'!$J$8, F176&lt;='club records'!$K$8)), "CR", " ")</f>
        <v xml:space="preserve"> </v>
      </c>
      <c r="AV176" s="14" t="str">
        <f>IF(AND(B176="110H", OR(AND(E176='club records'!$J$9, F176&lt;='club records'!$K$9), AND(E176='club records'!$J$10, F176&lt;='club records'!$K$10))), "CR", " ")</f>
        <v xml:space="preserve"> </v>
      </c>
      <c r="AW176" s="14" t="str">
        <f>IF(AND(B176="400H", OR(AND(E176='club records'!$J$11, F176&lt;='club records'!$K$11), AND(E176='club records'!$J$12, F176&lt;='club records'!$K$12), AND(E176='club records'!$J$13, F176&lt;='club records'!$K$13), AND(E176='club records'!$J$14, F176&lt;='club records'!$K$14))), "CR", " ")</f>
        <v xml:space="preserve"> </v>
      </c>
      <c r="AX176" s="14" t="str">
        <f>IF(AND(B176="1500SC", AND(E176='club records'!$J$15, F176&lt;='club records'!$K$15)), "CR", " ")</f>
        <v xml:space="preserve"> </v>
      </c>
      <c r="AY176" s="14" t="str">
        <f>IF(AND(B176="2000SC", OR(AND(E176='club records'!$J$17, F176&lt;='club records'!$K$17), AND(E176='club records'!$J$18, F176&lt;='club records'!$K$18))), "CR", " ")</f>
        <v xml:space="preserve"> </v>
      </c>
      <c r="AZ176" s="14" t="str">
        <f>IF(AND(B176="3000SC", OR(AND(E176='club records'!$J$20, F176&lt;='club records'!$K$20), AND(E176='club records'!$J$21, F176&lt;='club records'!$K$21))), "CR", " ")</f>
        <v xml:space="preserve"> </v>
      </c>
      <c r="BA176" s="15" t="str">
        <f>IF(AND(B176="4x100", OR(AND(E176='club records'!$N$1, F176&lt;='club records'!$O$1), AND(E176='club records'!$N$2, F176&lt;='club records'!$O$2), AND(E176='club records'!$N$3, F176&lt;='club records'!$O$3), AND(E176='club records'!$N$4, F176&lt;='club records'!$O$4), AND(E176='club records'!$N$5, F176&lt;='club records'!$O$5))), "CR", " ")</f>
        <v xml:space="preserve"> </v>
      </c>
      <c r="BB176" s="15" t="str">
        <f>IF(AND(B176="4x200", OR(AND(E176='club records'!$N$6, F176&lt;='club records'!$O$6), AND(E176='club records'!$N$7, F176&lt;='club records'!$O$7), AND(E176='club records'!$N$8, F176&lt;='club records'!$O$8), AND(E176='club records'!$N$9, F176&lt;='club records'!$O$9), AND(E176='club records'!$N$10, F176&lt;='club records'!$O$10))), "CR", " ")</f>
        <v xml:space="preserve"> </v>
      </c>
      <c r="BC176" s="15" t="str">
        <f>IF(AND(B176="4x300", AND(E176='club records'!$N$11, F176&lt;='club records'!$O$11)), "CR", " ")</f>
        <v xml:space="preserve"> </v>
      </c>
      <c r="BD176" s="15" t="str">
        <f>IF(AND(B176="4x400", OR(AND(E176='club records'!$N$12, F176&lt;='club records'!$O$12), AND(E176='club records'!$N$13, F176&lt;='club records'!$O$13), AND(E176='club records'!$N$14, F176&lt;='club records'!$O$14), AND(E176='club records'!$N$15, F176&lt;='club records'!$O$15))), "CR", " ")</f>
        <v xml:space="preserve"> </v>
      </c>
      <c r="BE176" s="15" t="str">
        <f>IF(AND(B176="3x800", OR(AND(E176='club records'!$N$16, F176&lt;='club records'!$O$16), AND(E176='club records'!$N$17, F176&lt;='club records'!$O$17), AND(E176='club records'!$N$18, F176&lt;='club records'!$O$18))), "CR", " ")</f>
        <v xml:space="preserve"> </v>
      </c>
      <c r="BF176" s="15" t="str">
        <f>IF(AND(B176="pentathlon", OR(AND(E176='club records'!$N$21, F176&gt;='club records'!$O$21), AND(E176='club records'!$N$22, F176&gt;='club records'!$O$22),AND(E176='club records'!$N$23, F176&gt;='club records'!$O$23),AND(E176='club records'!$N$24, F176&gt;='club records'!$O$24))), "CR", " ")</f>
        <v xml:space="preserve"> </v>
      </c>
      <c r="BG176" s="15" t="str">
        <f>IF(AND(B176="heptathlon", OR(AND(E176='club records'!$N$26, F176&gt;='club records'!$O$26), AND(E176='club records'!$N$27, F176&gt;='club records'!$O$27))), "CR", " ")</f>
        <v xml:space="preserve"> </v>
      </c>
      <c r="BH176" s="15" t="str">
        <f>IF(AND(B176="decathlon", OR(AND(E176='club records'!$N$29, F176&gt;='club records'!$O$29), AND(E176='club records'!$N$30, F176&gt;='club records'!$O$30),AND(E176='club records'!$N$31, F176&gt;='club records'!$O$31))), "CR", " ")</f>
        <v xml:space="preserve"> </v>
      </c>
    </row>
    <row r="177" spans="1:60" ht="14.5" x14ac:dyDescent="0.35">
      <c r="A177" s="1" t="str">
        <f t="shared" si="11"/>
        <v>U15</v>
      </c>
      <c r="B177" s="2">
        <v>200</v>
      </c>
      <c r="C177" s="1" t="s">
        <v>73</v>
      </c>
      <c r="D177" s="1" t="s">
        <v>74</v>
      </c>
      <c r="E177" s="19" t="s">
        <v>11</v>
      </c>
      <c r="F177" s="20">
        <v>24.83</v>
      </c>
      <c r="G177" s="27">
        <v>39903</v>
      </c>
      <c r="H177" s="1" t="s">
        <v>248</v>
      </c>
      <c r="I177" s="1" t="s">
        <v>249</v>
      </c>
      <c r="J177" s="15" t="str">
        <f>IF(OR(K177="CR", L177="CR", M177="CR", N177="CR", O177="CR", P177="CR", Q177="CR", R177="CR", S177="CR", T177="CR",U177="CR", V177="CR", W177="CR", X177="CR", Y177="CR", Z177="CR", AA177="CR", AB177="CR", AC177="CR", AD177="CR", AE177="CR", AF177="CR", AG177="CR", AH177="CR", AI177="CR", AJ177="CR", AK177="CR", AL177="CR", AM177="CR", AN177="CR", AO177="CR", AP177="CR", AQ177="CR", AR177="CR", AS177="CR", AT177="CR", AU177="CR", AV177="CR", AW177="CR", AX177="CR", AY177="CR", AZ177="CR", BA177="CR", BB177="CR", BC177="CR", BD177="CR", BE177="CR", BF177="CR", BG177="CR", BH177="CR"), "***CLUB RECORD***", "")</f>
        <v/>
      </c>
      <c r="K177" s="15" t="str">
        <f>IF(AND(B177=100, OR(AND(E177='club records'!$B$6, F177&lt;='club records'!$C$6), AND(E177='club records'!$B$7, F177&lt;='club records'!$C$7), AND(E177='club records'!$B$8, F177&lt;='club records'!$C$8), AND(E177='club records'!$B$9, F177&lt;='club records'!$C$9), AND(E177='club records'!$B$10, F177&lt;='club records'!$C$10))), "CR", " ")</f>
        <v xml:space="preserve"> </v>
      </c>
      <c r="L177" s="15" t="str">
        <f>IF(AND(B177=200, OR(AND(E177='club records'!$B$11, F177&lt;='club records'!$C$11), AND(E177='club records'!$B$12, F177&lt;='club records'!$C$12), AND(E177='club records'!$B$13, F177&lt;='club records'!$C$13), AND(E177='club records'!$B$14, F177&lt;='club records'!$C$14), AND(E177='club records'!$B$15, F177&lt;='club records'!$C$15))), "CR", " ")</f>
        <v xml:space="preserve"> </v>
      </c>
      <c r="M177" s="15" t="str">
        <f>IF(AND(B177=300, OR(AND(E177='club records'!$B$16, F177&lt;='club records'!$C$16), AND(E177='club records'!$B$17, F177&lt;='club records'!$C$17))), "CR", " ")</f>
        <v xml:space="preserve"> </v>
      </c>
      <c r="N177" s="15" t="str">
        <f>IF(AND(B177=400, OR(AND(E177='club records'!$B$18, F177&lt;='club records'!$C$18), AND(E177='club records'!$B$19, F177&lt;='club records'!$C$19), AND(E177='club records'!$B$20, F177&lt;='club records'!$C$20), AND(E177='club records'!$B$21, F177&lt;='club records'!$C$21))), "CR", " ")</f>
        <v xml:space="preserve"> </v>
      </c>
      <c r="O177" s="15" t="str">
        <f>IF(AND(B177=800, OR(AND(E177='club records'!$B$22, F177&lt;='club records'!$C$22), AND(E177='club records'!$B$23, F177&lt;='club records'!$C$23), AND(E177='club records'!$B$24, F177&lt;='club records'!$C$24), AND(E177='club records'!$B$25, F177&lt;='club records'!$C$25), AND(E177='club records'!$B$26, F177&lt;='club records'!$C$26))), "CR", " ")</f>
        <v xml:space="preserve"> </v>
      </c>
      <c r="P177" s="15" t="str">
        <f>IF(AND(B177=1000, OR(AND(E177='club records'!$B$27, F177&lt;='club records'!$C$27), AND(E177='club records'!$B$28, F177&lt;='club records'!$C$28))), "CR", " ")</f>
        <v xml:space="preserve"> </v>
      </c>
      <c r="Q177" s="15" t="str">
        <f>IF(AND(B177=1500, OR(AND(E177='club records'!$B$29, F177&lt;='club records'!$C$29), AND(E177='club records'!$B$30, F177&lt;='club records'!$C$30), AND(E177='club records'!$B$31, F177&lt;='club records'!$C$31), AND(E177='club records'!$B$32, F177&lt;='club records'!$C$32), AND(E177='club records'!$B$33, F177&lt;='club records'!$C$33))), "CR", " ")</f>
        <v xml:space="preserve"> </v>
      </c>
      <c r="R177" s="15" t="str">
        <f>IF(AND(B177="1600 (Mile)",OR(AND(E177='club records'!$B$34,F177&lt;='club records'!$C$34),AND(E177='club records'!$B$35,F177&lt;='club records'!$C$35),AND(E177='club records'!$B$36,F177&lt;='club records'!$C$36),AND(E177='club records'!$B$37,F177&lt;='club records'!$C$37))),"CR"," ")</f>
        <v xml:space="preserve"> </v>
      </c>
      <c r="S177" s="15" t="str">
        <f>IF(AND(B177=3000, OR(AND(E177='club records'!$B$38, F177&lt;='club records'!$C$38), AND(E177='club records'!$B$39, F177&lt;='club records'!$C$39), AND(E177='club records'!$B$40, F177&lt;='club records'!$C$40), AND(E177='club records'!$B$41, F177&lt;='club records'!$C$41))), "CR", " ")</f>
        <v xml:space="preserve"> </v>
      </c>
      <c r="T177" s="15" t="str">
        <f>IF(AND(B177=5000, OR(AND(E177='club records'!$B$42, F177&lt;='club records'!$C$42), AND(E177='club records'!$B$43, F177&lt;='club records'!$C$43))), "CR", " ")</f>
        <v xml:space="preserve"> </v>
      </c>
      <c r="U177" s="14" t="str">
        <f>IF(AND(B177=10000, OR(AND(E177='club records'!$B$44, F177&lt;='club records'!$C$44), AND(E177='club records'!$B$45, F177&lt;='club records'!$C$45))), "CR", " ")</f>
        <v xml:space="preserve"> </v>
      </c>
      <c r="V177" s="14" t="str">
        <f>IF(AND(B177="high jump", OR(AND(E177='club records'!$F$1, F177&gt;='club records'!$G$1), AND(E177='club records'!$F$2, F177&gt;='club records'!$G$2), AND(E177='club records'!$F$3, F177&gt;='club records'!$G$3), AND(E177='club records'!$F$4, F177&gt;='club records'!$G$4), AND(E177='club records'!$F$5, F177&gt;='club records'!$G$5))), "CR", " ")</f>
        <v xml:space="preserve"> </v>
      </c>
      <c r="W177" s="14" t="str">
        <f>IF(AND(B177="long jump", OR(AND(E177='club records'!$F$6, F177&gt;='club records'!$G$6), AND(E177='club records'!$F$7, F177&gt;='club records'!$G$7), AND(E177='club records'!$F$8, F177&gt;='club records'!$G$8), AND(E177='club records'!$F$9, F177&gt;='club records'!$G$9), AND(E177='club records'!$F$10, F177&gt;='club records'!$G$10))), "CR", " ")</f>
        <v xml:space="preserve"> </v>
      </c>
      <c r="X177" s="14" t="str">
        <f>IF(AND(B177="triple jump", OR(AND(E177='club records'!$F$11, F177&gt;='club records'!$G$11), AND(E177='club records'!$F$12, F177&gt;='club records'!$G$12), AND(E177='club records'!$F$13, F177&gt;='club records'!$G$13), AND(E177='club records'!$F$14, F177&gt;='club records'!$G$14), AND(E177='club records'!$F$15, F177&gt;='club records'!$G$15))), "CR", " ")</f>
        <v xml:space="preserve"> </v>
      </c>
      <c r="Y177" s="14" t="str">
        <f>IF(AND(B177="pole vault", OR(AND(E177='club records'!$F$16, F177&gt;='club records'!$G$16), AND(E177='club records'!$F$17, F177&gt;='club records'!$G$17), AND(E177='club records'!$F$18, F177&gt;='club records'!$G$18), AND(E177='club records'!$F$19, F177&gt;='club records'!$G$19), AND(E177='club records'!$F$20, F177&gt;='club records'!$G$20))), "CR", " ")</f>
        <v xml:space="preserve"> </v>
      </c>
      <c r="Z177" s="14" t="str">
        <f>IF(AND(B177="discus 1", E177='club records'!$F$21, F177&gt;='club records'!$G$21), "CR", " ")</f>
        <v xml:space="preserve"> </v>
      </c>
      <c r="AA177" s="14" t="str">
        <f>IF(AND(B177="discus 1.25", E177='club records'!$F$22, F177&gt;='club records'!$G$22), "CR", " ")</f>
        <v xml:space="preserve"> </v>
      </c>
      <c r="AB177" s="14" t="str">
        <f>IF(AND(B177="discus 1.5", E177='club records'!$F$23, F177&gt;='club records'!$G$23), "CR", " ")</f>
        <v xml:space="preserve"> </v>
      </c>
      <c r="AC177" s="14" t="str">
        <f>IF(AND(B177="discus 1.75", E177='club records'!$F$24, F177&gt;='club records'!$G$24), "CR", " ")</f>
        <v xml:space="preserve"> </v>
      </c>
      <c r="AD177" s="14" t="str">
        <f>IF(AND(B177="discus 2", E177='club records'!$F$25, F177&gt;='club records'!$G$25), "CR", " ")</f>
        <v xml:space="preserve"> </v>
      </c>
      <c r="AE177" s="14" t="str">
        <f>IF(AND(B177="hammer 4", E177='club records'!$F$27, F177&gt;='club records'!$G$27), "CR", " ")</f>
        <v xml:space="preserve"> </v>
      </c>
      <c r="AF177" s="14" t="str">
        <f>IF(AND(B177="hammer 5", E177='club records'!$F$28, F177&gt;='club records'!$G$28), "CR", " ")</f>
        <v xml:space="preserve"> </v>
      </c>
      <c r="AG177" s="14" t="str">
        <f>IF(AND(B177="hammer 6", E177='club records'!$F$29, F177&gt;='club records'!$G$29), "CR", " ")</f>
        <v xml:space="preserve"> </v>
      </c>
      <c r="AH177" s="14" t="str">
        <f>IF(AND(B177="hammer 7.26", E177='club records'!$F$30, F177&gt;='club records'!$G$30), "CR", " ")</f>
        <v xml:space="preserve"> </v>
      </c>
      <c r="AI177" s="14" t="str">
        <f>IF(AND(B177="javelin 400", E177='club records'!$F$31, F177&gt;='club records'!$G$31), "CR", " ")</f>
        <v xml:space="preserve"> </v>
      </c>
      <c r="AJ177" s="14" t="str">
        <f>IF(AND(B177="javelin 600", E177='club records'!$F$32, F177&gt;='club records'!$G$32), "CR", " ")</f>
        <v xml:space="preserve"> </v>
      </c>
      <c r="AK177" s="14" t="str">
        <f>IF(AND(B177="javelin 700", E177='club records'!$F$33, F177&gt;='club records'!$G$33), "CR", " ")</f>
        <v xml:space="preserve"> </v>
      </c>
      <c r="AL177" s="14" t="str">
        <f>IF(AND(B177="javelin 800", OR(AND(E177='club records'!$F$34, F177&gt;='club records'!$G$34), AND(E177='club records'!$F$35, F177&gt;='club records'!$G$35))), "CR", " ")</f>
        <v xml:space="preserve"> </v>
      </c>
      <c r="AM177" s="14" t="str">
        <f>IF(AND(B177="shot 3", E177='club records'!$F$36, F177&gt;='club records'!$G$36), "CR", " ")</f>
        <v xml:space="preserve"> </v>
      </c>
      <c r="AN177" s="14" t="str">
        <f>IF(AND(B177="shot 4", E177='club records'!$F$37, F177&gt;='club records'!$G$37), "CR", " ")</f>
        <v xml:space="preserve"> </v>
      </c>
      <c r="AO177" s="14" t="str">
        <f>IF(AND(B177="shot 5", E177='club records'!$F$38, F177&gt;='club records'!$G$38), "CR", " ")</f>
        <v xml:space="preserve"> </v>
      </c>
      <c r="AP177" s="14" t="str">
        <f>IF(AND(B177="shot 6", E177='club records'!$F$39, F177&gt;='club records'!$G$39), "CR", " ")</f>
        <v xml:space="preserve"> </v>
      </c>
      <c r="AQ177" s="14" t="str">
        <f>IF(AND(B177="shot 7.26", E177='club records'!$F$40, F177&gt;='club records'!$G$40), "CR", " ")</f>
        <v xml:space="preserve"> </v>
      </c>
      <c r="AR177" s="14" t="str">
        <f>IF(AND(B177="60H",OR(AND(E177='club records'!$J$1,F177&lt;='club records'!$K$1),AND(E177='club records'!$J$2,F177&lt;='club records'!$K$2),AND(E177='club records'!$J$3,F177&lt;='club records'!$K$3),AND(E177='club records'!$J$4,F177&lt;='club records'!$K$4),AND(E177='club records'!$J$5,F177&lt;='club records'!$K$5))),"CR"," ")</f>
        <v xml:space="preserve"> </v>
      </c>
      <c r="AS177" s="14" t="str">
        <f>IF(AND(B177="75H", AND(E177='club records'!$J$6, F177&lt;='club records'!$K$6)), "CR", " ")</f>
        <v xml:space="preserve"> </v>
      </c>
      <c r="AT177" s="14" t="str">
        <f>IF(AND(B177="80H", AND(E177='club records'!$J$7, F177&lt;='club records'!$K$7)), "CR", " ")</f>
        <v xml:space="preserve"> </v>
      </c>
      <c r="AU177" s="14" t="str">
        <f>IF(AND(B177="100H", AND(E177='club records'!$J$8, F177&lt;='club records'!$K$8)), "CR", " ")</f>
        <v xml:space="preserve"> </v>
      </c>
      <c r="AV177" s="14" t="str">
        <f>IF(AND(B177="110H", OR(AND(E177='club records'!$J$9, F177&lt;='club records'!$K$9), AND(E177='club records'!$J$10, F177&lt;='club records'!$K$10))), "CR", " ")</f>
        <v xml:space="preserve"> </v>
      </c>
      <c r="AW177" s="14" t="str">
        <f>IF(AND(B177="400H", OR(AND(E177='club records'!$J$11, F177&lt;='club records'!$K$11), AND(E177='club records'!$J$12, F177&lt;='club records'!$K$12), AND(E177='club records'!$J$13, F177&lt;='club records'!$K$13), AND(E177='club records'!$J$14, F177&lt;='club records'!$K$14))), "CR", " ")</f>
        <v xml:space="preserve"> </v>
      </c>
      <c r="AX177" s="14" t="str">
        <f>IF(AND(B177="1500SC", AND(E177='club records'!$J$15, F177&lt;='club records'!$K$15)), "CR", " ")</f>
        <v xml:space="preserve"> </v>
      </c>
      <c r="AY177" s="14" t="str">
        <f>IF(AND(B177="2000SC", OR(AND(E177='club records'!$J$17, F177&lt;='club records'!$K$17), AND(E177='club records'!$J$18, F177&lt;='club records'!$K$18))), "CR", " ")</f>
        <v xml:space="preserve"> </v>
      </c>
      <c r="AZ177" s="14" t="str">
        <f>IF(AND(B177="3000SC", OR(AND(E177='club records'!$J$20, F177&lt;='club records'!$K$20), AND(E177='club records'!$J$21, F177&lt;='club records'!$K$21))), "CR", " ")</f>
        <v xml:space="preserve"> </v>
      </c>
      <c r="BA177" s="15" t="str">
        <f>IF(AND(B177="4x100", OR(AND(E177='club records'!$N$1, F177&lt;='club records'!$O$1), AND(E177='club records'!$N$2, F177&lt;='club records'!$O$2), AND(E177='club records'!$N$3, F177&lt;='club records'!$O$3), AND(E177='club records'!$N$4, F177&lt;='club records'!$O$4), AND(E177='club records'!$N$5, F177&lt;='club records'!$O$5))), "CR", " ")</f>
        <v xml:space="preserve"> </v>
      </c>
      <c r="BB177" s="15" t="str">
        <f>IF(AND(B177="4x200", OR(AND(E177='club records'!$N$6, F177&lt;='club records'!$O$6), AND(E177='club records'!$N$7, F177&lt;='club records'!$O$7), AND(E177='club records'!$N$8, F177&lt;='club records'!$O$8), AND(E177='club records'!$N$9, F177&lt;='club records'!$O$9), AND(E177='club records'!$N$10, F177&lt;='club records'!$O$10))), "CR", " ")</f>
        <v xml:space="preserve"> </v>
      </c>
      <c r="BC177" s="15" t="str">
        <f>IF(AND(B177="4x300", AND(E177='club records'!$N$11, F177&lt;='club records'!$O$11)), "CR", " ")</f>
        <v xml:space="preserve"> </v>
      </c>
      <c r="BD177" s="15" t="str">
        <f>IF(AND(B177="4x400", OR(AND(E177='club records'!$N$12, F177&lt;='club records'!$O$12), AND(E177='club records'!$N$13, F177&lt;='club records'!$O$13), AND(E177='club records'!$N$14, F177&lt;='club records'!$O$14), AND(E177='club records'!$N$15, F177&lt;='club records'!$O$15))), "CR", " ")</f>
        <v xml:space="preserve"> </v>
      </c>
      <c r="BE177" s="15" t="str">
        <f>IF(AND(B177="3x800", OR(AND(E177='club records'!$N$16, F177&lt;='club records'!$O$16), AND(E177='club records'!$N$17, F177&lt;='club records'!$O$17), AND(E177='club records'!$N$18, F177&lt;='club records'!$O$18))), "CR", " ")</f>
        <v xml:space="preserve"> </v>
      </c>
      <c r="BF177" s="15" t="str">
        <f>IF(AND(B177="pentathlon", OR(AND(E177='club records'!$N$21, F177&gt;='club records'!$O$21), AND(E177='club records'!$N$22, F177&gt;='club records'!$O$22),AND(E177='club records'!$N$23, F177&gt;='club records'!$O$23),AND(E177='club records'!$N$24, F177&gt;='club records'!$O$24))), "CR", " ")</f>
        <v xml:space="preserve"> </v>
      </c>
      <c r="BG177" s="15" t="str">
        <f>IF(AND(B177="heptathlon", OR(AND(E177='club records'!$N$26, F177&gt;='club records'!$O$26), AND(E177='club records'!$N$27, F177&gt;='club records'!$O$27))), "CR", " ")</f>
        <v xml:space="preserve"> </v>
      </c>
      <c r="BH177" s="15" t="str">
        <f>IF(AND(B177="decathlon", OR(AND(E177='club records'!$N$29, F177&gt;='club records'!$O$29), AND(E177='club records'!$N$30, F177&gt;='club records'!$O$30),AND(E177='club records'!$N$31, F177&gt;='club records'!$O$31))), "CR", " ")</f>
        <v xml:space="preserve"> </v>
      </c>
    </row>
    <row r="178" spans="1:60" ht="14.5" x14ac:dyDescent="0.35">
      <c r="A178" s="1" t="str">
        <f t="shared" si="11"/>
        <v>U15</v>
      </c>
      <c r="B178" s="2">
        <v>200</v>
      </c>
      <c r="C178" s="1" t="s">
        <v>80</v>
      </c>
      <c r="D178" s="1" t="s">
        <v>189</v>
      </c>
      <c r="E178" s="19" t="s">
        <v>11</v>
      </c>
      <c r="F178" s="20">
        <v>25.65</v>
      </c>
      <c r="G178" s="27">
        <v>39903</v>
      </c>
      <c r="H178" s="1" t="s">
        <v>248</v>
      </c>
      <c r="I178" s="1" t="s">
        <v>249</v>
      </c>
      <c r="J178" s="15" t="str">
        <f>IF(OR(K178="CR", L178="CR", M178="CR", N178="CR", O178="CR", P178="CR", Q178="CR", R178="CR", S178="CR", T178="CR",U178="CR", V178="CR", W178="CR", X178="CR", Y178="CR", Z178="CR", AA178="CR", AB178="CR", AC178="CR", AD178="CR", AE178="CR", AF178="CR", AG178="CR", AH178="CR", AI178="CR", AJ178="CR", AK178="CR", AL178="CR", AM178="CR", AN178="CR", AO178="CR", AP178="CR", AQ178="CR", AR178="CR", AS178="CR", AT178="CR", AU178="CR", AV178="CR", AW178="CR", AX178="CR", AY178="CR", AZ178="CR", BA178="CR", BB178="CR", BC178="CR", BD178="CR", BE178="CR", BF178="CR", BG178="CR", BH178="CR"), "***CLUB RECORD***", "")</f>
        <v/>
      </c>
      <c r="K178" s="15" t="str">
        <f>IF(AND(B178=100, OR(AND(E178='club records'!$B$6, F178&lt;='club records'!$C$6), AND(E178='club records'!$B$7, F178&lt;='club records'!$C$7), AND(E178='club records'!$B$8, F178&lt;='club records'!$C$8), AND(E178='club records'!$B$9, F178&lt;='club records'!$C$9), AND(E178='club records'!$B$10, F178&lt;='club records'!$C$10))), "CR", " ")</f>
        <v xml:space="preserve"> </v>
      </c>
      <c r="L178" s="15" t="str">
        <f>IF(AND(B178=200, OR(AND(E178='club records'!$B$11, F178&lt;='club records'!$C$11), AND(E178='club records'!$B$12, F178&lt;='club records'!$C$12), AND(E178='club records'!$B$13, F178&lt;='club records'!$C$13), AND(E178='club records'!$B$14, F178&lt;='club records'!$C$14), AND(E178='club records'!$B$15, F178&lt;='club records'!$C$15))), "CR", " ")</f>
        <v xml:space="preserve"> </v>
      </c>
      <c r="M178" s="15" t="str">
        <f>IF(AND(B178=300, OR(AND(E178='club records'!$B$16, F178&lt;='club records'!$C$16), AND(E178='club records'!$B$17, F178&lt;='club records'!$C$17))), "CR", " ")</f>
        <v xml:space="preserve"> </v>
      </c>
      <c r="N178" s="15" t="str">
        <f>IF(AND(B178=400, OR(AND(E178='club records'!$B$18, F178&lt;='club records'!$C$18), AND(E178='club records'!$B$19, F178&lt;='club records'!$C$19), AND(E178='club records'!$B$20, F178&lt;='club records'!$C$20), AND(E178='club records'!$B$21, F178&lt;='club records'!$C$21))), "CR", " ")</f>
        <v xml:space="preserve"> </v>
      </c>
      <c r="O178" s="15" t="str">
        <f>IF(AND(B178=800, OR(AND(E178='club records'!$B$22, F178&lt;='club records'!$C$22), AND(E178='club records'!$B$23, F178&lt;='club records'!$C$23), AND(E178='club records'!$B$24, F178&lt;='club records'!$C$24), AND(E178='club records'!$B$25, F178&lt;='club records'!$C$25), AND(E178='club records'!$B$26, F178&lt;='club records'!$C$26))), "CR", " ")</f>
        <v xml:space="preserve"> </v>
      </c>
      <c r="P178" s="15" t="str">
        <f>IF(AND(B178=1000, OR(AND(E178='club records'!$B$27, F178&lt;='club records'!$C$27), AND(E178='club records'!$B$28, F178&lt;='club records'!$C$28))), "CR", " ")</f>
        <v xml:space="preserve"> </v>
      </c>
      <c r="Q178" s="15" t="str">
        <f>IF(AND(B178=1500, OR(AND(E178='club records'!$B$29, F178&lt;='club records'!$C$29), AND(E178='club records'!$B$30, F178&lt;='club records'!$C$30), AND(E178='club records'!$B$31, F178&lt;='club records'!$C$31), AND(E178='club records'!$B$32, F178&lt;='club records'!$C$32), AND(E178='club records'!$B$33, F178&lt;='club records'!$C$33))), "CR", " ")</f>
        <v xml:space="preserve"> </v>
      </c>
      <c r="R178" s="15" t="str">
        <f>IF(AND(B178="1600 (Mile)",OR(AND(E178='club records'!$B$34,F178&lt;='club records'!$C$34),AND(E178='club records'!$B$35,F178&lt;='club records'!$C$35),AND(E178='club records'!$B$36,F178&lt;='club records'!$C$36),AND(E178='club records'!$B$37,F178&lt;='club records'!$C$37))),"CR"," ")</f>
        <v xml:space="preserve"> </v>
      </c>
      <c r="S178" s="15" t="str">
        <f>IF(AND(B178=3000, OR(AND(E178='club records'!$B$38, F178&lt;='club records'!$C$38), AND(E178='club records'!$B$39, F178&lt;='club records'!$C$39), AND(E178='club records'!$B$40, F178&lt;='club records'!$C$40), AND(E178='club records'!$B$41, F178&lt;='club records'!$C$41))), "CR", " ")</f>
        <v xml:space="preserve"> </v>
      </c>
      <c r="T178" s="15" t="str">
        <f>IF(AND(B178=5000, OR(AND(E178='club records'!$B$42, F178&lt;='club records'!$C$42), AND(E178='club records'!$B$43, F178&lt;='club records'!$C$43))), "CR", " ")</f>
        <v xml:space="preserve"> </v>
      </c>
      <c r="U178" s="14" t="str">
        <f>IF(AND(B178=10000, OR(AND(E178='club records'!$B$44, F178&lt;='club records'!$C$44), AND(E178='club records'!$B$45, F178&lt;='club records'!$C$45))), "CR", " ")</f>
        <v xml:space="preserve"> </v>
      </c>
      <c r="V178" s="14" t="str">
        <f>IF(AND(B178="high jump", OR(AND(E178='club records'!$F$1, F178&gt;='club records'!$G$1), AND(E178='club records'!$F$2, F178&gt;='club records'!$G$2), AND(E178='club records'!$F$3, F178&gt;='club records'!$G$3), AND(E178='club records'!$F$4, F178&gt;='club records'!$G$4), AND(E178='club records'!$F$5, F178&gt;='club records'!$G$5))), "CR", " ")</f>
        <v xml:space="preserve"> </v>
      </c>
      <c r="W178" s="14" t="str">
        <f>IF(AND(B178="long jump", OR(AND(E178='club records'!$F$6, F178&gt;='club records'!$G$6), AND(E178='club records'!$F$7, F178&gt;='club records'!$G$7), AND(E178='club records'!$F$8, F178&gt;='club records'!$G$8), AND(E178='club records'!$F$9, F178&gt;='club records'!$G$9), AND(E178='club records'!$F$10, F178&gt;='club records'!$G$10))), "CR", " ")</f>
        <v xml:space="preserve"> </v>
      </c>
      <c r="X178" s="14" t="str">
        <f>IF(AND(B178="triple jump", OR(AND(E178='club records'!$F$11, F178&gt;='club records'!$G$11), AND(E178='club records'!$F$12, F178&gt;='club records'!$G$12), AND(E178='club records'!$F$13, F178&gt;='club records'!$G$13), AND(E178='club records'!$F$14, F178&gt;='club records'!$G$14), AND(E178='club records'!$F$15, F178&gt;='club records'!$G$15))), "CR", " ")</f>
        <v xml:space="preserve"> </v>
      </c>
      <c r="Y178" s="14" t="str">
        <f>IF(AND(B178="pole vault", OR(AND(E178='club records'!$F$16, F178&gt;='club records'!$G$16), AND(E178='club records'!$F$17, F178&gt;='club records'!$G$17), AND(E178='club records'!$F$18, F178&gt;='club records'!$G$18), AND(E178='club records'!$F$19, F178&gt;='club records'!$G$19), AND(E178='club records'!$F$20, F178&gt;='club records'!$G$20))), "CR", " ")</f>
        <v xml:space="preserve"> </v>
      </c>
      <c r="Z178" s="14" t="str">
        <f>IF(AND(B178="discus 1", E178='club records'!$F$21, F178&gt;='club records'!$G$21), "CR", " ")</f>
        <v xml:space="preserve"> </v>
      </c>
      <c r="AA178" s="14" t="str">
        <f>IF(AND(B178="discus 1.25", E178='club records'!$F$22, F178&gt;='club records'!$G$22), "CR", " ")</f>
        <v xml:space="preserve"> </v>
      </c>
      <c r="AB178" s="14" t="str">
        <f>IF(AND(B178="discus 1.5", E178='club records'!$F$23, F178&gt;='club records'!$G$23), "CR", " ")</f>
        <v xml:space="preserve"> </v>
      </c>
      <c r="AC178" s="14" t="str">
        <f>IF(AND(B178="discus 1.75", E178='club records'!$F$24, F178&gt;='club records'!$G$24), "CR", " ")</f>
        <v xml:space="preserve"> </v>
      </c>
      <c r="AD178" s="14" t="str">
        <f>IF(AND(B178="discus 2", E178='club records'!$F$25, F178&gt;='club records'!$G$25), "CR", " ")</f>
        <v xml:space="preserve"> </v>
      </c>
      <c r="AE178" s="14" t="str">
        <f>IF(AND(B178="hammer 4", E178='club records'!$F$27, F178&gt;='club records'!$G$27), "CR", " ")</f>
        <v xml:space="preserve"> </v>
      </c>
      <c r="AF178" s="14" t="str">
        <f>IF(AND(B178="hammer 5", E178='club records'!$F$28, F178&gt;='club records'!$G$28), "CR", " ")</f>
        <v xml:space="preserve"> </v>
      </c>
      <c r="AG178" s="14" t="str">
        <f>IF(AND(B178="hammer 6", E178='club records'!$F$29, F178&gt;='club records'!$G$29), "CR", " ")</f>
        <v xml:space="preserve"> </v>
      </c>
      <c r="AH178" s="14" t="str">
        <f>IF(AND(B178="hammer 7.26", E178='club records'!$F$30, F178&gt;='club records'!$G$30), "CR", " ")</f>
        <v xml:space="preserve"> </v>
      </c>
      <c r="AI178" s="14" t="str">
        <f>IF(AND(B178="javelin 400", E178='club records'!$F$31, F178&gt;='club records'!$G$31), "CR", " ")</f>
        <v xml:space="preserve"> </v>
      </c>
      <c r="AJ178" s="14" t="str">
        <f>IF(AND(B178="javelin 600", E178='club records'!$F$32, F178&gt;='club records'!$G$32), "CR", " ")</f>
        <v xml:space="preserve"> </v>
      </c>
      <c r="AK178" s="14" t="str">
        <f>IF(AND(B178="javelin 700", E178='club records'!$F$33, F178&gt;='club records'!$G$33), "CR", " ")</f>
        <v xml:space="preserve"> </v>
      </c>
      <c r="AL178" s="14" t="str">
        <f>IF(AND(B178="javelin 800", OR(AND(E178='club records'!$F$34, F178&gt;='club records'!$G$34), AND(E178='club records'!$F$35, F178&gt;='club records'!$G$35))), "CR", " ")</f>
        <v xml:space="preserve"> </v>
      </c>
      <c r="AM178" s="14" t="str">
        <f>IF(AND(B178="shot 3", E178='club records'!$F$36, F178&gt;='club records'!$G$36), "CR", " ")</f>
        <v xml:space="preserve"> </v>
      </c>
      <c r="AN178" s="14" t="str">
        <f>IF(AND(B178="shot 4", E178='club records'!$F$37, F178&gt;='club records'!$G$37), "CR", " ")</f>
        <v xml:space="preserve"> </v>
      </c>
      <c r="AO178" s="14" t="str">
        <f>IF(AND(B178="shot 5", E178='club records'!$F$38, F178&gt;='club records'!$G$38), "CR", " ")</f>
        <v xml:space="preserve"> </v>
      </c>
      <c r="AP178" s="14" t="str">
        <f>IF(AND(B178="shot 6", E178='club records'!$F$39, F178&gt;='club records'!$G$39), "CR", " ")</f>
        <v xml:space="preserve"> </v>
      </c>
      <c r="AQ178" s="14" t="str">
        <f>IF(AND(B178="shot 7.26", E178='club records'!$F$40, F178&gt;='club records'!$G$40), "CR", " ")</f>
        <v xml:space="preserve"> </v>
      </c>
      <c r="AR178" s="14" t="str">
        <f>IF(AND(B178="60H",OR(AND(E178='club records'!$J$1,F178&lt;='club records'!$K$1),AND(E178='club records'!$J$2,F178&lt;='club records'!$K$2),AND(E178='club records'!$J$3,F178&lt;='club records'!$K$3),AND(E178='club records'!$J$4,F178&lt;='club records'!$K$4),AND(E178='club records'!$J$5,F178&lt;='club records'!$K$5))),"CR"," ")</f>
        <v xml:space="preserve"> </v>
      </c>
      <c r="AS178" s="14" t="str">
        <f>IF(AND(B178="75H", AND(E178='club records'!$J$6, F178&lt;='club records'!$K$6)), "CR", " ")</f>
        <v xml:space="preserve"> </v>
      </c>
      <c r="AT178" s="14" t="str">
        <f>IF(AND(B178="80H", AND(E178='club records'!$J$7, F178&lt;='club records'!$K$7)), "CR", " ")</f>
        <v xml:space="preserve"> </v>
      </c>
      <c r="AU178" s="14" t="str">
        <f>IF(AND(B178="100H", AND(E178='club records'!$J$8, F178&lt;='club records'!$K$8)), "CR", " ")</f>
        <v xml:space="preserve"> </v>
      </c>
      <c r="AV178" s="14" t="str">
        <f>IF(AND(B178="110H", OR(AND(E178='club records'!$J$9, F178&lt;='club records'!$K$9), AND(E178='club records'!$J$10, F178&lt;='club records'!$K$10))), "CR", " ")</f>
        <v xml:space="preserve"> </v>
      </c>
      <c r="AW178" s="14" t="str">
        <f>IF(AND(B178="400H", OR(AND(E178='club records'!$J$11, F178&lt;='club records'!$K$11), AND(E178='club records'!$J$12, F178&lt;='club records'!$K$12), AND(E178='club records'!$J$13, F178&lt;='club records'!$K$13), AND(E178='club records'!$J$14, F178&lt;='club records'!$K$14))), "CR", " ")</f>
        <v xml:space="preserve"> </v>
      </c>
      <c r="AX178" s="14" t="str">
        <f>IF(AND(B178="1500SC", AND(E178='club records'!$J$15, F178&lt;='club records'!$K$15)), "CR", " ")</f>
        <v xml:space="preserve"> </v>
      </c>
      <c r="AY178" s="14" t="str">
        <f>IF(AND(B178="2000SC", OR(AND(E178='club records'!$J$17, F178&lt;='club records'!$K$17), AND(E178='club records'!$J$18, F178&lt;='club records'!$K$18))), "CR", " ")</f>
        <v xml:space="preserve"> </v>
      </c>
      <c r="AZ178" s="14" t="str">
        <f>IF(AND(B178="3000SC", OR(AND(E178='club records'!$J$20, F178&lt;='club records'!$K$20), AND(E178='club records'!$J$21, F178&lt;='club records'!$K$21))), "CR", " ")</f>
        <v xml:space="preserve"> </v>
      </c>
      <c r="BA178" s="15" t="str">
        <f>IF(AND(B178="4x100", OR(AND(E178='club records'!$N$1, F178&lt;='club records'!$O$1), AND(E178='club records'!$N$2, F178&lt;='club records'!$O$2), AND(E178='club records'!$N$3, F178&lt;='club records'!$O$3), AND(E178='club records'!$N$4, F178&lt;='club records'!$O$4), AND(E178='club records'!$N$5, F178&lt;='club records'!$O$5))), "CR", " ")</f>
        <v xml:space="preserve"> </v>
      </c>
      <c r="BB178" s="15" t="str">
        <f>IF(AND(B178="4x200", OR(AND(E178='club records'!$N$6, F178&lt;='club records'!$O$6), AND(E178='club records'!$N$7, F178&lt;='club records'!$O$7), AND(E178='club records'!$N$8, F178&lt;='club records'!$O$8), AND(E178='club records'!$N$9, F178&lt;='club records'!$O$9), AND(E178='club records'!$N$10, F178&lt;='club records'!$O$10))), "CR", " ")</f>
        <v xml:space="preserve"> </v>
      </c>
      <c r="BC178" s="15" t="str">
        <f>IF(AND(B178="4x300", AND(E178='club records'!$N$11, F178&lt;='club records'!$O$11)), "CR", " ")</f>
        <v xml:space="preserve"> </v>
      </c>
      <c r="BD178" s="15" t="str">
        <f>IF(AND(B178="4x400", OR(AND(E178='club records'!$N$12, F178&lt;='club records'!$O$12), AND(E178='club records'!$N$13, F178&lt;='club records'!$O$13), AND(E178='club records'!$N$14, F178&lt;='club records'!$O$14), AND(E178='club records'!$N$15, F178&lt;='club records'!$O$15))), "CR", " ")</f>
        <v xml:space="preserve"> </v>
      </c>
      <c r="BE178" s="15" t="str">
        <f>IF(AND(B178="3x800", OR(AND(E178='club records'!$N$16, F178&lt;='club records'!$O$16), AND(E178='club records'!$N$17, F178&lt;='club records'!$O$17), AND(E178='club records'!$N$18, F178&lt;='club records'!$O$18))), "CR", " ")</f>
        <v xml:space="preserve"> </v>
      </c>
      <c r="BF178" s="15" t="str">
        <f>IF(AND(B178="pentathlon", OR(AND(E178='club records'!$N$21, F178&gt;='club records'!$O$21), AND(E178='club records'!$N$22, F178&gt;='club records'!$O$22),AND(E178='club records'!$N$23, F178&gt;='club records'!$O$23),AND(E178='club records'!$N$24, F178&gt;='club records'!$O$24))), "CR", " ")</f>
        <v xml:space="preserve"> </v>
      </c>
      <c r="BG178" s="15" t="str">
        <f>IF(AND(B178="heptathlon", OR(AND(E178='club records'!$N$26, F178&gt;='club records'!$O$26), AND(E178='club records'!$N$27, F178&gt;='club records'!$O$27))), "CR", " ")</f>
        <v xml:space="preserve"> </v>
      </c>
      <c r="BH178" s="15" t="str">
        <f>IF(AND(B178="decathlon", OR(AND(E178='club records'!$N$29, F178&gt;='club records'!$O$29), AND(E178='club records'!$N$30, F178&gt;='club records'!$O$30),AND(E178='club records'!$N$31, F178&gt;='club records'!$O$31))), "CR", " ")</f>
        <v xml:space="preserve"> </v>
      </c>
    </row>
    <row r="179" spans="1:60" ht="14.5" x14ac:dyDescent="0.35">
      <c r="A179" s="1" t="str">
        <f t="shared" si="11"/>
        <v>U15</v>
      </c>
      <c r="B179" s="2">
        <v>200</v>
      </c>
      <c r="C179" s="1" t="s">
        <v>412</v>
      </c>
      <c r="D179" s="1" t="s">
        <v>413</v>
      </c>
      <c r="E179" s="19" t="s">
        <v>11</v>
      </c>
      <c r="F179" s="20">
        <v>26.42</v>
      </c>
      <c r="G179" s="27" t="s">
        <v>414</v>
      </c>
      <c r="H179" s="1" t="s">
        <v>313</v>
      </c>
      <c r="I179" s="1" t="s">
        <v>408</v>
      </c>
      <c r="J179" s="15" t="s">
        <v>410</v>
      </c>
      <c r="K179" s="15" t="str">
        <f>IF(AND(B179=100, OR(AND(E179='club records'!$B$6, F179&lt;='club records'!$C$6), AND(E179='club records'!$B$7, F179&lt;='club records'!$C$7), AND(E179='club records'!$B$8, F179&lt;='club records'!$C$8), AND(E179='club records'!$B$9, F179&lt;='club records'!$C$9), AND(E179='club records'!$B$10, F179&lt;='club records'!$C$10))), "CR", " ")</f>
        <v xml:space="preserve"> </v>
      </c>
      <c r="L179" s="15" t="str">
        <f>IF(AND(B179=200, OR(AND(E179='club records'!$B$11, F179&lt;='club records'!$C$11), AND(E179='club records'!$B$12, F179&lt;='club records'!$C$12), AND(E179='club records'!$B$13, F179&lt;='club records'!$C$13), AND(E179='club records'!$B$14, F179&lt;='club records'!$C$14), AND(E179='club records'!$B$15, F179&lt;='club records'!$C$15))), "CR", " ")</f>
        <v xml:space="preserve"> </v>
      </c>
      <c r="M179" s="15" t="str">
        <f>IF(AND(B179=300, OR(AND(E179='club records'!$B$16, F179&lt;='club records'!$C$16), AND(E179='club records'!$B$17, F179&lt;='club records'!$C$17))), "CR", " ")</f>
        <v xml:space="preserve"> </v>
      </c>
      <c r="N179" s="15"/>
      <c r="O179" s="15"/>
      <c r="P179" s="15"/>
      <c r="Q179" s="15"/>
      <c r="R179" s="15" t="str">
        <f>IF(AND(B179="1600 (Mile)",OR(AND(E179='club records'!$B$34,F179&lt;='club records'!$C$34),AND(E179='club records'!$B$35,F179&lt;='club records'!$C$35),AND(E179='club records'!$B$36,F179&lt;='club records'!$C$36),AND(E179='club records'!$B$37,F179&lt;='club records'!$C$37))),"CR"," ")</f>
        <v xml:space="preserve"> </v>
      </c>
      <c r="S179" s="15"/>
      <c r="T179" s="1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5"/>
      <c r="BB179" s="15"/>
      <c r="BC179" s="15"/>
      <c r="BD179" s="15"/>
      <c r="BE179" s="15"/>
      <c r="BF179" s="15"/>
      <c r="BG179" s="15"/>
      <c r="BH179" s="15"/>
    </row>
    <row r="180" spans="1:60" ht="14.5" x14ac:dyDescent="0.35">
      <c r="A180" s="1" t="str">
        <f t="shared" si="11"/>
        <v>U15</v>
      </c>
      <c r="B180" s="2">
        <v>200</v>
      </c>
      <c r="C180" s="1" t="s">
        <v>415</v>
      </c>
      <c r="D180" s="1" t="s">
        <v>416</v>
      </c>
      <c r="E180" s="19" t="s">
        <v>11</v>
      </c>
      <c r="F180" s="21">
        <v>27.7</v>
      </c>
      <c r="G180" s="27" t="s">
        <v>414</v>
      </c>
      <c r="H180" s="1" t="s">
        <v>313</v>
      </c>
      <c r="I180" s="1" t="s">
        <v>408</v>
      </c>
      <c r="J180" s="15" t="s">
        <v>410</v>
      </c>
      <c r="K180" s="15" t="str">
        <f>IF(AND(B180=100, OR(AND(E180='club records'!$B$6, F180&lt;='club records'!$C$6), AND(E180='club records'!$B$7, F180&lt;='club records'!$C$7), AND(E180='club records'!$B$8, F180&lt;='club records'!$C$8), AND(E180='club records'!$B$9, F180&lt;='club records'!$C$9), AND(E180='club records'!$B$10, F180&lt;='club records'!$C$10))), "CR", " ")</f>
        <v xml:space="preserve"> </v>
      </c>
      <c r="L180" s="15" t="str">
        <f>IF(AND(B180=200, OR(AND(E180='club records'!$B$11, F180&lt;='club records'!$C$11), AND(E180='club records'!$B$12, F180&lt;='club records'!$C$12), AND(E180='club records'!$B$13, F180&lt;='club records'!$C$13), AND(E180='club records'!$B$14, F180&lt;='club records'!$C$14), AND(E180='club records'!$B$15, F180&lt;='club records'!$C$15))), "CR", " ")</f>
        <v xml:space="preserve"> </v>
      </c>
      <c r="M180" s="15" t="str">
        <f>IF(AND(B180=300, OR(AND(E180='club records'!$B$16, F180&lt;='club records'!$C$16), AND(E180='club records'!$B$17, F180&lt;='club records'!$C$17))), "CR", " ")</f>
        <v xml:space="preserve"> </v>
      </c>
      <c r="N180" s="15"/>
      <c r="O180" s="15"/>
      <c r="P180" s="15"/>
      <c r="Q180" s="15"/>
      <c r="R180" s="15" t="str">
        <f>IF(AND(B180="1600 (Mile)",OR(AND(E180='club records'!$B$34,F180&lt;='club records'!$C$34),AND(E180='club records'!$B$35,F180&lt;='club records'!$C$35),AND(E180='club records'!$B$36,F180&lt;='club records'!$C$36),AND(E180='club records'!$B$37,F180&lt;='club records'!$C$37))),"CR"," ")</f>
        <v xml:space="preserve"> </v>
      </c>
      <c r="S180" s="15"/>
      <c r="T180" s="1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5"/>
      <c r="BB180" s="15"/>
      <c r="BC180" s="15"/>
      <c r="BD180" s="15"/>
      <c r="BE180" s="15"/>
      <c r="BF180" s="15"/>
      <c r="BG180" s="15"/>
      <c r="BH180" s="15"/>
    </row>
    <row r="181" spans="1:60" ht="14.5" x14ac:dyDescent="0.35">
      <c r="A181" s="1" t="str">
        <f t="shared" si="11"/>
        <v>U15</v>
      </c>
      <c r="B181" s="2">
        <v>200</v>
      </c>
      <c r="C181" s="1" t="s">
        <v>144</v>
      </c>
      <c r="D181" s="1" t="s">
        <v>20</v>
      </c>
      <c r="E181" s="19" t="s">
        <v>11</v>
      </c>
      <c r="F181" s="20">
        <v>28.26</v>
      </c>
      <c r="G181" s="27">
        <v>43663</v>
      </c>
      <c r="H181" s="1" t="s">
        <v>304</v>
      </c>
      <c r="I181" s="1" t="s">
        <v>305</v>
      </c>
      <c r="J181" s="15" t="s">
        <v>410</v>
      </c>
      <c r="O181" s="1"/>
      <c r="P181" s="1"/>
      <c r="Q181" s="1"/>
      <c r="R181" s="1"/>
      <c r="S181" s="1"/>
      <c r="T181" s="1"/>
    </row>
    <row r="182" spans="1:60" ht="14.5" x14ac:dyDescent="0.35">
      <c r="A182" s="1" t="str">
        <f t="shared" si="11"/>
        <v>U15</v>
      </c>
      <c r="B182" s="2">
        <v>300</v>
      </c>
      <c r="C182" s="1" t="s">
        <v>71</v>
      </c>
      <c r="D182" s="1" t="s">
        <v>72</v>
      </c>
      <c r="E182" s="19" t="s">
        <v>11</v>
      </c>
      <c r="F182" s="21">
        <v>38.6</v>
      </c>
      <c r="G182" s="26" t="s">
        <v>414</v>
      </c>
      <c r="H182" s="1" t="s">
        <v>313</v>
      </c>
      <c r="I182" s="1" t="s">
        <v>408</v>
      </c>
      <c r="J182" s="15" t="str">
        <f t="shared" ref="J182:J198" si="12">IF(OR(K182="CR", L182="CR", M182="CR", N182="CR", O182="CR", P182="CR", Q182="CR", R182="CR", S182="CR", T182="CR",U182="CR", V182="CR", W182="CR", X182="CR", Y182="CR", Z182="CR", AA182="CR", AB182="CR", AC182="CR", AD182="CR", AE182="CR", AF182="CR", AG182="CR", AH182="CR", AI182="CR", AJ182="CR", AK182="CR", AL182="CR", AM182="CR", AN182="CR", AO182="CR", AP182="CR", AQ182="CR", AR182="CR", AS182="CR", AT182="CR", AU182="CR", AV182="CR", AW182="CR", AX182="CR", AY182="CR", AZ182="CR", BA182="CR", BB182="CR", BC182="CR", BD182="CR", BE182="CR", BF182="CR", BG182="CR", BH182="CR"), "***CLUB RECORD***", "")</f>
        <v/>
      </c>
      <c r="K182" s="15" t="str">
        <f>IF(AND(B182=100, OR(AND(E182='club records'!$B$6, F182&lt;='club records'!$C$6), AND(E182='club records'!$B$7, F182&lt;='club records'!$C$7), AND(E182='club records'!$B$8, F182&lt;='club records'!$C$8), AND(E182='club records'!$B$9, F182&lt;='club records'!$C$9), AND(E182='club records'!$B$10, F182&lt;='club records'!$C$10))), "CR", " ")</f>
        <v xml:space="preserve"> </v>
      </c>
      <c r="L182" s="15" t="str">
        <f>IF(AND(B182=200, OR(AND(E182='club records'!$B$11, F182&lt;='club records'!$C$11), AND(E182='club records'!$B$12, F182&lt;='club records'!$C$12), AND(E182='club records'!$B$13, F182&lt;='club records'!$C$13), AND(E182='club records'!$B$14, F182&lt;='club records'!$C$14), AND(E182='club records'!$B$15, F182&lt;='club records'!$C$15))), "CR", " ")</f>
        <v xml:space="preserve"> </v>
      </c>
      <c r="M182" s="15" t="str">
        <f>IF(AND(B182=300, OR(AND(E182='club records'!$B$16, F182&lt;='club records'!$C$16), AND(E182='club records'!$B$17, F182&lt;='club records'!$C$17))), "CR", " ")</f>
        <v xml:space="preserve"> </v>
      </c>
      <c r="N182" s="15"/>
      <c r="O182" s="15"/>
      <c r="P182" s="15"/>
      <c r="Q182" s="15"/>
      <c r="R182" s="15" t="str">
        <f>IF(AND(B182="1600 (Mile)",OR(AND(E182='club records'!$B$34,F182&lt;='club records'!$C$34),AND(E182='club records'!$B$35,F182&lt;='club records'!$C$35),AND(E182='club records'!$B$36,F182&lt;='club records'!$C$36),AND(E182='club records'!$B$37,F182&lt;='club records'!$C$37))),"CR"," ")</f>
        <v xml:space="preserve"> </v>
      </c>
      <c r="S182" s="15"/>
      <c r="T182" s="1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5"/>
      <c r="BB182" s="15"/>
      <c r="BC182" s="15"/>
      <c r="BD182" s="15"/>
      <c r="BE182" s="15"/>
      <c r="BF182" s="15"/>
      <c r="BG182" s="15"/>
      <c r="BH182" s="15"/>
    </row>
    <row r="183" spans="1:60" ht="14.5" x14ac:dyDescent="0.35">
      <c r="A183" s="1" t="str">
        <f t="shared" si="11"/>
        <v>U15</v>
      </c>
      <c r="B183" s="2">
        <v>300</v>
      </c>
      <c r="C183" s="1" t="s">
        <v>73</v>
      </c>
      <c r="D183" s="1" t="s">
        <v>74</v>
      </c>
      <c r="E183" s="19" t="s">
        <v>11</v>
      </c>
      <c r="F183" s="20">
        <v>38.619999999999997</v>
      </c>
      <c r="G183" s="26" t="s">
        <v>414</v>
      </c>
      <c r="H183" s="1" t="s">
        <v>313</v>
      </c>
      <c r="I183" s="1" t="s">
        <v>408</v>
      </c>
      <c r="J183" s="15" t="str">
        <f t="shared" si="12"/>
        <v/>
      </c>
      <c r="K183" s="15" t="str">
        <f>IF(AND(B183=100, OR(AND(E183='club records'!$B$6, F183&lt;='club records'!$C$6), AND(E183='club records'!$B$7, F183&lt;='club records'!$C$7), AND(E183='club records'!$B$8, F183&lt;='club records'!$C$8), AND(E183='club records'!$B$9, F183&lt;='club records'!$C$9), AND(E183='club records'!$B$10, F183&lt;='club records'!$C$10))), "CR", " ")</f>
        <v xml:space="preserve"> </v>
      </c>
      <c r="L183" s="15" t="str">
        <f>IF(AND(B183=200, OR(AND(E183='club records'!$B$11, F183&lt;='club records'!$C$11), AND(E183='club records'!$B$12, F183&lt;='club records'!$C$12), AND(E183='club records'!$B$13, F183&lt;='club records'!$C$13), AND(E183='club records'!$B$14, F183&lt;='club records'!$C$14), AND(E183='club records'!$B$15, F183&lt;='club records'!$C$15))), "CR", " ")</f>
        <v xml:space="preserve"> </v>
      </c>
      <c r="M183" s="15" t="str">
        <f>IF(AND(B183=300, OR(AND(E183='club records'!$B$16, F183&lt;='club records'!$C$16), AND(E183='club records'!$B$17, F183&lt;='club records'!$C$17))), "CR", " ")</f>
        <v xml:space="preserve"> </v>
      </c>
      <c r="N183" s="15" t="str">
        <f>IF(AND(B183=400, OR(AND(E183='club records'!$B$18, F183&lt;='club records'!$C$18), AND(E183='club records'!$B$19, F183&lt;='club records'!$C$19), AND(E183='club records'!$B$20, F183&lt;='club records'!$C$20), AND(E183='club records'!$B$21, F183&lt;='club records'!$C$21))), "CR", " ")</f>
        <v xml:space="preserve"> </v>
      </c>
      <c r="O183" s="15" t="str">
        <f>IF(AND(B183=800, OR(AND(E183='club records'!$B$22, F183&lt;='club records'!$C$22), AND(E183='club records'!$B$23, F183&lt;='club records'!$C$23), AND(E183='club records'!$B$24, F183&lt;='club records'!$C$24), AND(E183='club records'!$B$25, F183&lt;='club records'!$C$25), AND(E183='club records'!$B$26, F183&lt;='club records'!$C$26))), "CR", " ")</f>
        <v xml:space="preserve"> </v>
      </c>
      <c r="P183" s="15" t="str">
        <f>IF(AND(B183=1000, OR(AND(E183='club records'!$B$27, F183&lt;='club records'!$C$27), AND(E183='club records'!$B$28, F183&lt;='club records'!$C$28))), "CR", " ")</f>
        <v xml:space="preserve"> </v>
      </c>
      <c r="Q183" s="15" t="str">
        <f>IF(AND(B183=1500, OR(AND(E183='club records'!$B$29, F183&lt;='club records'!$C$29), AND(E183='club records'!$B$30, F183&lt;='club records'!$C$30), AND(E183='club records'!$B$31, F183&lt;='club records'!$C$31), AND(E183='club records'!$B$32, F183&lt;='club records'!$C$32), AND(E183='club records'!$B$33, F183&lt;='club records'!$C$33))), "CR", " ")</f>
        <v xml:space="preserve"> </v>
      </c>
      <c r="R183" s="15" t="str">
        <f>IF(AND(B183="1600 (Mile)",OR(AND(E183='club records'!$B$34,F183&lt;='club records'!$C$34),AND(E183='club records'!$B$35,F183&lt;='club records'!$C$35),AND(E183='club records'!$B$36,F183&lt;='club records'!$C$36),AND(E183='club records'!$B$37,F183&lt;='club records'!$C$37))),"CR"," ")</f>
        <v xml:space="preserve"> </v>
      </c>
      <c r="S183" s="15" t="str">
        <f>IF(AND(B183=3000, OR(AND(E183='club records'!$B$38, F183&lt;='club records'!$C$38), AND(E183='club records'!$B$39, F183&lt;='club records'!$C$39), AND(E183='club records'!$B$40, F183&lt;='club records'!$C$40), AND(E183='club records'!$B$41, F183&lt;='club records'!$C$41))), "CR", " ")</f>
        <v xml:space="preserve"> </v>
      </c>
      <c r="T183" s="15" t="str">
        <f>IF(AND(B183=5000, OR(AND(E183='club records'!$B$42, F183&lt;='club records'!$C$42), AND(E183='club records'!$B$43, F183&lt;='club records'!$C$43))), "CR", " ")</f>
        <v xml:space="preserve"> </v>
      </c>
      <c r="U183" s="14" t="str">
        <f>IF(AND(B183=10000, OR(AND(E183='club records'!$B$44, F183&lt;='club records'!$C$44), AND(E183='club records'!$B$45, F183&lt;='club records'!$C$45))), "CR", " ")</f>
        <v xml:space="preserve"> </v>
      </c>
      <c r="V183" s="14" t="str">
        <f>IF(AND(B183="high jump", OR(AND(E183='club records'!$F$1, F183&gt;='club records'!$G$1), AND(E183='club records'!$F$2, F183&gt;='club records'!$G$2), AND(E183='club records'!$F$3, F183&gt;='club records'!$G$3), AND(E183='club records'!$F$4, F183&gt;='club records'!$G$4), AND(E183='club records'!$F$5, F183&gt;='club records'!$G$5))), "CR", " ")</f>
        <v xml:space="preserve"> </v>
      </c>
      <c r="W183" s="14" t="str">
        <f>IF(AND(B183="long jump", OR(AND(E183='club records'!$F$6, F183&gt;='club records'!$G$6), AND(E183='club records'!$F$7, F183&gt;='club records'!$G$7), AND(E183='club records'!$F$8, F183&gt;='club records'!$G$8), AND(E183='club records'!$F$9, F183&gt;='club records'!$G$9), AND(E183='club records'!$F$10, F183&gt;='club records'!$G$10))), "CR", " ")</f>
        <v xml:space="preserve"> </v>
      </c>
      <c r="X183" s="14" t="str">
        <f>IF(AND(B183="triple jump", OR(AND(E183='club records'!$F$11, F183&gt;='club records'!$G$11), AND(E183='club records'!$F$12, F183&gt;='club records'!$G$12), AND(E183='club records'!$F$13, F183&gt;='club records'!$G$13), AND(E183='club records'!$F$14, F183&gt;='club records'!$G$14), AND(E183='club records'!$F$15, F183&gt;='club records'!$G$15))), "CR", " ")</f>
        <v xml:space="preserve"> </v>
      </c>
      <c r="Y183" s="14" t="str">
        <f>IF(AND(B183="pole vault", OR(AND(E183='club records'!$F$16, F183&gt;='club records'!$G$16), AND(E183='club records'!$F$17, F183&gt;='club records'!$G$17), AND(E183='club records'!$F$18, F183&gt;='club records'!$G$18), AND(E183='club records'!$F$19, F183&gt;='club records'!$G$19), AND(E183='club records'!$F$20, F183&gt;='club records'!$G$20))), "CR", " ")</f>
        <v xml:space="preserve"> </v>
      </c>
      <c r="Z183" s="14" t="str">
        <f>IF(AND(B183="discus 1", E183='club records'!$F$21, F183&gt;='club records'!$G$21), "CR", " ")</f>
        <v xml:space="preserve"> </v>
      </c>
      <c r="AA183" s="14" t="str">
        <f>IF(AND(B183="discus 1.25", E183='club records'!$F$22, F183&gt;='club records'!$G$22), "CR", " ")</f>
        <v xml:space="preserve"> </v>
      </c>
      <c r="AB183" s="14" t="str">
        <f>IF(AND(B183="discus 1.5", E183='club records'!$F$23, F183&gt;='club records'!$G$23), "CR", " ")</f>
        <v xml:space="preserve"> </v>
      </c>
      <c r="AC183" s="14" t="str">
        <f>IF(AND(B183="discus 1.75", E183='club records'!$F$24, F183&gt;='club records'!$G$24), "CR", " ")</f>
        <v xml:space="preserve"> </v>
      </c>
      <c r="AD183" s="14" t="str">
        <f>IF(AND(B183="discus 2", E183='club records'!$F$25, F183&gt;='club records'!$G$25), "CR", " ")</f>
        <v xml:space="preserve"> </v>
      </c>
      <c r="AE183" s="14" t="str">
        <f>IF(AND(B183="hammer 4", E183='club records'!$F$27, F183&gt;='club records'!$G$27), "CR", " ")</f>
        <v xml:space="preserve"> </v>
      </c>
      <c r="AF183" s="14" t="str">
        <f>IF(AND(B183="hammer 5", E183='club records'!$F$28, F183&gt;='club records'!$G$28), "CR", " ")</f>
        <v xml:space="preserve"> </v>
      </c>
      <c r="AG183" s="14" t="str">
        <f>IF(AND(B183="hammer 6", E183='club records'!$F$29, F183&gt;='club records'!$G$29), "CR", " ")</f>
        <v xml:space="preserve"> </v>
      </c>
      <c r="AH183" s="14" t="str">
        <f>IF(AND(B183="hammer 7.26", E183='club records'!$F$30, F183&gt;='club records'!$G$30), "CR", " ")</f>
        <v xml:space="preserve"> </v>
      </c>
      <c r="AI183" s="14" t="str">
        <f>IF(AND(B183="javelin 400", E183='club records'!$F$31, F183&gt;='club records'!$G$31), "CR", " ")</f>
        <v xml:space="preserve"> </v>
      </c>
      <c r="AJ183" s="14" t="str">
        <f>IF(AND(B183="javelin 600", E183='club records'!$F$32, F183&gt;='club records'!$G$32), "CR", " ")</f>
        <v xml:space="preserve"> </v>
      </c>
      <c r="AK183" s="14" t="str">
        <f>IF(AND(B183="javelin 700", E183='club records'!$F$33, F183&gt;='club records'!$G$33), "CR", " ")</f>
        <v xml:space="preserve"> </v>
      </c>
      <c r="AL183" s="14" t="str">
        <f>IF(AND(B183="javelin 800", OR(AND(E183='club records'!$F$34, F183&gt;='club records'!$G$34), AND(E183='club records'!$F$35, F183&gt;='club records'!$G$35))), "CR", " ")</f>
        <v xml:space="preserve"> </v>
      </c>
      <c r="AM183" s="14" t="str">
        <f>IF(AND(B183="shot 3", E183='club records'!$F$36, F183&gt;='club records'!$G$36), "CR", " ")</f>
        <v xml:space="preserve"> </v>
      </c>
      <c r="AN183" s="14" t="str">
        <f>IF(AND(B183="shot 4", E183='club records'!$F$37, F183&gt;='club records'!$G$37), "CR", " ")</f>
        <v xml:space="preserve"> </v>
      </c>
      <c r="AO183" s="14" t="str">
        <f>IF(AND(B183="shot 5", E183='club records'!$F$38, F183&gt;='club records'!$G$38), "CR", " ")</f>
        <v xml:space="preserve"> </v>
      </c>
      <c r="AP183" s="14" t="str">
        <f>IF(AND(B183="shot 6", E183='club records'!$F$39, F183&gt;='club records'!$G$39), "CR", " ")</f>
        <v xml:space="preserve"> </v>
      </c>
      <c r="AQ183" s="14" t="str">
        <f>IF(AND(B183="shot 7.26", E183='club records'!$F$40, F183&gt;='club records'!$G$40), "CR", " ")</f>
        <v xml:space="preserve"> </v>
      </c>
      <c r="AR183" s="14" t="str">
        <f>IF(AND(B183="60H",OR(AND(E183='club records'!$J$1,F183&lt;='club records'!$K$1),AND(E183='club records'!$J$2,F183&lt;='club records'!$K$2),AND(E183='club records'!$J$3,F183&lt;='club records'!$K$3),AND(E183='club records'!$J$4,F183&lt;='club records'!$K$4),AND(E183='club records'!$J$5,F183&lt;='club records'!$K$5))),"CR"," ")</f>
        <v xml:space="preserve"> </v>
      </c>
      <c r="AS183" s="14" t="str">
        <f>IF(AND(B183="75H", AND(E183='club records'!$J$6, F183&lt;='club records'!$K$6)), "CR", " ")</f>
        <v xml:space="preserve"> </v>
      </c>
      <c r="AT183" s="14" t="str">
        <f>IF(AND(B183="80H", AND(E183='club records'!$J$7, F183&lt;='club records'!$K$7)), "CR", " ")</f>
        <v xml:space="preserve"> </v>
      </c>
      <c r="AU183" s="14" t="str">
        <f>IF(AND(B183="100H", AND(E183='club records'!$J$8, F183&lt;='club records'!$K$8)), "CR", " ")</f>
        <v xml:space="preserve"> </v>
      </c>
      <c r="AV183" s="14" t="str">
        <f>IF(AND(B183="110H", OR(AND(E183='club records'!$J$9, F183&lt;='club records'!$K$9), AND(E183='club records'!$J$10, F183&lt;='club records'!$K$10))), "CR", " ")</f>
        <v xml:space="preserve"> </v>
      </c>
      <c r="AW183" s="14" t="str">
        <f>IF(AND(B183="400H", OR(AND(E183='club records'!$J$11, F183&lt;='club records'!$K$11), AND(E183='club records'!$J$12, F183&lt;='club records'!$K$12), AND(E183='club records'!$J$13, F183&lt;='club records'!$K$13), AND(E183='club records'!$J$14, F183&lt;='club records'!$K$14))), "CR", " ")</f>
        <v xml:space="preserve"> </v>
      </c>
      <c r="AX183" s="14" t="str">
        <f>IF(AND(B183="1500SC", AND(E183='club records'!$J$15, F183&lt;='club records'!$K$15)), "CR", " ")</f>
        <v xml:space="preserve"> </v>
      </c>
      <c r="AY183" s="14" t="str">
        <f>IF(AND(B183="2000SC", OR(AND(E183='club records'!$J$17, F183&lt;='club records'!$K$17), AND(E183='club records'!$J$18, F183&lt;='club records'!$K$18))), "CR", " ")</f>
        <v xml:space="preserve"> </v>
      </c>
      <c r="AZ183" s="14" t="str">
        <f>IF(AND(B183="3000SC", OR(AND(E183='club records'!$J$20, F183&lt;='club records'!$K$20), AND(E183='club records'!$J$21, F183&lt;='club records'!$K$21))), "CR", " ")</f>
        <v xml:space="preserve"> </v>
      </c>
      <c r="BA183" s="15" t="str">
        <f>IF(AND(B183="4x100", OR(AND(E183='club records'!$N$1, F183&lt;='club records'!$O$1), AND(E183='club records'!$N$2, F183&lt;='club records'!$O$2), AND(E183='club records'!$N$3, F183&lt;='club records'!$O$3), AND(E183='club records'!$N$4, F183&lt;='club records'!$O$4), AND(E183='club records'!$N$5, F183&lt;='club records'!$O$5))), "CR", " ")</f>
        <v xml:space="preserve"> </v>
      </c>
      <c r="BB183" s="15" t="str">
        <f>IF(AND(B183="4x200", OR(AND(E183='club records'!$N$6, F183&lt;='club records'!$O$6), AND(E183='club records'!$N$7, F183&lt;='club records'!$O$7), AND(E183='club records'!$N$8, F183&lt;='club records'!$O$8), AND(E183='club records'!$N$9, F183&lt;='club records'!$O$9), AND(E183='club records'!$N$10, F183&lt;='club records'!$O$10))), "CR", " ")</f>
        <v xml:space="preserve"> </v>
      </c>
      <c r="BC183" s="15" t="str">
        <f>IF(AND(B183="4x300", AND(E183='club records'!$N$11, F183&lt;='club records'!$O$11)), "CR", " ")</f>
        <v xml:space="preserve"> </v>
      </c>
      <c r="BD183" s="15" t="str">
        <f>IF(AND(B183="4x400", OR(AND(E183='club records'!$N$12, F183&lt;='club records'!$O$12), AND(E183='club records'!$N$13, F183&lt;='club records'!$O$13), AND(E183='club records'!$N$14, F183&lt;='club records'!$O$14), AND(E183='club records'!$N$15, F183&lt;='club records'!$O$15))), "CR", " ")</f>
        <v xml:space="preserve"> </v>
      </c>
      <c r="BE183" s="15" t="str">
        <f>IF(AND(B183="3x800", OR(AND(E183='club records'!$N$16, F183&lt;='club records'!$O$16), AND(E183='club records'!$N$17, F183&lt;='club records'!$O$17), AND(E183='club records'!$N$18, F183&lt;='club records'!$O$18))), "CR", " ")</f>
        <v xml:space="preserve"> </v>
      </c>
      <c r="BF183" s="15" t="str">
        <f>IF(AND(B183="pentathlon", OR(AND(E183='club records'!$N$21, F183&gt;='club records'!$O$21), AND(E183='club records'!$N$22, F183&gt;='club records'!$O$22),AND(E183='club records'!$N$23, F183&gt;='club records'!$O$23),AND(E183='club records'!$N$24, F183&gt;='club records'!$O$24))), "CR", " ")</f>
        <v xml:space="preserve"> </v>
      </c>
      <c r="BG183" s="15" t="str">
        <f>IF(AND(B183="heptathlon", OR(AND(E183='club records'!$N$26, F183&gt;='club records'!$O$26), AND(E183='club records'!$N$27, F183&gt;='club records'!$O$27))), "CR", " ")</f>
        <v xml:space="preserve"> </v>
      </c>
      <c r="BH183" s="15" t="str">
        <f>IF(AND(B183="decathlon", OR(AND(E183='club records'!$N$29, F183&gt;='club records'!$O$29), AND(E183='club records'!$N$30, F183&gt;='club records'!$O$30),AND(E183='club records'!$N$31, F183&gt;='club records'!$O$31))), "CR", " ")</f>
        <v xml:space="preserve"> </v>
      </c>
    </row>
    <row r="184" spans="1:60" ht="14.5" x14ac:dyDescent="0.35">
      <c r="A184" s="1" t="str">
        <f t="shared" si="11"/>
        <v>U15</v>
      </c>
      <c r="B184" s="2">
        <v>300</v>
      </c>
      <c r="C184" s="2" t="s">
        <v>288</v>
      </c>
      <c r="D184" s="1" t="s">
        <v>261</v>
      </c>
      <c r="E184" s="19" t="s">
        <v>11</v>
      </c>
      <c r="F184" s="21">
        <v>38.619999999999997</v>
      </c>
      <c r="G184" s="26">
        <v>43687</v>
      </c>
      <c r="H184" s="1" t="s">
        <v>313</v>
      </c>
      <c r="I184" s="1" t="s">
        <v>537</v>
      </c>
      <c r="J184" s="15" t="str">
        <f t="shared" si="12"/>
        <v/>
      </c>
      <c r="K184" s="15" t="str">
        <f>IF(AND(B184=100, OR(AND(E184='club records'!$B$6, F184&lt;='club records'!$C$6), AND(E184='club records'!$B$7, F184&lt;='club records'!$C$7), AND(E184='club records'!$B$8, F184&lt;='club records'!$C$8), AND(E184='club records'!$B$9, F184&lt;='club records'!$C$9), AND(E184='club records'!$B$10, F184&lt;='club records'!$C$10))), "CR", " ")</f>
        <v xml:space="preserve"> </v>
      </c>
      <c r="L184" s="15" t="str">
        <f>IF(AND(B184=200, OR(AND(E184='club records'!$B$11, F184&lt;='club records'!$C$11), AND(E184='club records'!$B$12, F184&lt;='club records'!$C$12), AND(E184='club records'!$B$13, F184&lt;='club records'!$C$13), AND(E184='club records'!$B$14, F184&lt;='club records'!$C$14), AND(E184='club records'!$B$15, F184&lt;='club records'!$C$15))), "CR", " ")</f>
        <v xml:space="preserve"> </v>
      </c>
      <c r="M184" s="15" t="str">
        <f>IF(AND(B184=300, OR(AND(E184='club records'!$B$16, F184&lt;='club records'!$C$16), AND(E184='club records'!$B$17, F184&lt;='club records'!$C$17))), "CR", " ")</f>
        <v xml:space="preserve"> </v>
      </c>
      <c r="N184" s="15" t="str">
        <f>IF(AND(B184=400, OR(AND(E184='club records'!$B$18, F184&lt;='club records'!$C$18), AND(E184='club records'!$B$19, F184&lt;='club records'!$C$19), AND(E184='club records'!$B$20, F184&lt;='club records'!$C$20), AND(E184='club records'!$B$21, F184&lt;='club records'!$C$21))), "CR", " ")</f>
        <v xml:space="preserve"> </v>
      </c>
      <c r="O184" s="15" t="str">
        <f>IF(AND(B184=800, OR(AND(E184='club records'!$B$22, F184&lt;='club records'!$C$22), AND(E184='club records'!$B$23, F184&lt;='club records'!$C$23), AND(E184='club records'!$B$24, F184&lt;='club records'!$C$24), AND(E184='club records'!$B$25, F184&lt;='club records'!$C$25), AND(E184='club records'!$B$26, F184&lt;='club records'!$C$26))), "CR", " ")</f>
        <v xml:space="preserve"> </v>
      </c>
      <c r="P184" s="15" t="str">
        <f>IF(AND(B184=1000, OR(AND(E184='club records'!$B$27, F184&lt;='club records'!$C$27), AND(E184='club records'!$B$28, F184&lt;='club records'!$C$28))), "CR", " ")</f>
        <v xml:space="preserve"> </v>
      </c>
      <c r="Q184" s="15" t="str">
        <f>IF(AND(B184=1500, OR(AND(E184='club records'!$B$29, F184&lt;='club records'!$C$29), AND(E184='club records'!$B$30, F184&lt;='club records'!$C$30), AND(E184='club records'!$B$31, F184&lt;='club records'!$C$31), AND(E184='club records'!$B$32, F184&lt;='club records'!$C$32), AND(E184='club records'!$B$33, F184&lt;='club records'!$C$33))), "CR", " ")</f>
        <v xml:space="preserve"> </v>
      </c>
      <c r="R184" s="15" t="str">
        <f>IF(AND(B184="1600 (Mile)",OR(AND(E184='club records'!$B$34,F184&lt;='club records'!$C$34),AND(E184='club records'!$B$35,F184&lt;='club records'!$C$35),AND(E184='club records'!$B$36,F184&lt;='club records'!$C$36),AND(E184='club records'!$B$37,F184&lt;='club records'!$C$37))),"CR"," ")</f>
        <v xml:space="preserve"> </v>
      </c>
      <c r="S184" s="15" t="str">
        <f>IF(AND(B184=3000, OR(AND(E184='club records'!$B$38, F184&lt;='club records'!$C$38), AND(E184='club records'!$B$39, F184&lt;='club records'!$C$39), AND(E184='club records'!$B$40, F184&lt;='club records'!$C$40), AND(E184='club records'!$B$41, F184&lt;='club records'!$C$41))), "CR", " ")</f>
        <v xml:space="preserve"> </v>
      </c>
      <c r="T184" s="15" t="str">
        <f>IF(AND(B184=5000, OR(AND(E184='club records'!$B$42, F184&lt;='club records'!$C$42), AND(E184='club records'!$B$43, F184&lt;='club records'!$C$43))), "CR", " ")</f>
        <v xml:space="preserve"> </v>
      </c>
      <c r="U184" s="14" t="str">
        <f>IF(AND(B184=10000, OR(AND(E184='club records'!$B$44, F184&lt;='club records'!$C$44), AND(E184='club records'!$B$45, F184&lt;='club records'!$C$45))), "CR", " ")</f>
        <v xml:space="preserve"> </v>
      </c>
      <c r="V184" s="14" t="str">
        <f>IF(AND(B184="high jump", OR(AND(E184='club records'!$F$1, F184&gt;='club records'!$G$1), AND(E184='club records'!$F$2, F184&gt;='club records'!$G$2), AND(E184='club records'!$F$3, F184&gt;='club records'!$G$3), AND(E184='club records'!$F$4, F184&gt;='club records'!$G$4), AND(E184='club records'!$F$5, F184&gt;='club records'!$G$5))), "CR", " ")</f>
        <v xml:space="preserve"> </v>
      </c>
      <c r="W184" s="14" t="str">
        <f>IF(AND(B184="long jump", OR(AND(E184='club records'!$F$6, F184&gt;='club records'!$G$6), AND(E184='club records'!$F$7, F184&gt;='club records'!$G$7), AND(E184='club records'!$F$8, F184&gt;='club records'!$G$8), AND(E184='club records'!$F$9, F184&gt;='club records'!$G$9), AND(E184='club records'!$F$10, F184&gt;='club records'!$G$10))), "CR", " ")</f>
        <v xml:space="preserve"> </v>
      </c>
      <c r="X184" s="14" t="str">
        <f>IF(AND(B184="triple jump", OR(AND(E184='club records'!$F$11, F184&gt;='club records'!$G$11), AND(E184='club records'!$F$12, F184&gt;='club records'!$G$12), AND(E184='club records'!$F$13, F184&gt;='club records'!$G$13), AND(E184='club records'!$F$14, F184&gt;='club records'!$G$14), AND(E184='club records'!$F$15, F184&gt;='club records'!$G$15))), "CR", " ")</f>
        <v xml:space="preserve"> </v>
      </c>
      <c r="Y184" s="14" t="str">
        <f>IF(AND(B184="pole vault", OR(AND(E184='club records'!$F$16, F184&gt;='club records'!$G$16), AND(E184='club records'!$F$17, F184&gt;='club records'!$G$17), AND(E184='club records'!$F$18, F184&gt;='club records'!$G$18), AND(E184='club records'!$F$19, F184&gt;='club records'!$G$19), AND(E184='club records'!$F$20, F184&gt;='club records'!$G$20))), "CR", " ")</f>
        <v xml:space="preserve"> </v>
      </c>
      <c r="Z184" s="14" t="str">
        <f>IF(AND(B184="discus 1", E184='club records'!$F$21, F184&gt;='club records'!$G$21), "CR", " ")</f>
        <v xml:space="preserve"> </v>
      </c>
      <c r="AA184" s="14" t="str">
        <f>IF(AND(B184="discus 1.25", E184='club records'!$F$22, F184&gt;='club records'!$G$22), "CR", " ")</f>
        <v xml:space="preserve"> </v>
      </c>
      <c r="AB184" s="14" t="str">
        <f>IF(AND(B184="discus 1.5", E184='club records'!$F$23, F184&gt;='club records'!$G$23), "CR", " ")</f>
        <v xml:space="preserve"> </v>
      </c>
      <c r="AC184" s="14" t="str">
        <f>IF(AND(B184="discus 1.75", E184='club records'!$F$24, F184&gt;='club records'!$G$24), "CR", " ")</f>
        <v xml:space="preserve"> </v>
      </c>
      <c r="AD184" s="14" t="str">
        <f>IF(AND(B184="discus 2", E184='club records'!$F$25, F184&gt;='club records'!$G$25), "CR", " ")</f>
        <v xml:space="preserve"> </v>
      </c>
      <c r="AE184" s="14" t="str">
        <f>IF(AND(B184="hammer 4", E184='club records'!$F$27, F184&gt;='club records'!$G$27), "CR", " ")</f>
        <v xml:space="preserve"> </v>
      </c>
      <c r="AF184" s="14" t="str">
        <f>IF(AND(B184="hammer 5", E184='club records'!$F$28, F184&gt;='club records'!$G$28), "CR", " ")</f>
        <v xml:space="preserve"> </v>
      </c>
      <c r="AG184" s="14" t="str">
        <f>IF(AND(B184="hammer 6", E184='club records'!$F$29, F184&gt;='club records'!$G$29), "CR", " ")</f>
        <v xml:space="preserve"> </v>
      </c>
      <c r="AH184" s="14" t="str">
        <f>IF(AND(B184="hammer 7.26", E184='club records'!$F$30, F184&gt;='club records'!$G$30), "CR", " ")</f>
        <v xml:space="preserve"> </v>
      </c>
      <c r="AI184" s="14" t="str">
        <f>IF(AND(B184="javelin 400", E184='club records'!$F$31, F184&gt;='club records'!$G$31), "CR", " ")</f>
        <v xml:space="preserve"> </v>
      </c>
      <c r="AJ184" s="14" t="str">
        <f>IF(AND(B184="javelin 600", E184='club records'!$F$32, F184&gt;='club records'!$G$32), "CR", " ")</f>
        <v xml:space="preserve"> </v>
      </c>
      <c r="AK184" s="14" t="str">
        <f>IF(AND(B184="javelin 700", E184='club records'!$F$33, F184&gt;='club records'!$G$33), "CR", " ")</f>
        <v xml:space="preserve"> </v>
      </c>
      <c r="AL184" s="14" t="str">
        <f>IF(AND(B184="javelin 800", OR(AND(E184='club records'!$F$34, F184&gt;='club records'!$G$34), AND(E184='club records'!$F$35, F184&gt;='club records'!$G$35))), "CR", " ")</f>
        <v xml:space="preserve"> </v>
      </c>
      <c r="AM184" s="14" t="str">
        <f>IF(AND(B184="shot 3", E184='club records'!$F$36, F184&gt;='club records'!$G$36), "CR", " ")</f>
        <v xml:space="preserve"> </v>
      </c>
      <c r="AN184" s="14" t="str">
        <f>IF(AND(B184="shot 4", E184='club records'!$F$37, F184&gt;='club records'!$G$37), "CR", " ")</f>
        <v xml:space="preserve"> </v>
      </c>
      <c r="AO184" s="14" t="str">
        <f>IF(AND(B184="shot 5", E184='club records'!$F$38, F184&gt;='club records'!$G$38), "CR", " ")</f>
        <v xml:space="preserve"> </v>
      </c>
      <c r="AP184" s="14" t="str">
        <f>IF(AND(B184="shot 6", E184='club records'!$F$39, F184&gt;='club records'!$G$39), "CR", " ")</f>
        <v xml:space="preserve"> </v>
      </c>
      <c r="AQ184" s="14" t="str">
        <f>IF(AND(B184="shot 7.26", E184='club records'!$F$40, F184&gt;='club records'!$G$40), "CR", " ")</f>
        <v xml:space="preserve"> </v>
      </c>
      <c r="AR184" s="14" t="str">
        <f>IF(AND(B184="60H",OR(AND(E184='club records'!$J$1,F184&lt;='club records'!$K$1),AND(E184='club records'!$J$2,F184&lt;='club records'!$K$2),AND(E184='club records'!$J$3,F184&lt;='club records'!$K$3),AND(E184='club records'!$J$4,F184&lt;='club records'!$K$4),AND(E184='club records'!$J$5,F184&lt;='club records'!$K$5))),"CR"," ")</f>
        <v xml:space="preserve"> </v>
      </c>
      <c r="AS184" s="14" t="str">
        <f>IF(AND(B184="75H", AND(E184='club records'!$J$6, F184&lt;='club records'!$K$6)), "CR", " ")</f>
        <v xml:space="preserve"> </v>
      </c>
      <c r="AT184" s="14" t="str">
        <f>IF(AND(B184="80H", AND(E184='club records'!$J$7, F184&lt;='club records'!$K$7)), "CR", " ")</f>
        <v xml:space="preserve"> </v>
      </c>
      <c r="AU184" s="14" t="str">
        <f>IF(AND(B184="100H", AND(E184='club records'!$J$8, F184&lt;='club records'!$K$8)), "CR", " ")</f>
        <v xml:space="preserve"> </v>
      </c>
      <c r="AV184" s="14" t="str">
        <f>IF(AND(B184="110H", OR(AND(E184='club records'!$J$9, F184&lt;='club records'!$K$9), AND(E184='club records'!$J$10, F184&lt;='club records'!$K$10))), "CR", " ")</f>
        <v xml:space="preserve"> </v>
      </c>
      <c r="AW184" s="14" t="str">
        <f>IF(AND(B184="400H", OR(AND(E184='club records'!$J$11, F184&lt;='club records'!$K$11), AND(E184='club records'!$J$12, F184&lt;='club records'!$K$12), AND(E184='club records'!$J$13, F184&lt;='club records'!$K$13), AND(E184='club records'!$J$14, F184&lt;='club records'!$K$14))), "CR", " ")</f>
        <v xml:space="preserve"> </v>
      </c>
      <c r="AX184" s="14" t="str">
        <f>IF(AND(B184="1500SC", AND(E184='club records'!$J$15, F184&lt;='club records'!$K$15)), "CR", " ")</f>
        <v xml:space="preserve"> </v>
      </c>
      <c r="AY184" s="14" t="str">
        <f>IF(AND(B184="2000SC", OR(AND(E184='club records'!$J$17, F184&lt;='club records'!$K$17), AND(E184='club records'!$J$18, F184&lt;='club records'!$K$18))), "CR", " ")</f>
        <v xml:space="preserve"> </v>
      </c>
      <c r="AZ184" s="14" t="str">
        <f>IF(AND(B184="3000SC", OR(AND(E184='club records'!$J$20, F184&lt;='club records'!$K$20), AND(E184='club records'!$J$21, F184&lt;='club records'!$K$21))), "CR", " ")</f>
        <v xml:space="preserve"> </v>
      </c>
      <c r="BA184" s="15" t="str">
        <f>IF(AND(B184="4x100", OR(AND(E184='club records'!$N$1, F184&lt;='club records'!$O$1), AND(E184='club records'!$N$2, F184&lt;='club records'!$O$2), AND(E184='club records'!$N$3, F184&lt;='club records'!$O$3), AND(E184='club records'!$N$4, F184&lt;='club records'!$O$4), AND(E184='club records'!$N$5, F184&lt;='club records'!$O$5))), "CR", " ")</f>
        <v xml:space="preserve"> </v>
      </c>
      <c r="BB184" s="15" t="str">
        <f>IF(AND(B184="4x200", OR(AND(E184='club records'!$N$6, F184&lt;='club records'!$O$6), AND(E184='club records'!$N$7, F184&lt;='club records'!$O$7), AND(E184='club records'!$N$8, F184&lt;='club records'!$O$8), AND(E184='club records'!$N$9, F184&lt;='club records'!$O$9), AND(E184='club records'!$N$10, F184&lt;='club records'!$O$10))), "CR", " ")</f>
        <v xml:space="preserve"> </v>
      </c>
      <c r="BC184" s="15" t="str">
        <f>IF(AND(B184="4x300", AND(E184='club records'!$N$11, F184&lt;='club records'!$O$11)), "CR", " ")</f>
        <v xml:space="preserve"> </v>
      </c>
      <c r="BD184" s="15" t="str">
        <f>IF(AND(B184="4x400", OR(AND(E184='club records'!$N$12, F184&lt;='club records'!$O$12), AND(E184='club records'!$N$13, F184&lt;='club records'!$O$13), AND(E184='club records'!$N$14, F184&lt;='club records'!$O$14), AND(E184='club records'!$N$15, F184&lt;='club records'!$O$15))), "CR", " ")</f>
        <v xml:space="preserve"> </v>
      </c>
      <c r="BE184" s="15" t="str">
        <f>IF(AND(B184="3x800", OR(AND(E184='club records'!$N$16, F184&lt;='club records'!$O$16), AND(E184='club records'!$N$17, F184&lt;='club records'!$O$17), AND(E184='club records'!$N$18, F184&lt;='club records'!$O$18))), "CR", " ")</f>
        <v xml:space="preserve"> </v>
      </c>
      <c r="BF184" s="15" t="str">
        <f>IF(AND(B184="pentathlon", OR(AND(E184='club records'!$N$21, F184&gt;='club records'!$O$21), AND(E184='club records'!$N$22, F184&gt;='club records'!$O$22),AND(E184='club records'!$N$23, F184&gt;='club records'!$O$23),AND(E184='club records'!$N$24, F184&gt;='club records'!$O$24))), "CR", " ")</f>
        <v xml:space="preserve"> </v>
      </c>
      <c r="BG184" s="15" t="str">
        <f>IF(AND(B184="heptathlon", OR(AND(E184='club records'!$N$26, F184&gt;='club records'!$O$26), AND(E184='club records'!$N$27, F184&gt;='club records'!$O$27))), "CR", " ")</f>
        <v xml:space="preserve"> </v>
      </c>
      <c r="BH184" s="15" t="str">
        <f>IF(AND(B184="decathlon", OR(AND(E184='club records'!$N$29, F184&gt;='club records'!$O$29), AND(E184='club records'!$N$30, F184&gt;='club records'!$O$30),AND(E184='club records'!$N$31, F184&gt;='club records'!$O$31))), "CR", " ")</f>
        <v xml:space="preserve"> </v>
      </c>
    </row>
    <row r="185" spans="1:60" ht="14.5" x14ac:dyDescent="0.35">
      <c r="A185" s="1" t="str">
        <f t="shared" si="11"/>
        <v>U15</v>
      </c>
      <c r="B185" s="2">
        <v>300</v>
      </c>
      <c r="C185" s="1" t="s">
        <v>57</v>
      </c>
      <c r="D185" s="1" t="s">
        <v>310</v>
      </c>
      <c r="E185" s="19" t="s">
        <v>11</v>
      </c>
      <c r="F185" s="20">
        <v>41.96</v>
      </c>
      <c r="G185" s="27">
        <v>43604</v>
      </c>
      <c r="H185" s="1" t="s">
        <v>313</v>
      </c>
      <c r="I185" s="1" t="s">
        <v>361</v>
      </c>
      <c r="J185" s="15" t="str">
        <f t="shared" si="12"/>
        <v/>
      </c>
      <c r="K185" s="15" t="str">
        <f>IF(AND(B185=100, OR(AND(E185='club records'!$B$6, F185&lt;='club records'!$C$6), AND(E185='club records'!$B$7, F185&lt;='club records'!$C$7), AND(E185='club records'!$B$8, F185&lt;='club records'!$C$8), AND(E185='club records'!$B$9, F185&lt;='club records'!$C$9), AND(E185='club records'!$B$10, F185&lt;='club records'!$C$10))), "CR", " ")</f>
        <v xml:space="preserve"> </v>
      </c>
      <c r="L185" s="15" t="str">
        <f>IF(AND(B185=200, OR(AND(E185='club records'!$B$11, F185&lt;='club records'!$C$11), AND(E185='club records'!$B$12, F185&lt;='club records'!$C$12), AND(E185='club records'!$B$13, F185&lt;='club records'!$C$13), AND(E185='club records'!$B$14, F185&lt;='club records'!$C$14), AND(E185='club records'!$B$15, F185&lt;='club records'!$C$15))), "CR", " ")</f>
        <v xml:space="preserve"> </v>
      </c>
      <c r="M185" s="15" t="str">
        <f>IF(AND(B185=300, OR(AND(E185='club records'!$B$16, F185&lt;='club records'!$C$16), AND(E185='club records'!$B$17, F185&lt;='club records'!$C$17))), "CR", " ")</f>
        <v xml:space="preserve"> </v>
      </c>
      <c r="N185" s="15" t="str">
        <f>IF(AND(B185=400, OR(AND(E185='club records'!$B$18, F185&lt;='club records'!$C$18), AND(E185='club records'!$B$19, F185&lt;='club records'!$C$19), AND(E185='club records'!$B$20, F185&lt;='club records'!$C$20), AND(E185='club records'!$B$21, F185&lt;='club records'!$C$21))), "CR", " ")</f>
        <v xml:space="preserve"> </v>
      </c>
      <c r="O185" s="15" t="str">
        <f>IF(AND(B185=800, OR(AND(E185='club records'!$B$22, F185&lt;='club records'!$C$22), AND(E185='club records'!$B$23, F185&lt;='club records'!$C$23), AND(E185='club records'!$B$24, F185&lt;='club records'!$C$24), AND(E185='club records'!$B$25, F185&lt;='club records'!$C$25), AND(E185='club records'!$B$26, F185&lt;='club records'!$C$26))), "CR", " ")</f>
        <v xml:space="preserve"> </v>
      </c>
      <c r="P185" s="15" t="str">
        <f>IF(AND(B185=1000, OR(AND(E185='club records'!$B$27, F185&lt;='club records'!$C$27), AND(E185='club records'!$B$28, F185&lt;='club records'!$C$28))), "CR", " ")</f>
        <v xml:space="preserve"> </v>
      </c>
      <c r="Q185" s="15" t="str">
        <f>IF(AND(B185=1500, OR(AND(E185='club records'!$B$29, F185&lt;='club records'!$C$29), AND(E185='club records'!$B$30, F185&lt;='club records'!$C$30), AND(E185='club records'!$B$31, F185&lt;='club records'!$C$31), AND(E185='club records'!$B$32, F185&lt;='club records'!$C$32), AND(E185='club records'!$B$33, F185&lt;='club records'!$C$33))), "CR", " ")</f>
        <v xml:space="preserve"> </v>
      </c>
      <c r="R185" s="15" t="str">
        <f>IF(AND(B185="1600 (Mile)",OR(AND(E185='club records'!$B$34,F185&lt;='club records'!$C$34),AND(E185='club records'!$B$35,F185&lt;='club records'!$C$35),AND(E185='club records'!$B$36,F185&lt;='club records'!$C$36),AND(E185='club records'!$B$37,F185&lt;='club records'!$C$37))),"CR"," ")</f>
        <v xml:space="preserve"> </v>
      </c>
      <c r="S185" s="15" t="str">
        <f>IF(AND(B185=3000, OR(AND(E185='club records'!$B$38, F185&lt;='club records'!$C$38), AND(E185='club records'!$B$39, F185&lt;='club records'!$C$39), AND(E185='club records'!$B$40, F185&lt;='club records'!$C$40), AND(E185='club records'!$B$41, F185&lt;='club records'!$C$41))), "CR", " ")</f>
        <v xml:space="preserve"> </v>
      </c>
      <c r="T185" s="15" t="str">
        <f>IF(AND(B185=5000, OR(AND(E185='club records'!$B$42, F185&lt;='club records'!$C$42), AND(E185='club records'!$B$43, F185&lt;='club records'!$C$43))), "CR", " ")</f>
        <v xml:space="preserve"> </v>
      </c>
      <c r="U185" s="14" t="str">
        <f>IF(AND(B185=10000, OR(AND(E185='club records'!$B$44, F185&lt;='club records'!$C$44), AND(E185='club records'!$B$45, F185&lt;='club records'!$C$45))), "CR", " ")</f>
        <v xml:space="preserve"> </v>
      </c>
      <c r="V185" s="14" t="str">
        <f>IF(AND(B185="high jump", OR(AND(E185='club records'!$F$1, F185&gt;='club records'!$G$1), AND(E185='club records'!$F$2, F185&gt;='club records'!$G$2), AND(E185='club records'!$F$3, F185&gt;='club records'!$G$3), AND(E185='club records'!$F$4, F185&gt;='club records'!$G$4), AND(E185='club records'!$F$5, F185&gt;='club records'!$G$5))), "CR", " ")</f>
        <v xml:space="preserve"> </v>
      </c>
      <c r="W185" s="14" t="str">
        <f>IF(AND(B185="long jump", OR(AND(E185='club records'!$F$6, F185&gt;='club records'!$G$6), AND(E185='club records'!$F$7, F185&gt;='club records'!$G$7), AND(E185='club records'!$F$8, F185&gt;='club records'!$G$8), AND(E185='club records'!$F$9, F185&gt;='club records'!$G$9), AND(E185='club records'!$F$10, F185&gt;='club records'!$G$10))), "CR", " ")</f>
        <v xml:space="preserve"> </v>
      </c>
      <c r="X185" s="14" t="str">
        <f>IF(AND(B185="triple jump", OR(AND(E185='club records'!$F$11, F185&gt;='club records'!$G$11), AND(E185='club records'!$F$12, F185&gt;='club records'!$G$12), AND(E185='club records'!$F$13, F185&gt;='club records'!$G$13), AND(E185='club records'!$F$14, F185&gt;='club records'!$G$14), AND(E185='club records'!$F$15, F185&gt;='club records'!$G$15))), "CR", " ")</f>
        <v xml:space="preserve"> </v>
      </c>
      <c r="Y185" s="14" t="str">
        <f>IF(AND(B185="pole vault", OR(AND(E185='club records'!$F$16, F185&gt;='club records'!$G$16), AND(E185='club records'!$F$17, F185&gt;='club records'!$G$17), AND(E185='club records'!$F$18, F185&gt;='club records'!$G$18), AND(E185='club records'!$F$19, F185&gt;='club records'!$G$19), AND(E185='club records'!$F$20, F185&gt;='club records'!$G$20))), "CR", " ")</f>
        <v xml:space="preserve"> </v>
      </c>
      <c r="Z185" s="14" t="str">
        <f>IF(AND(B185="discus 1", E185='club records'!$F$21, F185&gt;='club records'!$G$21), "CR", " ")</f>
        <v xml:space="preserve"> </v>
      </c>
      <c r="AA185" s="14" t="str">
        <f>IF(AND(B185="discus 1.25", E185='club records'!$F$22, F185&gt;='club records'!$G$22), "CR", " ")</f>
        <v xml:space="preserve"> </v>
      </c>
      <c r="AB185" s="14" t="str">
        <f>IF(AND(B185="discus 1.5", E185='club records'!$F$23, F185&gt;='club records'!$G$23), "CR", " ")</f>
        <v xml:space="preserve"> </v>
      </c>
      <c r="AC185" s="14" t="str">
        <f>IF(AND(B185="discus 1.75", E185='club records'!$F$24, F185&gt;='club records'!$G$24), "CR", " ")</f>
        <v xml:space="preserve"> </v>
      </c>
      <c r="AD185" s="14" t="str">
        <f>IF(AND(B185="discus 2", E185='club records'!$F$25, F185&gt;='club records'!$G$25), "CR", " ")</f>
        <v xml:space="preserve"> </v>
      </c>
      <c r="AE185" s="14" t="str">
        <f>IF(AND(B185="hammer 4", E185='club records'!$F$27, F185&gt;='club records'!$G$27), "CR", " ")</f>
        <v xml:space="preserve"> </v>
      </c>
      <c r="AF185" s="14" t="str">
        <f>IF(AND(B185="hammer 5", E185='club records'!$F$28, F185&gt;='club records'!$G$28), "CR", " ")</f>
        <v xml:space="preserve"> </v>
      </c>
      <c r="AG185" s="14" t="str">
        <f>IF(AND(B185="hammer 6", E185='club records'!$F$29, F185&gt;='club records'!$G$29), "CR", " ")</f>
        <v xml:space="preserve"> </v>
      </c>
      <c r="AH185" s="14" t="str">
        <f>IF(AND(B185="hammer 7.26", E185='club records'!$F$30, F185&gt;='club records'!$G$30), "CR", " ")</f>
        <v xml:space="preserve"> </v>
      </c>
      <c r="AI185" s="14" t="str">
        <f>IF(AND(B185="javelin 400", E185='club records'!$F$31, F185&gt;='club records'!$G$31), "CR", " ")</f>
        <v xml:space="preserve"> </v>
      </c>
      <c r="AJ185" s="14" t="str">
        <f>IF(AND(B185="javelin 600", E185='club records'!$F$32, F185&gt;='club records'!$G$32), "CR", " ")</f>
        <v xml:space="preserve"> </v>
      </c>
      <c r="AK185" s="14" t="str">
        <f>IF(AND(B185="javelin 700", E185='club records'!$F$33, F185&gt;='club records'!$G$33), "CR", " ")</f>
        <v xml:space="preserve"> </v>
      </c>
      <c r="AL185" s="14" t="str">
        <f>IF(AND(B185="javelin 800", OR(AND(E185='club records'!$F$34, F185&gt;='club records'!$G$34), AND(E185='club records'!$F$35, F185&gt;='club records'!$G$35))), "CR", " ")</f>
        <v xml:space="preserve"> </v>
      </c>
      <c r="AM185" s="14" t="str">
        <f>IF(AND(B185="shot 3", E185='club records'!$F$36, F185&gt;='club records'!$G$36), "CR", " ")</f>
        <v xml:space="preserve"> </v>
      </c>
      <c r="AN185" s="14" t="str">
        <f>IF(AND(B185="shot 4", E185='club records'!$F$37, F185&gt;='club records'!$G$37), "CR", " ")</f>
        <v xml:space="preserve"> </v>
      </c>
      <c r="AO185" s="14" t="str">
        <f>IF(AND(B185="shot 5", E185='club records'!$F$38, F185&gt;='club records'!$G$38), "CR", " ")</f>
        <v xml:space="preserve"> </v>
      </c>
      <c r="AP185" s="14" t="str">
        <f>IF(AND(B185="shot 6", E185='club records'!$F$39, F185&gt;='club records'!$G$39), "CR", " ")</f>
        <v xml:space="preserve"> </v>
      </c>
      <c r="AQ185" s="14" t="str">
        <f>IF(AND(B185="shot 7.26", E185='club records'!$F$40, F185&gt;='club records'!$G$40), "CR", " ")</f>
        <v xml:space="preserve"> </v>
      </c>
      <c r="AR185" s="14" t="str">
        <f>IF(AND(B185="60H",OR(AND(E185='club records'!$J$1,F185&lt;='club records'!$K$1),AND(E185='club records'!$J$2,F185&lt;='club records'!$K$2),AND(E185='club records'!$J$3,F185&lt;='club records'!$K$3),AND(E185='club records'!$J$4,F185&lt;='club records'!$K$4),AND(E185='club records'!$J$5,F185&lt;='club records'!$K$5))),"CR"," ")</f>
        <v xml:space="preserve"> </v>
      </c>
      <c r="AS185" s="14" t="str">
        <f>IF(AND(B185="75H", AND(E185='club records'!$J$6, F185&lt;='club records'!$K$6)), "CR", " ")</f>
        <v xml:space="preserve"> </v>
      </c>
      <c r="AT185" s="14" t="str">
        <f>IF(AND(B185="80H", AND(E185='club records'!$J$7, F185&lt;='club records'!$K$7)), "CR", " ")</f>
        <v xml:space="preserve"> </v>
      </c>
      <c r="AU185" s="14" t="str">
        <f>IF(AND(B185="100H", AND(E185='club records'!$J$8, F185&lt;='club records'!$K$8)), "CR", " ")</f>
        <v xml:space="preserve"> </v>
      </c>
      <c r="AV185" s="14" t="str">
        <f>IF(AND(B185="110H", OR(AND(E185='club records'!$J$9, F185&lt;='club records'!$K$9), AND(E185='club records'!$J$10, F185&lt;='club records'!$K$10))), "CR", " ")</f>
        <v xml:space="preserve"> </v>
      </c>
      <c r="AW185" s="14" t="str">
        <f>IF(AND(B185="400H", OR(AND(E185='club records'!$J$11, F185&lt;='club records'!$K$11), AND(E185='club records'!$J$12, F185&lt;='club records'!$K$12), AND(E185='club records'!$J$13, F185&lt;='club records'!$K$13), AND(E185='club records'!$J$14, F185&lt;='club records'!$K$14))), "CR", " ")</f>
        <v xml:space="preserve"> </v>
      </c>
      <c r="AX185" s="14" t="str">
        <f>IF(AND(B185="1500SC", AND(E185='club records'!$J$15, F185&lt;='club records'!$K$15)), "CR", " ")</f>
        <v xml:space="preserve"> </v>
      </c>
      <c r="AY185" s="14" t="str">
        <f>IF(AND(B185="2000SC", OR(AND(E185='club records'!$J$17, F185&lt;='club records'!$K$17), AND(E185='club records'!$J$18, F185&lt;='club records'!$K$18))), "CR", " ")</f>
        <v xml:space="preserve"> </v>
      </c>
      <c r="AZ185" s="14" t="str">
        <f>IF(AND(B185="3000SC", OR(AND(E185='club records'!$J$20, F185&lt;='club records'!$K$20), AND(E185='club records'!$J$21, F185&lt;='club records'!$K$21))), "CR", " ")</f>
        <v xml:space="preserve"> </v>
      </c>
      <c r="BA185" s="15" t="str">
        <f>IF(AND(B185="4x100", OR(AND(E185='club records'!$N$1, F185&lt;='club records'!$O$1), AND(E185='club records'!$N$2, F185&lt;='club records'!$O$2), AND(E185='club records'!$N$3, F185&lt;='club records'!$O$3), AND(E185='club records'!$N$4, F185&lt;='club records'!$O$4), AND(E185='club records'!$N$5, F185&lt;='club records'!$O$5))), "CR", " ")</f>
        <v xml:space="preserve"> </v>
      </c>
      <c r="BB185" s="15" t="str">
        <f>IF(AND(B185="4x200", OR(AND(E185='club records'!$N$6, F185&lt;='club records'!$O$6), AND(E185='club records'!$N$7, F185&lt;='club records'!$O$7), AND(E185='club records'!$N$8, F185&lt;='club records'!$O$8), AND(E185='club records'!$N$9, F185&lt;='club records'!$O$9), AND(E185='club records'!$N$10, F185&lt;='club records'!$O$10))), "CR", " ")</f>
        <v xml:space="preserve"> </v>
      </c>
      <c r="BC185" s="15" t="str">
        <f>IF(AND(B185="4x300", AND(E185='club records'!$N$11, F185&lt;='club records'!$O$11)), "CR", " ")</f>
        <v xml:space="preserve"> </v>
      </c>
      <c r="BD185" s="15" t="str">
        <f>IF(AND(B185="4x400", OR(AND(E185='club records'!$N$12, F185&lt;='club records'!$O$12), AND(E185='club records'!$N$13, F185&lt;='club records'!$O$13), AND(E185='club records'!$N$14, F185&lt;='club records'!$O$14), AND(E185='club records'!$N$15, F185&lt;='club records'!$O$15))), "CR", " ")</f>
        <v xml:space="preserve"> </v>
      </c>
      <c r="BE185" s="15" t="str">
        <f>IF(AND(B185="3x800", OR(AND(E185='club records'!$N$16, F185&lt;='club records'!$O$16), AND(E185='club records'!$N$17, F185&lt;='club records'!$O$17), AND(E185='club records'!$N$18, F185&lt;='club records'!$O$18))), "CR", " ")</f>
        <v xml:space="preserve"> </v>
      </c>
      <c r="BF185" s="15" t="str">
        <f>IF(AND(B185="pentathlon", OR(AND(E185='club records'!$N$21, F185&gt;='club records'!$O$21), AND(E185='club records'!$N$22, F185&gt;='club records'!$O$22),AND(E185='club records'!$N$23, F185&gt;='club records'!$O$23),AND(E185='club records'!$N$24, F185&gt;='club records'!$O$24))), "CR", " ")</f>
        <v xml:space="preserve"> </v>
      </c>
      <c r="BG185" s="15" t="str">
        <f>IF(AND(B185="heptathlon", OR(AND(E185='club records'!$N$26, F185&gt;='club records'!$O$26), AND(E185='club records'!$N$27, F185&gt;='club records'!$O$27))), "CR", " ")</f>
        <v xml:space="preserve"> </v>
      </c>
      <c r="BH185" s="15" t="str">
        <f>IF(AND(B185="decathlon", OR(AND(E185='club records'!$N$29, F185&gt;='club records'!$O$29), AND(E185='club records'!$N$30, F185&gt;='club records'!$O$30),AND(E185='club records'!$N$31, F185&gt;='club records'!$O$31))), "CR", " ")</f>
        <v xml:space="preserve"> </v>
      </c>
    </row>
    <row r="186" spans="1:60" ht="14.5" x14ac:dyDescent="0.35">
      <c r="A186" s="1" t="str">
        <f t="shared" si="11"/>
        <v>U15</v>
      </c>
      <c r="B186" s="2">
        <v>300</v>
      </c>
      <c r="C186" s="1" t="s">
        <v>144</v>
      </c>
      <c r="D186" s="1" t="s">
        <v>20</v>
      </c>
      <c r="E186" s="19" t="s">
        <v>11</v>
      </c>
      <c r="F186" s="20">
        <v>45.1</v>
      </c>
      <c r="G186" s="27">
        <v>43701</v>
      </c>
      <c r="H186" s="1" t="s">
        <v>313</v>
      </c>
      <c r="I186" s="1" t="s">
        <v>561</v>
      </c>
      <c r="J186" s="15" t="str">
        <f t="shared" si="12"/>
        <v/>
      </c>
      <c r="K186" s="15" t="str">
        <f>IF(AND(B186=100, OR(AND(E186='club records'!$B$6, F186&lt;='club records'!$C$6), AND(E186='club records'!$B$7, F186&lt;='club records'!$C$7), AND(E186='club records'!$B$8, F186&lt;='club records'!$C$8), AND(E186='club records'!$B$9, F186&lt;='club records'!$C$9), AND(E186='club records'!$B$10, F186&lt;='club records'!$C$10))), "CR", " ")</f>
        <v xml:space="preserve"> </v>
      </c>
      <c r="L186" s="15" t="str">
        <f>IF(AND(B186=200, OR(AND(E186='club records'!$B$11, F186&lt;='club records'!$C$11), AND(E186='club records'!$B$12, F186&lt;='club records'!$C$12), AND(E186='club records'!$B$13, F186&lt;='club records'!$C$13), AND(E186='club records'!$B$14, F186&lt;='club records'!$C$14), AND(E186='club records'!$B$15, F186&lt;='club records'!$C$15))), "CR", " ")</f>
        <v xml:space="preserve"> </v>
      </c>
      <c r="M186" s="15" t="str">
        <f>IF(AND(B186=300, OR(AND(E186='club records'!$B$16, F186&lt;='club records'!$C$16), AND(E186='club records'!$B$17, F186&lt;='club records'!$C$17))), "CR", " ")</f>
        <v xml:space="preserve"> </v>
      </c>
      <c r="N186" s="15" t="str">
        <f>IF(AND(B186=400, OR(AND(E186='club records'!$B$18, F186&lt;='club records'!$C$18), AND(E186='club records'!$B$19, F186&lt;='club records'!$C$19), AND(E186='club records'!$B$20, F186&lt;='club records'!$C$20), AND(E186='club records'!$B$21, F186&lt;='club records'!$C$21))), "CR", " ")</f>
        <v xml:space="preserve"> </v>
      </c>
      <c r="O186" s="15" t="str">
        <f>IF(AND(B186=800, OR(AND(E186='club records'!$B$22, F186&lt;='club records'!$C$22), AND(E186='club records'!$B$23, F186&lt;='club records'!$C$23), AND(E186='club records'!$B$24, F186&lt;='club records'!$C$24), AND(E186='club records'!$B$25, F186&lt;='club records'!$C$25), AND(E186='club records'!$B$26, F186&lt;='club records'!$C$26))), "CR", " ")</f>
        <v xml:space="preserve"> </v>
      </c>
      <c r="P186" s="15" t="str">
        <f>IF(AND(B186=1000, OR(AND(E186='club records'!$B$27, F186&lt;='club records'!$C$27), AND(E186='club records'!$B$28, F186&lt;='club records'!$C$28))), "CR", " ")</f>
        <v xml:space="preserve"> </v>
      </c>
      <c r="Q186" s="15" t="str">
        <f>IF(AND(B186=1500, OR(AND(E186='club records'!$B$29, F186&lt;='club records'!$C$29), AND(E186='club records'!$B$30, F186&lt;='club records'!$C$30), AND(E186='club records'!$B$31, F186&lt;='club records'!$C$31), AND(E186='club records'!$B$32, F186&lt;='club records'!$C$32), AND(E186='club records'!$B$33, F186&lt;='club records'!$C$33))), "CR", " ")</f>
        <v xml:space="preserve"> </v>
      </c>
      <c r="R186" s="15" t="str">
        <f>IF(AND(B186="1600 (Mile)",OR(AND(E186='club records'!$B$34,F186&lt;='club records'!$C$34),AND(E186='club records'!$B$35,F186&lt;='club records'!$C$35),AND(E186='club records'!$B$36,F186&lt;='club records'!$C$36),AND(E186='club records'!$B$37,F186&lt;='club records'!$C$37))),"CR"," ")</f>
        <v xml:space="preserve"> </v>
      </c>
      <c r="S186" s="15" t="str">
        <f>IF(AND(B186=3000, OR(AND(E186='club records'!$B$38, F186&lt;='club records'!$C$38), AND(E186='club records'!$B$39, F186&lt;='club records'!$C$39), AND(E186='club records'!$B$40, F186&lt;='club records'!$C$40), AND(E186='club records'!$B$41, F186&lt;='club records'!$C$41))), "CR", " ")</f>
        <v xml:space="preserve"> </v>
      </c>
      <c r="T186" s="15" t="str">
        <f>IF(AND(B186=5000, OR(AND(E186='club records'!$B$42, F186&lt;='club records'!$C$42), AND(E186='club records'!$B$43, F186&lt;='club records'!$C$43))), "CR", " ")</f>
        <v xml:space="preserve"> </v>
      </c>
      <c r="U186" s="14" t="str">
        <f>IF(AND(B186=10000, OR(AND(E186='club records'!$B$44, F186&lt;='club records'!$C$44), AND(E186='club records'!$B$45, F186&lt;='club records'!$C$45))), "CR", " ")</f>
        <v xml:space="preserve"> </v>
      </c>
      <c r="V186" s="14" t="str">
        <f>IF(AND(B186="high jump", OR(AND(E186='club records'!$F$1, F186&gt;='club records'!$G$1), AND(E186='club records'!$F$2, F186&gt;='club records'!$G$2), AND(E186='club records'!$F$3, F186&gt;='club records'!$G$3), AND(E186='club records'!$F$4, F186&gt;='club records'!$G$4), AND(E186='club records'!$F$5, F186&gt;='club records'!$G$5))), "CR", " ")</f>
        <v xml:space="preserve"> </v>
      </c>
      <c r="W186" s="14" t="str">
        <f>IF(AND(B186="long jump", OR(AND(E186='club records'!$F$6, F186&gt;='club records'!$G$6), AND(E186='club records'!$F$7, F186&gt;='club records'!$G$7), AND(E186='club records'!$F$8, F186&gt;='club records'!$G$8), AND(E186='club records'!$F$9, F186&gt;='club records'!$G$9), AND(E186='club records'!$F$10, F186&gt;='club records'!$G$10))), "CR", " ")</f>
        <v xml:space="preserve"> </v>
      </c>
      <c r="X186" s="14" t="str">
        <f>IF(AND(B186="triple jump", OR(AND(E186='club records'!$F$11, F186&gt;='club records'!$G$11), AND(E186='club records'!$F$12, F186&gt;='club records'!$G$12), AND(E186='club records'!$F$13, F186&gt;='club records'!$G$13), AND(E186='club records'!$F$14, F186&gt;='club records'!$G$14), AND(E186='club records'!$F$15, F186&gt;='club records'!$G$15))), "CR", " ")</f>
        <v xml:space="preserve"> </v>
      </c>
      <c r="Y186" s="14" t="str">
        <f>IF(AND(B186="pole vault", OR(AND(E186='club records'!$F$16, F186&gt;='club records'!$G$16), AND(E186='club records'!$F$17, F186&gt;='club records'!$G$17), AND(E186='club records'!$F$18, F186&gt;='club records'!$G$18), AND(E186='club records'!$F$19, F186&gt;='club records'!$G$19), AND(E186='club records'!$F$20, F186&gt;='club records'!$G$20))), "CR", " ")</f>
        <v xml:space="preserve"> </v>
      </c>
      <c r="Z186" s="14" t="str">
        <f>IF(AND(B186="discus 1", E186='club records'!$F$21, F186&gt;='club records'!$G$21), "CR", " ")</f>
        <v xml:space="preserve"> </v>
      </c>
      <c r="AA186" s="14" t="str">
        <f>IF(AND(B186="discus 1.25", E186='club records'!$F$22, F186&gt;='club records'!$G$22), "CR", " ")</f>
        <v xml:space="preserve"> </v>
      </c>
      <c r="AB186" s="14" t="str">
        <f>IF(AND(B186="discus 1.5", E186='club records'!$F$23, F186&gt;='club records'!$G$23), "CR", " ")</f>
        <v xml:space="preserve"> </v>
      </c>
      <c r="AC186" s="14" t="str">
        <f>IF(AND(B186="discus 1.75", E186='club records'!$F$24, F186&gt;='club records'!$G$24), "CR", " ")</f>
        <v xml:space="preserve"> </v>
      </c>
      <c r="AD186" s="14" t="str">
        <f>IF(AND(B186="discus 2", E186='club records'!$F$25, F186&gt;='club records'!$G$25), "CR", " ")</f>
        <v xml:space="preserve"> </v>
      </c>
      <c r="AE186" s="14" t="str">
        <f>IF(AND(B186="hammer 4", E186='club records'!$F$27, F186&gt;='club records'!$G$27), "CR", " ")</f>
        <v xml:space="preserve"> </v>
      </c>
      <c r="AF186" s="14" t="str">
        <f>IF(AND(B186="hammer 5", E186='club records'!$F$28, F186&gt;='club records'!$G$28), "CR", " ")</f>
        <v xml:space="preserve"> </v>
      </c>
      <c r="AG186" s="14" t="str">
        <f>IF(AND(B186="hammer 6", E186='club records'!$F$29, F186&gt;='club records'!$G$29), "CR", " ")</f>
        <v xml:space="preserve"> </v>
      </c>
      <c r="AH186" s="14" t="str">
        <f>IF(AND(B186="hammer 7.26", E186='club records'!$F$30, F186&gt;='club records'!$G$30), "CR", " ")</f>
        <v xml:space="preserve"> </v>
      </c>
      <c r="AI186" s="14" t="str">
        <f>IF(AND(B186="javelin 400", E186='club records'!$F$31, F186&gt;='club records'!$G$31), "CR", " ")</f>
        <v xml:space="preserve"> </v>
      </c>
      <c r="AJ186" s="14" t="str">
        <f>IF(AND(B186="javelin 600", E186='club records'!$F$32, F186&gt;='club records'!$G$32), "CR", " ")</f>
        <v xml:space="preserve"> </v>
      </c>
      <c r="AK186" s="14" t="str">
        <f>IF(AND(B186="javelin 700", E186='club records'!$F$33, F186&gt;='club records'!$G$33), "CR", " ")</f>
        <v xml:space="preserve"> </v>
      </c>
      <c r="AL186" s="14" t="str">
        <f>IF(AND(B186="javelin 800", OR(AND(E186='club records'!$F$34, F186&gt;='club records'!$G$34), AND(E186='club records'!$F$35, F186&gt;='club records'!$G$35))), "CR", " ")</f>
        <v xml:space="preserve"> </v>
      </c>
      <c r="AM186" s="14" t="str">
        <f>IF(AND(B186="shot 3", E186='club records'!$F$36, F186&gt;='club records'!$G$36), "CR", " ")</f>
        <v xml:space="preserve"> </v>
      </c>
      <c r="AN186" s="14" t="str">
        <f>IF(AND(B186="shot 4", E186='club records'!$F$37, F186&gt;='club records'!$G$37), "CR", " ")</f>
        <v xml:space="preserve"> </v>
      </c>
      <c r="AO186" s="14" t="str">
        <f>IF(AND(B186="shot 5", E186='club records'!$F$38, F186&gt;='club records'!$G$38), "CR", " ")</f>
        <v xml:space="preserve"> </v>
      </c>
      <c r="AP186" s="14" t="str">
        <f>IF(AND(B186="shot 6", E186='club records'!$F$39, F186&gt;='club records'!$G$39), "CR", " ")</f>
        <v xml:space="preserve"> </v>
      </c>
      <c r="AQ186" s="14" t="str">
        <f>IF(AND(B186="shot 7.26", E186='club records'!$F$40, F186&gt;='club records'!$G$40), "CR", " ")</f>
        <v xml:space="preserve"> </v>
      </c>
      <c r="AR186" s="14" t="str">
        <f>IF(AND(B186="60H",OR(AND(E186='club records'!$J$1,F186&lt;='club records'!$K$1),AND(E186='club records'!$J$2,F186&lt;='club records'!$K$2),AND(E186='club records'!$J$3,F186&lt;='club records'!$K$3),AND(E186='club records'!$J$4,F186&lt;='club records'!$K$4),AND(E186='club records'!$J$5,F186&lt;='club records'!$K$5))),"CR"," ")</f>
        <v xml:space="preserve"> </v>
      </c>
      <c r="AS186" s="14" t="str">
        <f>IF(AND(B186="75H", AND(E186='club records'!$J$6, F186&lt;='club records'!$K$6)), "CR", " ")</f>
        <v xml:space="preserve"> </v>
      </c>
      <c r="AT186" s="14" t="str">
        <f>IF(AND(B186="80H", AND(E186='club records'!$J$7, F186&lt;='club records'!$K$7)), "CR", " ")</f>
        <v xml:space="preserve"> </v>
      </c>
      <c r="AU186" s="14" t="str">
        <f>IF(AND(B186="100H", AND(E186='club records'!$J$8, F186&lt;='club records'!$K$8)), "CR", " ")</f>
        <v xml:space="preserve"> </v>
      </c>
      <c r="AV186" s="14" t="str">
        <f>IF(AND(B186="110H", OR(AND(E186='club records'!$J$9, F186&lt;='club records'!$K$9), AND(E186='club records'!$J$10, F186&lt;='club records'!$K$10))), "CR", " ")</f>
        <v xml:space="preserve"> </v>
      </c>
      <c r="AW186" s="14" t="str">
        <f>IF(AND(B186="400H", OR(AND(E186='club records'!$J$11, F186&lt;='club records'!$K$11), AND(E186='club records'!$J$12, F186&lt;='club records'!$K$12), AND(E186='club records'!$J$13, F186&lt;='club records'!$K$13), AND(E186='club records'!$J$14, F186&lt;='club records'!$K$14))), "CR", " ")</f>
        <v xml:space="preserve"> </v>
      </c>
      <c r="AX186" s="14" t="str">
        <f>IF(AND(B186="1500SC", AND(E186='club records'!$J$15, F186&lt;='club records'!$K$15)), "CR", " ")</f>
        <v xml:space="preserve"> </v>
      </c>
      <c r="AY186" s="14" t="str">
        <f>IF(AND(B186="2000SC", OR(AND(E186='club records'!$J$17, F186&lt;='club records'!$K$17), AND(E186='club records'!$J$18, F186&lt;='club records'!$K$18))), "CR", " ")</f>
        <v xml:space="preserve"> </v>
      </c>
      <c r="AZ186" s="14" t="str">
        <f>IF(AND(B186="3000SC", OR(AND(E186='club records'!$J$20, F186&lt;='club records'!$K$20), AND(E186='club records'!$J$21, F186&lt;='club records'!$K$21))), "CR", " ")</f>
        <v xml:space="preserve"> </v>
      </c>
      <c r="BA186" s="15" t="str">
        <f>IF(AND(B186="4x100", OR(AND(E186='club records'!$N$1, F186&lt;='club records'!$O$1), AND(E186='club records'!$N$2, F186&lt;='club records'!$O$2), AND(E186='club records'!$N$3, F186&lt;='club records'!$O$3), AND(E186='club records'!$N$4, F186&lt;='club records'!$O$4), AND(E186='club records'!$N$5, F186&lt;='club records'!$O$5))), "CR", " ")</f>
        <v xml:space="preserve"> </v>
      </c>
      <c r="BB186" s="15" t="str">
        <f>IF(AND(B186="4x200", OR(AND(E186='club records'!$N$6, F186&lt;='club records'!$O$6), AND(E186='club records'!$N$7, F186&lt;='club records'!$O$7), AND(E186='club records'!$N$8, F186&lt;='club records'!$O$8), AND(E186='club records'!$N$9, F186&lt;='club records'!$O$9), AND(E186='club records'!$N$10, F186&lt;='club records'!$O$10))), "CR", " ")</f>
        <v xml:space="preserve"> </v>
      </c>
      <c r="BC186" s="15" t="str">
        <f>IF(AND(B186="4x300", AND(E186='club records'!$N$11, F186&lt;='club records'!$O$11)), "CR", " ")</f>
        <v xml:space="preserve"> </v>
      </c>
      <c r="BD186" s="15" t="str">
        <f>IF(AND(B186="4x400", OR(AND(E186='club records'!$N$12, F186&lt;='club records'!$O$12), AND(E186='club records'!$N$13, F186&lt;='club records'!$O$13), AND(E186='club records'!$N$14, F186&lt;='club records'!$O$14), AND(E186='club records'!$N$15, F186&lt;='club records'!$O$15))), "CR", " ")</f>
        <v xml:space="preserve"> </v>
      </c>
      <c r="BE186" s="15" t="str">
        <f>IF(AND(B186="3x800", OR(AND(E186='club records'!$N$16, F186&lt;='club records'!$O$16), AND(E186='club records'!$N$17, F186&lt;='club records'!$O$17), AND(E186='club records'!$N$18, F186&lt;='club records'!$O$18))), "CR", " ")</f>
        <v xml:space="preserve"> </v>
      </c>
      <c r="BF186" s="15" t="str">
        <f>IF(AND(B186="pentathlon", OR(AND(E186='club records'!$N$21, F186&gt;='club records'!$O$21), AND(E186='club records'!$N$22, F186&gt;='club records'!$O$22),AND(E186='club records'!$N$23, F186&gt;='club records'!$O$23),AND(E186='club records'!$N$24, F186&gt;='club records'!$O$24))), "CR", " ")</f>
        <v xml:space="preserve"> </v>
      </c>
      <c r="BG186" s="15" t="str">
        <f>IF(AND(B186="heptathlon", OR(AND(E186='club records'!$N$26, F186&gt;='club records'!$O$26), AND(E186='club records'!$N$27, F186&gt;='club records'!$O$27))), "CR", " ")</f>
        <v xml:space="preserve"> </v>
      </c>
      <c r="BH186" s="15" t="str">
        <f>IF(AND(B186="decathlon", OR(AND(E186='club records'!$N$29, F186&gt;='club records'!$O$29), AND(E186='club records'!$N$30, F186&gt;='club records'!$O$30),AND(E186='club records'!$N$31, F186&gt;='club records'!$O$31))), "CR", " ")</f>
        <v xml:space="preserve"> </v>
      </c>
    </row>
    <row r="187" spans="1:60" ht="14.5" x14ac:dyDescent="0.35">
      <c r="A187" s="1" t="str">
        <f t="shared" si="11"/>
        <v>U15</v>
      </c>
      <c r="B187" s="2">
        <v>800</v>
      </c>
      <c r="C187" s="1" t="s">
        <v>57</v>
      </c>
      <c r="D187" s="1" t="s">
        <v>310</v>
      </c>
      <c r="E187" s="19" t="s">
        <v>11</v>
      </c>
      <c r="F187" s="20" t="s">
        <v>386</v>
      </c>
      <c r="G187" s="27">
        <v>43616</v>
      </c>
      <c r="H187" s="1" t="s">
        <v>387</v>
      </c>
      <c r="I187" s="1" t="s">
        <v>372</v>
      </c>
      <c r="J187" s="15" t="str">
        <f t="shared" si="12"/>
        <v/>
      </c>
      <c r="K187" s="15" t="str">
        <f>IF(AND(B187=100, OR(AND(E187='club records'!$B$6, F187&lt;='club records'!$C$6), AND(E187='club records'!$B$7, F187&lt;='club records'!$C$7), AND(E187='club records'!$B$8, F187&lt;='club records'!$C$8), AND(E187='club records'!$B$9, F187&lt;='club records'!$C$9), AND(E187='club records'!$B$10, F187&lt;='club records'!$C$10))), "CR", " ")</f>
        <v xml:space="preserve"> </v>
      </c>
      <c r="L187" s="15" t="str">
        <f>IF(AND(B187=200, OR(AND(E187='club records'!$B$11, F187&lt;='club records'!$C$11), AND(E187='club records'!$B$12, F187&lt;='club records'!$C$12), AND(E187='club records'!$B$13, F187&lt;='club records'!$C$13), AND(E187='club records'!$B$14, F187&lt;='club records'!$C$14), AND(E187='club records'!$B$15, F187&lt;='club records'!$C$15))), "CR", " ")</f>
        <v xml:space="preserve"> </v>
      </c>
      <c r="M187" s="15" t="str">
        <f>IF(AND(B187=300, OR(AND(E187='club records'!$B$16, F187&lt;='club records'!$C$16), AND(E187='club records'!$B$17, F187&lt;='club records'!$C$17))), "CR", " ")</f>
        <v xml:space="preserve"> </v>
      </c>
      <c r="N187" s="15" t="str">
        <f>IF(AND(B187=400, OR(AND(E187='club records'!$B$18, F187&lt;='club records'!$C$18), AND(E187='club records'!$B$19, F187&lt;='club records'!$C$19), AND(E187='club records'!$B$20, F187&lt;='club records'!$C$20), AND(E187='club records'!$B$21, F187&lt;='club records'!$C$21))), "CR", " ")</f>
        <v xml:space="preserve"> </v>
      </c>
      <c r="O187" s="15" t="str">
        <f>IF(AND(B187=800, OR(AND(E187='club records'!$B$22, F187&lt;='club records'!$C$22), AND(E187='club records'!$B$23, F187&lt;='club records'!$C$23), AND(E187='club records'!$B$24, F187&lt;='club records'!$C$24), AND(E187='club records'!$B$25, F187&lt;='club records'!$C$25), AND(E187='club records'!$B$26, F187&lt;='club records'!$C$26))), "CR", " ")</f>
        <v xml:space="preserve"> </v>
      </c>
      <c r="P187" s="15" t="str">
        <f>IF(AND(B187=1000, OR(AND(E187='club records'!$B$27, F187&lt;='club records'!$C$27), AND(E187='club records'!$B$28, F187&lt;='club records'!$C$28))), "CR", " ")</f>
        <v xml:space="preserve"> </v>
      </c>
      <c r="Q187" s="15" t="str">
        <f>IF(AND(B187=1500, OR(AND(E187='club records'!$B$29, F187&lt;='club records'!$C$29), AND(E187='club records'!$B$30, F187&lt;='club records'!$C$30), AND(E187='club records'!$B$31, F187&lt;='club records'!$C$31), AND(E187='club records'!$B$32, F187&lt;='club records'!$C$32), AND(E187='club records'!$B$33, F187&lt;='club records'!$C$33))), "CR", " ")</f>
        <v xml:space="preserve"> </v>
      </c>
      <c r="R187" s="15" t="str">
        <f>IF(AND(B187="1600 (Mile)",OR(AND(E187='club records'!$B$34,F187&lt;='club records'!$C$34),AND(E187='club records'!$B$35,F187&lt;='club records'!$C$35),AND(E187='club records'!$B$36,F187&lt;='club records'!$C$36),AND(E187='club records'!$B$37,F187&lt;='club records'!$C$37))),"CR"," ")</f>
        <v xml:space="preserve"> </v>
      </c>
      <c r="S187" s="15" t="str">
        <f>IF(AND(B187=3000, OR(AND(E187='club records'!$B$38, F187&lt;='club records'!$C$38), AND(E187='club records'!$B$39, F187&lt;='club records'!$C$39), AND(E187='club records'!$B$40, F187&lt;='club records'!$C$40), AND(E187='club records'!$B$41, F187&lt;='club records'!$C$41))), "CR", " ")</f>
        <v xml:space="preserve"> </v>
      </c>
      <c r="T187" s="15" t="str">
        <f>IF(AND(B187=5000, OR(AND(E187='club records'!$B$42, F187&lt;='club records'!$C$42), AND(E187='club records'!$B$43, F187&lt;='club records'!$C$43))), "CR", " ")</f>
        <v xml:space="preserve"> </v>
      </c>
      <c r="U187" s="14" t="str">
        <f>IF(AND(B187=10000, OR(AND(E187='club records'!$B$44, F187&lt;='club records'!$C$44), AND(E187='club records'!$B$45, F187&lt;='club records'!$C$45))), "CR", " ")</f>
        <v xml:space="preserve"> </v>
      </c>
      <c r="V187" s="14" t="str">
        <f>IF(AND(B187="high jump", OR(AND(E187='club records'!$F$1, F187&gt;='club records'!$G$1), AND(E187='club records'!$F$2, F187&gt;='club records'!$G$2), AND(E187='club records'!$F$3, F187&gt;='club records'!$G$3), AND(E187='club records'!$F$4, F187&gt;='club records'!$G$4), AND(E187='club records'!$F$5, F187&gt;='club records'!$G$5))), "CR", " ")</f>
        <v xml:space="preserve"> </v>
      </c>
      <c r="W187" s="14" t="str">
        <f>IF(AND(B187="long jump", OR(AND(E187='club records'!$F$6, F187&gt;='club records'!$G$6), AND(E187='club records'!$F$7, F187&gt;='club records'!$G$7), AND(E187='club records'!$F$8, F187&gt;='club records'!$G$8), AND(E187='club records'!$F$9, F187&gt;='club records'!$G$9), AND(E187='club records'!$F$10, F187&gt;='club records'!$G$10))), "CR", " ")</f>
        <v xml:space="preserve"> </v>
      </c>
      <c r="X187" s="14" t="str">
        <f>IF(AND(B187="triple jump", OR(AND(E187='club records'!$F$11, F187&gt;='club records'!$G$11), AND(E187='club records'!$F$12, F187&gt;='club records'!$G$12), AND(E187='club records'!$F$13, F187&gt;='club records'!$G$13), AND(E187='club records'!$F$14, F187&gt;='club records'!$G$14), AND(E187='club records'!$F$15, F187&gt;='club records'!$G$15))), "CR", " ")</f>
        <v xml:space="preserve"> </v>
      </c>
      <c r="Y187" s="14" t="str">
        <f>IF(AND(B187="pole vault", OR(AND(E187='club records'!$F$16, F187&gt;='club records'!$G$16), AND(E187='club records'!$F$17, F187&gt;='club records'!$G$17), AND(E187='club records'!$F$18, F187&gt;='club records'!$G$18), AND(E187='club records'!$F$19, F187&gt;='club records'!$G$19), AND(E187='club records'!$F$20, F187&gt;='club records'!$G$20))), "CR", " ")</f>
        <v xml:space="preserve"> </v>
      </c>
      <c r="Z187" s="14" t="str">
        <f>IF(AND(B187="discus 1", E187='club records'!$F$21, F187&gt;='club records'!$G$21), "CR", " ")</f>
        <v xml:space="preserve"> </v>
      </c>
      <c r="AA187" s="14" t="str">
        <f>IF(AND(B187="discus 1.25", E187='club records'!$F$22, F187&gt;='club records'!$G$22), "CR", " ")</f>
        <v xml:space="preserve"> </v>
      </c>
      <c r="AB187" s="14" t="str">
        <f>IF(AND(B187="discus 1.5", E187='club records'!$F$23, F187&gt;='club records'!$G$23), "CR", " ")</f>
        <v xml:space="preserve"> </v>
      </c>
      <c r="AC187" s="14" t="str">
        <f>IF(AND(B187="discus 1.75", E187='club records'!$F$24, F187&gt;='club records'!$G$24), "CR", " ")</f>
        <v xml:space="preserve"> </v>
      </c>
      <c r="AD187" s="14" t="str">
        <f>IF(AND(B187="discus 2", E187='club records'!$F$25, F187&gt;='club records'!$G$25), "CR", " ")</f>
        <v xml:space="preserve"> </v>
      </c>
      <c r="AE187" s="14" t="str">
        <f>IF(AND(B187="hammer 4", E187='club records'!$F$27, F187&gt;='club records'!$G$27), "CR", " ")</f>
        <v xml:space="preserve"> </v>
      </c>
      <c r="AF187" s="14" t="str">
        <f>IF(AND(B187="hammer 5", E187='club records'!$F$28, F187&gt;='club records'!$G$28), "CR", " ")</f>
        <v xml:space="preserve"> </v>
      </c>
      <c r="AG187" s="14" t="str">
        <f>IF(AND(B187="hammer 6", E187='club records'!$F$29, F187&gt;='club records'!$G$29), "CR", " ")</f>
        <v xml:space="preserve"> </v>
      </c>
      <c r="AH187" s="14" t="str">
        <f>IF(AND(B187="hammer 7.26", E187='club records'!$F$30, F187&gt;='club records'!$G$30), "CR", " ")</f>
        <v xml:space="preserve"> </v>
      </c>
      <c r="AI187" s="14" t="str">
        <f>IF(AND(B187="javelin 400", E187='club records'!$F$31, F187&gt;='club records'!$G$31), "CR", " ")</f>
        <v xml:space="preserve"> </v>
      </c>
      <c r="AJ187" s="14" t="str">
        <f>IF(AND(B187="javelin 600", E187='club records'!$F$32, F187&gt;='club records'!$G$32), "CR", " ")</f>
        <v xml:space="preserve"> </v>
      </c>
      <c r="AK187" s="14" t="str">
        <f>IF(AND(B187="javelin 700", E187='club records'!$F$33, F187&gt;='club records'!$G$33), "CR", " ")</f>
        <v xml:space="preserve"> </v>
      </c>
      <c r="AL187" s="14" t="str">
        <f>IF(AND(B187="javelin 800", OR(AND(E187='club records'!$F$34, F187&gt;='club records'!$G$34), AND(E187='club records'!$F$35, F187&gt;='club records'!$G$35))), "CR", " ")</f>
        <v xml:space="preserve"> </v>
      </c>
      <c r="AM187" s="14" t="str">
        <f>IF(AND(B187="shot 3", E187='club records'!$F$36, F187&gt;='club records'!$G$36), "CR", " ")</f>
        <v xml:space="preserve"> </v>
      </c>
      <c r="AN187" s="14" t="str">
        <f>IF(AND(B187="shot 4", E187='club records'!$F$37, F187&gt;='club records'!$G$37), "CR", " ")</f>
        <v xml:space="preserve"> </v>
      </c>
      <c r="AO187" s="14" t="str">
        <f>IF(AND(B187="shot 5", E187='club records'!$F$38, F187&gt;='club records'!$G$38), "CR", " ")</f>
        <v xml:space="preserve"> </v>
      </c>
      <c r="AP187" s="14" t="str">
        <f>IF(AND(B187="shot 6", E187='club records'!$F$39, F187&gt;='club records'!$G$39), "CR", " ")</f>
        <v xml:space="preserve"> </v>
      </c>
      <c r="AQ187" s="14" t="str">
        <f>IF(AND(B187="shot 7.26", E187='club records'!$F$40, F187&gt;='club records'!$G$40), "CR", " ")</f>
        <v xml:space="preserve"> </v>
      </c>
      <c r="AR187" s="14" t="str">
        <f>IF(AND(B187="60H",OR(AND(E187='club records'!$J$1,F187&lt;='club records'!$K$1),AND(E187='club records'!$J$2,F187&lt;='club records'!$K$2),AND(E187='club records'!$J$3,F187&lt;='club records'!$K$3),AND(E187='club records'!$J$4,F187&lt;='club records'!$K$4),AND(E187='club records'!$J$5,F187&lt;='club records'!$K$5))),"CR"," ")</f>
        <v xml:space="preserve"> </v>
      </c>
      <c r="AS187" s="14" t="str">
        <f>IF(AND(B187="75H", AND(E187='club records'!$J$6, F187&lt;='club records'!$K$6)), "CR", " ")</f>
        <v xml:space="preserve"> </v>
      </c>
      <c r="AT187" s="14" t="str">
        <f>IF(AND(B187="80H", AND(E187='club records'!$J$7, F187&lt;='club records'!$K$7)), "CR", " ")</f>
        <v xml:space="preserve"> </v>
      </c>
      <c r="AU187" s="14" t="str">
        <f>IF(AND(B187="100H", AND(E187='club records'!$J$8, F187&lt;='club records'!$K$8)), "CR", " ")</f>
        <v xml:space="preserve"> </v>
      </c>
      <c r="AV187" s="14" t="str">
        <f>IF(AND(B187="110H", OR(AND(E187='club records'!$J$9, F187&lt;='club records'!$K$9), AND(E187='club records'!$J$10, F187&lt;='club records'!$K$10))), "CR", " ")</f>
        <v xml:space="preserve"> </v>
      </c>
      <c r="AW187" s="14" t="str">
        <f>IF(AND(B187="400H", OR(AND(E187='club records'!$J$11, F187&lt;='club records'!$K$11), AND(E187='club records'!$J$12, F187&lt;='club records'!$K$12), AND(E187='club records'!$J$13, F187&lt;='club records'!$K$13), AND(E187='club records'!$J$14, F187&lt;='club records'!$K$14))), "CR", " ")</f>
        <v xml:space="preserve"> </v>
      </c>
      <c r="AX187" s="14" t="str">
        <f>IF(AND(B187="1500SC", AND(E187='club records'!$J$15, F187&lt;='club records'!$K$15)), "CR", " ")</f>
        <v xml:space="preserve"> </v>
      </c>
      <c r="AY187" s="14" t="str">
        <f>IF(AND(B187="2000SC", OR(AND(E187='club records'!$J$17, F187&lt;='club records'!$K$17), AND(E187='club records'!$J$18, F187&lt;='club records'!$K$18))), "CR", " ")</f>
        <v xml:space="preserve"> </v>
      </c>
      <c r="AZ187" s="14" t="str">
        <f>IF(AND(B187="3000SC", OR(AND(E187='club records'!$J$20, F187&lt;='club records'!$K$20), AND(E187='club records'!$J$21, F187&lt;='club records'!$K$21))), "CR", " ")</f>
        <v xml:space="preserve"> </v>
      </c>
      <c r="BA187" s="15" t="str">
        <f>IF(AND(B187="4x100", OR(AND(E187='club records'!$N$1, F187&lt;='club records'!$O$1), AND(E187='club records'!$N$2, F187&lt;='club records'!$O$2), AND(E187='club records'!$N$3, F187&lt;='club records'!$O$3), AND(E187='club records'!$N$4, F187&lt;='club records'!$O$4), AND(E187='club records'!$N$5, F187&lt;='club records'!$O$5))), "CR", " ")</f>
        <v xml:space="preserve"> </v>
      </c>
      <c r="BB187" s="15" t="str">
        <f>IF(AND(B187="4x200", OR(AND(E187='club records'!$N$6, F187&lt;='club records'!$O$6), AND(E187='club records'!$N$7, F187&lt;='club records'!$O$7), AND(E187='club records'!$N$8, F187&lt;='club records'!$O$8), AND(E187='club records'!$N$9, F187&lt;='club records'!$O$9), AND(E187='club records'!$N$10, F187&lt;='club records'!$O$10))), "CR", " ")</f>
        <v xml:space="preserve"> </v>
      </c>
      <c r="BC187" s="15" t="str">
        <f>IF(AND(B187="4x300", AND(E187='club records'!$N$11, F187&lt;='club records'!$O$11)), "CR", " ")</f>
        <v xml:space="preserve"> </v>
      </c>
      <c r="BD187" s="15" t="str">
        <f>IF(AND(B187="4x400", OR(AND(E187='club records'!$N$12, F187&lt;='club records'!$O$12), AND(E187='club records'!$N$13, F187&lt;='club records'!$O$13), AND(E187='club records'!$N$14, F187&lt;='club records'!$O$14), AND(E187='club records'!$N$15, F187&lt;='club records'!$O$15))), "CR", " ")</f>
        <v xml:space="preserve"> </v>
      </c>
      <c r="BE187" s="15" t="str">
        <f>IF(AND(B187="3x800", OR(AND(E187='club records'!$N$16, F187&lt;='club records'!$O$16), AND(E187='club records'!$N$17, F187&lt;='club records'!$O$17), AND(E187='club records'!$N$18, F187&lt;='club records'!$O$18))), "CR", " ")</f>
        <v xml:space="preserve"> </v>
      </c>
      <c r="BF187" s="15" t="str">
        <f>IF(AND(B187="pentathlon", OR(AND(E187='club records'!$N$21, F187&gt;='club records'!$O$21), AND(E187='club records'!$N$22, F187&gt;='club records'!$O$22),AND(E187='club records'!$N$23, F187&gt;='club records'!$O$23),AND(E187='club records'!$N$24, F187&gt;='club records'!$O$24))), "CR", " ")</f>
        <v xml:space="preserve"> </v>
      </c>
      <c r="BG187" s="15" t="str">
        <f>IF(AND(B187="heptathlon", OR(AND(E187='club records'!$N$26, F187&gt;='club records'!$O$26), AND(E187='club records'!$N$27, F187&gt;='club records'!$O$27))), "CR", " ")</f>
        <v xml:space="preserve"> </v>
      </c>
      <c r="BH187" s="15" t="str">
        <f>IF(AND(B187="decathlon", OR(AND(E187='club records'!$N$29, F187&gt;='club records'!$O$29), AND(E187='club records'!$N$30, F187&gt;='club records'!$O$30),AND(E187='club records'!$N$31, F187&gt;='club records'!$O$31))), "CR", " ")</f>
        <v xml:space="preserve"> </v>
      </c>
    </row>
    <row r="188" spans="1:60" ht="14.5" x14ac:dyDescent="0.35">
      <c r="A188" s="1" t="str">
        <f t="shared" si="11"/>
        <v>U15</v>
      </c>
      <c r="B188" s="2">
        <v>800</v>
      </c>
      <c r="C188" s="1" t="s">
        <v>144</v>
      </c>
      <c r="D188" s="1" t="s">
        <v>20</v>
      </c>
      <c r="E188" s="19" t="s">
        <v>11</v>
      </c>
      <c r="F188" s="20" t="s">
        <v>409</v>
      </c>
      <c r="G188" s="26" t="s">
        <v>414</v>
      </c>
      <c r="H188" s="1" t="s">
        <v>313</v>
      </c>
      <c r="I188" s="1" t="s">
        <v>408</v>
      </c>
      <c r="J188" s="15" t="str">
        <f t="shared" si="12"/>
        <v/>
      </c>
      <c r="K188" s="15" t="str">
        <f>IF(AND(B188=100, OR(AND(E188='club records'!$B$6, F188&lt;='club records'!$C$6), AND(E188='club records'!$B$7, F188&lt;='club records'!$C$7), AND(E188='club records'!$B$8, F188&lt;='club records'!$C$8), AND(E188='club records'!$B$9, F188&lt;='club records'!$C$9), AND(E188='club records'!$B$10, F188&lt;='club records'!$C$10))), "CR", " ")</f>
        <v xml:space="preserve"> </v>
      </c>
      <c r="L188" s="15" t="str">
        <f>IF(AND(B188=200, OR(AND(E188='club records'!$B$11, F188&lt;='club records'!$C$11), AND(E188='club records'!$B$12, F188&lt;='club records'!$C$12), AND(E188='club records'!$B$13, F188&lt;='club records'!$C$13), AND(E188='club records'!$B$14, F188&lt;='club records'!$C$14), AND(E188='club records'!$B$15, F188&lt;='club records'!$C$15))), "CR", " ")</f>
        <v xml:space="preserve"> </v>
      </c>
      <c r="M188" s="15" t="str">
        <f>IF(AND(B188=300, OR(AND(E188='club records'!$B$16, F188&lt;='club records'!$C$16), AND(E188='club records'!$B$17, F188&lt;='club records'!$C$17))), "CR", " ")</f>
        <v xml:space="preserve"> </v>
      </c>
      <c r="N188" s="15" t="str">
        <f>IF(AND(B188=400, OR(AND(E188='club records'!$B$18, F188&lt;='club records'!$C$18), AND(E188='club records'!$B$19, F188&lt;='club records'!$C$19), AND(E188='club records'!$B$20, F188&lt;='club records'!$C$20), AND(E188='club records'!$B$21, F188&lt;='club records'!$C$21))), "CR", " ")</f>
        <v xml:space="preserve"> </v>
      </c>
      <c r="O188" s="15" t="str">
        <f>IF(AND(B188=800, OR(AND(E188='club records'!$B$22, F188&lt;='club records'!$C$22), AND(E188='club records'!$B$23, F188&lt;='club records'!$C$23), AND(E188='club records'!$B$24, F188&lt;='club records'!$C$24), AND(E188='club records'!$B$25, F188&lt;='club records'!$C$25), AND(E188='club records'!$B$26, F188&lt;='club records'!$C$26))), "CR", " ")</f>
        <v xml:space="preserve"> </v>
      </c>
      <c r="P188" s="15" t="str">
        <f>IF(AND(B188=1000, OR(AND(E188='club records'!$B$27, F188&lt;='club records'!$C$27), AND(E188='club records'!$B$28, F188&lt;='club records'!$C$28))), "CR", " ")</f>
        <v xml:space="preserve"> </v>
      </c>
      <c r="Q188" s="15" t="str">
        <f>IF(AND(B188=1500, OR(AND(E188='club records'!$B$29, F188&lt;='club records'!$C$29), AND(E188='club records'!$B$30, F188&lt;='club records'!$C$30), AND(E188='club records'!$B$31, F188&lt;='club records'!$C$31), AND(E188='club records'!$B$32, F188&lt;='club records'!$C$32), AND(E188='club records'!$B$33, F188&lt;='club records'!$C$33))), "CR", " ")</f>
        <v xml:space="preserve"> </v>
      </c>
      <c r="R188" s="15" t="str">
        <f>IF(AND(B188="1600 (Mile)",OR(AND(E188='club records'!$B$34,F188&lt;='club records'!$C$34),AND(E188='club records'!$B$35,F188&lt;='club records'!$C$35),AND(E188='club records'!$B$36,F188&lt;='club records'!$C$36),AND(E188='club records'!$B$37,F188&lt;='club records'!$C$37))),"CR"," ")</f>
        <v xml:space="preserve"> </v>
      </c>
      <c r="S188" s="15" t="str">
        <f>IF(AND(B188=3000, OR(AND(E188='club records'!$B$38, F188&lt;='club records'!$C$38), AND(E188='club records'!$B$39, F188&lt;='club records'!$C$39), AND(E188='club records'!$B$40, F188&lt;='club records'!$C$40), AND(E188='club records'!$B$41, F188&lt;='club records'!$C$41))), "CR", " ")</f>
        <v xml:space="preserve"> </v>
      </c>
      <c r="T188" s="15" t="str">
        <f>IF(AND(B188=5000, OR(AND(E188='club records'!$B$42, F188&lt;='club records'!$C$42), AND(E188='club records'!$B$43, F188&lt;='club records'!$C$43))), "CR", " ")</f>
        <v xml:space="preserve"> </v>
      </c>
      <c r="U188" s="14" t="str">
        <f>IF(AND(B188=10000, OR(AND(E188='club records'!$B$44, F188&lt;='club records'!$C$44), AND(E188='club records'!$B$45, F188&lt;='club records'!$C$45))), "CR", " ")</f>
        <v xml:space="preserve"> </v>
      </c>
      <c r="V188" s="14" t="str">
        <f>IF(AND(B188="high jump", OR(AND(E188='club records'!$F$1, F188&gt;='club records'!$G$1), AND(E188='club records'!$F$2, F188&gt;='club records'!$G$2), AND(E188='club records'!$F$3, F188&gt;='club records'!$G$3), AND(E188='club records'!$F$4, F188&gt;='club records'!$G$4), AND(E188='club records'!$F$5, F188&gt;='club records'!$G$5))), "CR", " ")</f>
        <v xml:space="preserve"> </v>
      </c>
      <c r="W188" s="14" t="str">
        <f>IF(AND(B188="long jump", OR(AND(E188='club records'!$F$6, F188&gt;='club records'!$G$6), AND(E188='club records'!$F$7, F188&gt;='club records'!$G$7), AND(E188='club records'!$F$8, F188&gt;='club records'!$G$8), AND(E188='club records'!$F$9, F188&gt;='club records'!$G$9), AND(E188='club records'!$F$10, F188&gt;='club records'!$G$10))), "CR", " ")</f>
        <v xml:space="preserve"> </v>
      </c>
      <c r="X188" s="14" t="str">
        <f>IF(AND(B188="triple jump", OR(AND(E188='club records'!$F$11, F188&gt;='club records'!$G$11), AND(E188='club records'!$F$12, F188&gt;='club records'!$G$12), AND(E188='club records'!$F$13, F188&gt;='club records'!$G$13), AND(E188='club records'!$F$14, F188&gt;='club records'!$G$14), AND(E188='club records'!$F$15, F188&gt;='club records'!$G$15))), "CR", " ")</f>
        <v xml:space="preserve"> </v>
      </c>
      <c r="Y188" s="14" t="str">
        <f>IF(AND(B188="pole vault", OR(AND(E188='club records'!$F$16, F188&gt;='club records'!$G$16), AND(E188='club records'!$F$17, F188&gt;='club records'!$G$17), AND(E188='club records'!$F$18, F188&gt;='club records'!$G$18), AND(E188='club records'!$F$19, F188&gt;='club records'!$G$19), AND(E188='club records'!$F$20, F188&gt;='club records'!$G$20))), "CR", " ")</f>
        <v xml:space="preserve"> </v>
      </c>
      <c r="Z188" s="14" t="str">
        <f>IF(AND(B188="discus 1", E188='club records'!$F$21, F188&gt;='club records'!$G$21), "CR", " ")</f>
        <v xml:space="preserve"> </v>
      </c>
      <c r="AA188" s="14" t="str">
        <f>IF(AND(B188="discus 1.25", E188='club records'!$F$22, F188&gt;='club records'!$G$22), "CR", " ")</f>
        <v xml:space="preserve"> </v>
      </c>
      <c r="AB188" s="14" t="str">
        <f>IF(AND(B188="discus 1.5", E188='club records'!$F$23, F188&gt;='club records'!$G$23), "CR", " ")</f>
        <v xml:space="preserve"> </v>
      </c>
      <c r="AC188" s="14" t="str">
        <f>IF(AND(B188="discus 1.75", E188='club records'!$F$24, F188&gt;='club records'!$G$24), "CR", " ")</f>
        <v xml:space="preserve"> </v>
      </c>
      <c r="AD188" s="14" t="str">
        <f>IF(AND(B188="discus 2", E188='club records'!$F$25, F188&gt;='club records'!$G$25), "CR", " ")</f>
        <v xml:space="preserve"> </v>
      </c>
      <c r="AE188" s="14" t="str">
        <f>IF(AND(B188="hammer 4", E188='club records'!$F$27, F188&gt;='club records'!$G$27), "CR", " ")</f>
        <v xml:space="preserve"> </v>
      </c>
      <c r="AF188" s="14" t="str">
        <f>IF(AND(B188="hammer 5", E188='club records'!$F$28, F188&gt;='club records'!$G$28), "CR", " ")</f>
        <v xml:space="preserve"> </v>
      </c>
      <c r="AG188" s="14" t="str">
        <f>IF(AND(B188="hammer 6", E188='club records'!$F$29, F188&gt;='club records'!$G$29), "CR", " ")</f>
        <v xml:space="preserve"> </v>
      </c>
      <c r="AH188" s="14" t="str">
        <f>IF(AND(B188="hammer 7.26", E188='club records'!$F$30, F188&gt;='club records'!$G$30), "CR", " ")</f>
        <v xml:space="preserve"> </v>
      </c>
      <c r="AI188" s="14" t="str">
        <f>IF(AND(B188="javelin 400", E188='club records'!$F$31, F188&gt;='club records'!$G$31), "CR", " ")</f>
        <v xml:space="preserve"> </v>
      </c>
      <c r="AJ188" s="14" t="str">
        <f>IF(AND(B188="javelin 600", E188='club records'!$F$32, F188&gt;='club records'!$G$32), "CR", " ")</f>
        <v xml:space="preserve"> </v>
      </c>
      <c r="AK188" s="14" t="str">
        <f>IF(AND(B188="javelin 700", E188='club records'!$F$33, F188&gt;='club records'!$G$33), "CR", " ")</f>
        <v xml:space="preserve"> </v>
      </c>
      <c r="AL188" s="14" t="str">
        <f>IF(AND(B188="javelin 800", OR(AND(E188='club records'!$F$34, F188&gt;='club records'!$G$34), AND(E188='club records'!$F$35, F188&gt;='club records'!$G$35))), "CR", " ")</f>
        <v xml:space="preserve"> </v>
      </c>
      <c r="AM188" s="14" t="str">
        <f>IF(AND(B188="shot 3", E188='club records'!$F$36, F188&gt;='club records'!$G$36), "CR", " ")</f>
        <v xml:space="preserve"> </v>
      </c>
      <c r="AN188" s="14" t="str">
        <f>IF(AND(B188="shot 4", E188='club records'!$F$37, F188&gt;='club records'!$G$37), "CR", " ")</f>
        <v xml:space="preserve"> </v>
      </c>
      <c r="AO188" s="14" t="str">
        <f>IF(AND(B188="shot 5", E188='club records'!$F$38, F188&gt;='club records'!$G$38), "CR", " ")</f>
        <v xml:space="preserve"> </v>
      </c>
      <c r="AP188" s="14" t="str">
        <f>IF(AND(B188="shot 6", E188='club records'!$F$39, F188&gt;='club records'!$G$39), "CR", " ")</f>
        <v xml:space="preserve"> </v>
      </c>
      <c r="AQ188" s="14" t="str">
        <f>IF(AND(B188="shot 7.26", E188='club records'!$F$40, F188&gt;='club records'!$G$40), "CR", " ")</f>
        <v xml:space="preserve"> </v>
      </c>
      <c r="AR188" s="14" t="str">
        <f>IF(AND(B188="60H",OR(AND(E188='club records'!$J$1,F188&lt;='club records'!$K$1),AND(E188='club records'!$J$2,F188&lt;='club records'!$K$2),AND(E188='club records'!$J$3,F188&lt;='club records'!$K$3),AND(E188='club records'!$J$4,F188&lt;='club records'!$K$4),AND(E188='club records'!$J$5,F188&lt;='club records'!$K$5))),"CR"," ")</f>
        <v xml:space="preserve"> </v>
      </c>
      <c r="AS188" s="14" t="str">
        <f>IF(AND(B188="75H", AND(E188='club records'!$J$6, F188&lt;='club records'!$K$6)), "CR", " ")</f>
        <v xml:space="preserve"> </v>
      </c>
      <c r="AT188" s="14" t="str">
        <f>IF(AND(B188="80H", AND(E188='club records'!$J$7, F188&lt;='club records'!$K$7)), "CR", " ")</f>
        <v xml:space="preserve"> </v>
      </c>
      <c r="AU188" s="14" t="str">
        <f>IF(AND(B188="100H", AND(E188='club records'!$J$8, F188&lt;='club records'!$K$8)), "CR", " ")</f>
        <v xml:space="preserve"> </v>
      </c>
      <c r="AV188" s="14" t="str">
        <f>IF(AND(B188="110H", OR(AND(E188='club records'!$J$9, F188&lt;='club records'!$K$9), AND(E188='club records'!$J$10, F188&lt;='club records'!$K$10))), "CR", " ")</f>
        <v xml:space="preserve"> </v>
      </c>
      <c r="AW188" s="14" t="str">
        <f>IF(AND(B188="400H", OR(AND(E188='club records'!$J$11, F188&lt;='club records'!$K$11), AND(E188='club records'!$J$12, F188&lt;='club records'!$K$12), AND(E188='club records'!$J$13, F188&lt;='club records'!$K$13), AND(E188='club records'!$J$14, F188&lt;='club records'!$K$14))), "CR", " ")</f>
        <v xml:space="preserve"> </v>
      </c>
      <c r="AX188" s="14" t="str">
        <f>IF(AND(B188="1500SC", AND(E188='club records'!$J$15, F188&lt;='club records'!$K$15)), "CR", " ")</f>
        <v xml:space="preserve"> </v>
      </c>
      <c r="AY188" s="14" t="str">
        <f>IF(AND(B188="2000SC", OR(AND(E188='club records'!$J$17, F188&lt;='club records'!$K$17), AND(E188='club records'!$J$18, F188&lt;='club records'!$K$18))), "CR", " ")</f>
        <v xml:space="preserve"> </v>
      </c>
      <c r="AZ188" s="14" t="str">
        <f>IF(AND(B188="3000SC", OR(AND(E188='club records'!$J$20, F188&lt;='club records'!$K$20), AND(E188='club records'!$J$21, F188&lt;='club records'!$K$21))), "CR", " ")</f>
        <v xml:space="preserve"> </v>
      </c>
      <c r="BA188" s="15" t="str">
        <f>IF(AND(B188="4x100", OR(AND(E188='club records'!$N$1, F188&lt;='club records'!$O$1), AND(E188='club records'!$N$2, F188&lt;='club records'!$O$2), AND(E188='club records'!$N$3, F188&lt;='club records'!$O$3), AND(E188='club records'!$N$4, F188&lt;='club records'!$O$4), AND(E188='club records'!$N$5, F188&lt;='club records'!$O$5))), "CR", " ")</f>
        <v xml:space="preserve"> </v>
      </c>
      <c r="BB188" s="15" t="str">
        <f>IF(AND(B188="4x200", OR(AND(E188='club records'!$N$6, F188&lt;='club records'!$O$6), AND(E188='club records'!$N$7, F188&lt;='club records'!$O$7), AND(E188='club records'!$N$8, F188&lt;='club records'!$O$8), AND(E188='club records'!$N$9, F188&lt;='club records'!$O$9), AND(E188='club records'!$N$10, F188&lt;='club records'!$O$10))), "CR", " ")</f>
        <v xml:space="preserve"> </v>
      </c>
      <c r="BC188" s="15" t="str">
        <f>IF(AND(B188="4x300", AND(E188='club records'!$N$11, F188&lt;='club records'!$O$11)), "CR", " ")</f>
        <v xml:space="preserve"> </v>
      </c>
      <c r="BD188" s="15" t="str">
        <f>IF(AND(B188="4x400", OR(AND(E188='club records'!$N$12, F188&lt;='club records'!$O$12), AND(E188='club records'!$N$13, F188&lt;='club records'!$O$13), AND(E188='club records'!$N$14, F188&lt;='club records'!$O$14), AND(E188='club records'!$N$15, F188&lt;='club records'!$O$15))), "CR", " ")</f>
        <v xml:space="preserve"> </v>
      </c>
      <c r="BE188" s="15" t="str">
        <f>IF(AND(B188="3x800", OR(AND(E188='club records'!$N$16, F188&lt;='club records'!$O$16), AND(E188='club records'!$N$17, F188&lt;='club records'!$O$17), AND(E188='club records'!$N$18, F188&lt;='club records'!$O$18))), "CR", " ")</f>
        <v xml:space="preserve"> </v>
      </c>
      <c r="BF188" s="15" t="str">
        <f>IF(AND(B188="pentathlon", OR(AND(E188='club records'!$N$21, F188&gt;='club records'!$O$21), AND(E188='club records'!$N$22, F188&gt;='club records'!$O$22),AND(E188='club records'!$N$23, F188&gt;='club records'!$O$23),AND(E188='club records'!$N$24, F188&gt;='club records'!$O$24))), "CR", " ")</f>
        <v xml:space="preserve"> </v>
      </c>
      <c r="BG188" s="15" t="str">
        <f>IF(AND(B188="heptathlon", OR(AND(E188='club records'!$N$26, F188&gt;='club records'!$O$26), AND(E188='club records'!$N$27, F188&gt;='club records'!$O$27))), "CR", " ")</f>
        <v xml:space="preserve"> </v>
      </c>
      <c r="BH188" s="15" t="str">
        <f>IF(AND(B188="decathlon", OR(AND(E188='club records'!$N$29, F188&gt;='club records'!$O$29), AND(E188='club records'!$N$30, F188&gt;='club records'!$O$30),AND(E188='club records'!$N$31, F188&gt;='club records'!$O$31))), "CR", " ")</f>
        <v xml:space="preserve"> </v>
      </c>
    </row>
    <row r="189" spans="1:60" ht="14.5" x14ac:dyDescent="0.35">
      <c r="A189" s="1" t="str">
        <f t="shared" si="11"/>
        <v>U15</v>
      </c>
      <c r="B189" s="2">
        <v>800</v>
      </c>
      <c r="C189" s="1" t="s">
        <v>122</v>
      </c>
      <c r="D189" s="1" t="s">
        <v>151</v>
      </c>
      <c r="E189" s="19" t="s">
        <v>11</v>
      </c>
      <c r="F189" s="20" t="s">
        <v>569</v>
      </c>
      <c r="G189" s="27">
        <v>43715</v>
      </c>
      <c r="H189" s="1" t="s">
        <v>552</v>
      </c>
      <c r="I189" s="1" t="s">
        <v>553</v>
      </c>
      <c r="J189" s="15" t="str">
        <f t="shared" si="12"/>
        <v/>
      </c>
      <c r="K189" s="15" t="str">
        <f>IF(AND(B189=100, OR(AND(E189='club records'!$B$6, F189&lt;='club records'!$C$6), AND(E189='club records'!$B$7, F189&lt;='club records'!$C$7), AND(E189='club records'!$B$8, F189&lt;='club records'!$C$8), AND(E189='club records'!$B$9, F189&lt;='club records'!$C$9), AND(E189='club records'!$B$10, F189&lt;='club records'!$C$10))), "CR", " ")</f>
        <v xml:space="preserve"> </v>
      </c>
      <c r="L189" s="15" t="str">
        <f>IF(AND(B189=200, OR(AND(E189='club records'!$B$11, F189&lt;='club records'!$C$11), AND(E189='club records'!$B$12, F189&lt;='club records'!$C$12), AND(E189='club records'!$B$13, F189&lt;='club records'!$C$13), AND(E189='club records'!$B$14, F189&lt;='club records'!$C$14), AND(E189='club records'!$B$15, F189&lt;='club records'!$C$15))), "CR", " ")</f>
        <v xml:space="preserve"> </v>
      </c>
      <c r="M189" s="15" t="str">
        <f>IF(AND(B189=300, OR(AND(E189='club records'!$B$16, F189&lt;='club records'!$C$16), AND(E189='club records'!$B$17, F189&lt;='club records'!$C$17))), "CR", " ")</f>
        <v xml:space="preserve"> </v>
      </c>
      <c r="N189" s="15" t="str">
        <f>IF(AND(B189=400, OR(AND(E189='club records'!$B$18, F189&lt;='club records'!$C$18), AND(E189='club records'!$B$19, F189&lt;='club records'!$C$19), AND(E189='club records'!$B$20, F189&lt;='club records'!$C$20), AND(E189='club records'!$B$21, F189&lt;='club records'!$C$21))), "CR", " ")</f>
        <v xml:space="preserve"> </v>
      </c>
      <c r="O189" s="15" t="str">
        <f>IF(AND(B189=800, OR(AND(E189='club records'!$B$22, F189&lt;='club records'!$C$22), AND(E189='club records'!$B$23, F189&lt;='club records'!$C$23), AND(E189='club records'!$B$24, F189&lt;='club records'!$C$24), AND(E189='club records'!$B$25, F189&lt;='club records'!$C$25), AND(E189='club records'!$B$26, F189&lt;='club records'!$C$26))), "CR", " ")</f>
        <v xml:space="preserve"> </v>
      </c>
      <c r="P189" s="15" t="str">
        <f>IF(AND(B189=1000, OR(AND(E189='club records'!$B$27, F189&lt;='club records'!$C$27), AND(E189='club records'!$B$28, F189&lt;='club records'!$C$28))), "CR", " ")</f>
        <v xml:space="preserve"> </v>
      </c>
      <c r="Q189" s="15" t="str">
        <f>IF(AND(B189=1500, OR(AND(E189='club records'!$B$29, F189&lt;='club records'!$C$29), AND(E189='club records'!$B$30, F189&lt;='club records'!$C$30), AND(E189='club records'!$B$31, F189&lt;='club records'!$C$31), AND(E189='club records'!$B$32, F189&lt;='club records'!$C$32), AND(E189='club records'!$B$33, F189&lt;='club records'!$C$33))), "CR", " ")</f>
        <v xml:space="preserve"> </v>
      </c>
      <c r="R189" s="15" t="str">
        <f>IF(AND(B189="1600 (Mile)",OR(AND(E189='club records'!$B$34,F189&lt;='club records'!$C$34),AND(E189='club records'!$B$35,F189&lt;='club records'!$C$35),AND(E189='club records'!$B$36,F189&lt;='club records'!$C$36),AND(E189='club records'!$B$37,F189&lt;='club records'!$C$37))),"CR"," ")</f>
        <v xml:space="preserve"> </v>
      </c>
      <c r="S189" s="15" t="str">
        <f>IF(AND(B189=3000, OR(AND(E189='club records'!$B$38, F189&lt;='club records'!$C$38), AND(E189='club records'!$B$39, F189&lt;='club records'!$C$39), AND(E189='club records'!$B$40, F189&lt;='club records'!$C$40), AND(E189='club records'!$B$41, F189&lt;='club records'!$C$41))), "CR", " ")</f>
        <v xml:space="preserve"> </v>
      </c>
      <c r="T189" s="15" t="str">
        <f>IF(AND(B189=5000, OR(AND(E189='club records'!$B$42, F189&lt;='club records'!$C$42), AND(E189='club records'!$B$43, F189&lt;='club records'!$C$43))), "CR", " ")</f>
        <v xml:space="preserve"> </v>
      </c>
      <c r="U189" s="14" t="str">
        <f>IF(AND(B189=10000, OR(AND(E189='club records'!$B$44, F189&lt;='club records'!$C$44), AND(E189='club records'!$B$45, F189&lt;='club records'!$C$45))), "CR", " ")</f>
        <v xml:space="preserve"> </v>
      </c>
      <c r="V189" s="14" t="str">
        <f>IF(AND(B189="high jump", OR(AND(E189='club records'!$F$1, F189&gt;='club records'!$G$1), AND(E189='club records'!$F$2, F189&gt;='club records'!$G$2), AND(E189='club records'!$F$3, F189&gt;='club records'!$G$3), AND(E189='club records'!$F$4, F189&gt;='club records'!$G$4), AND(E189='club records'!$F$5, F189&gt;='club records'!$G$5))), "CR", " ")</f>
        <v xml:space="preserve"> </v>
      </c>
      <c r="W189" s="14" t="str">
        <f>IF(AND(B189="long jump", OR(AND(E189='club records'!$F$6, F189&gt;='club records'!$G$6), AND(E189='club records'!$F$7, F189&gt;='club records'!$G$7), AND(E189='club records'!$F$8, F189&gt;='club records'!$G$8), AND(E189='club records'!$F$9, F189&gt;='club records'!$G$9), AND(E189='club records'!$F$10, F189&gt;='club records'!$G$10))), "CR", " ")</f>
        <v xml:space="preserve"> </v>
      </c>
      <c r="X189" s="14" t="str">
        <f>IF(AND(B189="triple jump", OR(AND(E189='club records'!$F$11, F189&gt;='club records'!$G$11), AND(E189='club records'!$F$12, F189&gt;='club records'!$G$12), AND(E189='club records'!$F$13, F189&gt;='club records'!$G$13), AND(E189='club records'!$F$14, F189&gt;='club records'!$G$14), AND(E189='club records'!$F$15, F189&gt;='club records'!$G$15))), "CR", " ")</f>
        <v xml:space="preserve"> </v>
      </c>
      <c r="Y189" s="14" t="str">
        <f>IF(AND(B189="pole vault", OR(AND(E189='club records'!$F$16, F189&gt;='club records'!$G$16), AND(E189='club records'!$F$17, F189&gt;='club records'!$G$17), AND(E189='club records'!$F$18, F189&gt;='club records'!$G$18), AND(E189='club records'!$F$19, F189&gt;='club records'!$G$19), AND(E189='club records'!$F$20, F189&gt;='club records'!$G$20))), "CR", " ")</f>
        <v xml:space="preserve"> </v>
      </c>
      <c r="Z189" s="14" t="str">
        <f>IF(AND(B189="discus 1", E189='club records'!$F$21, F189&gt;='club records'!$G$21), "CR", " ")</f>
        <v xml:space="preserve"> </v>
      </c>
      <c r="AA189" s="14" t="str">
        <f>IF(AND(B189="discus 1.25", E189='club records'!$F$22, F189&gt;='club records'!$G$22), "CR", " ")</f>
        <v xml:space="preserve"> </v>
      </c>
      <c r="AB189" s="14" t="str">
        <f>IF(AND(B189="discus 1.5", E189='club records'!$F$23, F189&gt;='club records'!$G$23), "CR", " ")</f>
        <v xml:space="preserve"> </v>
      </c>
      <c r="AC189" s="14" t="str">
        <f>IF(AND(B189="discus 1.75", E189='club records'!$F$24, F189&gt;='club records'!$G$24), "CR", " ")</f>
        <v xml:space="preserve"> </v>
      </c>
      <c r="AD189" s="14" t="str">
        <f>IF(AND(B189="discus 2", E189='club records'!$F$25, F189&gt;='club records'!$G$25), "CR", " ")</f>
        <v xml:space="preserve"> </v>
      </c>
      <c r="AE189" s="14" t="str">
        <f>IF(AND(B189="hammer 4", E189='club records'!$F$27, F189&gt;='club records'!$G$27), "CR", " ")</f>
        <v xml:space="preserve"> </v>
      </c>
      <c r="AF189" s="14" t="str">
        <f>IF(AND(B189="hammer 5", E189='club records'!$F$28, F189&gt;='club records'!$G$28), "CR", " ")</f>
        <v xml:space="preserve"> </v>
      </c>
      <c r="AG189" s="14" t="str">
        <f>IF(AND(B189="hammer 6", E189='club records'!$F$29, F189&gt;='club records'!$G$29), "CR", " ")</f>
        <v xml:space="preserve"> </v>
      </c>
      <c r="AH189" s="14" t="str">
        <f>IF(AND(B189="hammer 7.26", E189='club records'!$F$30, F189&gt;='club records'!$G$30), "CR", " ")</f>
        <v xml:space="preserve"> </v>
      </c>
      <c r="AI189" s="14" t="str">
        <f>IF(AND(B189="javelin 400", E189='club records'!$F$31, F189&gt;='club records'!$G$31), "CR", " ")</f>
        <v xml:space="preserve"> </v>
      </c>
      <c r="AJ189" s="14" t="str">
        <f>IF(AND(B189="javelin 600", E189='club records'!$F$32, F189&gt;='club records'!$G$32), "CR", " ")</f>
        <v xml:space="preserve"> </v>
      </c>
      <c r="AK189" s="14" t="str">
        <f>IF(AND(B189="javelin 700", E189='club records'!$F$33, F189&gt;='club records'!$G$33), "CR", " ")</f>
        <v xml:space="preserve"> </v>
      </c>
      <c r="AL189" s="14" t="str">
        <f>IF(AND(B189="javelin 800", OR(AND(E189='club records'!$F$34, F189&gt;='club records'!$G$34), AND(E189='club records'!$F$35, F189&gt;='club records'!$G$35))), "CR", " ")</f>
        <v xml:space="preserve"> </v>
      </c>
      <c r="AM189" s="14" t="str">
        <f>IF(AND(B189="shot 3", E189='club records'!$F$36, F189&gt;='club records'!$G$36), "CR", " ")</f>
        <v xml:space="preserve"> </v>
      </c>
      <c r="AN189" s="14" t="str">
        <f>IF(AND(B189="shot 4", E189='club records'!$F$37, F189&gt;='club records'!$G$37), "CR", " ")</f>
        <v xml:space="preserve"> </v>
      </c>
      <c r="AO189" s="14" t="str">
        <f>IF(AND(B189="shot 5", E189='club records'!$F$38, F189&gt;='club records'!$G$38), "CR", " ")</f>
        <v xml:space="preserve"> </v>
      </c>
      <c r="AP189" s="14" t="str">
        <f>IF(AND(B189="shot 6", E189='club records'!$F$39, F189&gt;='club records'!$G$39), "CR", " ")</f>
        <v xml:space="preserve"> </v>
      </c>
      <c r="AQ189" s="14" t="str">
        <f>IF(AND(B189="shot 7.26", E189='club records'!$F$40, F189&gt;='club records'!$G$40), "CR", " ")</f>
        <v xml:space="preserve"> </v>
      </c>
      <c r="AR189" s="14" t="str">
        <f>IF(AND(B189="60H",OR(AND(E189='club records'!$J$1,F189&lt;='club records'!$K$1),AND(E189='club records'!$J$2,F189&lt;='club records'!$K$2),AND(E189='club records'!$J$3,F189&lt;='club records'!$K$3),AND(E189='club records'!$J$4,F189&lt;='club records'!$K$4),AND(E189='club records'!$J$5,F189&lt;='club records'!$K$5))),"CR"," ")</f>
        <v xml:space="preserve"> </v>
      </c>
      <c r="AS189" s="14" t="str">
        <f>IF(AND(B189="75H", AND(E189='club records'!$J$6, F189&lt;='club records'!$K$6)), "CR", " ")</f>
        <v xml:space="preserve"> </v>
      </c>
      <c r="AT189" s="14" t="str">
        <f>IF(AND(B189="80H", AND(E189='club records'!$J$7, F189&lt;='club records'!$K$7)), "CR", " ")</f>
        <v xml:space="preserve"> </v>
      </c>
      <c r="AU189" s="14" t="str">
        <f>IF(AND(B189="100H", AND(E189='club records'!$J$8, F189&lt;='club records'!$K$8)), "CR", " ")</f>
        <v xml:space="preserve"> </v>
      </c>
      <c r="AV189" s="14" t="str">
        <f>IF(AND(B189="110H", OR(AND(E189='club records'!$J$9, F189&lt;='club records'!$K$9), AND(E189='club records'!$J$10, F189&lt;='club records'!$K$10))), "CR", " ")</f>
        <v xml:space="preserve"> </v>
      </c>
      <c r="AW189" s="14" t="str">
        <f>IF(AND(B189="400H", OR(AND(E189='club records'!$J$11, F189&lt;='club records'!$K$11), AND(E189='club records'!$J$12, F189&lt;='club records'!$K$12), AND(E189='club records'!$J$13, F189&lt;='club records'!$K$13), AND(E189='club records'!$J$14, F189&lt;='club records'!$K$14))), "CR", " ")</f>
        <v xml:space="preserve"> </v>
      </c>
      <c r="AX189" s="14" t="str">
        <f>IF(AND(B189="1500SC", AND(E189='club records'!$J$15, F189&lt;='club records'!$K$15)), "CR", " ")</f>
        <v xml:space="preserve"> </v>
      </c>
      <c r="AY189" s="14" t="str">
        <f>IF(AND(B189="2000SC", OR(AND(E189='club records'!$J$17, F189&lt;='club records'!$K$17), AND(E189='club records'!$J$18, F189&lt;='club records'!$K$18))), "CR", " ")</f>
        <v xml:space="preserve"> </v>
      </c>
      <c r="AZ189" s="14" t="str">
        <f>IF(AND(B189="3000SC", OR(AND(E189='club records'!$J$20, F189&lt;='club records'!$K$20), AND(E189='club records'!$J$21, F189&lt;='club records'!$K$21))), "CR", " ")</f>
        <v xml:space="preserve"> </v>
      </c>
      <c r="BA189" s="15" t="str">
        <f>IF(AND(B189="4x100", OR(AND(E189='club records'!$N$1, F189&lt;='club records'!$O$1), AND(E189='club records'!$N$2, F189&lt;='club records'!$O$2), AND(E189='club records'!$N$3, F189&lt;='club records'!$O$3), AND(E189='club records'!$N$4, F189&lt;='club records'!$O$4), AND(E189='club records'!$N$5, F189&lt;='club records'!$O$5))), "CR", " ")</f>
        <v xml:space="preserve"> </v>
      </c>
      <c r="BB189" s="15" t="str">
        <f>IF(AND(B189="4x200", OR(AND(E189='club records'!$N$6, F189&lt;='club records'!$O$6), AND(E189='club records'!$N$7, F189&lt;='club records'!$O$7), AND(E189='club records'!$N$8, F189&lt;='club records'!$O$8), AND(E189='club records'!$N$9, F189&lt;='club records'!$O$9), AND(E189='club records'!$N$10, F189&lt;='club records'!$O$10))), "CR", " ")</f>
        <v xml:space="preserve"> </v>
      </c>
      <c r="BC189" s="15" t="str">
        <f>IF(AND(B189="4x300", AND(E189='club records'!$N$11, F189&lt;='club records'!$O$11)), "CR", " ")</f>
        <v xml:space="preserve"> </v>
      </c>
      <c r="BD189" s="15" t="str">
        <f>IF(AND(B189="4x400", OR(AND(E189='club records'!$N$12, F189&lt;='club records'!$O$12), AND(E189='club records'!$N$13, F189&lt;='club records'!$O$13), AND(E189='club records'!$N$14, F189&lt;='club records'!$O$14), AND(E189='club records'!$N$15, F189&lt;='club records'!$O$15))), "CR", " ")</f>
        <v xml:space="preserve"> </v>
      </c>
      <c r="BE189" s="15" t="str">
        <f>IF(AND(B189="3x800", OR(AND(E189='club records'!$N$16, F189&lt;='club records'!$O$16), AND(E189='club records'!$N$17, F189&lt;='club records'!$O$17), AND(E189='club records'!$N$18, F189&lt;='club records'!$O$18))), "CR", " ")</f>
        <v xml:space="preserve"> </v>
      </c>
      <c r="BF189" s="15" t="str">
        <f>IF(AND(B189="pentathlon", OR(AND(E189='club records'!$N$21, F189&gt;='club records'!$O$21), AND(E189='club records'!$N$22, F189&gt;='club records'!$O$22),AND(E189='club records'!$N$23, F189&gt;='club records'!$O$23),AND(E189='club records'!$N$24, F189&gt;='club records'!$O$24))), "CR", " ")</f>
        <v xml:space="preserve"> </v>
      </c>
      <c r="BG189" s="15" t="str">
        <f>IF(AND(B189="heptathlon", OR(AND(E189='club records'!$N$26, F189&gt;='club records'!$O$26), AND(E189='club records'!$N$27, F189&gt;='club records'!$O$27))), "CR", " ")</f>
        <v xml:space="preserve"> </v>
      </c>
      <c r="BH189" s="15" t="str">
        <f>IF(AND(B189="decathlon", OR(AND(E189='club records'!$N$29, F189&gt;='club records'!$O$29), AND(E189='club records'!$N$30, F189&gt;='club records'!$O$30),AND(E189='club records'!$N$31, F189&gt;='club records'!$O$31))), "CR", " ")</f>
        <v xml:space="preserve"> </v>
      </c>
    </row>
    <row r="190" spans="1:60" ht="14.5" x14ac:dyDescent="0.35">
      <c r="A190" s="1" t="str">
        <f t="shared" si="11"/>
        <v>U15</v>
      </c>
      <c r="B190" s="2">
        <v>800</v>
      </c>
      <c r="C190" s="1" t="s">
        <v>150</v>
      </c>
      <c r="D190" s="1" t="s">
        <v>301</v>
      </c>
      <c r="E190" s="19" t="s">
        <v>11</v>
      </c>
      <c r="F190" s="20" t="s">
        <v>570</v>
      </c>
      <c r="G190" s="27">
        <v>43715</v>
      </c>
      <c r="H190" s="1" t="s">
        <v>552</v>
      </c>
      <c r="I190" s="1" t="s">
        <v>553</v>
      </c>
      <c r="J190" s="15" t="str">
        <f t="shared" si="12"/>
        <v/>
      </c>
      <c r="K190" s="15" t="str">
        <f>IF(AND(B190=100, OR(AND(E190='club records'!$B$6, F190&lt;='club records'!$C$6), AND(E190='club records'!$B$7, F190&lt;='club records'!$C$7), AND(E190='club records'!$B$8, F190&lt;='club records'!$C$8), AND(E190='club records'!$B$9, F190&lt;='club records'!$C$9), AND(E190='club records'!$B$10, F190&lt;='club records'!$C$10))), "CR", " ")</f>
        <v xml:space="preserve"> </v>
      </c>
      <c r="L190" s="15" t="str">
        <f>IF(AND(B190=200, OR(AND(E190='club records'!$B$11, F190&lt;='club records'!$C$11), AND(E190='club records'!$B$12, F190&lt;='club records'!$C$12), AND(E190='club records'!$B$13, F190&lt;='club records'!$C$13), AND(E190='club records'!$B$14, F190&lt;='club records'!$C$14), AND(E190='club records'!$B$15, F190&lt;='club records'!$C$15))), "CR", " ")</f>
        <v xml:space="preserve"> </v>
      </c>
      <c r="M190" s="15" t="str">
        <f>IF(AND(B190=300, OR(AND(E190='club records'!$B$16, F190&lt;='club records'!$C$16), AND(E190='club records'!$B$17, F190&lt;='club records'!$C$17))), "CR", " ")</f>
        <v xml:space="preserve"> </v>
      </c>
      <c r="N190" s="15" t="str">
        <f>IF(AND(B190=400, OR(AND(E190='club records'!$B$18, F190&lt;='club records'!$C$18), AND(E190='club records'!$B$19, F190&lt;='club records'!$C$19), AND(E190='club records'!$B$20, F190&lt;='club records'!$C$20), AND(E190='club records'!$B$21, F190&lt;='club records'!$C$21))), "CR", " ")</f>
        <v xml:space="preserve"> </v>
      </c>
      <c r="O190" s="15" t="str">
        <f>IF(AND(B190=800, OR(AND(E190='club records'!$B$22, F190&lt;='club records'!$C$22), AND(E190='club records'!$B$23, F190&lt;='club records'!$C$23), AND(E190='club records'!$B$24, F190&lt;='club records'!$C$24), AND(E190='club records'!$B$25, F190&lt;='club records'!$C$25), AND(E190='club records'!$B$26, F190&lt;='club records'!$C$26))), "CR", " ")</f>
        <v xml:space="preserve"> </v>
      </c>
      <c r="P190" s="15" t="str">
        <f>IF(AND(B190=1000, OR(AND(E190='club records'!$B$27, F190&lt;='club records'!$C$27), AND(E190='club records'!$B$28, F190&lt;='club records'!$C$28))), "CR", " ")</f>
        <v xml:space="preserve"> </v>
      </c>
      <c r="Q190" s="15" t="str">
        <f>IF(AND(B190=1500, OR(AND(E190='club records'!$B$29, F190&lt;='club records'!$C$29), AND(E190='club records'!$B$30, F190&lt;='club records'!$C$30), AND(E190='club records'!$B$31, F190&lt;='club records'!$C$31), AND(E190='club records'!$B$32, F190&lt;='club records'!$C$32), AND(E190='club records'!$B$33, F190&lt;='club records'!$C$33))), "CR", " ")</f>
        <v xml:space="preserve"> </v>
      </c>
      <c r="R190" s="15" t="str">
        <f>IF(AND(B190="1600 (Mile)",OR(AND(E190='club records'!$B$34,F190&lt;='club records'!$C$34),AND(E190='club records'!$B$35,F190&lt;='club records'!$C$35),AND(E190='club records'!$B$36,F190&lt;='club records'!$C$36),AND(E190='club records'!$B$37,F190&lt;='club records'!$C$37))),"CR"," ")</f>
        <v xml:space="preserve"> </v>
      </c>
      <c r="S190" s="15" t="str">
        <f>IF(AND(B190=3000, OR(AND(E190='club records'!$B$38, F190&lt;='club records'!$C$38), AND(E190='club records'!$B$39, F190&lt;='club records'!$C$39), AND(E190='club records'!$B$40, F190&lt;='club records'!$C$40), AND(E190='club records'!$B$41, F190&lt;='club records'!$C$41))), "CR", " ")</f>
        <v xml:space="preserve"> </v>
      </c>
      <c r="T190" s="15" t="str">
        <f>IF(AND(B190=5000, OR(AND(E190='club records'!$B$42, F190&lt;='club records'!$C$42), AND(E190='club records'!$B$43, F190&lt;='club records'!$C$43))), "CR", " ")</f>
        <v xml:space="preserve"> </v>
      </c>
      <c r="U190" s="14" t="str">
        <f>IF(AND(B190=10000, OR(AND(E190='club records'!$B$44, F190&lt;='club records'!$C$44), AND(E190='club records'!$B$45, F190&lt;='club records'!$C$45))), "CR", " ")</f>
        <v xml:space="preserve"> </v>
      </c>
      <c r="V190" s="14" t="str">
        <f>IF(AND(B190="high jump", OR(AND(E190='club records'!$F$1, F190&gt;='club records'!$G$1), AND(E190='club records'!$F$2, F190&gt;='club records'!$G$2), AND(E190='club records'!$F$3, F190&gt;='club records'!$G$3), AND(E190='club records'!$F$4, F190&gt;='club records'!$G$4), AND(E190='club records'!$F$5, F190&gt;='club records'!$G$5))), "CR", " ")</f>
        <v xml:space="preserve"> </v>
      </c>
      <c r="W190" s="14" t="str">
        <f>IF(AND(B190="long jump", OR(AND(E190='club records'!$F$6, F190&gt;='club records'!$G$6), AND(E190='club records'!$F$7, F190&gt;='club records'!$G$7), AND(E190='club records'!$F$8, F190&gt;='club records'!$G$8), AND(E190='club records'!$F$9, F190&gt;='club records'!$G$9), AND(E190='club records'!$F$10, F190&gt;='club records'!$G$10))), "CR", " ")</f>
        <v xml:space="preserve"> </v>
      </c>
      <c r="X190" s="14" t="str">
        <f>IF(AND(B190="triple jump", OR(AND(E190='club records'!$F$11, F190&gt;='club records'!$G$11), AND(E190='club records'!$F$12, F190&gt;='club records'!$G$12), AND(E190='club records'!$F$13, F190&gt;='club records'!$G$13), AND(E190='club records'!$F$14, F190&gt;='club records'!$G$14), AND(E190='club records'!$F$15, F190&gt;='club records'!$G$15))), "CR", " ")</f>
        <v xml:space="preserve"> </v>
      </c>
      <c r="Y190" s="14" t="str">
        <f>IF(AND(B190="pole vault", OR(AND(E190='club records'!$F$16, F190&gt;='club records'!$G$16), AND(E190='club records'!$F$17, F190&gt;='club records'!$G$17), AND(E190='club records'!$F$18, F190&gt;='club records'!$G$18), AND(E190='club records'!$F$19, F190&gt;='club records'!$G$19), AND(E190='club records'!$F$20, F190&gt;='club records'!$G$20))), "CR", " ")</f>
        <v xml:space="preserve"> </v>
      </c>
      <c r="Z190" s="14" t="str">
        <f>IF(AND(B190="discus 1", E190='club records'!$F$21, F190&gt;='club records'!$G$21), "CR", " ")</f>
        <v xml:space="preserve"> </v>
      </c>
      <c r="AA190" s="14" t="str">
        <f>IF(AND(B190="discus 1.25", E190='club records'!$F$22, F190&gt;='club records'!$G$22), "CR", " ")</f>
        <v xml:space="preserve"> </v>
      </c>
      <c r="AB190" s="14" t="str">
        <f>IF(AND(B190="discus 1.5", E190='club records'!$F$23, F190&gt;='club records'!$G$23), "CR", " ")</f>
        <v xml:space="preserve"> </v>
      </c>
      <c r="AC190" s="14" t="str">
        <f>IF(AND(B190="discus 1.75", E190='club records'!$F$24, F190&gt;='club records'!$G$24), "CR", " ")</f>
        <v xml:space="preserve"> </v>
      </c>
      <c r="AD190" s="14" t="str">
        <f>IF(AND(B190="discus 2", E190='club records'!$F$25, F190&gt;='club records'!$G$25), "CR", " ")</f>
        <v xml:space="preserve"> </v>
      </c>
      <c r="AE190" s="14" t="str">
        <f>IF(AND(B190="hammer 4", E190='club records'!$F$27, F190&gt;='club records'!$G$27), "CR", " ")</f>
        <v xml:space="preserve"> </v>
      </c>
      <c r="AF190" s="14" t="str">
        <f>IF(AND(B190="hammer 5", E190='club records'!$F$28, F190&gt;='club records'!$G$28), "CR", " ")</f>
        <v xml:space="preserve"> </v>
      </c>
      <c r="AG190" s="14" t="str">
        <f>IF(AND(B190="hammer 6", E190='club records'!$F$29, F190&gt;='club records'!$G$29), "CR", " ")</f>
        <v xml:space="preserve"> </v>
      </c>
      <c r="AH190" s="14" t="str">
        <f>IF(AND(B190="hammer 7.26", E190='club records'!$F$30, F190&gt;='club records'!$G$30), "CR", " ")</f>
        <v xml:space="preserve"> </v>
      </c>
      <c r="AI190" s="14" t="str">
        <f>IF(AND(B190="javelin 400", E190='club records'!$F$31, F190&gt;='club records'!$G$31), "CR", " ")</f>
        <v xml:space="preserve"> </v>
      </c>
      <c r="AJ190" s="14" t="str">
        <f>IF(AND(B190="javelin 600", E190='club records'!$F$32, F190&gt;='club records'!$G$32), "CR", " ")</f>
        <v xml:space="preserve"> </v>
      </c>
      <c r="AK190" s="14" t="str">
        <f>IF(AND(B190="javelin 700", E190='club records'!$F$33, F190&gt;='club records'!$G$33), "CR", " ")</f>
        <v xml:space="preserve"> </v>
      </c>
      <c r="AL190" s="14" t="str">
        <f>IF(AND(B190="javelin 800", OR(AND(E190='club records'!$F$34, F190&gt;='club records'!$G$34), AND(E190='club records'!$F$35, F190&gt;='club records'!$G$35))), "CR", " ")</f>
        <v xml:space="preserve"> </v>
      </c>
      <c r="AM190" s="14" t="str">
        <f>IF(AND(B190="shot 3", E190='club records'!$F$36, F190&gt;='club records'!$G$36), "CR", " ")</f>
        <v xml:space="preserve"> </v>
      </c>
      <c r="AN190" s="14" t="str">
        <f>IF(AND(B190="shot 4", E190='club records'!$F$37, F190&gt;='club records'!$G$37), "CR", " ")</f>
        <v xml:space="preserve"> </v>
      </c>
      <c r="AO190" s="14" t="str">
        <f>IF(AND(B190="shot 5", E190='club records'!$F$38, F190&gt;='club records'!$G$38), "CR", " ")</f>
        <v xml:space="preserve"> </v>
      </c>
      <c r="AP190" s="14" t="str">
        <f>IF(AND(B190="shot 6", E190='club records'!$F$39, F190&gt;='club records'!$G$39), "CR", " ")</f>
        <v xml:space="preserve"> </v>
      </c>
      <c r="AQ190" s="14" t="str">
        <f>IF(AND(B190="shot 7.26", E190='club records'!$F$40, F190&gt;='club records'!$G$40), "CR", " ")</f>
        <v xml:space="preserve"> </v>
      </c>
      <c r="AR190" s="14" t="str">
        <f>IF(AND(B190="60H",OR(AND(E190='club records'!$J$1,F190&lt;='club records'!$K$1),AND(E190='club records'!$J$2,F190&lt;='club records'!$K$2),AND(E190='club records'!$J$3,F190&lt;='club records'!$K$3),AND(E190='club records'!$J$4,F190&lt;='club records'!$K$4),AND(E190='club records'!$J$5,F190&lt;='club records'!$K$5))),"CR"," ")</f>
        <v xml:space="preserve"> </v>
      </c>
      <c r="AS190" s="14" t="str">
        <f>IF(AND(B190="75H", AND(E190='club records'!$J$6, F190&lt;='club records'!$K$6)), "CR", " ")</f>
        <v xml:space="preserve"> </v>
      </c>
      <c r="AT190" s="14" t="str">
        <f>IF(AND(B190="80H", AND(E190='club records'!$J$7, F190&lt;='club records'!$K$7)), "CR", " ")</f>
        <v xml:space="preserve"> </v>
      </c>
      <c r="AU190" s="14" t="str">
        <f>IF(AND(B190="100H", AND(E190='club records'!$J$8, F190&lt;='club records'!$K$8)), "CR", " ")</f>
        <v xml:space="preserve"> </v>
      </c>
      <c r="AV190" s="14" t="str">
        <f>IF(AND(B190="110H", OR(AND(E190='club records'!$J$9, F190&lt;='club records'!$K$9), AND(E190='club records'!$J$10, F190&lt;='club records'!$K$10))), "CR", " ")</f>
        <v xml:space="preserve"> </v>
      </c>
      <c r="AW190" s="14" t="str">
        <f>IF(AND(B190="400H", OR(AND(E190='club records'!$J$11, F190&lt;='club records'!$K$11), AND(E190='club records'!$J$12, F190&lt;='club records'!$K$12), AND(E190='club records'!$J$13, F190&lt;='club records'!$K$13), AND(E190='club records'!$J$14, F190&lt;='club records'!$K$14))), "CR", " ")</f>
        <v xml:space="preserve"> </v>
      </c>
      <c r="AX190" s="14" t="str">
        <f>IF(AND(B190="1500SC", AND(E190='club records'!$J$15, F190&lt;='club records'!$K$15)), "CR", " ")</f>
        <v xml:space="preserve"> </v>
      </c>
      <c r="AY190" s="14" t="str">
        <f>IF(AND(B190="2000SC", OR(AND(E190='club records'!$J$17, F190&lt;='club records'!$K$17), AND(E190='club records'!$J$18, F190&lt;='club records'!$K$18))), "CR", " ")</f>
        <v xml:space="preserve"> </v>
      </c>
      <c r="AZ190" s="14" t="str">
        <f>IF(AND(B190="3000SC", OR(AND(E190='club records'!$J$20, F190&lt;='club records'!$K$20), AND(E190='club records'!$J$21, F190&lt;='club records'!$K$21))), "CR", " ")</f>
        <v xml:space="preserve"> </v>
      </c>
      <c r="BA190" s="15" t="str">
        <f>IF(AND(B190="4x100", OR(AND(E190='club records'!$N$1, F190&lt;='club records'!$O$1), AND(E190='club records'!$N$2, F190&lt;='club records'!$O$2), AND(E190='club records'!$N$3, F190&lt;='club records'!$O$3), AND(E190='club records'!$N$4, F190&lt;='club records'!$O$4), AND(E190='club records'!$N$5, F190&lt;='club records'!$O$5))), "CR", " ")</f>
        <v xml:space="preserve"> </v>
      </c>
      <c r="BB190" s="15" t="str">
        <f>IF(AND(B190="4x200", OR(AND(E190='club records'!$N$6, F190&lt;='club records'!$O$6), AND(E190='club records'!$N$7, F190&lt;='club records'!$O$7), AND(E190='club records'!$N$8, F190&lt;='club records'!$O$8), AND(E190='club records'!$N$9, F190&lt;='club records'!$O$9), AND(E190='club records'!$N$10, F190&lt;='club records'!$O$10))), "CR", " ")</f>
        <v xml:space="preserve"> </v>
      </c>
      <c r="BC190" s="15" t="str">
        <f>IF(AND(B190="4x300", AND(E190='club records'!$N$11, F190&lt;='club records'!$O$11)), "CR", " ")</f>
        <v xml:space="preserve"> </v>
      </c>
      <c r="BD190" s="15" t="str">
        <f>IF(AND(B190="4x400", OR(AND(E190='club records'!$N$12, F190&lt;='club records'!$O$12), AND(E190='club records'!$N$13, F190&lt;='club records'!$O$13), AND(E190='club records'!$N$14, F190&lt;='club records'!$O$14), AND(E190='club records'!$N$15, F190&lt;='club records'!$O$15))), "CR", " ")</f>
        <v xml:space="preserve"> </v>
      </c>
      <c r="BE190" s="15" t="str">
        <f>IF(AND(B190="3x800", OR(AND(E190='club records'!$N$16, F190&lt;='club records'!$O$16), AND(E190='club records'!$N$17, F190&lt;='club records'!$O$17), AND(E190='club records'!$N$18, F190&lt;='club records'!$O$18))), "CR", " ")</f>
        <v xml:space="preserve"> </v>
      </c>
      <c r="BF190" s="15" t="str">
        <f>IF(AND(B190="pentathlon", OR(AND(E190='club records'!$N$21, F190&gt;='club records'!$O$21), AND(E190='club records'!$N$22, F190&gt;='club records'!$O$22),AND(E190='club records'!$N$23, F190&gt;='club records'!$O$23),AND(E190='club records'!$N$24, F190&gt;='club records'!$O$24))), "CR", " ")</f>
        <v xml:space="preserve"> </v>
      </c>
      <c r="BG190" s="15" t="str">
        <f>IF(AND(B190="heptathlon", OR(AND(E190='club records'!$N$26, F190&gt;='club records'!$O$26), AND(E190='club records'!$N$27, F190&gt;='club records'!$O$27))), "CR", " ")</f>
        <v xml:space="preserve"> </v>
      </c>
      <c r="BH190" s="15" t="str">
        <f>IF(AND(B190="decathlon", OR(AND(E190='club records'!$N$29, F190&gt;='club records'!$O$29), AND(E190='club records'!$N$30, F190&gt;='club records'!$O$30),AND(E190='club records'!$N$31, F190&gt;='club records'!$O$31))), "CR", " ")</f>
        <v xml:space="preserve"> </v>
      </c>
    </row>
    <row r="191" spans="1:60" ht="14.5" x14ac:dyDescent="0.35">
      <c r="A191" s="1" t="str">
        <f t="shared" si="11"/>
        <v>U15</v>
      </c>
      <c r="B191" s="2">
        <v>800</v>
      </c>
      <c r="C191" s="1" t="s">
        <v>152</v>
      </c>
      <c r="D191" s="1" t="s">
        <v>153</v>
      </c>
      <c r="E191" s="19" t="s">
        <v>11</v>
      </c>
      <c r="F191" s="20" t="s">
        <v>448</v>
      </c>
      <c r="G191" s="27">
        <v>43638</v>
      </c>
      <c r="H191" s="1" t="s">
        <v>313</v>
      </c>
      <c r="I191" s="1" t="s">
        <v>447</v>
      </c>
      <c r="J191" s="15" t="str">
        <f t="shared" si="12"/>
        <v/>
      </c>
      <c r="K191" s="15" t="str">
        <f>IF(AND(B191=100, OR(AND(E191='club records'!$B$6, F191&lt;='club records'!$C$6), AND(E191='club records'!$B$7, F191&lt;='club records'!$C$7), AND(E191='club records'!$B$8, F191&lt;='club records'!$C$8), AND(E191='club records'!$B$9, F191&lt;='club records'!$C$9), AND(E191='club records'!$B$10, F191&lt;='club records'!$C$10))), "CR", " ")</f>
        <v xml:space="preserve"> </v>
      </c>
      <c r="L191" s="15" t="str">
        <f>IF(AND(B191=200, OR(AND(E191='club records'!$B$11, F191&lt;='club records'!$C$11), AND(E191='club records'!$B$12, F191&lt;='club records'!$C$12), AND(E191='club records'!$B$13, F191&lt;='club records'!$C$13), AND(E191='club records'!$B$14, F191&lt;='club records'!$C$14), AND(E191='club records'!$B$15, F191&lt;='club records'!$C$15))), "CR", " ")</f>
        <v xml:space="preserve"> </v>
      </c>
      <c r="M191" s="15" t="str">
        <f>IF(AND(B191=300, OR(AND(E191='club records'!$B$16, F191&lt;='club records'!$C$16), AND(E191='club records'!$B$17, F191&lt;='club records'!$C$17))), "CR", " ")</f>
        <v xml:space="preserve"> </v>
      </c>
      <c r="N191" s="15" t="str">
        <f>IF(AND(B191=400, OR(AND(E191='club records'!$B$18, F191&lt;='club records'!$C$18), AND(E191='club records'!$B$19, F191&lt;='club records'!$C$19), AND(E191='club records'!$B$20, F191&lt;='club records'!$C$20), AND(E191='club records'!$B$21, F191&lt;='club records'!$C$21))), "CR", " ")</f>
        <v xml:space="preserve"> </v>
      </c>
      <c r="O191" s="15" t="str">
        <f>IF(AND(B191=800, OR(AND(E191='club records'!$B$22, F191&lt;='club records'!$C$22), AND(E191='club records'!$B$23, F191&lt;='club records'!$C$23), AND(E191='club records'!$B$24, F191&lt;='club records'!$C$24), AND(E191='club records'!$B$25, F191&lt;='club records'!$C$25), AND(E191='club records'!$B$26, F191&lt;='club records'!$C$26))), "CR", " ")</f>
        <v xml:space="preserve"> </v>
      </c>
      <c r="P191" s="15" t="str">
        <f>IF(AND(B191=1000, OR(AND(E191='club records'!$B$27, F191&lt;='club records'!$C$27), AND(E191='club records'!$B$28, F191&lt;='club records'!$C$28))), "CR", " ")</f>
        <v xml:space="preserve"> </v>
      </c>
      <c r="Q191" s="15" t="str">
        <f>IF(AND(B191=1500, OR(AND(E191='club records'!$B$29, F191&lt;='club records'!$C$29), AND(E191='club records'!$B$30, F191&lt;='club records'!$C$30), AND(E191='club records'!$B$31, F191&lt;='club records'!$C$31), AND(E191='club records'!$B$32, F191&lt;='club records'!$C$32), AND(E191='club records'!$B$33, F191&lt;='club records'!$C$33))), "CR", " ")</f>
        <v xml:space="preserve"> </v>
      </c>
      <c r="R191" s="15" t="str">
        <f>IF(AND(B191="1600 (Mile)",OR(AND(E191='club records'!$B$34,F191&lt;='club records'!$C$34),AND(E191='club records'!$B$35,F191&lt;='club records'!$C$35),AND(E191='club records'!$B$36,F191&lt;='club records'!$C$36),AND(E191='club records'!$B$37,F191&lt;='club records'!$C$37))),"CR"," ")</f>
        <v xml:space="preserve"> </v>
      </c>
      <c r="S191" s="15" t="str">
        <f>IF(AND(B191=3000, OR(AND(E191='club records'!$B$38, F191&lt;='club records'!$C$38), AND(E191='club records'!$B$39, F191&lt;='club records'!$C$39), AND(E191='club records'!$B$40, F191&lt;='club records'!$C$40), AND(E191='club records'!$B$41, F191&lt;='club records'!$C$41))), "CR", " ")</f>
        <v xml:space="preserve"> </v>
      </c>
      <c r="T191" s="15" t="str">
        <f>IF(AND(B191=5000, OR(AND(E191='club records'!$B$42, F191&lt;='club records'!$C$42), AND(E191='club records'!$B$43, F191&lt;='club records'!$C$43))), "CR", " ")</f>
        <v xml:space="preserve"> </v>
      </c>
      <c r="U191" s="14" t="str">
        <f>IF(AND(B191=10000, OR(AND(E191='club records'!$B$44, F191&lt;='club records'!$C$44), AND(E191='club records'!$B$45, F191&lt;='club records'!$C$45))), "CR", " ")</f>
        <v xml:space="preserve"> </v>
      </c>
      <c r="V191" s="14" t="str">
        <f>IF(AND(B191="high jump", OR(AND(E191='club records'!$F$1, F191&gt;='club records'!$G$1), AND(E191='club records'!$F$2, F191&gt;='club records'!$G$2), AND(E191='club records'!$F$3, F191&gt;='club records'!$G$3), AND(E191='club records'!$F$4, F191&gt;='club records'!$G$4), AND(E191='club records'!$F$5, F191&gt;='club records'!$G$5))), "CR", " ")</f>
        <v xml:space="preserve"> </v>
      </c>
      <c r="W191" s="14" t="str">
        <f>IF(AND(B191="long jump", OR(AND(E191='club records'!$F$6, F191&gt;='club records'!$G$6), AND(E191='club records'!$F$7, F191&gt;='club records'!$G$7), AND(E191='club records'!$F$8, F191&gt;='club records'!$G$8), AND(E191='club records'!$F$9, F191&gt;='club records'!$G$9), AND(E191='club records'!$F$10, F191&gt;='club records'!$G$10))), "CR", " ")</f>
        <v xml:space="preserve"> </v>
      </c>
      <c r="X191" s="14" t="str">
        <f>IF(AND(B191="triple jump", OR(AND(E191='club records'!$F$11, F191&gt;='club records'!$G$11), AND(E191='club records'!$F$12, F191&gt;='club records'!$G$12), AND(E191='club records'!$F$13, F191&gt;='club records'!$G$13), AND(E191='club records'!$F$14, F191&gt;='club records'!$G$14), AND(E191='club records'!$F$15, F191&gt;='club records'!$G$15))), "CR", " ")</f>
        <v xml:space="preserve"> </v>
      </c>
      <c r="Y191" s="14" t="str">
        <f>IF(AND(B191="pole vault", OR(AND(E191='club records'!$F$16, F191&gt;='club records'!$G$16), AND(E191='club records'!$F$17, F191&gt;='club records'!$G$17), AND(E191='club records'!$F$18, F191&gt;='club records'!$G$18), AND(E191='club records'!$F$19, F191&gt;='club records'!$G$19), AND(E191='club records'!$F$20, F191&gt;='club records'!$G$20))), "CR", " ")</f>
        <v xml:space="preserve"> </v>
      </c>
      <c r="Z191" s="14" t="str">
        <f>IF(AND(B191="discus 1", E191='club records'!$F$21, F191&gt;='club records'!$G$21), "CR", " ")</f>
        <v xml:space="preserve"> </v>
      </c>
      <c r="AA191" s="14" t="str">
        <f>IF(AND(B191="discus 1.25", E191='club records'!$F$22, F191&gt;='club records'!$G$22), "CR", " ")</f>
        <v xml:space="preserve"> </v>
      </c>
      <c r="AB191" s="14" t="str">
        <f>IF(AND(B191="discus 1.5", E191='club records'!$F$23, F191&gt;='club records'!$G$23), "CR", " ")</f>
        <v xml:space="preserve"> </v>
      </c>
      <c r="AC191" s="14" t="str">
        <f>IF(AND(B191="discus 1.75", E191='club records'!$F$24, F191&gt;='club records'!$G$24), "CR", " ")</f>
        <v xml:space="preserve"> </v>
      </c>
      <c r="AD191" s="14" t="str">
        <f>IF(AND(B191="discus 2", E191='club records'!$F$25, F191&gt;='club records'!$G$25), "CR", " ")</f>
        <v xml:space="preserve"> </v>
      </c>
      <c r="AE191" s="14" t="str">
        <f>IF(AND(B191="hammer 4", E191='club records'!$F$27, F191&gt;='club records'!$G$27), "CR", " ")</f>
        <v xml:space="preserve"> </v>
      </c>
      <c r="AF191" s="14" t="str">
        <f>IF(AND(B191="hammer 5", E191='club records'!$F$28, F191&gt;='club records'!$G$28), "CR", " ")</f>
        <v xml:space="preserve"> </v>
      </c>
      <c r="AG191" s="14" t="str">
        <f>IF(AND(B191="hammer 6", E191='club records'!$F$29, F191&gt;='club records'!$G$29), "CR", " ")</f>
        <v xml:space="preserve"> </v>
      </c>
      <c r="AH191" s="14" t="str">
        <f>IF(AND(B191="hammer 7.26", E191='club records'!$F$30, F191&gt;='club records'!$G$30), "CR", " ")</f>
        <v xml:space="preserve"> </v>
      </c>
      <c r="AI191" s="14" t="str">
        <f>IF(AND(B191="javelin 400", E191='club records'!$F$31, F191&gt;='club records'!$G$31), "CR", " ")</f>
        <v xml:space="preserve"> </v>
      </c>
      <c r="AJ191" s="14" t="str">
        <f>IF(AND(B191="javelin 600", E191='club records'!$F$32, F191&gt;='club records'!$G$32), "CR", " ")</f>
        <v xml:space="preserve"> </v>
      </c>
      <c r="AK191" s="14" t="str">
        <f>IF(AND(B191="javelin 700", E191='club records'!$F$33, F191&gt;='club records'!$G$33), "CR", " ")</f>
        <v xml:space="preserve"> </v>
      </c>
      <c r="AL191" s="14" t="str">
        <f>IF(AND(B191="javelin 800", OR(AND(E191='club records'!$F$34, F191&gt;='club records'!$G$34), AND(E191='club records'!$F$35, F191&gt;='club records'!$G$35))), "CR", " ")</f>
        <v xml:space="preserve"> </v>
      </c>
      <c r="AM191" s="14" t="str">
        <f>IF(AND(B191="shot 3", E191='club records'!$F$36, F191&gt;='club records'!$G$36), "CR", " ")</f>
        <v xml:space="preserve"> </v>
      </c>
      <c r="AN191" s="14" t="str">
        <f>IF(AND(B191="shot 4", E191='club records'!$F$37, F191&gt;='club records'!$G$37), "CR", " ")</f>
        <v xml:space="preserve"> </v>
      </c>
      <c r="AO191" s="14" t="str">
        <f>IF(AND(B191="shot 5", E191='club records'!$F$38, F191&gt;='club records'!$G$38), "CR", " ")</f>
        <v xml:space="preserve"> </v>
      </c>
      <c r="AP191" s="14" t="str">
        <f>IF(AND(B191="shot 6", E191='club records'!$F$39, F191&gt;='club records'!$G$39), "CR", " ")</f>
        <v xml:space="preserve"> </v>
      </c>
      <c r="AQ191" s="14" t="str">
        <f>IF(AND(B191="shot 7.26", E191='club records'!$F$40, F191&gt;='club records'!$G$40), "CR", " ")</f>
        <v xml:space="preserve"> </v>
      </c>
      <c r="AR191" s="14" t="str">
        <f>IF(AND(B191="60H",OR(AND(E191='club records'!$J$1,F191&lt;='club records'!$K$1),AND(E191='club records'!$J$2,F191&lt;='club records'!$K$2),AND(E191='club records'!$J$3,F191&lt;='club records'!$K$3),AND(E191='club records'!$J$4,F191&lt;='club records'!$K$4),AND(E191='club records'!$J$5,F191&lt;='club records'!$K$5))),"CR"," ")</f>
        <v xml:space="preserve"> </v>
      </c>
      <c r="AS191" s="14" t="str">
        <f>IF(AND(B191="75H", AND(E191='club records'!$J$6, F191&lt;='club records'!$K$6)), "CR", " ")</f>
        <v xml:space="preserve"> </v>
      </c>
      <c r="AT191" s="14" t="str">
        <f>IF(AND(B191="80H", AND(E191='club records'!$J$7, F191&lt;='club records'!$K$7)), "CR", " ")</f>
        <v xml:space="preserve"> </v>
      </c>
      <c r="AU191" s="14" t="str">
        <f>IF(AND(B191="100H", AND(E191='club records'!$J$8, F191&lt;='club records'!$K$8)), "CR", " ")</f>
        <v xml:space="preserve"> </v>
      </c>
      <c r="AV191" s="14" t="str">
        <f>IF(AND(B191="110H", OR(AND(E191='club records'!$J$9, F191&lt;='club records'!$K$9), AND(E191='club records'!$J$10, F191&lt;='club records'!$K$10))), "CR", " ")</f>
        <v xml:space="preserve"> </v>
      </c>
      <c r="AW191" s="14" t="str">
        <f>IF(AND(B191="400H", OR(AND(E191='club records'!$J$11, F191&lt;='club records'!$K$11), AND(E191='club records'!$J$12, F191&lt;='club records'!$K$12), AND(E191='club records'!$J$13, F191&lt;='club records'!$K$13), AND(E191='club records'!$J$14, F191&lt;='club records'!$K$14))), "CR", " ")</f>
        <v xml:space="preserve"> </v>
      </c>
      <c r="AX191" s="14" t="str">
        <f>IF(AND(B191="1500SC", AND(E191='club records'!$J$15, F191&lt;='club records'!$K$15)), "CR", " ")</f>
        <v xml:space="preserve"> </v>
      </c>
      <c r="AY191" s="14" t="str">
        <f>IF(AND(B191="2000SC", OR(AND(E191='club records'!$J$17, F191&lt;='club records'!$K$17), AND(E191='club records'!$J$18, F191&lt;='club records'!$K$18))), "CR", " ")</f>
        <v xml:space="preserve"> </v>
      </c>
      <c r="AZ191" s="14" t="str">
        <f>IF(AND(B191="3000SC", OR(AND(E191='club records'!$J$20, F191&lt;='club records'!$K$20), AND(E191='club records'!$J$21, F191&lt;='club records'!$K$21))), "CR", " ")</f>
        <v xml:space="preserve"> </v>
      </c>
      <c r="BA191" s="15" t="str">
        <f>IF(AND(B191="4x100", OR(AND(E191='club records'!$N$1, F191&lt;='club records'!$O$1), AND(E191='club records'!$N$2, F191&lt;='club records'!$O$2), AND(E191='club records'!$N$3, F191&lt;='club records'!$O$3), AND(E191='club records'!$N$4, F191&lt;='club records'!$O$4), AND(E191='club records'!$N$5, F191&lt;='club records'!$O$5))), "CR", " ")</f>
        <v xml:space="preserve"> </v>
      </c>
      <c r="BB191" s="15" t="str">
        <f>IF(AND(B191="4x200", OR(AND(E191='club records'!$N$6, F191&lt;='club records'!$O$6), AND(E191='club records'!$N$7, F191&lt;='club records'!$O$7), AND(E191='club records'!$N$8, F191&lt;='club records'!$O$8), AND(E191='club records'!$N$9, F191&lt;='club records'!$O$9), AND(E191='club records'!$N$10, F191&lt;='club records'!$O$10))), "CR", " ")</f>
        <v xml:space="preserve"> </v>
      </c>
      <c r="BC191" s="15" t="str">
        <f>IF(AND(B191="4x300", AND(E191='club records'!$N$11, F191&lt;='club records'!$O$11)), "CR", " ")</f>
        <v xml:space="preserve"> </v>
      </c>
      <c r="BD191" s="15" t="str">
        <f>IF(AND(B191="4x400", OR(AND(E191='club records'!$N$12, F191&lt;='club records'!$O$12), AND(E191='club records'!$N$13, F191&lt;='club records'!$O$13), AND(E191='club records'!$N$14, F191&lt;='club records'!$O$14), AND(E191='club records'!$N$15, F191&lt;='club records'!$O$15))), "CR", " ")</f>
        <v xml:space="preserve"> </v>
      </c>
      <c r="BE191" s="15" t="str">
        <f>IF(AND(B191="3x800", OR(AND(E191='club records'!$N$16, F191&lt;='club records'!$O$16), AND(E191='club records'!$N$17, F191&lt;='club records'!$O$17), AND(E191='club records'!$N$18, F191&lt;='club records'!$O$18))), "CR", " ")</f>
        <v xml:space="preserve"> </v>
      </c>
      <c r="BF191" s="15" t="str">
        <f>IF(AND(B191="pentathlon", OR(AND(E191='club records'!$N$21, F191&gt;='club records'!$O$21), AND(E191='club records'!$N$22, F191&gt;='club records'!$O$22),AND(E191='club records'!$N$23, F191&gt;='club records'!$O$23),AND(E191='club records'!$N$24, F191&gt;='club records'!$O$24))), "CR", " ")</f>
        <v xml:space="preserve"> </v>
      </c>
      <c r="BG191" s="15" t="str">
        <f>IF(AND(B191="heptathlon", OR(AND(E191='club records'!$N$26, F191&gt;='club records'!$O$26), AND(E191='club records'!$N$27, F191&gt;='club records'!$O$27))), "CR", " ")</f>
        <v xml:space="preserve"> </v>
      </c>
      <c r="BH191" s="15" t="str">
        <f>IF(AND(B191="decathlon", OR(AND(E191='club records'!$N$29, F191&gt;='club records'!$O$29), AND(E191='club records'!$N$30, F191&gt;='club records'!$O$30),AND(E191='club records'!$N$31, F191&gt;='club records'!$O$31))), "CR", " ")</f>
        <v xml:space="preserve"> </v>
      </c>
    </row>
    <row r="192" spans="1:60" ht="14.5" x14ac:dyDescent="0.35">
      <c r="A192" s="1" t="str">
        <f t="shared" si="11"/>
        <v>U15</v>
      </c>
      <c r="B192" s="2">
        <v>800</v>
      </c>
      <c r="C192" s="1" t="s">
        <v>40</v>
      </c>
      <c r="D192" s="1" t="s">
        <v>102</v>
      </c>
      <c r="E192" s="19" t="s">
        <v>11</v>
      </c>
      <c r="F192" s="20" t="s">
        <v>360</v>
      </c>
      <c r="G192" s="27">
        <v>43603</v>
      </c>
      <c r="H192" s="1" t="s">
        <v>304</v>
      </c>
      <c r="I192" s="1" t="s">
        <v>358</v>
      </c>
      <c r="J192" s="15" t="str">
        <f t="shared" si="12"/>
        <v/>
      </c>
      <c r="K192" s="15" t="str">
        <f>IF(AND(B192=100, OR(AND(E192='club records'!$B$6, F192&lt;='club records'!$C$6), AND(E192='club records'!$B$7, F192&lt;='club records'!$C$7), AND(E192='club records'!$B$8, F192&lt;='club records'!$C$8), AND(E192='club records'!$B$9, F192&lt;='club records'!$C$9), AND(E192='club records'!$B$10, F192&lt;='club records'!$C$10))), "CR", " ")</f>
        <v xml:space="preserve"> </v>
      </c>
      <c r="L192" s="15" t="str">
        <f>IF(AND(B192=200, OR(AND(E192='club records'!$B$11, F192&lt;='club records'!$C$11), AND(E192='club records'!$B$12, F192&lt;='club records'!$C$12), AND(E192='club records'!$B$13, F192&lt;='club records'!$C$13), AND(E192='club records'!$B$14, F192&lt;='club records'!$C$14), AND(E192='club records'!$B$15, F192&lt;='club records'!$C$15))), "CR", " ")</f>
        <v xml:space="preserve"> </v>
      </c>
      <c r="M192" s="15" t="str">
        <f>IF(AND(B192=300, OR(AND(E192='club records'!$B$16, F192&lt;='club records'!$C$16), AND(E192='club records'!$B$17, F192&lt;='club records'!$C$17))), "CR", " ")</f>
        <v xml:space="preserve"> </v>
      </c>
      <c r="N192" s="15" t="str">
        <f>IF(AND(B192=400, OR(AND(E192='club records'!$B$18, F192&lt;='club records'!$C$18), AND(E192='club records'!$B$19, F192&lt;='club records'!$C$19), AND(E192='club records'!$B$20, F192&lt;='club records'!$C$20), AND(E192='club records'!$B$21, F192&lt;='club records'!$C$21))), "CR", " ")</f>
        <v xml:space="preserve"> </v>
      </c>
      <c r="O192" s="15" t="str">
        <f>IF(AND(B192=800, OR(AND(E192='club records'!$B$22, F192&lt;='club records'!$C$22), AND(E192='club records'!$B$23, F192&lt;='club records'!$C$23), AND(E192='club records'!$B$24, F192&lt;='club records'!$C$24), AND(E192='club records'!$B$25, F192&lt;='club records'!$C$25), AND(E192='club records'!$B$26, F192&lt;='club records'!$C$26))), "CR", " ")</f>
        <v xml:space="preserve"> </v>
      </c>
      <c r="P192" s="15" t="str">
        <f>IF(AND(B192=1000, OR(AND(E192='club records'!$B$27, F192&lt;='club records'!$C$27), AND(E192='club records'!$B$28, F192&lt;='club records'!$C$28))), "CR", " ")</f>
        <v xml:space="preserve"> </v>
      </c>
      <c r="Q192" s="15" t="str">
        <f>IF(AND(B192=1500, OR(AND(E192='club records'!$B$29, F192&lt;='club records'!$C$29), AND(E192='club records'!$B$30, F192&lt;='club records'!$C$30), AND(E192='club records'!$B$31, F192&lt;='club records'!$C$31), AND(E192='club records'!$B$32, F192&lt;='club records'!$C$32), AND(E192='club records'!$B$33, F192&lt;='club records'!$C$33))), "CR", " ")</f>
        <v xml:space="preserve"> </v>
      </c>
      <c r="R192" s="15" t="str">
        <f>IF(AND(B192="1600 (Mile)",OR(AND(E192='club records'!$B$34,F192&lt;='club records'!$C$34),AND(E192='club records'!$B$35,F192&lt;='club records'!$C$35),AND(E192='club records'!$B$36,F192&lt;='club records'!$C$36),AND(E192='club records'!$B$37,F192&lt;='club records'!$C$37))),"CR"," ")</f>
        <v xml:space="preserve"> </v>
      </c>
      <c r="S192" s="15" t="str">
        <f>IF(AND(B192=3000, OR(AND(E192='club records'!$B$38, F192&lt;='club records'!$C$38), AND(E192='club records'!$B$39, F192&lt;='club records'!$C$39), AND(E192='club records'!$B$40, F192&lt;='club records'!$C$40), AND(E192='club records'!$B$41, F192&lt;='club records'!$C$41))), "CR", " ")</f>
        <v xml:space="preserve"> </v>
      </c>
      <c r="T192" s="15" t="str">
        <f>IF(AND(B192=5000, OR(AND(E192='club records'!$B$42, F192&lt;='club records'!$C$42), AND(E192='club records'!$B$43, F192&lt;='club records'!$C$43))), "CR", " ")</f>
        <v xml:space="preserve"> </v>
      </c>
      <c r="U192" s="14" t="str">
        <f>IF(AND(B192=10000, OR(AND(E192='club records'!$B$44, F192&lt;='club records'!$C$44), AND(E192='club records'!$B$45, F192&lt;='club records'!$C$45))), "CR", " ")</f>
        <v xml:space="preserve"> </v>
      </c>
      <c r="V192" s="14" t="str">
        <f>IF(AND(B192="high jump", OR(AND(E192='club records'!$F$1, F192&gt;='club records'!$G$1), AND(E192='club records'!$F$2, F192&gt;='club records'!$G$2), AND(E192='club records'!$F$3, F192&gt;='club records'!$G$3), AND(E192='club records'!$F$4, F192&gt;='club records'!$G$4), AND(E192='club records'!$F$5, F192&gt;='club records'!$G$5))), "CR", " ")</f>
        <v xml:space="preserve"> </v>
      </c>
      <c r="W192" s="14" t="str">
        <f>IF(AND(B192="long jump", OR(AND(E192='club records'!$F$6, F192&gt;='club records'!$G$6), AND(E192='club records'!$F$7, F192&gt;='club records'!$G$7), AND(E192='club records'!$F$8, F192&gt;='club records'!$G$8), AND(E192='club records'!$F$9, F192&gt;='club records'!$G$9), AND(E192='club records'!$F$10, F192&gt;='club records'!$G$10))), "CR", " ")</f>
        <v xml:space="preserve"> </v>
      </c>
      <c r="X192" s="14" t="str">
        <f>IF(AND(B192="triple jump", OR(AND(E192='club records'!$F$11, F192&gt;='club records'!$G$11), AND(E192='club records'!$F$12, F192&gt;='club records'!$G$12), AND(E192='club records'!$F$13, F192&gt;='club records'!$G$13), AND(E192='club records'!$F$14, F192&gt;='club records'!$G$14), AND(E192='club records'!$F$15, F192&gt;='club records'!$G$15))), "CR", " ")</f>
        <v xml:space="preserve"> </v>
      </c>
      <c r="Y192" s="14" t="str">
        <f>IF(AND(B192="pole vault", OR(AND(E192='club records'!$F$16, F192&gt;='club records'!$G$16), AND(E192='club records'!$F$17, F192&gt;='club records'!$G$17), AND(E192='club records'!$F$18, F192&gt;='club records'!$G$18), AND(E192='club records'!$F$19, F192&gt;='club records'!$G$19), AND(E192='club records'!$F$20, F192&gt;='club records'!$G$20))), "CR", " ")</f>
        <v xml:space="preserve"> </v>
      </c>
      <c r="Z192" s="14" t="str">
        <f>IF(AND(B192="discus 1", E192='club records'!$F$21, F192&gt;='club records'!$G$21), "CR", " ")</f>
        <v xml:space="preserve"> </v>
      </c>
      <c r="AA192" s="14" t="str">
        <f>IF(AND(B192="discus 1.25", E192='club records'!$F$22, F192&gt;='club records'!$G$22), "CR", " ")</f>
        <v xml:space="preserve"> </v>
      </c>
      <c r="AB192" s="14" t="str">
        <f>IF(AND(B192="discus 1.5", E192='club records'!$F$23, F192&gt;='club records'!$G$23), "CR", " ")</f>
        <v xml:space="preserve"> </v>
      </c>
      <c r="AC192" s="14" t="str">
        <f>IF(AND(B192="discus 1.75", E192='club records'!$F$24, F192&gt;='club records'!$G$24), "CR", " ")</f>
        <v xml:space="preserve"> </v>
      </c>
      <c r="AD192" s="14" t="str">
        <f>IF(AND(B192="discus 2", E192='club records'!$F$25, F192&gt;='club records'!$G$25), "CR", " ")</f>
        <v xml:space="preserve"> </v>
      </c>
      <c r="AE192" s="14" t="str">
        <f>IF(AND(B192="hammer 4", E192='club records'!$F$27, F192&gt;='club records'!$G$27), "CR", " ")</f>
        <v xml:space="preserve"> </v>
      </c>
      <c r="AF192" s="14" t="str">
        <f>IF(AND(B192="hammer 5", E192='club records'!$F$28, F192&gt;='club records'!$G$28), "CR", " ")</f>
        <v xml:space="preserve"> </v>
      </c>
      <c r="AG192" s="14" t="str">
        <f>IF(AND(B192="hammer 6", E192='club records'!$F$29, F192&gt;='club records'!$G$29), "CR", " ")</f>
        <v xml:space="preserve"> </v>
      </c>
      <c r="AH192" s="14" t="str">
        <f>IF(AND(B192="hammer 7.26", E192='club records'!$F$30, F192&gt;='club records'!$G$30), "CR", " ")</f>
        <v xml:space="preserve"> </v>
      </c>
      <c r="AI192" s="14" t="str">
        <f>IF(AND(B192="javelin 400", E192='club records'!$F$31, F192&gt;='club records'!$G$31), "CR", " ")</f>
        <v xml:space="preserve"> </v>
      </c>
      <c r="AJ192" s="14" t="str">
        <f>IF(AND(B192="javelin 600", E192='club records'!$F$32, F192&gt;='club records'!$G$32), "CR", " ")</f>
        <v xml:space="preserve"> </v>
      </c>
      <c r="AK192" s="14" t="str">
        <f>IF(AND(B192="javelin 700", E192='club records'!$F$33, F192&gt;='club records'!$G$33), "CR", " ")</f>
        <v xml:space="preserve"> </v>
      </c>
      <c r="AL192" s="14" t="str">
        <f>IF(AND(B192="javelin 800", OR(AND(E192='club records'!$F$34, F192&gt;='club records'!$G$34), AND(E192='club records'!$F$35, F192&gt;='club records'!$G$35))), "CR", " ")</f>
        <v xml:space="preserve"> </v>
      </c>
      <c r="AM192" s="14" t="str">
        <f>IF(AND(B192="shot 3", E192='club records'!$F$36, F192&gt;='club records'!$G$36), "CR", " ")</f>
        <v xml:space="preserve"> </v>
      </c>
      <c r="AN192" s="14" t="str">
        <f>IF(AND(B192="shot 4", E192='club records'!$F$37, F192&gt;='club records'!$G$37), "CR", " ")</f>
        <v xml:space="preserve"> </v>
      </c>
      <c r="AO192" s="14" t="str">
        <f>IF(AND(B192="shot 5", E192='club records'!$F$38, F192&gt;='club records'!$G$38), "CR", " ")</f>
        <v xml:space="preserve"> </v>
      </c>
      <c r="AP192" s="14" t="str">
        <f>IF(AND(B192="shot 6", E192='club records'!$F$39, F192&gt;='club records'!$G$39), "CR", " ")</f>
        <v xml:space="preserve"> </v>
      </c>
      <c r="AQ192" s="14" t="str">
        <f>IF(AND(B192="shot 7.26", E192='club records'!$F$40, F192&gt;='club records'!$G$40), "CR", " ")</f>
        <v xml:space="preserve"> </v>
      </c>
      <c r="AR192" s="14" t="str">
        <f>IF(AND(B192="60H",OR(AND(E192='club records'!$J$1,F192&lt;='club records'!$K$1),AND(E192='club records'!$J$2,F192&lt;='club records'!$K$2),AND(E192='club records'!$J$3,F192&lt;='club records'!$K$3),AND(E192='club records'!$J$4,F192&lt;='club records'!$K$4),AND(E192='club records'!$J$5,F192&lt;='club records'!$K$5))),"CR"," ")</f>
        <v xml:space="preserve"> </v>
      </c>
      <c r="AS192" s="14" t="str">
        <f>IF(AND(B192="75H", AND(E192='club records'!$J$6, F192&lt;='club records'!$K$6)), "CR", " ")</f>
        <v xml:space="preserve"> </v>
      </c>
      <c r="AT192" s="14" t="str">
        <f>IF(AND(B192="80H", AND(E192='club records'!$J$7, F192&lt;='club records'!$K$7)), "CR", " ")</f>
        <v xml:space="preserve"> </v>
      </c>
      <c r="AU192" s="14" t="str">
        <f>IF(AND(B192="100H", AND(E192='club records'!$J$8, F192&lt;='club records'!$K$8)), "CR", " ")</f>
        <v xml:space="preserve"> </v>
      </c>
      <c r="AV192" s="14" t="str">
        <f>IF(AND(B192="110H", OR(AND(E192='club records'!$J$9, F192&lt;='club records'!$K$9), AND(E192='club records'!$J$10, F192&lt;='club records'!$K$10))), "CR", " ")</f>
        <v xml:space="preserve"> </v>
      </c>
      <c r="AW192" s="14" t="str">
        <f>IF(AND(B192="400H", OR(AND(E192='club records'!$J$11, F192&lt;='club records'!$K$11), AND(E192='club records'!$J$12, F192&lt;='club records'!$K$12), AND(E192='club records'!$J$13, F192&lt;='club records'!$K$13), AND(E192='club records'!$J$14, F192&lt;='club records'!$K$14))), "CR", " ")</f>
        <v xml:space="preserve"> </v>
      </c>
      <c r="AX192" s="14" t="str">
        <f>IF(AND(B192="1500SC", AND(E192='club records'!$J$15, F192&lt;='club records'!$K$15)), "CR", " ")</f>
        <v xml:space="preserve"> </v>
      </c>
      <c r="AY192" s="14" t="str">
        <f>IF(AND(B192="2000SC", OR(AND(E192='club records'!$J$17, F192&lt;='club records'!$K$17), AND(E192='club records'!$J$18, F192&lt;='club records'!$K$18))), "CR", " ")</f>
        <v xml:space="preserve"> </v>
      </c>
      <c r="AZ192" s="14" t="str">
        <f>IF(AND(B192="3000SC", OR(AND(E192='club records'!$J$20, F192&lt;='club records'!$K$20), AND(E192='club records'!$J$21, F192&lt;='club records'!$K$21))), "CR", " ")</f>
        <v xml:space="preserve"> </v>
      </c>
      <c r="BA192" s="15" t="str">
        <f>IF(AND(B192="4x100", OR(AND(E192='club records'!$N$1, F192&lt;='club records'!$O$1), AND(E192='club records'!$N$2, F192&lt;='club records'!$O$2), AND(E192='club records'!$N$3, F192&lt;='club records'!$O$3), AND(E192='club records'!$N$4, F192&lt;='club records'!$O$4), AND(E192='club records'!$N$5, F192&lt;='club records'!$O$5))), "CR", " ")</f>
        <v xml:space="preserve"> </v>
      </c>
      <c r="BB192" s="15" t="str">
        <f>IF(AND(B192="4x200", OR(AND(E192='club records'!$N$6, F192&lt;='club records'!$O$6), AND(E192='club records'!$N$7, F192&lt;='club records'!$O$7), AND(E192='club records'!$N$8, F192&lt;='club records'!$O$8), AND(E192='club records'!$N$9, F192&lt;='club records'!$O$9), AND(E192='club records'!$N$10, F192&lt;='club records'!$O$10))), "CR", " ")</f>
        <v xml:space="preserve"> </v>
      </c>
      <c r="BC192" s="15" t="str">
        <f>IF(AND(B192="4x300", AND(E192='club records'!$N$11, F192&lt;='club records'!$O$11)), "CR", " ")</f>
        <v xml:space="preserve"> </v>
      </c>
      <c r="BD192" s="15" t="str">
        <f>IF(AND(B192="4x400", OR(AND(E192='club records'!$N$12, F192&lt;='club records'!$O$12), AND(E192='club records'!$N$13, F192&lt;='club records'!$O$13), AND(E192='club records'!$N$14, F192&lt;='club records'!$O$14), AND(E192='club records'!$N$15, F192&lt;='club records'!$O$15))), "CR", " ")</f>
        <v xml:space="preserve"> </v>
      </c>
      <c r="BE192" s="15" t="str">
        <f>IF(AND(B192="3x800", OR(AND(E192='club records'!$N$16, F192&lt;='club records'!$O$16), AND(E192='club records'!$N$17, F192&lt;='club records'!$O$17), AND(E192='club records'!$N$18, F192&lt;='club records'!$O$18))), "CR", " ")</f>
        <v xml:space="preserve"> </v>
      </c>
      <c r="BF192" s="15" t="str">
        <f>IF(AND(B192="pentathlon", OR(AND(E192='club records'!$N$21, F192&gt;='club records'!$O$21), AND(E192='club records'!$N$22, F192&gt;='club records'!$O$22),AND(E192='club records'!$N$23, F192&gt;='club records'!$O$23),AND(E192='club records'!$N$24, F192&gt;='club records'!$O$24))), "CR", " ")</f>
        <v xml:space="preserve"> </v>
      </c>
      <c r="BG192" s="15" t="str">
        <f>IF(AND(B192="heptathlon", OR(AND(E192='club records'!$N$26, F192&gt;='club records'!$O$26), AND(E192='club records'!$N$27, F192&gt;='club records'!$O$27))), "CR", " ")</f>
        <v xml:space="preserve"> </v>
      </c>
      <c r="BH192" s="15" t="str">
        <f>IF(AND(B192="decathlon", OR(AND(E192='club records'!$N$29, F192&gt;='club records'!$O$29), AND(E192='club records'!$N$30, F192&gt;='club records'!$O$30),AND(E192='club records'!$N$31, F192&gt;='club records'!$O$31))), "CR", " ")</f>
        <v xml:space="preserve"> </v>
      </c>
    </row>
    <row r="193" spans="1:16333" ht="14.5" x14ac:dyDescent="0.35">
      <c r="A193" s="1" t="str">
        <f t="shared" si="11"/>
        <v>U15</v>
      </c>
      <c r="B193" s="2">
        <v>800</v>
      </c>
      <c r="C193" s="1" t="s">
        <v>123</v>
      </c>
      <c r="D193" s="1" t="s">
        <v>124</v>
      </c>
      <c r="E193" s="19" t="s">
        <v>11</v>
      </c>
      <c r="F193" s="20" t="s">
        <v>294</v>
      </c>
      <c r="G193" s="27">
        <v>39903</v>
      </c>
      <c r="H193" s="1" t="s">
        <v>248</v>
      </c>
      <c r="I193" s="1" t="s">
        <v>249</v>
      </c>
      <c r="J193" s="15" t="str">
        <f t="shared" si="12"/>
        <v/>
      </c>
      <c r="K193" s="15" t="str">
        <f>IF(AND(B193=100, OR(AND(E193='club records'!$B$6, F193&lt;='club records'!$C$6), AND(E193='club records'!$B$7, F193&lt;='club records'!$C$7), AND(E193='club records'!$B$8, F193&lt;='club records'!$C$8), AND(E193='club records'!$B$9, F193&lt;='club records'!$C$9), AND(E193='club records'!$B$10, F193&lt;='club records'!$C$10))), "CR", " ")</f>
        <v xml:space="preserve"> </v>
      </c>
      <c r="L193" s="15" t="str">
        <f>IF(AND(B193=200, OR(AND(E193='club records'!$B$11, F193&lt;='club records'!$C$11), AND(E193='club records'!$B$12, F193&lt;='club records'!$C$12), AND(E193='club records'!$B$13, F193&lt;='club records'!$C$13), AND(E193='club records'!$B$14, F193&lt;='club records'!$C$14), AND(E193='club records'!$B$15, F193&lt;='club records'!$C$15))), "CR", " ")</f>
        <v xml:space="preserve"> </v>
      </c>
      <c r="M193" s="15" t="str">
        <f>IF(AND(B193=300, OR(AND(E193='club records'!$B$16, F193&lt;='club records'!$C$16), AND(E193='club records'!$B$17, F193&lt;='club records'!$C$17))), "CR", " ")</f>
        <v xml:space="preserve"> </v>
      </c>
      <c r="N193" s="15" t="str">
        <f>IF(AND(B193=400, OR(AND(E193='club records'!$B$18, F193&lt;='club records'!$C$18), AND(E193='club records'!$B$19, F193&lt;='club records'!$C$19), AND(E193='club records'!$B$20, F193&lt;='club records'!$C$20), AND(E193='club records'!$B$21, F193&lt;='club records'!$C$21))), "CR", " ")</f>
        <v xml:space="preserve"> </v>
      </c>
      <c r="O193" s="15" t="str">
        <f>IF(AND(B193=800, OR(AND(E193='club records'!$B$22, F193&lt;='club records'!$C$22), AND(E193='club records'!$B$23, F193&lt;='club records'!$C$23), AND(E193='club records'!$B$24, F193&lt;='club records'!$C$24), AND(E193='club records'!$B$25, F193&lt;='club records'!$C$25), AND(E193='club records'!$B$26, F193&lt;='club records'!$C$26))), "CR", " ")</f>
        <v xml:space="preserve"> </v>
      </c>
      <c r="P193" s="15" t="str">
        <f>IF(AND(B193=1000, OR(AND(E193='club records'!$B$27, F193&lt;='club records'!$C$27), AND(E193='club records'!$B$28, F193&lt;='club records'!$C$28))), "CR", " ")</f>
        <v xml:space="preserve"> </v>
      </c>
      <c r="Q193" s="15" t="str">
        <f>IF(AND(B193=1500, OR(AND(E193='club records'!$B$29, F193&lt;='club records'!$C$29), AND(E193='club records'!$B$30, F193&lt;='club records'!$C$30), AND(E193='club records'!$B$31, F193&lt;='club records'!$C$31), AND(E193='club records'!$B$32, F193&lt;='club records'!$C$32), AND(E193='club records'!$B$33, F193&lt;='club records'!$C$33))), "CR", " ")</f>
        <v xml:space="preserve"> </v>
      </c>
      <c r="R193" s="15" t="str">
        <f>IF(AND(B193="1600 (Mile)",OR(AND(E193='club records'!$B$34,F193&lt;='club records'!$C$34),AND(E193='club records'!$B$35,F193&lt;='club records'!$C$35),AND(E193='club records'!$B$36,F193&lt;='club records'!$C$36),AND(E193='club records'!$B$37,F193&lt;='club records'!$C$37))),"CR"," ")</f>
        <v xml:space="preserve"> </v>
      </c>
      <c r="S193" s="15" t="str">
        <f>IF(AND(B193=3000, OR(AND(E193='club records'!$B$38, F193&lt;='club records'!$C$38), AND(E193='club records'!$B$39, F193&lt;='club records'!$C$39), AND(E193='club records'!$B$40, F193&lt;='club records'!$C$40), AND(E193='club records'!$B$41, F193&lt;='club records'!$C$41))), "CR", " ")</f>
        <v xml:space="preserve"> </v>
      </c>
      <c r="T193" s="15" t="str">
        <f>IF(AND(B193=5000, OR(AND(E193='club records'!$B$42, F193&lt;='club records'!$C$42), AND(E193='club records'!$B$43, F193&lt;='club records'!$C$43))), "CR", " ")</f>
        <v xml:space="preserve"> </v>
      </c>
      <c r="U193" s="14" t="str">
        <f>IF(AND(B193=10000, OR(AND(E193='club records'!$B$44, F193&lt;='club records'!$C$44), AND(E193='club records'!$B$45, F193&lt;='club records'!$C$45))), "CR", " ")</f>
        <v xml:space="preserve"> </v>
      </c>
      <c r="V193" s="14" t="str">
        <f>IF(AND(B193="high jump", OR(AND(E193='club records'!$F$1, F193&gt;='club records'!$G$1), AND(E193='club records'!$F$2, F193&gt;='club records'!$G$2), AND(E193='club records'!$F$3, F193&gt;='club records'!$G$3), AND(E193='club records'!$F$4, F193&gt;='club records'!$G$4), AND(E193='club records'!$F$5, F193&gt;='club records'!$G$5))), "CR", " ")</f>
        <v xml:space="preserve"> </v>
      </c>
      <c r="W193" s="14" t="str">
        <f>IF(AND(B193="long jump", OR(AND(E193='club records'!$F$6, F193&gt;='club records'!$G$6), AND(E193='club records'!$F$7, F193&gt;='club records'!$G$7), AND(E193='club records'!$F$8, F193&gt;='club records'!$G$8), AND(E193='club records'!$F$9, F193&gt;='club records'!$G$9), AND(E193='club records'!$F$10, F193&gt;='club records'!$G$10))), "CR", " ")</f>
        <v xml:space="preserve"> </v>
      </c>
      <c r="X193" s="14" t="str">
        <f>IF(AND(B193="triple jump", OR(AND(E193='club records'!$F$11, F193&gt;='club records'!$G$11), AND(E193='club records'!$F$12, F193&gt;='club records'!$G$12), AND(E193='club records'!$F$13, F193&gt;='club records'!$G$13), AND(E193='club records'!$F$14, F193&gt;='club records'!$G$14), AND(E193='club records'!$F$15, F193&gt;='club records'!$G$15))), "CR", " ")</f>
        <v xml:space="preserve"> </v>
      </c>
      <c r="Y193" s="14" t="str">
        <f>IF(AND(B193="pole vault", OR(AND(E193='club records'!$F$16, F193&gt;='club records'!$G$16), AND(E193='club records'!$F$17, F193&gt;='club records'!$G$17), AND(E193='club records'!$F$18, F193&gt;='club records'!$G$18), AND(E193='club records'!$F$19, F193&gt;='club records'!$G$19), AND(E193='club records'!$F$20, F193&gt;='club records'!$G$20))), "CR", " ")</f>
        <v xml:space="preserve"> </v>
      </c>
      <c r="Z193" s="14" t="str">
        <f>IF(AND(B193="discus 1", E193='club records'!$F$21, F193&gt;='club records'!$G$21), "CR", " ")</f>
        <v xml:space="preserve"> </v>
      </c>
      <c r="AA193" s="14" t="str">
        <f>IF(AND(B193="discus 1.25", E193='club records'!$F$22, F193&gt;='club records'!$G$22), "CR", " ")</f>
        <v xml:space="preserve"> </v>
      </c>
      <c r="AB193" s="14" t="str">
        <f>IF(AND(B193="discus 1.5", E193='club records'!$F$23, F193&gt;='club records'!$G$23), "CR", " ")</f>
        <v xml:space="preserve"> </v>
      </c>
      <c r="AC193" s="14" t="str">
        <f>IF(AND(B193="discus 1.75", E193='club records'!$F$24, F193&gt;='club records'!$G$24), "CR", " ")</f>
        <v xml:space="preserve"> </v>
      </c>
      <c r="AD193" s="14" t="str">
        <f>IF(AND(B193="discus 2", E193='club records'!$F$25, F193&gt;='club records'!$G$25), "CR", " ")</f>
        <v xml:space="preserve"> </v>
      </c>
      <c r="AE193" s="14" t="str">
        <f>IF(AND(B193="hammer 4", E193='club records'!$F$27, F193&gt;='club records'!$G$27), "CR", " ")</f>
        <v xml:space="preserve"> </v>
      </c>
      <c r="AF193" s="14" t="str">
        <f>IF(AND(B193="hammer 5", E193='club records'!$F$28, F193&gt;='club records'!$G$28), "CR", " ")</f>
        <v xml:space="preserve"> </v>
      </c>
      <c r="AG193" s="14" t="str">
        <f>IF(AND(B193="hammer 6", E193='club records'!$F$29, F193&gt;='club records'!$G$29), "CR", " ")</f>
        <v xml:space="preserve"> </v>
      </c>
      <c r="AH193" s="14" t="str">
        <f>IF(AND(B193="hammer 7.26", E193='club records'!$F$30, F193&gt;='club records'!$G$30), "CR", " ")</f>
        <v xml:space="preserve"> </v>
      </c>
      <c r="AI193" s="14" t="str">
        <f>IF(AND(B193="javelin 400", E193='club records'!$F$31, F193&gt;='club records'!$G$31), "CR", " ")</f>
        <v xml:space="preserve"> </v>
      </c>
      <c r="AJ193" s="14" t="str">
        <f>IF(AND(B193="javelin 600", E193='club records'!$F$32, F193&gt;='club records'!$G$32), "CR", " ")</f>
        <v xml:space="preserve"> </v>
      </c>
      <c r="AK193" s="14" t="str">
        <f>IF(AND(B193="javelin 700", E193='club records'!$F$33, F193&gt;='club records'!$G$33), "CR", " ")</f>
        <v xml:space="preserve"> </v>
      </c>
      <c r="AL193" s="14" t="str">
        <f>IF(AND(B193="javelin 800", OR(AND(E193='club records'!$F$34, F193&gt;='club records'!$G$34), AND(E193='club records'!$F$35, F193&gt;='club records'!$G$35))), "CR", " ")</f>
        <v xml:space="preserve"> </v>
      </c>
      <c r="AM193" s="14" t="str">
        <f>IF(AND(B193="shot 3", E193='club records'!$F$36, F193&gt;='club records'!$G$36), "CR", " ")</f>
        <v xml:space="preserve"> </v>
      </c>
      <c r="AN193" s="14" t="str">
        <f>IF(AND(B193="shot 4", E193='club records'!$F$37, F193&gt;='club records'!$G$37), "CR", " ")</f>
        <v xml:space="preserve"> </v>
      </c>
      <c r="AO193" s="14" t="str">
        <f>IF(AND(B193="shot 5", E193='club records'!$F$38, F193&gt;='club records'!$G$38), "CR", " ")</f>
        <v xml:space="preserve"> </v>
      </c>
      <c r="AP193" s="14" t="str">
        <f>IF(AND(B193="shot 6", E193='club records'!$F$39, F193&gt;='club records'!$G$39), "CR", " ")</f>
        <v xml:space="preserve"> </v>
      </c>
      <c r="AQ193" s="14" t="str">
        <f>IF(AND(B193="shot 7.26", E193='club records'!$F$40, F193&gt;='club records'!$G$40), "CR", " ")</f>
        <v xml:space="preserve"> </v>
      </c>
      <c r="AR193" s="14" t="str">
        <f>IF(AND(B193="60H",OR(AND(E193='club records'!$J$1,F193&lt;='club records'!$K$1),AND(E193='club records'!$J$2,F193&lt;='club records'!$K$2),AND(E193='club records'!$J$3,F193&lt;='club records'!$K$3),AND(E193='club records'!$J$4,F193&lt;='club records'!$K$4),AND(E193='club records'!$J$5,F193&lt;='club records'!$K$5))),"CR"," ")</f>
        <v xml:space="preserve"> </v>
      </c>
      <c r="AS193" s="14" t="str">
        <f>IF(AND(B193="75H", AND(E193='club records'!$J$6, F193&lt;='club records'!$K$6)), "CR", " ")</f>
        <v xml:space="preserve"> </v>
      </c>
      <c r="AT193" s="14" t="str">
        <f>IF(AND(B193="80H", AND(E193='club records'!$J$7, F193&lt;='club records'!$K$7)), "CR", " ")</f>
        <v xml:space="preserve"> </v>
      </c>
      <c r="AU193" s="14" t="str">
        <f>IF(AND(B193="100H", AND(E193='club records'!$J$8, F193&lt;='club records'!$K$8)), "CR", " ")</f>
        <v xml:space="preserve"> </v>
      </c>
      <c r="AV193" s="14" t="str">
        <f>IF(AND(B193="110H", OR(AND(E193='club records'!$J$9, F193&lt;='club records'!$K$9), AND(E193='club records'!$J$10, F193&lt;='club records'!$K$10))), "CR", " ")</f>
        <v xml:space="preserve"> </v>
      </c>
      <c r="AW193" s="14" t="str">
        <f>IF(AND(B193="400H", OR(AND(E193='club records'!$J$11, F193&lt;='club records'!$K$11), AND(E193='club records'!$J$12, F193&lt;='club records'!$K$12), AND(E193='club records'!$J$13, F193&lt;='club records'!$K$13), AND(E193='club records'!$J$14, F193&lt;='club records'!$K$14))), "CR", " ")</f>
        <v xml:space="preserve"> </v>
      </c>
      <c r="AX193" s="14" t="str">
        <f>IF(AND(B193="1500SC", AND(E193='club records'!$J$15, F193&lt;='club records'!$K$15)), "CR", " ")</f>
        <v xml:space="preserve"> </v>
      </c>
      <c r="AY193" s="14" t="str">
        <f>IF(AND(B193="2000SC", OR(AND(E193='club records'!$J$17, F193&lt;='club records'!$K$17), AND(E193='club records'!$J$18, F193&lt;='club records'!$K$18))), "CR", " ")</f>
        <v xml:space="preserve"> </v>
      </c>
      <c r="AZ193" s="14" t="str">
        <f>IF(AND(B193="3000SC", OR(AND(E193='club records'!$J$20, F193&lt;='club records'!$K$20), AND(E193='club records'!$J$21, F193&lt;='club records'!$K$21))), "CR", " ")</f>
        <v xml:space="preserve"> </v>
      </c>
      <c r="BA193" s="15" t="str">
        <f>IF(AND(B193="4x100", OR(AND(E193='club records'!$N$1, F193&lt;='club records'!$O$1), AND(E193='club records'!$N$2, F193&lt;='club records'!$O$2), AND(E193='club records'!$N$3, F193&lt;='club records'!$O$3), AND(E193='club records'!$N$4, F193&lt;='club records'!$O$4), AND(E193='club records'!$N$5, F193&lt;='club records'!$O$5))), "CR", " ")</f>
        <v xml:space="preserve"> </v>
      </c>
      <c r="BB193" s="15" t="str">
        <f>IF(AND(B193="4x200", OR(AND(E193='club records'!$N$6, F193&lt;='club records'!$O$6), AND(E193='club records'!$N$7, F193&lt;='club records'!$O$7), AND(E193='club records'!$N$8, F193&lt;='club records'!$O$8), AND(E193='club records'!$N$9, F193&lt;='club records'!$O$9), AND(E193='club records'!$N$10, F193&lt;='club records'!$O$10))), "CR", " ")</f>
        <v xml:space="preserve"> </v>
      </c>
      <c r="BC193" s="15" t="str">
        <f>IF(AND(B193="4x300", AND(E193='club records'!$N$11, F193&lt;='club records'!$O$11)), "CR", " ")</f>
        <v xml:space="preserve"> </v>
      </c>
      <c r="BD193" s="15" t="str">
        <f>IF(AND(B193="4x400", OR(AND(E193='club records'!$N$12, F193&lt;='club records'!$O$12), AND(E193='club records'!$N$13, F193&lt;='club records'!$O$13), AND(E193='club records'!$N$14, F193&lt;='club records'!$O$14), AND(E193='club records'!$N$15, F193&lt;='club records'!$O$15))), "CR", " ")</f>
        <v xml:space="preserve"> </v>
      </c>
      <c r="BE193" s="15" t="str">
        <f>IF(AND(B193="3x800", OR(AND(E193='club records'!$N$16, F193&lt;='club records'!$O$16), AND(E193='club records'!$N$17, F193&lt;='club records'!$O$17), AND(E193='club records'!$N$18, F193&lt;='club records'!$O$18))), "CR", " ")</f>
        <v xml:space="preserve"> </v>
      </c>
      <c r="BF193" s="15" t="str">
        <f>IF(AND(B193="pentathlon", OR(AND(E193='club records'!$N$21, F193&gt;='club records'!$O$21), AND(E193='club records'!$N$22, F193&gt;='club records'!$O$22),AND(E193='club records'!$N$23, F193&gt;='club records'!$O$23),AND(E193='club records'!$N$24, F193&gt;='club records'!$O$24))), "CR", " ")</f>
        <v xml:space="preserve"> </v>
      </c>
      <c r="BG193" s="15" t="str">
        <f>IF(AND(B193="heptathlon", OR(AND(E193='club records'!$N$26, F193&gt;='club records'!$O$26), AND(E193='club records'!$N$27, F193&gt;='club records'!$O$27))), "CR", " ")</f>
        <v xml:space="preserve"> </v>
      </c>
      <c r="BH193" s="15" t="str">
        <f>IF(AND(B193="decathlon", OR(AND(E193='club records'!$N$29, F193&gt;='club records'!$O$29), AND(E193='club records'!$N$30, F193&gt;='club records'!$O$30),AND(E193='club records'!$N$31, F193&gt;='club records'!$O$31))), "CR", " ")</f>
        <v xml:space="preserve"> </v>
      </c>
    </row>
    <row r="194" spans="1:16333" ht="14.5" x14ac:dyDescent="0.35">
      <c r="A194" s="1" t="str">
        <f t="shared" si="11"/>
        <v>U15</v>
      </c>
      <c r="B194" s="2">
        <v>800</v>
      </c>
      <c r="C194" s="1" t="s">
        <v>126</v>
      </c>
      <c r="D194" s="1" t="s">
        <v>161</v>
      </c>
      <c r="E194" s="19" t="s">
        <v>11</v>
      </c>
      <c r="F194" s="20" t="s">
        <v>455</v>
      </c>
      <c r="G194" s="26">
        <v>43638</v>
      </c>
      <c r="H194" s="1" t="s">
        <v>454</v>
      </c>
      <c r="I194" s="17" t="s">
        <v>447</v>
      </c>
      <c r="J194" s="15" t="str">
        <f t="shared" si="12"/>
        <v/>
      </c>
      <c r="K194" s="15" t="str">
        <f>IF(AND(B194=100, OR(AND(E194='club records'!$B$6, F194&lt;='club records'!$C$6), AND(E194='club records'!$B$7, F194&lt;='club records'!$C$7), AND(E194='club records'!$B$8, F194&lt;='club records'!$C$8), AND(E194='club records'!$B$9, F194&lt;='club records'!$C$9), AND(E194='club records'!$B$10, F194&lt;='club records'!$C$10))), "CR", " ")</f>
        <v xml:space="preserve"> </v>
      </c>
      <c r="L194" s="15" t="str">
        <f>IF(AND(B194=200, OR(AND(E194='club records'!$B$11, F194&lt;='club records'!$C$11), AND(E194='club records'!$B$12, F194&lt;='club records'!$C$12), AND(E194='club records'!$B$13, F194&lt;='club records'!$C$13), AND(E194='club records'!$B$14, F194&lt;='club records'!$C$14), AND(E194='club records'!$B$15, F194&lt;='club records'!$C$15))), "CR", " ")</f>
        <v xml:space="preserve"> </v>
      </c>
      <c r="M194" s="15" t="str">
        <f>IF(AND(B194=300, OR(AND(E194='club records'!$B$16, F194&lt;='club records'!$C$16), AND(E194='club records'!$B$17, F194&lt;='club records'!$C$17))), "CR", " ")</f>
        <v xml:space="preserve"> </v>
      </c>
      <c r="N194" s="15" t="str">
        <f>IF(AND(B194=400, OR(AND(E194='club records'!$B$18, F194&lt;='club records'!$C$18), AND(E194='club records'!$B$19, F194&lt;='club records'!$C$19), AND(E194='club records'!$B$20, F194&lt;='club records'!$C$20), AND(E194='club records'!$B$21, F194&lt;='club records'!$C$21))), "CR", " ")</f>
        <v xml:space="preserve"> </v>
      </c>
      <c r="O194" s="15" t="str">
        <f>IF(AND(B194=800, OR(AND(E194='club records'!$B$22, F194&lt;='club records'!$C$22), AND(E194='club records'!$B$23, F194&lt;='club records'!$C$23), AND(E194='club records'!$B$24, F194&lt;='club records'!$C$24), AND(E194='club records'!$B$25, F194&lt;='club records'!$C$25), AND(E194='club records'!$B$26, F194&lt;='club records'!$C$26))), "CR", " ")</f>
        <v xml:space="preserve"> </v>
      </c>
      <c r="P194" s="15" t="str">
        <f>IF(AND(B194=1000, OR(AND(E194='club records'!$B$27, F194&lt;='club records'!$C$27), AND(E194='club records'!$B$28, F194&lt;='club records'!$C$28))), "CR", " ")</f>
        <v xml:space="preserve"> </v>
      </c>
      <c r="Q194" s="15" t="str">
        <f>IF(AND(B194=1500, OR(AND(E194='club records'!$B$29, F194&lt;='club records'!$C$29), AND(E194='club records'!$B$30, F194&lt;='club records'!$C$30), AND(E194='club records'!$B$31, F194&lt;='club records'!$C$31), AND(E194='club records'!$B$32, F194&lt;='club records'!$C$32), AND(E194='club records'!$B$33, F194&lt;='club records'!$C$33))), "CR", " ")</f>
        <v xml:space="preserve"> </v>
      </c>
      <c r="R194" s="15" t="str">
        <f>IF(AND(B194="1600 (Mile)",OR(AND(E194='club records'!$B$34,F194&lt;='club records'!$C$34),AND(E194='club records'!$B$35,F194&lt;='club records'!$C$35),AND(E194='club records'!$B$36,F194&lt;='club records'!$C$36),AND(E194='club records'!$B$37,F194&lt;='club records'!$C$37))),"CR"," ")</f>
        <v xml:space="preserve"> </v>
      </c>
      <c r="S194" s="15" t="str">
        <f>IF(AND(B194=3000, OR(AND(E194='club records'!$B$38, F194&lt;='club records'!$C$38), AND(E194='club records'!$B$39, F194&lt;='club records'!$C$39), AND(E194='club records'!$B$40, F194&lt;='club records'!$C$40), AND(E194='club records'!$B$41, F194&lt;='club records'!$C$41))), "CR", " ")</f>
        <v xml:space="preserve"> </v>
      </c>
      <c r="T194" s="15" t="str">
        <f>IF(AND(B194=5000, OR(AND(E194='club records'!$B$42, F194&lt;='club records'!$C$42), AND(E194='club records'!$B$43, F194&lt;='club records'!$C$43))), "CR", " ")</f>
        <v xml:space="preserve"> </v>
      </c>
      <c r="U194" s="14" t="str">
        <f>IF(AND(B194=10000, OR(AND(E194='club records'!$B$44, F194&lt;='club records'!$C$44), AND(E194='club records'!$B$45, F194&lt;='club records'!$C$45))), "CR", " ")</f>
        <v xml:space="preserve"> </v>
      </c>
      <c r="V194" s="14" t="str">
        <f>IF(AND(B194="high jump", OR(AND(E194='club records'!$F$1, F194&gt;='club records'!$G$1), AND(E194='club records'!$F$2, F194&gt;='club records'!$G$2), AND(E194='club records'!$F$3, F194&gt;='club records'!$G$3), AND(E194='club records'!$F$4, F194&gt;='club records'!$G$4), AND(E194='club records'!$F$5, F194&gt;='club records'!$G$5))), "CR", " ")</f>
        <v xml:space="preserve"> </v>
      </c>
      <c r="W194" s="14" t="str">
        <f>IF(AND(B194="long jump", OR(AND(E194='club records'!$F$6, F194&gt;='club records'!$G$6), AND(E194='club records'!$F$7, F194&gt;='club records'!$G$7), AND(E194='club records'!$F$8, F194&gt;='club records'!$G$8), AND(E194='club records'!$F$9, F194&gt;='club records'!$G$9), AND(E194='club records'!$F$10, F194&gt;='club records'!$G$10))), "CR", " ")</f>
        <v xml:space="preserve"> </v>
      </c>
      <c r="X194" s="14" t="str">
        <f>IF(AND(B194="triple jump", OR(AND(E194='club records'!$F$11, F194&gt;='club records'!$G$11), AND(E194='club records'!$F$12, F194&gt;='club records'!$G$12), AND(E194='club records'!$F$13, F194&gt;='club records'!$G$13), AND(E194='club records'!$F$14, F194&gt;='club records'!$G$14), AND(E194='club records'!$F$15, F194&gt;='club records'!$G$15))), "CR", " ")</f>
        <v xml:space="preserve"> </v>
      </c>
      <c r="Y194" s="14" t="str">
        <f>IF(AND(B194="pole vault", OR(AND(E194='club records'!$F$16, F194&gt;='club records'!$G$16), AND(E194='club records'!$F$17, F194&gt;='club records'!$G$17), AND(E194='club records'!$F$18, F194&gt;='club records'!$G$18), AND(E194='club records'!$F$19, F194&gt;='club records'!$G$19), AND(E194='club records'!$F$20, F194&gt;='club records'!$G$20))), "CR", " ")</f>
        <v xml:space="preserve"> </v>
      </c>
      <c r="Z194" s="14" t="str">
        <f>IF(AND(B194="discus 1", E194='club records'!$F$21, F194&gt;='club records'!$G$21), "CR", " ")</f>
        <v xml:space="preserve"> </v>
      </c>
      <c r="AA194" s="14" t="str">
        <f>IF(AND(B194="discus 1.25", E194='club records'!$F$22, F194&gt;='club records'!$G$22), "CR", " ")</f>
        <v xml:space="preserve"> </v>
      </c>
      <c r="AB194" s="14" t="str">
        <f>IF(AND(B194="discus 1.5", E194='club records'!$F$23, F194&gt;='club records'!$G$23), "CR", " ")</f>
        <v xml:space="preserve"> </v>
      </c>
      <c r="AC194" s="14" t="str">
        <f>IF(AND(B194="discus 1.75", E194='club records'!$F$24, F194&gt;='club records'!$G$24), "CR", " ")</f>
        <v xml:space="preserve"> </v>
      </c>
      <c r="AD194" s="14" t="str">
        <f>IF(AND(B194="discus 2", E194='club records'!$F$25, F194&gt;='club records'!$G$25), "CR", " ")</f>
        <v xml:space="preserve"> </v>
      </c>
      <c r="AE194" s="14" t="str">
        <f>IF(AND(B194="hammer 4", E194='club records'!$F$27, F194&gt;='club records'!$G$27), "CR", " ")</f>
        <v xml:space="preserve"> </v>
      </c>
      <c r="AF194" s="14" t="str">
        <f>IF(AND(B194="hammer 5", E194='club records'!$F$28, F194&gt;='club records'!$G$28), "CR", " ")</f>
        <v xml:space="preserve"> </v>
      </c>
      <c r="AG194" s="14" t="str">
        <f>IF(AND(B194="hammer 6", E194='club records'!$F$29, F194&gt;='club records'!$G$29), "CR", " ")</f>
        <v xml:space="preserve"> </v>
      </c>
      <c r="AH194" s="14" t="str">
        <f>IF(AND(B194="hammer 7.26", E194='club records'!$F$30, F194&gt;='club records'!$G$30), "CR", " ")</f>
        <v xml:space="preserve"> </v>
      </c>
      <c r="AI194" s="14" t="str">
        <f>IF(AND(B194="javelin 400", E194='club records'!$F$31, F194&gt;='club records'!$G$31), "CR", " ")</f>
        <v xml:space="preserve"> </v>
      </c>
      <c r="AJ194" s="14" t="str">
        <f>IF(AND(B194="javelin 600", E194='club records'!$F$32, F194&gt;='club records'!$G$32), "CR", " ")</f>
        <v xml:space="preserve"> </v>
      </c>
      <c r="AK194" s="14" t="str">
        <f>IF(AND(B194="javelin 700", E194='club records'!$F$33, F194&gt;='club records'!$G$33), "CR", " ")</f>
        <v xml:space="preserve"> </v>
      </c>
      <c r="AL194" s="14" t="str">
        <f>IF(AND(B194="javelin 800", OR(AND(E194='club records'!$F$34, F194&gt;='club records'!$G$34), AND(E194='club records'!$F$35, F194&gt;='club records'!$G$35))), "CR", " ")</f>
        <v xml:space="preserve"> </v>
      </c>
      <c r="AM194" s="14" t="str">
        <f>IF(AND(B194="shot 3", E194='club records'!$F$36, F194&gt;='club records'!$G$36), "CR", " ")</f>
        <v xml:space="preserve"> </v>
      </c>
      <c r="AN194" s="14" t="str">
        <f>IF(AND(B194="shot 4", E194='club records'!$F$37, F194&gt;='club records'!$G$37), "CR", " ")</f>
        <v xml:space="preserve"> </v>
      </c>
      <c r="AO194" s="14" t="str">
        <f>IF(AND(B194="shot 5", E194='club records'!$F$38, F194&gt;='club records'!$G$38), "CR", " ")</f>
        <v xml:space="preserve"> </v>
      </c>
      <c r="AP194" s="14" t="str">
        <f>IF(AND(B194="shot 6", E194='club records'!$F$39, F194&gt;='club records'!$G$39), "CR", " ")</f>
        <v xml:space="preserve"> </v>
      </c>
      <c r="AQ194" s="14" t="str">
        <f>IF(AND(B194="shot 7.26", E194='club records'!$F$40, F194&gt;='club records'!$G$40), "CR", " ")</f>
        <v xml:space="preserve"> </v>
      </c>
      <c r="AR194" s="14" t="str">
        <f>IF(AND(B194="60H",OR(AND(E194='club records'!$J$1,F194&lt;='club records'!$K$1),AND(E194='club records'!$J$2,F194&lt;='club records'!$K$2),AND(E194='club records'!$J$3,F194&lt;='club records'!$K$3),AND(E194='club records'!$J$4,F194&lt;='club records'!$K$4),AND(E194='club records'!$J$5,F194&lt;='club records'!$K$5))),"CR"," ")</f>
        <v xml:space="preserve"> </v>
      </c>
      <c r="AS194" s="14" t="str">
        <f>IF(AND(B194="75H", AND(E194='club records'!$J$6, F194&lt;='club records'!$K$6)), "CR", " ")</f>
        <v xml:space="preserve"> </v>
      </c>
      <c r="AT194" s="14" t="str">
        <f>IF(AND(B194="80H", AND(E194='club records'!$J$7, F194&lt;='club records'!$K$7)), "CR", " ")</f>
        <v xml:space="preserve"> </v>
      </c>
      <c r="AU194" s="14" t="str">
        <f>IF(AND(B194="100H", AND(E194='club records'!$J$8, F194&lt;='club records'!$K$8)), "CR", " ")</f>
        <v xml:space="preserve"> </v>
      </c>
      <c r="AV194" s="14" t="str">
        <f>IF(AND(B194="110H", OR(AND(E194='club records'!$J$9, F194&lt;='club records'!$K$9), AND(E194='club records'!$J$10, F194&lt;='club records'!$K$10))), "CR", " ")</f>
        <v xml:space="preserve"> </v>
      </c>
      <c r="AW194" s="14" t="str">
        <f>IF(AND(B194="400H", OR(AND(E194='club records'!$J$11, F194&lt;='club records'!$K$11), AND(E194='club records'!$J$12, F194&lt;='club records'!$K$12), AND(E194='club records'!$J$13, F194&lt;='club records'!$K$13), AND(E194='club records'!$J$14, F194&lt;='club records'!$K$14))), "CR", " ")</f>
        <v xml:space="preserve"> </v>
      </c>
      <c r="AX194" s="14" t="str">
        <f>IF(AND(B194="1500SC", AND(E194='club records'!$J$15, F194&lt;='club records'!$K$15)), "CR", " ")</f>
        <v xml:space="preserve"> </v>
      </c>
      <c r="AY194" s="14" t="str">
        <f>IF(AND(B194="2000SC", OR(AND(E194='club records'!$J$17, F194&lt;='club records'!$K$17), AND(E194='club records'!$J$18, F194&lt;='club records'!$K$18))), "CR", " ")</f>
        <v xml:space="preserve"> </v>
      </c>
      <c r="AZ194" s="14" t="str">
        <f>IF(AND(B194="3000SC", OR(AND(E194='club records'!$J$20, F194&lt;='club records'!$K$20), AND(E194='club records'!$J$21, F194&lt;='club records'!$K$21))), "CR", " ")</f>
        <v xml:space="preserve"> </v>
      </c>
      <c r="BA194" s="15" t="str">
        <f>IF(AND(B194="4x100", OR(AND(E194='club records'!$N$1, F194&lt;='club records'!$O$1), AND(E194='club records'!$N$2, F194&lt;='club records'!$O$2), AND(E194='club records'!$N$3, F194&lt;='club records'!$O$3), AND(E194='club records'!$N$4, F194&lt;='club records'!$O$4), AND(E194='club records'!$N$5, F194&lt;='club records'!$O$5))), "CR", " ")</f>
        <v xml:space="preserve"> </v>
      </c>
      <c r="BB194" s="15" t="str">
        <f>IF(AND(B194="4x200", OR(AND(E194='club records'!$N$6, F194&lt;='club records'!$O$6), AND(E194='club records'!$N$7, F194&lt;='club records'!$O$7), AND(E194='club records'!$N$8, F194&lt;='club records'!$O$8), AND(E194='club records'!$N$9, F194&lt;='club records'!$O$9), AND(E194='club records'!$N$10, F194&lt;='club records'!$O$10))), "CR", " ")</f>
        <v xml:space="preserve"> </v>
      </c>
      <c r="BC194" s="15" t="str">
        <f>IF(AND(B194="4x300", AND(E194='club records'!$N$11, F194&lt;='club records'!$O$11)), "CR", " ")</f>
        <v xml:space="preserve"> </v>
      </c>
      <c r="BD194" s="15" t="str">
        <f>IF(AND(B194="4x400", OR(AND(E194='club records'!$N$12, F194&lt;='club records'!$O$12), AND(E194='club records'!$N$13, F194&lt;='club records'!$O$13), AND(E194='club records'!$N$14, F194&lt;='club records'!$O$14), AND(E194='club records'!$N$15, F194&lt;='club records'!$O$15))), "CR", " ")</f>
        <v xml:space="preserve"> </v>
      </c>
      <c r="BE194" s="15" t="str">
        <f>IF(AND(B194="3x800", OR(AND(E194='club records'!$N$16, F194&lt;='club records'!$O$16), AND(E194='club records'!$N$17, F194&lt;='club records'!$O$17), AND(E194='club records'!$N$18, F194&lt;='club records'!$O$18))), "CR", " ")</f>
        <v xml:space="preserve"> </v>
      </c>
      <c r="BF194" s="15" t="str">
        <f>IF(AND(B194="pentathlon", OR(AND(E194='club records'!$N$21, F194&gt;='club records'!$O$21), AND(E194='club records'!$N$22, F194&gt;='club records'!$O$22),AND(E194='club records'!$N$23, F194&gt;='club records'!$O$23),AND(E194='club records'!$N$24, F194&gt;='club records'!$O$24))), "CR", " ")</f>
        <v xml:space="preserve"> </v>
      </c>
      <c r="BG194" s="15" t="str">
        <f>IF(AND(B194="heptathlon", OR(AND(E194='club records'!$N$26, F194&gt;='club records'!$O$26), AND(E194='club records'!$N$27, F194&gt;='club records'!$O$27))), "CR", " ")</f>
        <v xml:space="preserve"> </v>
      </c>
      <c r="BH194" s="15" t="str">
        <f>IF(AND(B194="decathlon", OR(AND(E194='club records'!$N$29, F194&gt;='club records'!$O$29), AND(E194='club records'!$N$30, F194&gt;='club records'!$O$30),AND(E194='club records'!$N$31, F194&gt;='club records'!$O$31))), "CR", " ")</f>
        <v xml:space="preserve"> </v>
      </c>
    </row>
    <row r="195" spans="1:16333" ht="14.5" x14ac:dyDescent="0.35">
      <c r="A195" s="1" t="str">
        <f t="shared" si="11"/>
        <v>U15</v>
      </c>
      <c r="B195" s="2">
        <v>1500</v>
      </c>
      <c r="C195" s="1" t="s">
        <v>57</v>
      </c>
      <c r="D195" s="1" t="s">
        <v>310</v>
      </c>
      <c r="E195" s="19" t="s">
        <v>11</v>
      </c>
      <c r="F195" s="20" t="s">
        <v>538</v>
      </c>
      <c r="G195" s="27">
        <v>43687</v>
      </c>
      <c r="H195" s="1" t="s">
        <v>313</v>
      </c>
      <c r="I195" s="1" t="s">
        <v>537</v>
      </c>
      <c r="J195" s="15" t="str">
        <f t="shared" si="12"/>
        <v/>
      </c>
      <c r="K195" s="15" t="str">
        <f>IF(AND(B195=100, OR(AND(E195='club records'!$B$6, F195&lt;='club records'!$C$6), AND(E195='club records'!$B$7, F195&lt;='club records'!$C$7), AND(E195='club records'!$B$8, F195&lt;='club records'!$C$8), AND(E195='club records'!$B$9, F195&lt;='club records'!$C$9), AND(E195='club records'!$B$10, F195&lt;='club records'!$C$10))), "CR", " ")</f>
        <v xml:space="preserve"> </v>
      </c>
      <c r="L195" s="15" t="str">
        <f>IF(AND(B195=200, OR(AND(E195='club records'!$B$11, F195&lt;='club records'!$C$11), AND(E195='club records'!$B$12, F195&lt;='club records'!$C$12), AND(E195='club records'!$B$13, F195&lt;='club records'!$C$13), AND(E195='club records'!$B$14, F195&lt;='club records'!$C$14), AND(E195='club records'!$B$15, F195&lt;='club records'!$C$15))), "CR", " ")</f>
        <v xml:space="preserve"> </v>
      </c>
      <c r="M195" s="15" t="str">
        <f>IF(AND(B195=300, OR(AND(E195='club records'!$B$16, F195&lt;='club records'!$C$16), AND(E195='club records'!$B$17, F195&lt;='club records'!$C$17))), "CR", " ")</f>
        <v xml:space="preserve"> </v>
      </c>
      <c r="N195" s="15" t="str">
        <f>IF(AND(B195=400, OR(AND(E195='club records'!$B$18, F195&lt;='club records'!$C$18), AND(E195='club records'!$B$19, F195&lt;='club records'!$C$19), AND(E195='club records'!$B$20, F195&lt;='club records'!$C$20), AND(E195='club records'!$B$21, F195&lt;='club records'!$C$21))), "CR", " ")</f>
        <v xml:space="preserve"> </v>
      </c>
      <c r="O195" s="15" t="str">
        <f>IF(AND(B195=800, OR(AND(E195='club records'!$B$22, F195&lt;='club records'!$C$22), AND(E195='club records'!$B$23, F195&lt;='club records'!$C$23), AND(E195='club records'!$B$24, F195&lt;='club records'!$C$24), AND(E195='club records'!$B$25, F195&lt;='club records'!$C$25), AND(E195='club records'!$B$26, F195&lt;='club records'!$C$26))), "CR", " ")</f>
        <v xml:space="preserve"> </v>
      </c>
      <c r="P195" s="15" t="str">
        <f>IF(AND(B195=1000, OR(AND(E195='club records'!$B$27, F195&lt;='club records'!$C$27), AND(E195='club records'!$B$28, F195&lt;='club records'!$C$28))), "CR", " ")</f>
        <v xml:space="preserve"> </v>
      </c>
      <c r="Q195" s="15" t="str">
        <f>IF(AND(B195=1500, OR(AND(E195='club records'!$B$29, F195&lt;='club records'!$C$29), AND(E195='club records'!$B$30, F195&lt;='club records'!$C$30), AND(E195='club records'!$B$31, F195&lt;='club records'!$C$31), AND(E195='club records'!$B$32, F195&lt;='club records'!$C$32), AND(E195='club records'!$B$33, F195&lt;='club records'!$C$33))), "CR", " ")</f>
        <v xml:space="preserve"> </v>
      </c>
      <c r="R195" s="15" t="str">
        <f>IF(AND(B195="1600 (Mile)",OR(AND(E195='club records'!$B$34,F195&lt;='club records'!$C$34),AND(E195='club records'!$B$35,F195&lt;='club records'!$C$35),AND(E195='club records'!$B$36,F195&lt;='club records'!$C$36),AND(E195='club records'!$B$37,F195&lt;='club records'!$C$37))),"CR"," ")</f>
        <v xml:space="preserve"> </v>
      </c>
      <c r="S195" s="15" t="str">
        <f>IF(AND(B195=3000, OR(AND(E195='club records'!$B$38, F195&lt;='club records'!$C$38), AND(E195='club records'!$B$39, F195&lt;='club records'!$C$39), AND(E195='club records'!$B$40, F195&lt;='club records'!$C$40), AND(E195='club records'!$B$41, F195&lt;='club records'!$C$41))), "CR", " ")</f>
        <v xml:space="preserve"> </v>
      </c>
      <c r="T195" s="15" t="str">
        <f>IF(AND(B195=5000, OR(AND(E195='club records'!$B$42, F195&lt;='club records'!$C$42), AND(E195='club records'!$B$43, F195&lt;='club records'!$C$43))), "CR", " ")</f>
        <v xml:space="preserve"> </v>
      </c>
      <c r="U195" s="14" t="str">
        <f>IF(AND(B195=10000, OR(AND(E195='club records'!$B$44, F195&lt;='club records'!$C$44), AND(E195='club records'!$B$45, F195&lt;='club records'!$C$45))), "CR", " ")</f>
        <v xml:space="preserve"> </v>
      </c>
      <c r="V195" s="14" t="str">
        <f>IF(AND(B195="high jump", OR(AND(E195='club records'!$F$1, F195&gt;='club records'!$G$1), AND(E195='club records'!$F$2, F195&gt;='club records'!$G$2), AND(E195='club records'!$F$3, F195&gt;='club records'!$G$3), AND(E195='club records'!$F$4, F195&gt;='club records'!$G$4), AND(E195='club records'!$F$5, F195&gt;='club records'!$G$5))), "CR", " ")</f>
        <v xml:space="preserve"> </v>
      </c>
      <c r="W195" s="14" t="str">
        <f>IF(AND(B195="long jump", OR(AND(E195='club records'!$F$6, F195&gt;='club records'!$G$6), AND(E195='club records'!$F$7, F195&gt;='club records'!$G$7), AND(E195='club records'!$F$8, F195&gt;='club records'!$G$8), AND(E195='club records'!$F$9, F195&gt;='club records'!$G$9), AND(E195='club records'!$F$10, F195&gt;='club records'!$G$10))), "CR", " ")</f>
        <v xml:space="preserve"> </v>
      </c>
      <c r="X195" s="14" t="str">
        <f>IF(AND(B195="triple jump", OR(AND(E195='club records'!$F$11, F195&gt;='club records'!$G$11), AND(E195='club records'!$F$12, F195&gt;='club records'!$G$12), AND(E195='club records'!$F$13, F195&gt;='club records'!$G$13), AND(E195='club records'!$F$14, F195&gt;='club records'!$G$14), AND(E195='club records'!$F$15, F195&gt;='club records'!$G$15))), "CR", " ")</f>
        <v xml:space="preserve"> </v>
      </c>
      <c r="Y195" s="14" t="str">
        <f>IF(AND(B195="pole vault", OR(AND(E195='club records'!$F$16, F195&gt;='club records'!$G$16), AND(E195='club records'!$F$17, F195&gt;='club records'!$G$17), AND(E195='club records'!$F$18, F195&gt;='club records'!$G$18), AND(E195='club records'!$F$19, F195&gt;='club records'!$G$19), AND(E195='club records'!$F$20, F195&gt;='club records'!$G$20))), "CR", " ")</f>
        <v xml:space="preserve"> </v>
      </c>
      <c r="Z195" s="14" t="str">
        <f>IF(AND(B195="discus 1", E195='club records'!$F$21, F195&gt;='club records'!$G$21), "CR", " ")</f>
        <v xml:space="preserve"> </v>
      </c>
      <c r="AA195" s="14" t="str">
        <f>IF(AND(B195="discus 1.25", E195='club records'!$F$22, F195&gt;='club records'!$G$22), "CR", " ")</f>
        <v xml:space="preserve"> </v>
      </c>
      <c r="AB195" s="14" t="str">
        <f>IF(AND(B195="discus 1.5", E195='club records'!$F$23, F195&gt;='club records'!$G$23), "CR", " ")</f>
        <v xml:space="preserve"> </v>
      </c>
      <c r="AC195" s="14" t="str">
        <f>IF(AND(B195="discus 1.75", E195='club records'!$F$24, F195&gt;='club records'!$G$24), "CR", " ")</f>
        <v xml:space="preserve"> </v>
      </c>
      <c r="AD195" s="14" t="str">
        <f>IF(AND(B195="discus 2", E195='club records'!$F$25, F195&gt;='club records'!$G$25), "CR", " ")</f>
        <v xml:space="preserve"> </v>
      </c>
      <c r="AE195" s="14" t="str">
        <f>IF(AND(B195="hammer 4", E195='club records'!$F$27, F195&gt;='club records'!$G$27), "CR", " ")</f>
        <v xml:space="preserve"> </v>
      </c>
      <c r="AF195" s="14" t="str">
        <f>IF(AND(B195="hammer 5", E195='club records'!$F$28, F195&gt;='club records'!$G$28), "CR", " ")</f>
        <v xml:space="preserve"> </v>
      </c>
      <c r="AG195" s="14" t="str">
        <f>IF(AND(B195="hammer 6", E195='club records'!$F$29, F195&gt;='club records'!$G$29), "CR", " ")</f>
        <v xml:space="preserve"> </v>
      </c>
      <c r="AH195" s="14" t="str">
        <f>IF(AND(B195="hammer 7.26", E195='club records'!$F$30, F195&gt;='club records'!$G$30), "CR", " ")</f>
        <v xml:space="preserve"> </v>
      </c>
      <c r="AI195" s="14" t="str">
        <f>IF(AND(B195="javelin 400", E195='club records'!$F$31, F195&gt;='club records'!$G$31), "CR", " ")</f>
        <v xml:space="preserve"> </v>
      </c>
      <c r="AJ195" s="14" t="str">
        <f>IF(AND(B195="javelin 600", E195='club records'!$F$32, F195&gt;='club records'!$G$32), "CR", " ")</f>
        <v xml:space="preserve"> </v>
      </c>
      <c r="AK195" s="14" t="str">
        <f>IF(AND(B195="javelin 700", E195='club records'!$F$33, F195&gt;='club records'!$G$33), "CR", " ")</f>
        <v xml:space="preserve"> </v>
      </c>
      <c r="AL195" s="14" t="str">
        <f>IF(AND(B195="javelin 800", OR(AND(E195='club records'!$F$34, F195&gt;='club records'!$G$34), AND(E195='club records'!$F$35, F195&gt;='club records'!$G$35))), "CR", " ")</f>
        <v xml:space="preserve"> </v>
      </c>
      <c r="AM195" s="14" t="str">
        <f>IF(AND(B195="shot 3", E195='club records'!$F$36, F195&gt;='club records'!$G$36), "CR", " ")</f>
        <v xml:space="preserve"> </v>
      </c>
      <c r="AN195" s="14" t="str">
        <f>IF(AND(B195="shot 4", E195='club records'!$F$37, F195&gt;='club records'!$G$37), "CR", " ")</f>
        <v xml:space="preserve"> </v>
      </c>
      <c r="AO195" s="14" t="str">
        <f>IF(AND(B195="shot 5", E195='club records'!$F$38, F195&gt;='club records'!$G$38), "CR", " ")</f>
        <v xml:space="preserve"> </v>
      </c>
      <c r="AP195" s="14" t="str">
        <f>IF(AND(B195="shot 6", E195='club records'!$F$39, F195&gt;='club records'!$G$39), "CR", " ")</f>
        <v xml:space="preserve"> </v>
      </c>
      <c r="AQ195" s="14" t="str">
        <f>IF(AND(B195="shot 7.26", E195='club records'!$F$40, F195&gt;='club records'!$G$40), "CR", " ")</f>
        <v xml:space="preserve"> </v>
      </c>
      <c r="AR195" s="14" t="str">
        <f>IF(AND(B195="60H",OR(AND(E195='club records'!$J$1,F195&lt;='club records'!$K$1),AND(E195='club records'!$J$2,F195&lt;='club records'!$K$2),AND(E195='club records'!$J$3,F195&lt;='club records'!$K$3),AND(E195='club records'!$J$4,F195&lt;='club records'!$K$4),AND(E195='club records'!$J$5,F195&lt;='club records'!$K$5))),"CR"," ")</f>
        <v xml:space="preserve"> </v>
      </c>
      <c r="AS195" s="14" t="str">
        <f>IF(AND(B195="75H", AND(E195='club records'!$J$6, F195&lt;='club records'!$K$6)), "CR", " ")</f>
        <v xml:space="preserve"> </v>
      </c>
      <c r="AT195" s="14" t="str">
        <f>IF(AND(B195="80H", AND(E195='club records'!$J$7, F195&lt;='club records'!$K$7)), "CR", " ")</f>
        <v xml:space="preserve"> </v>
      </c>
      <c r="AU195" s="14" t="str">
        <f>IF(AND(B195="100H", AND(E195='club records'!$J$8, F195&lt;='club records'!$K$8)), "CR", " ")</f>
        <v xml:space="preserve"> </v>
      </c>
      <c r="AV195" s="14" t="str">
        <f>IF(AND(B195="110H", OR(AND(E195='club records'!$J$9, F195&lt;='club records'!$K$9), AND(E195='club records'!$J$10, F195&lt;='club records'!$K$10))), "CR", " ")</f>
        <v xml:space="preserve"> </v>
      </c>
      <c r="AW195" s="14" t="str">
        <f>IF(AND(B195="400H", OR(AND(E195='club records'!$J$11, F195&lt;='club records'!$K$11), AND(E195='club records'!$J$12, F195&lt;='club records'!$K$12), AND(E195='club records'!$J$13, F195&lt;='club records'!$K$13), AND(E195='club records'!$J$14, F195&lt;='club records'!$K$14))), "CR", " ")</f>
        <v xml:space="preserve"> </v>
      </c>
      <c r="AX195" s="14" t="str">
        <f>IF(AND(B195="1500SC", AND(E195='club records'!$J$15, F195&lt;='club records'!$K$15)), "CR", " ")</f>
        <v xml:space="preserve"> </v>
      </c>
      <c r="AY195" s="14" t="str">
        <f>IF(AND(B195="2000SC", OR(AND(E195='club records'!$J$17, F195&lt;='club records'!$K$17), AND(E195='club records'!$J$18, F195&lt;='club records'!$K$18))), "CR", " ")</f>
        <v xml:space="preserve"> </v>
      </c>
      <c r="AZ195" s="14" t="str">
        <f>IF(AND(B195="3000SC", OR(AND(E195='club records'!$J$20, F195&lt;='club records'!$K$20), AND(E195='club records'!$J$21, F195&lt;='club records'!$K$21))), "CR", " ")</f>
        <v xml:space="preserve"> </v>
      </c>
      <c r="BA195" s="15" t="str">
        <f>IF(AND(B195="4x100", OR(AND(E195='club records'!$N$1, F195&lt;='club records'!$O$1), AND(E195='club records'!$N$2, F195&lt;='club records'!$O$2), AND(E195='club records'!$N$3, F195&lt;='club records'!$O$3), AND(E195='club records'!$N$4, F195&lt;='club records'!$O$4), AND(E195='club records'!$N$5, F195&lt;='club records'!$O$5))), "CR", " ")</f>
        <v xml:space="preserve"> </v>
      </c>
      <c r="BB195" s="15" t="str">
        <f>IF(AND(B195="4x200", OR(AND(E195='club records'!$N$6, F195&lt;='club records'!$O$6), AND(E195='club records'!$N$7, F195&lt;='club records'!$O$7), AND(E195='club records'!$N$8, F195&lt;='club records'!$O$8), AND(E195='club records'!$N$9, F195&lt;='club records'!$O$9), AND(E195='club records'!$N$10, F195&lt;='club records'!$O$10))), "CR", " ")</f>
        <v xml:space="preserve"> </v>
      </c>
      <c r="BC195" s="15" t="str">
        <f>IF(AND(B195="4x300", AND(E195='club records'!$N$11, F195&lt;='club records'!$O$11)), "CR", " ")</f>
        <v xml:space="preserve"> </v>
      </c>
      <c r="BD195" s="15" t="str">
        <f>IF(AND(B195="4x400", OR(AND(E195='club records'!$N$12, F195&lt;='club records'!$O$12), AND(E195='club records'!$N$13, F195&lt;='club records'!$O$13), AND(E195='club records'!$N$14, F195&lt;='club records'!$O$14), AND(E195='club records'!$N$15, F195&lt;='club records'!$O$15))), "CR", " ")</f>
        <v xml:space="preserve"> </v>
      </c>
      <c r="BE195" s="15" t="str">
        <f>IF(AND(B195="3x800", OR(AND(E195='club records'!$N$16, F195&lt;='club records'!$O$16), AND(E195='club records'!$N$17, F195&lt;='club records'!$O$17), AND(E195='club records'!$N$18, F195&lt;='club records'!$O$18))), "CR", " ")</f>
        <v xml:space="preserve"> </v>
      </c>
      <c r="BF195" s="15" t="str">
        <f>IF(AND(B195="pentathlon", OR(AND(E195='club records'!$N$21, F195&gt;='club records'!$O$21), AND(E195='club records'!$N$22, F195&gt;='club records'!$O$22),AND(E195='club records'!$N$23, F195&gt;='club records'!$O$23),AND(E195='club records'!$N$24, F195&gt;='club records'!$O$24))), "CR", " ")</f>
        <v xml:space="preserve"> </v>
      </c>
      <c r="BG195" s="15" t="str">
        <f>IF(AND(B195="heptathlon", OR(AND(E195='club records'!$N$26, F195&gt;='club records'!$O$26), AND(E195='club records'!$N$27, F195&gt;='club records'!$O$27))), "CR", " ")</f>
        <v xml:space="preserve"> </v>
      </c>
      <c r="BH195" s="15" t="str">
        <f>IF(AND(B195="decathlon", OR(AND(E195='club records'!$N$29, F195&gt;='club records'!$O$29), AND(E195='club records'!$N$30, F195&gt;='club records'!$O$30),AND(E195='club records'!$N$31, F195&gt;='club records'!$O$31))), "CR", " ")</f>
        <v xml:space="preserve"> </v>
      </c>
    </row>
    <row r="196" spans="1:16333" ht="14.5" x14ac:dyDescent="0.35">
      <c r="A196" s="1" t="str">
        <f t="shared" si="11"/>
        <v>U15</v>
      </c>
      <c r="B196" s="2">
        <v>1500</v>
      </c>
      <c r="C196" s="1" t="s">
        <v>122</v>
      </c>
      <c r="D196" s="1" t="s">
        <v>151</v>
      </c>
      <c r="E196" s="19" t="s">
        <v>11</v>
      </c>
      <c r="F196" s="21" t="s">
        <v>443</v>
      </c>
      <c r="G196" s="27">
        <v>43639</v>
      </c>
      <c r="H196" s="1" t="s">
        <v>387</v>
      </c>
      <c r="I196" s="1" t="s">
        <v>442</v>
      </c>
      <c r="J196" s="15" t="str">
        <f t="shared" si="12"/>
        <v/>
      </c>
      <c r="K196" s="15" t="str">
        <f>IF(AND(B196=100, OR(AND(E196='club records'!$B$6, F196&lt;='club records'!$C$6), AND(E196='club records'!$B$7, F196&lt;='club records'!$C$7), AND(E196='club records'!$B$8, F196&lt;='club records'!$C$8), AND(E196='club records'!$B$9, F196&lt;='club records'!$C$9), AND(E196='club records'!$B$10, F196&lt;='club records'!$C$10))), "CR", " ")</f>
        <v xml:space="preserve"> </v>
      </c>
      <c r="L196" s="15" t="str">
        <f>IF(AND(B196=200, OR(AND(E196='club records'!$B$11, F196&lt;='club records'!$C$11), AND(E196='club records'!$B$12, F196&lt;='club records'!$C$12), AND(E196='club records'!$B$13, F196&lt;='club records'!$C$13), AND(E196='club records'!$B$14, F196&lt;='club records'!$C$14), AND(E196='club records'!$B$15, F196&lt;='club records'!$C$15))), "CR", " ")</f>
        <v xml:space="preserve"> </v>
      </c>
      <c r="M196" s="15" t="str">
        <f>IF(AND(B196=300, OR(AND(E196='club records'!$B$16, F196&lt;='club records'!$C$16), AND(E196='club records'!$B$17, F196&lt;='club records'!$C$17))), "CR", " ")</f>
        <v xml:space="preserve"> </v>
      </c>
      <c r="N196" s="15" t="str">
        <f>IF(AND(B196=400, OR(AND(E196='club records'!$B$18, F196&lt;='club records'!$C$18), AND(E196='club records'!$B$19, F196&lt;='club records'!$C$19), AND(E196='club records'!$B$20, F196&lt;='club records'!$C$20), AND(E196='club records'!$B$21, F196&lt;='club records'!$C$21))), "CR", " ")</f>
        <v xml:space="preserve"> </v>
      </c>
      <c r="O196" s="15" t="str">
        <f>IF(AND(B196=800, OR(AND(E196='club records'!$B$22, F196&lt;='club records'!$C$22), AND(E196='club records'!$B$23, F196&lt;='club records'!$C$23), AND(E196='club records'!$B$24, F196&lt;='club records'!$C$24), AND(E196='club records'!$B$25, F196&lt;='club records'!$C$25), AND(E196='club records'!$B$26, F196&lt;='club records'!$C$26))), "CR", " ")</f>
        <v xml:space="preserve"> </v>
      </c>
      <c r="P196" s="15" t="str">
        <f>IF(AND(B196=1000, OR(AND(E196='club records'!$B$27, F196&lt;='club records'!$C$27), AND(E196='club records'!$B$28, F196&lt;='club records'!$C$28))), "CR", " ")</f>
        <v xml:space="preserve"> </v>
      </c>
      <c r="Q196" s="15" t="str">
        <f>IF(AND(B196=1500, OR(AND(E196='club records'!$B$29, F196&lt;='club records'!$C$29), AND(E196='club records'!$B$30, F196&lt;='club records'!$C$30), AND(E196='club records'!$B$31, F196&lt;='club records'!$C$31), AND(E196='club records'!$B$32, F196&lt;='club records'!$C$32), AND(E196='club records'!$B$33, F196&lt;='club records'!$C$33))), "CR", " ")</f>
        <v xml:space="preserve"> </v>
      </c>
      <c r="R196" s="15" t="str">
        <f>IF(AND(B196="1600 (Mile)",OR(AND(E196='club records'!$B$34,F196&lt;='club records'!$C$34),AND(E196='club records'!$B$35,F196&lt;='club records'!$C$35),AND(E196='club records'!$B$36,F196&lt;='club records'!$C$36),AND(E196='club records'!$B$37,F196&lt;='club records'!$C$37))),"CR"," ")</f>
        <v xml:space="preserve"> </v>
      </c>
      <c r="S196" s="15" t="str">
        <f>IF(AND(B196=3000, OR(AND(E196='club records'!$B$38, F196&lt;='club records'!$C$38), AND(E196='club records'!$B$39, F196&lt;='club records'!$C$39), AND(E196='club records'!$B$40, F196&lt;='club records'!$C$40), AND(E196='club records'!$B$41, F196&lt;='club records'!$C$41))), "CR", " ")</f>
        <v xml:space="preserve"> </v>
      </c>
      <c r="T196" s="15" t="str">
        <f>IF(AND(B196=5000, OR(AND(E196='club records'!$B$42, F196&lt;='club records'!$C$42), AND(E196='club records'!$B$43, F196&lt;='club records'!$C$43))), "CR", " ")</f>
        <v xml:space="preserve"> </v>
      </c>
      <c r="U196" s="14" t="str">
        <f>IF(AND(B196=10000, OR(AND(E196='club records'!$B$44, F196&lt;='club records'!$C$44), AND(E196='club records'!$B$45, F196&lt;='club records'!$C$45))), "CR", " ")</f>
        <v xml:space="preserve"> </v>
      </c>
      <c r="V196" s="14" t="str">
        <f>IF(AND(B196="high jump", OR(AND(E196='club records'!$F$1, F196&gt;='club records'!$G$1), AND(E196='club records'!$F$2, F196&gt;='club records'!$G$2), AND(E196='club records'!$F$3, F196&gt;='club records'!$G$3), AND(E196='club records'!$F$4, F196&gt;='club records'!$G$4), AND(E196='club records'!$F$5, F196&gt;='club records'!$G$5))), "CR", " ")</f>
        <v xml:space="preserve"> </v>
      </c>
      <c r="W196" s="14" t="str">
        <f>IF(AND(B196="long jump", OR(AND(E196='club records'!$F$6, F196&gt;='club records'!$G$6), AND(E196='club records'!$F$7, F196&gt;='club records'!$G$7), AND(E196='club records'!$F$8, F196&gt;='club records'!$G$8), AND(E196='club records'!$F$9, F196&gt;='club records'!$G$9), AND(E196='club records'!$F$10, F196&gt;='club records'!$G$10))), "CR", " ")</f>
        <v xml:space="preserve"> </v>
      </c>
      <c r="X196" s="14" t="str">
        <f>IF(AND(B196="triple jump", OR(AND(E196='club records'!$F$11, F196&gt;='club records'!$G$11), AND(E196='club records'!$F$12, F196&gt;='club records'!$G$12), AND(E196='club records'!$F$13, F196&gt;='club records'!$G$13), AND(E196='club records'!$F$14, F196&gt;='club records'!$G$14), AND(E196='club records'!$F$15, F196&gt;='club records'!$G$15))), "CR", " ")</f>
        <v xml:space="preserve"> </v>
      </c>
      <c r="Y196" s="14" t="str">
        <f>IF(AND(B196="pole vault", OR(AND(E196='club records'!$F$16, F196&gt;='club records'!$G$16), AND(E196='club records'!$F$17, F196&gt;='club records'!$G$17), AND(E196='club records'!$F$18, F196&gt;='club records'!$G$18), AND(E196='club records'!$F$19, F196&gt;='club records'!$G$19), AND(E196='club records'!$F$20, F196&gt;='club records'!$G$20))), "CR", " ")</f>
        <v xml:space="preserve"> </v>
      </c>
      <c r="Z196" s="14" t="str">
        <f>IF(AND(B196="discus 1", E196='club records'!$F$21, F196&gt;='club records'!$G$21), "CR", " ")</f>
        <v xml:space="preserve"> </v>
      </c>
      <c r="AA196" s="14" t="str">
        <f>IF(AND(B196="discus 1.25", E196='club records'!$F$22, F196&gt;='club records'!$G$22), "CR", " ")</f>
        <v xml:space="preserve"> </v>
      </c>
      <c r="AB196" s="14" t="str">
        <f>IF(AND(B196="discus 1.5", E196='club records'!$F$23, F196&gt;='club records'!$G$23), "CR", " ")</f>
        <v xml:space="preserve"> </v>
      </c>
      <c r="AC196" s="14" t="str">
        <f>IF(AND(B196="discus 1.75", E196='club records'!$F$24, F196&gt;='club records'!$G$24), "CR", " ")</f>
        <v xml:space="preserve"> </v>
      </c>
      <c r="AD196" s="14" t="str">
        <f>IF(AND(B196="discus 2", E196='club records'!$F$25, F196&gt;='club records'!$G$25), "CR", " ")</f>
        <v xml:space="preserve"> </v>
      </c>
      <c r="AE196" s="14" t="str">
        <f>IF(AND(B196="hammer 4", E196='club records'!$F$27, F196&gt;='club records'!$G$27), "CR", " ")</f>
        <v xml:space="preserve"> </v>
      </c>
      <c r="AF196" s="14" t="str">
        <f>IF(AND(B196="hammer 5", E196='club records'!$F$28, F196&gt;='club records'!$G$28), "CR", " ")</f>
        <v xml:space="preserve"> </v>
      </c>
      <c r="AG196" s="14" t="str">
        <f>IF(AND(B196="hammer 6", E196='club records'!$F$29, F196&gt;='club records'!$G$29), "CR", " ")</f>
        <v xml:space="preserve"> </v>
      </c>
      <c r="AH196" s="14" t="str">
        <f>IF(AND(B196="hammer 7.26", E196='club records'!$F$30, F196&gt;='club records'!$G$30), "CR", " ")</f>
        <v xml:space="preserve"> </v>
      </c>
      <c r="AI196" s="14" t="str">
        <f>IF(AND(B196="javelin 400", E196='club records'!$F$31, F196&gt;='club records'!$G$31), "CR", " ")</f>
        <v xml:space="preserve"> </v>
      </c>
      <c r="AJ196" s="14" t="str">
        <f>IF(AND(B196="javelin 600", E196='club records'!$F$32, F196&gt;='club records'!$G$32), "CR", " ")</f>
        <v xml:space="preserve"> </v>
      </c>
      <c r="AK196" s="14" t="str">
        <f>IF(AND(B196="javelin 700", E196='club records'!$F$33, F196&gt;='club records'!$G$33), "CR", " ")</f>
        <v xml:space="preserve"> </v>
      </c>
      <c r="AL196" s="14" t="str">
        <f>IF(AND(B196="javelin 800", OR(AND(E196='club records'!$F$34, F196&gt;='club records'!$G$34), AND(E196='club records'!$F$35, F196&gt;='club records'!$G$35))), "CR", " ")</f>
        <v xml:space="preserve"> </v>
      </c>
      <c r="AM196" s="14" t="str">
        <f>IF(AND(B196="shot 3", E196='club records'!$F$36, F196&gt;='club records'!$G$36), "CR", " ")</f>
        <v xml:space="preserve"> </v>
      </c>
      <c r="AN196" s="14" t="str">
        <f>IF(AND(B196="shot 4", E196='club records'!$F$37, F196&gt;='club records'!$G$37), "CR", " ")</f>
        <v xml:space="preserve"> </v>
      </c>
      <c r="AO196" s="14" t="str">
        <f>IF(AND(B196="shot 5", E196='club records'!$F$38, F196&gt;='club records'!$G$38), "CR", " ")</f>
        <v xml:space="preserve"> </v>
      </c>
      <c r="AP196" s="14" t="str">
        <f>IF(AND(B196="shot 6", E196='club records'!$F$39, F196&gt;='club records'!$G$39), "CR", " ")</f>
        <v xml:space="preserve"> </v>
      </c>
      <c r="AQ196" s="14" t="str">
        <f>IF(AND(B196="shot 7.26", E196='club records'!$F$40, F196&gt;='club records'!$G$40), "CR", " ")</f>
        <v xml:space="preserve"> </v>
      </c>
      <c r="AR196" s="14" t="str">
        <f>IF(AND(B196="60H",OR(AND(E196='club records'!$J$1,F196&lt;='club records'!$K$1),AND(E196='club records'!$J$2,F196&lt;='club records'!$K$2),AND(E196='club records'!$J$3,F196&lt;='club records'!$K$3),AND(E196='club records'!$J$4,F196&lt;='club records'!$K$4),AND(E196='club records'!$J$5,F196&lt;='club records'!$K$5))),"CR"," ")</f>
        <v xml:space="preserve"> </v>
      </c>
      <c r="AS196" s="14" t="str">
        <f>IF(AND(B196="75H", AND(E196='club records'!$J$6, F196&lt;='club records'!$K$6)), "CR", " ")</f>
        <v xml:space="preserve"> </v>
      </c>
      <c r="AT196" s="14" t="str">
        <f>IF(AND(B196="80H", AND(E196='club records'!$J$7, F196&lt;='club records'!$K$7)), "CR", " ")</f>
        <v xml:space="preserve"> </v>
      </c>
      <c r="AU196" s="14" t="str">
        <f>IF(AND(B196="100H", AND(E196='club records'!$J$8, F196&lt;='club records'!$K$8)), "CR", " ")</f>
        <v xml:space="preserve"> </v>
      </c>
      <c r="AV196" s="14" t="str">
        <f>IF(AND(B196="110H", OR(AND(E196='club records'!$J$9, F196&lt;='club records'!$K$9), AND(E196='club records'!$J$10, F196&lt;='club records'!$K$10))), "CR", " ")</f>
        <v xml:space="preserve"> </v>
      </c>
      <c r="AW196" s="14" t="str">
        <f>IF(AND(B196="400H", OR(AND(E196='club records'!$J$11, F196&lt;='club records'!$K$11), AND(E196='club records'!$J$12, F196&lt;='club records'!$K$12), AND(E196='club records'!$J$13, F196&lt;='club records'!$K$13), AND(E196='club records'!$J$14, F196&lt;='club records'!$K$14))), "CR", " ")</f>
        <v xml:space="preserve"> </v>
      </c>
      <c r="AX196" s="14" t="str">
        <f>IF(AND(B196="1500SC", AND(E196='club records'!$J$15, F196&lt;='club records'!$K$15)), "CR", " ")</f>
        <v xml:space="preserve"> </v>
      </c>
      <c r="AY196" s="14" t="str">
        <f>IF(AND(B196="2000SC", OR(AND(E196='club records'!$J$17, F196&lt;='club records'!$K$17), AND(E196='club records'!$J$18, F196&lt;='club records'!$K$18))), "CR", " ")</f>
        <v xml:space="preserve"> </v>
      </c>
      <c r="AZ196" s="14" t="str">
        <f>IF(AND(B196="3000SC", OR(AND(E196='club records'!$J$20, F196&lt;='club records'!$K$20), AND(E196='club records'!$J$21, F196&lt;='club records'!$K$21))), "CR", " ")</f>
        <v xml:space="preserve"> </v>
      </c>
      <c r="BA196" s="15" t="str">
        <f>IF(AND(B196="4x100", OR(AND(E196='club records'!$N$1, F196&lt;='club records'!$O$1), AND(E196='club records'!$N$2, F196&lt;='club records'!$O$2), AND(E196='club records'!$N$3, F196&lt;='club records'!$O$3), AND(E196='club records'!$N$4, F196&lt;='club records'!$O$4), AND(E196='club records'!$N$5, F196&lt;='club records'!$O$5))), "CR", " ")</f>
        <v xml:space="preserve"> </v>
      </c>
      <c r="BB196" s="15" t="str">
        <f>IF(AND(B196="4x200", OR(AND(E196='club records'!$N$6, F196&lt;='club records'!$O$6), AND(E196='club records'!$N$7, F196&lt;='club records'!$O$7), AND(E196='club records'!$N$8, F196&lt;='club records'!$O$8), AND(E196='club records'!$N$9, F196&lt;='club records'!$O$9), AND(E196='club records'!$N$10, F196&lt;='club records'!$O$10))), "CR", " ")</f>
        <v xml:space="preserve"> </v>
      </c>
      <c r="BC196" s="15" t="str">
        <f>IF(AND(B196="4x300", AND(E196='club records'!$N$11, F196&lt;='club records'!$O$11)), "CR", " ")</f>
        <v xml:space="preserve"> </v>
      </c>
      <c r="BD196" s="15" t="str">
        <f>IF(AND(B196="4x400", OR(AND(E196='club records'!$N$12, F196&lt;='club records'!$O$12), AND(E196='club records'!$N$13, F196&lt;='club records'!$O$13), AND(E196='club records'!$N$14, F196&lt;='club records'!$O$14), AND(E196='club records'!$N$15, F196&lt;='club records'!$O$15))), "CR", " ")</f>
        <v xml:space="preserve"> </v>
      </c>
      <c r="BE196" s="15" t="str">
        <f>IF(AND(B196="3x800", OR(AND(E196='club records'!$N$16, F196&lt;='club records'!$O$16), AND(E196='club records'!$N$17, F196&lt;='club records'!$O$17), AND(E196='club records'!$N$18, F196&lt;='club records'!$O$18))), "CR", " ")</f>
        <v xml:space="preserve"> </v>
      </c>
      <c r="BF196" s="15" t="str">
        <f>IF(AND(B196="pentathlon", OR(AND(E196='club records'!$N$21, F196&gt;='club records'!$O$21), AND(E196='club records'!$N$22, F196&gt;='club records'!$O$22),AND(E196='club records'!$N$23, F196&gt;='club records'!$O$23),AND(E196='club records'!$N$24, F196&gt;='club records'!$O$24))), "CR", " ")</f>
        <v xml:space="preserve"> </v>
      </c>
      <c r="BG196" s="15" t="str">
        <f>IF(AND(B196="heptathlon", OR(AND(E196='club records'!$N$26, F196&gt;='club records'!$O$26), AND(E196='club records'!$N$27, F196&gt;='club records'!$O$27))), "CR", " ")</f>
        <v xml:space="preserve"> </v>
      </c>
      <c r="BH196" s="15" t="str">
        <f>IF(AND(B196="decathlon", OR(AND(E196='club records'!$N$29, F196&gt;='club records'!$O$29), AND(E196='club records'!$N$30, F196&gt;='club records'!$O$30),AND(E196='club records'!$N$31, F196&gt;='club records'!$O$31))), "CR", " ")</f>
        <v xml:space="preserve"> </v>
      </c>
    </row>
    <row r="197" spans="1:16333" ht="14.5" x14ac:dyDescent="0.35">
      <c r="A197" s="1" t="str">
        <f t="shared" si="11"/>
        <v>U15</v>
      </c>
      <c r="B197" s="2">
        <v>1500</v>
      </c>
      <c r="C197" s="1" t="s">
        <v>152</v>
      </c>
      <c r="D197" s="1" t="s">
        <v>153</v>
      </c>
      <c r="E197" s="19" t="s">
        <v>11</v>
      </c>
      <c r="F197" s="20" t="s">
        <v>362</v>
      </c>
      <c r="G197" s="26">
        <v>43604</v>
      </c>
      <c r="H197" s="1" t="s">
        <v>313</v>
      </c>
      <c r="I197" s="1" t="s">
        <v>361</v>
      </c>
      <c r="J197" s="15" t="str">
        <f t="shared" si="12"/>
        <v/>
      </c>
      <c r="K197" s="15" t="str">
        <f>IF(AND(B197=100, OR(AND(E197='club records'!$B$6, F197&lt;='club records'!$C$6), AND(E197='club records'!$B$7, F197&lt;='club records'!$C$7), AND(E197='club records'!$B$8, F197&lt;='club records'!$C$8), AND(E197='club records'!$B$9, F197&lt;='club records'!$C$9), AND(E197='club records'!$B$10, F197&lt;='club records'!$C$10))), "CR", " ")</f>
        <v xml:space="preserve"> </v>
      </c>
      <c r="L197" s="15" t="str">
        <f>IF(AND(B197=200, OR(AND(E197='club records'!$B$11, F197&lt;='club records'!$C$11), AND(E197='club records'!$B$12, F197&lt;='club records'!$C$12), AND(E197='club records'!$B$13, F197&lt;='club records'!$C$13), AND(E197='club records'!$B$14, F197&lt;='club records'!$C$14), AND(E197='club records'!$B$15, F197&lt;='club records'!$C$15))), "CR", " ")</f>
        <v xml:space="preserve"> </v>
      </c>
      <c r="M197" s="15" t="str">
        <f>IF(AND(B197=300, OR(AND(E197='club records'!$B$16, F197&lt;='club records'!$C$16), AND(E197='club records'!$B$17, F197&lt;='club records'!$C$17))), "CR", " ")</f>
        <v xml:space="preserve"> </v>
      </c>
      <c r="N197" s="15" t="str">
        <f>IF(AND(B197=400, OR(AND(E197='club records'!$B$18, F197&lt;='club records'!$C$18), AND(E197='club records'!$B$19, F197&lt;='club records'!$C$19), AND(E197='club records'!$B$20, F197&lt;='club records'!$C$20), AND(E197='club records'!$B$21, F197&lt;='club records'!$C$21))), "CR", " ")</f>
        <v xml:space="preserve"> </v>
      </c>
      <c r="O197" s="15" t="str">
        <f>IF(AND(B197=800, OR(AND(E197='club records'!$B$22, F197&lt;='club records'!$C$22), AND(E197='club records'!$B$23, F197&lt;='club records'!$C$23), AND(E197='club records'!$B$24, F197&lt;='club records'!$C$24), AND(E197='club records'!$B$25, F197&lt;='club records'!$C$25), AND(E197='club records'!$B$26, F197&lt;='club records'!$C$26))), "CR", " ")</f>
        <v xml:space="preserve"> </v>
      </c>
      <c r="P197" s="15" t="str">
        <f>IF(AND(B197=1000, OR(AND(E197='club records'!$B$27, F197&lt;='club records'!$C$27), AND(E197='club records'!$B$28, F197&lt;='club records'!$C$28))), "CR", " ")</f>
        <v xml:space="preserve"> </v>
      </c>
      <c r="Q197" s="15" t="str">
        <f>IF(AND(B197=1500, OR(AND(E197='club records'!$B$29, F197&lt;='club records'!$C$29), AND(E197='club records'!$B$30, F197&lt;='club records'!$C$30), AND(E197='club records'!$B$31, F197&lt;='club records'!$C$31), AND(E197='club records'!$B$32, F197&lt;='club records'!$C$32), AND(E197='club records'!$B$33, F197&lt;='club records'!$C$33))), "CR", " ")</f>
        <v xml:space="preserve"> </v>
      </c>
      <c r="R197" s="15" t="str">
        <f>IF(AND(B197="1600 (Mile)",OR(AND(E197='club records'!$B$34,F197&lt;='club records'!$C$34),AND(E197='club records'!$B$35,F197&lt;='club records'!$C$35),AND(E197='club records'!$B$36,F197&lt;='club records'!$C$36),AND(E197='club records'!$B$37,F197&lt;='club records'!$C$37))),"CR"," ")</f>
        <v xml:space="preserve"> </v>
      </c>
      <c r="S197" s="15" t="str">
        <f>IF(AND(B197=3000, OR(AND(E197='club records'!$B$38, F197&lt;='club records'!$C$38), AND(E197='club records'!$B$39, F197&lt;='club records'!$C$39), AND(E197='club records'!$B$40, F197&lt;='club records'!$C$40), AND(E197='club records'!$B$41, F197&lt;='club records'!$C$41))), "CR", " ")</f>
        <v xml:space="preserve"> </v>
      </c>
      <c r="T197" s="15" t="str">
        <f>IF(AND(B197=5000, OR(AND(E197='club records'!$B$42, F197&lt;='club records'!$C$42), AND(E197='club records'!$B$43, F197&lt;='club records'!$C$43))), "CR", " ")</f>
        <v xml:space="preserve"> </v>
      </c>
      <c r="U197" s="14" t="str">
        <f>IF(AND(B197=10000, OR(AND(E197='club records'!$B$44, F197&lt;='club records'!$C$44), AND(E197='club records'!$B$45, F197&lt;='club records'!$C$45))), "CR", " ")</f>
        <v xml:space="preserve"> </v>
      </c>
      <c r="V197" s="14" t="str">
        <f>IF(AND(B197="high jump", OR(AND(E197='club records'!$F$1, F197&gt;='club records'!$G$1), AND(E197='club records'!$F$2, F197&gt;='club records'!$G$2), AND(E197='club records'!$F$3, F197&gt;='club records'!$G$3), AND(E197='club records'!$F$4, F197&gt;='club records'!$G$4), AND(E197='club records'!$F$5, F197&gt;='club records'!$G$5))), "CR", " ")</f>
        <v xml:space="preserve"> </v>
      </c>
      <c r="W197" s="14" t="str">
        <f>IF(AND(B197="long jump", OR(AND(E197='club records'!$F$6, F197&gt;='club records'!$G$6), AND(E197='club records'!$F$7, F197&gt;='club records'!$G$7), AND(E197='club records'!$F$8, F197&gt;='club records'!$G$8), AND(E197='club records'!$F$9, F197&gt;='club records'!$G$9), AND(E197='club records'!$F$10, F197&gt;='club records'!$G$10))), "CR", " ")</f>
        <v xml:space="preserve"> </v>
      </c>
      <c r="X197" s="14" t="str">
        <f>IF(AND(B197="triple jump", OR(AND(E197='club records'!$F$11, F197&gt;='club records'!$G$11), AND(E197='club records'!$F$12, F197&gt;='club records'!$G$12), AND(E197='club records'!$F$13, F197&gt;='club records'!$G$13), AND(E197='club records'!$F$14, F197&gt;='club records'!$G$14), AND(E197='club records'!$F$15, F197&gt;='club records'!$G$15))), "CR", " ")</f>
        <v xml:space="preserve"> </v>
      </c>
      <c r="Y197" s="14" t="str">
        <f>IF(AND(B197="pole vault", OR(AND(E197='club records'!$F$16, F197&gt;='club records'!$G$16), AND(E197='club records'!$F$17, F197&gt;='club records'!$G$17), AND(E197='club records'!$F$18, F197&gt;='club records'!$G$18), AND(E197='club records'!$F$19, F197&gt;='club records'!$G$19), AND(E197='club records'!$F$20, F197&gt;='club records'!$G$20))), "CR", " ")</f>
        <v xml:space="preserve"> </v>
      </c>
      <c r="Z197" s="14" t="str">
        <f>IF(AND(B197="discus 1", E197='club records'!$F$21, F197&gt;='club records'!$G$21), "CR", " ")</f>
        <v xml:space="preserve"> </v>
      </c>
      <c r="AA197" s="14" t="str">
        <f>IF(AND(B197="discus 1.25", E197='club records'!$F$22, F197&gt;='club records'!$G$22), "CR", " ")</f>
        <v xml:space="preserve"> </v>
      </c>
      <c r="AB197" s="14" t="str">
        <f>IF(AND(B197="discus 1.5", E197='club records'!$F$23, F197&gt;='club records'!$G$23), "CR", " ")</f>
        <v xml:space="preserve"> </v>
      </c>
      <c r="AC197" s="14" t="str">
        <f>IF(AND(B197="discus 1.75", E197='club records'!$F$24, F197&gt;='club records'!$G$24), "CR", " ")</f>
        <v xml:space="preserve"> </v>
      </c>
      <c r="AD197" s="14" t="str">
        <f>IF(AND(B197="discus 2", E197='club records'!$F$25, F197&gt;='club records'!$G$25), "CR", " ")</f>
        <v xml:space="preserve"> </v>
      </c>
      <c r="AE197" s="14" t="str">
        <f>IF(AND(B197="hammer 4", E197='club records'!$F$27, F197&gt;='club records'!$G$27), "CR", " ")</f>
        <v xml:space="preserve"> </v>
      </c>
      <c r="AF197" s="14" t="str">
        <f>IF(AND(B197="hammer 5", E197='club records'!$F$28, F197&gt;='club records'!$G$28), "CR", " ")</f>
        <v xml:space="preserve"> </v>
      </c>
      <c r="AG197" s="14" t="str">
        <f>IF(AND(B197="hammer 6", E197='club records'!$F$29, F197&gt;='club records'!$G$29), "CR", " ")</f>
        <v xml:space="preserve"> </v>
      </c>
      <c r="AH197" s="14" t="str">
        <f>IF(AND(B197="hammer 7.26", E197='club records'!$F$30, F197&gt;='club records'!$G$30), "CR", " ")</f>
        <v xml:space="preserve"> </v>
      </c>
      <c r="AI197" s="14" t="str">
        <f>IF(AND(B197="javelin 400", E197='club records'!$F$31, F197&gt;='club records'!$G$31), "CR", " ")</f>
        <v xml:space="preserve"> </v>
      </c>
      <c r="AJ197" s="14" t="str">
        <f>IF(AND(B197="javelin 600", E197='club records'!$F$32, F197&gt;='club records'!$G$32), "CR", " ")</f>
        <v xml:space="preserve"> </v>
      </c>
      <c r="AK197" s="14" t="str">
        <f>IF(AND(B197="javelin 700", E197='club records'!$F$33, F197&gt;='club records'!$G$33), "CR", " ")</f>
        <v xml:space="preserve"> </v>
      </c>
      <c r="AL197" s="14" t="str">
        <f>IF(AND(B197="javelin 800", OR(AND(E197='club records'!$F$34, F197&gt;='club records'!$G$34), AND(E197='club records'!$F$35, F197&gt;='club records'!$G$35))), "CR", " ")</f>
        <v xml:space="preserve"> </v>
      </c>
      <c r="AM197" s="14" t="str">
        <f>IF(AND(B197="shot 3", E197='club records'!$F$36, F197&gt;='club records'!$G$36), "CR", " ")</f>
        <v xml:space="preserve"> </v>
      </c>
      <c r="AN197" s="14" t="str">
        <f>IF(AND(B197="shot 4", E197='club records'!$F$37, F197&gt;='club records'!$G$37), "CR", " ")</f>
        <v xml:space="preserve"> </v>
      </c>
      <c r="AO197" s="14" t="str">
        <f>IF(AND(B197="shot 5", E197='club records'!$F$38, F197&gt;='club records'!$G$38), "CR", " ")</f>
        <v xml:space="preserve"> </v>
      </c>
      <c r="AP197" s="14" t="str">
        <f>IF(AND(B197="shot 6", E197='club records'!$F$39, F197&gt;='club records'!$G$39), "CR", " ")</f>
        <v xml:space="preserve"> </v>
      </c>
      <c r="AQ197" s="14" t="str">
        <f>IF(AND(B197="shot 7.26", E197='club records'!$F$40, F197&gt;='club records'!$G$40), "CR", " ")</f>
        <v xml:space="preserve"> </v>
      </c>
      <c r="AR197" s="14" t="str">
        <f>IF(AND(B197="60H",OR(AND(E197='club records'!$J$1,F197&lt;='club records'!$K$1),AND(E197='club records'!$J$2,F197&lt;='club records'!$K$2),AND(E197='club records'!$J$3,F197&lt;='club records'!$K$3),AND(E197='club records'!$J$4,F197&lt;='club records'!$K$4),AND(E197='club records'!$J$5,F197&lt;='club records'!$K$5))),"CR"," ")</f>
        <v xml:space="preserve"> </v>
      </c>
      <c r="AS197" s="14" t="str">
        <f>IF(AND(B197="75H", AND(E197='club records'!$J$6, F197&lt;='club records'!$K$6)), "CR", " ")</f>
        <v xml:space="preserve"> </v>
      </c>
      <c r="AT197" s="14" t="str">
        <f>IF(AND(B197="80H", AND(E197='club records'!$J$7, F197&lt;='club records'!$K$7)), "CR", " ")</f>
        <v xml:space="preserve"> </v>
      </c>
      <c r="AU197" s="14" t="str">
        <f>IF(AND(B197="100H", AND(E197='club records'!$J$8, F197&lt;='club records'!$K$8)), "CR", " ")</f>
        <v xml:space="preserve"> </v>
      </c>
      <c r="AV197" s="14" t="str">
        <f>IF(AND(B197="110H", OR(AND(E197='club records'!$J$9, F197&lt;='club records'!$K$9), AND(E197='club records'!$J$10, F197&lt;='club records'!$K$10))), "CR", " ")</f>
        <v xml:space="preserve"> </v>
      </c>
      <c r="AW197" s="14" t="str">
        <f>IF(AND(B197="400H", OR(AND(E197='club records'!$J$11, F197&lt;='club records'!$K$11), AND(E197='club records'!$J$12, F197&lt;='club records'!$K$12), AND(E197='club records'!$J$13, F197&lt;='club records'!$K$13), AND(E197='club records'!$J$14, F197&lt;='club records'!$K$14))), "CR", " ")</f>
        <v xml:space="preserve"> </v>
      </c>
      <c r="AX197" s="14" t="str">
        <f>IF(AND(B197="1500SC", AND(E197='club records'!$J$15, F197&lt;='club records'!$K$15)), "CR", " ")</f>
        <v xml:space="preserve"> </v>
      </c>
      <c r="AY197" s="14" t="str">
        <f>IF(AND(B197="2000SC", OR(AND(E197='club records'!$J$17, F197&lt;='club records'!$K$17), AND(E197='club records'!$J$18, F197&lt;='club records'!$K$18))), "CR", " ")</f>
        <v xml:space="preserve"> </v>
      </c>
      <c r="AZ197" s="14" t="str">
        <f>IF(AND(B197="3000SC", OR(AND(E197='club records'!$J$20, F197&lt;='club records'!$K$20), AND(E197='club records'!$J$21, F197&lt;='club records'!$K$21))), "CR", " ")</f>
        <v xml:space="preserve"> </v>
      </c>
      <c r="BA197" s="15" t="str">
        <f>IF(AND(B197="4x100", OR(AND(E197='club records'!$N$1, F197&lt;='club records'!$O$1), AND(E197='club records'!$N$2, F197&lt;='club records'!$O$2), AND(E197='club records'!$N$3, F197&lt;='club records'!$O$3), AND(E197='club records'!$N$4, F197&lt;='club records'!$O$4), AND(E197='club records'!$N$5, F197&lt;='club records'!$O$5))), "CR", " ")</f>
        <v xml:space="preserve"> </v>
      </c>
      <c r="BB197" s="15" t="str">
        <f>IF(AND(B197="4x200", OR(AND(E197='club records'!$N$6, F197&lt;='club records'!$O$6), AND(E197='club records'!$N$7, F197&lt;='club records'!$O$7), AND(E197='club records'!$N$8, F197&lt;='club records'!$O$8), AND(E197='club records'!$N$9, F197&lt;='club records'!$O$9), AND(E197='club records'!$N$10, F197&lt;='club records'!$O$10))), "CR", " ")</f>
        <v xml:space="preserve"> </v>
      </c>
      <c r="BC197" s="15" t="str">
        <f>IF(AND(B197="4x300", AND(E197='club records'!$N$11, F197&lt;='club records'!$O$11)), "CR", " ")</f>
        <v xml:space="preserve"> </v>
      </c>
      <c r="BD197" s="15" t="str">
        <f>IF(AND(B197="4x400", OR(AND(E197='club records'!$N$12, F197&lt;='club records'!$O$12), AND(E197='club records'!$N$13, F197&lt;='club records'!$O$13), AND(E197='club records'!$N$14, F197&lt;='club records'!$O$14), AND(E197='club records'!$N$15, F197&lt;='club records'!$O$15))), "CR", " ")</f>
        <v xml:space="preserve"> </v>
      </c>
      <c r="BE197" s="15" t="str">
        <f>IF(AND(B197="3x800", OR(AND(E197='club records'!$N$16, F197&lt;='club records'!$O$16), AND(E197='club records'!$N$17, F197&lt;='club records'!$O$17), AND(E197='club records'!$N$18, F197&lt;='club records'!$O$18))), "CR", " ")</f>
        <v xml:space="preserve"> </v>
      </c>
      <c r="BF197" s="15" t="str">
        <f>IF(AND(B197="pentathlon", OR(AND(E197='club records'!$N$21, F197&gt;='club records'!$O$21), AND(E197='club records'!$N$22, F197&gt;='club records'!$O$22),AND(E197='club records'!$N$23, F197&gt;='club records'!$O$23),AND(E197='club records'!$N$24, F197&gt;='club records'!$O$24))), "CR", " ")</f>
        <v xml:space="preserve"> </v>
      </c>
      <c r="BG197" s="15" t="str">
        <f>IF(AND(B197="heptathlon", OR(AND(E197='club records'!$N$26, F197&gt;='club records'!$O$26), AND(E197='club records'!$N$27, F197&gt;='club records'!$O$27))), "CR", " ")</f>
        <v xml:space="preserve"> </v>
      </c>
      <c r="BH197" s="15" t="str">
        <f>IF(AND(B197="decathlon", OR(AND(E197='club records'!$N$29, F197&gt;='club records'!$O$29), AND(E197='club records'!$N$30, F197&gt;='club records'!$O$30),AND(E197='club records'!$N$31, F197&gt;='club records'!$O$31))), "CR", " ")</f>
        <v xml:space="preserve"> </v>
      </c>
    </row>
    <row r="198" spans="1:16333" ht="14.5" x14ac:dyDescent="0.35">
      <c r="A198" s="1" t="str">
        <f t="shared" si="11"/>
        <v>U15</v>
      </c>
      <c r="B198" s="2">
        <v>1500</v>
      </c>
      <c r="C198" s="1" t="s">
        <v>150</v>
      </c>
      <c r="D198" s="1" t="s">
        <v>301</v>
      </c>
      <c r="E198" s="19" t="s">
        <v>11</v>
      </c>
      <c r="F198" s="20" t="s">
        <v>568</v>
      </c>
      <c r="G198" s="27">
        <v>43701</v>
      </c>
      <c r="H198" s="1" t="s">
        <v>313</v>
      </c>
      <c r="I198" s="1" t="s">
        <v>561</v>
      </c>
      <c r="J198" s="15" t="str">
        <f t="shared" si="12"/>
        <v/>
      </c>
      <c r="K198" s="15" t="str">
        <f>IF(AND(B198=100, OR(AND(E198='club records'!$B$6, F198&lt;='club records'!$C$6), AND(E198='club records'!$B$7, F198&lt;='club records'!$C$7), AND(E198='club records'!$B$8, F198&lt;='club records'!$C$8), AND(E198='club records'!$B$9, F198&lt;='club records'!$C$9), AND(E198='club records'!$B$10, F198&lt;='club records'!$C$10))), "CR", " ")</f>
        <v xml:space="preserve"> </v>
      </c>
      <c r="L198" s="15" t="str">
        <f>IF(AND(B198=200, OR(AND(E198='club records'!$B$11, F198&lt;='club records'!$C$11), AND(E198='club records'!$B$12, F198&lt;='club records'!$C$12), AND(E198='club records'!$B$13, F198&lt;='club records'!$C$13), AND(E198='club records'!$B$14, F198&lt;='club records'!$C$14), AND(E198='club records'!$B$15, F198&lt;='club records'!$C$15))), "CR", " ")</f>
        <v xml:space="preserve"> </v>
      </c>
      <c r="M198" s="15" t="str">
        <f>IF(AND(B198=300, OR(AND(E198='club records'!$B$16, F198&lt;='club records'!$C$16), AND(E198='club records'!$B$17, F198&lt;='club records'!$C$17))), "CR", " ")</f>
        <v xml:space="preserve"> </v>
      </c>
      <c r="N198" s="15" t="str">
        <f>IF(AND(B198=400, OR(AND(E198='club records'!$B$18, F198&lt;='club records'!$C$18), AND(E198='club records'!$B$19, F198&lt;='club records'!$C$19), AND(E198='club records'!$B$20, F198&lt;='club records'!$C$20), AND(E198='club records'!$B$21, F198&lt;='club records'!$C$21))), "CR", " ")</f>
        <v xml:space="preserve"> </v>
      </c>
      <c r="O198" s="15" t="str">
        <f>IF(AND(B198=800, OR(AND(E198='club records'!$B$22, F198&lt;='club records'!$C$22), AND(E198='club records'!$B$23, F198&lt;='club records'!$C$23), AND(E198='club records'!$B$24, F198&lt;='club records'!$C$24), AND(E198='club records'!$B$25, F198&lt;='club records'!$C$25), AND(E198='club records'!$B$26, F198&lt;='club records'!$C$26))), "CR", " ")</f>
        <v xml:space="preserve"> </v>
      </c>
      <c r="P198" s="15" t="str">
        <f>IF(AND(B198=1000, OR(AND(E198='club records'!$B$27, F198&lt;='club records'!$C$27), AND(E198='club records'!$B$28, F198&lt;='club records'!$C$28))), "CR", " ")</f>
        <v xml:space="preserve"> </v>
      </c>
      <c r="Q198" s="15" t="str">
        <f>IF(AND(B198=1500, OR(AND(E198='club records'!$B$29, F198&lt;='club records'!$C$29), AND(E198='club records'!$B$30, F198&lt;='club records'!$C$30), AND(E198='club records'!$B$31, F198&lt;='club records'!$C$31), AND(E198='club records'!$B$32, F198&lt;='club records'!$C$32), AND(E198='club records'!$B$33, F198&lt;='club records'!$C$33))), "CR", " ")</f>
        <v xml:space="preserve"> </v>
      </c>
      <c r="R198" s="15" t="str">
        <f>IF(AND(B198="1600 (Mile)",OR(AND(E198='club records'!$B$34,F198&lt;='club records'!$C$34),AND(E198='club records'!$B$35,F198&lt;='club records'!$C$35),AND(E198='club records'!$B$36,F198&lt;='club records'!$C$36),AND(E198='club records'!$B$37,F198&lt;='club records'!$C$37))),"CR"," ")</f>
        <v xml:space="preserve"> </v>
      </c>
      <c r="S198" s="15" t="str">
        <f>IF(AND(B198=3000, OR(AND(E198='club records'!$B$38, F198&lt;='club records'!$C$38), AND(E198='club records'!$B$39, F198&lt;='club records'!$C$39), AND(E198='club records'!$B$40, F198&lt;='club records'!$C$40), AND(E198='club records'!$B$41, F198&lt;='club records'!$C$41))), "CR", " ")</f>
        <v xml:space="preserve"> </v>
      </c>
      <c r="T198" s="15" t="str">
        <f>IF(AND(B198=5000, OR(AND(E198='club records'!$B$42, F198&lt;='club records'!$C$42), AND(E198='club records'!$B$43, F198&lt;='club records'!$C$43))), "CR", " ")</f>
        <v xml:space="preserve"> </v>
      </c>
      <c r="U198" s="14" t="str">
        <f>IF(AND(B198=10000, OR(AND(E198='club records'!$B$44, F198&lt;='club records'!$C$44), AND(E198='club records'!$B$45, F198&lt;='club records'!$C$45))), "CR", " ")</f>
        <v xml:space="preserve"> </v>
      </c>
      <c r="V198" s="14" t="str">
        <f>IF(AND(B198="high jump", OR(AND(E198='club records'!$F$1, F198&gt;='club records'!$G$1), AND(E198='club records'!$F$2, F198&gt;='club records'!$G$2), AND(E198='club records'!$F$3, F198&gt;='club records'!$G$3), AND(E198='club records'!$F$4, F198&gt;='club records'!$G$4), AND(E198='club records'!$F$5, F198&gt;='club records'!$G$5))), "CR", " ")</f>
        <v xml:space="preserve"> </v>
      </c>
      <c r="W198" s="14" t="str">
        <f>IF(AND(B198="long jump", OR(AND(E198='club records'!$F$6, F198&gt;='club records'!$G$6), AND(E198='club records'!$F$7, F198&gt;='club records'!$G$7), AND(E198='club records'!$F$8, F198&gt;='club records'!$G$8), AND(E198='club records'!$F$9, F198&gt;='club records'!$G$9), AND(E198='club records'!$F$10, F198&gt;='club records'!$G$10))), "CR", " ")</f>
        <v xml:space="preserve"> </v>
      </c>
      <c r="X198" s="14" t="str">
        <f>IF(AND(B198="triple jump", OR(AND(E198='club records'!$F$11, F198&gt;='club records'!$G$11), AND(E198='club records'!$F$12, F198&gt;='club records'!$G$12), AND(E198='club records'!$F$13, F198&gt;='club records'!$G$13), AND(E198='club records'!$F$14, F198&gt;='club records'!$G$14), AND(E198='club records'!$F$15, F198&gt;='club records'!$G$15))), "CR", " ")</f>
        <v xml:space="preserve"> </v>
      </c>
      <c r="Y198" s="14" t="str">
        <f>IF(AND(B198="pole vault", OR(AND(E198='club records'!$F$16, F198&gt;='club records'!$G$16), AND(E198='club records'!$F$17, F198&gt;='club records'!$G$17), AND(E198='club records'!$F$18, F198&gt;='club records'!$G$18), AND(E198='club records'!$F$19, F198&gt;='club records'!$G$19), AND(E198='club records'!$F$20, F198&gt;='club records'!$G$20))), "CR", " ")</f>
        <v xml:space="preserve"> </v>
      </c>
      <c r="Z198" s="14" t="str">
        <f>IF(AND(B198="discus 1", E198='club records'!$F$21, F198&gt;='club records'!$G$21), "CR", " ")</f>
        <v xml:space="preserve"> </v>
      </c>
      <c r="AA198" s="14" t="str">
        <f>IF(AND(B198="discus 1.25", E198='club records'!$F$22, F198&gt;='club records'!$G$22), "CR", " ")</f>
        <v xml:space="preserve"> </v>
      </c>
      <c r="AB198" s="14" t="str">
        <f>IF(AND(B198="discus 1.5", E198='club records'!$F$23, F198&gt;='club records'!$G$23), "CR", " ")</f>
        <v xml:space="preserve"> </v>
      </c>
      <c r="AC198" s="14" t="str">
        <f>IF(AND(B198="discus 1.75", E198='club records'!$F$24, F198&gt;='club records'!$G$24), "CR", " ")</f>
        <v xml:space="preserve"> </v>
      </c>
      <c r="AD198" s="14" t="str">
        <f>IF(AND(B198="discus 2", E198='club records'!$F$25, F198&gt;='club records'!$G$25), "CR", " ")</f>
        <v xml:space="preserve"> </v>
      </c>
      <c r="AE198" s="14" t="str">
        <f>IF(AND(B198="hammer 4", E198='club records'!$F$27, F198&gt;='club records'!$G$27), "CR", " ")</f>
        <v xml:space="preserve"> </v>
      </c>
      <c r="AF198" s="14" t="str">
        <f>IF(AND(B198="hammer 5", E198='club records'!$F$28, F198&gt;='club records'!$G$28), "CR", " ")</f>
        <v xml:space="preserve"> </v>
      </c>
      <c r="AG198" s="14" t="str">
        <f>IF(AND(B198="hammer 6", E198='club records'!$F$29, F198&gt;='club records'!$G$29), "CR", " ")</f>
        <v xml:space="preserve"> </v>
      </c>
      <c r="AH198" s="14" t="str">
        <f>IF(AND(B198="hammer 7.26", E198='club records'!$F$30, F198&gt;='club records'!$G$30), "CR", " ")</f>
        <v xml:space="preserve"> </v>
      </c>
      <c r="AI198" s="14" t="str">
        <f>IF(AND(B198="javelin 400", E198='club records'!$F$31, F198&gt;='club records'!$G$31), "CR", " ")</f>
        <v xml:space="preserve"> </v>
      </c>
      <c r="AJ198" s="14" t="str">
        <f>IF(AND(B198="javelin 600", E198='club records'!$F$32, F198&gt;='club records'!$G$32), "CR", " ")</f>
        <v xml:space="preserve"> </v>
      </c>
      <c r="AK198" s="14" t="str">
        <f>IF(AND(B198="javelin 700", E198='club records'!$F$33, F198&gt;='club records'!$G$33), "CR", " ")</f>
        <v xml:space="preserve"> </v>
      </c>
      <c r="AL198" s="14" t="str">
        <f>IF(AND(B198="javelin 800", OR(AND(E198='club records'!$F$34, F198&gt;='club records'!$G$34), AND(E198='club records'!$F$35, F198&gt;='club records'!$G$35))), "CR", " ")</f>
        <v xml:space="preserve"> </v>
      </c>
      <c r="AM198" s="14" t="str">
        <f>IF(AND(B198="shot 3", E198='club records'!$F$36, F198&gt;='club records'!$G$36), "CR", " ")</f>
        <v xml:space="preserve"> </v>
      </c>
      <c r="AN198" s="14" t="str">
        <f>IF(AND(B198="shot 4", E198='club records'!$F$37, F198&gt;='club records'!$G$37), "CR", " ")</f>
        <v xml:space="preserve"> </v>
      </c>
      <c r="AO198" s="14" t="str">
        <f>IF(AND(B198="shot 5", E198='club records'!$F$38, F198&gt;='club records'!$G$38), "CR", " ")</f>
        <v xml:space="preserve"> </v>
      </c>
      <c r="AP198" s="14" t="str">
        <f>IF(AND(B198="shot 6", E198='club records'!$F$39, F198&gt;='club records'!$G$39), "CR", " ")</f>
        <v xml:space="preserve"> </v>
      </c>
      <c r="AQ198" s="14" t="str">
        <f>IF(AND(B198="shot 7.26", E198='club records'!$F$40, F198&gt;='club records'!$G$40), "CR", " ")</f>
        <v xml:space="preserve"> </v>
      </c>
      <c r="AR198" s="14" t="str">
        <f>IF(AND(B198="60H",OR(AND(E198='club records'!$J$1,F198&lt;='club records'!$K$1),AND(E198='club records'!$J$2,F198&lt;='club records'!$K$2),AND(E198='club records'!$J$3,F198&lt;='club records'!$K$3),AND(E198='club records'!$J$4,F198&lt;='club records'!$K$4),AND(E198='club records'!$J$5,F198&lt;='club records'!$K$5))),"CR"," ")</f>
        <v xml:space="preserve"> </v>
      </c>
      <c r="AS198" s="14" t="str">
        <f>IF(AND(B198="75H", AND(E198='club records'!$J$6, F198&lt;='club records'!$K$6)), "CR", " ")</f>
        <v xml:space="preserve"> </v>
      </c>
      <c r="AT198" s="14" t="str">
        <f>IF(AND(B198="80H", AND(E198='club records'!$J$7, F198&lt;='club records'!$K$7)), "CR", " ")</f>
        <v xml:space="preserve"> </v>
      </c>
      <c r="AU198" s="14" t="str">
        <f>IF(AND(B198="100H", AND(E198='club records'!$J$8, F198&lt;='club records'!$K$8)), "CR", " ")</f>
        <v xml:space="preserve"> </v>
      </c>
      <c r="AV198" s="14" t="str">
        <f>IF(AND(B198="110H", OR(AND(E198='club records'!$J$9, F198&lt;='club records'!$K$9), AND(E198='club records'!$J$10, F198&lt;='club records'!$K$10))), "CR", " ")</f>
        <v xml:space="preserve"> </v>
      </c>
      <c r="AW198" s="14" t="str">
        <f>IF(AND(B198="400H", OR(AND(E198='club records'!$J$11, F198&lt;='club records'!$K$11), AND(E198='club records'!$J$12, F198&lt;='club records'!$K$12), AND(E198='club records'!$J$13, F198&lt;='club records'!$K$13), AND(E198='club records'!$J$14, F198&lt;='club records'!$K$14))), "CR", " ")</f>
        <v xml:space="preserve"> </v>
      </c>
      <c r="AX198" s="14" t="str">
        <f>IF(AND(B198="1500SC", AND(E198='club records'!$J$15, F198&lt;='club records'!$K$15)), "CR", " ")</f>
        <v xml:space="preserve"> </v>
      </c>
      <c r="AY198" s="14" t="str">
        <f>IF(AND(B198="2000SC", OR(AND(E198='club records'!$J$17, F198&lt;='club records'!$K$17), AND(E198='club records'!$J$18, F198&lt;='club records'!$K$18))), "CR", " ")</f>
        <v xml:space="preserve"> </v>
      </c>
      <c r="AZ198" s="14" t="str">
        <f>IF(AND(B198="3000SC", OR(AND(E198='club records'!$J$20, F198&lt;='club records'!$K$20), AND(E198='club records'!$J$21, F198&lt;='club records'!$K$21))), "CR", " ")</f>
        <v xml:space="preserve"> </v>
      </c>
      <c r="BA198" s="15" t="str">
        <f>IF(AND(B198="4x100", OR(AND(E198='club records'!$N$1, F198&lt;='club records'!$O$1), AND(E198='club records'!$N$2, F198&lt;='club records'!$O$2), AND(E198='club records'!$N$3, F198&lt;='club records'!$O$3), AND(E198='club records'!$N$4, F198&lt;='club records'!$O$4), AND(E198='club records'!$N$5, F198&lt;='club records'!$O$5))), "CR", " ")</f>
        <v xml:space="preserve"> </v>
      </c>
      <c r="BB198" s="15" t="str">
        <f>IF(AND(B198="4x200", OR(AND(E198='club records'!$N$6, F198&lt;='club records'!$O$6), AND(E198='club records'!$N$7, F198&lt;='club records'!$O$7), AND(E198='club records'!$N$8, F198&lt;='club records'!$O$8), AND(E198='club records'!$N$9, F198&lt;='club records'!$O$9), AND(E198='club records'!$N$10, F198&lt;='club records'!$O$10))), "CR", " ")</f>
        <v xml:space="preserve"> </v>
      </c>
      <c r="BC198" s="15" t="str">
        <f>IF(AND(B198="4x300", AND(E198='club records'!$N$11, F198&lt;='club records'!$O$11)), "CR", " ")</f>
        <v xml:space="preserve"> </v>
      </c>
      <c r="BD198" s="15" t="str">
        <f>IF(AND(B198="4x400", OR(AND(E198='club records'!$N$12, F198&lt;='club records'!$O$12), AND(E198='club records'!$N$13, F198&lt;='club records'!$O$13), AND(E198='club records'!$N$14, F198&lt;='club records'!$O$14), AND(E198='club records'!$N$15, F198&lt;='club records'!$O$15))), "CR", " ")</f>
        <v xml:space="preserve"> </v>
      </c>
      <c r="BE198" s="15" t="str">
        <f>IF(AND(B198="3x800", OR(AND(E198='club records'!$N$16, F198&lt;='club records'!$O$16), AND(E198='club records'!$N$17, F198&lt;='club records'!$O$17), AND(E198='club records'!$N$18, F198&lt;='club records'!$O$18))), "CR", " ")</f>
        <v xml:space="preserve"> </v>
      </c>
      <c r="BF198" s="15" t="str">
        <f>IF(AND(B198="pentathlon", OR(AND(E198='club records'!$N$21, F198&gt;='club records'!$O$21), AND(E198='club records'!$N$22, F198&gt;='club records'!$O$22),AND(E198='club records'!$N$23, F198&gt;='club records'!$O$23),AND(E198='club records'!$N$24, F198&gt;='club records'!$O$24))), "CR", " ")</f>
        <v xml:space="preserve"> </v>
      </c>
      <c r="BG198" s="15" t="str">
        <f>IF(AND(B198="heptathlon", OR(AND(E198='club records'!$N$26, F198&gt;='club records'!$O$26), AND(E198='club records'!$N$27, F198&gt;='club records'!$O$27))), "CR", " ")</f>
        <v xml:space="preserve"> </v>
      </c>
      <c r="BH198" s="15" t="str">
        <f>IF(AND(B198="decathlon", OR(AND(E198='club records'!$N$29, F198&gt;='club records'!$O$29), AND(E198='club records'!$N$30, F198&gt;='club records'!$O$30),AND(E198='club records'!$N$31, F198&gt;='club records'!$O$31))), "CR", " ")</f>
        <v xml:space="preserve"> </v>
      </c>
    </row>
    <row r="199" spans="1:16333" ht="14.5" x14ac:dyDescent="0.35">
      <c r="A199" s="1" t="s">
        <v>11</v>
      </c>
      <c r="B199" s="2">
        <v>1500</v>
      </c>
      <c r="C199" s="1" t="s">
        <v>107</v>
      </c>
      <c r="D199" s="1" t="s">
        <v>145</v>
      </c>
      <c r="E199" s="19" t="s">
        <v>11</v>
      </c>
      <c r="F199" s="20" t="s">
        <v>563</v>
      </c>
      <c r="G199" s="27">
        <v>43701</v>
      </c>
      <c r="H199" s="1" t="s">
        <v>313</v>
      </c>
      <c r="I199" s="1" t="s">
        <v>561</v>
      </c>
      <c r="J199" s="15" t="s">
        <v>410</v>
      </c>
      <c r="O199" s="1"/>
      <c r="P199" s="1"/>
      <c r="Q199" s="1"/>
      <c r="R199" s="1"/>
      <c r="S199" s="1"/>
      <c r="T199" s="1"/>
    </row>
    <row r="200" spans="1:16333" ht="14.5" x14ac:dyDescent="0.35">
      <c r="A200" s="1" t="s">
        <v>11</v>
      </c>
      <c r="B200" s="2">
        <v>1500</v>
      </c>
      <c r="C200" s="1" t="s">
        <v>564</v>
      </c>
      <c r="D200" s="1" t="s">
        <v>565</v>
      </c>
      <c r="E200" s="19" t="s">
        <v>11</v>
      </c>
      <c r="F200" s="20" t="s">
        <v>566</v>
      </c>
      <c r="G200" s="27">
        <v>43701</v>
      </c>
      <c r="H200" s="1" t="s">
        <v>313</v>
      </c>
      <c r="I200" s="1" t="s">
        <v>561</v>
      </c>
      <c r="J200" s="15" t="s">
        <v>410</v>
      </c>
      <c r="O200" s="1"/>
      <c r="P200" s="1"/>
      <c r="Q200" s="1"/>
      <c r="R200" s="1"/>
      <c r="S200" s="1"/>
      <c r="T200" s="1"/>
    </row>
    <row r="201" spans="1:16333" ht="14.5" x14ac:dyDescent="0.35">
      <c r="A201" s="1" t="str">
        <f>E201</f>
        <v>U15</v>
      </c>
      <c r="B201" s="2">
        <v>1500</v>
      </c>
      <c r="C201" s="1" t="s">
        <v>123</v>
      </c>
      <c r="D201" s="1" t="s">
        <v>124</v>
      </c>
      <c r="E201" s="19" t="s">
        <v>11</v>
      </c>
      <c r="F201" s="20" t="s">
        <v>302</v>
      </c>
      <c r="G201" s="27">
        <v>39903</v>
      </c>
      <c r="H201" s="1" t="s">
        <v>248</v>
      </c>
      <c r="I201" s="1" t="s">
        <v>249</v>
      </c>
      <c r="J201" s="15" t="str">
        <f>IF(OR(K201="CR", L201="CR", M201="CR", N201="CR", O201="CR", P201="CR", Q201="CR", R201="CR", S201="CR", T201="CR",U201="CR", V201="CR", W201="CR", X201="CR", Y201="CR", Z201="CR", AA201="CR", AB201="CR", AC201="CR", AD201="CR", AE201="CR", AF201="CR", AG201="CR", AH201="CR", AI201="CR", AJ201="CR", AK201="CR", AL201="CR", AM201="CR", AN201="CR", AO201="CR", AP201="CR", AQ201="CR", AR201="CR", AS201="CR", AT201="CR", AU201="CR", AV201="CR", AW201="CR", AX201="CR", AY201="CR", AZ201="CR", BA201="CR", BB201="CR", BC201="CR", BD201="CR", BE201="CR", BF201="CR", BG201="CR", BH201="CR"), "***CLUB RECORD***", "")</f>
        <v/>
      </c>
      <c r="K201" s="15" t="str">
        <f>IF(AND(B201=100, OR(AND(E201='club records'!$B$6, F201&lt;='club records'!$C$6), AND(E201='club records'!$B$7, F201&lt;='club records'!$C$7), AND(E201='club records'!$B$8, F201&lt;='club records'!$C$8), AND(E201='club records'!$B$9, F201&lt;='club records'!$C$9), AND(E201='club records'!$B$10, F201&lt;='club records'!$C$10))), "CR", " ")</f>
        <v xml:space="preserve"> </v>
      </c>
      <c r="L201" s="15" t="str">
        <f>IF(AND(B201=200, OR(AND(E201='club records'!$B$11, F201&lt;='club records'!$C$11), AND(E201='club records'!$B$12, F201&lt;='club records'!$C$12), AND(E201='club records'!$B$13, F201&lt;='club records'!$C$13), AND(E201='club records'!$B$14, F201&lt;='club records'!$C$14), AND(E201='club records'!$B$15, F201&lt;='club records'!$C$15))), "CR", " ")</f>
        <v xml:space="preserve"> </v>
      </c>
      <c r="M201" s="15" t="str">
        <f>IF(AND(B201=300, OR(AND(E201='club records'!$B$16, F201&lt;='club records'!$C$16), AND(E201='club records'!$B$17, F201&lt;='club records'!$C$17))), "CR", " ")</f>
        <v xml:space="preserve"> </v>
      </c>
      <c r="N201" s="15" t="str">
        <f>IF(AND(B201=400, OR(AND(E201='club records'!$B$18, F201&lt;='club records'!$C$18), AND(E201='club records'!$B$19, F201&lt;='club records'!$C$19), AND(E201='club records'!$B$20, F201&lt;='club records'!$C$20), AND(E201='club records'!$B$21, F201&lt;='club records'!$C$21))), "CR", " ")</f>
        <v xml:space="preserve"> </v>
      </c>
      <c r="O201" s="15" t="str">
        <f>IF(AND(B201=800, OR(AND(E201='club records'!$B$22, F201&lt;='club records'!$C$22), AND(E201='club records'!$B$23, F201&lt;='club records'!$C$23), AND(E201='club records'!$B$24, F201&lt;='club records'!$C$24), AND(E201='club records'!$B$25, F201&lt;='club records'!$C$25), AND(E201='club records'!$B$26, F201&lt;='club records'!$C$26))), "CR", " ")</f>
        <v xml:space="preserve"> </v>
      </c>
      <c r="P201" s="15" t="str">
        <f>IF(AND(B201=1000, OR(AND(E201='club records'!$B$27, F201&lt;='club records'!$C$27), AND(E201='club records'!$B$28, F201&lt;='club records'!$C$28))), "CR", " ")</f>
        <v xml:space="preserve"> </v>
      </c>
      <c r="Q201" s="15" t="str">
        <f>IF(AND(B201=1500, OR(AND(E201='club records'!$B$29, F201&lt;='club records'!$C$29), AND(E201='club records'!$B$30, F201&lt;='club records'!$C$30), AND(E201='club records'!$B$31, F201&lt;='club records'!$C$31), AND(E201='club records'!$B$32, F201&lt;='club records'!$C$32), AND(E201='club records'!$B$33, F201&lt;='club records'!$C$33))), "CR", " ")</f>
        <v xml:space="preserve"> </v>
      </c>
      <c r="R201" s="15" t="str">
        <f>IF(AND(B201="1600 (Mile)",OR(AND(E201='club records'!$B$34,F201&lt;='club records'!$C$34),AND(E201='club records'!$B$35,F201&lt;='club records'!$C$35),AND(E201='club records'!$B$36,F201&lt;='club records'!$C$36),AND(E201='club records'!$B$37,F201&lt;='club records'!$C$37))),"CR"," ")</f>
        <v xml:space="preserve"> </v>
      </c>
      <c r="S201" s="15" t="str">
        <f>IF(AND(B201=3000, OR(AND(E201='club records'!$B$38, F201&lt;='club records'!$C$38), AND(E201='club records'!$B$39, F201&lt;='club records'!$C$39), AND(E201='club records'!$B$40, F201&lt;='club records'!$C$40), AND(E201='club records'!$B$41, F201&lt;='club records'!$C$41))), "CR", " ")</f>
        <v xml:space="preserve"> </v>
      </c>
      <c r="T201" s="15" t="str">
        <f>IF(AND(B201=5000, OR(AND(E201='club records'!$B$42, F201&lt;='club records'!$C$42), AND(E201='club records'!$B$43, F201&lt;='club records'!$C$43))), "CR", " ")</f>
        <v xml:space="preserve"> </v>
      </c>
      <c r="U201" s="14" t="str">
        <f>IF(AND(B201=10000, OR(AND(E201='club records'!$B$44, F201&lt;='club records'!$C$44), AND(E201='club records'!$B$45, F201&lt;='club records'!$C$45))), "CR", " ")</f>
        <v xml:space="preserve"> </v>
      </c>
      <c r="V201" s="14" t="str">
        <f>IF(AND(B201="high jump", OR(AND(E201='club records'!$F$1, F201&gt;='club records'!$G$1), AND(E201='club records'!$F$2, F201&gt;='club records'!$G$2), AND(E201='club records'!$F$3, F201&gt;='club records'!$G$3), AND(E201='club records'!$F$4, F201&gt;='club records'!$G$4), AND(E201='club records'!$F$5, F201&gt;='club records'!$G$5))), "CR", " ")</f>
        <v xml:space="preserve"> </v>
      </c>
      <c r="W201" s="14" t="str">
        <f>IF(AND(B201="long jump", OR(AND(E201='club records'!$F$6, F201&gt;='club records'!$G$6), AND(E201='club records'!$F$7, F201&gt;='club records'!$G$7), AND(E201='club records'!$F$8, F201&gt;='club records'!$G$8), AND(E201='club records'!$F$9, F201&gt;='club records'!$G$9), AND(E201='club records'!$F$10, F201&gt;='club records'!$G$10))), "CR", " ")</f>
        <v xml:space="preserve"> </v>
      </c>
      <c r="X201" s="14" t="str">
        <f>IF(AND(B201="triple jump", OR(AND(E201='club records'!$F$11, F201&gt;='club records'!$G$11), AND(E201='club records'!$F$12, F201&gt;='club records'!$G$12), AND(E201='club records'!$F$13, F201&gt;='club records'!$G$13), AND(E201='club records'!$F$14, F201&gt;='club records'!$G$14), AND(E201='club records'!$F$15, F201&gt;='club records'!$G$15))), "CR", " ")</f>
        <v xml:space="preserve"> </v>
      </c>
      <c r="Y201" s="14" t="str">
        <f>IF(AND(B201="pole vault", OR(AND(E201='club records'!$F$16, F201&gt;='club records'!$G$16), AND(E201='club records'!$F$17, F201&gt;='club records'!$G$17), AND(E201='club records'!$F$18, F201&gt;='club records'!$G$18), AND(E201='club records'!$F$19, F201&gt;='club records'!$G$19), AND(E201='club records'!$F$20, F201&gt;='club records'!$G$20))), "CR", " ")</f>
        <v xml:space="preserve"> </v>
      </c>
      <c r="Z201" s="14" t="str">
        <f>IF(AND(B201="discus 1", E201='club records'!$F$21, F201&gt;='club records'!$G$21), "CR", " ")</f>
        <v xml:space="preserve"> </v>
      </c>
      <c r="AA201" s="14" t="str">
        <f>IF(AND(B201="discus 1.25", E201='club records'!$F$22, F201&gt;='club records'!$G$22), "CR", " ")</f>
        <v xml:space="preserve"> </v>
      </c>
      <c r="AB201" s="14" t="str">
        <f>IF(AND(B201="discus 1.5", E201='club records'!$F$23, F201&gt;='club records'!$G$23), "CR", " ")</f>
        <v xml:space="preserve"> </v>
      </c>
      <c r="AC201" s="14" t="str">
        <f>IF(AND(B201="discus 1.75", E201='club records'!$F$24, F201&gt;='club records'!$G$24), "CR", " ")</f>
        <v xml:space="preserve"> </v>
      </c>
      <c r="AD201" s="14" t="str">
        <f>IF(AND(B201="discus 2", E201='club records'!$F$25, F201&gt;='club records'!$G$25), "CR", " ")</f>
        <v xml:space="preserve"> </v>
      </c>
      <c r="AE201" s="14" t="str">
        <f>IF(AND(B201="hammer 4", E201='club records'!$F$27, F201&gt;='club records'!$G$27), "CR", " ")</f>
        <v xml:space="preserve"> </v>
      </c>
      <c r="AF201" s="14" t="str">
        <f>IF(AND(B201="hammer 5", E201='club records'!$F$28, F201&gt;='club records'!$G$28), "CR", " ")</f>
        <v xml:space="preserve"> </v>
      </c>
      <c r="AG201" s="14" t="str">
        <f>IF(AND(B201="hammer 6", E201='club records'!$F$29, F201&gt;='club records'!$G$29), "CR", " ")</f>
        <v xml:space="preserve"> </v>
      </c>
      <c r="AH201" s="14" t="str">
        <f>IF(AND(B201="hammer 7.26", E201='club records'!$F$30, F201&gt;='club records'!$G$30), "CR", " ")</f>
        <v xml:space="preserve"> </v>
      </c>
      <c r="AI201" s="14" t="str">
        <f>IF(AND(B201="javelin 400", E201='club records'!$F$31, F201&gt;='club records'!$G$31), "CR", " ")</f>
        <v xml:space="preserve"> </v>
      </c>
      <c r="AJ201" s="14" t="str">
        <f>IF(AND(B201="javelin 600", E201='club records'!$F$32, F201&gt;='club records'!$G$32), "CR", " ")</f>
        <v xml:space="preserve"> </v>
      </c>
      <c r="AK201" s="14" t="str">
        <f>IF(AND(B201="javelin 700", E201='club records'!$F$33, F201&gt;='club records'!$G$33), "CR", " ")</f>
        <v xml:space="preserve"> </v>
      </c>
      <c r="AL201" s="14" t="str">
        <f>IF(AND(B201="javelin 800", OR(AND(E201='club records'!$F$34, F201&gt;='club records'!$G$34), AND(E201='club records'!$F$35, F201&gt;='club records'!$G$35))), "CR", " ")</f>
        <v xml:space="preserve"> </v>
      </c>
      <c r="AM201" s="14" t="str">
        <f>IF(AND(B201="shot 3", E201='club records'!$F$36, F201&gt;='club records'!$G$36), "CR", " ")</f>
        <v xml:space="preserve"> </v>
      </c>
      <c r="AN201" s="14" t="str">
        <f>IF(AND(B201="shot 4", E201='club records'!$F$37, F201&gt;='club records'!$G$37), "CR", " ")</f>
        <v xml:space="preserve"> </v>
      </c>
      <c r="AO201" s="14" t="str">
        <f>IF(AND(B201="shot 5", E201='club records'!$F$38, F201&gt;='club records'!$G$38), "CR", " ")</f>
        <v xml:space="preserve"> </v>
      </c>
      <c r="AP201" s="14" t="str">
        <f>IF(AND(B201="shot 6", E201='club records'!$F$39, F201&gt;='club records'!$G$39), "CR", " ")</f>
        <v xml:space="preserve"> </v>
      </c>
      <c r="AQ201" s="14" t="str">
        <f>IF(AND(B201="shot 7.26", E201='club records'!$F$40, F201&gt;='club records'!$G$40), "CR", " ")</f>
        <v xml:space="preserve"> </v>
      </c>
      <c r="AR201" s="14" t="str">
        <f>IF(AND(B201="60H",OR(AND(E201='club records'!$J$1,F201&lt;='club records'!$K$1),AND(E201='club records'!$J$2,F201&lt;='club records'!$K$2),AND(E201='club records'!$J$3,F201&lt;='club records'!$K$3),AND(E201='club records'!$J$4,F201&lt;='club records'!$K$4),AND(E201='club records'!$J$5,F201&lt;='club records'!$K$5))),"CR"," ")</f>
        <v xml:space="preserve"> </v>
      </c>
      <c r="AS201" s="14" t="str">
        <f>IF(AND(B201="75H", AND(E201='club records'!$J$6, F201&lt;='club records'!$K$6)), "CR", " ")</f>
        <v xml:space="preserve"> </v>
      </c>
      <c r="AT201" s="14" t="str">
        <f>IF(AND(B201="80H", AND(E201='club records'!$J$7, F201&lt;='club records'!$K$7)), "CR", " ")</f>
        <v xml:space="preserve"> </v>
      </c>
      <c r="AU201" s="14" t="str">
        <f>IF(AND(B201="100H", AND(E201='club records'!$J$8, F201&lt;='club records'!$K$8)), "CR", " ")</f>
        <v xml:space="preserve"> </v>
      </c>
      <c r="AV201" s="14" t="str">
        <f>IF(AND(B201="110H", OR(AND(E201='club records'!$J$9, F201&lt;='club records'!$K$9), AND(E201='club records'!$J$10, F201&lt;='club records'!$K$10))), "CR", " ")</f>
        <v xml:space="preserve"> </v>
      </c>
      <c r="AW201" s="14" t="str">
        <f>IF(AND(B201="400H", OR(AND(E201='club records'!$J$11, F201&lt;='club records'!$K$11), AND(E201='club records'!$J$12, F201&lt;='club records'!$K$12), AND(E201='club records'!$J$13, F201&lt;='club records'!$K$13), AND(E201='club records'!$J$14, F201&lt;='club records'!$K$14))), "CR", " ")</f>
        <v xml:space="preserve"> </v>
      </c>
      <c r="AX201" s="14" t="str">
        <f>IF(AND(B201="1500SC", AND(E201='club records'!$J$15, F201&lt;='club records'!$K$15)), "CR", " ")</f>
        <v xml:space="preserve"> </v>
      </c>
      <c r="AY201" s="14" t="str">
        <f>IF(AND(B201="2000SC", OR(AND(E201='club records'!$J$17, F201&lt;='club records'!$K$17), AND(E201='club records'!$J$18, F201&lt;='club records'!$K$18))), "CR", " ")</f>
        <v xml:space="preserve"> </v>
      </c>
      <c r="AZ201" s="14" t="str">
        <f>IF(AND(B201="3000SC", OR(AND(E201='club records'!$J$20, F201&lt;='club records'!$K$20), AND(E201='club records'!$J$21, F201&lt;='club records'!$K$21))), "CR", " ")</f>
        <v xml:space="preserve"> </v>
      </c>
      <c r="BA201" s="15" t="str">
        <f>IF(AND(B201="4x100", OR(AND(E201='club records'!$N$1, F201&lt;='club records'!$O$1), AND(E201='club records'!$N$2, F201&lt;='club records'!$O$2), AND(E201='club records'!$N$3, F201&lt;='club records'!$O$3), AND(E201='club records'!$N$4, F201&lt;='club records'!$O$4), AND(E201='club records'!$N$5, F201&lt;='club records'!$O$5))), "CR", " ")</f>
        <v xml:space="preserve"> </v>
      </c>
      <c r="BB201" s="15" t="str">
        <f>IF(AND(B201="4x200", OR(AND(E201='club records'!$N$6, F201&lt;='club records'!$O$6), AND(E201='club records'!$N$7, F201&lt;='club records'!$O$7), AND(E201='club records'!$N$8, F201&lt;='club records'!$O$8), AND(E201='club records'!$N$9, F201&lt;='club records'!$O$9), AND(E201='club records'!$N$10, F201&lt;='club records'!$O$10))), "CR", " ")</f>
        <v xml:space="preserve"> </v>
      </c>
      <c r="BC201" s="15" t="str">
        <f>IF(AND(B201="4x300", AND(E201='club records'!$N$11, F201&lt;='club records'!$O$11)), "CR", " ")</f>
        <v xml:space="preserve"> </v>
      </c>
      <c r="BD201" s="15" t="str">
        <f>IF(AND(B201="4x400", OR(AND(E201='club records'!$N$12, F201&lt;='club records'!$O$12), AND(E201='club records'!$N$13, F201&lt;='club records'!$O$13), AND(E201='club records'!$N$14, F201&lt;='club records'!$O$14), AND(E201='club records'!$N$15, F201&lt;='club records'!$O$15))), "CR", " ")</f>
        <v xml:space="preserve"> </v>
      </c>
      <c r="BE201" s="15" t="str">
        <f>IF(AND(B201="3x800", OR(AND(E201='club records'!$N$16, F201&lt;='club records'!$O$16), AND(E201='club records'!$N$17, F201&lt;='club records'!$O$17), AND(E201='club records'!$N$18, F201&lt;='club records'!$O$18))), "CR", " ")</f>
        <v xml:space="preserve"> </v>
      </c>
      <c r="BF201" s="15" t="str">
        <f>IF(AND(B201="pentathlon", OR(AND(E201='club records'!$N$21, F201&gt;='club records'!$O$21), AND(E201='club records'!$N$22, F201&gt;='club records'!$O$22),AND(E201='club records'!$N$23, F201&gt;='club records'!$O$23),AND(E201='club records'!$N$24, F201&gt;='club records'!$O$24))), "CR", " ")</f>
        <v xml:space="preserve"> </v>
      </c>
      <c r="BG201" s="15" t="str">
        <f>IF(AND(B201="heptathlon", OR(AND(E201='club records'!$N$26, F201&gt;='club records'!$O$26), AND(E201='club records'!$N$27, F201&gt;='club records'!$O$27))), "CR", " ")</f>
        <v xml:space="preserve"> </v>
      </c>
      <c r="BH201" s="15" t="str">
        <f>IF(AND(B201="decathlon", OR(AND(E201='club records'!$N$29, F201&gt;='club records'!$O$29), AND(E201='club records'!$N$30, F201&gt;='club records'!$O$30),AND(E201='club records'!$N$31, F201&gt;='club records'!$O$31))), "CR", " ")</f>
        <v xml:space="preserve"> </v>
      </c>
    </row>
    <row r="202" spans="1:16333" ht="14.5" x14ac:dyDescent="0.35">
      <c r="A202" s="1" t="str">
        <f>E202</f>
        <v>U15</v>
      </c>
      <c r="B202" s="2">
        <v>1500</v>
      </c>
      <c r="C202" s="1" t="s">
        <v>488</v>
      </c>
      <c r="D202" s="1" t="s">
        <v>186</v>
      </c>
      <c r="E202" s="19" t="s">
        <v>11</v>
      </c>
      <c r="F202" s="20" t="s">
        <v>489</v>
      </c>
      <c r="G202" s="27">
        <v>43663</v>
      </c>
      <c r="H202" s="1" t="s">
        <v>304</v>
      </c>
      <c r="I202" s="1" t="s">
        <v>305</v>
      </c>
      <c r="J202" s="15" t="str">
        <f>IF(OR(K202="CR", L202="CR", M202="CR", N202="CR", O202="CR", P202="CR", Q202="CR", R202="CR", S202="CR", T202="CR",U202="CR", V202="CR", W202="CR", X202="CR", Y202="CR", Z202="CR", AA202="CR", AB202="CR", AC202="CR", AD202="CR", AE202="CR", AF202="CR", AG202="CR", AH202="CR", AI202="CR", AJ202="CR", AK202="CR", AL202="CR", AM202="CR", AN202="CR", AO202="CR", AP202="CR", AQ202="CR", AR202="CR", AS202="CR", AT202="CR", AU202="CR", AV202="CR", AW202="CR", AX202="CR", AY202="CR", AZ202="CR", BA202="CR", BB202="CR", BC202="CR", BD202="CR", BE202="CR", BF202="CR", BG202="CR", BH202="CR"), "***CLUB RECORD***", "")</f>
        <v/>
      </c>
      <c r="K202" s="15" t="str">
        <f>IF(AND(B202=100, OR(AND(E202='club records'!$B$6, F202&lt;='club records'!$C$6), AND(E202='club records'!$B$7, F202&lt;='club records'!$C$7), AND(E202='club records'!$B$8, F202&lt;='club records'!$C$8), AND(E202='club records'!$B$9, F202&lt;='club records'!$C$9), AND(E202='club records'!$B$10, F202&lt;='club records'!$C$10))), "CR", " ")</f>
        <v xml:space="preserve"> </v>
      </c>
      <c r="L202" s="15" t="str">
        <f>IF(AND(B202=200, OR(AND(E202='club records'!$B$11, F202&lt;='club records'!$C$11), AND(E202='club records'!$B$12, F202&lt;='club records'!$C$12), AND(E202='club records'!$B$13, F202&lt;='club records'!$C$13), AND(E202='club records'!$B$14, F202&lt;='club records'!$C$14), AND(E202='club records'!$B$15, F202&lt;='club records'!$C$15))), "CR", " ")</f>
        <v xml:space="preserve"> </v>
      </c>
      <c r="M202" s="15" t="str">
        <f>IF(AND(B202=300, OR(AND(E202='club records'!$B$16, F202&lt;='club records'!$C$16), AND(E202='club records'!$B$17, F202&lt;='club records'!$C$17))), "CR", " ")</f>
        <v xml:space="preserve"> </v>
      </c>
      <c r="N202" s="15" t="str">
        <f>IF(AND(B202=400, OR(AND(E202='club records'!$B$18, F202&lt;='club records'!$C$18), AND(E202='club records'!$B$19, F202&lt;='club records'!$C$19), AND(E202='club records'!$B$20, F202&lt;='club records'!$C$20), AND(E202='club records'!$B$21, F202&lt;='club records'!$C$21))), "CR", " ")</f>
        <v xml:space="preserve"> </v>
      </c>
      <c r="O202" s="15" t="str">
        <f>IF(AND(B202=800, OR(AND(E202='club records'!$B$22, F202&lt;='club records'!$C$22), AND(E202='club records'!$B$23, F202&lt;='club records'!$C$23), AND(E202='club records'!$B$24, F202&lt;='club records'!$C$24), AND(E202='club records'!$B$25, F202&lt;='club records'!$C$25), AND(E202='club records'!$B$26, F202&lt;='club records'!$C$26))), "CR", " ")</f>
        <v xml:space="preserve"> </v>
      </c>
      <c r="P202" s="15" t="str">
        <f>IF(AND(B202=1000, OR(AND(E202='club records'!$B$27, F202&lt;='club records'!$C$27), AND(E202='club records'!$B$28, F202&lt;='club records'!$C$28))), "CR", " ")</f>
        <v xml:space="preserve"> </v>
      </c>
      <c r="Q202" s="15" t="str">
        <f>IF(AND(B202=1500, OR(AND(E202='club records'!$B$29, F202&lt;='club records'!$C$29), AND(E202='club records'!$B$30, F202&lt;='club records'!$C$30), AND(E202='club records'!$B$31, F202&lt;='club records'!$C$31), AND(E202='club records'!$B$32, F202&lt;='club records'!$C$32), AND(E202='club records'!$B$33, F202&lt;='club records'!$C$33))), "CR", " ")</f>
        <v xml:space="preserve"> </v>
      </c>
      <c r="R202" s="15" t="str">
        <f>IF(AND(B202="1600 (Mile)",OR(AND(E202='club records'!$B$34,F202&lt;='club records'!$C$34),AND(E202='club records'!$B$35,F202&lt;='club records'!$C$35),AND(E202='club records'!$B$36,F202&lt;='club records'!$C$36),AND(E202='club records'!$B$37,F202&lt;='club records'!$C$37))),"CR"," ")</f>
        <v xml:space="preserve"> </v>
      </c>
      <c r="S202" s="15" t="str">
        <f>IF(AND(B202=3000, OR(AND(E202='club records'!$B$38, F202&lt;='club records'!$C$38), AND(E202='club records'!$B$39, F202&lt;='club records'!$C$39), AND(E202='club records'!$B$40, F202&lt;='club records'!$C$40), AND(E202='club records'!$B$41, F202&lt;='club records'!$C$41))), "CR", " ")</f>
        <v xml:space="preserve"> </v>
      </c>
      <c r="T202" s="15" t="str">
        <f>IF(AND(B202=5000, OR(AND(E202='club records'!$B$42, F202&lt;='club records'!$C$42), AND(E202='club records'!$B$43, F202&lt;='club records'!$C$43))), "CR", " ")</f>
        <v xml:space="preserve"> </v>
      </c>
      <c r="U202" s="14" t="str">
        <f>IF(AND(B202=10000, OR(AND(E202='club records'!$B$44, F202&lt;='club records'!$C$44), AND(E202='club records'!$B$45, F202&lt;='club records'!$C$45))), "CR", " ")</f>
        <v xml:space="preserve"> </v>
      </c>
      <c r="V202" s="14" t="str">
        <f>IF(AND(B202="high jump", OR(AND(E202='club records'!$F$1, F202&gt;='club records'!$G$1), AND(E202='club records'!$F$2, F202&gt;='club records'!$G$2), AND(E202='club records'!$F$3, F202&gt;='club records'!$G$3), AND(E202='club records'!$F$4, F202&gt;='club records'!$G$4), AND(E202='club records'!$F$5, F202&gt;='club records'!$G$5))), "CR", " ")</f>
        <v xml:space="preserve"> </v>
      </c>
      <c r="W202" s="14" t="str">
        <f>IF(AND(B202="long jump", OR(AND(E202='club records'!$F$6, F202&gt;='club records'!$G$6), AND(E202='club records'!$F$7, F202&gt;='club records'!$G$7), AND(E202='club records'!$F$8, F202&gt;='club records'!$G$8), AND(E202='club records'!$F$9, F202&gt;='club records'!$G$9), AND(E202='club records'!$F$10, F202&gt;='club records'!$G$10))), "CR", " ")</f>
        <v xml:space="preserve"> </v>
      </c>
      <c r="X202" s="14" t="str">
        <f>IF(AND(B202="triple jump", OR(AND(E202='club records'!$F$11, F202&gt;='club records'!$G$11), AND(E202='club records'!$F$12, F202&gt;='club records'!$G$12), AND(E202='club records'!$F$13, F202&gt;='club records'!$G$13), AND(E202='club records'!$F$14, F202&gt;='club records'!$G$14), AND(E202='club records'!$F$15, F202&gt;='club records'!$G$15))), "CR", " ")</f>
        <v xml:space="preserve"> </v>
      </c>
      <c r="Y202" s="14" t="str">
        <f>IF(AND(B202="pole vault", OR(AND(E202='club records'!$F$16, F202&gt;='club records'!$G$16), AND(E202='club records'!$F$17, F202&gt;='club records'!$G$17), AND(E202='club records'!$F$18, F202&gt;='club records'!$G$18), AND(E202='club records'!$F$19, F202&gt;='club records'!$G$19), AND(E202='club records'!$F$20, F202&gt;='club records'!$G$20))), "CR", " ")</f>
        <v xml:space="preserve"> </v>
      </c>
      <c r="Z202" s="14" t="str">
        <f>IF(AND(B202="discus 1", E202='club records'!$F$21, F202&gt;='club records'!$G$21), "CR", " ")</f>
        <v xml:space="preserve"> </v>
      </c>
      <c r="AA202" s="14" t="str">
        <f>IF(AND(B202="discus 1.25", E202='club records'!$F$22, F202&gt;='club records'!$G$22), "CR", " ")</f>
        <v xml:space="preserve"> </v>
      </c>
      <c r="AB202" s="14" t="str">
        <f>IF(AND(B202="discus 1.5", E202='club records'!$F$23, F202&gt;='club records'!$G$23), "CR", " ")</f>
        <v xml:space="preserve"> </v>
      </c>
      <c r="AC202" s="14" t="str">
        <f>IF(AND(B202="discus 1.75", E202='club records'!$F$24, F202&gt;='club records'!$G$24), "CR", " ")</f>
        <v xml:space="preserve"> </v>
      </c>
      <c r="AD202" s="14" t="str">
        <f>IF(AND(B202="discus 2", E202='club records'!$F$25, F202&gt;='club records'!$G$25), "CR", " ")</f>
        <v xml:space="preserve"> </v>
      </c>
      <c r="AE202" s="14" t="str">
        <f>IF(AND(B202="hammer 4", E202='club records'!$F$27, F202&gt;='club records'!$G$27), "CR", " ")</f>
        <v xml:space="preserve"> </v>
      </c>
      <c r="AF202" s="14" t="str">
        <f>IF(AND(B202="hammer 5", E202='club records'!$F$28, F202&gt;='club records'!$G$28), "CR", " ")</f>
        <v xml:space="preserve"> </v>
      </c>
      <c r="AG202" s="14" t="str">
        <f>IF(AND(B202="hammer 6", E202='club records'!$F$29, F202&gt;='club records'!$G$29), "CR", " ")</f>
        <v xml:space="preserve"> </v>
      </c>
      <c r="AH202" s="14" t="str">
        <f>IF(AND(B202="hammer 7.26", E202='club records'!$F$30, F202&gt;='club records'!$G$30), "CR", " ")</f>
        <v xml:space="preserve"> </v>
      </c>
      <c r="AI202" s="14" t="str">
        <f>IF(AND(B202="javelin 400", E202='club records'!$F$31, F202&gt;='club records'!$G$31), "CR", " ")</f>
        <v xml:space="preserve"> </v>
      </c>
      <c r="AJ202" s="14" t="str">
        <f>IF(AND(B202="javelin 600", E202='club records'!$F$32, F202&gt;='club records'!$G$32), "CR", " ")</f>
        <v xml:space="preserve"> </v>
      </c>
      <c r="AK202" s="14" t="str">
        <f>IF(AND(B202="javelin 700", E202='club records'!$F$33, F202&gt;='club records'!$G$33), "CR", " ")</f>
        <v xml:space="preserve"> </v>
      </c>
      <c r="AL202" s="14" t="str">
        <f>IF(AND(B202="javelin 800", OR(AND(E202='club records'!$F$34, F202&gt;='club records'!$G$34), AND(E202='club records'!$F$35, F202&gt;='club records'!$G$35))), "CR", " ")</f>
        <v xml:space="preserve"> </v>
      </c>
      <c r="AM202" s="14" t="str">
        <f>IF(AND(B202="shot 3", E202='club records'!$F$36, F202&gt;='club records'!$G$36), "CR", " ")</f>
        <v xml:space="preserve"> </v>
      </c>
      <c r="AN202" s="14" t="str">
        <f>IF(AND(B202="shot 4", E202='club records'!$F$37, F202&gt;='club records'!$G$37), "CR", " ")</f>
        <v xml:space="preserve"> </v>
      </c>
      <c r="AO202" s="14" t="str">
        <f>IF(AND(B202="shot 5", E202='club records'!$F$38, F202&gt;='club records'!$G$38), "CR", " ")</f>
        <v xml:space="preserve"> </v>
      </c>
      <c r="AP202" s="14" t="str">
        <f>IF(AND(B202="shot 6", E202='club records'!$F$39, F202&gt;='club records'!$G$39), "CR", " ")</f>
        <v xml:space="preserve"> </v>
      </c>
      <c r="AQ202" s="14" t="str">
        <f>IF(AND(B202="shot 7.26", E202='club records'!$F$40, F202&gt;='club records'!$G$40), "CR", " ")</f>
        <v xml:space="preserve"> </v>
      </c>
      <c r="AR202" s="14" t="str">
        <f>IF(AND(B202="60H",OR(AND(E202='club records'!$J$1,F202&lt;='club records'!$K$1),AND(E202='club records'!$J$2,F202&lt;='club records'!$K$2),AND(E202='club records'!$J$3,F202&lt;='club records'!$K$3),AND(E202='club records'!$J$4,F202&lt;='club records'!$K$4),AND(E202='club records'!$J$5,F202&lt;='club records'!$K$5))),"CR"," ")</f>
        <v xml:space="preserve"> </v>
      </c>
      <c r="AS202" s="14" t="str">
        <f>IF(AND(B202="75H", AND(E202='club records'!$J$6, F202&lt;='club records'!$K$6)), "CR", " ")</f>
        <v xml:space="preserve"> </v>
      </c>
      <c r="AT202" s="14" t="str">
        <f>IF(AND(B202="80H", AND(E202='club records'!$J$7, F202&lt;='club records'!$K$7)), "CR", " ")</f>
        <v xml:space="preserve"> </v>
      </c>
      <c r="AU202" s="14" t="str">
        <f>IF(AND(B202="100H", AND(E202='club records'!$J$8, F202&lt;='club records'!$K$8)), "CR", " ")</f>
        <v xml:space="preserve"> </v>
      </c>
      <c r="AV202" s="14" t="str">
        <f>IF(AND(B202="110H", OR(AND(E202='club records'!$J$9, F202&lt;='club records'!$K$9), AND(E202='club records'!$J$10, F202&lt;='club records'!$K$10))), "CR", " ")</f>
        <v xml:space="preserve"> </v>
      </c>
      <c r="AW202" s="14" t="str">
        <f>IF(AND(B202="400H", OR(AND(E202='club records'!$J$11, F202&lt;='club records'!$K$11), AND(E202='club records'!$J$12, F202&lt;='club records'!$K$12), AND(E202='club records'!$J$13, F202&lt;='club records'!$K$13), AND(E202='club records'!$J$14, F202&lt;='club records'!$K$14))), "CR", " ")</f>
        <v xml:space="preserve"> </v>
      </c>
      <c r="AX202" s="14" t="str">
        <f>IF(AND(B202="1500SC", AND(E202='club records'!$J$15, F202&lt;='club records'!$K$15)), "CR", " ")</f>
        <v xml:space="preserve"> </v>
      </c>
      <c r="AY202" s="14" t="str">
        <f>IF(AND(B202="2000SC", OR(AND(E202='club records'!$J$17, F202&lt;='club records'!$K$17), AND(E202='club records'!$J$18, F202&lt;='club records'!$K$18))), "CR", " ")</f>
        <v xml:space="preserve"> </v>
      </c>
      <c r="AZ202" s="14" t="str">
        <f>IF(AND(B202="3000SC", OR(AND(E202='club records'!$J$20, F202&lt;='club records'!$K$20), AND(E202='club records'!$J$21, F202&lt;='club records'!$K$21))), "CR", " ")</f>
        <v xml:space="preserve"> </v>
      </c>
      <c r="BA202" s="15" t="str">
        <f>IF(AND(B202="4x100", OR(AND(E202='club records'!$N$1, F202&lt;='club records'!$O$1), AND(E202='club records'!$N$2, F202&lt;='club records'!$O$2), AND(E202='club records'!$N$3, F202&lt;='club records'!$O$3), AND(E202='club records'!$N$4, F202&lt;='club records'!$O$4), AND(E202='club records'!$N$5, F202&lt;='club records'!$O$5))), "CR", " ")</f>
        <v xml:space="preserve"> </v>
      </c>
      <c r="BB202" s="15" t="str">
        <f>IF(AND(B202="4x200", OR(AND(E202='club records'!$N$6, F202&lt;='club records'!$O$6), AND(E202='club records'!$N$7, F202&lt;='club records'!$O$7), AND(E202='club records'!$N$8, F202&lt;='club records'!$O$8), AND(E202='club records'!$N$9, F202&lt;='club records'!$O$9), AND(E202='club records'!$N$10, F202&lt;='club records'!$O$10))), "CR", " ")</f>
        <v xml:space="preserve"> </v>
      </c>
      <c r="BC202" s="15" t="str">
        <f>IF(AND(B202="4x300", AND(E202='club records'!$N$11, F202&lt;='club records'!$O$11)), "CR", " ")</f>
        <v xml:space="preserve"> </v>
      </c>
      <c r="BD202" s="15" t="str">
        <f>IF(AND(B202="4x400", OR(AND(E202='club records'!$N$12, F202&lt;='club records'!$O$12), AND(E202='club records'!$N$13, F202&lt;='club records'!$O$13), AND(E202='club records'!$N$14, F202&lt;='club records'!$O$14), AND(E202='club records'!$N$15, F202&lt;='club records'!$O$15))), "CR", " ")</f>
        <v xml:space="preserve"> </v>
      </c>
      <c r="BE202" s="15" t="str">
        <f>IF(AND(B202="3x800", OR(AND(E202='club records'!$N$16, F202&lt;='club records'!$O$16), AND(E202='club records'!$N$17, F202&lt;='club records'!$O$17), AND(E202='club records'!$N$18, F202&lt;='club records'!$O$18))), "CR", " ")</f>
        <v xml:space="preserve"> </v>
      </c>
      <c r="BF202" s="15" t="str">
        <f>IF(AND(B202="pentathlon", OR(AND(E202='club records'!$N$21, F202&gt;='club records'!$O$21), AND(E202='club records'!$N$22, F202&gt;='club records'!$O$22),AND(E202='club records'!$N$23, F202&gt;='club records'!$O$23),AND(E202='club records'!$N$24, F202&gt;='club records'!$O$24))), "CR", " ")</f>
        <v xml:space="preserve"> </v>
      </c>
      <c r="BG202" s="15" t="str">
        <f>IF(AND(B202="heptathlon", OR(AND(E202='club records'!$N$26, F202&gt;='club records'!$O$26), AND(E202='club records'!$N$27, F202&gt;='club records'!$O$27))), "CR", " ")</f>
        <v xml:space="preserve"> </v>
      </c>
      <c r="BH202" s="15" t="str">
        <f>IF(AND(B202="decathlon", OR(AND(E202='club records'!$N$29, F202&gt;='club records'!$O$29), AND(E202='club records'!$N$30, F202&gt;='club records'!$O$30),AND(E202='club records'!$N$31, F202&gt;='club records'!$O$31))), "CR", " ")</f>
        <v xml:space="preserve"> </v>
      </c>
    </row>
    <row r="203" spans="1:16333" ht="27.5" customHeight="1" x14ac:dyDescent="0.35">
      <c r="A203" s="19" t="s">
        <v>11</v>
      </c>
      <c r="B203" s="2" t="s">
        <v>237</v>
      </c>
      <c r="C203" s="38" t="s">
        <v>605</v>
      </c>
      <c r="D203" s="38"/>
      <c r="E203" s="19" t="s">
        <v>11</v>
      </c>
      <c r="F203" s="21" t="s">
        <v>606</v>
      </c>
      <c r="G203" s="27">
        <v>43723</v>
      </c>
      <c r="H203" s="26" t="s">
        <v>502</v>
      </c>
      <c r="I203" s="2" t="s">
        <v>602</v>
      </c>
      <c r="J203" s="31" t="s">
        <v>410</v>
      </c>
      <c r="K203" s="2"/>
      <c r="L203" s="2"/>
      <c r="M203" s="32"/>
      <c r="N203" s="32"/>
      <c r="O203" s="32"/>
      <c r="P203" s="32"/>
      <c r="Q203" s="32"/>
      <c r="R203" s="32"/>
      <c r="S203" s="32"/>
      <c r="T203" s="32"/>
      <c r="U203" s="32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2"/>
      <c r="AT203" s="32"/>
      <c r="AU203" s="32"/>
      <c r="AV203" s="32"/>
      <c r="AW203" s="32"/>
      <c r="AX203" s="32"/>
      <c r="AY203" s="3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  <c r="CSP203" s="2"/>
      <c r="CSQ203" s="2"/>
      <c r="CSR203" s="2"/>
      <c r="CSS203" s="2"/>
      <c r="CST203" s="2"/>
      <c r="CSU203" s="2"/>
      <c r="CSV203" s="2"/>
      <c r="CSW203" s="2"/>
      <c r="CSX203" s="2"/>
      <c r="CSY203" s="2"/>
      <c r="CSZ203" s="2"/>
      <c r="CTA203" s="2"/>
      <c r="CTB203" s="2"/>
      <c r="CTC203" s="2"/>
      <c r="CTD203" s="2"/>
      <c r="CTE203" s="2"/>
      <c r="CTF203" s="2"/>
      <c r="CTG203" s="2"/>
      <c r="CTH203" s="2"/>
      <c r="CTI203" s="2"/>
      <c r="CTJ203" s="2"/>
      <c r="CTK203" s="2"/>
      <c r="CTL203" s="2"/>
      <c r="CTM203" s="2"/>
      <c r="CTN203" s="2"/>
      <c r="CTO203" s="2"/>
      <c r="CTP203" s="2"/>
      <c r="CTQ203" s="2"/>
      <c r="CTR203" s="2"/>
      <c r="CTS203" s="2"/>
      <c r="CTT203" s="2"/>
      <c r="CTU203" s="2"/>
      <c r="CTV203" s="2"/>
      <c r="CTW203" s="2"/>
      <c r="CTX203" s="2"/>
      <c r="CTY203" s="2"/>
      <c r="CTZ203" s="2"/>
      <c r="CUA203" s="2"/>
      <c r="CUB203" s="2"/>
      <c r="CUC203" s="2"/>
      <c r="CUD203" s="2"/>
      <c r="CUE203" s="2"/>
      <c r="CUF203" s="2"/>
      <c r="CUG203" s="2"/>
      <c r="CUH203" s="2"/>
      <c r="CUI203" s="2"/>
      <c r="CUJ203" s="2"/>
      <c r="CUK203" s="2"/>
      <c r="CUL203" s="2"/>
      <c r="CUM203" s="2"/>
      <c r="CUN203" s="2"/>
      <c r="CUO203" s="2"/>
      <c r="CUP203" s="2"/>
      <c r="CUQ203" s="2"/>
      <c r="CUR203" s="2"/>
      <c r="CUS203" s="2"/>
      <c r="CUT203" s="2"/>
      <c r="CUU203" s="2"/>
      <c r="CUV203" s="2"/>
      <c r="CUW203" s="2"/>
      <c r="CUX203" s="2"/>
      <c r="CUY203" s="2"/>
      <c r="CUZ203" s="2"/>
      <c r="CVA203" s="2"/>
      <c r="CVB203" s="2"/>
      <c r="CVC203" s="2"/>
      <c r="CVD203" s="2"/>
      <c r="CVE203" s="2"/>
      <c r="CVF203" s="2"/>
      <c r="CVG203" s="2"/>
      <c r="CVH203" s="2"/>
      <c r="CVI203" s="2"/>
      <c r="CVJ203" s="2"/>
      <c r="CVK203" s="2"/>
      <c r="CVL203" s="2"/>
      <c r="CVM203" s="2"/>
      <c r="CVN203" s="2"/>
      <c r="CVO203" s="2"/>
      <c r="CVP203" s="2"/>
      <c r="CVQ203" s="2"/>
      <c r="CVR203" s="2"/>
      <c r="CVS203" s="2"/>
      <c r="CVT203" s="2"/>
      <c r="CVU203" s="2"/>
      <c r="CVV203" s="2"/>
      <c r="CVW203" s="2"/>
      <c r="CVX203" s="2"/>
      <c r="CVY203" s="2"/>
      <c r="CVZ203" s="2"/>
      <c r="CWA203" s="2"/>
      <c r="CWB203" s="2"/>
      <c r="CWC203" s="2"/>
      <c r="CWD203" s="2"/>
      <c r="CWE203" s="2"/>
      <c r="CWF203" s="2"/>
      <c r="CWG203" s="2"/>
      <c r="CWH203" s="2"/>
      <c r="CWI203" s="2"/>
      <c r="CWJ203" s="2"/>
      <c r="CWK203" s="2"/>
      <c r="CWL203" s="2"/>
      <c r="CWM203" s="2"/>
      <c r="CWN203" s="2"/>
      <c r="CWO203" s="2"/>
      <c r="CWP203" s="2"/>
      <c r="CWQ203" s="2"/>
      <c r="CWR203" s="2"/>
      <c r="CWS203" s="2"/>
      <c r="CWT203" s="2"/>
      <c r="CWU203" s="2"/>
      <c r="CWV203" s="2"/>
      <c r="CWW203" s="2"/>
      <c r="CWX203" s="2"/>
      <c r="CWY203" s="2"/>
      <c r="CWZ203" s="2"/>
      <c r="CXA203" s="2"/>
      <c r="CXB203" s="2"/>
      <c r="CXC203" s="2"/>
      <c r="CXD203" s="2"/>
      <c r="CXE203" s="2"/>
      <c r="CXF203" s="2"/>
      <c r="CXG203" s="2"/>
      <c r="CXH203" s="2"/>
      <c r="CXI203" s="2"/>
      <c r="CXJ203" s="2"/>
      <c r="CXK203" s="2"/>
      <c r="CXL203" s="2"/>
      <c r="CXM203" s="2"/>
      <c r="CXN203" s="2"/>
      <c r="CXO203" s="2"/>
      <c r="CXP203" s="2"/>
      <c r="CXQ203" s="2"/>
      <c r="CXR203" s="2"/>
      <c r="CXS203" s="2"/>
      <c r="CXT203" s="2"/>
      <c r="CXU203" s="2"/>
      <c r="CXV203" s="2"/>
      <c r="CXW203" s="2"/>
      <c r="CXX203" s="2"/>
      <c r="CXY203" s="2"/>
      <c r="CXZ203" s="2"/>
      <c r="CYA203" s="2"/>
      <c r="CYB203" s="2"/>
      <c r="CYC203" s="2"/>
      <c r="CYD203" s="2"/>
      <c r="CYE203" s="2"/>
      <c r="CYF203" s="2"/>
      <c r="CYG203" s="2"/>
      <c r="CYH203" s="2"/>
      <c r="CYI203" s="2"/>
      <c r="CYJ203" s="2"/>
      <c r="CYK203" s="2"/>
      <c r="CYL203" s="2"/>
      <c r="CYM203" s="2"/>
      <c r="CYN203" s="2"/>
      <c r="CYO203" s="2"/>
      <c r="CYP203" s="2"/>
      <c r="CYQ203" s="2"/>
      <c r="CYR203" s="2"/>
      <c r="CYS203" s="2"/>
      <c r="CYT203" s="2"/>
      <c r="CYU203" s="2"/>
      <c r="CYV203" s="2"/>
      <c r="CYW203" s="2"/>
      <c r="CYX203" s="2"/>
      <c r="CYY203" s="2"/>
      <c r="CYZ203" s="2"/>
      <c r="CZA203" s="2"/>
      <c r="CZB203" s="2"/>
      <c r="CZC203" s="2"/>
      <c r="CZD203" s="2"/>
      <c r="CZE203" s="2"/>
      <c r="CZF203" s="2"/>
      <c r="CZG203" s="2"/>
      <c r="CZH203" s="2"/>
      <c r="CZI203" s="2"/>
      <c r="CZJ203" s="2"/>
      <c r="CZK203" s="2"/>
      <c r="CZL203" s="2"/>
      <c r="CZM203" s="2"/>
      <c r="CZN203" s="2"/>
      <c r="CZO203" s="2"/>
      <c r="CZP203" s="2"/>
      <c r="CZQ203" s="2"/>
      <c r="CZR203" s="2"/>
      <c r="CZS203" s="2"/>
      <c r="CZT203" s="2"/>
      <c r="CZU203" s="2"/>
      <c r="CZV203" s="2"/>
      <c r="CZW203" s="2"/>
      <c r="CZX203" s="2"/>
      <c r="CZY203" s="2"/>
      <c r="CZZ203" s="2"/>
      <c r="DAA203" s="2"/>
      <c r="DAB203" s="2"/>
      <c r="DAC203" s="2"/>
      <c r="DAD203" s="2"/>
      <c r="DAE203" s="2"/>
      <c r="DAF203" s="2"/>
      <c r="DAG203" s="2"/>
      <c r="DAH203" s="2"/>
      <c r="DAI203" s="2"/>
      <c r="DAJ203" s="2"/>
      <c r="DAK203" s="2"/>
      <c r="DAL203" s="2"/>
      <c r="DAM203" s="2"/>
      <c r="DAN203" s="2"/>
      <c r="DAO203" s="2"/>
      <c r="DAP203" s="2"/>
      <c r="DAQ203" s="2"/>
      <c r="DAR203" s="2"/>
      <c r="DAS203" s="2"/>
      <c r="DAT203" s="2"/>
      <c r="DAU203" s="2"/>
      <c r="DAV203" s="2"/>
      <c r="DAW203" s="2"/>
      <c r="DAX203" s="2"/>
      <c r="DAY203" s="2"/>
      <c r="DAZ203" s="2"/>
      <c r="DBA203" s="2"/>
      <c r="DBB203" s="2"/>
      <c r="DBC203" s="2"/>
      <c r="DBD203" s="2"/>
      <c r="DBE203" s="2"/>
      <c r="DBF203" s="2"/>
      <c r="DBG203" s="2"/>
      <c r="DBH203" s="2"/>
      <c r="DBI203" s="2"/>
      <c r="DBJ203" s="2"/>
      <c r="DBK203" s="2"/>
      <c r="DBL203" s="2"/>
      <c r="DBM203" s="2"/>
      <c r="DBN203" s="2"/>
      <c r="DBO203" s="2"/>
      <c r="DBP203" s="2"/>
      <c r="DBQ203" s="2"/>
      <c r="DBR203" s="2"/>
      <c r="DBS203" s="2"/>
      <c r="DBT203" s="2"/>
      <c r="DBU203" s="2"/>
      <c r="DBV203" s="2"/>
      <c r="DBW203" s="2"/>
      <c r="DBX203" s="2"/>
      <c r="DBY203" s="2"/>
      <c r="DBZ203" s="2"/>
      <c r="DCA203" s="2"/>
      <c r="DCB203" s="2"/>
      <c r="DCC203" s="2"/>
      <c r="DCD203" s="2"/>
      <c r="DCE203" s="2"/>
      <c r="DCF203" s="2"/>
      <c r="DCG203" s="2"/>
      <c r="DCH203" s="2"/>
      <c r="DCI203" s="2"/>
      <c r="DCJ203" s="2"/>
      <c r="DCK203" s="2"/>
      <c r="DCL203" s="2"/>
      <c r="DCM203" s="2"/>
      <c r="DCN203" s="2"/>
      <c r="DCO203" s="2"/>
      <c r="DCP203" s="2"/>
      <c r="DCQ203" s="2"/>
      <c r="DCR203" s="2"/>
      <c r="DCS203" s="2"/>
      <c r="DCT203" s="2"/>
      <c r="DCU203" s="2"/>
      <c r="DCV203" s="2"/>
      <c r="DCW203" s="2"/>
      <c r="DCX203" s="2"/>
      <c r="DCY203" s="2"/>
      <c r="DCZ203" s="2"/>
      <c r="DDA203" s="2"/>
      <c r="DDB203" s="2"/>
      <c r="DDC203" s="2"/>
      <c r="DDD203" s="2"/>
      <c r="DDE203" s="2"/>
      <c r="DDF203" s="2"/>
      <c r="DDG203" s="2"/>
      <c r="DDH203" s="2"/>
      <c r="DDI203" s="2"/>
      <c r="DDJ203" s="2"/>
      <c r="DDK203" s="2"/>
      <c r="DDL203" s="2"/>
      <c r="DDM203" s="2"/>
      <c r="DDN203" s="2"/>
      <c r="DDO203" s="2"/>
      <c r="DDP203" s="2"/>
      <c r="DDQ203" s="2"/>
      <c r="DDR203" s="2"/>
      <c r="DDS203" s="2"/>
      <c r="DDT203" s="2"/>
      <c r="DDU203" s="2"/>
      <c r="DDV203" s="2"/>
      <c r="DDW203" s="2"/>
      <c r="DDX203" s="2"/>
      <c r="DDY203" s="2"/>
      <c r="DDZ203" s="2"/>
      <c r="DEA203" s="2"/>
      <c r="DEB203" s="2"/>
      <c r="DEC203" s="2"/>
      <c r="DED203" s="2"/>
      <c r="DEE203" s="2"/>
      <c r="DEF203" s="2"/>
      <c r="DEG203" s="2"/>
      <c r="DEH203" s="2"/>
      <c r="DEI203" s="2"/>
      <c r="DEJ203" s="2"/>
      <c r="DEK203" s="2"/>
      <c r="DEL203" s="2"/>
      <c r="DEM203" s="2"/>
      <c r="DEN203" s="2"/>
      <c r="DEO203" s="2"/>
      <c r="DEP203" s="2"/>
      <c r="DEQ203" s="2"/>
      <c r="DER203" s="2"/>
      <c r="DES203" s="2"/>
      <c r="DET203" s="2"/>
      <c r="DEU203" s="2"/>
      <c r="DEV203" s="2"/>
      <c r="DEW203" s="2"/>
      <c r="DEX203" s="2"/>
      <c r="DEY203" s="2"/>
      <c r="DEZ203" s="2"/>
      <c r="DFA203" s="2"/>
      <c r="DFB203" s="2"/>
      <c r="DFC203" s="2"/>
      <c r="DFD203" s="2"/>
      <c r="DFE203" s="2"/>
      <c r="DFF203" s="2"/>
      <c r="DFG203" s="2"/>
      <c r="DFH203" s="2"/>
      <c r="DFI203" s="2"/>
      <c r="DFJ203" s="2"/>
      <c r="DFK203" s="2"/>
      <c r="DFL203" s="2"/>
      <c r="DFM203" s="2"/>
      <c r="DFN203" s="2"/>
      <c r="DFO203" s="2"/>
      <c r="DFP203" s="2"/>
      <c r="DFQ203" s="2"/>
      <c r="DFR203" s="2"/>
      <c r="DFS203" s="2"/>
      <c r="DFT203" s="2"/>
      <c r="DFU203" s="2"/>
      <c r="DFV203" s="2"/>
      <c r="DFW203" s="2"/>
      <c r="DFX203" s="2"/>
      <c r="DFY203" s="2"/>
      <c r="DFZ203" s="2"/>
      <c r="DGA203" s="2"/>
      <c r="DGB203" s="2"/>
      <c r="DGC203" s="2"/>
      <c r="DGD203" s="2"/>
      <c r="DGE203" s="2"/>
      <c r="DGF203" s="2"/>
      <c r="DGG203" s="2"/>
      <c r="DGH203" s="2"/>
      <c r="DGI203" s="2"/>
      <c r="DGJ203" s="2"/>
      <c r="DGK203" s="2"/>
      <c r="DGL203" s="2"/>
      <c r="DGM203" s="2"/>
      <c r="DGN203" s="2"/>
      <c r="DGO203" s="2"/>
      <c r="DGP203" s="2"/>
      <c r="DGQ203" s="2"/>
      <c r="DGR203" s="2"/>
      <c r="DGS203" s="2"/>
      <c r="DGT203" s="2"/>
      <c r="DGU203" s="2"/>
      <c r="DGV203" s="2"/>
      <c r="DGW203" s="2"/>
      <c r="DGX203" s="2"/>
      <c r="DGY203" s="2"/>
      <c r="DGZ203" s="2"/>
      <c r="DHA203" s="2"/>
      <c r="DHB203" s="2"/>
      <c r="DHC203" s="2"/>
      <c r="DHD203" s="2"/>
      <c r="DHE203" s="2"/>
      <c r="DHF203" s="2"/>
      <c r="DHG203" s="2"/>
      <c r="DHH203" s="2"/>
      <c r="DHI203" s="2"/>
      <c r="DHJ203" s="2"/>
      <c r="DHK203" s="2"/>
      <c r="DHL203" s="2"/>
      <c r="DHM203" s="2"/>
      <c r="DHN203" s="2"/>
      <c r="DHO203" s="2"/>
      <c r="DHP203" s="2"/>
      <c r="DHQ203" s="2"/>
      <c r="DHR203" s="2"/>
      <c r="DHS203" s="2"/>
      <c r="DHT203" s="2"/>
      <c r="DHU203" s="2"/>
      <c r="DHV203" s="2"/>
      <c r="DHW203" s="2"/>
      <c r="DHX203" s="2"/>
      <c r="DHY203" s="2"/>
      <c r="DHZ203" s="2"/>
      <c r="DIA203" s="2"/>
      <c r="DIB203" s="2"/>
      <c r="DIC203" s="2"/>
      <c r="DID203" s="2"/>
      <c r="DIE203" s="2"/>
      <c r="DIF203" s="2"/>
      <c r="DIG203" s="2"/>
      <c r="DIH203" s="2"/>
      <c r="DII203" s="2"/>
      <c r="DIJ203" s="2"/>
      <c r="DIK203" s="2"/>
      <c r="DIL203" s="2"/>
      <c r="DIM203" s="2"/>
      <c r="DIN203" s="2"/>
      <c r="DIO203" s="2"/>
      <c r="DIP203" s="2"/>
      <c r="DIQ203" s="2"/>
      <c r="DIR203" s="2"/>
      <c r="DIS203" s="2"/>
      <c r="DIT203" s="2"/>
      <c r="DIU203" s="2"/>
      <c r="DIV203" s="2"/>
      <c r="DIW203" s="2"/>
      <c r="DIX203" s="2"/>
      <c r="DIY203" s="2"/>
      <c r="DIZ203" s="2"/>
      <c r="DJA203" s="2"/>
      <c r="DJB203" s="2"/>
      <c r="DJC203" s="2"/>
      <c r="DJD203" s="2"/>
      <c r="DJE203" s="2"/>
      <c r="DJF203" s="2"/>
      <c r="DJG203" s="2"/>
      <c r="DJH203" s="2"/>
      <c r="DJI203" s="2"/>
      <c r="DJJ203" s="2"/>
      <c r="DJK203" s="2"/>
      <c r="DJL203" s="2"/>
      <c r="DJM203" s="2"/>
      <c r="DJN203" s="2"/>
      <c r="DJO203" s="2"/>
      <c r="DJP203" s="2"/>
      <c r="DJQ203" s="2"/>
      <c r="DJR203" s="2"/>
      <c r="DJS203" s="2"/>
      <c r="DJT203" s="2"/>
      <c r="DJU203" s="2"/>
      <c r="DJV203" s="2"/>
      <c r="DJW203" s="2"/>
      <c r="DJX203" s="2"/>
      <c r="DJY203" s="2"/>
      <c r="DJZ203" s="2"/>
      <c r="DKA203" s="2"/>
      <c r="DKB203" s="2"/>
      <c r="DKC203" s="2"/>
      <c r="DKD203" s="2"/>
      <c r="DKE203" s="2"/>
      <c r="DKF203" s="2"/>
      <c r="DKG203" s="2"/>
      <c r="DKH203" s="2"/>
      <c r="DKI203" s="2"/>
      <c r="DKJ203" s="2"/>
      <c r="DKK203" s="2"/>
      <c r="DKL203" s="2"/>
      <c r="DKM203" s="2"/>
      <c r="DKN203" s="2"/>
      <c r="DKO203" s="2"/>
      <c r="DKP203" s="2"/>
      <c r="DKQ203" s="2"/>
      <c r="DKR203" s="2"/>
      <c r="DKS203" s="2"/>
      <c r="DKT203" s="2"/>
      <c r="DKU203" s="2"/>
      <c r="DKV203" s="2"/>
      <c r="DKW203" s="2"/>
      <c r="DKX203" s="2"/>
      <c r="DKY203" s="2"/>
      <c r="DKZ203" s="2"/>
      <c r="DLA203" s="2"/>
      <c r="DLB203" s="2"/>
      <c r="DLC203" s="2"/>
      <c r="DLD203" s="2"/>
      <c r="DLE203" s="2"/>
      <c r="DLF203" s="2"/>
      <c r="DLG203" s="2"/>
      <c r="DLH203" s="2"/>
      <c r="DLI203" s="2"/>
      <c r="DLJ203" s="2"/>
      <c r="DLK203" s="2"/>
      <c r="DLL203" s="2"/>
      <c r="DLM203" s="2"/>
      <c r="DLN203" s="2"/>
      <c r="DLO203" s="2"/>
      <c r="DLP203" s="2"/>
      <c r="DLQ203" s="2"/>
      <c r="DLR203" s="2"/>
      <c r="DLS203" s="2"/>
      <c r="DLT203" s="2"/>
      <c r="DLU203" s="2"/>
      <c r="DLV203" s="2"/>
      <c r="DLW203" s="2"/>
      <c r="DLX203" s="2"/>
      <c r="DLY203" s="2"/>
      <c r="DLZ203" s="2"/>
      <c r="DMA203" s="2"/>
      <c r="DMB203" s="2"/>
      <c r="DMC203" s="2"/>
      <c r="DMD203" s="2"/>
      <c r="DME203" s="2"/>
      <c r="DMF203" s="2"/>
      <c r="DMG203" s="2"/>
      <c r="DMH203" s="2"/>
      <c r="DMI203" s="2"/>
      <c r="DMJ203" s="2"/>
      <c r="DMK203" s="2"/>
      <c r="DML203" s="2"/>
      <c r="DMM203" s="2"/>
      <c r="DMN203" s="2"/>
      <c r="DMO203" s="2"/>
      <c r="DMP203" s="2"/>
      <c r="DMQ203" s="2"/>
      <c r="DMR203" s="2"/>
      <c r="DMS203" s="2"/>
      <c r="DMT203" s="2"/>
      <c r="DMU203" s="2"/>
      <c r="DMV203" s="2"/>
      <c r="DMW203" s="2"/>
      <c r="DMX203" s="2"/>
      <c r="DMY203" s="2"/>
      <c r="DMZ203" s="2"/>
      <c r="DNA203" s="2"/>
      <c r="DNB203" s="2"/>
      <c r="DNC203" s="2"/>
      <c r="DND203" s="2"/>
      <c r="DNE203" s="2"/>
      <c r="DNF203" s="2"/>
      <c r="DNG203" s="2"/>
      <c r="DNH203" s="2"/>
      <c r="DNI203" s="2"/>
      <c r="DNJ203" s="2"/>
      <c r="DNK203" s="2"/>
      <c r="DNL203" s="2"/>
      <c r="DNM203" s="2"/>
      <c r="DNN203" s="2"/>
      <c r="DNO203" s="2"/>
      <c r="DNP203" s="2"/>
      <c r="DNQ203" s="2"/>
      <c r="DNR203" s="2"/>
      <c r="DNS203" s="2"/>
      <c r="DNT203" s="2"/>
      <c r="DNU203" s="2"/>
      <c r="DNV203" s="2"/>
      <c r="DNW203" s="2"/>
      <c r="DNX203" s="2"/>
      <c r="DNY203" s="2"/>
      <c r="DNZ203" s="2"/>
      <c r="DOA203" s="2"/>
      <c r="DOB203" s="2"/>
      <c r="DOC203" s="2"/>
      <c r="DOD203" s="2"/>
      <c r="DOE203" s="2"/>
      <c r="DOF203" s="2"/>
      <c r="DOG203" s="2"/>
      <c r="DOH203" s="2"/>
      <c r="DOI203" s="2"/>
      <c r="DOJ203" s="2"/>
      <c r="DOK203" s="2"/>
      <c r="DOL203" s="2"/>
      <c r="DOM203" s="2"/>
      <c r="DON203" s="2"/>
      <c r="DOO203" s="2"/>
      <c r="DOP203" s="2"/>
      <c r="DOQ203" s="2"/>
      <c r="DOR203" s="2"/>
      <c r="DOS203" s="2"/>
      <c r="DOT203" s="2"/>
      <c r="DOU203" s="2"/>
      <c r="DOV203" s="2"/>
      <c r="DOW203" s="2"/>
      <c r="DOX203" s="2"/>
      <c r="DOY203" s="2"/>
      <c r="DOZ203" s="2"/>
      <c r="DPA203" s="2"/>
      <c r="DPB203" s="2"/>
      <c r="DPC203" s="2"/>
      <c r="DPD203" s="2"/>
      <c r="DPE203" s="2"/>
      <c r="DPF203" s="2"/>
      <c r="DPG203" s="2"/>
      <c r="DPH203" s="2"/>
      <c r="DPI203" s="2"/>
      <c r="DPJ203" s="2"/>
      <c r="DPK203" s="2"/>
      <c r="DPL203" s="2"/>
      <c r="DPM203" s="2"/>
      <c r="DPN203" s="2"/>
      <c r="DPO203" s="2"/>
      <c r="DPP203" s="2"/>
      <c r="DPQ203" s="2"/>
      <c r="DPR203" s="2"/>
      <c r="DPS203" s="2"/>
      <c r="DPT203" s="2"/>
      <c r="DPU203" s="2"/>
      <c r="DPV203" s="2"/>
      <c r="DPW203" s="2"/>
      <c r="DPX203" s="2"/>
      <c r="DPY203" s="2"/>
      <c r="DPZ203" s="2"/>
      <c r="DQA203" s="2"/>
      <c r="DQB203" s="2"/>
      <c r="DQC203" s="2"/>
      <c r="DQD203" s="2"/>
      <c r="DQE203" s="2"/>
      <c r="DQF203" s="2"/>
      <c r="DQG203" s="2"/>
      <c r="DQH203" s="2"/>
      <c r="DQI203" s="2"/>
      <c r="DQJ203" s="2"/>
      <c r="DQK203" s="2"/>
      <c r="DQL203" s="2"/>
      <c r="DQM203" s="2"/>
      <c r="DQN203" s="2"/>
      <c r="DQO203" s="2"/>
      <c r="DQP203" s="2"/>
      <c r="DQQ203" s="2"/>
      <c r="DQR203" s="2"/>
      <c r="DQS203" s="2"/>
      <c r="DQT203" s="2"/>
      <c r="DQU203" s="2"/>
      <c r="DQV203" s="2"/>
      <c r="DQW203" s="2"/>
      <c r="DQX203" s="2"/>
      <c r="DQY203" s="2"/>
      <c r="DQZ203" s="2"/>
      <c r="DRA203" s="2"/>
      <c r="DRB203" s="2"/>
      <c r="DRC203" s="2"/>
      <c r="DRD203" s="2"/>
      <c r="DRE203" s="2"/>
      <c r="DRF203" s="2"/>
      <c r="DRG203" s="2"/>
      <c r="DRH203" s="2"/>
      <c r="DRI203" s="2"/>
      <c r="DRJ203" s="2"/>
      <c r="DRK203" s="2"/>
      <c r="DRL203" s="2"/>
      <c r="DRM203" s="2"/>
      <c r="DRN203" s="2"/>
      <c r="DRO203" s="2"/>
      <c r="DRP203" s="2"/>
      <c r="DRQ203" s="2"/>
      <c r="DRR203" s="2"/>
      <c r="DRS203" s="2"/>
      <c r="DRT203" s="2"/>
      <c r="DRU203" s="2"/>
      <c r="DRV203" s="2"/>
      <c r="DRW203" s="2"/>
      <c r="DRX203" s="2"/>
      <c r="DRY203" s="2"/>
      <c r="DRZ203" s="2"/>
      <c r="DSA203" s="2"/>
      <c r="DSB203" s="2"/>
      <c r="DSC203" s="2"/>
      <c r="DSD203" s="2"/>
      <c r="DSE203" s="2"/>
      <c r="DSF203" s="2"/>
      <c r="DSG203" s="2"/>
      <c r="DSH203" s="2"/>
      <c r="DSI203" s="2"/>
      <c r="DSJ203" s="2"/>
      <c r="DSK203" s="2"/>
      <c r="DSL203" s="2"/>
      <c r="DSM203" s="2"/>
      <c r="DSN203" s="2"/>
      <c r="DSO203" s="2"/>
      <c r="DSP203" s="2"/>
      <c r="DSQ203" s="2"/>
      <c r="DSR203" s="2"/>
      <c r="DSS203" s="2"/>
      <c r="DST203" s="2"/>
      <c r="DSU203" s="2"/>
      <c r="DSV203" s="2"/>
      <c r="DSW203" s="2"/>
      <c r="DSX203" s="2"/>
      <c r="DSY203" s="2"/>
      <c r="DSZ203" s="2"/>
      <c r="DTA203" s="2"/>
      <c r="DTB203" s="2"/>
      <c r="DTC203" s="2"/>
      <c r="DTD203" s="2"/>
      <c r="DTE203" s="2"/>
      <c r="DTF203" s="2"/>
      <c r="DTG203" s="2"/>
      <c r="DTH203" s="2"/>
      <c r="DTI203" s="2"/>
      <c r="DTJ203" s="2"/>
      <c r="DTK203" s="2"/>
      <c r="DTL203" s="2"/>
      <c r="DTM203" s="2"/>
      <c r="DTN203" s="2"/>
      <c r="DTO203" s="2"/>
      <c r="DTP203" s="2"/>
      <c r="DTQ203" s="2"/>
      <c r="DTR203" s="2"/>
      <c r="DTS203" s="2"/>
      <c r="DTT203" s="2"/>
      <c r="DTU203" s="2"/>
      <c r="DTV203" s="2"/>
      <c r="DTW203" s="2"/>
      <c r="DTX203" s="2"/>
      <c r="DTY203" s="2"/>
      <c r="DTZ203" s="2"/>
      <c r="DUA203" s="2"/>
      <c r="DUB203" s="2"/>
      <c r="DUC203" s="2"/>
      <c r="DUD203" s="2"/>
      <c r="DUE203" s="2"/>
      <c r="DUF203" s="2"/>
      <c r="DUG203" s="2"/>
      <c r="DUH203" s="2"/>
      <c r="DUI203" s="2"/>
      <c r="DUJ203" s="2"/>
      <c r="DUK203" s="2"/>
      <c r="DUL203" s="2"/>
      <c r="DUM203" s="2"/>
      <c r="DUN203" s="2"/>
      <c r="DUO203" s="2"/>
      <c r="DUP203" s="2"/>
      <c r="DUQ203" s="2"/>
      <c r="DUR203" s="2"/>
      <c r="DUS203" s="2"/>
      <c r="DUT203" s="2"/>
      <c r="DUU203" s="2"/>
      <c r="DUV203" s="2"/>
      <c r="DUW203" s="2"/>
      <c r="DUX203" s="2"/>
      <c r="DUY203" s="2"/>
      <c r="DUZ203" s="2"/>
      <c r="DVA203" s="2"/>
      <c r="DVB203" s="2"/>
      <c r="DVC203" s="2"/>
      <c r="DVD203" s="2"/>
      <c r="DVE203" s="2"/>
      <c r="DVF203" s="2"/>
      <c r="DVG203" s="2"/>
      <c r="DVH203" s="2"/>
      <c r="DVI203" s="2"/>
      <c r="DVJ203" s="2"/>
      <c r="DVK203" s="2"/>
      <c r="DVL203" s="2"/>
      <c r="DVM203" s="2"/>
      <c r="DVN203" s="2"/>
      <c r="DVO203" s="2"/>
      <c r="DVP203" s="2"/>
      <c r="DVQ203" s="2"/>
      <c r="DVR203" s="2"/>
      <c r="DVS203" s="2"/>
      <c r="DVT203" s="2"/>
      <c r="DVU203" s="2"/>
      <c r="DVV203" s="2"/>
      <c r="DVW203" s="2"/>
      <c r="DVX203" s="2"/>
      <c r="DVY203" s="2"/>
      <c r="DVZ203" s="2"/>
      <c r="DWA203" s="2"/>
      <c r="DWB203" s="2"/>
      <c r="DWC203" s="2"/>
      <c r="DWD203" s="2"/>
      <c r="DWE203" s="2"/>
      <c r="DWF203" s="2"/>
      <c r="DWG203" s="2"/>
      <c r="DWH203" s="2"/>
      <c r="DWI203" s="2"/>
      <c r="DWJ203" s="2"/>
      <c r="DWK203" s="2"/>
      <c r="DWL203" s="2"/>
      <c r="DWM203" s="2"/>
      <c r="DWN203" s="2"/>
      <c r="DWO203" s="2"/>
      <c r="DWP203" s="2"/>
      <c r="DWQ203" s="2"/>
      <c r="DWR203" s="2"/>
      <c r="DWS203" s="2"/>
      <c r="DWT203" s="2"/>
      <c r="DWU203" s="2"/>
      <c r="DWV203" s="2"/>
      <c r="DWW203" s="2"/>
      <c r="DWX203" s="2"/>
      <c r="DWY203" s="2"/>
      <c r="DWZ203" s="2"/>
      <c r="DXA203" s="2"/>
      <c r="DXB203" s="2"/>
      <c r="DXC203" s="2"/>
      <c r="DXD203" s="2"/>
      <c r="DXE203" s="2"/>
      <c r="DXF203" s="2"/>
      <c r="DXG203" s="2"/>
      <c r="DXH203" s="2"/>
      <c r="DXI203" s="2"/>
      <c r="DXJ203" s="2"/>
      <c r="DXK203" s="2"/>
      <c r="DXL203" s="2"/>
      <c r="DXM203" s="2"/>
      <c r="DXN203" s="2"/>
      <c r="DXO203" s="2"/>
      <c r="DXP203" s="2"/>
      <c r="DXQ203" s="2"/>
      <c r="DXR203" s="2"/>
      <c r="DXS203" s="2"/>
      <c r="DXT203" s="2"/>
      <c r="DXU203" s="2"/>
      <c r="DXV203" s="2"/>
      <c r="DXW203" s="2"/>
      <c r="DXX203" s="2"/>
      <c r="DXY203" s="2"/>
      <c r="DXZ203" s="2"/>
      <c r="DYA203" s="2"/>
      <c r="DYB203" s="2"/>
      <c r="DYC203" s="2"/>
      <c r="DYD203" s="2"/>
      <c r="DYE203" s="2"/>
      <c r="DYF203" s="2"/>
      <c r="DYG203" s="2"/>
      <c r="DYH203" s="2"/>
      <c r="DYI203" s="2"/>
      <c r="DYJ203" s="2"/>
      <c r="DYK203" s="2"/>
      <c r="DYL203" s="2"/>
      <c r="DYM203" s="2"/>
      <c r="DYN203" s="2"/>
      <c r="DYO203" s="2"/>
      <c r="DYP203" s="2"/>
      <c r="DYQ203" s="2"/>
      <c r="DYR203" s="2"/>
      <c r="DYS203" s="2"/>
      <c r="DYT203" s="2"/>
      <c r="DYU203" s="2"/>
      <c r="DYV203" s="2"/>
      <c r="DYW203" s="2"/>
      <c r="DYX203" s="2"/>
      <c r="DYY203" s="2"/>
      <c r="DYZ203" s="2"/>
      <c r="DZA203" s="2"/>
      <c r="DZB203" s="2"/>
      <c r="DZC203" s="2"/>
      <c r="DZD203" s="2"/>
      <c r="DZE203" s="2"/>
      <c r="DZF203" s="2"/>
      <c r="DZG203" s="2"/>
      <c r="DZH203" s="2"/>
      <c r="DZI203" s="2"/>
      <c r="DZJ203" s="2"/>
      <c r="DZK203" s="2"/>
      <c r="DZL203" s="2"/>
      <c r="DZM203" s="2"/>
      <c r="DZN203" s="2"/>
      <c r="DZO203" s="2"/>
      <c r="DZP203" s="2"/>
      <c r="DZQ203" s="2"/>
      <c r="DZR203" s="2"/>
      <c r="DZS203" s="2"/>
      <c r="DZT203" s="2"/>
      <c r="DZU203" s="2"/>
      <c r="DZV203" s="2"/>
      <c r="DZW203" s="2"/>
      <c r="DZX203" s="2"/>
      <c r="DZY203" s="2"/>
      <c r="DZZ203" s="2"/>
      <c r="EAA203" s="2"/>
      <c r="EAB203" s="2"/>
      <c r="EAC203" s="2"/>
      <c r="EAD203" s="2"/>
      <c r="EAE203" s="2"/>
      <c r="EAF203" s="2"/>
      <c r="EAG203" s="2"/>
      <c r="EAH203" s="2"/>
      <c r="EAI203" s="2"/>
      <c r="EAJ203" s="2"/>
      <c r="EAK203" s="2"/>
      <c r="EAL203" s="2"/>
      <c r="EAM203" s="2"/>
      <c r="EAN203" s="2"/>
      <c r="EAO203" s="2"/>
      <c r="EAP203" s="2"/>
      <c r="EAQ203" s="2"/>
      <c r="EAR203" s="2"/>
      <c r="EAS203" s="2"/>
      <c r="EAT203" s="2"/>
      <c r="EAU203" s="2"/>
      <c r="EAV203" s="2"/>
      <c r="EAW203" s="2"/>
      <c r="EAX203" s="2"/>
      <c r="EAY203" s="2"/>
      <c r="EAZ203" s="2"/>
      <c r="EBA203" s="2"/>
      <c r="EBB203" s="2"/>
      <c r="EBC203" s="2"/>
      <c r="EBD203" s="2"/>
      <c r="EBE203" s="2"/>
      <c r="EBF203" s="2"/>
      <c r="EBG203" s="2"/>
      <c r="EBH203" s="2"/>
      <c r="EBI203" s="2"/>
      <c r="EBJ203" s="2"/>
      <c r="EBK203" s="2"/>
      <c r="EBL203" s="2"/>
      <c r="EBM203" s="2"/>
      <c r="EBN203" s="2"/>
      <c r="EBO203" s="2"/>
      <c r="EBP203" s="2"/>
      <c r="EBQ203" s="2"/>
      <c r="EBR203" s="2"/>
      <c r="EBS203" s="2"/>
      <c r="EBT203" s="2"/>
      <c r="EBU203" s="2"/>
      <c r="EBV203" s="2"/>
      <c r="EBW203" s="2"/>
      <c r="EBX203" s="2"/>
      <c r="EBY203" s="2"/>
      <c r="EBZ203" s="2"/>
      <c r="ECA203" s="2"/>
      <c r="ECB203" s="2"/>
      <c r="ECC203" s="2"/>
      <c r="ECD203" s="2"/>
      <c r="ECE203" s="2"/>
      <c r="ECF203" s="2"/>
      <c r="ECG203" s="2"/>
      <c r="ECH203" s="2"/>
      <c r="ECI203" s="2"/>
      <c r="ECJ203" s="2"/>
      <c r="ECK203" s="2"/>
      <c r="ECL203" s="2"/>
      <c r="ECM203" s="2"/>
      <c r="ECN203" s="2"/>
      <c r="ECO203" s="2"/>
      <c r="ECP203" s="2"/>
      <c r="ECQ203" s="2"/>
      <c r="ECR203" s="2"/>
      <c r="ECS203" s="2"/>
      <c r="ECT203" s="2"/>
      <c r="ECU203" s="2"/>
      <c r="ECV203" s="2"/>
      <c r="ECW203" s="2"/>
      <c r="ECX203" s="2"/>
      <c r="ECY203" s="2"/>
      <c r="ECZ203" s="2"/>
      <c r="EDA203" s="2"/>
      <c r="EDB203" s="2"/>
      <c r="EDC203" s="2"/>
      <c r="EDD203" s="2"/>
      <c r="EDE203" s="2"/>
      <c r="EDF203" s="2"/>
      <c r="EDG203" s="2"/>
      <c r="EDH203" s="2"/>
      <c r="EDI203" s="2"/>
      <c r="EDJ203" s="2"/>
      <c r="EDK203" s="2"/>
      <c r="EDL203" s="2"/>
      <c r="EDM203" s="2"/>
      <c r="EDN203" s="2"/>
      <c r="EDO203" s="2"/>
      <c r="EDP203" s="2"/>
      <c r="EDQ203" s="2"/>
      <c r="EDR203" s="2"/>
      <c r="EDS203" s="2"/>
      <c r="EDT203" s="2"/>
      <c r="EDU203" s="2"/>
      <c r="EDV203" s="2"/>
      <c r="EDW203" s="2"/>
      <c r="EDX203" s="2"/>
      <c r="EDY203" s="2"/>
      <c r="EDZ203" s="2"/>
      <c r="EEA203" s="2"/>
      <c r="EEB203" s="2"/>
      <c r="EEC203" s="2"/>
      <c r="EED203" s="2"/>
      <c r="EEE203" s="2"/>
      <c r="EEF203" s="2"/>
      <c r="EEG203" s="2"/>
      <c r="EEH203" s="2"/>
      <c r="EEI203" s="2"/>
      <c r="EEJ203" s="2"/>
      <c r="EEK203" s="2"/>
      <c r="EEL203" s="2"/>
      <c r="EEM203" s="2"/>
      <c r="EEN203" s="2"/>
      <c r="EEO203" s="2"/>
      <c r="EEP203" s="2"/>
      <c r="EEQ203" s="2"/>
      <c r="EER203" s="2"/>
      <c r="EES203" s="2"/>
      <c r="EET203" s="2"/>
      <c r="EEU203" s="2"/>
      <c r="EEV203" s="2"/>
      <c r="EEW203" s="2"/>
      <c r="EEX203" s="2"/>
      <c r="EEY203" s="2"/>
      <c r="EEZ203" s="2"/>
      <c r="EFA203" s="2"/>
      <c r="EFB203" s="2"/>
      <c r="EFC203" s="2"/>
      <c r="EFD203" s="2"/>
      <c r="EFE203" s="2"/>
      <c r="EFF203" s="2"/>
      <c r="EFG203" s="2"/>
      <c r="EFH203" s="2"/>
      <c r="EFI203" s="2"/>
      <c r="EFJ203" s="2"/>
      <c r="EFK203" s="2"/>
      <c r="EFL203" s="2"/>
      <c r="EFM203" s="2"/>
      <c r="EFN203" s="2"/>
      <c r="EFO203" s="2"/>
      <c r="EFP203" s="2"/>
      <c r="EFQ203" s="2"/>
      <c r="EFR203" s="2"/>
      <c r="EFS203" s="2"/>
      <c r="EFT203" s="2"/>
      <c r="EFU203" s="2"/>
      <c r="EFV203" s="2"/>
      <c r="EFW203" s="2"/>
      <c r="EFX203" s="2"/>
      <c r="EFY203" s="2"/>
      <c r="EFZ203" s="2"/>
      <c r="EGA203" s="2"/>
      <c r="EGB203" s="2"/>
      <c r="EGC203" s="2"/>
      <c r="EGD203" s="2"/>
      <c r="EGE203" s="2"/>
      <c r="EGF203" s="2"/>
      <c r="EGG203" s="2"/>
      <c r="EGH203" s="2"/>
      <c r="EGI203" s="2"/>
      <c r="EGJ203" s="2"/>
      <c r="EGK203" s="2"/>
      <c r="EGL203" s="2"/>
      <c r="EGM203" s="2"/>
      <c r="EGN203" s="2"/>
      <c r="EGO203" s="2"/>
      <c r="EGP203" s="2"/>
      <c r="EGQ203" s="2"/>
      <c r="EGR203" s="2"/>
      <c r="EGS203" s="2"/>
      <c r="EGT203" s="2"/>
      <c r="EGU203" s="2"/>
      <c r="EGV203" s="2"/>
      <c r="EGW203" s="2"/>
      <c r="EGX203" s="2"/>
      <c r="EGY203" s="2"/>
      <c r="EGZ203" s="2"/>
      <c r="EHA203" s="2"/>
      <c r="EHB203" s="2"/>
      <c r="EHC203" s="2"/>
      <c r="EHD203" s="2"/>
      <c r="EHE203" s="2"/>
      <c r="EHF203" s="2"/>
      <c r="EHG203" s="2"/>
      <c r="EHH203" s="2"/>
      <c r="EHI203" s="2"/>
      <c r="EHJ203" s="2"/>
      <c r="EHK203" s="2"/>
      <c r="EHL203" s="2"/>
      <c r="EHM203" s="2"/>
      <c r="EHN203" s="2"/>
      <c r="EHO203" s="2"/>
      <c r="EHP203" s="2"/>
      <c r="EHQ203" s="2"/>
      <c r="EHR203" s="2"/>
      <c r="EHS203" s="2"/>
      <c r="EHT203" s="2"/>
      <c r="EHU203" s="2"/>
      <c r="EHV203" s="2"/>
      <c r="EHW203" s="2"/>
      <c r="EHX203" s="2"/>
      <c r="EHY203" s="2"/>
      <c r="EHZ203" s="2"/>
      <c r="EIA203" s="2"/>
      <c r="EIB203" s="2"/>
      <c r="EIC203" s="2"/>
      <c r="EID203" s="2"/>
      <c r="EIE203" s="2"/>
      <c r="EIF203" s="2"/>
      <c r="EIG203" s="2"/>
      <c r="EIH203" s="2"/>
      <c r="EII203" s="2"/>
      <c r="EIJ203" s="2"/>
      <c r="EIK203" s="2"/>
      <c r="EIL203" s="2"/>
      <c r="EIM203" s="2"/>
      <c r="EIN203" s="2"/>
      <c r="EIO203" s="2"/>
      <c r="EIP203" s="2"/>
      <c r="EIQ203" s="2"/>
      <c r="EIR203" s="2"/>
      <c r="EIS203" s="2"/>
      <c r="EIT203" s="2"/>
      <c r="EIU203" s="2"/>
      <c r="EIV203" s="2"/>
      <c r="EIW203" s="2"/>
      <c r="EIX203" s="2"/>
      <c r="EIY203" s="2"/>
      <c r="EIZ203" s="2"/>
      <c r="EJA203" s="2"/>
      <c r="EJB203" s="2"/>
      <c r="EJC203" s="2"/>
      <c r="EJD203" s="2"/>
      <c r="EJE203" s="2"/>
      <c r="EJF203" s="2"/>
      <c r="EJG203" s="2"/>
      <c r="EJH203" s="2"/>
      <c r="EJI203" s="2"/>
      <c r="EJJ203" s="2"/>
      <c r="EJK203" s="2"/>
      <c r="EJL203" s="2"/>
      <c r="EJM203" s="2"/>
      <c r="EJN203" s="2"/>
      <c r="EJO203" s="2"/>
      <c r="EJP203" s="2"/>
      <c r="EJQ203" s="2"/>
      <c r="EJR203" s="2"/>
      <c r="EJS203" s="2"/>
      <c r="EJT203" s="2"/>
      <c r="EJU203" s="2"/>
      <c r="EJV203" s="2"/>
      <c r="EJW203" s="2"/>
      <c r="EJX203" s="2"/>
      <c r="EJY203" s="2"/>
      <c r="EJZ203" s="2"/>
      <c r="EKA203" s="2"/>
      <c r="EKB203" s="2"/>
      <c r="EKC203" s="2"/>
      <c r="EKD203" s="2"/>
      <c r="EKE203" s="2"/>
      <c r="EKF203" s="2"/>
      <c r="EKG203" s="2"/>
      <c r="EKH203" s="2"/>
      <c r="EKI203" s="2"/>
      <c r="EKJ203" s="2"/>
      <c r="EKK203" s="2"/>
      <c r="EKL203" s="2"/>
      <c r="EKM203" s="2"/>
      <c r="EKN203" s="2"/>
      <c r="EKO203" s="2"/>
      <c r="EKP203" s="2"/>
      <c r="EKQ203" s="2"/>
      <c r="EKR203" s="2"/>
      <c r="EKS203" s="2"/>
      <c r="EKT203" s="2"/>
      <c r="EKU203" s="2"/>
      <c r="EKV203" s="2"/>
      <c r="EKW203" s="2"/>
      <c r="EKX203" s="2"/>
      <c r="EKY203" s="2"/>
      <c r="EKZ203" s="2"/>
      <c r="ELA203" s="2"/>
      <c r="ELB203" s="2"/>
      <c r="ELC203" s="2"/>
      <c r="ELD203" s="2"/>
      <c r="ELE203" s="2"/>
      <c r="ELF203" s="2"/>
      <c r="ELG203" s="2"/>
      <c r="ELH203" s="2"/>
      <c r="ELI203" s="2"/>
      <c r="ELJ203" s="2"/>
      <c r="ELK203" s="2"/>
      <c r="ELL203" s="2"/>
      <c r="ELM203" s="2"/>
      <c r="ELN203" s="2"/>
      <c r="ELO203" s="2"/>
      <c r="ELP203" s="2"/>
      <c r="ELQ203" s="2"/>
      <c r="ELR203" s="2"/>
      <c r="ELS203" s="2"/>
      <c r="ELT203" s="2"/>
      <c r="ELU203" s="2"/>
      <c r="ELV203" s="2"/>
      <c r="ELW203" s="2"/>
      <c r="ELX203" s="2"/>
      <c r="ELY203" s="2"/>
      <c r="ELZ203" s="2"/>
      <c r="EMA203" s="2"/>
      <c r="EMB203" s="2"/>
      <c r="EMC203" s="2"/>
      <c r="EMD203" s="2"/>
      <c r="EME203" s="2"/>
      <c r="EMF203" s="2"/>
      <c r="EMG203" s="2"/>
      <c r="EMH203" s="2"/>
      <c r="EMI203" s="2"/>
      <c r="EMJ203" s="2"/>
      <c r="EMK203" s="2"/>
      <c r="EML203" s="2"/>
      <c r="EMM203" s="2"/>
      <c r="EMN203" s="2"/>
      <c r="EMO203" s="2"/>
      <c r="EMP203" s="2"/>
      <c r="EMQ203" s="2"/>
      <c r="EMR203" s="2"/>
      <c r="EMS203" s="2"/>
      <c r="EMT203" s="2"/>
      <c r="EMU203" s="2"/>
      <c r="EMV203" s="2"/>
      <c r="EMW203" s="2"/>
      <c r="EMX203" s="2"/>
      <c r="EMY203" s="2"/>
      <c r="EMZ203" s="2"/>
      <c r="ENA203" s="2"/>
      <c r="ENB203" s="2"/>
      <c r="ENC203" s="2"/>
      <c r="END203" s="2"/>
      <c r="ENE203" s="2"/>
      <c r="ENF203" s="2"/>
      <c r="ENG203" s="2"/>
      <c r="ENH203" s="2"/>
      <c r="ENI203" s="2"/>
      <c r="ENJ203" s="2"/>
      <c r="ENK203" s="2"/>
      <c r="ENL203" s="2"/>
      <c r="ENM203" s="2"/>
      <c r="ENN203" s="2"/>
      <c r="ENO203" s="2"/>
      <c r="ENP203" s="2"/>
      <c r="ENQ203" s="2"/>
      <c r="ENR203" s="2"/>
      <c r="ENS203" s="2"/>
      <c r="ENT203" s="2"/>
      <c r="ENU203" s="2"/>
      <c r="ENV203" s="2"/>
      <c r="ENW203" s="2"/>
      <c r="ENX203" s="2"/>
      <c r="ENY203" s="2"/>
      <c r="ENZ203" s="2"/>
      <c r="EOA203" s="2"/>
      <c r="EOB203" s="2"/>
      <c r="EOC203" s="2"/>
      <c r="EOD203" s="2"/>
      <c r="EOE203" s="2"/>
      <c r="EOF203" s="2"/>
      <c r="EOG203" s="2"/>
      <c r="EOH203" s="2"/>
      <c r="EOI203" s="2"/>
      <c r="EOJ203" s="2"/>
      <c r="EOK203" s="2"/>
      <c r="EOL203" s="2"/>
      <c r="EOM203" s="2"/>
      <c r="EON203" s="2"/>
      <c r="EOO203" s="2"/>
      <c r="EOP203" s="2"/>
      <c r="EOQ203" s="2"/>
      <c r="EOR203" s="2"/>
      <c r="EOS203" s="2"/>
      <c r="EOT203" s="2"/>
      <c r="EOU203" s="2"/>
      <c r="EOV203" s="2"/>
      <c r="EOW203" s="2"/>
      <c r="EOX203" s="2"/>
      <c r="EOY203" s="2"/>
      <c r="EOZ203" s="2"/>
      <c r="EPA203" s="2"/>
      <c r="EPB203" s="2"/>
      <c r="EPC203" s="2"/>
      <c r="EPD203" s="2"/>
      <c r="EPE203" s="2"/>
      <c r="EPF203" s="2"/>
      <c r="EPG203" s="2"/>
      <c r="EPH203" s="2"/>
      <c r="EPI203" s="2"/>
      <c r="EPJ203" s="2"/>
      <c r="EPK203" s="2"/>
      <c r="EPL203" s="2"/>
      <c r="EPM203" s="2"/>
      <c r="EPN203" s="2"/>
      <c r="EPO203" s="2"/>
      <c r="EPP203" s="2"/>
      <c r="EPQ203" s="2"/>
      <c r="EPR203" s="2"/>
      <c r="EPS203" s="2"/>
      <c r="EPT203" s="2"/>
      <c r="EPU203" s="2"/>
      <c r="EPV203" s="2"/>
      <c r="EPW203" s="2"/>
      <c r="EPX203" s="2"/>
      <c r="EPY203" s="2"/>
      <c r="EPZ203" s="2"/>
      <c r="EQA203" s="2"/>
      <c r="EQB203" s="2"/>
      <c r="EQC203" s="2"/>
      <c r="EQD203" s="2"/>
      <c r="EQE203" s="2"/>
      <c r="EQF203" s="2"/>
      <c r="EQG203" s="2"/>
      <c r="EQH203" s="2"/>
      <c r="EQI203" s="2"/>
      <c r="EQJ203" s="2"/>
      <c r="EQK203" s="2"/>
      <c r="EQL203" s="2"/>
      <c r="EQM203" s="2"/>
      <c r="EQN203" s="2"/>
      <c r="EQO203" s="2"/>
      <c r="EQP203" s="2"/>
      <c r="EQQ203" s="2"/>
      <c r="EQR203" s="2"/>
      <c r="EQS203" s="2"/>
      <c r="EQT203" s="2"/>
      <c r="EQU203" s="2"/>
      <c r="EQV203" s="2"/>
      <c r="EQW203" s="2"/>
      <c r="EQX203" s="2"/>
      <c r="EQY203" s="2"/>
      <c r="EQZ203" s="2"/>
      <c r="ERA203" s="2"/>
      <c r="ERB203" s="2"/>
      <c r="ERC203" s="2"/>
      <c r="ERD203" s="2"/>
      <c r="ERE203" s="2"/>
      <c r="ERF203" s="2"/>
      <c r="ERG203" s="2"/>
      <c r="ERH203" s="2"/>
      <c r="ERI203" s="2"/>
      <c r="ERJ203" s="2"/>
      <c r="ERK203" s="2"/>
      <c r="ERL203" s="2"/>
      <c r="ERM203" s="2"/>
      <c r="ERN203" s="2"/>
      <c r="ERO203" s="2"/>
      <c r="ERP203" s="2"/>
      <c r="ERQ203" s="2"/>
      <c r="ERR203" s="2"/>
      <c r="ERS203" s="2"/>
      <c r="ERT203" s="2"/>
      <c r="ERU203" s="2"/>
      <c r="ERV203" s="2"/>
      <c r="ERW203" s="2"/>
      <c r="ERX203" s="2"/>
      <c r="ERY203" s="2"/>
      <c r="ERZ203" s="2"/>
      <c r="ESA203" s="2"/>
      <c r="ESB203" s="2"/>
      <c r="ESC203" s="2"/>
      <c r="ESD203" s="2"/>
      <c r="ESE203" s="2"/>
      <c r="ESF203" s="2"/>
      <c r="ESG203" s="2"/>
      <c r="ESH203" s="2"/>
      <c r="ESI203" s="2"/>
      <c r="ESJ203" s="2"/>
      <c r="ESK203" s="2"/>
      <c r="ESL203" s="2"/>
      <c r="ESM203" s="2"/>
      <c r="ESN203" s="2"/>
      <c r="ESO203" s="2"/>
      <c r="ESP203" s="2"/>
      <c r="ESQ203" s="2"/>
      <c r="ESR203" s="2"/>
      <c r="ESS203" s="2"/>
      <c r="EST203" s="2"/>
      <c r="ESU203" s="2"/>
      <c r="ESV203" s="2"/>
      <c r="ESW203" s="2"/>
      <c r="ESX203" s="2"/>
      <c r="ESY203" s="2"/>
      <c r="ESZ203" s="2"/>
      <c r="ETA203" s="2"/>
      <c r="ETB203" s="2"/>
      <c r="ETC203" s="2"/>
      <c r="ETD203" s="2"/>
      <c r="ETE203" s="2"/>
      <c r="ETF203" s="2"/>
      <c r="ETG203" s="2"/>
      <c r="ETH203" s="2"/>
      <c r="ETI203" s="2"/>
      <c r="ETJ203" s="2"/>
      <c r="ETK203" s="2"/>
      <c r="ETL203" s="2"/>
      <c r="ETM203" s="2"/>
      <c r="ETN203" s="2"/>
      <c r="ETO203" s="2"/>
      <c r="ETP203" s="2"/>
      <c r="ETQ203" s="2"/>
      <c r="ETR203" s="2"/>
      <c r="ETS203" s="2"/>
      <c r="ETT203" s="2"/>
      <c r="ETU203" s="2"/>
      <c r="ETV203" s="2"/>
      <c r="ETW203" s="2"/>
      <c r="ETX203" s="2"/>
      <c r="ETY203" s="2"/>
      <c r="ETZ203" s="2"/>
      <c r="EUA203" s="2"/>
      <c r="EUB203" s="2"/>
      <c r="EUC203" s="2"/>
      <c r="EUD203" s="2"/>
      <c r="EUE203" s="2"/>
      <c r="EUF203" s="2"/>
      <c r="EUG203" s="2"/>
      <c r="EUH203" s="2"/>
      <c r="EUI203" s="2"/>
      <c r="EUJ203" s="2"/>
      <c r="EUK203" s="2"/>
      <c r="EUL203" s="2"/>
      <c r="EUM203" s="2"/>
      <c r="EUN203" s="2"/>
      <c r="EUO203" s="2"/>
      <c r="EUP203" s="2"/>
      <c r="EUQ203" s="2"/>
      <c r="EUR203" s="2"/>
      <c r="EUS203" s="2"/>
      <c r="EUT203" s="2"/>
      <c r="EUU203" s="2"/>
      <c r="EUV203" s="2"/>
      <c r="EUW203" s="2"/>
      <c r="EUX203" s="2"/>
      <c r="EUY203" s="2"/>
      <c r="EUZ203" s="2"/>
      <c r="EVA203" s="2"/>
      <c r="EVB203" s="2"/>
      <c r="EVC203" s="2"/>
      <c r="EVD203" s="2"/>
      <c r="EVE203" s="2"/>
      <c r="EVF203" s="2"/>
      <c r="EVG203" s="2"/>
      <c r="EVH203" s="2"/>
      <c r="EVI203" s="2"/>
      <c r="EVJ203" s="2"/>
      <c r="EVK203" s="2"/>
      <c r="EVL203" s="2"/>
      <c r="EVM203" s="2"/>
      <c r="EVN203" s="2"/>
      <c r="EVO203" s="2"/>
      <c r="EVP203" s="2"/>
      <c r="EVQ203" s="2"/>
      <c r="EVR203" s="2"/>
      <c r="EVS203" s="2"/>
      <c r="EVT203" s="2"/>
      <c r="EVU203" s="2"/>
      <c r="EVV203" s="2"/>
      <c r="EVW203" s="2"/>
      <c r="EVX203" s="2"/>
      <c r="EVY203" s="2"/>
      <c r="EVZ203" s="2"/>
      <c r="EWA203" s="2"/>
      <c r="EWB203" s="2"/>
      <c r="EWC203" s="2"/>
      <c r="EWD203" s="2"/>
      <c r="EWE203" s="2"/>
      <c r="EWF203" s="2"/>
      <c r="EWG203" s="2"/>
      <c r="EWH203" s="2"/>
      <c r="EWI203" s="2"/>
      <c r="EWJ203" s="2"/>
      <c r="EWK203" s="2"/>
      <c r="EWL203" s="2"/>
      <c r="EWM203" s="2"/>
      <c r="EWN203" s="2"/>
      <c r="EWO203" s="2"/>
      <c r="EWP203" s="2"/>
      <c r="EWQ203" s="2"/>
      <c r="EWR203" s="2"/>
      <c r="EWS203" s="2"/>
      <c r="EWT203" s="2"/>
      <c r="EWU203" s="2"/>
      <c r="EWV203" s="2"/>
      <c r="EWW203" s="2"/>
      <c r="EWX203" s="2"/>
      <c r="EWY203" s="2"/>
      <c r="EWZ203" s="2"/>
      <c r="EXA203" s="2"/>
      <c r="EXB203" s="2"/>
      <c r="EXC203" s="2"/>
      <c r="EXD203" s="2"/>
      <c r="EXE203" s="2"/>
      <c r="EXF203" s="2"/>
      <c r="EXG203" s="2"/>
      <c r="EXH203" s="2"/>
      <c r="EXI203" s="2"/>
      <c r="EXJ203" s="2"/>
      <c r="EXK203" s="2"/>
      <c r="EXL203" s="2"/>
      <c r="EXM203" s="2"/>
      <c r="EXN203" s="2"/>
      <c r="EXO203" s="2"/>
      <c r="EXP203" s="2"/>
      <c r="EXQ203" s="2"/>
      <c r="EXR203" s="2"/>
      <c r="EXS203" s="2"/>
      <c r="EXT203" s="2"/>
      <c r="EXU203" s="2"/>
      <c r="EXV203" s="2"/>
      <c r="EXW203" s="2"/>
      <c r="EXX203" s="2"/>
      <c r="EXY203" s="2"/>
      <c r="EXZ203" s="2"/>
      <c r="EYA203" s="2"/>
      <c r="EYB203" s="2"/>
      <c r="EYC203" s="2"/>
      <c r="EYD203" s="2"/>
      <c r="EYE203" s="2"/>
      <c r="EYF203" s="2"/>
      <c r="EYG203" s="2"/>
      <c r="EYH203" s="2"/>
      <c r="EYI203" s="2"/>
      <c r="EYJ203" s="2"/>
      <c r="EYK203" s="2"/>
      <c r="EYL203" s="2"/>
      <c r="EYM203" s="2"/>
      <c r="EYN203" s="2"/>
      <c r="EYO203" s="2"/>
      <c r="EYP203" s="2"/>
      <c r="EYQ203" s="2"/>
      <c r="EYR203" s="2"/>
      <c r="EYS203" s="2"/>
      <c r="EYT203" s="2"/>
      <c r="EYU203" s="2"/>
      <c r="EYV203" s="2"/>
      <c r="EYW203" s="2"/>
      <c r="EYX203" s="2"/>
      <c r="EYY203" s="2"/>
      <c r="EYZ203" s="2"/>
      <c r="EZA203" s="2"/>
      <c r="EZB203" s="2"/>
      <c r="EZC203" s="2"/>
      <c r="EZD203" s="2"/>
      <c r="EZE203" s="2"/>
      <c r="EZF203" s="2"/>
      <c r="EZG203" s="2"/>
      <c r="EZH203" s="2"/>
      <c r="EZI203" s="2"/>
      <c r="EZJ203" s="2"/>
      <c r="EZK203" s="2"/>
      <c r="EZL203" s="2"/>
      <c r="EZM203" s="2"/>
      <c r="EZN203" s="2"/>
      <c r="EZO203" s="2"/>
      <c r="EZP203" s="2"/>
      <c r="EZQ203" s="2"/>
      <c r="EZR203" s="2"/>
      <c r="EZS203" s="2"/>
      <c r="EZT203" s="2"/>
      <c r="EZU203" s="2"/>
      <c r="EZV203" s="2"/>
      <c r="EZW203" s="2"/>
      <c r="EZX203" s="2"/>
      <c r="EZY203" s="2"/>
      <c r="EZZ203" s="2"/>
      <c r="FAA203" s="2"/>
      <c r="FAB203" s="2"/>
      <c r="FAC203" s="2"/>
      <c r="FAD203" s="2"/>
      <c r="FAE203" s="2"/>
      <c r="FAF203" s="2"/>
      <c r="FAG203" s="2"/>
      <c r="FAH203" s="2"/>
      <c r="FAI203" s="2"/>
      <c r="FAJ203" s="2"/>
      <c r="FAK203" s="2"/>
      <c r="FAL203" s="2"/>
      <c r="FAM203" s="2"/>
      <c r="FAN203" s="2"/>
      <c r="FAO203" s="2"/>
      <c r="FAP203" s="2"/>
      <c r="FAQ203" s="2"/>
      <c r="FAR203" s="2"/>
      <c r="FAS203" s="2"/>
      <c r="FAT203" s="2"/>
      <c r="FAU203" s="2"/>
      <c r="FAV203" s="2"/>
      <c r="FAW203" s="2"/>
      <c r="FAX203" s="2"/>
      <c r="FAY203" s="2"/>
      <c r="FAZ203" s="2"/>
      <c r="FBA203" s="2"/>
      <c r="FBB203" s="2"/>
      <c r="FBC203" s="2"/>
      <c r="FBD203" s="2"/>
      <c r="FBE203" s="2"/>
      <c r="FBF203" s="2"/>
      <c r="FBG203" s="2"/>
      <c r="FBH203" s="2"/>
      <c r="FBI203" s="2"/>
      <c r="FBJ203" s="2"/>
      <c r="FBK203" s="2"/>
      <c r="FBL203" s="2"/>
      <c r="FBM203" s="2"/>
      <c r="FBN203" s="2"/>
      <c r="FBO203" s="2"/>
      <c r="FBP203" s="2"/>
      <c r="FBQ203" s="2"/>
      <c r="FBR203" s="2"/>
      <c r="FBS203" s="2"/>
      <c r="FBT203" s="2"/>
      <c r="FBU203" s="2"/>
      <c r="FBV203" s="2"/>
      <c r="FBW203" s="2"/>
      <c r="FBX203" s="2"/>
      <c r="FBY203" s="2"/>
      <c r="FBZ203" s="2"/>
      <c r="FCA203" s="2"/>
      <c r="FCB203" s="2"/>
      <c r="FCC203" s="2"/>
      <c r="FCD203" s="2"/>
      <c r="FCE203" s="2"/>
      <c r="FCF203" s="2"/>
      <c r="FCG203" s="2"/>
      <c r="FCH203" s="2"/>
      <c r="FCI203" s="2"/>
      <c r="FCJ203" s="2"/>
      <c r="FCK203" s="2"/>
      <c r="FCL203" s="2"/>
      <c r="FCM203" s="2"/>
      <c r="FCN203" s="2"/>
      <c r="FCO203" s="2"/>
      <c r="FCP203" s="2"/>
      <c r="FCQ203" s="2"/>
      <c r="FCR203" s="2"/>
      <c r="FCS203" s="2"/>
      <c r="FCT203" s="2"/>
      <c r="FCU203" s="2"/>
      <c r="FCV203" s="2"/>
      <c r="FCW203" s="2"/>
      <c r="FCX203" s="2"/>
      <c r="FCY203" s="2"/>
      <c r="FCZ203" s="2"/>
      <c r="FDA203" s="2"/>
      <c r="FDB203" s="2"/>
      <c r="FDC203" s="2"/>
      <c r="FDD203" s="2"/>
      <c r="FDE203" s="2"/>
      <c r="FDF203" s="2"/>
      <c r="FDG203" s="2"/>
      <c r="FDH203" s="2"/>
      <c r="FDI203" s="2"/>
      <c r="FDJ203" s="2"/>
      <c r="FDK203" s="2"/>
      <c r="FDL203" s="2"/>
      <c r="FDM203" s="2"/>
      <c r="FDN203" s="2"/>
      <c r="FDO203" s="2"/>
      <c r="FDP203" s="2"/>
      <c r="FDQ203" s="2"/>
      <c r="FDR203" s="2"/>
      <c r="FDS203" s="2"/>
      <c r="FDT203" s="2"/>
      <c r="FDU203" s="2"/>
      <c r="FDV203" s="2"/>
      <c r="FDW203" s="2"/>
      <c r="FDX203" s="2"/>
      <c r="FDY203" s="2"/>
      <c r="FDZ203" s="2"/>
      <c r="FEA203" s="2"/>
      <c r="FEB203" s="2"/>
      <c r="FEC203" s="2"/>
      <c r="FED203" s="2"/>
      <c r="FEE203" s="2"/>
      <c r="FEF203" s="2"/>
      <c r="FEG203" s="2"/>
      <c r="FEH203" s="2"/>
      <c r="FEI203" s="2"/>
      <c r="FEJ203" s="2"/>
      <c r="FEK203" s="2"/>
      <c r="FEL203" s="2"/>
      <c r="FEM203" s="2"/>
      <c r="FEN203" s="2"/>
      <c r="FEO203" s="2"/>
      <c r="FEP203" s="2"/>
      <c r="FEQ203" s="2"/>
      <c r="FER203" s="2"/>
      <c r="FES203" s="2"/>
      <c r="FET203" s="2"/>
      <c r="FEU203" s="2"/>
      <c r="FEV203" s="2"/>
      <c r="FEW203" s="2"/>
      <c r="FEX203" s="2"/>
      <c r="FEY203" s="2"/>
      <c r="FEZ203" s="2"/>
      <c r="FFA203" s="2"/>
      <c r="FFB203" s="2"/>
      <c r="FFC203" s="2"/>
      <c r="FFD203" s="2"/>
      <c r="FFE203" s="2"/>
      <c r="FFF203" s="2"/>
      <c r="FFG203" s="2"/>
      <c r="FFH203" s="2"/>
      <c r="FFI203" s="2"/>
      <c r="FFJ203" s="2"/>
      <c r="FFK203" s="2"/>
      <c r="FFL203" s="2"/>
      <c r="FFM203" s="2"/>
      <c r="FFN203" s="2"/>
      <c r="FFO203" s="2"/>
      <c r="FFP203" s="2"/>
      <c r="FFQ203" s="2"/>
      <c r="FFR203" s="2"/>
      <c r="FFS203" s="2"/>
      <c r="FFT203" s="2"/>
      <c r="FFU203" s="2"/>
      <c r="FFV203" s="2"/>
      <c r="FFW203" s="2"/>
      <c r="FFX203" s="2"/>
      <c r="FFY203" s="2"/>
      <c r="FFZ203" s="2"/>
      <c r="FGA203" s="2"/>
      <c r="FGB203" s="2"/>
      <c r="FGC203" s="2"/>
      <c r="FGD203" s="2"/>
      <c r="FGE203" s="2"/>
      <c r="FGF203" s="2"/>
      <c r="FGG203" s="2"/>
      <c r="FGH203" s="2"/>
      <c r="FGI203" s="2"/>
      <c r="FGJ203" s="2"/>
      <c r="FGK203" s="2"/>
      <c r="FGL203" s="2"/>
      <c r="FGM203" s="2"/>
      <c r="FGN203" s="2"/>
      <c r="FGO203" s="2"/>
      <c r="FGP203" s="2"/>
      <c r="FGQ203" s="2"/>
      <c r="FGR203" s="2"/>
      <c r="FGS203" s="2"/>
      <c r="FGT203" s="2"/>
      <c r="FGU203" s="2"/>
      <c r="FGV203" s="2"/>
      <c r="FGW203" s="2"/>
      <c r="FGX203" s="2"/>
      <c r="FGY203" s="2"/>
      <c r="FGZ203" s="2"/>
      <c r="FHA203" s="2"/>
      <c r="FHB203" s="2"/>
      <c r="FHC203" s="2"/>
      <c r="FHD203" s="2"/>
      <c r="FHE203" s="2"/>
      <c r="FHF203" s="2"/>
      <c r="FHG203" s="2"/>
      <c r="FHH203" s="2"/>
      <c r="FHI203" s="2"/>
      <c r="FHJ203" s="2"/>
      <c r="FHK203" s="2"/>
      <c r="FHL203" s="2"/>
      <c r="FHM203" s="2"/>
      <c r="FHN203" s="2"/>
      <c r="FHO203" s="2"/>
      <c r="FHP203" s="2"/>
      <c r="FHQ203" s="2"/>
      <c r="FHR203" s="2"/>
      <c r="FHS203" s="2"/>
      <c r="FHT203" s="2"/>
      <c r="FHU203" s="2"/>
      <c r="FHV203" s="2"/>
      <c r="FHW203" s="2"/>
      <c r="FHX203" s="2"/>
      <c r="FHY203" s="2"/>
      <c r="FHZ203" s="2"/>
      <c r="FIA203" s="2"/>
      <c r="FIB203" s="2"/>
      <c r="FIC203" s="2"/>
      <c r="FID203" s="2"/>
      <c r="FIE203" s="2"/>
      <c r="FIF203" s="2"/>
      <c r="FIG203" s="2"/>
      <c r="FIH203" s="2"/>
      <c r="FII203" s="2"/>
      <c r="FIJ203" s="2"/>
      <c r="FIK203" s="2"/>
      <c r="FIL203" s="2"/>
      <c r="FIM203" s="2"/>
      <c r="FIN203" s="2"/>
      <c r="FIO203" s="2"/>
      <c r="FIP203" s="2"/>
      <c r="FIQ203" s="2"/>
      <c r="FIR203" s="2"/>
      <c r="FIS203" s="2"/>
      <c r="FIT203" s="2"/>
      <c r="FIU203" s="2"/>
      <c r="FIV203" s="2"/>
      <c r="FIW203" s="2"/>
      <c r="FIX203" s="2"/>
      <c r="FIY203" s="2"/>
      <c r="FIZ203" s="2"/>
      <c r="FJA203" s="2"/>
      <c r="FJB203" s="2"/>
      <c r="FJC203" s="2"/>
      <c r="FJD203" s="2"/>
      <c r="FJE203" s="2"/>
      <c r="FJF203" s="2"/>
      <c r="FJG203" s="2"/>
      <c r="FJH203" s="2"/>
      <c r="FJI203" s="2"/>
      <c r="FJJ203" s="2"/>
      <c r="FJK203" s="2"/>
      <c r="FJL203" s="2"/>
      <c r="FJM203" s="2"/>
      <c r="FJN203" s="2"/>
      <c r="FJO203" s="2"/>
      <c r="FJP203" s="2"/>
      <c r="FJQ203" s="2"/>
      <c r="FJR203" s="2"/>
      <c r="FJS203" s="2"/>
      <c r="FJT203" s="2"/>
      <c r="FJU203" s="2"/>
      <c r="FJV203" s="2"/>
      <c r="FJW203" s="2"/>
      <c r="FJX203" s="2"/>
      <c r="FJY203" s="2"/>
      <c r="FJZ203" s="2"/>
      <c r="FKA203" s="2"/>
      <c r="FKB203" s="2"/>
      <c r="FKC203" s="2"/>
      <c r="FKD203" s="2"/>
      <c r="FKE203" s="2"/>
      <c r="FKF203" s="2"/>
      <c r="FKG203" s="2"/>
      <c r="FKH203" s="2"/>
      <c r="FKI203" s="2"/>
      <c r="FKJ203" s="2"/>
      <c r="FKK203" s="2"/>
      <c r="FKL203" s="2"/>
      <c r="FKM203" s="2"/>
      <c r="FKN203" s="2"/>
      <c r="FKO203" s="2"/>
      <c r="FKP203" s="2"/>
      <c r="FKQ203" s="2"/>
      <c r="FKR203" s="2"/>
      <c r="FKS203" s="2"/>
      <c r="FKT203" s="2"/>
      <c r="FKU203" s="2"/>
      <c r="FKV203" s="2"/>
      <c r="FKW203" s="2"/>
      <c r="FKX203" s="2"/>
      <c r="FKY203" s="2"/>
      <c r="FKZ203" s="2"/>
      <c r="FLA203" s="2"/>
      <c r="FLB203" s="2"/>
      <c r="FLC203" s="2"/>
      <c r="FLD203" s="2"/>
      <c r="FLE203" s="2"/>
      <c r="FLF203" s="2"/>
      <c r="FLG203" s="2"/>
      <c r="FLH203" s="2"/>
      <c r="FLI203" s="2"/>
      <c r="FLJ203" s="2"/>
      <c r="FLK203" s="2"/>
      <c r="FLL203" s="2"/>
      <c r="FLM203" s="2"/>
      <c r="FLN203" s="2"/>
      <c r="FLO203" s="2"/>
      <c r="FLP203" s="2"/>
      <c r="FLQ203" s="2"/>
      <c r="FLR203" s="2"/>
      <c r="FLS203" s="2"/>
      <c r="FLT203" s="2"/>
      <c r="FLU203" s="2"/>
      <c r="FLV203" s="2"/>
      <c r="FLW203" s="2"/>
      <c r="FLX203" s="2"/>
      <c r="FLY203" s="2"/>
      <c r="FLZ203" s="2"/>
      <c r="FMA203" s="2"/>
      <c r="FMB203" s="2"/>
      <c r="FMC203" s="2"/>
      <c r="FMD203" s="2"/>
      <c r="FME203" s="2"/>
      <c r="FMF203" s="2"/>
      <c r="FMG203" s="2"/>
      <c r="FMH203" s="2"/>
      <c r="FMI203" s="2"/>
      <c r="FMJ203" s="2"/>
      <c r="FMK203" s="2"/>
      <c r="FML203" s="2"/>
      <c r="FMM203" s="2"/>
      <c r="FMN203" s="2"/>
      <c r="FMO203" s="2"/>
      <c r="FMP203" s="2"/>
      <c r="FMQ203" s="2"/>
      <c r="FMR203" s="2"/>
      <c r="FMS203" s="2"/>
      <c r="FMT203" s="2"/>
      <c r="FMU203" s="2"/>
      <c r="FMV203" s="2"/>
      <c r="FMW203" s="2"/>
      <c r="FMX203" s="2"/>
      <c r="FMY203" s="2"/>
      <c r="FMZ203" s="2"/>
      <c r="FNA203" s="2"/>
      <c r="FNB203" s="2"/>
      <c r="FNC203" s="2"/>
      <c r="FND203" s="2"/>
      <c r="FNE203" s="2"/>
      <c r="FNF203" s="2"/>
      <c r="FNG203" s="2"/>
      <c r="FNH203" s="2"/>
      <c r="FNI203" s="2"/>
      <c r="FNJ203" s="2"/>
      <c r="FNK203" s="2"/>
      <c r="FNL203" s="2"/>
      <c r="FNM203" s="2"/>
      <c r="FNN203" s="2"/>
      <c r="FNO203" s="2"/>
      <c r="FNP203" s="2"/>
      <c r="FNQ203" s="2"/>
      <c r="FNR203" s="2"/>
      <c r="FNS203" s="2"/>
      <c r="FNT203" s="2"/>
      <c r="FNU203" s="2"/>
      <c r="FNV203" s="2"/>
      <c r="FNW203" s="2"/>
      <c r="FNX203" s="2"/>
      <c r="FNY203" s="2"/>
      <c r="FNZ203" s="2"/>
      <c r="FOA203" s="2"/>
      <c r="FOB203" s="2"/>
      <c r="FOC203" s="2"/>
      <c r="FOD203" s="2"/>
      <c r="FOE203" s="2"/>
      <c r="FOF203" s="2"/>
      <c r="FOG203" s="2"/>
      <c r="FOH203" s="2"/>
      <c r="FOI203" s="2"/>
      <c r="FOJ203" s="2"/>
      <c r="FOK203" s="2"/>
      <c r="FOL203" s="2"/>
      <c r="FOM203" s="2"/>
      <c r="FON203" s="2"/>
      <c r="FOO203" s="2"/>
      <c r="FOP203" s="2"/>
      <c r="FOQ203" s="2"/>
      <c r="FOR203" s="2"/>
      <c r="FOS203" s="2"/>
      <c r="FOT203" s="2"/>
      <c r="FOU203" s="2"/>
      <c r="FOV203" s="2"/>
      <c r="FOW203" s="2"/>
      <c r="FOX203" s="2"/>
      <c r="FOY203" s="2"/>
      <c r="FOZ203" s="2"/>
      <c r="FPA203" s="2"/>
      <c r="FPB203" s="2"/>
      <c r="FPC203" s="2"/>
      <c r="FPD203" s="2"/>
      <c r="FPE203" s="2"/>
      <c r="FPF203" s="2"/>
      <c r="FPG203" s="2"/>
      <c r="FPH203" s="2"/>
      <c r="FPI203" s="2"/>
      <c r="FPJ203" s="2"/>
      <c r="FPK203" s="2"/>
      <c r="FPL203" s="2"/>
      <c r="FPM203" s="2"/>
      <c r="FPN203" s="2"/>
      <c r="FPO203" s="2"/>
      <c r="FPP203" s="2"/>
      <c r="FPQ203" s="2"/>
      <c r="FPR203" s="2"/>
      <c r="FPS203" s="2"/>
      <c r="FPT203" s="2"/>
      <c r="FPU203" s="2"/>
      <c r="FPV203" s="2"/>
      <c r="FPW203" s="2"/>
      <c r="FPX203" s="2"/>
      <c r="FPY203" s="2"/>
      <c r="FPZ203" s="2"/>
      <c r="FQA203" s="2"/>
      <c r="FQB203" s="2"/>
      <c r="FQC203" s="2"/>
      <c r="FQD203" s="2"/>
      <c r="FQE203" s="2"/>
      <c r="FQF203" s="2"/>
      <c r="FQG203" s="2"/>
      <c r="FQH203" s="2"/>
      <c r="FQI203" s="2"/>
      <c r="FQJ203" s="2"/>
      <c r="FQK203" s="2"/>
      <c r="FQL203" s="2"/>
      <c r="FQM203" s="2"/>
      <c r="FQN203" s="2"/>
      <c r="FQO203" s="2"/>
      <c r="FQP203" s="2"/>
      <c r="FQQ203" s="2"/>
      <c r="FQR203" s="2"/>
      <c r="FQS203" s="2"/>
      <c r="FQT203" s="2"/>
      <c r="FQU203" s="2"/>
      <c r="FQV203" s="2"/>
      <c r="FQW203" s="2"/>
      <c r="FQX203" s="2"/>
      <c r="FQY203" s="2"/>
      <c r="FQZ203" s="2"/>
      <c r="FRA203" s="2"/>
      <c r="FRB203" s="2"/>
      <c r="FRC203" s="2"/>
      <c r="FRD203" s="2"/>
      <c r="FRE203" s="2"/>
      <c r="FRF203" s="2"/>
      <c r="FRG203" s="2"/>
      <c r="FRH203" s="2"/>
      <c r="FRI203" s="2"/>
      <c r="FRJ203" s="2"/>
      <c r="FRK203" s="2"/>
      <c r="FRL203" s="2"/>
      <c r="FRM203" s="2"/>
      <c r="FRN203" s="2"/>
      <c r="FRO203" s="2"/>
      <c r="FRP203" s="2"/>
      <c r="FRQ203" s="2"/>
      <c r="FRR203" s="2"/>
      <c r="FRS203" s="2"/>
      <c r="FRT203" s="2"/>
      <c r="FRU203" s="2"/>
      <c r="FRV203" s="2"/>
      <c r="FRW203" s="2"/>
      <c r="FRX203" s="2"/>
      <c r="FRY203" s="2"/>
      <c r="FRZ203" s="2"/>
      <c r="FSA203" s="2"/>
      <c r="FSB203" s="2"/>
      <c r="FSC203" s="2"/>
      <c r="FSD203" s="2"/>
      <c r="FSE203" s="2"/>
      <c r="FSF203" s="2"/>
      <c r="FSG203" s="2"/>
      <c r="FSH203" s="2"/>
      <c r="FSI203" s="2"/>
      <c r="FSJ203" s="2"/>
      <c r="FSK203" s="2"/>
      <c r="FSL203" s="2"/>
      <c r="FSM203" s="2"/>
      <c r="FSN203" s="2"/>
      <c r="FSO203" s="2"/>
      <c r="FSP203" s="2"/>
      <c r="FSQ203" s="2"/>
      <c r="FSR203" s="2"/>
      <c r="FSS203" s="2"/>
      <c r="FST203" s="2"/>
      <c r="FSU203" s="2"/>
      <c r="FSV203" s="2"/>
      <c r="FSW203" s="2"/>
      <c r="FSX203" s="2"/>
      <c r="FSY203" s="2"/>
      <c r="FSZ203" s="2"/>
      <c r="FTA203" s="2"/>
      <c r="FTB203" s="2"/>
      <c r="FTC203" s="2"/>
      <c r="FTD203" s="2"/>
      <c r="FTE203" s="2"/>
      <c r="FTF203" s="2"/>
      <c r="FTG203" s="2"/>
      <c r="FTH203" s="2"/>
      <c r="FTI203" s="2"/>
      <c r="FTJ203" s="2"/>
      <c r="FTK203" s="2"/>
      <c r="FTL203" s="2"/>
      <c r="FTM203" s="2"/>
      <c r="FTN203" s="2"/>
      <c r="FTO203" s="2"/>
      <c r="FTP203" s="2"/>
      <c r="FTQ203" s="2"/>
      <c r="FTR203" s="2"/>
      <c r="FTS203" s="2"/>
      <c r="FTT203" s="2"/>
      <c r="FTU203" s="2"/>
      <c r="FTV203" s="2"/>
      <c r="FTW203" s="2"/>
      <c r="FTX203" s="2"/>
      <c r="FTY203" s="2"/>
      <c r="FTZ203" s="2"/>
      <c r="FUA203" s="2"/>
      <c r="FUB203" s="2"/>
      <c r="FUC203" s="2"/>
      <c r="FUD203" s="2"/>
      <c r="FUE203" s="2"/>
      <c r="FUF203" s="2"/>
      <c r="FUG203" s="2"/>
      <c r="FUH203" s="2"/>
      <c r="FUI203" s="2"/>
      <c r="FUJ203" s="2"/>
      <c r="FUK203" s="2"/>
      <c r="FUL203" s="2"/>
      <c r="FUM203" s="2"/>
      <c r="FUN203" s="2"/>
      <c r="FUO203" s="2"/>
      <c r="FUP203" s="2"/>
      <c r="FUQ203" s="2"/>
      <c r="FUR203" s="2"/>
      <c r="FUS203" s="2"/>
      <c r="FUT203" s="2"/>
      <c r="FUU203" s="2"/>
      <c r="FUV203" s="2"/>
      <c r="FUW203" s="2"/>
      <c r="FUX203" s="2"/>
      <c r="FUY203" s="2"/>
      <c r="FUZ203" s="2"/>
      <c r="FVA203" s="2"/>
      <c r="FVB203" s="2"/>
      <c r="FVC203" s="2"/>
      <c r="FVD203" s="2"/>
      <c r="FVE203" s="2"/>
      <c r="FVF203" s="2"/>
      <c r="FVG203" s="2"/>
      <c r="FVH203" s="2"/>
      <c r="FVI203" s="2"/>
      <c r="FVJ203" s="2"/>
      <c r="FVK203" s="2"/>
      <c r="FVL203" s="2"/>
      <c r="FVM203" s="2"/>
      <c r="FVN203" s="2"/>
      <c r="FVO203" s="2"/>
      <c r="FVP203" s="2"/>
      <c r="FVQ203" s="2"/>
      <c r="FVR203" s="2"/>
      <c r="FVS203" s="2"/>
      <c r="FVT203" s="2"/>
      <c r="FVU203" s="2"/>
      <c r="FVV203" s="2"/>
      <c r="FVW203" s="2"/>
      <c r="FVX203" s="2"/>
      <c r="FVY203" s="2"/>
      <c r="FVZ203" s="2"/>
      <c r="FWA203" s="2"/>
      <c r="FWB203" s="2"/>
      <c r="FWC203" s="2"/>
      <c r="FWD203" s="2"/>
      <c r="FWE203" s="2"/>
      <c r="FWF203" s="2"/>
      <c r="FWG203" s="2"/>
      <c r="FWH203" s="2"/>
      <c r="FWI203" s="2"/>
      <c r="FWJ203" s="2"/>
      <c r="FWK203" s="2"/>
      <c r="FWL203" s="2"/>
      <c r="FWM203" s="2"/>
      <c r="FWN203" s="2"/>
      <c r="FWO203" s="2"/>
      <c r="FWP203" s="2"/>
      <c r="FWQ203" s="2"/>
      <c r="FWR203" s="2"/>
      <c r="FWS203" s="2"/>
      <c r="FWT203" s="2"/>
      <c r="FWU203" s="2"/>
      <c r="FWV203" s="2"/>
      <c r="FWW203" s="2"/>
      <c r="FWX203" s="2"/>
      <c r="FWY203" s="2"/>
      <c r="FWZ203" s="2"/>
      <c r="FXA203" s="2"/>
      <c r="FXB203" s="2"/>
      <c r="FXC203" s="2"/>
      <c r="FXD203" s="2"/>
      <c r="FXE203" s="2"/>
      <c r="FXF203" s="2"/>
      <c r="FXG203" s="2"/>
      <c r="FXH203" s="2"/>
      <c r="FXI203" s="2"/>
      <c r="FXJ203" s="2"/>
      <c r="FXK203" s="2"/>
      <c r="FXL203" s="2"/>
      <c r="FXM203" s="2"/>
      <c r="FXN203" s="2"/>
      <c r="FXO203" s="2"/>
      <c r="FXP203" s="2"/>
      <c r="FXQ203" s="2"/>
      <c r="FXR203" s="2"/>
      <c r="FXS203" s="2"/>
      <c r="FXT203" s="2"/>
      <c r="FXU203" s="2"/>
      <c r="FXV203" s="2"/>
      <c r="FXW203" s="2"/>
      <c r="FXX203" s="2"/>
      <c r="FXY203" s="2"/>
      <c r="FXZ203" s="2"/>
      <c r="FYA203" s="2"/>
      <c r="FYB203" s="2"/>
      <c r="FYC203" s="2"/>
      <c r="FYD203" s="2"/>
      <c r="FYE203" s="2"/>
      <c r="FYF203" s="2"/>
      <c r="FYG203" s="2"/>
      <c r="FYH203" s="2"/>
      <c r="FYI203" s="2"/>
      <c r="FYJ203" s="2"/>
      <c r="FYK203" s="2"/>
      <c r="FYL203" s="2"/>
      <c r="FYM203" s="2"/>
      <c r="FYN203" s="2"/>
      <c r="FYO203" s="2"/>
      <c r="FYP203" s="2"/>
      <c r="FYQ203" s="2"/>
      <c r="FYR203" s="2"/>
      <c r="FYS203" s="2"/>
      <c r="FYT203" s="2"/>
      <c r="FYU203" s="2"/>
      <c r="FYV203" s="2"/>
      <c r="FYW203" s="2"/>
      <c r="FYX203" s="2"/>
      <c r="FYY203" s="2"/>
      <c r="FYZ203" s="2"/>
      <c r="FZA203" s="2"/>
      <c r="FZB203" s="2"/>
      <c r="FZC203" s="2"/>
      <c r="FZD203" s="2"/>
      <c r="FZE203" s="2"/>
      <c r="FZF203" s="2"/>
      <c r="FZG203" s="2"/>
      <c r="FZH203" s="2"/>
      <c r="FZI203" s="2"/>
      <c r="FZJ203" s="2"/>
      <c r="FZK203" s="2"/>
      <c r="FZL203" s="2"/>
      <c r="FZM203" s="2"/>
      <c r="FZN203" s="2"/>
      <c r="FZO203" s="2"/>
      <c r="FZP203" s="2"/>
      <c r="FZQ203" s="2"/>
      <c r="FZR203" s="2"/>
      <c r="FZS203" s="2"/>
      <c r="FZT203" s="2"/>
      <c r="FZU203" s="2"/>
      <c r="FZV203" s="2"/>
      <c r="FZW203" s="2"/>
      <c r="FZX203" s="2"/>
      <c r="FZY203" s="2"/>
      <c r="FZZ203" s="2"/>
      <c r="GAA203" s="2"/>
      <c r="GAB203" s="2"/>
      <c r="GAC203" s="2"/>
      <c r="GAD203" s="2"/>
      <c r="GAE203" s="2"/>
      <c r="GAF203" s="2"/>
      <c r="GAG203" s="2"/>
      <c r="GAH203" s="2"/>
      <c r="GAI203" s="2"/>
      <c r="GAJ203" s="2"/>
      <c r="GAK203" s="2"/>
      <c r="GAL203" s="2"/>
      <c r="GAM203" s="2"/>
      <c r="GAN203" s="2"/>
      <c r="GAO203" s="2"/>
      <c r="GAP203" s="2"/>
      <c r="GAQ203" s="2"/>
      <c r="GAR203" s="2"/>
      <c r="GAS203" s="2"/>
      <c r="GAT203" s="2"/>
      <c r="GAU203" s="2"/>
      <c r="GAV203" s="2"/>
      <c r="GAW203" s="2"/>
      <c r="GAX203" s="2"/>
      <c r="GAY203" s="2"/>
      <c r="GAZ203" s="2"/>
      <c r="GBA203" s="2"/>
      <c r="GBB203" s="2"/>
      <c r="GBC203" s="2"/>
      <c r="GBD203" s="2"/>
      <c r="GBE203" s="2"/>
      <c r="GBF203" s="2"/>
      <c r="GBG203" s="2"/>
      <c r="GBH203" s="2"/>
      <c r="GBI203" s="2"/>
      <c r="GBJ203" s="2"/>
      <c r="GBK203" s="2"/>
      <c r="GBL203" s="2"/>
      <c r="GBM203" s="2"/>
      <c r="GBN203" s="2"/>
      <c r="GBO203" s="2"/>
      <c r="GBP203" s="2"/>
      <c r="GBQ203" s="2"/>
      <c r="GBR203" s="2"/>
      <c r="GBS203" s="2"/>
      <c r="GBT203" s="2"/>
      <c r="GBU203" s="2"/>
      <c r="GBV203" s="2"/>
      <c r="GBW203" s="2"/>
      <c r="GBX203" s="2"/>
      <c r="GBY203" s="2"/>
      <c r="GBZ203" s="2"/>
      <c r="GCA203" s="2"/>
      <c r="GCB203" s="2"/>
      <c r="GCC203" s="2"/>
      <c r="GCD203" s="2"/>
      <c r="GCE203" s="2"/>
      <c r="GCF203" s="2"/>
      <c r="GCG203" s="2"/>
      <c r="GCH203" s="2"/>
      <c r="GCI203" s="2"/>
      <c r="GCJ203" s="2"/>
      <c r="GCK203" s="2"/>
      <c r="GCL203" s="2"/>
      <c r="GCM203" s="2"/>
      <c r="GCN203" s="2"/>
      <c r="GCO203" s="2"/>
      <c r="GCP203" s="2"/>
      <c r="GCQ203" s="2"/>
      <c r="GCR203" s="2"/>
      <c r="GCS203" s="2"/>
      <c r="GCT203" s="2"/>
      <c r="GCU203" s="2"/>
      <c r="GCV203" s="2"/>
      <c r="GCW203" s="2"/>
      <c r="GCX203" s="2"/>
      <c r="GCY203" s="2"/>
      <c r="GCZ203" s="2"/>
      <c r="GDA203" s="2"/>
      <c r="GDB203" s="2"/>
      <c r="GDC203" s="2"/>
      <c r="GDD203" s="2"/>
      <c r="GDE203" s="2"/>
      <c r="GDF203" s="2"/>
      <c r="GDG203" s="2"/>
      <c r="GDH203" s="2"/>
      <c r="GDI203" s="2"/>
      <c r="GDJ203" s="2"/>
      <c r="GDK203" s="2"/>
      <c r="GDL203" s="2"/>
      <c r="GDM203" s="2"/>
      <c r="GDN203" s="2"/>
      <c r="GDO203" s="2"/>
      <c r="GDP203" s="2"/>
      <c r="GDQ203" s="2"/>
      <c r="GDR203" s="2"/>
      <c r="GDS203" s="2"/>
      <c r="GDT203" s="2"/>
      <c r="GDU203" s="2"/>
      <c r="GDV203" s="2"/>
      <c r="GDW203" s="2"/>
      <c r="GDX203" s="2"/>
      <c r="GDY203" s="2"/>
      <c r="GDZ203" s="2"/>
      <c r="GEA203" s="2"/>
      <c r="GEB203" s="2"/>
      <c r="GEC203" s="2"/>
      <c r="GED203" s="2"/>
      <c r="GEE203" s="2"/>
      <c r="GEF203" s="2"/>
      <c r="GEG203" s="2"/>
      <c r="GEH203" s="2"/>
      <c r="GEI203" s="2"/>
      <c r="GEJ203" s="2"/>
      <c r="GEK203" s="2"/>
      <c r="GEL203" s="2"/>
      <c r="GEM203" s="2"/>
      <c r="GEN203" s="2"/>
      <c r="GEO203" s="2"/>
      <c r="GEP203" s="2"/>
      <c r="GEQ203" s="2"/>
      <c r="GER203" s="2"/>
      <c r="GES203" s="2"/>
      <c r="GET203" s="2"/>
      <c r="GEU203" s="2"/>
      <c r="GEV203" s="2"/>
      <c r="GEW203" s="2"/>
      <c r="GEX203" s="2"/>
      <c r="GEY203" s="2"/>
      <c r="GEZ203" s="2"/>
      <c r="GFA203" s="2"/>
      <c r="GFB203" s="2"/>
      <c r="GFC203" s="2"/>
      <c r="GFD203" s="2"/>
      <c r="GFE203" s="2"/>
      <c r="GFF203" s="2"/>
      <c r="GFG203" s="2"/>
      <c r="GFH203" s="2"/>
      <c r="GFI203" s="2"/>
      <c r="GFJ203" s="2"/>
      <c r="GFK203" s="2"/>
      <c r="GFL203" s="2"/>
      <c r="GFM203" s="2"/>
      <c r="GFN203" s="2"/>
      <c r="GFO203" s="2"/>
      <c r="GFP203" s="2"/>
      <c r="GFQ203" s="2"/>
      <c r="GFR203" s="2"/>
      <c r="GFS203" s="2"/>
      <c r="GFT203" s="2"/>
      <c r="GFU203" s="2"/>
      <c r="GFV203" s="2"/>
      <c r="GFW203" s="2"/>
      <c r="GFX203" s="2"/>
      <c r="GFY203" s="2"/>
      <c r="GFZ203" s="2"/>
      <c r="GGA203" s="2"/>
      <c r="GGB203" s="2"/>
      <c r="GGC203" s="2"/>
      <c r="GGD203" s="2"/>
      <c r="GGE203" s="2"/>
      <c r="GGF203" s="2"/>
      <c r="GGG203" s="2"/>
      <c r="GGH203" s="2"/>
      <c r="GGI203" s="2"/>
      <c r="GGJ203" s="2"/>
      <c r="GGK203" s="2"/>
      <c r="GGL203" s="2"/>
      <c r="GGM203" s="2"/>
      <c r="GGN203" s="2"/>
      <c r="GGO203" s="2"/>
      <c r="GGP203" s="2"/>
      <c r="GGQ203" s="2"/>
      <c r="GGR203" s="2"/>
      <c r="GGS203" s="2"/>
      <c r="GGT203" s="2"/>
      <c r="GGU203" s="2"/>
      <c r="GGV203" s="2"/>
      <c r="GGW203" s="2"/>
      <c r="GGX203" s="2"/>
      <c r="GGY203" s="2"/>
      <c r="GGZ203" s="2"/>
      <c r="GHA203" s="2"/>
      <c r="GHB203" s="2"/>
      <c r="GHC203" s="2"/>
      <c r="GHD203" s="2"/>
      <c r="GHE203" s="2"/>
      <c r="GHF203" s="2"/>
      <c r="GHG203" s="2"/>
      <c r="GHH203" s="2"/>
      <c r="GHI203" s="2"/>
      <c r="GHJ203" s="2"/>
      <c r="GHK203" s="2"/>
      <c r="GHL203" s="2"/>
      <c r="GHM203" s="2"/>
      <c r="GHN203" s="2"/>
      <c r="GHO203" s="2"/>
      <c r="GHP203" s="2"/>
      <c r="GHQ203" s="2"/>
      <c r="GHR203" s="2"/>
      <c r="GHS203" s="2"/>
      <c r="GHT203" s="2"/>
      <c r="GHU203" s="2"/>
      <c r="GHV203" s="2"/>
      <c r="GHW203" s="2"/>
      <c r="GHX203" s="2"/>
      <c r="GHY203" s="2"/>
      <c r="GHZ203" s="2"/>
      <c r="GIA203" s="2"/>
      <c r="GIB203" s="2"/>
      <c r="GIC203" s="2"/>
      <c r="GID203" s="2"/>
      <c r="GIE203" s="2"/>
      <c r="GIF203" s="2"/>
      <c r="GIG203" s="2"/>
      <c r="GIH203" s="2"/>
      <c r="GII203" s="2"/>
      <c r="GIJ203" s="2"/>
      <c r="GIK203" s="2"/>
      <c r="GIL203" s="2"/>
      <c r="GIM203" s="2"/>
      <c r="GIN203" s="2"/>
      <c r="GIO203" s="2"/>
      <c r="GIP203" s="2"/>
      <c r="GIQ203" s="2"/>
      <c r="GIR203" s="2"/>
      <c r="GIS203" s="2"/>
      <c r="GIT203" s="2"/>
      <c r="GIU203" s="2"/>
      <c r="GIV203" s="2"/>
      <c r="GIW203" s="2"/>
      <c r="GIX203" s="2"/>
      <c r="GIY203" s="2"/>
      <c r="GIZ203" s="2"/>
      <c r="GJA203" s="2"/>
      <c r="GJB203" s="2"/>
      <c r="GJC203" s="2"/>
      <c r="GJD203" s="2"/>
      <c r="GJE203" s="2"/>
      <c r="GJF203" s="2"/>
      <c r="GJG203" s="2"/>
      <c r="GJH203" s="2"/>
      <c r="GJI203" s="2"/>
      <c r="GJJ203" s="2"/>
      <c r="GJK203" s="2"/>
      <c r="GJL203" s="2"/>
      <c r="GJM203" s="2"/>
      <c r="GJN203" s="2"/>
      <c r="GJO203" s="2"/>
      <c r="GJP203" s="2"/>
      <c r="GJQ203" s="2"/>
      <c r="GJR203" s="2"/>
      <c r="GJS203" s="2"/>
      <c r="GJT203" s="2"/>
      <c r="GJU203" s="2"/>
      <c r="GJV203" s="2"/>
      <c r="GJW203" s="2"/>
      <c r="GJX203" s="2"/>
      <c r="GJY203" s="2"/>
      <c r="GJZ203" s="2"/>
      <c r="GKA203" s="2"/>
      <c r="GKB203" s="2"/>
      <c r="GKC203" s="2"/>
      <c r="GKD203" s="2"/>
      <c r="GKE203" s="2"/>
      <c r="GKF203" s="2"/>
      <c r="GKG203" s="2"/>
      <c r="GKH203" s="2"/>
      <c r="GKI203" s="2"/>
      <c r="GKJ203" s="2"/>
      <c r="GKK203" s="2"/>
      <c r="GKL203" s="2"/>
      <c r="GKM203" s="2"/>
      <c r="GKN203" s="2"/>
      <c r="GKO203" s="2"/>
      <c r="GKP203" s="2"/>
      <c r="GKQ203" s="2"/>
      <c r="GKR203" s="2"/>
      <c r="GKS203" s="2"/>
      <c r="GKT203" s="2"/>
      <c r="GKU203" s="2"/>
      <c r="GKV203" s="2"/>
      <c r="GKW203" s="2"/>
      <c r="GKX203" s="2"/>
      <c r="GKY203" s="2"/>
      <c r="GKZ203" s="2"/>
      <c r="GLA203" s="2"/>
      <c r="GLB203" s="2"/>
      <c r="GLC203" s="2"/>
      <c r="GLD203" s="2"/>
      <c r="GLE203" s="2"/>
      <c r="GLF203" s="2"/>
      <c r="GLG203" s="2"/>
      <c r="GLH203" s="2"/>
      <c r="GLI203" s="2"/>
      <c r="GLJ203" s="2"/>
      <c r="GLK203" s="2"/>
      <c r="GLL203" s="2"/>
      <c r="GLM203" s="2"/>
      <c r="GLN203" s="2"/>
      <c r="GLO203" s="2"/>
      <c r="GLP203" s="2"/>
      <c r="GLQ203" s="2"/>
      <c r="GLR203" s="2"/>
      <c r="GLS203" s="2"/>
      <c r="GLT203" s="2"/>
      <c r="GLU203" s="2"/>
      <c r="GLV203" s="2"/>
      <c r="GLW203" s="2"/>
      <c r="GLX203" s="2"/>
      <c r="GLY203" s="2"/>
      <c r="GLZ203" s="2"/>
      <c r="GMA203" s="2"/>
      <c r="GMB203" s="2"/>
      <c r="GMC203" s="2"/>
      <c r="GMD203" s="2"/>
      <c r="GME203" s="2"/>
      <c r="GMF203" s="2"/>
      <c r="GMG203" s="2"/>
      <c r="GMH203" s="2"/>
      <c r="GMI203" s="2"/>
      <c r="GMJ203" s="2"/>
      <c r="GMK203" s="2"/>
      <c r="GML203" s="2"/>
      <c r="GMM203" s="2"/>
      <c r="GMN203" s="2"/>
      <c r="GMO203" s="2"/>
      <c r="GMP203" s="2"/>
      <c r="GMQ203" s="2"/>
      <c r="GMR203" s="2"/>
      <c r="GMS203" s="2"/>
      <c r="GMT203" s="2"/>
      <c r="GMU203" s="2"/>
      <c r="GMV203" s="2"/>
      <c r="GMW203" s="2"/>
      <c r="GMX203" s="2"/>
      <c r="GMY203" s="2"/>
      <c r="GMZ203" s="2"/>
      <c r="GNA203" s="2"/>
      <c r="GNB203" s="2"/>
      <c r="GNC203" s="2"/>
      <c r="GND203" s="2"/>
      <c r="GNE203" s="2"/>
      <c r="GNF203" s="2"/>
      <c r="GNG203" s="2"/>
      <c r="GNH203" s="2"/>
      <c r="GNI203" s="2"/>
      <c r="GNJ203" s="2"/>
      <c r="GNK203" s="2"/>
      <c r="GNL203" s="2"/>
      <c r="GNM203" s="2"/>
      <c r="GNN203" s="2"/>
      <c r="GNO203" s="2"/>
      <c r="GNP203" s="2"/>
      <c r="GNQ203" s="2"/>
      <c r="GNR203" s="2"/>
      <c r="GNS203" s="2"/>
      <c r="GNT203" s="2"/>
      <c r="GNU203" s="2"/>
      <c r="GNV203" s="2"/>
      <c r="GNW203" s="2"/>
      <c r="GNX203" s="2"/>
      <c r="GNY203" s="2"/>
      <c r="GNZ203" s="2"/>
      <c r="GOA203" s="2"/>
      <c r="GOB203" s="2"/>
      <c r="GOC203" s="2"/>
      <c r="GOD203" s="2"/>
      <c r="GOE203" s="2"/>
      <c r="GOF203" s="2"/>
      <c r="GOG203" s="2"/>
      <c r="GOH203" s="2"/>
      <c r="GOI203" s="2"/>
      <c r="GOJ203" s="2"/>
      <c r="GOK203" s="2"/>
      <c r="GOL203" s="2"/>
      <c r="GOM203" s="2"/>
      <c r="GON203" s="2"/>
      <c r="GOO203" s="2"/>
      <c r="GOP203" s="2"/>
      <c r="GOQ203" s="2"/>
      <c r="GOR203" s="2"/>
      <c r="GOS203" s="2"/>
      <c r="GOT203" s="2"/>
      <c r="GOU203" s="2"/>
      <c r="GOV203" s="2"/>
      <c r="GOW203" s="2"/>
      <c r="GOX203" s="2"/>
      <c r="GOY203" s="2"/>
      <c r="GOZ203" s="2"/>
      <c r="GPA203" s="2"/>
      <c r="GPB203" s="2"/>
      <c r="GPC203" s="2"/>
      <c r="GPD203" s="2"/>
      <c r="GPE203" s="2"/>
      <c r="GPF203" s="2"/>
      <c r="GPG203" s="2"/>
      <c r="GPH203" s="2"/>
      <c r="GPI203" s="2"/>
      <c r="GPJ203" s="2"/>
      <c r="GPK203" s="2"/>
      <c r="GPL203" s="2"/>
      <c r="GPM203" s="2"/>
      <c r="GPN203" s="2"/>
      <c r="GPO203" s="2"/>
      <c r="GPP203" s="2"/>
      <c r="GPQ203" s="2"/>
      <c r="GPR203" s="2"/>
      <c r="GPS203" s="2"/>
      <c r="GPT203" s="2"/>
      <c r="GPU203" s="2"/>
      <c r="GPV203" s="2"/>
      <c r="GPW203" s="2"/>
      <c r="GPX203" s="2"/>
      <c r="GPY203" s="2"/>
      <c r="GPZ203" s="2"/>
      <c r="GQA203" s="2"/>
      <c r="GQB203" s="2"/>
      <c r="GQC203" s="2"/>
      <c r="GQD203" s="2"/>
      <c r="GQE203" s="2"/>
      <c r="GQF203" s="2"/>
      <c r="GQG203" s="2"/>
      <c r="GQH203" s="2"/>
      <c r="GQI203" s="2"/>
      <c r="GQJ203" s="2"/>
      <c r="GQK203" s="2"/>
      <c r="GQL203" s="2"/>
      <c r="GQM203" s="2"/>
      <c r="GQN203" s="2"/>
      <c r="GQO203" s="2"/>
      <c r="GQP203" s="2"/>
      <c r="GQQ203" s="2"/>
      <c r="GQR203" s="2"/>
      <c r="GQS203" s="2"/>
      <c r="GQT203" s="2"/>
      <c r="GQU203" s="2"/>
      <c r="GQV203" s="2"/>
      <c r="GQW203" s="2"/>
      <c r="GQX203" s="2"/>
      <c r="GQY203" s="2"/>
      <c r="GQZ203" s="2"/>
      <c r="GRA203" s="2"/>
      <c r="GRB203" s="2"/>
      <c r="GRC203" s="2"/>
      <c r="GRD203" s="2"/>
      <c r="GRE203" s="2"/>
      <c r="GRF203" s="2"/>
      <c r="GRG203" s="2"/>
      <c r="GRH203" s="2"/>
      <c r="GRI203" s="2"/>
      <c r="GRJ203" s="2"/>
      <c r="GRK203" s="2"/>
      <c r="GRL203" s="2"/>
      <c r="GRM203" s="2"/>
      <c r="GRN203" s="2"/>
      <c r="GRO203" s="2"/>
      <c r="GRP203" s="2"/>
      <c r="GRQ203" s="2"/>
      <c r="GRR203" s="2"/>
      <c r="GRS203" s="2"/>
      <c r="GRT203" s="2"/>
      <c r="GRU203" s="2"/>
      <c r="GRV203" s="2"/>
      <c r="GRW203" s="2"/>
      <c r="GRX203" s="2"/>
      <c r="GRY203" s="2"/>
      <c r="GRZ203" s="2"/>
      <c r="GSA203" s="2"/>
      <c r="GSB203" s="2"/>
      <c r="GSC203" s="2"/>
      <c r="GSD203" s="2"/>
      <c r="GSE203" s="2"/>
      <c r="GSF203" s="2"/>
      <c r="GSG203" s="2"/>
      <c r="GSH203" s="2"/>
      <c r="GSI203" s="2"/>
      <c r="GSJ203" s="2"/>
      <c r="GSK203" s="2"/>
      <c r="GSL203" s="2"/>
      <c r="GSM203" s="2"/>
      <c r="GSN203" s="2"/>
      <c r="GSO203" s="2"/>
      <c r="GSP203" s="2"/>
      <c r="GSQ203" s="2"/>
      <c r="GSR203" s="2"/>
      <c r="GSS203" s="2"/>
      <c r="GST203" s="2"/>
      <c r="GSU203" s="2"/>
      <c r="GSV203" s="2"/>
      <c r="GSW203" s="2"/>
      <c r="GSX203" s="2"/>
      <c r="GSY203" s="2"/>
      <c r="GSZ203" s="2"/>
      <c r="GTA203" s="2"/>
      <c r="GTB203" s="2"/>
      <c r="GTC203" s="2"/>
      <c r="GTD203" s="2"/>
      <c r="GTE203" s="2"/>
      <c r="GTF203" s="2"/>
      <c r="GTG203" s="2"/>
      <c r="GTH203" s="2"/>
      <c r="GTI203" s="2"/>
      <c r="GTJ203" s="2"/>
      <c r="GTK203" s="2"/>
      <c r="GTL203" s="2"/>
      <c r="GTM203" s="2"/>
      <c r="GTN203" s="2"/>
      <c r="GTO203" s="2"/>
      <c r="GTP203" s="2"/>
      <c r="GTQ203" s="2"/>
      <c r="GTR203" s="2"/>
      <c r="GTS203" s="2"/>
      <c r="GTT203" s="2"/>
      <c r="GTU203" s="2"/>
      <c r="GTV203" s="2"/>
      <c r="GTW203" s="2"/>
      <c r="GTX203" s="2"/>
      <c r="GTY203" s="2"/>
      <c r="GTZ203" s="2"/>
      <c r="GUA203" s="2"/>
      <c r="GUB203" s="2"/>
      <c r="GUC203" s="2"/>
      <c r="GUD203" s="2"/>
      <c r="GUE203" s="2"/>
      <c r="GUF203" s="2"/>
      <c r="GUG203" s="2"/>
      <c r="GUH203" s="2"/>
      <c r="GUI203" s="2"/>
      <c r="GUJ203" s="2"/>
      <c r="GUK203" s="2"/>
      <c r="GUL203" s="2"/>
      <c r="GUM203" s="2"/>
      <c r="GUN203" s="2"/>
      <c r="GUO203" s="2"/>
      <c r="GUP203" s="2"/>
      <c r="GUQ203" s="2"/>
      <c r="GUR203" s="2"/>
      <c r="GUS203" s="2"/>
      <c r="GUT203" s="2"/>
      <c r="GUU203" s="2"/>
      <c r="GUV203" s="2"/>
      <c r="GUW203" s="2"/>
      <c r="GUX203" s="2"/>
      <c r="GUY203" s="2"/>
      <c r="GUZ203" s="2"/>
      <c r="GVA203" s="2"/>
      <c r="GVB203" s="2"/>
      <c r="GVC203" s="2"/>
      <c r="GVD203" s="2"/>
      <c r="GVE203" s="2"/>
      <c r="GVF203" s="2"/>
      <c r="GVG203" s="2"/>
      <c r="GVH203" s="2"/>
      <c r="GVI203" s="2"/>
      <c r="GVJ203" s="2"/>
      <c r="GVK203" s="2"/>
      <c r="GVL203" s="2"/>
      <c r="GVM203" s="2"/>
      <c r="GVN203" s="2"/>
      <c r="GVO203" s="2"/>
      <c r="GVP203" s="2"/>
      <c r="GVQ203" s="2"/>
      <c r="GVR203" s="2"/>
      <c r="GVS203" s="2"/>
      <c r="GVT203" s="2"/>
      <c r="GVU203" s="2"/>
      <c r="GVV203" s="2"/>
      <c r="GVW203" s="2"/>
      <c r="GVX203" s="2"/>
      <c r="GVY203" s="2"/>
      <c r="GVZ203" s="2"/>
      <c r="GWA203" s="2"/>
      <c r="GWB203" s="2"/>
      <c r="GWC203" s="2"/>
      <c r="GWD203" s="2"/>
      <c r="GWE203" s="2"/>
      <c r="GWF203" s="2"/>
      <c r="GWG203" s="2"/>
      <c r="GWH203" s="2"/>
      <c r="GWI203" s="2"/>
      <c r="GWJ203" s="2"/>
      <c r="GWK203" s="2"/>
      <c r="GWL203" s="2"/>
      <c r="GWM203" s="2"/>
      <c r="GWN203" s="2"/>
      <c r="GWO203" s="2"/>
      <c r="GWP203" s="2"/>
      <c r="GWQ203" s="2"/>
      <c r="GWR203" s="2"/>
      <c r="GWS203" s="2"/>
      <c r="GWT203" s="2"/>
      <c r="GWU203" s="2"/>
      <c r="GWV203" s="2"/>
      <c r="GWW203" s="2"/>
      <c r="GWX203" s="2"/>
      <c r="GWY203" s="2"/>
      <c r="GWZ203" s="2"/>
      <c r="GXA203" s="2"/>
      <c r="GXB203" s="2"/>
      <c r="GXC203" s="2"/>
      <c r="GXD203" s="2"/>
      <c r="GXE203" s="2"/>
      <c r="GXF203" s="2"/>
      <c r="GXG203" s="2"/>
      <c r="GXH203" s="2"/>
      <c r="GXI203" s="2"/>
      <c r="GXJ203" s="2"/>
      <c r="GXK203" s="2"/>
      <c r="GXL203" s="2"/>
      <c r="GXM203" s="2"/>
      <c r="GXN203" s="2"/>
      <c r="GXO203" s="2"/>
      <c r="GXP203" s="2"/>
      <c r="GXQ203" s="2"/>
      <c r="GXR203" s="2"/>
      <c r="GXS203" s="2"/>
      <c r="GXT203" s="2"/>
      <c r="GXU203" s="2"/>
      <c r="GXV203" s="2"/>
      <c r="GXW203" s="2"/>
      <c r="GXX203" s="2"/>
      <c r="GXY203" s="2"/>
      <c r="GXZ203" s="2"/>
      <c r="GYA203" s="2"/>
      <c r="GYB203" s="2"/>
      <c r="GYC203" s="2"/>
      <c r="GYD203" s="2"/>
      <c r="GYE203" s="2"/>
      <c r="GYF203" s="2"/>
      <c r="GYG203" s="2"/>
      <c r="GYH203" s="2"/>
      <c r="GYI203" s="2"/>
      <c r="GYJ203" s="2"/>
      <c r="GYK203" s="2"/>
      <c r="GYL203" s="2"/>
      <c r="GYM203" s="2"/>
      <c r="GYN203" s="2"/>
      <c r="GYO203" s="2"/>
      <c r="GYP203" s="2"/>
      <c r="GYQ203" s="2"/>
      <c r="GYR203" s="2"/>
      <c r="GYS203" s="2"/>
      <c r="GYT203" s="2"/>
      <c r="GYU203" s="2"/>
      <c r="GYV203" s="2"/>
      <c r="GYW203" s="2"/>
      <c r="GYX203" s="2"/>
      <c r="GYY203" s="2"/>
      <c r="GYZ203" s="2"/>
      <c r="GZA203" s="2"/>
      <c r="GZB203" s="2"/>
      <c r="GZC203" s="2"/>
      <c r="GZD203" s="2"/>
      <c r="GZE203" s="2"/>
      <c r="GZF203" s="2"/>
      <c r="GZG203" s="2"/>
      <c r="GZH203" s="2"/>
      <c r="GZI203" s="2"/>
      <c r="GZJ203" s="2"/>
      <c r="GZK203" s="2"/>
      <c r="GZL203" s="2"/>
      <c r="GZM203" s="2"/>
      <c r="GZN203" s="2"/>
      <c r="GZO203" s="2"/>
      <c r="GZP203" s="2"/>
      <c r="GZQ203" s="2"/>
      <c r="GZR203" s="2"/>
      <c r="GZS203" s="2"/>
      <c r="GZT203" s="2"/>
      <c r="GZU203" s="2"/>
      <c r="GZV203" s="2"/>
      <c r="GZW203" s="2"/>
      <c r="GZX203" s="2"/>
      <c r="GZY203" s="2"/>
      <c r="GZZ203" s="2"/>
      <c r="HAA203" s="2"/>
      <c r="HAB203" s="2"/>
      <c r="HAC203" s="2"/>
      <c r="HAD203" s="2"/>
      <c r="HAE203" s="2"/>
      <c r="HAF203" s="2"/>
      <c r="HAG203" s="2"/>
      <c r="HAH203" s="2"/>
      <c r="HAI203" s="2"/>
      <c r="HAJ203" s="2"/>
      <c r="HAK203" s="2"/>
      <c r="HAL203" s="2"/>
      <c r="HAM203" s="2"/>
      <c r="HAN203" s="2"/>
      <c r="HAO203" s="2"/>
      <c r="HAP203" s="2"/>
      <c r="HAQ203" s="2"/>
      <c r="HAR203" s="2"/>
      <c r="HAS203" s="2"/>
      <c r="HAT203" s="2"/>
      <c r="HAU203" s="2"/>
      <c r="HAV203" s="2"/>
      <c r="HAW203" s="2"/>
      <c r="HAX203" s="2"/>
      <c r="HAY203" s="2"/>
      <c r="HAZ203" s="2"/>
      <c r="HBA203" s="2"/>
      <c r="HBB203" s="2"/>
      <c r="HBC203" s="2"/>
      <c r="HBD203" s="2"/>
      <c r="HBE203" s="2"/>
      <c r="HBF203" s="2"/>
      <c r="HBG203" s="2"/>
      <c r="HBH203" s="2"/>
      <c r="HBI203" s="2"/>
      <c r="HBJ203" s="2"/>
      <c r="HBK203" s="2"/>
      <c r="HBL203" s="2"/>
      <c r="HBM203" s="2"/>
      <c r="HBN203" s="2"/>
      <c r="HBO203" s="2"/>
      <c r="HBP203" s="2"/>
      <c r="HBQ203" s="2"/>
      <c r="HBR203" s="2"/>
      <c r="HBS203" s="2"/>
      <c r="HBT203" s="2"/>
      <c r="HBU203" s="2"/>
      <c r="HBV203" s="2"/>
      <c r="HBW203" s="2"/>
      <c r="HBX203" s="2"/>
      <c r="HBY203" s="2"/>
      <c r="HBZ203" s="2"/>
      <c r="HCA203" s="2"/>
      <c r="HCB203" s="2"/>
      <c r="HCC203" s="2"/>
      <c r="HCD203" s="2"/>
      <c r="HCE203" s="2"/>
      <c r="HCF203" s="2"/>
      <c r="HCG203" s="2"/>
      <c r="HCH203" s="2"/>
      <c r="HCI203" s="2"/>
      <c r="HCJ203" s="2"/>
      <c r="HCK203" s="2"/>
      <c r="HCL203" s="2"/>
      <c r="HCM203" s="2"/>
      <c r="HCN203" s="2"/>
      <c r="HCO203" s="2"/>
      <c r="HCP203" s="2"/>
      <c r="HCQ203" s="2"/>
      <c r="HCR203" s="2"/>
      <c r="HCS203" s="2"/>
      <c r="HCT203" s="2"/>
      <c r="HCU203" s="2"/>
      <c r="HCV203" s="2"/>
      <c r="HCW203" s="2"/>
      <c r="HCX203" s="2"/>
      <c r="HCY203" s="2"/>
      <c r="HCZ203" s="2"/>
      <c r="HDA203" s="2"/>
      <c r="HDB203" s="2"/>
      <c r="HDC203" s="2"/>
      <c r="HDD203" s="2"/>
      <c r="HDE203" s="2"/>
      <c r="HDF203" s="2"/>
      <c r="HDG203" s="2"/>
      <c r="HDH203" s="2"/>
      <c r="HDI203" s="2"/>
      <c r="HDJ203" s="2"/>
      <c r="HDK203" s="2"/>
      <c r="HDL203" s="2"/>
      <c r="HDM203" s="2"/>
      <c r="HDN203" s="2"/>
      <c r="HDO203" s="2"/>
      <c r="HDP203" s="2"/>
      <c r="HDQ203" s="2"/>
      <c r="HDR203" s="2"/>
      <c r="HDS203" s="2"/>
      <c r="HDT203" s="2"/>
      <c r="HDU203" s="2"/>
      <c r="HDV203" s="2"/>
      <c r="HDW203" s="2"/>
      <c r="HDX203" s="2"/>
      <c r="HDY203" s="2"/>
      <c r="HDZ203" s="2"/>
      <c r="HEA203" s="2"/>
      <c r="HEB203" s="2"/>
      <c r="HEC203" s="2"/>
      <c r="HED203" s="2"/>
      <c r="HEE203" s="2"/>
      <c r="HEF203" s="2"/>
      <c r="HEG203" s="2"/>
      <c r="HEH203" s="2"/>
      <c r="HEI203" s="2"/>
      <c r="HEJ203" s="2"/>
      <c r="HEK203" s="2"/>
      <c r="HEL203" s="2"/>
      <c r="HEM203" s="2"/>
      <c r="HEN203" s="2"/>
      <c r="HEO203" s="2"/>
      <c r="HEP203" s="2"/>
      <c r="HEQ203" s="2"/>
      <c r="HER203" s="2"/>
      <c r="HES203" s="2"/>
      <c r="HET203" s="2"/>
      <c r="HEU203" s="2"/>
      <c r="HEV203" s="2"/>
      <c r="HEW203" s="2"/>
      <c r="HEX203" s="2"/>
      <c r="HEY203" s="2"/>
      <c r="HEZ203" s="2"/>
      <c r="HFA203" s="2"/>
      <c r="HFB203" s="2"/>
      <c r="HFC203" s="2"/>
      <c r="HFD203" s="2"/>
      <c r="HFE203" s="2"/>
      <c r="HFF203" s="2"/>
      <c r="HFG203" s="2"/>
      <c r="HFH203" s="2"/>
      <c r="HFI203" s="2"/>
      <c r="HFJ203" s="2"/>
      <c r="HFK203" s="2"/>
      <c r="HFL203" s="2"/>
      <c r="HFM203" s="2"/>
      <c r="HFN203" s="2"/>
      <c r="HFO203" s="2"/>
      <c r="HFP203" s="2"/>
      <c r="HFQ203" s="2"/>
      <c r="HFR203" s="2"/>
      <c r="HFS203" s="2"/>
      <c r="HFT203" s="2"/>
      <c r="HFU203" s="2"/>
      <c r="HFV203" s="2"/>
      <c r="HFW203" s="2"/>
      <c r="HFX203" s="2"/>
      <c r="HFY203" s="2"/>
      <c r="HFZ203" s="2"/>
      <c r="HGA203" s="2"/>
      <c r="HGB203" s="2"/>
      <c r="HGC203" s="2"/>
      <c r="HGD203" s="2"/>
      <c r="HGE203" s="2"/>
      <c r="HGF203" s="2"/>
      <c r="HGG203" s="2"/>
      <c r="HGH203" s="2"/>
      <c r="HGI203" s="2"/>
      <c r="HGJ203" s="2"/>
      <c r="HGK203" s="2"/>
      <c r="HGL203" s="2"/>
      <c r="HGM203" s="2"/>
      <c r="HGN203" s="2"/>
      <c r="HGO203" s="2"/>
      <c r="HGP203" s="2"/>
      <c r="HGQ203" s="2"/>
      <c r="HGR203" s="2"/>
      <c r="HGS203" s="2"/>
      <c r="HGT203" s="2"/>
      <c r="HGU203" s="2"/>
      <c r="HGV203" s="2"/>
      <c r="HGW203" s="2"/>
      <c r="HGX203" s="2"/>
      <c r="HGY203" s="2"/>
      <c r="HGZ203" s="2"/>
      <c r="HHA203" s="2"/>
      <c r="HHB203" s="2"/>
      <c r="HHC203" s="2"/>
      <c r="HHD203" s="2"/>
      <c r="HHE203" s="2"/>
      <c r="HHF203" s="2"/>
      <c r="HHG203" s="2"/>
      <c r="HHH203" s="2"/>
      <c r="HHI203" s="2"/>
      <c r="HHJ203" s="2"/>
      <c r="HHK203" s="2"/>
      <c r="HHL203" s="2"/>
      <c r="HHM203" s="2"/>
      <c r="HHN203" s="2"/>
      <c r="HHO203" s="2"/>
      <c r="HHP203" s="2"/>
      <c r="HHQ203" s="2"/>
      <c r="HHR203" s="2"/>
      <c r="HHS203" s="2"/>
      <c r="HHT203" s="2"/>
      <c r="HHU203" s="2"/>
      <c r="HHV203" s="2"/>
      <c r="HHW203" s="2"/>
      <c r="HHX203" s="2"/>
      <c r="HHY203" s="2"/>
      <c r="HHZ203" s="2"/>
      <c r="HIA203" s="2"/>
      <c r="HIB203" s="2"/>
      <c r="HIC203" s="2"/>
      <c r="HID203" s="2"/>
      <c r="HIE203" s="2"/>
      <c r="HIF203" s="2"/>
      <c r="HIG203" s="2"/>
      <c r="HIH203" s="2"/>
      <c r="HII203" s="2"/>
      <c r="HIJ203" s="2"/>
      <c r="HIK203" s="2"/>
      <c r="HIL203" s="2"/>
      <c r="HIM203" s="2"/>
      <c r="HIN203" s="2"/>
      <c r="HIO203" s="2"/>
      <c r="HIP203" s="2"/>
      <c r="HIQ203" s="2"/>
      <c r="HIR203" s="2"/>
      <c r="HIS203" s="2"/>
      <c r="HIT203" s="2"/>
      <c r="HIU203" s="2"/>
      <c r="HIV203" s="2"/>
      <c r="HIW203" s="2"/>
      <c r="HIX203" s="2"/>
      <c r="HIY203" s="2"/>
      <c r="HIZ203" s="2"/>
      <c r="HJA203" s="2"/>
      <c r="HJB203" s="2"/>
      <c r="HJC203" s="2"/>
      <c r="HJD203" s="2"/>
      <c r="HJE203" s="2"/>
      <c r="HJF203" s="2"/>
      <c r="HJG203" s="2"/>
      <c r="HJH203" s="2"/>
      <c r="HJI203" s="2"/>
      <c r="HJJ203" s="2"/>
      <c r="HJK203" s="2"/>
      <c r="HJL203" s="2"/>
      <c r="HJM203" s="2"/>
      <c r="HJN203" s="2"/>
      <c r="HJO203" s="2"/>
      <c r="HJP203" s="2"/>
      <c r="HJQ203" s="2"/>
      <c r="HJR203" s="2"/>
      <c r="HJS203" s="2"/>
      <c r="HJT203" s="2"/>
      <c r="HJU203" s="2"/>
      <c r="HJV203" s="2"/>
      <c r="HJW203" s="2"/>
      <c r="HJX203" s="2"/>
      <c r="HJY203" s="2"/>
      <c r="HJZ203" s="2"/>
      <c r="HKA203" s="2"/>
      <c r="HKB203" s="2"/>
      <c r="HKC203" s="2"/>
      <c r="HKD203" s="2"/>
      <c r="HKE203" s="2"/>
      <c r="HKF203" s="2"/>
      <c r="HKG203" s="2"/>
      <c r="HKH203" s="2"/>
      <c r="HKI203" s="2"/>
      <c r="HKJ203" s="2"/>
      <c r="HKK203" s="2"/>
      <c r="HKL203" s="2"/>
      <c r="HKM203" s="2"/>
      <c r="HKN203" s="2"/>
      <c r="HKO203" s="2"/>
      <c r="HKP203" s="2"/>
      <c r="HKQ203" s="2"/>
      <c r="HKR203" s="2"/>
      <c r="HKS203" s="2"/>
      <c r="HKT203" s="2"/>
      <c r="HKU203" s="2"/>
      <c r="HKV203" s="2"/>
      <c r="HKW203" s="2"/>
      <c r="HKX203" s="2"/>
      <c r="HKY203" s="2"/>
      <c r="HKZ203" s="2"/>
      <c r="HLA203" s="2"/>
      <c r="HLB203" s="2"/>
      <c r="HLC203" s="2"/>
      <c r="HLD203" s="2"/>
      <c r="HLE203" s="2"/>
      <c r="HLF203" s="2"/>
      <c r="HLG203" s="2"/>
      <c r="HLH203" s="2"/>
      <c r="HLI203" s="2"/>
      <c r="HLJ203" s="2"/>
      <c r="HLK203" s="2"/>
      <c r="HLL203" s="2"/>
      <c r="HLM203" s="2"/>
      <c r="HLN203" s="2"/>
      <c r="HLO203" s="2"/>
      <c r="HLP203" s="2"/>
      <c r="HLQ203" s="2"/>
      <c r="HLR203" s="2"/>
      <c r="HLS203" s="2"/>
      <c r="HLT203" s="2"/>
      <c r="HLU203" s="2"/>
      <c r="HLV203" s="2"/>
      <c r="HLW203" s="2"/>
      <c r="HLX203" s="2"/>
      <c r="HLY203" s="2"/>
      <c r="HLZ203" s="2"/>
      <c r="HMA203" s="2"/>
      <c r="HMB203" s="2"/>
      <c r="HMC203" s="2"/>
      <c r="HMD203" s="2"/>
      <c r="HME203" s="2"/>
      <c r="HMF203" s="2"/>
      <c r="HMG203" s="2"/>
      <c r="HMH203" s="2"/>
      <c r="HMI203" s="2"/>
      <c r="HMJ203" s="2"/>
      <c r="HMK203" s="2"/>
      <c r="HML203" s="2"/>
      <c r="HMM203" s="2"/>
      <c r="HMN203" s="2"/>
      <c r="HMO203" s="2"/>
      <c r="HMP203" s="2"/>
      <c r="HMQ203" s="2"/>
      <c r="HMR203" s="2"/>
      <c r="HMS203" s="2"/>
      <c r="HMT203" s="2"/>
      <c r="HMU203" s="2"/>
      <c r="HMV203" s="2"/>
      <c r="HMW203" s="2"/>
      <c r="HMX203" s="2"/>
      <c r="HMY203" s="2"/>
      <c r="HMZ203" s="2"/>
      <c r="HNA203" s="2"/>
      <c r="HNB203" s="2"/>
      <c r="HNC203" s="2"/>
      <c r="HND203" s="2"/>
      <c r="HNE203" s="2"/>
      <c r="HNF203" s="2"/>
      <c r="HNG203" s="2"/>
      <c r="HNH203" s="2"/>
      <c r="HNI203" s="2"/>
      <c r="HNJ203" s="2"/>
      <c r="HNK203" s="2"/>
      <c r="HNL203" s="2"/>
      <c r="HNM203" s="2"/>
      <c r="HNN203" s="2"/>
      <c r="HNO203" s="2"/>
      <c r="HNP203" s="2"/>
      <c r="HNQ203" s="2"/>
      <c r="HNR203" s="2"/>
      <c r="HNS203" s="2"/>
      <c r="HNT203" s="2"/>
      <c r="HNU203" s="2"/>
      <c r="HNV203" s="2"/>
      <c r="HNW203" s="2"/>
      <c r="HNX203" s="2"/>
      <c r="HNY203" s="2"/>
      <c r="HNZ203" s="2"/>
      <c r="HOA203" s="2"/>
      <c r="HOB203" s="2"/>
      <c r="HOC203" s="2"/>
      <c r="HOD203" s="2"/>
      <c r="HOE203" s="2"/>
      <c r="HOF203" s="2"/>
      <c r="HOG203" s="2"/>
      <c r="HOH203" s="2"/>
      <c r="HOI203" s="2"/>
      <c r="HOJ203" s="2"/>
      <c r="HOK203" s="2"/>
      <c r="HOL203" s="2"/>
      <c r="HOM203" s="2"/>
      <c r="HON203" s="2"/>
      <c r="HOO203" s="2"/>
      <c r="HOP203" s="2"/>
      <c r="HOQ203" s="2"/>
      <c r="HOR203" s="2"/>
      <c r="HOS203" s="2"/>
      <c r="HOT203" s="2"/>
      <c r="HOU203" s="2"/>
      <c r="HOV203" s="2"/>
      <c r="HOW203" s="2"/>
      <c r="HOX203" s="2"/>
      <c r="HOY203" s="2"/>
      <c r="HOZ203" s="2"/>
      <c r="HPA203" s="2"/>
      <c r="HPB203" s="2"/>
      <c r="HPC203" s="2"/>
      <c r="HPD203" s="2"/>
      <c r="HPE203" s="2"/>
      <c r="HPF203" s="2"/>
      <c r="HPG203" s="2"/>
      <c r="HPH203" s="2"/>
      <c r="HPI203" s="2"/>
      <c r="HPJ203" s="2"/>
      <c r="HPK203" s="2"/>
      <c r="HPL203" s="2"/>
      <c r="HPM203" s="2"/>
      <c r="HPN203" s="2"/>
      <c r="HPO203" s="2"/>
      <c r="HPP203" s="2"/>
      <c r="HPQ203" s="2"/>
      <c r="HPR203" s="2"/>
      <c r="HPS203" s="2"/>
      <c r="HPT203" s="2"/>
      <c r="HPU203" s="2"/>
      <c r="HPV203" s="2"/>
      <c r="HPW203" s="2"/>
      <c r="HPX203" s="2"/>
      <c r="HPY203" s="2"/>
      <c r="HPZ203" s="2"/>
      <c r="HQA203" s="2"/>
      <c r="HQB203" s="2"/>
      <c r="HQC203" s="2"/>
      <c r="HQD203" s="2"/>
      <c r="HQE203" s="2"/>
      <c r="HQF203" s="2"/>
      <c r="HQG203" s="2"/>
      <c r="HQH203" s="2"/>
      <c r="HQI203" s="2"/>
      <c r="HQJ203" s="2"/>
      <c r="HQK203" s="2"/>
      <c r="HQL203" s="2"/>
      <c r="HQM203" s="2"/>
      <c r="HQN203" s="2"/>
      <c r="HQO203" s="2"/>
      <c r="HQP203" s="2"/>
      <c r="HQQ203" s="2"/>
      <c r="HQR203" s="2"/>
      <c r="HQS203" s="2"/>
      <c r="HQT203" s="2"/>
      <c r="HQU203" s="2"/>
      <c r="HQV203" s="2"/>
      <c r="HQW203" s="2"/>
      <c r="HQX203" s="2"/>
      <c r="HQY203" s="2"/>
      <c r="HQZ203" s="2"/>
      <c r="HRA203" s="2"/>
      <c r="HRB203" s="2"/>
      <c r="HRC203" s="2"/>
      <c r="HRD203" s="2"/>
      <c r="HRE203" s="2"/>
      <c r="HRF203" s="2"/>
      <c r="HRG203" s="2"/>
      <c r="HRH203" s="2"/>
      <c r="HRI203" s="2"/>
      <c r="HRJ203" s="2"/>
      <c r="HRK203" s="2"/>
      <c r="HRL203" s="2"/>
      <c r="HRM203" s="2"/>
      <c r="HRN203" s="2"/>
      <c r="HRO203" s="2"/>
      <c r="HRP203" s="2"/>
      <c r="HRQ203" s="2"/>
      <c r="HRR203" s="2"/>
      <c r="HRS203" s="2"/>
      <c r="HRT203" s="2"/>
      <c r="HRU203" s="2"/>
      <c r="HRV203" s="2"/>
      <c r="HRW203" s="2"/>
      <c r="HRX203" s="2"/>
      <c r="HRY203" s="2"/>
      <c r="HRZ203" s="2"/>
      <c r="HSA203" s="2"/>
      <c r="HSB203" s="2"/>
      <c r="HSC203" s="2"/>
      <c r="HSD203" s="2"/>
      <c r="HSE203" s="2"/>
      <c r="HSF203" s="2"/>
      <c r="HSG203" s="2"/>
      <c r="HSH203" s="2"/>
      <c r="HSI203" s="2"/>
      <c r="HSJ203" s="2"/>
      <c r="HSK203" s="2"/>
      <c r="HSL203" s="2"/>
      <c r="HSM203" s="2"/>
      <c r="HSN203" s="2"/>
      <c r="HSO203" s="2"/>
      <c r="HSP203" s="2"/>
      <c r="HSQ203" s="2"/>
      <c r="HSR203" s="2"/>
      <c r="HSS203" s="2"/>
      <c r="HST203" s="2"/>
      <c r="HSU203" s="2"/>
      <c r="HSV203" s="2"/>
      <c r="HSW203" s="2"/>
      <c r="HSX203" s="2"/>
      <c r="HSY203" s="2"/>
      <c r="HSZ203" s="2"/>
      <c r="HTA203" s="2"/>
      <c r="HTB203" s="2"/>
      <c r="HTC203" s="2"/>
      <c r="HTD203" s="2"/>
      <c r="HTE203" s="2"/>
      <c r="HTF203" s="2"/>
      <c r="HTG203" s="2"/>
      <c r="HTH203" s="2"/>
      <c r="HTI203" s="2"/>
      <c r="HTJ203" s="2"/>
      <c r="HTK203" s="2"/>
      <c r="HTL203" s="2"/>
      <c r="HTM203" s="2"/>
      <c r="HTN203" s="2"/>
      <c r="HTO203" s="2"/>
      <c r="HTP203" s="2"/>
      <c r="HTQ203" s="2"/>
      <c r="HTR203" s="2"/>
      <c r="HTS203" s="2"/>
      <c r="HTT203" s="2"/>
      <c r="HTU203" s="2"/>
      <c r="HTV203" s="2"/>
      <c r="HTW203" s="2"/>
      <c r="HTX203" s="2"/>
      <c r="HTY203" s="2"/>
      <c r="HTZ203" s="2"/>
      <c r="HUA203" s="2"/>
      <c r="HUB203" s="2"/>
      <c r="HUC203" s="2"/>
      <c r="HUD203" s="2"/>
      <c r="HUE203" s="2"/>
      <c r="HUF203" s="2"/>
      <c r="HUG203" s="2"/>
      <c r="HUH203" s="2"/>
      <c r="HUI203" s="2"/>
      <c r="HUJ203" s="2"/>
      <c r="HUK203" s="2"/>
      <c r="HUL203" s="2"/>
      <c r="HUM203" s="2"/>
      <c r="HUN203" s="2"/>
      <c r="HUO203" s="2"/>
      <c r="HUP203" s="2"/>
      <c r="HUQ203" s="2"/>
      <c r="HUR203" s="2"/>
      <c r="HUS203" s="2"/>
      <c r="HUT203" s="2"/>
      <c r="HUU203" s="2"/>
      <c r="HUV203" s="2"/>
      <c r="HUW203" s="2"/>
      <c r="HUX203" s="2"/>
      <c r="HUY203" s="2"/>
      <c r="HUZ203" s="2"/>
      <c r="HVA203" s="2"/>
      <c r="HVB203" s="2"/>
      <c r="HVC203" s="2"/>
      <c r="HVD203" s="2"/>
      <c r="HVE203" s="2"/>
      <c r="HVF203" s="2"/>
      <c r="HVG203" s="2"/>
      <c r="HVH203" s="2"/>
      <c r="HVI203" s="2"/>
      <c r="HVJ203" s="2"/>
      <c r="HVK203" s="2"/>
      <c r="HVL203" s="2"/>
      <c r="HVM203" s="2"/>
      <c r="HVN203" s="2"/>
      <c r="HVO203" s="2"/>
      <c r="HVP203" s="2"/>
      <c r="HVQ203" s="2"/>
      <c r="HVR203" s="2"/>
      <c r="HVS203" s="2"/>
      <c r="HVT203" s="2"/>
      <c r="HVU203" s="2"/>
      <c r="HVV203" s="2"/>
      <c r="HVW203" s="2"/>
      <c r="HVX203" s="2"/>
      <c r="HVY203" s="2"/>
      <c r="HVZ203" s="2"/>
      <c r="HWA203" s="2"/>
      <c r="HWB203" s="2"/>
      <c r="HWC203" s="2"/>
      <c r="HWD203" s="2"/>
      <c r="HWE203" s="2"/>
      <c r="HWF203" s="2"/>
      <c r="HWG203" s="2"/>
      <c r="HWH203" s="2"/>
      <c r="HWI203" s="2"/>
      <c r="HWJ203" s="2"/>
      <c r="HWK203" s="2"/>
      <c r="HWL203" s="2"/>
      <c r="HWM203" s="2"/>
      <c r="HWN203" s="2"/>
      <c r="HWO203" s="2"/>
      <c r="HWP203" s="2"/>
      <c r="HWQ203" s="2"/>
      <c r="HWR203" s="2"/>
      <c r="HWS203" s="2"/>
      <c r="HWT203" s="2"/>
      <c r="HWU203" s="2"/>
      <c r="HWV203" s="2"/>
      <c r="HWW203" s="2"/>
      <c r="HWX203" s="2"/>
      <c r="HWY203" s="2"/>
      <c r="HWZ203" s="2"/>
      <c r="HXA203" s="2"/>
      <c r="HXB203" s="2"/>
      <c r="HXC203" s="2"/>
      <c r="HXD203" s="2"/>
      <c r="HXE203" s="2"/>
      <c r="HXF203" s="2"/>
      <c r="HXG203" s="2"/>
      <c r="HXH203" s="2"/>
      <c r="HXI203" s="2"/>
      <c r="HXJ203" s="2"/>
      <c r="HXK203" s="2"/>
      <c r="HXL203" s="2"/>
      <c r="HXM203" s="2"/>
      <c r="HXN203" s="2"/>
      <c r="HXO203" s="2"/>
      <c r="HXP203" s="2"/>
      <c r="HXQ203" s="2"/>
      <c r="HXR203" s="2"/>
      <c r="HXS203" s="2"/>
      <c r="HXT203" s="2"/>
      <c r="HXU203" s="2"/>
      <c r="HXV203" s="2"/>
      <c r="HXW203" s="2"/>
      <c r="HXX203" s="2"/>
      <c r="HXY203" s="2"/>
      <c r="HXZ203" s="2"/>
      <c r="HYA203" s="2"/>
      <c r="HYB203" s="2"/>
      <c r="HYC203" s="2"/>
      <c r="HYD203" s="2"/>
      <c r="HYE203" s="2"/>
      <c r="HYF203" s="2"/>
      <c r="HYG203" s="2"/>
      <c r="HYH203" s="2"/>
      <c r="HYI203" s="2"/>
      <c r="HYJ203" s="2"/>
      <c r="HYK203" s="2"/>
      <c r="HYL203" s="2"/>
      <c r="HYM203" s="2"/>
      <c r="HYN203" s="2"/>
      <c r="HYO203" s="2"/>
      <c r="HYP203" s="2"/>
      <c r="HYQ203" s="2"/>
      <c r="HYR203" s="2"/>
      <c r="HYS203" s="2"/>
      <c r="HYT203" s="2"/>
      <c r="HYU203" s="2"/>
      <c r="HYV203" s="2"/>
      <c r="HYW203" s="2"/>
      <c r="HYX203" s="2"/>
      <c r="HYY203" s="2"/>
      <c r="HYZ203" s="2"/>
      <c r="HZA203" s="2"/>
      <c r="HZB203" s="2"/>
      <c r="HZC203" s="2"/>
      <c r="HZD203" s="2"/>
      <c r="HZE203" s="2"/>
      <c r="HZF203" s="2"/>
      <c r="HZG203" s="2"/>
      <c r="HZH203" s="2"/>
      <c r="HZI203" s="2"/>
      <c r="HZJ203" s="2"/>
      <c r="HZK203" s="2"/>
      <c r="HZL203" s="2"/>
      <c r="HZM203" s="2"/>
      <c r="HZN203" s="2"/>
      <c r="HZO203" s="2"/>
      <c r="HZP203" s="2"/>
      <c r="HZQ203" s="2"/>
      <c r="HZR203" s="2"/>
      <c r="HZS203" s="2"/>
      <c r="HZT203" s="2"/>
      <c r="HZU203" s="2"/>
      <c r="HZV203" s="2"/>
      <c r="HZW203" s="2"/>
      <c r="HZX203" s="2"/>
      <c r="HZY203" s="2"/>
      <c r="HZZ203" s="2"/>
      <c r="IAA203" s="2"/>
      <c r="IAB203" s="2"/>
      <c r="IAC203" s="2"/>
      <c r="IAD203" s="2"/>
      <c r="IAE203" s="2"/>
      <c r="IAF203" s="2"/>
      <c r="IAG203" s="2"/>
      <c r="IAH203" s="2"/>
      <c r="IAI203" s="2"/>
      <c r="IAJ203" s="2"/>
      <c r="IAK203" s="2"/>
      <c r="IAL203" s="2"/>
      <c r="IAM203" s="2"/>
      <c r="IAN203" s="2"/>
      <c r="IAO203" s="2"/>
      <c r="IAP203" s="2"/>
      <c r="IAQ203" s="2"/>
      <c r="IAR203" s="2"/>
      <c r="IAS203" s="2"/>
      <c r="IAT203" s="2"/>
      <c r="IAU203" s="2"/>
      <c r="IAV203" s="2"/>
      <c r="IAW203" s="2"/>
      <c r="IAX203" s="2"/>
      <c r="IAY203" s="2"/>
      <c r="IAZ203" s="2"/>
      <c r="IBA203" s="2"/>
      <c r="IBB203" s="2"/>
      <c r="IBC203" s="2"/>
      <c r="IBD203" s="2"/>
      <c r="IBE203" s="2"/>
      <c r="IBF203" s="2"/>
      <c r="IBG203" s="2"/>
      <c r="IBH203" s="2"/>
      <c r="IBI203" s="2"/>
      <c r="IBJ203" s="2"/>
      <c r="IBK203" s="2"/>
      <c r="IBL203" s="2"/>
      <c r="IBM203" s="2"/>
      <c r="IBN203" s="2"/>
      <c r="IBO203" s="2"/>
      <c r="IBP203" s="2"/>
      <c r="IBQ203" s="2"/>
      <c r="IBR203" s="2"/>
      <c r="IBS203" s="2"/>
      <c r="IBT203" s="2"/>
      <c r="IBU203" s="2"/>
      <c r="IBV203" s="2"/>
      <c r="IBW203" s="2"/>
      <c r="IBX203" s="2"/>
      <c r="IBY203" s="2"/>
      <c r="IBZ203" s="2"/>
      <c r="ICA203" s="2"/>
      <c r="ICB203" s="2"/>
      <c r="ICC203" s="2"/>
      <c r="ICD203" s="2"/>
      <c r="ICE203" s="2"/>
      <c r="ICF203" s="2"/>
      <c r="ICG203" s="2"/>
      <c r="ICH203" s="2"/>
      <c r="ICI203" s="2"/>
      <c r="ICJ203" s="2"/>
      <c r="ICK203" s="2"/>
      <c r="ICL203" s="2"/>
      <c r="ICM203" s="2"/>
      <c r="ICN203" s="2"/>
      <c r="ICO203" s="2"/>
      <c r="ICP203" s="2"/>
      <c r="ICQ203" s="2"/>
      <c r="ICR203" s="2"/>
      <c r="ICS203" s="2"/>
      <c r="ICT203" s="2"/>
      <c r="ICU203" s="2"/>
      <c r="ICV203" s="2"/>
      <c r="ICW203" s="2"/>
      <c r="ICX203" s="2"/>
      <c r="ICY203" s="2"/>
      <c r="ICZ203" s="2"/>
      <c r="IDA203" s="2"/>
      <c r="IDB203" s="2"/>
      <c r="IDC203" s="2"/>
      <c r="IDD203" s="2"/>
      <c r="IDE203" s="2"/>
      <c r="IDF203" s="2"/>
      <c r="IDG203" s="2"/>
      <c r="IDH203" s="2"/>
      <c r="IDI203" s="2"/>
      <c r="IDJ203" s="2"/>
      <c r="IDK203" s="2"/>
      <c r="IDL203" s="2"/>
      <c r="IDM203" s="2"/>
      <c r="IDN203" s="2"/>
      <c r="IDO203" s="2"/>
      <c r="IDP203" s="2"/>
      <c r="IDQ203" s="2"/>
      <c r="IDR203" s="2"/>
      <c r="IDS203" s="2"/>
      <c r="IDT203" s="2"/>
      <c r="IDU203" s="2"/>
      <c r="IDV203" s="2"/>
      <c r="IDW203" s="2"/>
      <c r="IDX203" s="2"/>
      <c r="IDY203" s="2"/>
      <c r="IDZ203" s="2"/>
      <c r="IEA203" s="2"/>
      <c r="IEB203" s="2"/>
      <c r="IEC203" s="2"/>
      <c r="IED203" s="2"/>
      <c r="IEE203" s="2"/>
      <c r="IEF203" s="2"/>
      <c r="IEG203" s="2"/>
      <c r="IEH203" s="2"/>
      <c r="IEI203" s="2"/>
      <c r="IEJ203" s="2"/>
      <c r="IEK203" s="2"/>
      <c r="IEL203" s="2"/>
      <c r="IEM203" s="2"/>
      <c r="IEN203" s="2"/>
      <c r="IEO203" s="2"/>
      <c r="IEP203" s="2"/>
      <c r="IEQ203" s="2"/>
      <c r="IER203" s="2"/>
      <c r="IES203" s="2"/>
      <c r="IET203" s="2"/>
      <c r="IEU203" s="2"/>
      <c r="IEV203" s="2"/>
      <c r="IEW203" s="2"/>
      <c r="IEX203" s="2"/>
      <c r="IEY203" s="2"/>
      <c r="IEZ203" s="2"/>
      <c r="IFA203" s="2"/>
      <c r="IFB203" s="2"/>
      <c r="IFC203" s="2"/>
      <c r="IFD203" s="2"/>
      <c r="IFE203" s="2"/>
      <c r="IFF203" s="2"/>
      <c r="IFG203" s="2"/>
      <c r="IFH203" s="2"/>
      <c r="IFI203" s="2"/>
      <c r="IFJ203" s="2"/>
      <c r="IFK203" s="2"/>
      <c r="IFL203" s="2"/>
      <c r="IFM203" s="2"/>
      <c r="IFN203" s="2"/>
      <c r="IFO203" s="2"/>
      <c r="IFP203" s="2"/>
      <c r="IFQ203" s="2"/>
      <c r="IFR203" s="2"/>
      <c r="IFS203" s="2"/>
      <c r="IFT203" s="2"/>
      <c r="IFU203" s="2"/>
      <c r="IFV203" s="2"/>
      <c r="IFW203" s="2"/>
      <c r="IFX203" s="2"/>
      <c r="IFY203" s="2"/>
      <c r="IFZ203" s="2"/>
      <c r="IGA203" s="2"/>
      <c r="IGB203" s="2"/>
      <c r="IGC203" s="2"/>
      <c r="IGD203" s="2"/>
      <c r="IGE203" s="2"/>
      <c r="IGF203" s="2"/>
      <c r="IGG203" s="2"/>
      <c r="IGH203" s="2"/>
      <c r="IGI203" s="2"/>
      <c r="IGJ203" s="2"/>
      <c r="IGK203" s="2"/>
      <c r="IGL203" s="2"/>
      <c r="IGM203" s="2"/>
      <c r="IGN203" s="2"/>
      <c r="IGO203" s="2"/>
      <c r="IGP203" s="2"/>
      <c r="IGQ203" s="2"/>
      <c r="IGR203" s="2"/>
      <c r="IGS203" s="2"/>
      <c r="IGT203" s="2"/>
      <c r="IGU203" s="2"/>
      <c r="IGV203" s="2"/>
      <c r="IGW203" s="2"/>
      <c r="IGX203" s="2"/>
      <c r="IGY203" s="2"/>
      <c r="IGZ203" s="2"/>
      <c r="IHA203" s="2"/>
      <c r="IHB203" s="2"/>
      <c r="IHC203" s="2"/>
      <c r="IHD203" s="2"/>
      <c r="IHE203" s="2"/>
      <c r="IHF203" s="2"/>
      <c r="IHG203" s="2"/>
      <c r="IHH203" s="2"/>
      <c r="IHI203" s="2"/>
      <c r="IHJ203" s="2"/>
      <c r="IHK203" s="2"/>
      <c r="IHL203" s="2"/>
      <c r="IHM203" s="2"/>
      <c r="IHN203" s="2"/>
      <c r="IHO203" s="2"/>
      <c r="IHP203" s="2"/>
      <c r="IHQ203" s="2"/>
      <c r="IHR203" s="2"/>
      <c r="IHS203" s="2"/>
      <c r="IHT203" s="2"/>
      <c r="IHU203" s="2"/>
      <c r="IHV203" s="2"/>
      <c r="IHW203" s="2"/>
      <c r="IHX203" s="2"/>
      <c r="IHY203" s="2"/>
      <c r="IHZ203" s="2"/>
      <c r="IIA203" s="2"/>
      <c r="IIB203" s="2"/>
      <c r="IIC203" s="2"/>
      <c r="IID203" s="2"/>
      <c r="IIE203" s="2"/>
      <c r="IIF203" s="2"/>
      <c r="IIG203" s="2"/>
      <c r="IIH203" s="2"/>
      <c r="III203" s="2"/>
      <c r="IIJ203" s="2"/>
      <c r="IIK203" s="2"/>
      <c r="IIL203" s="2"/>
      <c r="IIM203" s="2"/>
      <c r="IIN203" s="2"/>
      <c r="IIO203" s="2"/>
      <c r="IIP203" s="2"/>
      <c r="IIQ203" s="2"/>
      <c r="IIR203" s="2"/>
      <c r="IIS203" s="2"/>
      <c r="IIT203" s="2"/>
      <c r="IIU203" s="2"/>
      <c r="IIV203" s="2"/>
      <c r="IIW203" s="2"/>
      <c r="IIX203" s="2"/>
      <c r="IIY203" s="2"/>
      <c r="IIZ203" s="2"/>
      <c r="IJA203" s="2"/>
      <c r="IJB203" s="2"/>
      <c r="IJC203" s="2"/>
      <c r="IJD203" s="2"/>
      <c r="IJE203" s="2"/>
      <c r="IJF203" s="2"/>
      <c r="IJG203" s="2"/>
      <c r="IJH203" s="2"/>
      <c r="IJI203" s="2"/>
      <c r="IJJ203" s="2"/>
      <c r="IJK203" s="2"/>
      <c r="IJL203" s="2"/>
      <c r="IJM203" s="2"/>
      <c r="IJN203" s="2"/>
      <c r="IJO203" s="2"/>
      <c r="IJP203" s="2"/>
      <c r="IJQ203" s="2"/>
      <c r="IJR203" s="2"/>
      <c r="IJS203" s="2"/>
      <c r="IJT203" s="2"/>
      <c r="IJU203" s="2"/>
      <c r="IJV203" s="2"/>
      <c r="IJW203" s="2"/>
      <c r="IJX203" s="2"/>
      <c r="IJY203" s="2"/>
      <c r="IJZ203" s="2"/>
      <c r="IKA203" s="2"/>
      <c r="IKB203" s="2"/>
      <c r="IKC203" s="2"/>
      <c r="IKD203" s="2"/>
      <c r="IKE203" s="2"/>
      <c r="IKF203" s="2"/>
      <c r="IKG203" s="2"/>
      <c r="IKH203" s="2"/>
      <c r="IKI203" s="2"/>
      <c r="IKJ203" s="2"/>
      <c r="IKK203" s="2"/>
      <c r="IKL203" s="2"/>
      <c r="IKM203" s="2"/>
      <c r="IKN203" s="2"/>
      <c r="IKO203" s="2"/>
      <c r="IKP203" s="2"/>
      <c r="IKQ203" s="2"/>
      <c r="IKR203" s="2"/>
      <c r="IKS203" s="2"/>
      <c r="IKT203" s="2"/>
      <c r="IKU203" s="2"/>
      <c r="IKV203" s="2"/>
      <c r="IKW203" s="2"/>
      <c r="IKX203" s="2"/>
      <c r="IKY203" s="2"/>
      <c r="IKZ203" s="2"/>
      <c r="ILA203" s="2"/>
      <c r="ILB203" s="2"/>
      <c r="ILC203" s="2"/>
      <c r="ILD203" s="2"/>
      <c r="ILE203" s="2"/>
      <c r="ILF203" s="2"/>
      <c r="ILG203" s="2"/>
      <c r="ILH203" s="2"/>
      <c r="ILI203" s="2"/>
      <c r="ILJ203" s="2"/>
      <c r="ILK203" s="2"/>
      <c r="ILL203" s="2"/>
      <c r="ILM203" s="2"/>
      <c r="ILN203" s="2"/>
      <c r="ILO203" s="2"/>
      <c r="ILP203" s="2"/>
      <c r="ILQ203" s="2"/>
      <c r="ILR203" s="2"/>
      <c r="ILS203" s="2"/>
      <c r="ILT203" s="2"/>
      <c r="ILU203" s="2"/>
      <c r="ILV203" s="2"/>
      <c r="ILW203" s="2"/>
      <c r="ILX203" s="2"/>
      <c r="ILY203" s="2"/>
      <c r="ILZ203" s="2"/>
      <c r="IMA203" s="2"/>
      <c r="IMB203" s="2"/>
      <c r="IMC203" s="2"/>
      <c r="IMD203" s="2"/>
      <c r="IME203" s="2"/>
      <c r="IMF203" s="2"/>
      <c r="IMG203" s="2"/>
      <c r="IMH203" s="2"/>
      <c r="IMI203" s="2"/>
      <c r="IMJ203" s="2"/>
      <c r="IMK203" s="2"/>
      <c r="IML203" s="2"/>
      <c r="IMM203" s="2"/>
      <c r="IMN203" s="2"/>
      <c r="IMO203" s="2"/>
      <c r="IMP203" s="2"/>
      <c r="IMQ203" s="2"/>
      <c r="IMR203" s="2"/>
      <c r="IMS203" s="2"/>
      <c r="IMT203" s="2"/>
      <c r="IMU203" s="2"/>
      <c r="IMV203" s="2"/>
      <c r="IMW203" s="2"/>
      <c r="IMX203" s="2"/>
      <c r="IMY203" s="2"/>
      <c r="IMZ203" s="2"/>
      <c r="INA203" s="2"/>
      <c r="INB203" s="2"/>
      <c r="INC203" s="2"/>
      <c r="IND203" s="2"/>
      <c r="INE203" s="2"/>
      <c r="INF203" s="2"/>
      <c r="ING203" s="2"/>
      <c r="INH203" s="2"/>
      <c r="INI203" s="2"/>
      <c r="INJ203" s="2"/>
      <c r="INK203" s="2"/>
      <c r="INL203" s="2"/>
      <c r="INM203" s="2"/>
      <c r="INN203" s="2"/>
      <c r="INO203" s="2"/>
      <c r="INP203" s="2"/>
      <c r="INQ203" s="2"/>
      <c r="INR203" s="2"/>
      <c r="INS203" s="2"/>
      <c r="INT203" s="2"/>
      <c r="INU203" s="2"/>
      <c r="INV203" s="2"/>
      <c r="INW203" s="2"/>
      <c r="INX203" s="2"/>
      <c r="INY203" s="2"/>
      <c r="INZ203" s="2"/>
      <c r="IOA203" s="2"/>
      <c r="IOB203" s="2"/>
      <c r="IOC203" s="2"/>
      <c r="IOD203" s="2"/>
      <c r="IOE203" s="2"/>
      <c r="IOF203" s="2"/>
      <c r="IOG203" s="2"/>
      <c r="IOH203" s="2"/>
      <c r="IOI203" s="2"/>
      <c r="IOJ203" s="2"/>
      <c r="IOK203" s="2"/>
      <c r="IOL203" s="2"/>
      <c r="IOM203" s="2"/>
      <c r="ION203" s="2"/>
      <c r="IOO203" s="2"/>
      <c r="IOP203" s="2"/>
      <c r="IOQ203" s="2"/>
      <c r="IOR203" s="2"/>
      <c r="IOS203" s="2"/>
      <c r="IOT203" s="2"/>
      <c r="IOU203" s="2"/>
      <c r="IOV203" s="2"/>
      <c r="IOW203" s="2"/>
      <c r="IOX203" s="2"/>
      <c r="IOY203" s="2"/>
      <c r="IOZ203" s="2"/>
      <c r="IPA203" s="2"/>
      <c r="IPB203" s="2"/>
      <c r="IPC203" s="2"/>
      <c r="IPD203" s="2"/>
      <c r="IPE203" s="2"/>
      <c r="IPF203" s="2"/>
      <c r="IPG203" s="2"/>
      <c r="IPH203" s="2"/>
      <c r="IPI203" s="2"/>
      <c r="IPJ203" s="2"/>
      <c r="IPK203" s="2"/>
      <c r="IPL203" s="2"/>
      <c r="IPM203" s="2"/>
      <c r="IPN203" s="2"/>
      <c r="IPO203" s="2"/>
      <c r="IPP203" s="2"/>
      <c r="IPQ203" s="2"/>
      <c r="IPR203" s="2"/>
      <c r="IPS203" s="2"/>
      <c r="IPT203" s="2"/>
      <c r="IPU203" s="2"/>
      <c r="IPV203" s="2"/>
      <c r="IPW203" s="2"/>
      <c r="IPX203" s="2"/>
      <c r="IPY203" s="2"/>
      <c r="IPZ203" s="2"/>
      <c r="IQA203" s="2"/>
      <c r="IQB203" s="2"/>
      <c r="IQC203" s="2"/>
      <c r="IQD203" s="2"/>
      <c r="IQE203" s="2"/>
      <c r="IQF203" s="2"/>
      <c r="IQG203" s="2"/>
      <c r="IQH203" s="2"/>
      <c r="IQI203" s="2"/>
      <c r="IQJ203" s="2"/>
      <c r="IQK203" s="2"/>
      <c r="IQL203" s="2"/>
      <c r="IQM203" s="2"/>
      <c r="IQN203" s="2"/>
      <c r="IQO203" s="2"/>
      <c r="IQP203" s="2"/>
      <c r="IQQ203" s="2"/>
      <c r="IQR203" s="2"/>
      <c r="IQS203" s="2"/>
      <c r="IQT203" s="2"/>
      <c r="IQU203" s="2"/>
      <c r="IQV203" s="2"/>
      <c r="IQW203" s="2"/>
      <c r="IQX203" s="2"/>
      <c r="IQY203" s="2"/>
      <c r="IQZ203" s="2"/>
      <c r="IRA203" s="2"/>
      <c r="IRB203" s="2"/>
      <c r="IRC203" s="2"/>
      <c r="IRD203" s="2"/>
      <c r="IRE203" s="2"/>
      <c r="IRF203" s="2"/>
      <c r="IRG203" s="2"/>
      <c r="IRH203" s="2"/>
      <c r="IRI203" s="2"/>
      <c r="IRJ203" s="2"/>
      <c r="IRK203" s="2"/>
      <c r="IRL203" s="2"/>
      <c r="IRM203" s="2"/>
      <c r="IRN203" s="2"/>
      <c r="IRO203" s="2"/>
      <c r="IRP203" s="2"/>
      <c r="IRQ203" s="2"/>
      <c r="IRR203" s="2"/>
      <c r="IRS203" s="2"/>
      <c r="IRT203" s="2"/>
      <c r="IRU203" s="2"/>
      <c r="IRV203" s="2"/>
      <c r="IRW203" s="2"/>
      <c r="IRX203" s="2"/>
      <c r="IRY203" s="2"/>
      <c r="IRZ203" s="2"/>
      <c r="ISA203" s="2"/>
      <c r="ISB203" s="2"/>
      <c r="ISC203" s="2"/>
      <c r="ISD203" s="2"/>
      <c r="ISE203" s="2"/>
      <c r="ISF203" s="2"/>
      <c r="ISG203" s="2"/>
      <c r="ISH203" s="2"/>
      <c r="ISI203" s="2"/>
      <c r="ISJ203" s="2"/>
      <c r="ISK203" s="2"/>
      <c r="ISL203" s="2"/>
      <c r="ISM203" s="2"/>
      <c r="ISN203" s="2"/>
      <c r="ISO203" s="2"/>
      <c r="ISP203" s="2"/>
      <c r="ISQ203" s="2"/>
      <c r="ISR203" s="2"/>
      <c r="ISS203" s="2"/>
      <c r="IST203" s="2"/>
      <c r="ISU203" s="2"/>
      <c r="ISV203" s="2"/>
      <c r="ISW203" s="2"/>
      <c r="ISX203" s="2"/>
      <c r="ISY203" s="2"/>
      <c r="ISZ203" s="2"/>
      <c r="ITA203" s="2"/>
      <c r="ITB203" s="2"/>
      <c r="ITC203" s="2"/>
      <c r="ITD203" s="2"/>
      <c r="ITE203" s="2"/>
      <c r="ITF203" s="2"/>
      <c r="ITG203" s="2"/>
      <c r="ITH203" s="2"/>
      <c r="ITI203" s="2"/>
      <c r="ITJ203" s="2"/>
      <c r="ITK203" s="2"/>
      <c r="ITL203" s="2"/>
      <c r="ITM203" s="2"/>
      <c r="ITN203" s="2"/>
      <c r="ITO203" s="2"/>
      <c r="ITP203" s="2"/>
      <c r="ITQ203" s="2"/>
      <c r="ITR203" s="2"/>
      <c r="ITS203" s="2"/>
      <c r="ITT203" s="2"/>
      <c r="ITU203" s="2"/>
      <c r="ITV203" s="2"/>
      <c r="ITW203" s="2"/>
      <c r="ITX203" s="2"/>
      <c r="ITY203" s="2"/>
      <c r="ITZ203" s="2"/>
      <c r="IUA203" s="2"/>
      <c r="IUB203" s="2"/>
      <c r="IUC203" s="2"/>
      <c r="IUD203" s="2"/>
      <c r="IUE203" s="2"/>
      <c r="IUF203" s="2"/>
      <c r="IUG203" s="2"/>
      <c r="IUH203" s="2"/>
      <c r="IUI203" s="2"/>
      <c r="IUJ203" s="2"/>
      <c r="IUK203" s="2"/>
      <c r="IUL203" s="2"/>
      <c r="IUM203" s="2"/>
      <c r="IUN203" s="2"/>
      <c r="IUO203" s="2"/>
      <c r="IUP203" s="2"/>
      <c r="IUQ203" s="2"/>
      <c r="IUR203" s="2"/>
      <c r="IUS203" s="2"/>
      <c r="IUT203" s="2"/>
      <c r="IUU203" s="2"/>
      <c r="IUV203" s="2"/>
      <c r="IUW203" s="2"/>
      <c r="IUX203" s="2"/>
      <c r="IUY203" s="2"/>
      <c r="IUZ203" s="2"/>
      <c r="IVA203" s="2"/>
      <c r="IVB203" s="2"/>
      <c r="IVC203" s="2"/>
      <c r="IVD203" s="2"/>
      <c r="IVE203" s="2"/>
      <c r="IVF203" s="2"/>
      <c r="IVG203" s="2"/>
      <c r="IVH203" s="2"/>
      <c r="IVI203" s="2"/>
      <c r="IVJ203" s="2"/>
      <c r="IVK203" s="2"/>
      <c r="IVL203" s="2"/>
      <c r="IVM203" s="2"/>
      <c r="IVN203" s="2"/>
      <c r="IVO203" s="2"/>
      <c r="IVP203" s="2"/>
      <c r="IVQ203" s="2"/>
      <c r="IVR203" s="2"/>
      <c r="IVS203" s="2"/>
      <c r="IVT203" s="2"/>
      <c r="IVU203" s="2"/>
      <c r="IVV203" s="2"/>
      <c r="IVW203" s="2"/>
      <c r="IVX203" s="2"/>
      <c r="IVY203" s="2"/>
      <c r="IVZ203" s="2"/>
      <c r="IWA203" s="2"/>
      <c r="IWB203" s="2"/>
      <c r="IWC203" s="2"/>
      <c r="IWD203" s="2"/>
      <c r="IWE203" s="2"/>
      <c r="IWF203" s="2"/>
      <c r="IWG203" s="2"/>
      <c r="IWH203" s="2"/>
      <c r="IWI203" s="2"/>
      <c r="IWJ203" s="2"/>
      <c r="IWK203" s="2"/>
      <c r="IWL203" s="2"/>
      <c r="IWM203" s="2"/>
      <c r="IWN203" s="2"/>
      <c r="IWO203" s="2"/>
      <c r="IWP203" s="2"/>
      <c r="IWQ203" s="2"/>
      <c r="IWR203" s="2"/>
      <c r="IWS203" s="2"/>
      <c r="IWT203" s="2"/>
      <c r="IWU203" s="2"/>
      <c r="IWV203" s="2"/>
      <c r="IWW203" s="2"/>
      <c r="IWX203" s="2"/>
      <c r="IWY203" s="2"/>
      <c r="IWZ203" s="2"/>
      <c r="IXA203" s="2"/>
      <c r="IXB203" s="2"/>
      <c r="IXC203" s="2"/>
      <c r="IXD203" s="2"/>
      <c r="IXE203" s="2"/>
      <c r="IXF203" s="2"/>
      <c r="IXG203" s="2"/>
      <c r="IXH203" s="2"/>
      <c r="IXI203" s="2"/>
      <c r="IXJ203" s="2"/>
      <c r="IXK203" s="2"/>
      <c r="IXL203" s="2"/>
      <c r="IXM203" s="2"/>
      <c r="IXN203" s="2"/>
      <c r="IXO203" s="2"/>
      <c r="IXP203" s="2"/>
      <c r="IXQ203" s="2"/>
      <c r="IXR203" s="2"/>
      <c r="IXS203" s="2"/>
      <c r="IXT203" s="2"/>
      <c r="IXU203" s="2"/>
      <c r="IXV203" s="2"/>
      <c r="IXW203" s="2"/>
      <c r="IXX203" s="2"/>
      <c r="IXY203" s="2"/>
      <c r="IXZ203" s="2"/>
      <c r="IYA203" s="2"/>
      <c r="IYB203" s="2"/>
      <c r="IYC203" s="2"/>
      <c r="IYD203" s="2"/>
      <c r="IYE203" s="2"/>
      <c r="IYF203" s="2"/>
      <c r="IYG203" s="2"/>
      <c r="IYH203" s="2"/>
      <c r="IYI203" s="2"/>
      <c r="IYJ203" s="2"/>
      <c r="IYK203" s="2"/>
      <c r="IYL203" s="2"/>
      <c r="IYM203" s="2"/>
      <c r="IYN203" s="2"/>
      <c r="IYO203" s="2"/>
      <c r="IYP203" s="2"/>
      <c r="IYQ203" s="2"/>
      <c r="IYR203" s="2"/>
      <c r="IYS203" s="2"/>
      <c r="IYT203" s="2"/>
      <c r="IYU203" s="2"/>
      <c r="IYV203" s="2"/>
      <c r="IYW203" s="2"/>
      <c r="IYX203" s="2"/>
      <c r="IYY203" s="2"/>
      <c r="IYZ203" s="2"/>
      <c r="IZA203" s="2"/>
      <c r="IZB203" s="2"/>
      <c r="IZC203" s="2"/>
      <c r="IZD203" s="2"/>
      <c r="IZE203" s="2"/>
      <c r="IZF203" s="2"/>
      <c r="IZG203" s="2"/>
      <c r="IZH203" s="2"/>
      <c r="IZI203" s="2"/>
      <c r="IZJ203" s="2"/>
      <c r="IZK203" s="2"/>
      <c r="IZL203" s="2"/>
      <c r="IZM203" s="2"/>
      <c r="IZN203" s="2"/>
      <c r="IZO203" s="2"/>
      <c r="IZP203" s="2"/>
      <c r="IZQ203" s="2"/>
      <c r="IZR203" s="2"/>
      <c r="IZS203" s="2"/>
      <c r="IZT203" s="2"/>
      <c r="IZU203" s="2"/>
      <c r="IZV203" s="2"/>
      <c r="IZW203" s="2"/>
      <c r="IZX203" s="2"/>
      <c r="IZY203" s="2"/>
      <c r="IZZ203" s="2"/>
      <c r="JAA203" s="2"/>
      <c r="JAB203" s="2"/>
      <c r="JAC203" s="2"/>
      <c r="JAD203" s="2"/>
      <c r="JAE203" s="2"/>
      <c r="JAF203" s="2"/>
      <c r="JAG203" s="2"/>
      <c r="JAH203" s="2"/>
      <c r="JAI203" s="2"/>
      <c r="JAJ203" s="2"/>
      <c r="JAK203" s="2"/>
      <c r="JAL203" s="2"/>
      <c r="JAM203" s="2"/>
      <c r="JAN203" s="2"/>
      <c r="JAO203" s="2"/>
      <c r="JAP203" s="2"/>
      <c r="JAQ203" s="2"/>
      <c r="JAR203" s="2"/>
      <c r="JAS203" s="2"/>
      <c r="JAT203" s="2"/>
      <c r="JAU203" s="2"/>
      <c r="JAV203" s="2"/>
      <c r="JAW203" s="2"/>
      <c r="JAX203" s="2"/>
      <c r="JAY203" s="2"/>
      <c r="JAZ203" s="2"/>
      <c r="JBA203" s="2"/>
      <c r="JBB203" s="2"/>
      <c r="JBC203" s="2"/>
      <c r="JBD203" s="2"/>
      <c r="JBE203" s="2"/>
      <c r="JBF203" s="2"/>
      <c r="JBG203" s="2"/>
      <c r="JBH203" s="2"/>
      <c r="JBI203" s="2"/>
      <c r="JBJ203" s="2"/>
      <c r="JBK203" s="2"/>
      <c r="JBL203" s="2"/>
      <c r="JBM203" s="2"/>
      <c r="JBN203" s="2"/>
      <c r="JBO203" s="2"/>
      <c r="JBP203" s="2"/>
      <c r="JBQ203" s="2"/>
      <c r="JBR203" s="2"/>
      <c r="JBS203" s="2"/>
      <c r="JBT203" s="2"/>
      <c r="JBU203" s="2"/>
      <c r="JBV203" s="2"/>
      <c r="JBW203" s="2"/>
      <c r="JBX203" s="2"/>
      <c r="JBY203" s="2"/>
      <c r="JBZ203" s="2"/>
      <c r="JCA203" s="2"/>
      <c r="JCB203" s="2"/>
      <c r="JCC203" s="2"/>
      <c r="JCD203" s="2"/>
      <c r="JCE203" s="2"/>
      <c r="JCF203" s="2"/>
      <c r="JCG203" s="2"/>
      <c r="JCH203" s="2"/>
      <c r="JCI203" s="2"/>
      <c r="JCJ203" s="2"/>
      <c r="JCK203" s="2"/>
      <c r="JCL203" s="2"/>
      <c r="JCM203" s="2"/>
      <c r="JCN203" s="2"/>
      <c r="JCO203" s="2"/>
      <c r="JCP203" s="2"/>
      <c r="JCQ203" s="2"/>
      <c r="JCR203" s="2"/>
      <c r="JCS203" s="2"/>
      <c r="JCT203" s="2"/>
      <c r="JCU203" s="2"/>
      <c r="JCV203" s="2"/>
      <c r="JCW203" s="2"/>
      <c r="JCX203" s="2"/>
      <c r="JCY203" s="2"/>
      <c r="JCZ203" s="2"/>
      <c r="JDA203" s="2"/>
      <c r="JDB203" s="2"/>
      <c r="JDC203" s="2"/>
      <c r="JDD203" s="2"/>
      <c r="JDE203" s="2"/>
      <c r="JDF203" s="2"/>
      <c r="JDG203" s="2"/>
      <c r="JDH203" s="2"/>
      <c r="JDI203" s="2"/>
      <c r="JDJ203" s="2"/>
      <c r="JDK203" s="2"/>
      <c r="JDL203" s="2"/>
      <c r="JDM203" s="2"/>
      <c r="JDN203" s="2"/>
      <c r="JDO203" s="2"/>
      <c r="JDP203" s="2"/>
      <c r="JDQ203" s="2"/>
      <c r="JDR203" s="2"/>
      <c r="JDS203" s="2"/>
      <c r="JDT203" s="2"/>
      <c r="JDU203" s="2"/>
      <c r="JDV203" s="2"/>
      <c r="JDW203" s="2"/>
      <c r="JDX203" s="2"/>
      <c r="JDY203" s="2"/>
      <c r="JDZ203" s="2"/>
      <c r="JEA203" s="2"/>
      <c r="JEB203" s="2"/>
      <c r="JEC203" s="2"/>
      <c r="JED203" s="2"/>
      <c r="JEE203" s="2"/>
      <c r="JEF203" s="2"/>
      <c r="JEG203" s="2"/>
      <c r="JEH203" s="2"/>
      <c r="JEI203" s="2"/>
      <c r="JEJ203" s="2"/>
      <c r="JEK203" s="2"/>
      <c r="JEL203" s="2"/>
      <c r="JEM203" s="2"/>
      <c r="JEN203" s="2"/>
      <c r="JEO203" s="2"/>
      <c r="JEP203" s="2"/>
      <c r="JEQ203" s="2"/>
      <c r="JER203" s="2"/>
      <c r="JES203" s="2"/>
      <c r="JET203" s="2"/>
      <c r="JEU203" s="2"/>
      <c r="JEV203" s="2"/>
      <c r="JEW203" s="2"/>
      <c r="JEX203" s="2"/>
      <c r="JEY203" s="2"/>
      <c r="JEZ203" s="2"/>
      <c r="JFA203" s="2"/>
      <c r="JFB203" s="2"/>
      <c r="JFC203" s="2"/>
      <c r="JFD203" s="2"/>
      <c r="JFE203" s="2"/>
      <c r="JFF203" s="2"/>
      <c r="JFG203" s="2"/>
      <c r="JFH203" s="2"/>
      <c r="JFI203" s="2"/>
      <c r="JFJ203" s="2"/>
      <c r="JFK203" s="2"/>
      <c r="JFL203" s="2"/>
      <c r="JFM203" s="2"/>
      <c r="JFN203" s="2"/>
      <c r="JFO203" s="2"/>
      <c r="JFP203" s="2"/>
      <c r="JFQ203" s="2"/>
      <c r="JFR203" s="2"/>
      <c r="JFS203" s="2"/>
      <c r="JFT203" s="2"/>
      <c r="JFU203" s="2"/>
      <c r="JFV203" s="2"/>
      <c r="JFW203" s="2"/>
      <c r="JFX203" s="2"/>
      <c r="JFY203" s="2"/>
      <c r="JFZ203" s="2"/>
      <c r="JGA203" s="2"/>
      <c r="JGB203" s="2"/>
      <c r="JGC203" s="2"/>
      <c r="JGD203" s="2"/>
      <c r="JGE203" s="2"/>
      <c r="JGF203" s="2"/>
      <c r="JGG203" s="2"/>
      <c r="JGH203" s="2"/>
      <c r="JGI203" s="2"/>
      <c r="JGJ203" s="2"/>
      <c r="JGK203" s="2"/>
      <c r="JGL203" s="2"/>
      <c r="JGM203" s="2"/>
      <c r="JGN203" s="2"/>
      <c r="JGO203" s="2"/>
      <c r="JGP203" s="2"/>
      <c r="JGQ203" s="2"/>
      <c r="JGR203" s="2"/>
      <c r="JGS203" s="2"/>
      <c r="JGT203" s="2"/>
      <c r="JGU203" s="2"/>
      <c r="JGV203" s="2"/>
      <c r="JGW203" s="2"/>
      <c r="JGX203" s="2"/>
      <c r="JGY203" s="2"/>
      <c r="JGZ203" s="2"/>
      <c r="JHA203" s="2"/>
      <c r="JHB203" s="2"/>
      <c r="JHC203" s="2"/>
      <c r="JHD203" s="2"/>
      <c r="JHE203" s="2"/>
      <c r="JHF203" s="2"/>
      <c r="JHG203" s="2"/>
      <c r="JHH203" s="2"/>
      <c r="JHI203" s="2"/>
      <c r="JHJ203" s="2"/>
      <c r="JHK203" s="2"/>
      <c r="JHL203" s="2"/>
      <c r="JHM203" s="2"/>
      <c r="JHN203" s="2"/>
      <c r="JHO203" s="2"/>
      <c r="JHP203" s="2"/>
      <c r="JHQ203" s="2"/>
      <c r="JHR203" s="2"/>
      <c r="JHS203" s="2"/>
      <c r="JHT203" s="2"/>
      <c r="JHU203" s="2"/>
      <c r="JHV203" s="2"/>
      <c r="JHW203" s="2"/>
      <c r="JHX203" s="2"/>
      <c r="JHY203" s="2"/>
      <c r="JHZ203" s="2"/>
      <c r="JIA203" s="2"/>
      <c r="JIB203" s="2"/>
      <c r="JIC203" s="2"/>
      <c r="JID203" s="2"/>
      <c r="JIE203" s="2"/>
      <c r="JIF203" s="2"/>
      <c r="JIG203" s="2"/>
      <c r="JIH203" s="2"/>
      <c r="JII203" s="2"/>
      <c r="JIJ203" s="2"/>
      <c r="JIK203" s="2"/>
      <c r="JIL203" s="2"/>
      <c r="JIM203" s="2"/>
      <c r="JIN203" s="2"/>
      <c r="JIO203" s="2"/>
      <c r="JIP203" s="2"/>
      <c r="JIQ203" s="2"/>
      <c r="JIR203" s="2"/>
      <c r="JIS203" s="2"/>
      <c r="JIT203" s="2"/>
      <c r="JIU203" s="2"/>
      <c r="JIV203" s="2"/>
      <c r="JIW203" s="2"/>
      <c r="JIX203" s="2"/>
      <c r="JIY203" s="2"/>
      <c r="JIZ203" s="2"/>
      <c r="JJA203" s="2"/>
      <c r="JJB203" s="2"/>
      <c r="JJC203" s="2"/>
      <c r="JJD203" s="2"/>
      <c r="JJE203" s="2"/>
      <c r="JJF203" s="2"/>
      <c r="JJG203" s="2"/>
      <c r="JJH203" s="2"/>
      <c r="JJI203" s="2"/>
      <c r="JJJ203" s="2"/>
      <c r="JJK203" s="2"/>
      <c r="JJL203" s="2"/>
      <c r="JJM203" s="2"/>
      <c r="JJN203" s="2"/>
      <c r="JJO203" s="2"/>
      <c r="JJP203" s="2"/>
      <c r="JJQ203" s="2"/>
      <c r="JJR203" s="2"/>
      <c r="JJS203" s="2"/>
      <c r="JJT203" s="2"/>
      <c r="JJU203" s="2"/>
      <c r="JJV203" s="2"/>
      <c r="JJW203" s="2"/>
      <c r="JJX203" s="2"/>
      <c r="JJY203" s="2"/>
      <c r="JJZ203" s="2"/>
      <c r="JKA203" s="2"/>
      <c r="JKB203" s="2"/>
      <c r="JKC203" s="2"/>
      <c r="JKD203" s="2"/>
      <c r="JKE203" s="2"/>
      <c r="JKF203" s="2"/>
      <c r="JKG203" s="2"/>
      <c r="JKH203" s="2"/>
      <c r="JKI203" s="2"/>
      <c r="JKJ203" s="2"/>
      <c r="JKK203" s="2"/>
      <c r="JKL203" s="2"/>
      <c r="JKM203" s="2"/>
      <c r="JKN203" s="2"/>
      <c r="JKO203" s="2"/>
      <c r="JKP203" s="2"/>
      <c r="JKQ203" s="2"/>
      <c r="JKR203" s="2"/>
      <c r="JKS203" s="2"/>
      <c r="JKT203" s="2"/>
      <c r="JKU203" s="2"/>
      <c r="JKV203" s="2"/>
      <c r="JKW203" s="2"/>
      <c r="JKX203" s="2"/>
      <c r="JKY203" s="2"/>
      <c r="JKZ203" s="2"/>
      <c r="JLA203" s="2"/>
      <c r="JLB203" s="2"/>
      <c r="JLC203" s="2"/>
      <c r="JLD203" s="2"/>
      <c r="JLE203" s="2"/>
      <c r="JLF203" s="2"/>
      <c r="JLG203" s="2"/>
      <c r="JLH203" s="2"/>
      <c r="JLI203" s="2"/>
      <c r="JLJ203" s="2"/>
      <c r="JLK203" s="2"/>
      <c r="JLL203" s="2"/>
      <c r="JLM203" s="2"/>
      <c r="JLN203" s="2"/>
      <c r="JLO203" s="2"/>
      <c r="JLP203" s="2"/>
      <c r="JLQ203" s="2"/>
      <c r="JLR203" s="2"/>
      <c r="JLS203" s="2"/>
      <c r="JLT203" s="2"/>
      <c r="JLU203" s="2"/>
      <c r="JLV203" s="2"/>
      <c r="JLW203" s="2"/>
      <c r="JLX203" s="2"/>
      <c r="JLY203" s="2"/>
      <c r="JLZ203" s="2"/>
      <c r="JMA203" s="2"/>
      <c r="JMB203" s="2"/>
      <c r="JMC203" s="2"/>
      <c r="JMD203" s="2"/>
      <c r="JME203" s="2"/>
      <c r="JMF203" s="2"/>
      <c r="JMG203" s="2"/>
      <c r="JMH203" s="2"/>
      <c r="JMI203" s="2"/>
      <c r="JMJ203" s="2"/>
      <c r="JMK203" s="2"/>
      <c r="JML203" s="2"/>
      <c r="JMM203" s="2"/>
      <c r="JMN203" s="2"/>
      <c r="JMO203" s="2"/>
      <c r="JMP203" s="2"/>
      <c r="JMQ203" s="2"/>
      <c r="JMR203" s="2"/>
      <c r="JMS203" s="2"/>
      <c r="JMT203" s="2"/>
      <c r="JMU203" s="2"/>
      <c r="JMV203" s="2"/>
      <c r="JMW203" s="2"/>
      <c r="JMX203" s="2"/>
      <c r="JMY203" s="2"/>
      <c r="JMZ203" s="2"/>
      <c r="JNA203" s="2"/>
      <c r="JNB203" s="2"/>
      <c r="JNC203" s="2"/>
      <c r="JND203" s="2"/>
      <c r="JNE203" s="2"/>
      <c r="JNF203" s="2"/>
      <c r="JNG203" s="2"/>
      <c r="JNH203" s="2"/>
      <c r="JNI203" s="2"/>
      <c r="JNJ203" s="2"/>
      <c r="JNK203" s="2"/>
      <c r="JNL203" s="2"/>
      <c r="JNM203" s="2"/>
      <c r="JNN203" s="2"/>
      <c r="JNO203" s="2"/>
      <c r="JNP203" s="2"/>
      <c r="JNQ203" s="2"/>
      <c r="JNR203" s="2"/>
      <c r="JNS203" s="2"/>
      <c r="JNT203" s="2"/>
      <c r="JNU203" s="2"/>
      <c r="JNV203" s="2"/>
      <c r="JNW203" s="2"/>
      <c r="JNX203" s="2"/>
      <c r="JNY203" s="2"/>
      <c r="JNZ203" s="2"/>
      <c r="JOA203" s="2"/>
      <c r="JOB203" s="2"/>
      <c r="JOC203" s="2"/>
      <c r="JOD203" s="2"/>
      <c r="JOE203" s="2"/>
      <c r="JOF203" s="2"/>
      <c r="JOG203" s="2"/>
      <c r="JOH203" s="2"/>
      <c r="JOI203" s="2"/>
      <c r="JOJ203" s="2"/>
      <c r="JOK203" s="2"/>
      <c r="JOL203" s="2"/>
      <c r="JOM203" s="2"/>
      <c r="JON203" s="2"/>
      <c r="JOO203" s="2"/>
      <c r="JOP203" s="2"/>
      <c r="JOQ203" s="2"/>
      <c r="JOR203" s="2"/>
      <c r="JOS203" s="2"/>
      <c r="JOT203" s="2"/>
      <c r="JOU203" s="2"/>
      <c r="JOV203" s="2"/>
      <c r="JOW203" s="2"/>
      <c r="JOX203" s="2"/>
      <c r="JOY203" s="2"/>
      <c r="JOZ203" s="2"/>
      <c r="JPA203" s="2"/>
      <c r="JPB203" s="2"/>
      <c r="JPC203" s="2"/>
      <c r="JPD203" s="2"/>
      <c r="JPE203" s="2"/>
      <c r="JPF203" s="2"/>
      <c r="JPG203" s="2"/>
      <c r="JPH203" s="2"/>
      <c r="JPI203" s="2"/>
      <c r="JPJ203" s="2"/>
      <c r="JPK203" s="2"/>
      <c r="JPL203" s="2"/>
      <c r="JPM203" s="2"/>
      <c r="JPN203" s="2"/>
      <c r="JPO203" s="2"/>
      <c r="JPP203" s="2"/>
      <c r="JPQ203" s="2"/>
      <c r="JPR203" s="2"/>
      <c r="JPS203" s="2"/>
      <c r="JPT203" s="2"/>
      <c r="JPU203" s="2"/>
      <c r="JPV203" s="2"/>
      <c r="JPW203" s="2"/>
      <c r="JPX203" s="2"/>
      <c r="JPY203" s="2"/>
      <c r="JPZ203" s="2"/>
      <c r="JQA203" s="2"/>
      <c r="JQB203" s="2"/>
      <c r="JQC203" s="2"/>
      <c r="JQD203" s="2"/>
      <c r="JQE203" s="2"/>
      <c r="JQF203" s="2"/>
      <c r="JQG203" s="2"/>
      <c r="JQH203" s="2"/>
      <c r="JQI203" s="2"/>
      <c r="JQJ203" s="2"/>
      <c r="JQK203" s="2"/>
      <c r="JQL203" s="2"/>
      <c r="JQM203" s="2"/>
      <c r="JQN203" s="2"/>
      <c r="JQO203" s="2"/>
      <c r="JQP203" s="2"/>
      <c r="JQQ203" s="2"/>
      <c r="JQR203" s="2"/>
      <c r="JQS203" s="2"/>
      <c r="JQT203" s="2"/>
      <c r="JQU203" s="2"/>
      <c r="JQV203" s="2"/>
      <c r="JQW203" s="2"/>
      <c r="JQX203" s="2"/>
      <c r="JQY203" s="2"/>
      <c r="JQZ203" s="2"/>
      <c r="JRA203" s="2"/>
      <c r="JRB203" s="2"/>
      <c r="JRC203" s="2"/>
      <c r="JRD203" s="2"/>
      <c r="JRE203" s="2"/>
      <c r="JRF203" s="2"/>
      <c r="JRG203" s="2"/>
      <c r="JRH203" s="2"/>
      <c r="JRI203" s="2"/>
      <c r="JRJ203" s="2"/>
      <c r="JRK203" s="2"/>
      <c r="JRL203" s="2"/>
      <c r="JRM203" s="2"/>
      <c r="JRN203" s="2"/>
      <c r="JRO203" s="2"/>
      <c r="JRP203" s="2"/>
      <c r="JRQ203" s="2"/>
      <c r="JRR203" s="2"/>
      <c r="JRS203" s="2"/>
      <c r="JRT203" s="2"/>
      <c r="JRU203" s="2"/>
      <c r="JRV203" s="2"/>
      <c r="JRW203" s="2"/>
      <c r="JRX203" s="2"/>
      <c r="JRY203" s="2"/>
      <c r="JRZ203" s="2"/>
      <c r="JSA203" s="2"/>
      <c r="JSB203" s="2"/>
      <c r="JSC203" s="2"/>
      <c r="JSD203" s="2"/>
      <c r="JSE203" s="2"/>
      <c r="JSF203" s="2"/>
      <c r="JSG203" s="2"/>
      <c r="JSH203" s="2"/>
      <c r="JSI203" s="2"/>
      <c r="JSJ203" s="2"/>
      <c r="JSK203" s="2"/>
      <c r="JSL203" s="2"/>
      <c r="JSM203" s="2"/>
      <c r="JSN203" s="2"/>
      <c r="JSO203" s="2"/>
      <c r="JSP203" s="2"/>
      <c r="JSQ203" s="2"/>
      <c r="JSR203" s="2"/>
      <c r="JSS203" s="2"/>
      <c r="JST203" s="2"/>
      <c r="JSU203" s="2"/>
      <c r="JSV203" s="2"/>
      <c r="JSW203" s="2"/>
      <c r="JSX203" s="2"/>
      <c r="JSY203" s="2"/>
      <c r="JSZ203" s="2"/>
      <c r="JTA203" s="2"/>
      <c r="JTB203" s="2"/>
      <c r="JTC203" s="2"/>
      <c r="JTD203" s="2"/>
      <c r="JTE203" s="2"/>
      <c r="JTF203" s="2"/>
      <c r="JTG203" s="2"/>
      <c r="JTH203" s="2"/>
      <c r="JTI203" s="2"/>
      <c r="JTJ203" s="2"/>
      <c r="JTK203" s="2"/>
      <c r="JTL203" s="2"/>
      <c r="JTM203" s="2"/>
      <c r="JTN203" s="2"/>
      <c r="JTO203" s="2"/>
      <c r="JTP203" s="2"/>
      <c r="JTQ203" s="2"/>
      <c r="JTR203" s="2"/>
      <c r="JTS203" s="2"/>
      <c r="JTT203" s="2"/>
      <c r="JTU203" s="2"/>
      <c r="JTV203" s="2"/>
      <c r="JTW203" s="2"/>
      <c r="JTX203" s="2"/>
      <c r="JTY203" s="2"/>
      <c r="JTZ203" s="2"/>
      <c r="JUA203" s="2"/>
      <c r="JUB203" s="2"/>
      <c r="JUC203" s="2"/>
      <c r="JUD203" s="2"/>
      <c r="JUE203" s="2"/>
      <c r="JUF203" s="2"/>
      <c r="JUG203" s="2"/>
      <c r="JUH203" s="2"/>
      <c r="JUI203" s="2"/>
      <c r="JUJ203" s="2"/>
      <c r="JUK203" s="2"/>
      <c r="JUL203" s="2"/>
      <c r="JUM203" s="2"/>
      <c r="JUN203" s="2"/>
      <c r="JUO203" s="2"/>
      <c r="JUP203" s="2"/>
      <c r="JUQ203" s="2"/>
      <c r="JUR203" s="2"/>
      <c r="JUS203" s="2"/>
      <c r="JUT203" s="2"/>
      <c r="JUU203" s="2"/>
      <c r="JUV203" s="2"/>
      <c r="JUW203" s="2"/>
      <c r="JUX203" s="2"/>
      <c r="JUY203" s="2"/>
      <c r="JUZ203" s="2"/>
      <c r="JVA203" s="2"/>
      <c r="JVB203" s="2"/>
      <c r="JVC203" s="2"/>
      <c r="JVD203" s="2"/>
      <c r="JVE203" s="2"/>
      <c r="JVF203" s="2"/>
      <c r="JVG203" s="2"/>
      <c r="JVH203" s="2"/>
      <c r="JVI203" s="2"/>
      <c r="JVJ203" s="2"/>
      <c r="JVK203" s="2"/>
      <c r="JVL203" s="2"/>
      <c r="JVM203" s="2"/>
      <c r="JVN203" s="2"/>
      <c r="JVO203" s="2"/>
      <c r="JVP203" s="2"/>
      <c r="JVQ203" s="2"/>
      <c r="JVR203" s="2"/>
      <c r="JVS203" s="2"/>
      <c r="JVT203" s="2"/>
      <c r="JVU203" s="2"/>
      <c r="JVV203" s="2"/>
      <c r="JVW203" s="2"/>
      <c r="JVX203" s="2"/>
      <c r="JVY203" s="2"/>
      <c r="JVZ203" s="2"/>
      <c r="JWA203" s="2"/>
      <c r="JWB203" s="2"/>
      <c r="JWC203" s="2"/>
      <c r="JWD203" s="2"/>
      <c r="JWE203" s="2"/>
      <c r="JWF203" s="2"/>
      <c r="JWG203" s="2"/>
      <c r="JWH203" s="2"/>
      <c r="JWI203" s="2"/>
      <c r="JWJ203" s="2"/>
      <c r="JWK203" s="2"/>
      <c r="JWL203" s="2"/>
      <c r="JWM203" s="2"/>
      <c r="JWN203" s="2"/>
      <c r="JWO203" s="2"/>
      <c r="JWP203" s="2"/>
      <c r="JWQ203" s="2"/>
      <c r="JWR203" s="2"/>
      <c r="JWS203" s="2"/>
      <c r="JWT203" s="2"/>
      <c r="JWU203" s="2"/>
      <c r="JWV203" s="2"/>
      <c r="JWW203" s="2"/>
      <c r="JWX203" s="2"/>
      <c r="JWY203" s="2"/>
      <c r="JWZ203" s="2"/>
      <c r="JXA203" s="2"/>
      <c r="JXB203" s="2"/>
      <c r="JXC203" s="2"/>
      <c r="JXD203" s="2"/>
      <c r="JXE203" s="2"/>
      <c r="JXF203" s="2"/>
      <c r="JXG203" s="2"/>
      <c r="JXH203" s="2"/>
      <c r="JXI203" s="2"/>
      <c r="JXJ203" s="2"/>
      <c r="JXK203" s="2"/>
      <c r="JXL203" s="2"/>
      <c r="JXM203" s="2"/>
      <c r="JXN203" s="2"/>
      <c r="JXO203" s="2"/>
      <c r="JXP203" s="2"/>
      <c r="JXQ203" s="2"/>
      <c r="JXR203" s="2"/>
      <c r="JXS203" s="2"/>
      <c r="JXT203" s="2"/>
      <c r="JXU203" s="2"/>
      <c r="JXV203" s="2"/>
      <c r="JXW203" s="2"/>
      <c r="JXX203" s="2"/>
      <c r="JXY203" s="2"/>
      <c r="JXZ203" s="2"/>
      <c r="JYA203" s="2"/>
      <c r="JYB203" s="2"/>
      <c r="JYC203" s="2"/>
      <c r="JYD203" s="2"/>
      <c r="JYE203" s="2"/>
      <c r="JYF203" s="2"/>
      <c r="JYG203" s="2"/>
      <c r="JYH203" s="2"/>
      <c r="JYI203" s="2"/>
      <c r="JYJ203" s="2"/>
      <c r="JYK203" s="2"/>
      <c r="JYL203" s="2"/>
      <c r="JYM203" s="2"/>
      <c r="JYN203" s="2"/>
      <c r="JYO203" s="2"/>
      <c r="JYP203" s="2"/>
      <c r="JYQ203" s="2"/>
      <c r="JYR203" s="2"/>
      <c r="JYS203" s="2"/>
      <c r="JYT203" s="2"/>
      <c r="JYU203" s="2"/>
      <c r="JYV203" s="2"/>
      <c r="JYW203" s="2"/>
      <c r="JYX203" s="2"/>
      <c r="JYY203" s="2"/>
      <c r="JYZ203" s="2"/>
      <c r="JZA203" s="2"/>
      <c r="JZB203" s="2"/>
      <c r="JZC203" s="2"/>
      <c r="JZD203" s="2"/>
      <c r="JZE203" s="2"/>
      <c r="JZF203" s="2"/>
      <c r="JZG203" s="2"/>
      <c r="JZH203" s="2"/>
      <c r="JZI203" s="2"/>
      <c r="JZJ203" s="2"/>
      <c r="JZK203" s="2"/>
      <c r="JZL203" s="2"/>
      <c r="JZM203" s="2"/>
      <c r="JZN203" s="2"/>
      <c r="JZO203" s="2"/>
      <c r="JZP203" s="2"/>
      <c r="JZQ203" s="2"/>
      <c r="JZR203" s="2"/>
      <c r="JZS203" s="2"/>
      <c r="JZT203" s="2"/>
      <c r="JZU203" s="2"/>
      <c r="JZV203" s="2"/>
      <c r="JZW203" s="2"/>
      <c r="JZX203" s="2"/>
      <c r="JZY203" s="2"/>
      <c r="JZZ203" s="2"/>
      <c r="KAA203" s="2"/>
      <c r="KAB203" s="2"/>
      <c r="KAC203" s="2"/>
      <c r="KAD203" s="2"/>
      <c r="KAE203" s="2"/>
      <c r="KAF203" s="2"/>
      <c r="KAG203" s="2"/>
      <c r="KAH203" s="2"/>
      <c r="KAI203" s="2"/>
      <c r="KAJ203" s="2"/>
      <c r="KAK203" s="2"/>
      <c r="KAL203" s="2"/>
      <c r="KAM203" s="2"/>
      <c r="KAN203" s="2"/>
      <c r="KAO203" s="2"/>
      <c r="KAP203" s="2"/>
      <c r="KAQ203" s="2"/>
      <c r="KAR203" s="2"/>
      <c r="KAS203" s="2"/>
      <c r="KAT203" s="2"/>
      <c r="KAU203" s="2"/>
      <c r="KAV203" s="2"/>
      <c r="KAW203" s="2"/>
      <c r="KAX203" s="2"/>
      <c r="KAY203" s="2"/>
      <c r="KAZ203" s="2"/>
      <c r="KBA203" s="2"/>
      <c r="KBB203" s="2"/>
      <c r="KBC203" s="2"/>
      <c r="KBD203" s="2"/>
      <c r="KBE203" s="2"/>
      <c r="KBF203" s="2"/>
      <c r="KBG203" s="2"/>
      <c r="KBH203" s="2"/>
      <c r="KBI203" s="2"/>
      <c r="KBJ203" s="2"/>
      <c r="KBK203" s="2"/>
      <c r="KBL203" s="2"/>
      <c r="KBM203" s="2"/>
      <c r="KBN203" s="2"/>
      <c r="KBO203" s="2"/>
      <c r="KBP203" s="2"/>
      <c r="KBQ203" s="2"/>
      <c r="KBR203" s="2"/>
      <c r="KBS203" s="2"/>
      <c r="KBT203" s="2"/>
      <c r="KBU203" s="2"/>
      <c r="KBV203" s="2"/>
      <c r="KBW203" s="2"/>
      <c r="KBX203" s="2"/>
      <c r="KBY203" s="2"/>
      <c r="KBZ203" s="2"/>
      <c r="KCA203" s="2"/>
      <c r="KCB203" s="2"/>
      <c r="KCC203" s="2"/>
      <c r="KCD203" s="2"/>
      <c r="KCE203" s="2"/>
      <c r="KCF203" s="2"/>
      <c r="KCG203" s="2"/>
      <c r="KCH203" s="2"/>
      <c r="KCI203" s="2"/>
      <c r="KCJ203" s="2"/>
      <c r="KCK203" s="2"/>
      <c r="KCL203" s="2"/>
      <c r="KCM203" s="2"/>
      <c r="KCN203" s="2"/>
      <c r="KCO203" s="2"/>
      <c r="KCP203" s="2"/>
      <c r="KCQ203" s="2"/>
      <c r="KCR203" s="2"/>
      <c r="KCS203" s="2"/>
      <c r="KCT203" s="2"/>
      <c r="KCU203" s="2"/>
      <c r="KCV203" s="2"/>
      <c r="KCW203" s="2"/>
      <c r="KCX203" s="2"/>
      <c r="KCY203" s="2"/>
      <c r="KCZ203" s="2"/>
      <c r="KDA203" s="2"/>
      <c r="KDB203" s="2"/>
      <c r="KDC203" s="2"/>
      <c r="KDD203" s="2"/>
      <c r="KDE203" s="2"/>
      <c r="KDF203" s="2"/>
      <c r="KDG203" s="2"/>
      <c r="KDH203" s="2"/>
      <c r="KDI203" s="2"/>
      <c r="KDJ203" s="2"/>
      <c r="KDK203" s="2"/>
      <c r="KDL203" s="2"/>
      <c r="KDM203" s="2"/>
      <c r="KDN203" s="2"/>
      <c r="KDO203" s="2"/>
      <c r="KDP203" s="2"/>
      <c r="KDQ203" s="2"/>
      <c r="KDR203" s="2"/>
      <c r="KDS203" s="2"/>
      <c r="KDT203" s="2"/>
      <c r="KDU203" s="2"/>
      <c r="KDV203" s="2"/>
      <c r="KDW203" s="2"/>
      <c r="KDX203" s="2"/>
      <c r="KDY203" s="2"/>
      <c r="KDZ203" s="2"/>
      <c r="KEA203" s="2"/>
      <c r="KEB203" s="2"/>
      <c r="KEC203" s="2"/>
      <c r="KED203" s="2"/>
      <c r="KEE203" s="2"/>
      <c r="KEF203" s="2"/>
      <c r="KEG203" s="2"/>
      <c r="KEH203" s="2"/>
      <c r="KEI203" s="2"/>
      <c r="KEJ203" s="2"/>
      <c r="KEK203" s="2"/>
      <c r="KEL203" s="2"/>
      <c r="KEM203" s="2"/>
      <c r="KEN203" s="2"/>
      <c r="KEO203" s="2"/>
      <c r="KEP203" s="2"/>
      <c r="KEQ203" s="2"/>
      <c r="KER203" s="2"/>
      <c r="KES203" s="2"/>
      <c r="KET203" s="2"/>
      <c r="KEU203" s="2"/>
      <c r="KEV203" s="2"/>
      <c r="KEW203" s="2"/>
      <c r="KEX203" s="2"/>
      <c r="KEY203" s="2"/>
      <c r="KEZ203" s="2"/>
      <c r="KFA203" s="2"/>
      <c r="KFB203" s="2"/>
      <c r="KFC203" s="2"/>
      <c r="KFD203" s="2"/>
      <c r="KFE203" s="2"/>
      <c r="KFF203" s="2"/>
      <c r="KFG203" s="2"/>
      <c r="KFH203" s="2"/>
      <c r="KFI203" s="2"/>
      <c r="KFJ203" s="2"/>
      <c r="KFK203" s="2"/>
      <c r="KFL203" s="2"/>
      <c r="KFM203" s="2"/>
      <c r="KFN203" s="2"/>
      <c r="KFO203" s="2"/>
      <c r="KFP203" s="2"/>
      <c r="KFQ203" s="2"/>
      <c r="KFR203" s="2"/>
      <c r="KFS203" s="2"/>
      <c r="KFT203" s="2"/>
      <c r="KFU203" s="2"/>
      <c r="KFV203" s="2"/>
      <c r="KFW203" s="2"/>
      <c r="KFX203" s="2"/>
      <c r="KFY203" s="2"/>
      <c r="KFZ203" s="2"/>
      <c r="KGA203" s="2"/>
      <c r="KGB203" s="2"/>
      <c r="KGC203" s="2"/>
      <c r="KGD203" s="2"/>
      <c r="KGE203" s="2"/>
      <c r="KGF203" s="2"/>
      <c r="KGG203" s="2"/>
      <c r="KGH203" s="2"/>
      <c r="KGI203" s="2"/>
      <c r="KGJ203" s="2"/>
      <c r="KGK203" s="2"/>
      <c r="KGL203" s="2"/>
      <c r="KGM203" s="2"/>
      <c r="KGN203" s="2"/>
      <c r="KGO203" s="2"/>
      <c r="KGP203" s="2"/>
      <c r="KGQ203" s="2"/>
      <c r="KGR203" s="2"/>
      <c r="KGS203" s="2"/>
      <c r="KGT203" s="2"/>
      <c r="KGU203" s="2"/>
      <c r="KGV203" s="2"/>
      <c r="KGW203" s="2"/>
      <c r="KGX203" s="2"/>
      <c r="KGY203" s="2"/>
      <c r="KGZ203" s="2"/>
      <c r="KHA203" s="2"/>
      <c r="KHB203" s="2"/>
      <c r="KHC203" s="2"/>
      <c r="KHD203" s="2"/>
      <c r="KHE203" s="2"/>
      <c r="KHF203" s="2"/>
      <c r="KHG203" s="2"/>
      <c r="KHH203" s="2"/>
      <c r="KHI203" s="2"/>
      <c r="KHJ203" s="2"/>
      <c r="KHK203" s="2"/>
      <c r="KHL203" s="2"/>
      <c r="KHM203" s="2"/>
      <c r="KHN203" s="2"/>
      <c r="KHO203" s="2"/>
      <c r="KHP203" s="2"/>
      <c r="KHQ203" s="2"/>
      <c r="KHR203" s="2"/>
      <c r="KHS203" s="2"/>
      <c r="KHT203" s="2"/>
      <c r="KHU203" s="2"/>
      <c r="KHV203" s="2"/>
      <c r="KHW203" s="2"/>
      <c r="KHX203" s="2"/>
      <c r="KHY203" s="2"/>
      <c r="KHZ203" s="2"/>
      <c r="KIA203" s="2"/>
      <c r="KIB203" s="2"/>
      <c r="KIC203" s="2"/>
      <c r="KID203" s="2"/>
      <c r="KIE203" s="2"/>
      <c r="KIF203" s="2"/>
      <c r="KIG203" s="2"/>
      <c r="KIH203" s="2"/>
      <c r="KII203" s="2"/>
      <c r="KIJ203" s="2"/>
      <c r="KIK203" s="2"/>
      <c r="KIL203" s="2"/>
      <c r="KIM203" s="2"/>
      <c r="KIN203" s="2"/>
      <c r="KIO203" s="2"/>
      <c r="KIP203" s="2"/>
      <c r="KIQ203" s="2"/>
      <c r="KIR203" s="2"/>
      <c r="KIS203" s="2"/>
      <c r="KIT203" s="2"/>
      <c r="KIU203" s="2"/>
      <c r="KIV203" s="2"/>
      <c r="KIW203" s="2"/>
      <c r="KIX203" s="2"/>
      <c r="KIY203" s="2"/>
      <c r="KIZ203" s="2"/>
      <c r="KJA203" s="2"/>
      <c r="KJB203" s="2"/>
      <c r="KJC203" s="2"/>
      <c r="KJD203" s="2"/>
      <c r="KJE203" s="2"/>
      <c r="KJF203" s="2"/>
      <c r="KJG203" s="2"/>
      <c r="KJH203" s="2"/>
      <c r="KJI203" s="2"/>
      <c r="KJJ203" s="2"/>
      <c r="KJK203" s="2"/>
      <c r="KJL203" s="2"/>
      <c r="KJM203" s="2"/>
      <c r="KJN203" s="2"/>
      <c r="KJO203" s="2"/>
      <c r="KJP203" s="2"/>
      <c r="KJQ203" s="2"/>
      <c r="KJR203" s="2"/>
      <c r="KJS203" s="2"/>
      <c r="KJT203" s="2"/>
      <c r="KJU203" s="2"/>
      <c r="KJV203" s="2"/>
      <c r="KJW203" s="2"/>
      <c r="KJX203" s="2"/>
      <c r="KJY203" s="2"/>
      <c r="KJZ203" s="2"/>
      <c r="KKA203" s="2"/>
      <c r="KKB203" s="2"/>
      <c r="KKC203" s="2"/>
      <c r="KKD203" s="2"/>
      <c r="KKE203" s="2"/>
      <c r="KKF203" s="2"/>
      <c r="KKG203" s="2"/>
      <c r="KKH203" s="2"/>
      <c r="KKI203" s="2"/>
      <c r="KKJ203" s="2"/>
      <c r="KKK203" s="2"/>
      <c r="KKL203" s="2"/>
      <c r="KKM203" s="2"/>
      <c r="KKN203" s="2"/>
      <c r="KKO203" s="2"/>
      <c r="KKP203" s="2"/>
      <c r="KKQ203" s="2"/>
      <c r="KKR203" s="2"/>
      <c r="KKS203" s="2"/>
      <c r="KKT203" s="2"/>
      <c r="KKU203" s="2"/>
      <c r="KKV203" s="2"/>
      <c r="KKW203" s="2"/>
      <c r="KKX203" s="2"/>
      <c r="KKY203" s="2"/>
      <c r="KKZ203" s="2"/>
      <c r="KLA203" s="2"/>
      <c r="KLB203" s="2"/>
      <c r="KLC203" s="2"/>
      <c r="KLD203" s="2"/>
      <c r="KLE203" s="2"/>
      <c r="KLF203" s="2"/>
      <c r="KLG203" s="2"/>
      <c r="KLH203" s="2"/>
      <c r="KLI203" s="2"/>
      <c r="KLJ203" s="2"/>
      <c r="KLK203" s="2"/>
      <c r="KLL203" s="2"/>
      <c r="KLM203" s="2"/>
      <c r="KLN203" s="2"/>
      <c r="KLO203" s="2"/>
      <c r="KLP203" s="2"/>
      <c r="KLQ203" s="2"/>
      <c r="KLR203" s="2"/>
      <c r="KLS203" s="2"/>
      <c r="KLT203" s="2"/>
      <c r="KLU203" s="2"/>
      <c r="KLV203" s="2"/>
      <c r="KLW203" s="2"/>
      <c r="KLX203" s="2"/>
      <c r="KLY203" s="2"/>
      <c r="KLZ203" s="2"/>
      <c r="KMA203" s="2"/>
      <c r="KMB203" s="2"/>
      <c r="KMC203" s="2"/>
      <c r="KMD203" s="2"/>
      <c r="KME203" s="2"/>
      <c r="KMF203" s="2"/>
      <c r="KMG203" s="2"/>
      <c r="KMH203" s="2"/>
      <c r="KMI203" s="2"/>
      <c r="KMJ203" s="2"/>
      <c r="KMK203" s="2"/>
      <c r="KML203" s="2"/>
      <c r="KMM203" s="2"/>
      <c r="KMN203" s="2"/>
      <c r="KMO203" s="2"/>
      <c r="KMP203" s="2"/>
      <c r="KMQ203" s="2"/>
      <c r="KMR203" s="2"/>
      <c r="KMS203" s="2"/>
      <c r="KMT203" s="2"/>
      <c r="KMU203" s="2"/>
      <c r="KMV203" s="2"/>
      <c r="KMW203" s="2"/>
      <c r="KMX203" s="2"/>
      <c r="KMY203" s="2"/>
      <c r="KMZ203" s="2"/>
      <c r="KNA203" s="2"/>
      <c r="KNB203" s="2"/>
      <c r="KNC203" s="2"/>
      <c r="KND203" s="2"/>
      <c r="KNE203" s="2"/>
      <c r="KNF203" s="2"/>
      <c r="KNG203" s="2"/>
      <c r="KNH203" s="2"/>
      <c r="KNI203" s="2"/>
      <c r="KNJ203" s="2"/>
      <c r="KNK203" s="2"/>
      <c r="KNL203" s="2"/>
      <c r="KNM203" s="2"/>
      <c r="KNN203" s="2"/>
      <c r="KNO203" s="2"/>
      <c r="KNP203" s="2"/>
      <c r="KNQ203" s="2"/>
      <c r="KNR203" s="2"/>
      <c r="KNS203" s="2"/>
      <c r="KNT203" s="2"/>
      <c r="KNU203" s="2"/>
      <c r="KNV203" s="2"/>
      <c r="KNW203" s="2"/>
      <c r="KNX203" s="2"/>
      <c r="KNY203" s="2"/>
      <c r="KNZ203" s="2"/>
      <c r="KOA203" s="2"/>
      <c r="KOB203" s="2"/>
      <c r="KOC203" s="2"/>
      <c r="KOD203" s="2"/>
      <c r="KOE203" s="2"/>
      <c r="KOF203" s="2"/>
      <c r="KOG203" s="2"/>
      <c r="KOH203" s="2"/>
      <c r="KOI203" s="2"/>
      <c r="KOJ203" s="2"/>
      <c r="KOK203" s="2"/>
      <c r="KOL203" s="2"/>
      <c r="KOM203" s="2"/>
      <c r="KON203" s="2"/>
      <c r="KOO203" s="2"/>
      <c r="KOP203" s="2"/>
      <c r="KOQ203" s="2"/>
      <c r="KOR203" s="2"/>
      <c r="KOS203" s="2"/>
      <c r="KOT203" s="2"/>
      <c r="KOU203" s="2"/>
      <c r="KOV203" s="2"/>
      <c r="KOW203" s="2"/>
      <c r="KOX203" s="2"/>
      <c r="KOY203" s="2"/>
      <c r="KOZ203" s="2"/>
      <c r="KPA203" s="2"/>
      <c r="KPB203" s="2"/>
      <c r="KPC203" s="2"/>
      <c r="KPD203" s="2"/>
      <c r="KPE203" s="2"/>
      <c r="KPF203" s="2"/>
      <c r="KPG203" s="2"/>
      <c r="KPH203" s="2"/>
      <c r="KPI203" s="2"/>
      <c r="KPJ203" s="2"/>
      <c r="KPK203" s="2"/>
      <c r="KPL203" s="2"/>
      <c r="KPM203" s="2"/>
      <c r="KPN203" s="2"/>
      <c r="KPO203" s="2"/>
      <c r="KPP203" s="2"/>
      <c r="KPQ203" s="2"/>
      <c r="KPR203" s="2"/>
      <c r="KPS203" s="2"/>
      <c r="KPT203" s="2"/>
      <c r="KPU203" s="2"/>
      <c r="KPV203" s="2"/>
      <c r="KPW203" s="2"/>
      <c r="KPX203" s="2"/>
      <c r="KPY203" s="2"/>
      <c r="KPZ203" s="2"/>
      <c r="KQA203" s="2"/>
      <c r="KQB203" s="2"/>
      <c r="KQC203" s="2"/>
      <c r="KQD203" s="2"/>
      <c r="KQE203" s="2"/>
      <c r="KQF203" s="2"/>
      <c r="KQG203" s="2"/>
      <c r="KQH203" s="2"/>
      <c r="KQI203" s="2"/>
      <c r="KQJ203" s="2"/>
      <c r="KQK203" s="2"/>
      <c r="KQL203" s="2"/>
      <c r="KQM203" s="2"/>
      <c r="KQN203" s="2"/>
      <c r="KQO203" s="2"/>
      <c r="KQP203" s="2"/>
      <c r="KQQ203" s="2"/>
      <c r="KQR203" s="2"/>
      <c r="KQS203" s="2"/>
      <c r="KQT203" s="2"/>
      <c r="KQU203" s="2"/>
      <c r="KQV203" s="2"/>
      <c r="KQW203" s="2"/>
      <c r="KQX203" s="2"/>
      <c r="KQY203" s="2"/>
      <c r="KQZ203" s="2"/>
      <c r="KRA203" s="2"/>
      <c r="KRB203" s="2"/>
      <c r="KRC203" s="2"/>
      <c r="KRD203" s="2"/>
      <c r="KRE203" s="2"/>
      <c r="KRF203" s="2"/>
      <c r="KRG203" s="2"/>
      <c r="KRH203" s="2"/>
      <c r="KRI203" s="2"/>
      <c r="KRJ203" s="2"/>
      <c r="KRK203" s="2"/>
      <c r="KRL203" s="2"/>
      <c r="KRM203" s="2"/>
      <c r="KRN203" s="2"/>
      <c r="KRO203" s="2"/>
      <c r="KRP203" s="2"/>
      <c r="KRQ203" s="2"/>
      <c r="KRR203" s="2"/>
      <c r="KRS203" s="2"/>
      <c r="KRT203" s="2"/>
      <c r="KRU203" s="2"/>
      <c r="KRV203" s="2"/>
      <c r="KRW203" s="2"/>
      <c r="KRX203" s="2"/>
      <c r="KRY203" s="2"/>
      <c r="KRZ203" s="2"/>
      <c r="KSA203" s="2"/>
      <c r="KSB203" s="2"/>
      <c r="KSC203" s="2"/>
      <c r="KSD203" s="2"/>
      <c r="KSE203" s="2"/>
      <c r="KSF203" s="2"/>
      <c r="KSG203" s="2"/>
      <c r="KSH203" s="2"/>
      <c r="KSI203" s="2"/>
      <c r="KSJ203" s="2"/>
      <c r="KSK203" s="2"/>
      <c r="KSL203" s="2"/>
      <c r="KSM203" s="2"/>
      <c r="KSN203" s="2"/>
      <c r="KSO203" s="2"/>
      <c r="KSP203" s="2"/>
      <c r="KSQ203" s="2"/>
      <c r="KSR203" s="2"/>
      <c r="KSS203" s="2"/>
      <c r="KST203" s="2"/>
      <c r="KSU203" s="2"/>
      <c r="KSV203" s="2"/>
      <c r="KSW203" s="2"/>
      <c r="KSX203" s="2"/>
      <c r="KSY203" s="2"/>
      <c r="KSZ203" s="2"/>
      <c r="KTA203" s="2"/>
      <c r="KTB203" s="2"/>
      <c r="KTC203" s="2"/>
      <c r="KTD203" s="2"/>
      <c r="KTE203" s="2"/>
      <c r="KTF203" s="2"/>
      <c r="KTG203" s="2"/>
      <c r="KTH203" s="2"/>
      <c r="KTI203" s="2"/>
      <c r="KTJ203" s="2"/>
      <c r="KTK203" s="2"/>
      <c r="KTL203" s="2"/>
      <c r="KTM203" s="2"/>
      <c r="KTN203" s="2"/>
      <c r="KTO203" s="2"/>
      <c r="KTP203" s="2"/>
      <c r="KTQ203" s="2"/>
      <c r="KTR203" s="2"/>
      <c r="KTS203" s="2"/>
      <c r="KTT203" s="2"/>
      <c r="KTU203" s="2"/>
      <c r="KTV203" s="2"/>
      <c r="KTW203" s="2"/>
      <c r="KTX203" s="2"/>
      <c r="KTY203" s="2"/>
      <c r="KTZ203" s="2"/>
      <c r="KUA203" s="2"/>
      <c r="KUB203" s="2"/>
      <c r="KUC203" s="2"/>
      <c r="KUD203" s="2"/>
      <c r="KUE203" s="2"/>
      <c r="KUF203" s="2"/>
      <c r="KUG203" s="2"/>
      <c r="KUH203" s="2"/>
      <c r="KUI203" s="2"/>
      <c r="KUJ203" s="2"/>
      <c r="KUK203" s="2"/>
      <c r="KUL203" s="2"/>
      <c r="KUM203" s="2"/>
      <c r="KUN203" s="2"/>
      <c r="KUO203" s="2"/>
      <c r="KUP203" s="2"/>
      <c r="KUQ203" s="2"/>
      <c r="KUR203" s="2"/>
      <c r="KUS203" s="2"/>
      <c r="KUT203" s="2"/>
      <c r="KUU203" s="2"/>
      <c r="KUV203" s="2"/>
      <c r="KUW203" s="2"/>
      <c r="KUX203" s="2"/>
      <c r="KUY203" s="2"/>
      <c r="KUZ203" s="2"/>
      <c r="KVA203" s="2"/>
      <c r="KVB203" s="2"/>
      <c r="KVC203" s="2"/>
      <c r="KVD203" s="2"/>
      <c r="KVE203" s="2"/>
      <c r="KVF203" s="2"/>
      <c r="KVG203" s="2"/>
      <c r="KVH203" s="2"/>
      <c r="KVI203" s="2"/>
      <c r="KVJ203" s="2"/>
      <c r="KVK203" s="2"/>
      <c r="KVL203" s="2"/>
      <c r="KVM203" s="2"/>
      <c r="KVN203" s="2"/>
      <c r="KVO203" s="2"/>
      <c r="KVP203" s="2"/>
      <c r="KVQ203" s="2"/>
      <c r="KVR203" s="2"/>
      <c r="KVS203" s="2"/>
      <c r="KVT203" s="2"/>
      <c r="KVU203" s="2"/>
      <c r="KVV203" s="2"/>
      <c r="KVW203" s="2"/>
      <c r="KVX203" s="2"/>
      <c r="KVY203" s="2"/>
      <c r="KVZ203" s="2"/>
      <c r="KWA203" s="2"/>
      <c r="KWB203" s="2"/>
      <c r="KWC203" s="2"/>
      <c r="KWD203" s="2"/>
      <c r="KWE203" s="2"/>
      <c r="KWF203" s="2"/>
      <c r="KWG203" s="2"/>
      <c r="KWH203" s="2"/>
      <c r="KWI203" s="2"/>
      <c r="KWJ203" s="2"/>
      <c r="KWK203" s="2"/>
      <c r="KWL203" s="2"/>
      <c r="KWM203" s="2"/>
      <c r="KWN203" s="2"/>
      <c r="KWO203" s="2"/>
      <c r="KWP203" s="2"/>
      <c r="KWQ203" s="2"/>
      <c r="KWR203" s="2"/>
      <c r="KWS203" s="2"/>
      <c r="KWT203" s="2"/>
      <c r="KWU203" s="2"/>
      <c r="KWV203" s="2"/>
      <c r="KWW203" s="2"/>
      <c r="KWX203" s="2"/>
      <c r="KWY203" s="2"/>
      <c r="KWZ203" s="2"/>
      <c r="KXA203" s="2"/>
      <c r="KXB203" s="2"/>
      <c r="KXC203" s="2"/>
      <c r="KXD203" s="2"/>
      <c r="KXE203" s="2"/>
      <c r="KXF203" s="2"/>
      <c r="KXG203" s="2"/>
      <c r="KXH203" s="2"/>
      <c r="KXI203" s="2"/>
      <c r="KXJ203" s="2"/>
      <c r="KXK203" s="2"/>
      <c r="KXL203" s="2"/>
      <c r="KXM203" s="2"/>
      <c r="KXN203" s="2"/>
      <c r="KXO203" s="2"/>
      <c r="KXP203" s="2"/>
      <c r="KXQ203" s="2"/>
      <c r="KXR203" s="2"/>
      <c r="KXS203" s="2"/>
      <c r="KXT203" s="2"/>
      <c r="KXU203" s="2"/>
      <c r="KXV203" s="2"/>
      <c r="KXW203" s="2"/>
      <c r="KXX203" s="2"/>
      <c r="KXY203" s="2"/>
      <c r="KXZ203" s="2"/>
      <c r="KYA203" s="2"/>
      <c r="KYB203" s="2"/>
      <c r="KYC203" s="2"/>
      <c r="KYD203" s="2"/>
      <c r="KYE203" s="2"/>
      <c r="KYF203" s="2"/>
      <c r="KYG203" s="2"/>
      <c r="KYH203" s="2"/>
      <c r="KYI203" s="2"/>
      <c r="KYJ203" s="2"/>
      <c r="KYK203" s="2"/>
      <c r="KYL203" s="2"/>
      <c r="KYM203" s="2"/>
      <c r="KYN203" s="2"/>
      <c r="KYO203" s="2"/>
      <c r="KYP203" s="2"/>
      <c r="KYQ203" s="2"/>
      <c r="KYR203" s="2"/>
      <c r="KYS203" s="2"/>
      <c r="KYT203" s="2"/>
      <c r="KYU203" s="2"/>
      <c r="KYV203" s="2"/>
      <c r="KYW203" s="2"/>
      <c r="KYX203" s="2"/>
      <c r="KYY203" s="2"/>
      <c r="KYZ203" s="2"/>
      <c r="KZA203" s="2"/>
      <c r="KZB203" s="2"/>
      <c r="KZC203" s="2"/>
      <c r="KZD203" s="2"/>
      <c r="KZE203" s="2"/>
      <c r="KZF203" s="2"/>
      <c r="KZG203" s="2"/>
      <c r="KZH203" s="2"/>
      <c r="KZI203" s="2"/>
      <c r="KZJ203" s="2"/>
      <c r="KZK203" s="2"/>
      <c r="KZL203" s="2"/>
      <c r="KZM203" s="2"/>
      <c r="KZN203" s="2"/>
      <c r="KZO203" s="2"/>
      <c r="KZP203" s="2"/>
      <c r="KZQ203" s="2"/>
      <c r="KZR203" s="2"/>
      <c r="KZS203" s="2"/>
      <c r="KZT203" s="2"/>
      <c r="KZU203" s="2"/>
      <c r="KZV203" s="2"/>
      <c r="KZW203" s="2"/>
      <c r="KZX203" s="2"/>
      <c r="KZY203" s="2"/>
      <c r="KZZ203" s="2"/>
      <c r="LAA203" s="2"/>
      <c r="LAB203" s="2"/>
      <c r="LAC203" s="2"/>
      <c r="LAD203" s="2"/>
      <c r="LAE203" s="2"/>
      <c r="LAF203" s="2"/>
      <c r="LAG203" s="2"/>
      <c r="LAH203" s="2"/>
      <c r="LAI203" s="2"/>
      <c r="LAJ203" s="2"/>
      <c r="LAK203" s="2"/>
      <c r="LAL203" s="2"/>
      <c r="LAM203" s="2"/>
      <c r="LAN203" s="2"/>
      <c r="LAO203" s="2"/>
      <c r="LAP203" s="2"/>
      <c r="LAQ203" s="2"/>
      <c r="LAR203" s="2"/>
      <c r="LAS203" s="2"/>
      <c r="LAT203" s="2"/>
      <c r="LAU203" s="2"/>
      <c r="LAV203" s="2"/>
      <c r="LAW203" s="2"/>
      <c r="LAX203" s="2"/>
      <c r="LAY203" s="2"/>
      <c r="LAZ203" s="2"/>
      <c r="LBA203" s="2"/>
      <c r="LBB203" s="2"/>
      <c r="LBC203" s="2"/>
      <c r="LBD203" s="2"/>
      <c r="LBE203" s="2"/>
      <c r="LBF203" s="2"/>
      <c r="LBG203" s="2"/>
      <c r="LBH203" s="2"/>
      <c r="LBI203" s="2"/>
      <c r="LBJ203" s="2"/>
      <c r="LBK203" s="2"/>
      <c r="LBL203" s="2"/>
      <c r="LBM203" s="2"/>
      <c r="LBN203" s="2"/>
      <c r="LBO203" s="2"/>
      <c r="LBP203" s="2"/>
      <c r="LBQ203" s="2"/>
      <c r="LBR203" s="2"/>
      <c r="LBS203" s="2"/>
      <c r="LBT203" s="2"/>
      <c r="LBU203" s="2"/>
      <c r="LBV203" s="2"/>
      <c r="LBW203" s="2"/>
      <c r="LBX203" s="2"/>
      <c r="LBY203" s="2"/>
      <c r="LBZ203" s="2"/>
      <c r="LCA203" s="2"/>
      <c r="LCB203" s="2"/>
      <c r="LCC203" s="2"/>
      <c r="LCD203" s="2"/>
      <c r="LCE203" s="2"/>
      <c r="LCF203" s="2"/>
      <c r="LCG203" s="2"/>
      <c r="LCH203" s="2"/>
      <c r="LCI203" s="2"/>
      <c r="LCJ203" s="2"/>
      <c r="LCK203" s="2"/>
      <c r="LCL203" s="2"/>
      <c r="LCM203" s="2"/>
      <c r="LCN203" s="2"/>
      <c r="LCO203" s="2"/>
      <c r="LCP203" s="2"/>
      <c r="LCQ203" s="2"/>
      <c r="LCR203" s="2"/>
      <c r="LCS203" s="2"/>
      <c r="LCT203" s="2"/>
      <c r="LCU203" s="2"/>
      <c r="LCV203" s="2"/>
      <c r="LCW203" s="2"/>
      <c r="LCX203" s="2"/>
      <c r="LCY203" s="2"/>
      <c r="LCZ203" s="2"/>
      <c r="LDA203" s="2"/>
      <c r="LDB203" s="2"/>
      <c r="LDC203" s="2"/>
      <c r="LDD203" s="2"/>
      <c r="LDE203" s="2"/>
      <c r="LDF203" s="2"/>
      <c r="LDG203" s="2"/>
      <c r="LDH203" s="2"/>
      <c r="LDI203" s="2"/>
      <c r="LDJ203" s="2"/>
      <c r="LDK203" s="2"/>
      <c r="LDL203" s="2"/>
      <c r="LDM203" s="2"/>
      <c r="LDN203" s="2"/>
      <c r="LDO203" s="2"/>
      <c r="LDP203" s="2"/>
      <c r="LDQ203" s="2"/>
      <c r="LDR203" s="2"/>
      <c r="LDS203" s="2"/>
      <c r="LDT203" s="2"/>
      <c r="LDU203" s="2"/>
      <c r="LDV203" s="2"/>
      <c r="LDW203" s="2"/>
      <c r="LDX203" s="2"/>
      <c r="LDY203" s="2"/>
      <c r="LDZ203" s="2"/>
      <c r="LEA203" s="2"/>
      <c r="LEB203" s="2"/>
      <c r="LEC203" s="2"/>
      <c r="LED203" s="2"/>
      <c r="LEE203" s="2"/>
      <c r="LEF203" s="2"/>
      <c r="LEG203" s="2"/>
      <c r="LEH203" s="2"/>
      <c r="LEI203" s="2"/>
      <c r="LEJ203" s="2"/>
      <c r="LEK203" s="2"/>
      <c r="LEL203" s="2"/>
      <c r="LEM203" s="2"/>
      <c r="LEN203" s="2"/>
      <c r="LEO203" s="2"/>
      <c r="LEP203" s="2"/>
      <c r="LEQ203" s="2"/>
      <c r="LER203" s="2"/>
      <c r="LES203" s="2"/>
      <c r="LET203" s="2"/>
      <c r="LEU203" s="2"/>
      <c r="LEV203" s="2"/>
      <c r="LEW203" s="2"/>
      <c r="LEX203" s="2"/>
      <c r="LEY203" s="2"/>
      <c r="LEZ203" s="2"/>
      <c r="LFA203" s="2"/>
      <c r="LFB203" s="2"/>
      <c r="LFC203" s="2"/>
      <c r="LFD203" s="2"/>
      <c r="LFE203" s="2"/>
      <c r="LFF203" s="2"/>
      <c r="LFG203" s="2"/>
      <c r="LFH203" s="2"/>
      <c r="LFI203" s="2"/>
      <c r="LFJ203" s="2"/>
      <c r="LFK203" s="2"/>
      <c r="LFL203" s="2"/>
      <c r="LFM203" s="2"/>
      <c r="LFN203" s="2"/>
      <c r="LFO203" s="2"/>
      <c r="LFP203" s="2"/>
      <c r="LFQ203" s="2"/>
      <c r="LFR203" s="2"/>
      <c r="LFS203" s="2"/>
      <c r="LFT203" s="2"/>
      <c r="LFU203" s="2"/>
      <c r="LFV203" s="2"/>
      <c r="LFW203" s="2"/>
      <c r="LFX203" s="2"/>
      <c r="LFY203" s="2"/>
      <c r="LFZ203" s="2"/>
      <c r="LGA203" s="2"/>
      <c r="LGB203" s="2"/>
      <c r="LGC203" s="2"/>
      <c r="LGD203" s="2"/>
      <c r="LGE203" s="2"/>
      <c r="LGF203" s="2"/>
      <c r="LGG203" s="2"/>
      <c r="LGH203" s="2"/>
      <c r="LGI203" s="2"/>
      <c r="LGJ203" s="2"/>
      <c r="LGK203" s="2"/>
      <c r="LGL203" s="2"/>
      <c r="LGM203" s="2"/>
      <c r="LGN203" s="2"/>
      <c r="LGO203" s="2"/>
      <c r="LGP203" s="2"/>
      <c r="LGQ203" s="2"/>
      <c r="LGR203" s="2"/>
      <c r="LGS203" s="2"/>
      <c r="LGT203" s="2"/>
      <c r="LGU203" s="2"/>
      <c r="LGV203" s="2"/>
      <c r="LGW203" s="2"/>
      <c r="LGX203" s="2"/>
      <c r="LGY203" s="2"/>
      <c r="LGZ203" s="2"/>
      <c r="LHA203" s="2"/>
      <c r="LHB203" s="2"/>
      <c r="LHC203" s="2"/>
      <c r="LHD203" s="2"/>
      <c r="LHE203" s="2"/>
      <c r="LHF203" s="2"/>
      <c r="LHG203" s="2"/>
      <c r="LHH203" s="2"/>
      <c r="LHI203" s="2"/>
      <c r="LHJ203" s="2"/>
      <c r="LHK203" s="2"/>
      <c r="LHL203" s="2"/>
      <c r="LHM203" s="2"/>
      <c r="LHN203" s="2"/>
      <c r="LHO203" s="2"/>
      <c r="LHP203" s="2"/>
      <c r="LHQ203" s="2"/>
      <c r="LHR203" s="2"/>
      <c r="LHS203" s="2"/>
      <c r="LHT203" s="2"/>
      <c r="LHU203" s="2"/>
      <c r="LHV203" s="2"/>
      <c r="LHW203" s="2"/>
      <c r="LHX203" s="2"/>
      <c r="LHY203" s="2"/>
      <c r="LHZ203" s="2"/>
      <c r="LIA203" s="2"/>
      <c r="LIB203" s="2"/>
      <c r="LIC203" s="2"/>
      <c r="LID203" s="2"/>
      <c r="LIE203" s="2"/>
      <c r="LIF203" s="2"/>
      <c r="LIG203" s="2"/>
      <c r="LIH203" s="2"/>
      <c r="LII203" s="2"/>
      <c r="LIJ203" s="2"/>
      <c r="LIK203" s="2"/>
      <c r="LIL203" s="2"/>
      <c r="LIM203" s="2"/>
      <c r="LIN203" s="2"/>
      <c r="LIO203" s="2"/>
      <c r="LIP203" s="2"/>
      <c r="LIQ203" s="2"/>
      <c r="LIR203" s="2"/>
      <c r="LIS203" s="2"/>
      <c r="LIT203" s="2"/>
      <c r="LIU203" s="2"/>
      <c r="LIV203" s="2"/>
      <c r="LIW203" s="2"/>
      <c r="LIX203" s="2"/>
      <c r="LIY203" s="2"/>
      <c r="LIZ203" s="2"/>
      <c r="LJA203" s="2"/>
      <c r="LJB203" s="2"/>
      <c r="LJC203" s="2"/>
      <c r="LJD203" s="2"/>
      <c r="LJE203" s="2"/>
      <c r="LJF203" s="2"/>
      <c r="LJG203" s="2"/>
      <c r="LJH203" s="2"/>
      <c r="LJI203" s="2"/>
      <c r="LJJ203" s="2"/>
      <c r="LJK203" s="2"/>
      <c r="LJL203" s="2"/>
      <c r="LJM203" s="2"/>
      <c r="LJN203" s="2"/>
      <c r="LJO203" s="2"/>
      <c r="LJP203" s="2"/>
      <c r="LJQ203" s="2"/>
      <c r="LJR203" s="2"/>
      <c r="LJS203" s="2"/>
      <c r="LJT203" s="2"/>
      <c r="LJU203" s="2"/>
      <c r="LJV203" s="2"/>
      <c r="LJW203" s="2"/>
      <c r="LJX203" s="2"/>
      <c r="LJY203" s="2"/>
      <c r="LJZ203" s="2"/>
      <c r="LKA203" s="2"/>
      <c r="LKB203" s="2"/>
      <c r="LKC203" s="2"/>
      <c r="LKD203" s="2"/>
      <c r="LKE203" s="2"/>
      <c r="LKF203" s="2"/>
      <c r="LKG203" s="2"/>
      <c r="LKH203" s="2"/>
      <c r="LKI203" s="2"/>
      <c r="LKJ203" s="2"/>
      <c r="LKK203" s="2"/>
      <c r="LKL203" s="2"/>
      <c r="LKM203" s="2"/>
      <c r="LKN203" s="2"/>
      <c r="LKO203" s="2"/>
      <c r="LKP203" s="2"/>
      <c r="LKQ203" s="2"/>
      <c r="LKR203" s="2"/>
      <c r="LKS203" s="2"/>
      <c r="LKT203" s="2"/>
      <c r="LKU203" s="2"/>
      <c r="LKV203" s="2"/>
      <c r="LKW203" s="2"/>
      <c r="LKX203" s="2"/>
      <c r="LKY203" s="2"/>
      <c r="LKZ203" s="2"/>
      <c r="LLA203" s="2"/>
      <c r="LLB203" s="2"/>
      <c r="LLC203" s="2"/>
      <c r="LLD203" s="2"/>
      <c r="LLE203" s="2"/>
      <c r="LLF203" s="2"/>
      <c r="LLG203" s="2"/>
      <c r="LLH203" s="2"/>
      <c r="LLI203" s="2"/>
      <c r="LLJ203" s="2"/>
      <c r="LLK203" s="2"/>
      <c r="LLL203" s="2"/>
      <c r="LLM203" s="2"/>
      <c r="LLN203" s="2"/>
      <c r="LLO203" s="2"/>
      <c r="LLP203" s="2"/>
      <c r="LLQ203" s="2"/>
      <c r="LLR203" s="2"/>
      <c r="LLS203" s="2"/>
      <c r="LLT203" s="2"/>
      <c r="LLU203" s="2"/>
      <c r="LLV203" s="2"/>
      <c r="LLW203" s="2"/>
      <c r="LLX203" s="2"/>
      <c r="LLY203" s="2"/>
      <c r="LLZ203" s="2"/>
      <c r="LMA203" s="2"/>
      <c r="LMB203" s="2"/>
      <c r="LMC203" s="2"/>
      <c r="LMD203" s="2"/>
      <c r="LME203" s="2"/>
      <c r="LMF203" s="2"/>
      <c r="LMG203" s="2"/>
      <c r="LMH203" s="2"/>
      <c r="LMI203" s="2"/>
      <c r="LMJ203" s="2"/>
      <c r="LMK203" s="2"/>
      <c r="LML203" s="2"/>
      <c r="LMM203" s="2"/>
      <c r="LMN203" s="2"/>
      <c r="LMO203" s="2"/>
      <c r="LMP203" s="2"/>
      <c r="LMQ203" s="2"/>
      <c r="LMR203" s="2"/>
      <c r="LMS203" s="2"/>
      <c r="LMT203" s="2"/>
      <c r="LMU203" s="2"/>
      <c r="LMV203" s="2"/>
      <c r="LMW203" s="2"/>
      <c r="LMX203" s="2"/>
      <c r="LMY203" s="2"/>
      <c r="LMZ203" s="2"/>
      <c r="LNA203" s="2"/>
      <c r="LNB203" s="2"/>
      <c r="LNC203" s="2"/>
      <c r="LND203" s="2"/>
      <c r="LNE203" s="2"/>
      <c r="LNF203" s="2"/>
      <c r="LNG203" s="2"/>
      <c r="LNH203" s="2"/>
      <c r="LNI203" s="2"/>
      <c r="LNJ203" s="2"/>
      <c r="LNK203" s="2"/>
      <c r="LNL203" s="2"/>
      <c r="LNM203" s="2"/>
      <c r="LNN203" s="2"/>
      <c r="LNO203" s="2"/>
      <c r="LNP203" s="2"/>
      <c r="LNQ203" s="2"/>
      <c r="LNR203" s="2"/>
      <c r="LNS203" s="2"/>
      <c r="LNT203" s="2"/>
      <c r="LNU203" s="2"/>
      <c r="LNV203" s="2"/>
      <c r="LNW203" s="2"/>
      <c r="LNX203" s="2"/>
      <c r="LNY203" s="2"/>
      <c r="LNZ203" s="2"/>
      <c r="LOA203" s="2"/>
      <c r="LOB203" s="2"/>
      <c r="LOC203" s="2"/>
      <c r="LOD203" s="2"/>
      <c r="LOE203" s="2"/>
      <c r="LOF203" s="2"/>
      <c r="LOG203" s="2"/>
      <c r="LOH203" s="2"/>
      <c r="LOI203" s="2"/>
      <c r="LOJ203" s="2"/>
      <c r="LOK203" s="2"/>
      <c r="LOL203" s="2"/>
      <c r="LOM203" s="2"/>
      <c r="LON203" s="2"/>
      <c r="LOO203" s="2"/>
      <c r="LOP203" s="2"/>
      <c r="LOQ203" s="2"/>
      <c r="LOR203" s="2"/>
      <c r="LOS203" s="2"/>
      <c r="LOT203" s="2"/>
      <c r="LOU203" s="2"/>
      <c r="LOV203" s="2"/>
      <c r="LOW203" s="2"/>
      <c r="LOX203" s="2"/>
      <c r="LOY203" s="2"/>
      <c r="LOZ203" s="2"/>
      <c r="LPA203" s="2"/>
      <c r="LPB203" s="2"/>
      <c r="LPC203" s="2"/>
      <c r="LPD203" s="2"/>
      <c r="LPE203" s="2"/>
      <c r="LPF203" s="2"/>
      <c r="LPG203" s="2"/>
      <c r="LPH203" s="2"/>
      <c r="LPI203" s="2"/>
      <c r="LPJ203" s="2"/>
      <c r="LPK203" s="2"/>
      <c r="LPL203" s="2"/>
      <c r="LPM203" s="2"/>
      <c r="LPN203" s="2"/>
      <c r="LPO203" s="2"/>
      <c r="LPP203" s="2"/>
      <c r="LPQ203" s="2"/>
      <c r="LPR203" s="2"/>
      <c r="LPS203" s="2"/>
      <c r="LPT203" s="2"/>
      <c r="LPU203" s="2"/>
      <c r="LPV203" s="2"/>
      <c r="LPW203" s="2"/>
      <c r="LPX203" s="2"/>
      <c r="LPY203" s="2"/>
      <c r="LPZ203" s="2"/>
      <c r="LQA203" s="2"/>
      <c r="LQB203" s="2"/>
      <c r="LQC203" s="2"/>
      <c r="LQD203" s="2"/>
      <c r="LQE203" s="2"/>
      <c r="LQF203" s="2"/>
      <c r="LQG203" s="2"/>
      <c r="LQH203" s="2"/>
      <c r="LQI203" s="2"/>
      <c r="LQJ203" s="2"/>
      <c r="LQK203" s="2"/>
      <c r="LQL203" s="2"/>
      <c r="LQM203" s="2"/>
      <c r="LQN203" s="2"/>
      <c r="LQO203" s="2"/>
      <c r="LQP203" s="2"/>
      <c r="LQQ203" s="2"/>
      <c r="LQR203" s="2"/>
      <c r="LQS203" s="2"/>
      <c r="LQT203" s="2"/>
      <c r="LQU203" s="2"/>
      <c r="LQV203" s="2"/>
      <c r="LQW203" s="2"/>
      <c r="LQX203" s="2"/>
      <c r="LQY203" s="2"/>
      <c r="LQZ203" s="2"/>
      <c r="LRA203" s="2"/>
      <c r="LRB203" s="2"/>
      <c r="LRC203" s="2"/>
      <c r="LRD203" s="2"/>
      <c r="LRE203" s="2"/>
      <c r="LRF203" s="2"/>
      <c r="LRG203" s="2"/>
      <c r="LRH203" s="2"/>
      <c r="LRI203" s="2"/>
      <c r="LRJ203" s="2"/>
      <c r="LRK203" s="2"/>
      <c r="LRL203" s="2"/>
      <c r="LRM203" s="2"/>
      <c r="LRN203" s="2"/>
      <c r="LRO203" s="2"/>
      <c r="LRP203" s="2"/>
      <c r="LRQ203" s="2"/>
      <c r="LRR203" s="2"/>
      <c r="LRS203" s="2"/>
      <c r="LRT203" s="2"/>
      <c r="LRU203" s="2"/>
      <c r="LRV203" s="2"/>
      <c r="LRW203" s="2"/>
      <c r="LRX203" s="2"/>
      <c r="LRY203" s="2"/>
      <c r="LRZ203" s="2"/>
      <c r="LSA203" s="2"/>
      <c r="LSB203" s="2"/>
      <c r="LSC203" s="2"/>
      <c r="LSD203" s="2"/>
      <c r="LSE203" s="2"/>
      <c r="LSF203" s="2"/>
      <c r="LSG203" s="2"/>
      <c r="LSH203" s="2"/>
      <c r="LSI203" s="2"/>
      <c r="LSJ203" s="2"/>
      <c r="LSK203" s="2"/>
      <c r="LSL203" s="2"/>
      <c r="LSM203" s="2"/>
      <c r="LSN203" s="2"/>
      <c r="LSO203" s="2"/>
      <c r="LSP203" s="2"/>
      <c r="LSQ203" s="2"/>
      <c r="LSR203" s="2"/>
      <c r="LSS203" s="2"/>
      <c r="LST203" s="2"/>
      <c r="LSU203" s="2"/>
      <c r="LSV203" s="2"/>
      <c r="LSW203" s="2"/>
      <c r="LSX203" s="2"/>
      <c r="LSY203" s="2"/>
      <c r="LSZ203" s="2"/>
      <c r="LTA203" s="2"/>
      <c r="LTB203" s="2"/>
      <c r="LTC203" s="2"/>
      <c r="LTD203" s="2"/>
      <c r="LTE203" s="2"/>
      <c r="LTF203" s="2"/>
      <c r="LTG203" s="2"/>
      <c r="LTH203" s="2"/>
      <c r="LTI203" s="2"/>
      <c r="LTJ203" s="2"/>
      <c r="LTK203" s="2"/>
      <c r="LTL203" s="2"/>
      <c r="LTM203" s="2"/>
      <c r="LTN203" s="2"/>
      <c r="LTO203" s="2"/>
      <c r="LTP203" s="2"/>
      <c r="LTQ203" s="2"/>
      <c r="LTR203" s="2"/>
      <c r="LTS203" s="2"/>
      <c r="LTT203" s="2"/>
      <c r="LTU203" s="2"/>
      <c r="LTV203" s="2"/>
      <c r="LTW203" s="2"/>
      <c r="LTX203" s="2"/>
      <c r="LTY203" s="2"/>
      <c r="LTZ203" s="2"/>
      <c r="LUA203" s="2"/>
      <c r="LUB203" s="2"/>
      <c r="LUC203" s="2"/>
      <c r="LUD203" s="2"/>
      <c r="LUE203" s="2"/>
      <c r="LUF203" s="2"/>
      <c r="LUG203" s="2"/>
      <c r="LUH203" s="2"/>
      <c r="LUI203" s="2"/>
      <c r="LUJ203" s="2"/>
      <c r="LUK203" s="2"/>
      <c r="LUL203" s="2"/>
      <c r="LUM203" s="2"/>
      <c r="LUN203" s="2"/>
      <c r="LUO203" s="2"/>
      <c r="LUP203" s="2"/>
      <c r="LUQ203" s="2"/>
      <c r="LUR203" s="2"/>
      <c r="LUS203" s="2"/>
      <c r="LUT203" s="2"/>
      <c r="LUU203" s="2"/>
      <c r="LUV203" s="2"/>
      <c r="LUW203" s="2"/>
      <c r="LUX203" s="2"/>
      <c r="LUY203" s="2"/>
      <c r="LUZ203" s="2"/>
      <c r="LVA203" s="2"/>
      <c r="LVB203" s="2"/>
      <c r="LVC203" s="2"/>
      <c r="LVD203" s="2"/>
      <c r="LVE203" s="2"/>
      <c r="LVF203" s="2"/>
      <c r="LVG203" s="2"/>
      <c r="LVH203" s="2"/>
      <c r="LVI203" s="2"/>
      <c r="LVJ203" s="2"/>
      <c r="LVK203" s="2"/>
      <c r="LVL203" s="2"/>
      <c r="LVM203" s="2"/>
      <c r="LVN203" s="2"/>
      <c r="LVO203" s="2"/>
      <c r="LVP203" s="2"/>
      <c r="LVQ203" s="2"/>
      <c r="LVR203" s="2"/>
      <c r="LVS203" s="2"/>
      <c r="LVT203" s="2"/>
      <c r="LVU203" s="2"/>
      <c r="LVV203" s="2"/>
      <c r="LVW203" s="2"/>
      <c r="LVX203" s="2"/>
      <c r="LVY203" s="2"/>
      <c r="LVZ203" s="2"/>
      <c r="LWA203" s="2"/>
      <c r="LWB203" s="2"/>
      <c r="LWC203" s="2"/>
      <c r="LWD203" s="2"/>
      <c r="LWE203" s="2"/>
      <c r="LWF203" s="2"/>
      <c r="LWG203" s="2"/>
      <c r="LWH203" s="2"/>
      <c r="LWI203" s="2"/>
      <c r="LWJ203" s="2"/>
      <c r="LWK203" s="2"/>
      <c r="LWL203" s="2"/>
      <c r="LWM203" s="2"/>
      <c r="LWN203" s="2"/>
      <c r="LWO203" s="2"/>
      <c r="LWP203" s="2"/>
      <c r="LWQ203" s="2"/>
      <c r="LWR203" s="2"/>
      <c r="LWS203" s="2"/>
      <c r="LWT203" s="2"/>
      <c r="LWU203" s="2"/>
      <c r="LWV203" s="2"/>
      <c r="LWW203" s="2"/>
      <c r="LWX203" s="2"/>
      <c r="LWY203" s="2"/>
      <c r="LWZ203" s="2"/>
      <c r="LXA203" s="2"/>
      <c r="LXB203" s="2"/>
      <c r="LXC203" s="2"/>
      <c r="LXD203" s="2"/>
      <c r="LXE203" s="2"/>
      <c r="LXF203" s="2"/>
      <c r="LXG203" s="2"/>
      <c r="LXH203" s="2"/>
      <c r="LXI203" s="2"/>
      <c r="LXJ203" s="2"/>
      <c r="LXK203" s="2"/>
      <c r="LXL203" s="2"/>
      <c r="LXM203" s="2"/>
      <c r="LXN203" s="2"/>
      <c r="LXO203" s="2"/>
      <c r="LXP203" s="2"/>
      <c r="LXQ203" s="2"/>
      <c r="LXR203" s="2"/>
      <c r="LXS203" s="2"/>
      <c r="LXT203" s="2"/>
      <c r="LXU203" s="2"/>
      <c r="LXV203" s="2"/>
      <c r="LXW203" s="2"/>
      <c r="LXX203" s="2"/>
      <c r="LXY203" s="2"/>
      <c r="LXZ203" s="2"/>
      <c r="LYA203" s="2"/>
      <c r="LYB203" s="2"/>
      <c r="LYC203" s="2"/>
      <c r="LYD203" s="2"/>
      <c r="LYE203" s="2"/>
      <c r="LYF203" s="2"/>
      <c r="LYG203" s="2"/>
      <c r="LYH203" s="2"/>
      <c r="LYI203" s="2"/>
      <c r="LYJ203" s="2"/>
      <c r="LYK203" s="2"/>
      <c r="LYL203" s="2"/>
      <c r="LYM203" s="2"/>
      <c r="LYN203" s="2"/>
      <c r="LYO203" s="2"/>
      <c r="LYP203" s="2"/>
      <c r="LYQ203" s="2"/>
      <c r="LYR203" s="2"/>
      <c r="LYS203" s="2"/>
      <c r="LYT203" s="2"/>
      <c r="LYU203" s="2"/>
      <c r="LYV203" s="2"/>
      <c r="LYW203" s="2"/>
      <c r="LYX203" s="2"/>
      <c r="LYY203" s="2"/>
      <c r="LYZ203" s="2"/>
      <c r="LZA203" s="2"/>
      <c r="LZB203" s="2"/>
      <c r="LZC203" s="2"/>
      <c r="LZD203" s="2"/>
      <c r="LZE203" s="2"/>
      <c r="LZF203" s="2"/>
      <c r="LZG203" s="2"/>
      <c r="LZH203" s="2"/>
      <c r="LZI203" s="2"/>
      <c r="LZJ203" s="2"/>
      <c r="LZK203" s="2"/>
      <c r="LZL203" s="2"/>
      <c r="LZM203" s="2"/>
      <c r="LZN203" s="2"/>
      <c r="LZO203" s="2"/>
      <c r="LZP203" s="2"/>
      <c r="LZQ203" s="2"/>
      <c r="LZR203" s="2"/>
      <c r="LZS203" s="2"/>
      <c r="LZT203" s="2"/>
      <c r="LZU203" s="2"/>
      <c r="LZV203" s="2"/>
      <c r="LZW203" s="2"/>
      <c r="LZX203" s="2"/>
      <c r="LZY203" s="2"/>
      <c r="LZZ203" s="2"/>
      <c r="MAA203" s="2"/>
      <c r="MAB203" s="2"/>
      <c r="MAC203" s="2"/>
      <c r="MAD203" s="2"/>
      <c r="MAE203" s="2"/>
      <c r="MAF203" s="2"/>
      <c r="MAG203" s="2"/>
      <c r="MAH203" s="2"/>
      <c r="MAI203" s="2"/>
      <c r="MAJ203" s="2"/>
      <c r="MAK203" s="2"/>
      <c r="MAL203" s="2"/>
      <c r="MAM203" s="2"/>
      <c r="MAN203" s="2"/>
      <c r="MAO203" s="2"/>
      <c r="MAP203" s="2"/>
      <c r="MAQ203" s="2"/>
      <c r="MAR203" s="2"/>
      <c r="MAS203" s="2"/>
      <c r="MAT203" s="2"/>
      <c r="MAU203" s="2"/>
      <c r="MAV203" s="2"/>
      <c r="MAW203" s="2"/>
      <c r="MAX203" s="2"/>
      <c r="MAY203" s="2"/>
      <c r="MAZ203" s="2"/>
      <c r="MBA203" s="2"/>
      <c r="MBB203" s="2"/>
      <c r="MBC203" s="2"/>
      <c r="MBD203" s="2"/>
      <c r="MBE203" s="2"/>
      <c r="MBF203" s="2"/>
      <c r="MBG203" s="2"/>
      <c r="MBH203" s="2"/>
      <c r="MBI203" s="2"/>
      <c r="MBJ203" s="2"/>
      <c r="MBK203" s="2"/>
      <c r="MBL203" s="2"/>
      <c r="MBM203" s="2"/>
      <c r="MBN203" s="2"/>
      <c r="MBO203" s="2"/>
      <c r="MBP203" s="2"/>
      <c r="MBQ203" s="2"/>
      <c r="MBR203" s="2"/>
      <c r="MBS203" s="2"/>
      <c r="MBT203" s="2"/>
      <c r="MBU203" s="2"/>
      <c r="MBV203" s="2"/>
      <c r="MBW203" s="2"/>
      <c r="MBX203" s="2"/>
      <c r="MBY203" s="2"/>
      <c r="MBZ203" s="2"/>
      <c r="MCA203" s="2"/>
      <c r="MCB203" s="2"/>
      <c r="MCC203" s="2"/>
      <c r="MCD203" s="2"/>
      <c r="MCE203" s="2"/>
      <c r="MCF203" s="2"/>
      <c r="MCG203" s="2"/>
      <c r="MCH203" s="2"/>
      <c r="MCI203" s="2"/>
      <c r="MCJ203" s="2"/>
      <c r="MCK203" s="2"/>
      <c r="MCL203" s="2"/>
      <c r="MCM203" s="2"/>
      <c r="MCN203" s="2"/>
      <c r="MCO203" s="2"/>
      <c r="MCP203" s="2"/>
      <c r="MCQ203" s="2"/>
      <c r="MCR203" s="2"/>
      <c r="MCS203" s="2"/>
      <c r="MCT203" s="2"/>
      <c r="MCU203" s="2"/>
      <c r="MCV203" s="2"/>
      <c r="MCW203" s="2"/>
      <c r="MCX203" s="2"/>
      <c r="MCY203" s="2"/>
      <c r="MCZ203" s="2"/>
      <c r="MDA203" s="2"/>
      <c r="MDB203" s="2"/>
      <c r="MDC203" s="2"/>
      <c r="MDD203" s="2"/>
      <c r="MDE203" s="2"/>
      <c r="MDF203" s="2"/>
      <c r="MDG203" s="2"/>
      <c r="MDH203" s="2"/>
      <c r="MDI203" s="2"/>
      <c r="MDJ203" s="2"/>
      <c r="MDK203" s="2"/>
      <c r="MDL203" s="2"/>
      <c r="MDM203" s="2"/>
      <c r="MDN203" s="2"/>
      <c r="MDO203" s="2"/>
      <c r="MDP203" s="2"/>
      <c r="MDQ203" s="2"/>
      <c r="MDR203" s="2"/>
      <c r="MDS203" s="2"/>
      <c r="MDT203" s="2"/>
      <c r="MDU203" s="2"/>
      <c r="MDV203" s="2"/>
      <c r="MDW203" s="2"/>
      <c r="MDX203" s="2"/>
      <c r="MDY203" s="2"/>
      <c r="MDZ203" s="2"/>
      <c r="MEA203" s="2"/>
      <c r="MEB203" s="2"/>
      <c r="MEC203" s="2"/>
      <c r="MED203" s="2"/>
      <c r="MEE203" s="2"/>
      <c r="MEF203" s="2"/>
      <c r="MEG203" s="2"/>
      <c r="MEH203" s="2"/>
      <c r="MEI203" s="2"/>
      <c r="MEJ203" s="2"/>
      <c r="MEK203" s="2"/>
      <c r="MEL203" s="2"/>
      <c r="MEM203" s="2"/>
      <c r="MEN203" s="2"/>
      <c r="MEO203" s="2"/>
      <c r="MEP203" s="2"/>
      <c r="MEQ203" s="2"/>
      <c r="MER203" s="2"/>
      <c r="MES203" s="2"/>
      <c r="MET203" s="2"/>
      <c r="MEU203" s="2"/>
      <c r="MEV203" s="2"/>
      <c r="MEW203" s="2"/>
      <c r="MEX203" s="2"/>
      <c r="MEY203" s="2"/>
      <c r="MEZ203" s="2"/>
      <c r="MFA203" s="2"/>
      <c r="MFB203" s="2"/>
      <c r="MFC203" s="2"/>
      <c r="MFD203" s="2"/>
      <c r="MFE203" s="2"/>
      <c r="MFF203" s="2"/>
      <c r="MFG203" s="2"/>
      <c r="MFH203" s="2"/>
      <c r="MFI203" s="2"/>
      <c r="MFJ203" s="2"/>
      <c r="MFK203" s="2"/>
      <c r="MFL203" s="2"/>
      <c r="MFM203" s="2"/>
      <c r="MFN203" s="2"/>
      <c r="MFO203" s="2"/>
      <c r="MFP203" s="2"/>
      <c r="MFQ203" s="2"/>
      <c r="MFR203" s="2"/>
      <c r="MFS203" s="2"/>
      <c r="MFT203" s="2"/>
      <c r="MFU203" s="2"/>
      <c r="MFV203" s="2"/>
      <c r="MFW203" s="2"/>
      <c r="MFX203" s="2"/>
      <c r="MFY203" s="2"/>
      <c r="MFZ203" s="2"/>
      <c r="MGA203" s="2"/>
      <c r="MGB203" s="2"/>
      <c r="MGC203" s="2"/>
      <c r="MGD203" s="2"/>
      <c r="MGE203" s="2"/>
      <c r="MGF203" s="2"/>
      <c r="MGG203" s="2"/>
      <c r="MGH203" s="2"/>
      <c r="MGI203" s="2"/>
      <c r="MGJ203" s="2"/>
      <c r="MGK203" s="2"/>
      <c r="MGL203" s="2"/>
      <c r="MGM203" s="2"/>
      <c r="MGN203" s="2"/>
      <c r="MGO203" s="2"/>
      <c r="MGP203" s="2"/>
      <c r="MGQ203" s="2"/>
      <c r="MGR203" s="2"/>
      <c r="MGS203" s="2"/>
      <c r="MGT203" s="2"/>
      <c r="MGU203" s="2"/>
      <c r="MGV203" s="2"/>
      <c r="MGW203" s="2"/>
      <c r="MGX203" s="2"/>
      <c r="MGY203" s="2"/>
      <c r="MGZ203" s="2"/>
      <c r="MHA203" s="2"/>
      <c r="MHB203" s="2"/>
      <c r="MHC203" s="2"/>
      <c r="MHD203" s="2"/>
      <c r="MHE203" s="2"/>
      <c r="MHF203" s="2"/>
      <c r="MHG203" s="2"/>
      <c r="MHH203" s="2"/>
      <c r="MHI203" s="2"/>
      <c r="MHJ203" s="2"/>
      <c r="MHK203" s="2"/>
      <c r="MHL203" s="2"/>
      <c r="MHM203" s="2"/>
      <c r="MHN203" s="2"/>
      <c r="MHO203" s="2"/>
      <c r="MHP203" s="2"/>
      <c r="MHQ203" s="2"/>
      <c r="MHR203" s="2"/>
      <c r="MHS203" s="2"/>
      <c r="MHT203" s="2"/>
      <c r="MHU203" s="2"/>
      <c r="MHV203" s="2"/>
      <c r="MHW203" s="2"/>
      <c r="MHX203" s="2"/>
      <c r="MHY203" s="2"/>
      <c r="MHZ203" s="2"/>
      <c r="MIA203" s="2"/>
      <c r="MIB203" s="2"/>
      <c r="MIC203" s="2"/>
      <c r="MID203" s="2"/>
      <c r="MIE203" s="2"/>
      <c r="MIF203" s="2"/>
      <c r="MIG203" s="2"/>
      <c r="MIH203" s="2"/>
      <c r="MII203" s="2"/>
      <c r="MIJ203" s="2"/>
      <c r="MIK203" s="2"/>
      <c r="MIL203" s="2"/>
      <c r="MIM203" s="2"/>
      <c r="MIN203" s="2"/>
      <c r="MIO203" s="2"/>
      <c r="MIP203" s="2"/>
      <c r="MIQ203" s="2"/>
      <c r="MIR203" s="2"/>
      <c r="MIS203" s="2"/>
      <c r="MIT203" s="2"/>
      <c r="MIU203" s="2"/>
      <c r="MIV203" s="2"/>
      <c r="MIW203" s="2"/>
      <c r="MIX203" s="2"/>
      <c r="MIY203" s="2"/>
      <c r="MIZ203" s="2"/>
      <c r="MJA203" s="2"/>
      <c r="MJB203" s="2"/>
      <c r="MJC203" s="2"/>
      <c r="MJD203" s="2"/>
      <c r="MJE203" s="2"/>
      <c r="MJF203" s="2"/>
      <c r="MJG203" s="2"/>
      <c r="MJH203" s="2"/>
      <c r="MJI203" s="2"/>
      <c r="MJJ203" s="2"/>
      <c r="MJK203" s="2"/>
      <c r="MJL203" s="2"/>
      <c r="MJM203" s="2"/>
      <c r="MJN203" s="2"/>
      <c r="MJO203" s="2"/>
      <c r="MJP203" s="2"/>
      <c r="MJQ203" s="2"/>
      <c r="MJR203" s="2"/>
      <c r="MJS203" s="2"/>
      <c r="MJT203" s="2"/>
      <c r="MJU203" s="2"/>
      <c r="MJV203" s="2"/>
      <c r="MJW203" s="2"/>
      <c r="MJX203" s="2"/>
      <c r="MJY203" s="2"/>
      <c r="MJZ203" s="2"/>
      <c r="MKA203" s="2"/>
      <c r="MKB203" s="2"/>
      <c r="MKC203" s="2"/>
      <c r="MKD203" s="2"/>
      <c r="MKE203" s="2"/>
      <c r="MKF203" s="2"/>
      <c r="MKG203" s="2"/>
      <c r="MKH203" s="2"/>
      <c r="MKI203" s="2"/>
      <c r="MKJ203" s="2"/>
      <c r="MKK203" s="2"/>
      <c r="MKL203" s="2"/>
      <c r="MKM203" s="2"/>
      <c r="MKN203" s="2"/>
      <c r="MKO203" s="2"/>
      <c r="MKP203" s="2"/>
      <c r="MKQ203" s="2"/>
      <c r="MKR203" s="2"/>
      <c r="MKS203" s="2"/>
      <c r="MKT203" s="2"/>
      <c r="MKU203" s="2"/>
      <c r="MKV203" s="2"/>
      <c r="MKW203" s="2"/>
      <c r="MKX203" s="2"/>
      <c r="MKY203" s="2"/>
      <c r="MKZ203" s="2"/>
      <c r="MLA203" s="2"/>
      <c r="MLB203" s="2"/>
      <c r="MLC203" s="2"/>
      <c r="MLD203" s="2"/>
      <c r="MLE203" s="2"/>
      <c r="MLF203" s="2"/>
      <c r="MLG203" s="2"/>
      <c r="MLH203" s="2"/>
      <c r="MLI203" s="2"/>
      <c r="MLJ203" s="2"/>
      <c r="MLK203" s="2"/>
      <c r="MLL203" s="2"/>
      <c r="MLM203" s="2"/>
      <c r="MLN203" s="2"/>
      <c r="MLO203" s="2"/>
      <c r="MLP203" s="2"/>
      <c r="MLQ203" s="2"/>
      <c r="MLR203" s="2"/>
      <c r="MLS203" s="2"/>
      <c r="MLT203" s="2"/>
      <c r="MLU203" s="2"/>
      <c r="MLV203" s="2"/>
      <c r="MLW203" s="2"/>
      <c r="MLX203" s="2"/>
      <c r="MLY203" s="2"/>
      <c r="MLZ203" s="2"/>
      <c r="MMA203" s="2"/>
      <c r="MMB203" s="2"/>
      <c r="MMC203" s="2"/>
      <c r="MMD203" s="2"/>
      <c r="MME203" s="2"/>
      <c r="MMF203" s="2"/>
      <c r="MMG203" s="2"/>
      <c r="MMH203" s="2"/>
      <c r="MMI203" s="2"/>
      <c r="MMJ203" s="2"/>
      <c r="MMK203" s="2"/>
      <c r="MML203" s="2"/>
      <c r="MMM203" s="2"/>
      <c r="MMN203" s="2"/>
      <c r="MMO203" s="2"/>
      <c r="MMP203" s="2"/>
      <c r="MMQ203" s="2"/>
      <c r="MMR203" s="2"/>
      <c r="MMS203" s="2"/>
      <c r="MMT203" s="2"/>
      <c r="MMU203" s="2"/>
      <c r="MMV203" s="2"/>
      <c r="MMW203" s="2"/>
      <c r="MMX203" s="2"/>
      <c r="MMY203" s="2"/>
      <c r="MMZ203" s="2"/>
      <c r="MNA203" s="2"/>
      <c r="MNB203" s="2"/>
      <c r="MNC203" s="2"/>
      <c r="MND203" s="2"/>
      <c r="MNE203" s="2"/>
      <c r="MNF203" s="2"/>
      <c r="MNG203" s="2"/>
      <c r="MNH203" s="2"/>
      <c r="MNI203" s="2"/>
      <c r="MNJ203" s="2"/>
      <c r="MNK203" s="2"/>
      <c r="MNL203" s="2"/>
      <c r="MNM203" s="2"/>
      <c r="MNN203" s="2"/>
      <c r="MNO203" s="2"/>
      <c r="MNP203" s="2"/>
      <c r="MNQ203" s="2"/>
      <c r="MNR203" s="2"/>
      <c r="MNS203" s="2"/>
      <c r="MNT203" s="2"/>
      <c r="MNU203" s="2"/>
      <c r="MNV203" s="2"/>
      <c r="MNW203" s="2"/>
      <c r="MNX203" s="2"/>
      <c r="MNY203" s="2"/>
      <c r="MNZ203" s="2"/>
      <c r="MOA203" s="2"/>
      <c r="MOB203" s="2"/>
      <c r="MOC203" s="2"/>
      <c r="MOD203" s="2"/>
      <c r="MOE203" s="2"/>
      <c r="MOF203" s="2"/>
      <c r="MOG203" s="2"/>
      <c r="MOH203" s="2"/>
      <c r="MOI203" s="2"/>
      <c r="MOJ203" s="2"/>
      <c r="MOK203" s="2"/>
      <c r="MOL203" s="2"/>
      <c r="MOM203" s="2"/>
      <c r="MON203" s="2"/>
      <c r="MOO203" s="2"/>
      <c r="MOP203" s="2"/>
      <c r="MOQ203" s="2"/>
      <c r="MOR203" s="2"/>
      <c r="MOS203" s="2"/>
      <c r="MOT203" s="2"/>
      <c r="MOU203" s="2"/>
      <c r="MOV203" s="2"/>
      <c r="MOW203" s="2"/>
      <c r="MOX203" s="2"/>
      <c r="MOY203" s="2"/>
      <c r="MOZ203" s="2"/>
      <c r="MPA203" s="2"/>
      <c r="MPB203" s="2"/>
      <c r="MPC203" s="2"/>
      <c r="MPD203" s="2"/>
      <c r="MPE203" s="2"/>
      <c r="MPF203" s="2"/>
      <c r="MPG203" s="2"/>
      <c r="MPH203" s="2"/>
      <c r="MPI203" s="2"/>
      <c r="MPJ203" s="2"/>
      <c r="MPK203" s="2"/>
      <c r="MPL203" s="2"/>
      <c r="MPM203" s="2"/>
      <c r="MPN203" s="2"/>
      <c r="MPO203" s="2"/>
      <c r="MPP203" s="2"/>
      <c r="MPQ203" s="2"/>
      <c r="MPR203" s="2"/>
      <c r="MPS203" s="2"/>
      <c r="MPT203" s="2"/>
      <c r="MPU203" s="2"/>
      <c r="MPV203" s="2"/>
      <c r="MPW203" s="2"/>
      <c r="MPX203" s="2"/>
      <c r="MPY203" s="2"/>
      <c r="MPZ203" s="2"/>
      <c r="MQA203" s="2"/>
      <c r="MQB203" s="2"/>
      <c r="MQC203" s="2"/>
      <c r="MQD203" s="2"/>
      <c r="MQE203" s="2"/>
      <c r="MQF203" s="2"/>
      <c r="MQG203" s="2"/>
      <c r="MQH203" s="2"/>
      <c r="MQI203" s="2"/>
      <c r="MQJ203" s="2"/>
      <c r="MQK203" s="2"/>
      <c r="MQL203" s="2"/>
      <c r="MQM203" s="2"/>
      <c r="MQN203" s="2"/>
      <c r="MQO203" s="2"/>
      <c r="MQP203" s="2"/>
      <c r="MQQ203" s="2"/>
      <c r="MQR203" s="2"/>
      <c r="MQS203" s="2"/>
      <c r="MQT203" s="2"/>
      <c r="MQU203" s="2"/>
      <c r="MQV203" s="2"/>
      <c r="MQW203" s="2"/>
      <c r="MQX203" s="2"/>
      <c r="MQY203" s="2"/>
      <c r="MQZ203" s="2"/>
      <c r="MRA203" s="2"/>
      <c r="MRB203" s="2"/>
      <c r="MRC203" s="2"/>
      <c r="MRD203" s="2"/>
      <c r="MRE203" s="2"/>
      <c r="MRF203" s="2"/>
      <c r="MRG203" s="2"/>
      <c r="MRH203" s="2"/>
      <c r="MRI203" s="2"/>
      <c r="MRJ203" s="2"/>
      <c r="MRK203" s="2"/>
      <c r="MRL203" s="2"/>
      <c r="MRM203" s="2"/>
      <c r="MRN203" s="2"/>
      <c r="MRO203" s="2"/>
      <c r="MRP203" s="2"/>
      <c r="MRQ203" s="2"/>
      <c r="MRR203" s="2"/>
      <c r="MRS203" s="2"/>
      <c r="MRT203" s="2"/>
      <c r="MRU203" s="2"/>
      <c r="MRV203" s="2"/>
      <c r="MRW203" s="2"/>
      <c r="MRX203" s="2"/>
      <c r="MRY203" s="2"/>
      <c r="MRZ203" s="2"/>
      <c r="MSA203" s="2"/>
      <c r="MSB203" s="2"/>
      <c r="MSC203" s="2"/>
      <c r="MSD203" s="2"/>
      <c r="MSE203" s="2"/>
      <c r="MSF203" s="2"/>
      <c r="MSG203" s="2"/>
      <c r="MSH203" s="2"/>
      <c r="MSI203" s="2"/>
      <c r="MSJ203" s="2"/>
      <c r="MSK203" s="2"/>
      <c r="MSL203" s="2"/>
      <c r="MSM203" s="2"/>
      <c r="MSN203" s="2"/>
      <c r="MSO203" s="2"/>
      <c r="MSP203" s="2"/>
      <c r="MSQ203" s="2"/>
      <c r="MSR203" s="2"/>
      <c r="MSS203" s="2"/>
      <c r="MST203" s="2"/>
      <c r="MSU203" s="2"/>
      <c r="MSV203" s="2"/>
      <c r="MSW203" s="2"/>
      <c r="MSX203" s="2"/>
      <c r="MSY203" s="2"/>
      <c r="MSZ203" s="2"/>
      <c r="MTA203" s="2"/>
      <c r="MTB203" s="2"/>
      <c r="MTC203" s="2"/>
      <c r="MTD203" s="2"/>
      <c r="MTE203" s="2"/>
      <c r="MTF203" s="2"/>
      <c r="MTG203" s="2"/>
      <c r="MTH203" s="2"/>
      <c r="MTI203" s="2"/>
      <c r="MTJ203" s="2"/>
      <c r="MTK203" s="2"/>
      <c r="MTL203" s="2"/>
      <c r="MTM203" s="2"/>
      <c r="MTN203" s="2"/>
      <c r="MTO203" s="2"/>
      <c r="MTP203" s="2"/>
      <c r="MTQ203" s="2"/>
      <c r="MTR203" s="2"/>
      <c r="MTS203" s="2"/>
      <c r="MTT203" s="2"/>
      <c r="MTU203" s="2"/>
      <c r="MTV203" s="2"/>
      <c r="MTW203" s="2"/>
      <c r="MTX203" s="2"/>
      <c r="MTY203" s="2"/>
      <c r="MTZ203" s="2"/>
      <c r="MUA203" s="2"/>
      <c r="MUB203" s="2"/>
      <c r="MUC203" s="2"/>
      <c r="MUD203" s="2"/>
      <c r="MUE203" s="2"/>
      <c r="MUF203" s="2"/>
      <c r="MUG203" s="2"/>
      <c r="MUH203" s="2"/>
      <c r="MUI203" s="2"/>
      <c r="MUJ203" s="2"/>
      <c r="MUK203" s="2"/>
      <c r="MUL203" s="2"/>
      <c r="MUM203" s="2"/>
      <c r="MUN203" s="2"/>
      <c r="MUO203" s="2"/>
      <c r="MUP203" s="2"/>
      <c r="MUQ203" s="2"/>
      <c r="MUR203" s="2"/>
      <c r="MUS203" s="2"/>
      <c r="MUT203" s="2"/>
      <c r="MUU203" s="2"/>
      <c r="MUV203" s="2"/>
      <c r="MUW203" s="2"/>
      <c r="MUX203" s="2"/>
      <c r="MUY203" s="2"/>
      <c r="MUZ203" s="2"/>
      <c r="MVA203" s="2"/>
      <c r="MVB203" s="2"/>
      <c r="MVC203" s="2"/>
      <c r="MVD203" s="2"/>
      <c r="MVE203" s="2"/>
      <c r="MVF203" s="2"/>
      <c r="MVG203" s="2"/>
      <c r="MVH203" s="2"/>
      <c r="MVI203" s="2"/>
      <c r="MVJ203" s="2"/>
      <c r="MVK203" s="2"/>
      <c r="MVL203" s="2"/>
      <c r="MVM203" s="2"/>
      <c r="MVN203" s="2"/>
      <c r="MVO203" s="2"/>
      <c r="MVP203" s="2"/>
      <c r="MVQ203" s="2"/>
      <c r="MVR203" s="2"/>
      <c r="MVS203" s="2"/>
      <c r="MVT203" s="2"/>
      <c r="MVU203" s="2"/>
      <c r="MVV203" s="2"/>
      <c r="MVW203" s="2"/>
      <c r="MVX203" s="2"/>
      <c r="MVY203" s="2"/>
      <c r="MVZ203" s="2"/>
      <c r="MWA203" s="2"/>
      <c r="MWB203" s="2"/>
      <c r="MWC203" s="2"/>
      <c r="MWD203" s="2"/>
      <c r="MWE203" s="2"/>
      <c r="MWF203" s="2"/>
      <c r="MWG203" s="2"/>
      <c r="MWH203" s="2"/>
      <c r="MWI203" s="2"/>
      <c r="MWJ203" s="2"/>
      <c r="MWK203" s="2"/>
      <c r="MWL203" s="2"/>
      <c r="MWM203" s="2"/>
      <c r="MWN203" s="2"/>
      <c r="MWO203" s="2"/>
      <c r="MWP203" s="2"/>
      <c r="MWQ203" s="2"/>
      <c r="MWR203" s="2"/>
      <c r="MWS203" s="2"/>
      <c r="MWT203" s="2"/>
      <c r="MWU203" s="2"/>
      <c r="MWV203" s="2"/>
      <c r="MWW203" s="2"/>
      <c r="MWX203" s="2"/>
      <c r="MWY203" s="2"/>
      <c r="MWZ203" s="2"/>
      <c r="MXA203" s="2"/>
      <c r="MXB203" s="2"/>
      <c r="MXC203" s="2"/>
      <c r="MXD203" s="2"/>
      <c r="MXE203" s="2"/>
      <c r="MXF203" s="2"/>
      <c r="MXG203" s="2"/>
      <c r="MXH203" s="2"/>
      <c r="MXI203" s="2"/>
      <c r="MXJ203" s="2"/>
      <c r="MXK203" s="2"/>
      <c r="MXL203" s="2"/>
      <c r="MXM203" s="2"/>
      <c r="MXN203" s="2"/>
      <c r="MXO203" s="2"/>
      <c r="MXP203" s="2"/>
      <c r="MXQ203" s="2"/>
      <c r="MXR203" s="2"/>
      <c r="MXS203" s="2"/>
      <c r="MXT203" s="2"/>
      <c r="MXU203" s="2"/>
      <c r="MXV203" s="2"/>
      <c r="MXW203" s="2"/>
      <c r="MXX203" s="2"/>
      <c r="MXY203" s="2"/>
      <c r="MXZ203" s="2"/>
      <c r="MYA203" s="2"/>
      <c r="MYB203" s="2"/>
      <c r="MYC203" s="2"/>
      <c r="MYD203" s="2"/>
      <c r="MYE203" s="2"/>
      <c r="MYF203" s="2"/>
      <c r="MYG203" s="2"/>
      <c r="MYH203" s="2"/>
      <c r="MYI203" s="2"/>
      <c r="MYJ203" s="2"/>
      <c r="MYK203" s="2"/>
      <c r="MYL203" s="2"/>
      <c r="MYM203" s="2"/>
      <c r="MYN203" s="2"/>
      <c r="MYO203" s="2"/>
      <c r="MYP203" s="2"/>
      <c r="MYQ203" s="2"/>
      <c r="MYR203" s="2"/>
      <c r="MYS203" s="2"/>
      <c r="MYT203" s="2"/>
      <c r="MYU203" s="2"/>
      <c r="MYV203" s="2"/>
      <c r="MYW203" s="2"/>
      <c r="MYX203" s="2"/>
      <c r="MYY203" s="2"/>
      <c r="MYZ203" s="2"/>
      <c r="MZA203" s="2"/>
      <c r="MZB203" s="2"/>
      <c r="MZC203" s="2"/>
      <c r="MZD203" s="2"/>
      <c r="MZE203" s="2"/>
      <c r="MZF203" s="2"/>
      <c r="MZG203" s="2"/>
      <c r="MZH203" s="2"/>
      <c r="MZI203" s="2"/>
      <c r="MZJ203" s="2"/>
      <c r="MZK203" s="2"/>
      <c r="MZL203" s="2"/>
      <c r="MZM203" s="2"/>
      <c r="MZN203" s="2"/>
      <c r="MZO203" s="2"/>
      <c r="MZP203" s="2"/>
      <c r="MZQ203" s="2"/>
      <c r="MZR203" s="2"/>
      <c r="MZS203" s="2"/>
      <c r="MZT203" s="2"/>
      <c r="MZU203" s="2"/>
      <c r="MZV203" s="2"/>
      <c r="MZW203" s="2"/>
      <c r="MZX203" s="2"/>
      <c r="MZY203" s="2"/>
      <c r="MZZ203" s="2"/>
      <c r="NAA203" s="2"/>
      <c r="NAB203" s="2"/>
      <c r="NAC203" s="2"/>
      <c r="NAD203" s="2"/>
      <c r="NAE203" s="2"/>
      <c r="NAF203" s="2"/>
      <c r="NAG203" s="2"/>
      <c r="NAH203" s="2"/>
      <c r="NAI203" s="2"/>
      <c r="NAJ203" s="2"/>
      <c r="NAK203" s="2"/>
      <c r="NAL203" s="2"/>
      <c r="NAM203" s="2"/>
      <c r="NAN203" s="2"/>
      <c r="NAO203" s="2"/>
      <c r="NAP203" s="2"/>
      <c r="NAQ203" s="2"/>
      <c r="NAR203" s="2"/>
      <c r="NAS203" s="2"/>
      <c r="NAT203" s="2"/>
      <c r="NAU203" s="2"/>
      <c r="NAV203" s="2"/>
      <c r="NAW203" s="2"/>
      <c r="NAX203" s="2"/>
      <c r="NAY203" s="2"/>
      <c r="NAZ203" s="2"/>
      <c r="NBA203" s="2"/>
      <c r="NBB203" s="2"/>
      <c r="NBC203" s="2"/>
      <c r="NBD203" s="2"/>
      <c r="NBE203" s="2"/>
      <c r="NBF203" s="2"/>
      <c r="NBG203" s="2"/>
      <c r="NBH203" s="2"/>
      <c r="NBI203" s="2"/>
      <c r="NBJ203" s="2"/>
      <c r="NBK203" s="2"/>
      <c r="NBL203" s="2"/>
      <c r="NBM203" s="2"/>
      <c r="NBN203" s="2"/>
      <c r="NBO203" s="2"/>
      <c r="NBP203" s="2"/>
      <c r="NBQ203" s="2"/>
      <c r="NBR203" s="2"/>
      <c r="NBS203" s="2"/>
      <c r="NBT203" s="2"/>
      <c r="NBU203" s="2"/>
      <c r="NBV203" s="2"/>
      <c r="NBW203" s="2"/>
      <c r="NBX203" s="2"/>
      <c r="NBY203" s="2"/>
      <c r="NBZ203" s="2"/>
      <c r="NCA203" s="2"/>
      <c r="NCB203" s="2"/>
      <c r="NCC203" s="2"/>
      <c r="NCD203" s="2"/>
      <c r="NCE203" s="2"/>
      <c r="NCF203" s="2"/>
      <c r="NCG203" s="2"/>
      <c r="NCH203" s="2"/>
      <c r="NCI203" s="2"/>
      <c r="NCJ203" s="2"/>
      <c r="NCK203" s="2"/>
      <c r="NCL203" s="2"/>
      <c r="NCM203" s="2"/>
      <c r="NCN203" s="2"/>
      <c r="NCO203" s="2"/>
      <c r="NCP203" s="2"/>
      <c r="NCQ203" s="2"/>
      <c r="NCR203" s="2"/>
      <c r="NCS203" s="2"/>
      <c r="NCT203" s="2"/>
      <c r="NCU203" s="2"/>
      <c r="NCV203" s="2"/>
      <c r="NCW203" s="2"/>
      <c r="NCX203" s="2"/>
      <c r="NCY203" s="2"/>
      <c r="NCZ203" s="2"/>
      <c r="NDA203" s="2"/>
      <c r="NDB203" s="2"/>
      <c r="NDC203" s="2"/>
      <c r="NDD203" s="2"/>
      <c r="NDE203" s="2"/>
      <c r="NDF203" s="2"/>
      <c r="NDG203" s="2"/>
      <c r="NDH203" s="2"/>
      <c r="NDI203" s="2"/>
      <c r="NDJ203" s="2"/>
      <c r="NDK203" s="2"/>
      <c r="NDL203" s="2"/>
      <c r="NDM203" s="2"/>
      <c r="NDN203" s="2"/>
      <c r="NDO203" s="2"/>
      <c r="NDP203" s="2"/>
      <c r="NDQ203" s="2"/>
      <c r="NDR203" s="2"/>
      <c r="NDS203" s="2"/>
      <c r="NDT203" s="2"/>
      <c r="NDU203" s="2"/>
      <c r="NDV203" s="2"/>
      <c r="NDW203" s="2"/>
      <c r="NDX203" s="2"/>
      <c r="NDY203" s="2"/>
      <c r="NDZ203" s="2"/>
      <c r="NEA203" s="2"/>
      <c r="NEB203" s="2"/>
      <c r="NEC203" s="2"/>
      <c r="NED203" s="2"/>
      <c r="NEE203" s="2"/>
      <c r="NEF203" s="2"/>
      <c r="NEG203" s="2"/>
      <c r="NEH203" s="2"/>
      <c r="NEI203" s="2"/>
      <c r="NEJ203" s="2"/>
      <c r="NEK203" s="2"/>
      <c r="NEL203" s="2"/>
      <c r="NEM203" s="2"/>
      <c r="NEN203" s="2"/>
      <c r="NEO203" s="2"/>
      <c r="NEP203" s="2"/>
      <c r="NEQ203" s="2"/>
      <c r="NER203" s="2"/>
      <c r="NES203" s="2"/>
      <c r="NET203" s="2"/>
      <c r="NEU203" s="2"/>
      <c r="NEV203" s="2"/>
      <c r="NEW203" s="2"/>
      <c r="NEX203" s="2"/>
      <c r="NEY203" s="2"/>
      <c r="NEZ203" s="2"/>
      <c r="NFA203" s="2"/>
      <c r="NFB203" s="2"/>
      <c r="NFC203" s="2"/>
      <c r="NFD203" s="2"/>
      <c r="NFE203" s="2"/>
      <c r="NFF203" s="2"/>
      <c r="NFG203" s="2"/>
      <c r="NFH203" s="2"/>
      <c r="NFI203" s="2"/>
      <c r="NFJ203" s="2"/>
      <c r="NFK203" s="2"/>
      <c r="NFL203" s="2"/>
      <c r="NFM203" s="2"/>
      <c r="NFN203" s="2"/>
      <c r="NFO203" s="2"/>
      <c r="NFP203" s="2"/>
      <c r="NFQ203" s="2"/>
      <c r="NFR203" s="2"/>
      <c r="NFS203" s="2"/>
      <c r="NFT203" s="2"/>
      <c r="NFU203" s="2"/>
      <c r="NFV203" s="2"/>
      <c r="NFW203" s="2"/>
      <c r="NFX203" s="2"/>
      <c r="NFY203" s="2"/>
      <c r="NFZ203" s="2"/>
      <c r="NGA203" s="2"/>
      <c r="NGB203" s="2"/>
      <c r="NGC203" s="2"/>
      <c r="NGD203" s="2"/>
      <c r="NGE203" s="2"/>
      <c r="NGF203" s="2"/>
      <c r="NGG203" s="2"/>
      <c r="NGH203" s="2"/>
      <c r="NGI203" s="2"/>
      <c r="NGJ203" s="2"/>
      <c r="NGK203" s="2"/>
      <c r="NGL203" s="2"/>
      <c r="NGM203" s="2"/>
      <c r="NGN203" s="2"/>
      <c r="NGO203" s="2"/>
      <c r="NGP203" s="2"/>
      <c r="NGQ203" s="2"/>
      <c r="NGR203" s="2"/>
      <c r="NGS203" s="2"/>
      <c r="NGT203" s="2"/>
      <c r="NGU203" s="2"/>
      <c r="NGV203" s="2"/>
      <c r="NGW203" s="2"/>
      <c r="NGX203" s="2"/>
      <c r="NGY203" s="2"/>
      <c r="NGZ203" s="2"/>
      <c r="NHA203" s="2"/>
      <c r="NHB203" s="2"/>
      <c r="NHC203" s="2"/>
      <c r="NHD203" s="2"/>
      <c r="NHE203" s="2"/>
      <c r="NHF203" s="2"/>
      <c r="NHG203" s="2"/>
      <c r="NHH203" s="2"/>
      <c r="NHI203" s="2"/>
      <c r="NHJ203" s="2"/>
      <c r="NHK203" s="2"/>
      <c r="NHL203" s="2"/>
      <c r="NHM203" s="2"/>
      <c r="NHN203" s="2"/>
      <c r="NHO203" s="2"/>
      <c r="NHP203" s="2"/>
      <c r="NHQ203" s="2"/>
      <c r="NHR203" s="2"/>
      <c r="NHS203" s="2"/>
      <c r="NHT203" s="2"/>
      <c r="NHU203" s="2"/>
      <c r="NHV203" s="2"/>
      <c r="NHW203" s="2"/>
      <c r="NHX203" s="2"/>
      <c r="NHY203" s="2"/>
      <c r="NHZ203" s="2"/>
      <c r="NIA203" s="2"/>
      <c r="NIB203" s="2"/>
      <c r="NIC203" s="2"/>
      <c r="NID203" s="2"/>
      <c r="NIE203" s="2"/>
      <c r="NIF203" s="2"/>
      <c r="NIG203" s="2"/>
      <c r="NIH203" s="2"/>
      <c r="NII203" s="2"/>
      <c r="NIJ203" s="2"/>
      <c r="NIK203" s="2"/>
      <c r="NIL203" s="2"/>
      <c r="NIM203" s="2"/>
      <c r="NIN203" s="2"/>
      <c r="NIO203" s="2"/>
      <c r="NIP203" s="2"/>
      <c r="NIQ203" s="2"/>
      <c r="NIR203" s="2"/>
      <c r="NIS203" s="2"/>
      <c r="NIT203" s="2"/>
      <c r="NIU203" s="2"/>
      <c r="NIV203" s="2"/>
      <c r="NIW203" s="2"/>
      <c r="NIX203" s="2"/>
      <c r="NIY203" s="2"/>
      <c r="NIZ203" s="2"/>
      <c r="NJA203" s="2"/>
      <c r="NJB203" s="2"/>
      <c r="NJC203" s="2"/>
      <c r="NJD203" s="2"/>
      <c r="NJE203" s="2"/>
      <c r="NJF203" s="2"/>
      <c r="NJG203" s="2"/>
      <c r="NJH203" s="2"/>
      <c r="NJI203" s="2"/>
      <c r="NJJ203" s="2"/>
      <c r="NJK203" s="2"/>
      <c r="NJL203" s="2"/>
      <c r="NJM203" s="2"/>
      <c r="NJN203" s="2"/>
      <c r="NJO203" s="2"/>
      <c r="NJP203" s="2"/>
      <c r="NJQ203" s="2"/>
      <c r="NJR203" s="2"/>
      <c r="NJS203" s="2"/>
      <c r="NJT203" s="2"/>
      <c r="NJU203" s="2"/>
      <c r="NJV203" s="2"/>
      <c r="NJW203" s="2"/>
      <c r="NJX203" s="2"/>
      <c r="NJY203" s="2"/>
      <c r="NJZ203" s="2"/>
      <c r="NKA203" s="2"/>
      <c r="NKB203" s="2"/>
      <c r="NKC203" s="2"/>
      <c r="NKD203" s="2"/>
      <c r="NKE203" s="2"/>
      <c r="NKF203" s="2"/>
      <c r="NKG203" s="2"/>
      <c r="NKH203" s="2"/>
      <c r="NKI203" s="2"/>
      <c r="NKJ203" s="2"/>
      <c r="NKK203" s="2"/>
      <c r="NKL203" s="2"/>
      <c r="NKM203" s="2"/>
      <c r="NKN203" s="2"/>
      <c r="NKO203" s="2"/>
      <c r="NKP203" s="2"/>
      <c r="NKQ203" s="2"/>
      <c r="NKR203" s="2"/>
      <c r="NKS203" s="2"/>
      <c r="NKT203" s="2"/>
      <c r="NKU203" s="2"/>
      <c r="NKV203" s="2"/>
      <c r="NKW203" s="2"/>
      <c r="NKX203" s="2"/>
      <c r="NKY203" s="2"/>
      <c r="NKZ203" s="2"/>
      <c r="NLA203" s="2"/>
      <c r="NLB203" s="2"/>
      <c r="NLC203" s="2"/>
      <c r="NLD203" s="2"/>
      <c r="NLE203" s="2"/>
      <c r="NLF203" s="2"/>
      <c r="NLG203" s="2"/>
      <c r="NLH203" s="2"/>
      <c r="NLI203" s="2"/>
      <c r="NLJ203" s="2"/>
      <c r="NLK203" s="2"/>
      <c r="NLL203" s="2"/>
      <c r="NLM203" s="2"/>
      <c r="NLN203" s="2"/>
      <c r="NLO203" s="2"/>
      <c r="NLP203" s="2"/>
      <c r="NLQ203" s="2"/>
      <c r="NLR203" s="2"/>
      <c r="NLS203" s="2"/>
      <c r="NLT203" s="2"/>
      <c r="NLU203" s="2"/>
      <c r="NLV203" s="2"/>
      <c r="NLW203" s="2"/>
      <c r="NLX203" s="2"/>
      <c r="NLY203" s="2"/>
      <c r="NLZ203" s="2"/>
      <c r="NMA203" s="2"/>
      <c r="NMB203" s="2"/>
      <c r="NMC203" s="2"/>
      <c r="NMD203" s="2"/>
      <c r="NME203" s="2"/>
      <c r="NMF203" s="2"/>
      <c r="NMG203" s="2"/>
      <c r="NMH203" s="2"/>
      <c r="NMI203" s="2"/>
      <c r="NMJ203" s="2"/>
      <c r="NMK203" s="2"/>
      <c r="NML203" s="2"/>
      <c r="NMM203" s="2"/>
      <c r="NMN203" s="2"/>
      <c r="NMO203" s="2"/>
      <c r="NMP203" s="2"/>
      <c r="NMQ203" s="2"/>
      <c r="NMR203" s="2"/>
      <c r="NMS203" s="2"/>
      <c r="NMT203" s="2"/>
      <c r="NMU203" s="2"/>
      <c r="NMV203" s="2"/>
      <c r="NMW203" s="2"/>
      <c r="NMX203" s="2"/>
      <c r="NMY203" s="2"/>
      <c r="NMZ203" s="2"/>
      <c r="NNA203" s="2"/>
      <c r="NNB203" s="2"/>
      <c r="NNC203" s="2"/>
      <c r="NND203" s="2"/>
      <c r="NNE203" s="2"/>
      <c r="NNF203" s="2"/>
      <c r="NNG203" s="2"/>
      <c r="NNH203" s="2"/>
      <c r="NNI203" s="2"/>
      <c r="NNJ203" s="2"/>
      <c r="NNK203" s="2"/>
      <c r="NNL203" s="2"/>
      <c r="NNM203" s="2"/>
      <c r="NNN203" s="2"/>
      <c r="NNO203" s="2"/>
      <c r="NNP203" s="2"/>
      <c r="NNQ203" s="2"/>
      <c r="NNR203" s="2"/>
      <c r="NNS203" s="2"/>
      <c r="NNT203" s="2"/>
      <c r="NNU203" s="2"/>
      <c r="NNV203" s="2"/>
      <c r="NNW203" s="2"/>
      <c r="NNX203" s="2"/>
      <c r="NNY203" s="2"/>
      <c r="NNZ203" s="2"/>
      <c r="NOA203" s="2"/>
      <c r="NOB203" s="2"/>
      <c r="NOC203" s="2"/>
      <c r="NOD203" s="2"/>
      <c r="NOE203" s="2"/>
      <c r="NOF203" s="2"/>
      <c r="NOG203" s="2"/>
      <c r="NOH203" s="2"/>
      <c r="NOI203" s="2"/>
      <c r="NOJ203" s="2"/>
      <c r="NOK203" s="2"/>
      <c r="NOL203" s="2"/>
      <c r="NOM203" s="2"/>
      <c r="NON203" s="2"/>
      <c r="NOO203" s="2"/>
      <c r="NOP203" s="2"/>
      <c r="NOQ203" s="2"/>
      <c r="NOR203" s="2"/>
      <c r="NOS203" s="2"/>
      <c r="NOT203" s="2"/>
      <c r="NOU203" s="2"/>
      <c r="NOV203" s="2"/>
      <c r="NOW203" s="2"/>
      <c r="NOX203" s="2"/>
      <c r="NOY203" s="2"/>
      <c r="NOZ203" s="2"/>
      <c r="NPA203" s="2"/>
      <c r="NPB203" s="2"/>
      <c r="NPC203" s="2"/>
      <c r="NPD203" s="2"/>
      <c r="NPE203" s="2"/>
      <c r="NPF203" s="2"/>
      <c r="NPG203" s="2"/>
      <c r="NPH203" s="2"/>
      <c r="NPI203" s="2"/>
      <c r="NPJ203" s="2"/>
      <c r="NPK203" s="2"/>
      <c r="NPL203" s="2"/>
      <c r="NPM203" s="2"/>
      <c r="NPN203" s="2"/>
      <c r="NPO203" s="2"/>
      <c r="NPP203" s="2"/>
      <c r="NPQ203" s="2"/>
      <c r="NPR203" s="2"/>
      <c r="NPS203" s="2"/>
      <c r="NPT203" s="2"/>
      <c r="NPU203" s="2"/>
      <c r="NPV203" s="2"/>
      <c r="NPW203" s="2"/>
      <c r="NPX203" s="2"/>
      <c r="NPY203" s="2"/>
      <c r="NPZ203" s="2"/>
      <c r="NQA203" s="2"/>
      <c r="NQB203" s="2"/>
      <c r="NQC203" s="2"/>
      <c r="NQD203" s="2"/>
      <c r="NQE203" s="2"/>
      <c r="NQF203" s="2"/>
      <c r="NQG203" s="2"/>
      <c r="NQH203" s="2"/>
      <c r="NQI203" s="2"/>
      <c r="NQJ203" s="2"/>
      <c r="NQK203" s="2"/>
      <c r="NQL203" s="2"/>
      <c r="NQM203" s="2"/>
      <c r="NQN203" s="2"/>
      <c r="NQO203" s="2"/>
      <c r="NQP203" s="2"/>
      <c r="NQQ203" s="2"/>
      <c r="NQR203" s="2"/>
      <c r="NQS203" s="2"/>
      <c r="NQT203" s="2"/>
      <c r="NQU203" s="2"/>
      <c r="NQV203" s="2"/>
      <c r="NQW203" s="2"/>
      <c r="NQX203" s="2"/>
      <c r="NQY203" s="2"/>
      <c r="NQZ203" s="2"/>
      <c r="NRA203" s="2"/>
      <c r="NRB203" s="2"/>
      <c r="NRC203" s="2"/>
      <c r="NRD203" s="2"/>
      <c r="NRE203" s="2"/>
      <c r="NRF203" s="2"/>
      <c r="NRG203" s="2"/>
      <c r="NRH203" s="2"/>
      <c r="NRI203" s="2"/>
      <c r="NRJ203" s="2"/>
      <c r="NRK203" s="2"/>
      <c r="NRL203" s="2"/>
      <c r="NRM203" s="2"/>
      <c r="NRN203" s="2"/>
      <c r="NRO203" s="2"/>
      <c r="NRP203" s="2"/>
      <c r="NRQ203" s="2"/>
      <c r="NRR203" s="2"/>
      <c r="NRS203" s="2"/>
      <c r="NRT203" s="2"/>
      <c r="NRU203" s="2"/>
      <c r="NRV203" s="2"/>
      <c r="NRW203" s="2"/>
      <c r="NRX203" s="2"/>
      <c r="NRY203" s="2"/>
      <c r="NRZ203" s="2"/>
      <c r="NSA203" s="2"/>
      <c r="NSB203" s="2"/>
      <c r="NSC203" s="2"/>
      <c r="NSD203" s="2"/>
      <c r="NSE203" s="2"/>
      <c r="NSF203" s="2"/>
      <c r="NSG203" s="2"/>
      <c r="NSH203" s="2"/>
      <c r="NSI203" s="2"/>
      <c r="NSJ203" s="2"/>
      <c r="NSK203" s="2"/>
      <c r="NSL203" s="2"/>
      <c r="NSM203" s="2"/>
      <c r="NSN203" s="2"/>
      <c r="NSO203" s="2"/>
      <c r="NSP203" s="2"/>
      <c r="NSQ203" s="2"/>
      <c r="NSR203" s="2"/>
      <c r="NSS203" s="2"/>
      <c r="NST203" s="2"/>
      <c r="NSU203" s="2"/>
      <c r="NSV203" s="2"/>
      <c r="NSW203" s="2"/>
      <c r="NSX203" s="2"/>
      <c r="NSY203" s="2"/>
      <c r="NSZ203" s="2"/>
      <c r="NTA203" s="2"/>
      <c r="NTB203" s="2"/>
      <c r="NTC203" s="2"/>
      <c r="NTD203" s="2"/>
      <c r="NTE203" s="2"/>
      <c r="NTF203" s="2"/>
      <c r="NTG203" s="2"/>
      <c r="NTH203" s="2"/>
      <c r="NTI203" s="2"/>
      <c r="NTJ203" s="2"/>
      <c r="NTK203" s="2"/>
      <c r="NTL203" s="2"/>
      <c r="NTM203" s="2"/>
      <c r="NTN203" s="2"/>
      <c r="NTO203" s="2"/>
      <c r="NTP203" s="2"/>
      <c r="NTQ203" s="2"/>
      <c r="NTR203" s="2"/>
      <c r="NTS203" s="2"/>
      <c r="NTT203" s="2"/>
      <c r="NTU203" s="2"/>
      <c r="NTV203" s="2"/>
      <c r="NTW203" s="2"/>
      <c r="NTX203" s="2"/>
      <c r="NTY203" s="2"/>
      <c r="NTZ203" s="2"/>
      <c r="NUA203" s="2"/>
      <c r="NUB203" s="2"/>
      <c r="NUC203" s="2"/>
      <c r="NUD203" s="2"/>
      <c r="NUE203" s="2"/>
      <c r="NUF203" s="2"/>
      <c r="NUG203" s="2"/>
      <c r="NUH203" s="2"/>
      <c r="NUI203" s="2"/>
      <c r="NUJ203" s="2"/>
      <c r="NUK203" s="2"/>
      <c r="NUL203" s="2"/>
      <c r="NUM203" s="2"/>
      <c r="NUN203" s="2"/>
      <c r="NUO203" s="2"/>
      <c r="NUP203" s="2"/>
      <c r="NUQ203" s="2"/>
      <c r="NUR203" s="2"/>
      <c r="NUS203" s="2"/>
      <c r="NUT203" s="2"/>
      <c r="NUU203" s="2"/>
      <c r="NUV203" s="2"/>
      <c r="NUW203" s="2"/>
      <c r="NUX203" s="2"/>
      <c r="NUY203" s="2"/>
      <c r="NUZ203" s="2"/>
      <c r="NVA203" s="2"/>
      <c r="NVB203" s="2"/>
      <c r="NVC203" s="2"/>
      <c r="NVD203" s="2"/>
      <c r="NVE203" s="2"/>
      <c r="NVF203" s="2"/>
      <c r="NVG203" s="2"/>
      <c r="NVH203" s="2"/>
      <c r="NVI203" s="2"/>
      <c r="NVJ203" s="2"/>
      <c r="NVK203" s="2"/>
      <c r="NVL203" s="2"/>
      <c r="NVM203" s="2"/>
      <c r="NVN203" s="2"/>
      <c r="NVO203" s="2"/>
      <c r="NVP203" s="2"/>
      <c r="NVQ203" s="2"/>
      <c r="NVR203" s="2"/>
      <c r="NVS203" s="2"/>
      <c r="NVT203" s="2"/>
      <c r="NVU203" s="2"/>
      <c r="NVV203" s="2"/>
      <c r="NVW203" s="2"/>
      <c r="NVX203" s="2"/>
      <c r="NVY203" s="2"/>
      <c r="NVZ203" s="2"/>
      <c r="NWA203" s="2"/>
      <c r="NWB203" s="2"/>
      <c r="NWC203" s="2"/>
      <c r="NWD203" s="2"/>
      <c r="NWE203" s="2"/>
      <c r="NWF203" s="2"/>
      <c r="NWG203" s="2"/>
      <c r="NWH203" s="2"/>
      <c r="NWI203" s="2"/>
      <c r="NWJ203" s="2"/>
      <c r="NWK203" s="2"/>
      <c r="NWL203" s="2"/>
      <c r="NWM203" s="2"/>
      <c r="NWN203" s="2"/>
      <c r="NWO203" s="2"/>
      <c r="NWP203" s="2"/>
      <c r="NWQ203" s="2"/>
      <c r="NWR203" s="2"/>
      <c r="NWS203" s="2"/>
      <c r="NWT203" s="2"/>
      <c r="NWU203" s="2"/>
      <c r="NWV203" s="2"/>
      <c r="NWW203" s="2"/>
      <c r="NWX203" s="2"/>
      <c r="NWY203" s="2"/>
      <c r="NWZ203" s="2"/>
      <c r="NXA203" s="2"/>
      <c r="NXB203" s="2"/>
      <c r="NXC203" s="2"/>
      <c r="NXD203" s="2"/>
      <c r="NXE203" s="2"/>
      <c r="NXF203" s="2"/>
      <c r="NXG203" s="2"/>
      <c r="NXH203" s="2"/>
      <c r="NXI203" s="2"/>
      <c r="NXJ203" s="2"/>
      <c r="NXK203" s="2"/>
      <c r="NXL203" s="2"/>
      <c r="NXM203" s="2"/>
      <c r="NXN203" s="2"/>
      <c r="NXO203" s="2"/>
      <c r="NXP203" s="2"/>
      <c r="NXQ203" s="2"/>
      <c r="NXR203" s="2"/>
      <c r="NXS203" s="2"/>
      <c r="NXT203" s="2"/>
      <c r="NXU203" s="2"/>
      <c r="NXV203" s="2"/>
      <c r="NXW203" s="2"/>
      <c r="NXX203" s="2"/>
      <c r="NXY203" s="2"/>
      <c r="NXZ203" s="2"/>
      <c r="NYA203" s="2"/>
      <c r="NYB203" s="2"/>
      <c r="NYC203" s="2"/>
      <c r="NYD203" s="2"/>
      <c r="NYE203" s="2"/>
      <c r="NYF203" s="2"/>
      <c r="NYG203" s="2"/>
      <c r="NYH203" s="2"/>
      <c r="NYI203" s="2"/>
      <c r="NYJ203" s="2"/>
      <c r="NYK203" s="2"/>
      <c r="NYL203" s="2"/>
      <c r="NYM203" s="2"/>
      <c r="NYN203" s="2"/>
      <c r="NYO203" s="2"/>
      <c r="NYP203" s="2"/>
      <c r="NYQ203" s="2"/>
      <c r="NYR203" s="2"/>
      <c r="NYS203" s="2"/>
      <c r="NYT203" s="2"/>
      <c r="NYU203" s="2"/>
      <c r="NYV203" s="2"/>
      <c r="NYW203" s="2"/>
      <c r="NYX203" s="2"/>
      <c r="NYY203" s="2"/>
      <c r="NYZ203" s="2"/>
      <c r="NZA203" s="2"/>
      <c r="NZB203" s="2"/>
      <c r="NZC203" s="2"/>
      <c r="NZD203" s="2"/>
      <c r="NZE203" s="2"/>
      <c r="NZF203" s="2"/>
      <c r="NZG203" s="2"/>
      <c r="NZH203" s="2"/>
      <c r="NZI203" s="2"/>
      <c r="NZJ203" s="2"/>
      <c r="NZK203" s="2"/>
      <c r="NZL203" s="2"/>
      <c r="NZM203" s="2"/>
      <c r="NZN203" s="2"/>
      <c r="NZO203" s="2"/>
      <c r="NZP203" s="2"/>
      <c r="NZQ203" s="2"/>
      <c r="NZR203" s="2"/>
      <c r="NZS203" s="2"/>
      <c r="NZT203" s="2"/>
      <c r="NZU203" s="2"/>
      <c r="NZV203" s="2"/>
      <c r="NZW203" s="2"/>
      <c r="NZX203" s="2"/>
      <c r="NZY203" s="2"/>
      <c r="NZZ203" s="2"/>
      <c r="OAA203" s="2"/>
      <c r="OAB203" s="2"/>
      <c r="OAC203" s="2"/>
      <c r="OAD203" s="2"/>
      <c r="OAE203" s="2"/>
      <c r="OAF203" s="2"/>
      <c r="OAG203" s="2"/>
      <c r="OAH203" s="2"/>
      <c r="OAI203" s="2"/>
      <c r="OAJ203" s="2"/>
      <c r="OAK203" s="2"/>
      <c r="OAL203" s="2"/>
      <c r="OAM203" s="2"/>
      <c r="OAN203" s="2"/>
      <c r="OAO203" s="2"/>
      <c r="OAP203" s="2"/>
      <c r="OAQ203" s="2"/>
      <c r="OAR203" s="2"/>
      <c r="OAS203" s="2"/>
      <c r="OAT203" s="2"/>
      <c r="OAU203" s="2"/>
      <c r="OAV203" s="2"/>
      <c r="OAW203" s="2"/>
      <c r="OAX203" s="2"/>
      <c r="OAY203" s="2"/>
      <c r="OAZ203" s="2"/>
      <c r="OBA203" s="2"/>
      <c r="OBB203" s="2"/>
      <c r="OBC203" s="2"/>
      <c r="OBD203" s="2"/>
      <c r="OBE203" s="2"/>
      <c r="OBF203" s="2"/>
      <c r="OBG203" s="2"/>
      <c r="OBH203" s="2"/>
      <c r="OBI203" s="2"/>
      <c r="OBJ203" s="2"/>
      <c r="OBK203" s="2"/>
      <c r="OBL203" s="2"/>
      <c r="OBM203" s="2"/>
      <c r="OBN203" s="2"/>
      <c r="OBO203" s="2"/>
      <c r="OBP203" s="2"/>
      <c r="OBQ203" s="2"/>
      <c r="OBR203" s="2"/>
      <c r="OBS203" s="2"/>
      <c r="OBT203" s="2"/>
      <c r="OBU203" s="2"/>
      <c r="OBV203" s="2"/>
      <c r="OBW203" s="2"/>
      <c r="OBX203" s="2"/>
      <c r="OBY203" s="2"/>
      <c r="OBZ203" s="2"/>
      <c r="OCA203" s="2"/>
      <c r="OCB203" s="2"/>
      <c r="OCC203" s="2"/>
      <c r="OCD203" s="2"/>
      <c r="OCE203" s="2"/>
      <c r="OCF203" s="2"/>
      <c r="OCG203" s="2"/>
      <c r="OCH203" s="2"/>
      <c r="OCI203" s="2"/>
      <c r="OCJ203" s="2"/>
      <c r="OCK203" s="2"/>
      <c r="OCL203" s="2"/>
      <c r="OCM203" s="2"/>
      <c r="OCN203" s="2"/>
      <c r="OCO203" s="2"/>
      <c r="OCP203" s="2"/>
      <c r="OCQ203" s="2"/>
      <c r="OCR203" s="2"/>
      <c r="OCS203" s="2"/>
      <c r="OCT203" s="2"/>
      <c r="OCU203" s="2"/>
      <c r="OCV203" s="2"/>
      <c r="OCW203" s="2"/>
      <c r="OCX203" s="2"/>
      <c r="OCY203" s="2"/>
      <c r="OCZ203" s="2"/>
      <c r="ODA203" s="2"/>
      <c r="ODB203" s="2"/>
      <c r="ODC203" s="2"/>
      <c r="ODD203" s="2"/>
      <c r="ODE203" s="2"/>
      <c r="ODF203" s="2"/>
      <c r="ODG203" s="2"/>
      <c r="ODH203" s="2"/>
      <c r="ODI203" s="2"/>
      <c r="ODJ203" s="2"/>
      <c r="ODK203" s="2"/>
      <c r="ODL203" s="2"/>
      <c r="ODM203" s="2"/>
      <c r="ODN203" s="2"/>
      <c r="ODO203" s="2"/>
      <c r="ODP203" s="2"/>
      <c r="ODQ203" s="2"/>
      <c r="ODR203" s="2"/>
      <c r="ODS203" s="2"/>
      <c r="ODT203" s="2"/>
      <c r="ODU203" s="2"/>
      <c r="ODV203" s="2"/>
      <c r="ODW203" s="2"/>
      <c r="ODX203" s="2"/>
      <c r="ODY203" s="2"/>
      <c r="ODZ203" s="2"/>
      <c r="OEA203" s="2"/>
      <c r="OEB203" s="2"/>
      <c r="OEC203" s="2"/>
      <c r="OED203" s="2"/>
      <c r="OEE203" s="2"/>
      <c r="OEF203" s="2"/>
      <c r="OEG203" s="2"/>
      <c r="OEH203" s="2"/>
      <c r="OEI203" s="2"/>
      <c r="OEJ203" s="2"/>
      <c r="OEK203" s="2"/>
      <c r="OEL203" s="2"/>
      <c r="OEM203" s="2"/>
      <c r="OEN203" s="2"/>
      <c r="OEO203" s="2"/>
      <c r="OEP203" s="2"/>
      <c r="OEQ203" s="2"/>
      <c r="OER203" s="2"/>
      <c r="OES203" s="2"/>
      <c r="OET203" s="2"/>
      <c r="OEU203" s="2"/>
      <c r="OEV203" s="2"/>
      <c r="OEW203" s="2"/>
      <c r="OEX203" s="2"/>
      <c r="OEY203" s="2"/>
      <c r="OEZ203" s="2"/>
      <c r="OFA203" s="2"/>
      <c r="OFB203" s="2"/>
      <c r="OFC203" s="2"/>
      <c r="OFD203" s="2"/>
      <c r="OFE203" s="2"/>
      <c r="OFF203" s="2"/>
      <c r="OFG203" s="2"/>
      <c r="OFH203" s="2"/>
      <c r="OFI203" s="2"/>
      <c r="OFJ203" s="2"/>
      <c r="OFK203" s="2"/>
      <c r="OFL203" s="2"/>
      <c r="OFM203" s="2"/>
      <c r="OFN203" s="2"/>
      <c r="OFO203" s="2"/>
      <c r="OFP203" s="2"/>
      <c r="OFQ203" s="2"/>
      <c r="OFR203" s="2"/>
      <c r="OFS203" s="2"/>
      <c r="OFT203" s="2"/>
      <c r="OFU203" s="2"/>
      <c r="OFV203" s="2"/>
      <c r="OFW203" s="2"/>
      <c r="OFX203" s="2"/>
      <c r="OFY203" s="2"/>
      <c r="OFZ203" s="2"/>
      <c r="OGA203" s="2"/>
      <c r="OGB203" s="2"/>
      <c r="OGC203" s="2"/>
      <c r="OGD203" s="2"/>
      <c r="OGE203" s="2"/>
      <c r="OGF203" s="2"/>
      <c r="OGG203" s="2"/>
      <c r="OGH203" s="2"/>
      <c r="OGI203" s="2"/>
      <c r="OGJ203" s="2"/>
      <c r="OGK203" s="2"/>
      <c r="OGL203" s="2"/>
      <c r="OGM203" s="2"/>
      <c r="OGN203" s="2"/>
      <c r="OGO203" s="2"/>
      <c r="OGP203" s="2"/>
      <c r="OGQ203" s="2"/>
      <c r="OGR203" s="2"/>
      <c r="OGS203" s="2"/>
      <c r="OGT203" s="2"/>
      <c r="OGU203" s="2"/>
      <c r="OGV203" s="2"/>
      <c r="OGW203" s="2"/>
      <c r="OGX203" s="2"/>
      <c r="OGY203" s="2"/>
      <c r="OGZ203" s="2"/>
      <c r="OHA203" s="2"/>
      <c r="OHB203" s="2"/>
      <c r="OHC203" s="2"/>
      <c r="OHD203" s="2"/>
      <c r="OHE203" s="2"/>
      <c r="OHF203" s="2"/>
      <c r="OHG203" s="2"/>
      <c r="OHH203" s="2"/>
      <c r="OHI203" s="2"/>
      <c r="OHJ203" s="2"/>
      <c r="OHK203" s="2"/>
      <c r="OHL203" s="2"/>
      <c r="OHM203" s="2"/>
      <c r="OHN203" s="2"/>
      <c r="OHO203" s="2"/>
      <c r="OHP203" s="2"/>
      <c r="OHQ203" s="2"/>
      <c r="OHR203" s="2"/>
      <c r="OHS203" s="2"/>
      <c r="OHT203" s="2"/>
      <c r="OHU203" s="2"/>
      <c r="OHV203" s="2"/>
      <c r="OHW203" s="2"/>
      <c r="OHX203" s="2"/>
      <c r="OHY203" s="2"/>
      <c r="OHZ203" s="2"/>
      <c r="OIA203" s="2"/>
      <c r="OIB203" s="2"/>
      <c r="OIC203" s="2"/>
      <c r="OID203" s="2"/>
      <c r="OIE203" s="2"/>
      <c r="OIF203" s="2"/>
      <c r="OIG203" s="2"/>
      <c r="OIH203" s="2"/>
      <c r="OII203" s="2"/>
      <c r="OIJ203" s="2"/>
      <c r="OIK203" s="2"/>
      <c r="OIL203" s="2"/>
      <c r="OIM203" s="2"/>
      <c r="OIN203" s="2"/>
      <c r="OIO203" s="2"/>
      <c r="OIP203" s="2"/>
      <c r="OIQ203" s="2"/>
      <c r="OIR203" s="2"/>
      <c r="OIS203" s="2"/>
      <c r="OIT203" s="2"/>
      <c r="OIU203" s="2"/>
      <c r="OIV203" s="2"/>
      <c r="OIW203" s="2"/>
      <c r="OIX203" s="2"/>
      <c r="OIY203" s="2"/>
      <c r="OIZ203" s="2"/>
      <c r="OJA203" s="2"/>
      <c r="OJB203" s="2"/>
      <c r="OJC203" s="2"/>
      <c r="OJD203" s="2"/>
      <c r="OJE203" s="2"/>
      <c r="OJF203" s="2"/>
      <c r="OJG203" s="2"/>
      <c r="OJH203" s="2"/>
      <c r="OJI203" s="2"/>
      <c r="OJJ203" s="2"/>
      <c r="OJK203" s="2"/>
      <c r="OJL203" s="2"/>
      <c r="OJM203" s="2"/>
      <c r="OJN203" s="2"/>
      <c r="OJO203" s="2"/>
      <c r="OJP203" s="2"/>
      <c r="OJQ203" s="2"/>
      <c r="OJR203" s="2"/>
      <c r="OJS203" s="2"/>
      <c r="OJT203" s="2"/>
      <c r="OJU203" s="2"/>
      <c r="OJV203" s="2"/>
      <c r="OJW203" s="2"/>
      <c r="OJX203" s="2"/>
      <c r="OJY203" s="2"/>
      <c r="OJZ203" s="2"/>
      <c r="OKA203" s="2"/>
      <c r="OKB203" s="2"/>
      <c r="OKC203" s="2"/>
      <c r="OKD203" s="2"/>
      <c r="OKE203" s="2"/>
      <c r="OKF203" s="2"/>
      <c r="OKG203" s="2"/>
      <c r="OKH203" s="2"/>
      <c r="OKI203" s="2"/>
      <c r="OKJ203" s="2"/>
      <c r="OKK203" s="2"/>
      <c r="OKL203" s="2"/>
      <c r="OKM203" s="2"/>
      <c r="OKN203" s="2"/>
      <c r="OKO203" s="2"/>
      <c r="OKP203" s="2"/>
      <c r="OKQ203" s="2"/>
      <c r="OKR203" s="2"/>
      <c r="OKS203" s="2"/>
      <c r="OKT203" s="2"/>
      <c r="OKU203" s="2"/>
      <c r="OKV203" s="2"/>
      <c r="OKW203" s="2"/>
      <c r="OKX203" s="2"/>
      <c r="OKY203" s="2"/>
      <c r="OKZ203" s="2"/>
      <c r="OLA203" s="2"/>
      <c r="OLB203" s="2"/>
      <c r="OLC203" s="2"/>
      <c r="OLD203" s="2"/>
      <c r="OLE203" s="2"/>
      <c r="OLF203" s="2"/>
      <c r="OLG203" s="2"/>
      <c r="OLH203" s="2"/>
      <c r="OLI203" s="2"/>
      <c r="OLJ203" s="2"/>
      <c r="OLK203" s="2"/>
      <c r="OLL203" s="2"/>
      <c r="OLM203" s="2"/>
      <c r="OLN203" s="2"/>
      <c r="OLO203" s="2"/>
      <c r="OLP203" s="2"/>
      <c r="OLQ203" s="2"/>
      <c r="OLR203" s="2"/>
      <c r="OLS203" s="2"/>
      <c r="OLT203" s="2"/>
      <c r="OLU203" s="2"/>
      <c r="OLV203" s="2"/>
      <c r="OLW203" s="2"/>
      <c r="OLX203" s="2"/>
      <c r="OLY203" s="2"/>
      <c r="OLZ203" s="2"/>
      <c r="OMA203" s="2"/>
      <c r="OMB203" s="2"/>
      <c r="OMC203" s="2"/>
      <c r="OMD203" s="2"/>
      <c r="OME203" s="2"/>
      <c r="OMF203" s="2"/>
      <c r="OMG203" s="2"/>
      <c r="OMH203" s="2"/>
      <c r="OMI203" s="2"/>
      <c r="OMJ203" s="2"/>
      <c r="OMK203" s="2"/>
      <c r="OML203" s="2"/>
      <c r="OMM203" s="2"/>
      <c r="OMN203" s="2"/>
      <c r="OMO203" s="2"/>
      <c r="OMP203" s="2"/>
      <c r="OMQ203" s="2"/>
      <c r="OMR203" s="2"/>
      <c r="OMS203" s="2"/>
      <c r="OMT203" s="2"/>
      <c r="OMU203" s="2"/>
      <c r="OMV203" s="2"/>
      <c r="OMW203" s="2"/>
      <c r="OMX203" s="2"/>
      <c r="OMY203" s="2"/>
      <c r="OMZ203" s="2"/>
      <c r="ONA203" s="2"/>
      <c r="ONB203" s="2"/>
      <c r="ONC203" s="2"/>
      <c r="OND203" s="2"/>
      <c r="ONE203" s="2"/>
      <c r="ONF203" s="2"/>
      <c r="ONG203" s="2"/>
      <c r="ONH203" s="2"/>
      <c r="ONI203" s="2"/>
      <c r="ONJ203" s="2"/>
      <c r="ONK203" s="2"/>
      <c r="ONL203" s="2"/>
      <c r="ONM203" s="2"/>
      <c r="ONN203" s="2"/>
      <c r="ONO203" s="2"/>
      <c r="ONP203" s="2"/>
      <c r="ONQ203" s="2"/>
      <c r="ONR203" s="2"/>
      <c r="ONS203" s="2"/>
      <c r="ONT203" s="2"/>
      <c r="ONU203" s="2"/>
      <c r="ONV203" s="2"/>
      <c r="ONW203" s="2"/>
      <c r="ONX203" s="2"/>
      <c r="ONY203" s="2"/>
      <c r="ONZ203" s="2"/>
      <c r="OOA203" s="2"/>
      <c r="OOB203" s="2"/>
      <c r="OOC203" s="2"/>
      <c r="OOD203" s="2"/>
      <c r="OOE203" s="2"/>
      <c r="OOF203" s="2"/>
      <c r="OOG203" s="2"/>
      <c r="OOH203" s="2"/>
      <c r="OOI203" s="2"/>
      <c r="OOJ203" s="2"/>
      <c r="OOK203" s="2"/>
      <c r="OOL203" s="2"/>
      <c r="OOM203" s="2"/>
      <c r="OON203" s="2"/>
      <c r="OOO203" s="2"/>
      <c r="OOP203" s="2"/>
      <c r="OOQ203" s="2"/>
      <c r="OOR203" s="2"/>
      <c r="OOS203" s="2"/>
      <c r="OOT203" s="2"/>
      <c r="OOU203" s="2"/>
      <c r="OOV203" s="2"/>
      <c r="OOW203" s="2"/>
      <c r="OOX203" s="2"/>
      <c r="OOY203" s="2"/>
      <c r="OOZ203" s="2"/>
      <c r="OPA203" s="2"/>
      <c r="OPB203" s="2"/>
      <c r="OPC203" s="2"/>
      <c r="OPD203" s="2"/>
      <c r="OPE203" s="2"/>
      <c r="OPF203" s="2"/>
      <c r="OPG203" s="2"/>
      <c r="OPH203" s="2"/>
      <c r="OPI203" s="2"/>
      <c r="OPJ203" s="2"/>
      <c r="OPK203" s="2"/>
      <c r="OPL203" s="2"/>
      <c r="OPM203" s="2"/>
      <c r="OPN203" s="2"/>
      <c r="OPO203" s="2"/>
      <c r="OPP203" s="2"/>
      <c r="OPQ203" s="2"/>
      <c r="OPR203" s="2"/>
      <c r="OPS203" s="2"/>
      <c r="OPT203" s="2"/>
      <c r="OPU203" s="2"/>
      <c r="OPV203" s="2"/>
      <c r="OPW203" s="2"/>
      <c r="OPX203" s="2"/>
      <c r="OPY203" s="2"/>
      <c r="OPZ203" s="2"/>
      <c r="OQA203" s="2"/>
      <c r="OQB203" s="2"/>
      <c r="OQC203" s="2"/>
      <c r="OQD203" s="2"/>
      <c r="OQE203" s="2"/>
      <c r="OQF203" s="2"/>
      <c r="OQG203" s="2"/>
      <c r="OQH203" s="2"/>
      <c r="OQI203" s="2"/>
      <c r="OQJ203" s="2"/>
      <c r="OQK203" s="2"/>
      <c r="OQL203" s="2"/>
      <c r="OQM203" s="2"/>
      <c r="OQN203" s="2"/>
      <c r="OQO203" s="2"/>
      <c r="OQP203" s="2"/>
      <c r="OQQ203" s="2"/>
      <c r="OQR203" s="2"/>
      <c r="OQS203" s="2"/>
      <c r="OQT203" s="2"/>
      <c r="OQU203" s="2"/>
      <c r="OQV203" s="2"/>
      <c r="OQW203" s="2"/>
      <c r="OQX203" s="2"/>
      <c r="OQY203" s="2"/>
      <c r="OQZ203" s="2"/>
      <c r="ORA203" s="2"/>
      <c r="ORB203" s="2"/>
      <c r="ORC203" s="2"/>
      <c r="ORD203" s="2"/>
      <c r="ORE203" s="2"/>
      <c r="ORF203" s="2"/>
      <c r="ORG203" s="2"/>
      <c r="ORH203" s="2"/>
      <c r="ORI203" s="2"/>
      <c r="ORJ203" s="2"/>
      <c r="ORK203" s="2"/>
      <c r="ORL203" s="2"/>
      <c r="ORM203" s="2"/>
      <c r="ORN203" s="2"/>
      <c r="ORO203" s="2"/>
      <c r="ORP203" s="2"/>
      <c r="ORQ203" s="2"/>
      <c r="ORR203" s="2"/>
      <c r="ORS203" s="2"/>
      <c r="ORT203" s="2"/>
      <c r="ORU203" s="2"/>
      <c r="ORV203" s="2"/>
      <c r="ORW203" s="2"/>
      <c r="ORX203" s="2"/>
      <c r="ORY203" s="2"/>
      <c r="ORZ203" s="2"/>
      <c r="OSA203" s="2"/>
      <c r="OSB203" s="2"/>
      <c r="OSC203" s="2"/>
      <c r="OSD203" s="2"/>
      <c r="OSE203" s="2"/>
      <c r="OSF203" s="2"/>
      <c r="OSG203" s="2"/>
      <c r="OSH203" s="2"/>
      <c r="OSI203" s="2"/>
      <c r="OSJ203" s="2"/>
      <c r="OSK203" s="2"/>
      <c r="OSL203" s="2"/>
      <c r="OSM203" s="2"/>
      <c r="OSN203" s="2"/>
      <c r="OSO203" s="2"/>
      <c r="OSP203" s="2"/>
      <c r="OSQ203" s="2"/>
      <c r="OSR203" s="2"/>
      <c r="OSS203" s="2"/>
      <c r="OST203" s="2"/>
      <c r="OSU203" s="2"/>
      <c r="OSV203" s="2"/>
      <c r="OSW203" s="2"/>
      <c r="OSX203" s="2"/>
      <c r="OSY203" s="2"/>
      <c r="OSZ203" s="2"/>
      <c r="OTA203" s="2"/>
      <c r="OTB203" s="2"/>
      <c r="OTC203" s="2"/>
      <c r="OTD203" s="2"/>
      <c r="OTE203" s="2"/>
      <c r="OTF203" s="2"/>
      <c r="OTG203" s="2"/>
      <c r="OTH203" s="2"/>
      <c r="OTI203" s="2"/>
      <c r="OTJ203" s="2"/>
      <c r="OTK203" s="2"/>
      <c r="OTL203" s="2"/>
      <c r="OTM203" s="2"/>
      <c r="OTN203" s="2"/>
      <c r="OTO203" s="2"/>
      <c r="OTP203" s="2"/>
      <c r="OTQ203" s="2"/>
      <c r="OTR203" s="2"/>
      <c r="OTS203" s="2"/>
      <c r="OTT203" s="2"/>
      <c r="OTU203" s="2"/>
      <c r="OTV203" s="2"/>
      <c r="OTW203" s="2"/>
      <c r="OTX203" s="2"/>
      <c r="OTY203" s="2"/>
      <c r="OTZ203" s="2"/>
      <c r="OUA203" s="2"/>
      <c r="OUB203" s="2"/>
      <c r="OUC203" s="2"/>
      <c r="OUD203" s="2"/>
      <c r="OUE203" s="2"/>
      <c r="OUF203" s="2"/>
      <c r="OUG203" s="2"/>
      <c r="OUH203" s="2"/>
      <c r="OUI203" s="2"/>
      <c r="OUJ203" s="2"/>
      <c r="OUK203" s="2"/>
      <c r="OUL203" s="2"/>
      <c r="OUM203" s="2"/>
      <c r="OUN203" s="2"/>
      <c r="OUO203" s="2"/>
      <c r="OUP203" s="2"/>
      <c r="OUQ203" s="2"/>
      <c r="OUR203" s="2"/>
      <c r="OUS203" s="2"/>
      <c r="OUT203" s="2"/>
      <c r="OUU203" s="2"/>
      <c r="OUV203" s="2"/>
      <c r="OUW203" s="2"/>
      <c r="OUX203" s="2"/>
      <c r="OUY203" s="2"/>
      <c r="OUZ203" s="2"/>
      <c r="OVA203" s="2"/>
      <c r="OVB203" s="2"/>
      <c r="OVC203" s="2"/>
      <c r="OVD203" s="2"/>
      <c r="OVE203" s="2"/>
      <c r="OVF203" s="2"/>
      <c r="OVG203" s="2"/>
      <c r="OVH203" s="2"/>
      <c r="OVI203" s="2"/>
      <c r="OVJ203" s="2"/>
      <c r="OVK203" s="2"/>
      <c r="OVL203" s="2"/>
      <c r="OVM203" s="2"/>
      <c r="OVN203" s="2"/>
      <c r="OVO203" s="2"/>
      <c r="OVP203" s="2"/>
      <c r="OVQ203" s="2"/>
      <c r="OVR203" s="2"/>
      <c r="OVS203" s="2"/>
      <c r="OVT203" s="2"/>
      <c r="OVU203" s="2"/>
      <c r="OVV203" s="2"/>
      <c r="OVW203" s="2"/>
      <c r="OVX203" s="2"/>
      <c r="OVY203" s="2"/>
      <c r="OVZ203" s="2"/>
      <c r="OWA203" s="2"/>
      <c r="OWB203" s="2"/>
      <c r="OWC203" s="2"/>
      <c r="OWD203" s="2"/>
      <c r="OWE203" s="2"/>
      <c r="OWF203" s="2"/>
      <c r="OWG203" s="2"/>
      <c r="OWH203" s="2"/>
      <c r="OWI203" s="2"/>
      <c r="OWJ203" s="2"/>
      <c r="OWK203" s="2"/>
      <c r="OWL203" s="2"/>
      <c r="OWM203" s="2"/>
      <c r="OWN203" s="2"/>
      <c r="OWO203" s="2"/>
      <c r="OWP203" s="2"/>
      <c r="OWQ203" s="2"/>
      <c r="OWR203" s="2"/>
      <c r="OWS203" s="2"/>
      <c r="OWT203" s="2"/>
      <c r="OWU203" s="2"/>
      <c r="OWV203" s="2"/>
      <c r="OWW203" s="2"/>
      <c r="OWX203" s="2"/>
      <c r="OWY203" s="2"/>
      <c r="OWZ203" s="2"/>
      <c r="OXA203" s="2"/>
      <c r="OXB203" s="2"/>
      <c r="OXC203" s="2"/>
      <c r="OXD203" s="2"/>
      <c r="OXE203" s="2"/>
      <c r="OXF203" s="2"/>
      <c r="OXG203" s="2"/>
      <c r="OXH203" s="2"/>
      <c r="OXI203" s="2"/>
      <c r="OXJ203" s="2"/>
      <c r="OXK203" s="2"/>
      <c r="OXL203" s="2"/>
      <c r="OXM203" s="2"/>
      <c r="OXN203" s="2"/>
      <c r="OXO203" s="2"/>
      <c r="OXP203" s="2"/>
      <c r="OXQ203" s="2"/>
      <c r="OXR203" s="2"/>
      <c r="OXS203" s="2"/>
      <c r="OXT203" s="2"/>
      <c r="OXU203" s="2"/>
      <c r="OXV203" s="2"/>
      <c r="OXW203" s="2"/>
      <c r="OXX203" s="2"/>
      <c r="OXY203" s="2"/>
      <c r="OXZ203" s="2"/>
      <c r="OYA203" s="2"/>
      <c r="OYB203" s="2"/>
      <c r="OYC203" s="2"/>
      <c r="OYD203" s="2"/>
      <c r="OYE203" s="2"/>
      <c r="OYF203" s="2"/>
      <c r="OYG203" s="2"/>
      <c r="OYH203" s="2"/>
      <c r="OYI203" s="2"/>
      <c r="OYJ203" s="2"/>
      <c r="OYK203" s="2"/>
      <c r="OYL203" s="2"/>
      <c r="OYM203" s="2"/>
      <c r="OYN203" s="2"/>
      <c r="OYO203" s="2"/>
      <c r="OYP203" s="2"/>
      <c r="OYQ203" s="2"/>
      <c r="OYR203" s="2"/>
      <c r="OYS203" s="2"/>
      <c r="OYT203" s="2"/>
      <c r="OYU203" s="2"/>
      <c r="OYV203" s="2"/>
      <c r="OYW203" s="2"/>
      <c r="OYX203" s="2"/>
      <c r="OYY203" s="2"/>
      <c r="OYZ203" s="2"/>
      <c r="OZA203" s="2"/>
      <c r="OZB203" s="2"/>
      <c r="OZC203" s="2"/>
      <c r="OZD203" s="2"/>
      <c r="OZE203" s="2"/>
      <c r="OZF203" s="2"/>
      <c r="OZG203" s="2"/>
      <c r="OZH203" s="2"/>
      <c r="OZI203" s="2"/>
      <c r="OZJ203" s="2"/>
      <c r="OZK203" s="2"/>
      <c r="OZL203" s="2"/>
      <c r="OZM203" s="2"/>
      <c r="OZN203" s="2"/>
      <c r="OZO203" s="2"/>
      <c r="OZP203" s="2"/>
      <c r="OZQ203" s="2"/>
      <c r="OZR203" s="2"/>
      <c r="OZS203" s="2"/>
      <c r="OZT203" s="2"/>
      <c r="OZU203" s="2"/>
      <c r="OZV203" s="2"/>
      <c r="OZW203" s="2"/>
      <c r="OZX203" s="2"/>
      <c r="OZY203" s="2"/>
      <c r="OZZ203" s="2"/>
      <c r="PAA203" s="2"/>
      <c r="PAB203" s="2"/>
      <c r="PAC203" s="2"/>
      <c r="PAD203" s="2"/>
      <c r="PAE203" s="2"/>
      <c r="PAF203" s="2"/>
      <c r="PAG203" s="2"/>
      <c r="PAH203" s="2"/>
      <c r="PAI203" s="2"/>
      <c r="PAJ203" s="2"/>
      <c r="PAK203" s="2"/>
      <c r="PAL203" s="2"/>
      <c r="PAM203" s="2"/>
      <c r="PAN203" s="2"/>
      <c r="PAO203" s="2"/>
      <c r="PAP203" s="2"/>
      <c r="PAQ203" s="2"/>
      <c r="PAR203" s="2"/>
      <c r="PAS203" s="2"/>
      <c r="PAT203" s="2"/>
      <c r="PAU203" s="2"/>
      <c r="PAV203" s="2"/>
      <c r="PAW203" s="2"/>
      <c r="PAX203" s="2"/>
      <c r="PAY203" s="2"/>
      <c r="PAZ203" s="2"/>
      <c r="PBA203" s="2"/>
      <c r="PBB203" s="2"/>
      <c r="PBC203" s="2"/>
      <c r="PBD203" s="2"/>
      <c r="PBE203" s="2"/>
      <c r="PBF203" s="2"/>
      <c r="PBG203" s="2"/>
      <c r="PBH203" s="2"/>
      <c r="PBI203" s="2"/>
      <c r="PBJ203" s="2"/>
      <c r="PBK203" s="2"/>
      <c r="PBL203" s="2"/>
      <c r="PBM203" s="2"/>
      <c r="PBN203" s="2"/>
      <c r="PBO203" s="2"/>
      <c r="PBP203" s="2"/>
      <c r="PBQ203" s="2"/>
      <c r="PBR203" s="2"/>
      <c r="PBS203" s="2"/>
      <c r="PBT203" s="2"/>
      <c r="PBU203" s="2"/>
      <c r="PBV203" s="2"/>
      <c r="PBW203" s="2"/>
      <c r="PBX203" s="2"/>
      <c r="PBY203" s="2"/>
      <c r="PBZ203" s="2"/>
      <c r="PCA203" s="2"/>
      <c r="PCB203" s="2"/>
      <c r="PCC203" s="2"/>
      <c r="PCD203" s="2"/>
      <c r="PCE203" s="2"/>
      <c r="PCF203" s="2"/>
      <c r="PCG203" s="2"/>
      <c r="PCH203" s="2"/>
      <c r="PCI203" s="2"/>
      <c r="PCJ203" s="2"/>
      <c r="PCK203" s="2"/>
      <c r="PCL203" s="2"/>
      <c r="PCM203" s="2"/>
      <c r="PCN203" s="2"/>
      <c r="PCO203" s="2"/>
      <c r="PCP203" s="2"/>
      <c r="PCQ203" s="2"/>
      <c r="PCR203" s="2"/>
      <c r="PCS203" s="2"/>
      <c r="PCT203" s="2"/>
      <c r="PCU203" s="2"/>
      <c r="PCV203" s="2"/>
      <c r="PCW203" s="2"/>
      <c r="PCX203" s="2"/>
      <c r="PCY203" s="2"/>
      <c r="PCZ203" s="2"/>
      <c r="PDA203" s="2"/>
      <c r="PDB203" s="2"/>
      <c r="PDC203" s="2"/>
      <c r="PDD203" s="2"/>
      <c r="PDE203" s="2"/>
      <c r="PDF203" s="2"/>
      <c r="PDG203" s="2"/>
      <c r="PDH203" s="2"/>
      <c r="PDI203" s="2"/>
      <c r="PDJ203" s="2"/>
      <c r="PDK203" s="2"/>
      <c r="PDL203" s="2"/>
      <c r="PDM203" s="2"/>
      <c r="PDN203" s="2"/>
      <c r="PDO203" s="2"/>
      <c r="PDP203" s="2"/>
      <c r="PDQ203" s="2"/>
      <c r="PDR203" s="2"/>
      <c r="PDS203" s="2"/>
      <c r="PDT203" s="2"/>
      <c r="PDU203" s="2"/>
      <c r="PDV203" s="2"/>
      <c r="PDW203" s="2"/>
      <c r="PDX203" s="2"/>
      <c r="PDY203" s="2"/>
      <c r="PDZ203" s="2"/>
      <c r="PEA203" s="2"/>
      <c r="PEB203" s="2"/>
      <c r="PEC203" s="2"/>
      <c r="PED203" s="2"/>
      <c r="PEE203" s="2"/>
      <c r="PEF203" s="2"/>
      <c r="PEG203" s="2"/>
      <c r="PEH203" s="2"/>
      <c r="PEI203" s="2"/>
      <c r="PEJ203" s="2"/>
      <c r="PEK203" s="2"/>
      <c r="PEL203" s="2"/>
      <c r="PEM203" s="2"/>
      <c r="PEN203" s="2"/>
      <c r="PEO203" s="2"/>
      <c r="PEP203" s="2"/>
      <c r="PEQ203" s="2"/>
      <c r="PER203" s="2"/>
      <c r="PES203" s="2"/>
      <c r="PET203" s="2"/>
      <c r="PEU203" s="2"/>
      <c r="PEV203" s="2"/>
      <c r="PEW203" s="2"/>
      <c r="PEX203" s="2"/>
      <c r="PEY203" s="2"/>
      <c r="PEZ203" s="2"/>
      <c r="PFA203" s="2"/>
      <c r="PFB203" s="2"/>
      <c r="PFC203" s="2"/>
      <c r="PFD203" s="2"/>
      <c r="PFE203" s="2"/>
      <c r="PFF203" s="2"/>
      <c r="PFG203" s="2"/>
      <c r="PFH203" s="2"/>
      <c r="PFI203" s="2"/>
      <c r="PFJ203" s="2"/>
      <c r="PFK203" s="2"/>
      <c r="PFL203" s="2"/>
      <c r="PFM203" s="2"/>
      <c r="PFN203" s="2"/>
      <c r="PFO203" s="2"/>
      <c r="PFP203" s="2"/>
      <c r="PFQ203" s="2"/>
      <c r="PFR203" s="2"/>
      <c r="PFS203" s="2"/>
      <c r="PFT203" s="2"/>
      <c r="PFU203" s="2"/>
      <c r="PFV203" s="2"/>
      <c r="PFW203" s="2"/>
      <c r="PFX203" s="2"/>
      <c r="PFY203" s="2"/>
      <c r="PFZ203" s="2"/>
      <c r="PGA203" s="2"/>
      <c r="PGB203" s="2"/>
      <c r="PGC203" s="2"/>
      <c r="PGD203" s="2"/>
      <c r="PGE203" s="2"/>
      <c r="PGF203" s="2"/>
      <c r="PGG203" s="2"/>
      <c r="PGH203" s="2"/>
      <c r="PGI203" s="2"/>
      <c r="PGJ203" s="2"/>
      <c r="PGK203" s="2"/>
      <c r="PGL203" s="2"/>
      <c r="PGM203" s="2"/>
      <c r="PGN203" s="2"/>
      <c r="PGO203" s="2"/>
      <c r="PGP203" s="2"/>
      <c r="PGQ203" s="2"/>
      <c r="PGR203" s="2"/>
      <c r="PGS203" s="2"/>
      <c r="PGT203" s="2"/>
      <c r="PGU203" s="2"/>
      <c r="PGV203" s="2"/>
      <c r="PGW203" s="2"/>
      <c r="PGX203" s="2"/>
      <c r="PGY203" s="2"/>
      <c r="PGZ203" s="2"/>
      <c r="PHA203" s="2"/>
      <c r="PHB203" s="2"/>
      <c r="PHC203" s="2"/>
      <c r="PHD203" s="2"/>
      <c r="PHE203" s="2"/>
      <c r="PHF203" s="2"/>
      <c r="PHG203" s="2"/>
      <c r="PHH203" s="2"/>
      <c r="PHI203" s="2"/>
      <c r="PHJ203" s="2"/>
      <c r="PHK203" s="2"/>
      <c r="PHL203" s="2"/>
      <c r="PHM203" s="2"/>
      <c r="PHN203" s="2"/>
      <c r="PHO203" s="2"/>
      <c r="PHP203" s="2"/>
      <c r="PHQ203" s="2"/>
      <c r="PHR203" s="2"/>
      <c r="PHS203" s="2"/>
      <c r="PHT203" s="2"/>
      <c r="PHU203" s="2"/>
      <c r="PHV203" s="2"/>
      <c r="PHW203" s="2"/>
      <c r="PHX203" s="2"/>
      <c r="PHY203" s="2"/>
      <c r="PHZ203" s="2"/>
      <c r="PIA203" s="2"/>
      <c r="PIB203" s="2"/>
      <c r="PIC203" s="2"/>
      <c r="PID203" s="2"/>
      <c r="PIE203" s="2"/>
      <c r="PIF203" s="2"/>
      <c r="PIG203" s="2"/>
      <c r="PIH203" s="2"/>
      <c r="PII203" s="2"/>
      <c r="PIJ203" s="2"/>
      <c r="PIK203" s="2"/>
      <c r="PIL203" s="2"/>
      <c r="PIM203" s="2"/>
      <c r="PIN203" s="2"/>
      <c r="PIO203" s="2"/>
      <c r="PIP203" s="2"/>
      <c r="PIQ203" s="2"/>
      <c r="PIR203" s="2"/>
      <c r="PIS203" s="2"/>
      <c r="PIT203" s="2"/>
      <c r="PIU203" s="2"/>
      <c r="PIV203" s="2"/>
      <c r="PIW203" s="2"/>
      <c r="PIX203" s="2"/>
      <c r="PIY203" s="2"/>
      <c r="PIZ203" s="2"/>
      <c r="PJA203" s="2"/>
      <c r="PJB203" s="2"/>
      <c r="PJC203" s="2"/>
      <c r="PJD203" s="2"/>
      <c r="PJE203" s="2"/>
      <c r="PJF203" s="2"/>
      <c r="PJG203" s="2"/>
      <c r="PJH203" s="2"/>
      <c r="PJI203" s="2"/>
      <c r="PJJ203" s="2"/>
      <c r="PJK203" s="2"/>
      <c r="PJL203" s="2"/>
      <c r="PJM203" s="2"/>
      <c r="PJN203" s="2"/>
      <c r="PJO203" s="2"/>
      <c r="PJP203" s="2"/>
      <c r="PJQ203" s="2"/>
      <c r="PJR203" s="2"/>
      <c r="PJS203" s="2"/>
      <c r="PJT203" s="2"/>
      <c r="PJU203" s="2"/>
      <c r="PJV203" s="2"/>
      <c r="PJW203" s="2"/>
      <c r="PJX203" s="2"/>
      <c r="PJY203" s="2"/>
      <c r="PJZ203" s="2"/>
      <c r="PKA203" s="2"/>
      <c r="PKB203" s="2"/>
      <c r="PKC203" s="2"/>
      <c r="PKD203" s="2"/>
      <c r="PKE203" s="2"/>
      <c r="PKF203" s="2"/>
      <c r="PKG203" s="2"/>
      <c r="PKH203" s="2"/>
      <c r="PKI203" s="2"/>
      <c r="PKJ203" s="2"/>
      <c r="PKK203" s="2"/>
      <c r="PKL203" s="2"/>
      <c r="PKM203" s="2"/>
      <c r="PKN203" s="2"/>
      <c r="PKO203" s="2"/>
      <c r="PKP203" s="2"/>
      <c r="PKQ203" s="2"/>
      <c r="PKR203" s="2"/>
      <c r="PKS203" s="2"/>
      <c r="PKT203" s="2"/>
      <c r="PKU203" s="2"/>
      <c r="PKV203" s="2"/>
      <c r="PKW203" s="2"/>
      <c r="PKX203" s="2"/>
      <c r="PKY203" s="2"/>
      <c r="PKZ203" s="2"/>
      <c r="PLA203" s="2"/>
      <c r="PLB203" s="2"/>
      <c r="PLC203" s="2"/>
      <c r="PLD203" s="2"/>
      <c r="PLE203" s="2"/>
      <c r="PLF203" s="2"/>
      <c r="PLG203" s="2"/>
      <c r="PLH203" s="2"/>
      <c r="PLI203" s="2"/>
      <c r="PLJ203" s="2"/>
      <c r="PLK203" s="2"/>
      <c r="PLL203" s="2"/>
      <c r="PLM203" s="2"/>
      <c r="PLN203" s="2"/>
      <c r="PLO203" s="2"/>
      <c r="PLP203" s="2"/>
      <c r="PLQ203" s="2"/>
      <c r="PLR203" s="2"/>
      <c r="PLS203" s="2"/>
      <c r="PLT203" s="2"/>
      <c r="PLU203" s="2"/>
      <c r="PLV203" s="2"/>
      <c r="PLW203" s="2"/>
      <c r="PLX203" s="2"/>
      <c r="PLY203" s="2"/>
      <c r="PLZ203" s="2"/>
      <c r="PMA203" s="2"/>
      <c r="PMB203" s="2"/>
      <c r="PMC203" s="2"/>
      <c r="PMD203" s="2"/>
      <c r="PME203" s="2"/>
      <c r="PMF203" s="2"/>
      <c r="PMG203" s="2"/>
      <c r="PMH203" s="2"/>
      <c r="PMI203" s="2"/>
      <c r="PMJ203" s="2"/>
      <c r="PMK203" s="2"/>
      <c r="PML203" s="2"/>
      <c r="PMM203" s="2"/>
      <c r="PMN203" s="2"/>
      <c r="PMO203" s="2"/>
      <c r="PMP203" s="2"/>
      <c r="PMQ203" s="2"/>
      <c r="PMR203" s="2"/>
      <c r="PMS203" s="2"/>
      <c r="PMT203" s="2"/>
      <c r="PMU203" s="2"/>
      <c r="PMV203" s="2"/>
      <c r="PMW203" s="2"/>
      <c r="PMX203" s="2"/>
      <c r="PMY203" s="2"/>
      <c r="PMZ203" s="2"/>
      <c r="PNA203" s="2"/>
      <c r="PNB203" s="2"/>
      <c r="PNC203" s="2"/>
      <c r="PND203" s="2"/>
      <c r="PNE203" s="2"/>
      <c r="PNF203" s="2"/>
      <c r="PNG203" s="2"/>
      <c r="PNH203" s="2"/>
      <c r="PNI203" s="2"/>
      <c r="PNJ203" s="2"/>
      <c r="PNK203" s="2"/>
      <c r="PNL203" s="2"/>
      <c r="PNM203" s="2"/>
      <c r="PNN203" s="2"/>
      <c r="PNO203" s="2"/>
      <c r="PNP203" s="2"/>
      <c r="PNQ203" s="2"/>
      <c r="PNR203" s="2"/>
      <c r="PNS203" s="2"/>
      <c r="PNT203" s="2"/>
      <c r="PNU203" s="2"/>
      <c r="PNV203" s="2"/>
      <c r="PNW203" s="2"/>
      <c r="PNX203" s="2"/>
      <c r="PNY203" s="2"/>
      <c r="PNZ203" s="2"/>
      <c r="POA203" s="2"/>
      <c r="POB203" s="2"/>
      <c r="POC203" s="2"/>
      <c r="POD203" s="2"/>
      <c r="POE203" s="2"/>
      <c r="POF203" s="2"/>
      <c r="POG203" s="2"/>
      <c r="POH203" s="2"/>
      <c r="POI203" s="2"/>
      <c r="POJ203" s="2"/>
      <c r="POK203" s="2"/>
      <c r="POL203" s="2"/>
      <c r="POM203" s="2"/>
      <c r="PON203" s="2"/>
      <c r="POO203" s="2"/>
      <c r="POP203" s="2"/>
      <c r="POQ203" s="2"/>
      <c r="POR203" s="2"/>
      <c r="POS203" s="2"/>
      <c r="POT203" s="2"/>
      <c r="POU203" s="2"/>
      <c r="POV203" s="2"/>
      <c r="POW203" s="2"/>
      <c r="POX203" s="2"/>
      <c r="POY203" s="2"/>
      <c r="POZ203" s="2"/>
      <c r="PPA203" s="2"/>
      <c r="PPB203" s="2"/>
      <c r="PPC203" s="2"/>
      <c r="PPD203" s="2"/>
      <c r="PPE203" s="2"/>
      <c r="PPF203" s="2"/>
      <c r="PPG203" s="2"/>
      <c r="PPH203" s="2"/>
      <c r="PPI203" s="2"/>
      <c r="PPJ203" s="2"/>
      <c r="PPK203" s="2"/>
      <c r="PPL203" s="2"/>
      <c r="PPM203" s="2"/>
      <c r="PPN203" s="2"/>
      <c r="PPO203" s="2"/>
      <c r="PPP203" s="2"/>
      <c r="PPQ203" s="2"/>
      <c r="PPR203" s="2"/>
      <c r="PPS203" s="2"/>
      <c r="PPT203" s="2"/>
      <c r="PPU203" s="2"/>
      <c r="PPV203" s="2"/>
      <c r="PPW203" s="2"/>
      <c r="PPX203" s="2"/>
      <c r="PPY203" s="2"/>
      <c r="PPZ203" s="2"/>
      <c r="PQA203" s="2"/>
      <c r="PQB203" s="2"/>
      <c r="PQC203" s="2"/>
      <c r="PQD203" s="2"/>
      <c r="PQE203" s="2"/>
      <c r="PQF203" s="2"/>
      <c r="PQG203" s="2"/>
      <c r="PQH203" s="2"/>
      <c r="PQI203" s="2"/>
      <c r="PQJ203" s="2"/>
      <c r="PQK203" s="2"/>
      <c r="PQL203" s="2"/>
      <c r="PQM203" s="2"/>
      <c r="PQN203" s="2"/>
      <c r="PQO203" s="2"/>
      <c r="PQP203" s="2"/>
      <c r="PQQ203" s="2"/>
      <c r="PQR203" s="2"/>
      <c r="PQS203" s="2"/>
      <c r="PQT203" s="2"/>
      <c r="PQU203" s="2"/>
      <c r="PQV203" s="2"/>
      <c r="PQW203" s="2"/>
      <c r="PQX203" s="2"/>
      <c r="PQY203" s="2"/>
      <c r="PQZ203" s="2"/>
      <c r="PRA203" s="2"/>
      <c r="PRB203" s="2"/>
      <c r="PRC203" s="2"/>
      <c r="PRD203" s="2"/>
      <c r="PRE203" s="2"/>
      <c r="PRF203" s="2"/>
      <c r="PRG203" s="2"/>
      <c r="PRH203" s="2"/>
      <c r="PRI203" s="2"/>
      <c r="PRJ203" s="2"/>
      <c r="PRK203" s="2"/>
      <c r="PRL203" s="2"/>
      <c r="PRM203" s="2"/>
      <c r="PRN203" s="2"/>
      <c r="PRO203" s="2"/>
      <c r="PRP203" s="2"/>
      <c r="PRQ203" s="2"/>
      <c r="PRR203" s="2"/>
      <c r="PRS203" s="2"/>
      <c r="PRT203" s="2"/>
      <c r="PRU203" s="2"/>
      <c r="PRV203" s="2"/>
      <c r="PRW203" s="2"/>
      <c r="PRX203" s="2"/>
      <c r="PRY203" s="2"/>
      <c r="PRZ203" s="2"/>
      <c r="PSA203" s="2"/>
      <c r="PSB203" s="2"/>
      <c r="PSC203" s="2"/>
      <c r="PSD203" s="2"/>
      <c r="PSE203" s="2"/>
      <c r="PSF203" s="2"/>
      <c r="PSG203" s="2"/>
      <c r="PSH203" s="2"/>
      <c r="PSI203" s="2"/>
      <c r="PSJ203" s="2"/>
      <c r="PSK203" s="2"/>
      <c r="PSL203" s="2"/>
      <c r="PSM203" s="2"/>
      <c r="PSN203" s="2"/>
      <c r="PSO203" s="2"/>
      <c r="PSP203" s="2"/>
      <c r="PSQ203" s="2"/>
      <c r="PSR203" s="2"/>
      <c r="PSS203" s="2"/>
      <c r="PST203" s="2"/>
      <c r="PSU203" s="2"/>
      <c r="PSV203" s="2"/>
      <c r="PSW203" s="2"/>
      <c r="PSX203" s="2"/>
      <c r="PSY203" s="2"/>
      <c r="PSZ203" s="2"/>
      <c r="PTA203" s="2"/>
      <c r="PTB203" s="2"/>
      <c r="PTC203" s="2"/>
      <c r="PTD203" s="2"/>
      <c r="PTE203" s="2"/>
      <c r="PTF203" s="2"/>
      <c r="PTG203" s="2"/>
      <c r="PTH203" s="2"/>
      <c r="PTI203" s="2"/>
      <c r="PTJ203" s="2"/>
      <c r="PTK203" s="2"/>
      <c r="PTL203" s="2"/>
      <c r="PTM203" s="2"/>
      <c r="PTN203" s="2"/>
      <c r="PTO203" s="2"/>
      <c r="PTP203" s="2"/>
      <c r="PTQ203" s="2"/>
      <c r="PTR203" s="2"/>
      <c r="PTS203" s="2"/>
      <c r="PTT203" s="2"/>
      <c r="PTU203" s="2"/>
      <c r="PTV203" s="2"/>
      <c r="PTW203" s="2"/>
      <c r="PTX203" s="2"/>
      <c r="PTY203" s="2"/>
      <c r="PTZ203" s="2"/>
      <c r="PUA203" s="2"/>
      <c r="PUB203" s="2"/>
      <c r="PUC203" s="2"/>
      <c r="PUD203" s="2"/>
      <c r="PUE203" s="2"/>
      <c r="PUF203" s="2"/>
      <c r="PUG203" s="2"/>
      <c r="PUH203" s="2"/>
      <c r="PUI203" s="2"/>
      <c r="PUJ203" s="2"/>
      <c r="PUK203" s="2"/>
      <c r="PUL203" s="2"/>
      <c r="PUM203" s="2"/>
      <c r="PUN203" s="2"/>
      <c r="PUO203" s="2"/>
      <c r="PUP203" s="2"/>
      <c r="PUQ203" s="2"/>
      <c r="PUR203" s="2"/>
      <c r="PUS203" s="2"/>
      <c r="PUT203" s="2"/>
      <c r="PUU203" s="2"/>
      <c r="PUV203" s="2"/>
      <c r="PUW203" s="2"/>
      <c r="PUX203" s="2"/>
      <c r="PUY203" s="2"/>
      <c r="PUZ203" s="2"/>
      <c r="PVA203" s="2"/>
      <c r="PVB203" s="2"/>
      <c r="PVC203" s="2"/>
      <c r="PVD203" s="2"/>
      <c r="PVE203" s="2"/>
      <c r="PVF203" s="2"/>
      <c r="PVG203" s="2"/>
      <c r="PVH203" s="2"/>
      <c r="PVI203" s="2"/>
      <c r="PVJ203" s="2"/>
      <c r="PVK203" s="2"/>
      <c r="PVL203" s="2"/>
      <c r="PVM203" s="2"/>
      <c r="PVN203" s="2"/>
      <c r="PVO203" s="2"/>
      <c r="PVP203" s="2"/>
      <c r="PVQ203" s="2"/>
      <c r="PVR203" s="2"/>
      <c r="PVS203" s="2"/>
      <c r="PVT203" s="2"/>
      <c r="PVU203" s="2"/>
      <c r="PVV203" s="2"/>
      <c r="PVW203" s="2"/>
      <c r="PVX203" s="2"/>
      <c r="PVY203" s="2"/>
      <c r="PVZ203" s="2"/>
      <c r="PWA203" s="2"/>
      <c r="PWB203" s="2"/>
      <c r="PWC203" s="2"/>
      <c r="PWD203" s="2"/>
      <c r="PWE203" s="2"/>
      <c r="PWF203" s="2"/>
      <c r="PWG203" s="2"/>
      <c r="PWH203" s="2"/>
      <c r="PWI203" s="2"/>
      <c r="PWJ203" s="2"/>
      <c r="PWK203" s="2"/>
      <c r="PWL203" s="2"/>
      <c r="PWM203" s="2"/>
      <c r="PWN203" s="2"/>
      <c r="PWO203" s="2"/>
      <c r="PWP203" s="2"/>
      <c r="PWQ203" s="2"/>
      <c r="PWR203" s="2"/>
      <c r="PWS203" s="2"/>
      <c r="PWT203" s="2"/>
      <c r="PWU203" s="2"/>
      <c r="PWV203" s="2"/>
      <c r="PWW203" s="2"/>
      <c r="PWX203" s="2"/>
      <c r="PWY203" s="2"/>
      <c r="PWZ203" s="2"/>
      <c r="PXA203" s="2"/>
      <c r="PXB203" s="2"/>
      <c r="PXC203" s="2"/>
      <c r="PXD203" s="2"/>
      <c r="PXE203" s="2"/>
      <c r="PXF203" s="2"/>
      <c r="PXG203" s="2"/>
      <c r="PXH203" s="2"/>
      <c r="PXI203" s="2"/>
      <c r="PXJ203" s="2"/>
      <c r="PXK203" s="2"/>
      <c r="PXL203" s="2"/>
      <c r="PXM203" s="2"/>
      <c r="PXN203" s="2"/>
      <c r="PXO203" s="2"/>
      <c r="PXP203" s="2"/>
      <c r="PXQ203" s="2"/>
      <c r="PXR203" s="2"/>
      <c r="PXS203" s="2"/>
      <c r="PXT203" s="2"/>
      <c r="PXU203" s="2"/>
      <c r="PXV203" s="2"/>
      <c r="PXW203" s="2"/>
      <c r="PXX203" s="2"/>
      <c r="PXY203" s="2"/>
      <c r="PXZ203" s="2"/>
      <c r="PYA203" s="2"/>
      <c r="PYB203" s="2"/>
      <c r="PYC203" s="2"/>
      <c r="PYD203" s="2"/>
      <c r="PYE203" s="2"/>
      <c r="PYF203" s="2"/>
      <c r="PYG203" s="2"/>
      <c r="PYH203" s="2"/>
      <c r="PYI203" s="2"/>
      <c r="PYJ203" s="2"/>
      <c r="PYK203" s="2"/>
      <c r="PYL203" s="2"/>
      <c r="PYM203" s="2"/>
      <c r="PYN203" s="2"/>
      <c r="PYO203" s="2"/>
      <c r="PYP203" s="2"/>
      <c r="PYQ203" s="2"/>
      <c r="PYR203" s="2"/>
      <c r="PYS203" s="2"/>
      <c r="PYT203" s="2"/>
      <c r="PYU203" s="2"/>
      <c r="PYV203" s="2"/>
      <c r="PYW203" s="2"/>
      <c r="PYX203" s="2"/>
      <c r="PYY203" s="2"/>
      <c r="PYZ203" s="2"/>
      <c r="PZA203" s="2"/>
      <c r="PZB203" s="2"/>
      <c r="PZC203" s="2"/>
      <c r="PZD203" s="2"/>
      <c r="PZE203" s="2"/>
      <c r="PZF203" s="2"/>
      <c r="PZG203" s="2"/>
      <c r="PZH203" s="2"/>
      <c r="PZI203" s="2"/>
      <c r="PZJ203" s="2"/>
      <c r="PZK203" s="2"/>
      <c r="PZL203" s="2"/>
      <c r="PZM203" s="2"/>
      <c r="PZN203" s="2"/>
      <c r="PZO203" s="2"/>
      <c r="PZP203" s="2"/>
      <c r="PZQ203" s="2"/>
      <c r="PZR203" s="2"/>
      <c r="PZS203" s="2"/>
      <c r="PZT203" s="2"/>
      <c r="PZU203" s="2"/>
      <c r="PZV203" s="2"/>
      <c r="PZW203" s="2"/>
      <c r="PZX203" s="2"/>
      <c r="PZY203" s="2"/>
      <c r="PZZ203" s="2"/>
      <c r="QAA203" s="2"/>
      <c r="QAB203" s="2"/>
      <c r="QAC203" s="2"/>
      <c r="QAD203" s="2"/>
      <c r="QAE203" s="2"/>
      <c r="QAF203" s="2"/>
      <c r="QAG203" s="2"/>
      <c r="QAH203" s="2"/>
      <c r="QAI203" s="2"/>
      <c r="QAJ203" s="2"/>
      <c r="QAK203" s="2"/>
      <c r="QAL203" s="2"/>
      <c r="QAM203" s="2"/>
      <c r="QAN203" s="2"/>
      <c r="QAO203" s="2"/>
      <c r="QAP203" s="2"/>
      <c r="QAQ203" s="2"/>
      <c r="QAR203" s="2"/>
      <c r="QAS203" s="2"/>
      <c r="QAT203" s="2"/>
      <c r="QAU203" s="2"/>
      <c r="QAV203" s="2"/>
      <c r="QAW203" s="2"/>
      <c r="QAX203" s="2"/>
      <c r="QAY203" s="2"/>
      <c r="QAZ203" s="2"/>
      <c r="QBA203" s="2"/>
      <c r="QBB203" s="2"/>
      <c r="QBC203" s="2"/>
      <c r="QBD203" s="2"/>
      <c r="QBE203" s="2"/>
      <c r="QBF203" s="2"/>
      <c r="QBG203" s="2"/>
      <c r="QBH203" s="2"/>
      <c r="QBI203" s="2"/>
      <c r="QBJ203" s="2"/>
      <c r="QBK203" s="2"/>
      <c r="QBL203" s="2"/>
      <c r="QBM203" s="2"/>
      <c r="QBN203" s="2"/>
      <c r="QBO203" s="2"/>
      <c r="QBP203" s="2"/>
      <c r="QBQ203" s="2"/>
      <c r="QBR203" s="2"/>
      <c r="QBS203" s="2"/>
      <c r="QBT203" s="2"/>
      <c r="QBU203" s="2"/>
      <c r="QBV203" s="2"/>
      <c r="QBW203" s="2"/>
      <c r="QBX203" s="2"/>
      <c r="QBY203" s="2"/>
      <c r="QBZ203" s="2"/>
      <c r="QCA203" s="2"/>
      <c r="QCB203" s="2"/>
      <c r="QCC203" s="2"/>
      <c r="QCD203" s="2"/>
      <c r="QCE203" s="2"/>
      <c r="QCF203" s="2"/>
      <c r="QCG203" s="2"/>
      <c r="QCH203" s="2"/>
      <c r="QCI203" s="2"/>
      <c r="QCJ203" s="2"/>
      <c r="QCK203" s="2"/>
      <c r="QCL203" s="2"/>
      <c r="QCM203" s="2"/>
      <c r="QCN203" s="2"/>
      <c r="QCO203" s="2"/>
      <c r="QCP203" s="2"/>
      <c r="QCQ203" s="2"/>
      <c r="QCR203" s="2"/>
      <c r="QCS203" s="2"/>
      <c r="QCT203" s="2"/>
      <c r="QCU203" s="2"/>
      <c r="QCV203" s="2"/>
      <c r="QCW203" s="2"/>
      <c r="QCX203" s="2"/>
      <c r="QCY203" s="2"/>
      <c r="QCZ203" s="2"/>
      <c r="QDA203" s="2"/>
      <c r="QDB203" s="2"/>
      <c r="QDC203" s="2"/>
      <c r="QDD203" s="2"/>
      <c r="QDE203" s="2"/>
      <c r="QDF203" s="2"/>
      <c r="QDG203" s="2"/>
      <c r="QDH203" s="2"/>
      <c r="QDI203" s="2"/>
      <c r="QDJ203" s="2"/>
      <c r="QDK203" s="2"/>
      <c r="QDL203" s="2"/>
      <c r="QDM203" s="2"/>
      <c r="QDN203" s="2"/>
      <c r="QDO203" s="2"/>
      <c r="QDP203" s="2"/>
      <c r="QDQ203" s="2"/>
      <c r="QDR203" s="2"/>
      <c r="QDS203" s="2"/>
      <c r="QDT203" s="2"/>
      <c r="QDU203" s="2"/>
      <c r="QDV203" s="2"/>
      <c r="QDW203" s="2"/>
      <c r="QDX203" s="2"/>
      <c r="QDY203" s="2"/>
      <c r="QDZ203" s="2"/>
      <c r="QEA203" s="2"/>
      <c r="QEB203" s="2"/>
      <c r="QEC203" s="2"/>
      <c r="QED203" s="2"/>
      <c r="QEE203" s="2"/>
      <c r="QEF203" s="2"/>
      <c r="QEG203" s="2"/>
      <c r="QEH203" s="2"/>
      <c r="QEI203" s="2"/>
      <c r="QEJ203" s="2"/>
      <c r="QEK203" s="2"/>
      <c r="QEL203" s="2"/>
      <c r="QEM203" s="2"/>
      <c r="QEN203" s="2"/>
      <c r="QEO203" s="2"/>
      <c r="QEP203" s="2"/>
      <c r="QEQ203" s="2"/>
      <c r="QER203" s="2"/>
      <c r="QES203" s="2"/>
      <c r="QET203" s="2"/>
      <c r="QEU203" s="2"/>
      <c r="QEV203" s="2"/>
      <c r="QEW203" s="2"/>
      <c r="QEX203" s="2"/>
      <c r="QEY203" s="2"/>
      <c r="QEZ203" s="2"/>
      <c r="QFA203" s="2"/>
      <c r="QFB203" s="2"/>
      <c r="QFC203" s="2"/>
      <c r="QFD203" s="2"/>
      <c r="QFE203" s="2"/>
      <c r="QFF203" s="2"/>
      <c r="QFG203" s="2"/>
      <c r="QFH203" s="2"/>
      <c r="QFI203" s="2"/>
      <c r="QFJ203" s="2"/>
      <c r="QFK203" s="2"/>
      <c r="QFL203" s="2"/>
      <c r="QFM203" s="2"/>
      <c r="QFN203" s="2"/>
      <c r="QFO203" s="2"/>
      <c r="QFP203" s="2"/>
      <c r="QFQ203" s="2"/>
      <c r="QFR203" s="2"/>
      <c r="QFS203" s="2"/>
      <c r="QFT203" s="2"/>
      <c r="QFU203" s="2"/>
      <c r="QFV203" s="2"/>
      <c r="QFW203" s="2"/>
      <c r="QFX203" s="2"/>
      <c r="QFY203" s="2"/>
      <c r="QFZ203" s="2"/>
      <c r="QGA203" s="2"/>
      <c r="QGB203" s="2"/>
      <c r="QGC203" s="2"/>
      <c r="QGD203" s="2"/>
      <c r="QGE203" s="2"/>
      <c r="QGF203" s="2"/>
      <c r="QGG203" s="2"/>
      <c r="QGH203" s="2"/>
      <c r="QGI203" s="2"/>
      <c r="QGJ203" s="2"/>
      <c r="QGK203" s="2"/>
      <c r="QGL203" s="2"/>
      <c r="QGM203" s="2"/>
      <c r="QGN203" s="2"/>
      <c r="QGO203" s="2"/>
      <c r="QGP203" s="2"/>
      <c r="QGQ203" s="2"/>
      <c r="QGR203" s="2"/>
      <c r="QGS203" s="2"/>
      <c r="QGT203" s="2"/>
      <c r="QGU203" s="2"/>
      <c r="QGV203" s="2"/>
      <c r="QGW203" s="2"/>
      <c r="QGX203" s="2"/>
      <c r="QGY203" s="2"/>
      <c r="QGZ203" s="2"/>
      <c r="QHA203" s="2"/>
      <c r="QHB203" s="2"/>
      <c r="QHC203" s="2"/>
      <c r="QHD203" s="2"/>
      <c r="QHE203" s="2"/>
      <c r="QHF203" s="2"/>
      <c r="QHG203" s="2"/>
      <c r="QHH203" s="2"/>
      <c r="QHI203" s="2"/>
      <c r="QHJ203" s="2"/>
      <c r="QHK203" s="2"/>
      <c r="QHL203" s="2"/>
      <c r="QHM203" s="2"/>
      <c r="QHN203" s="2"/>
      <c r="QHO203" s="2"/>
      <c r="QHP203" s="2"/>
      <c r="QHQ203" s="2"/>
      <c r="QHR203" s="2"/>
      <c r="QHS203" s="2"/>
      <c r="QHT203" s="2"/>
      <c r="QHU203" s="2"/>
      <c r="QHV203" s="2"/>
      <c r="QHW203" s="2"/>
      <c r="QHX203" s="2"/>
      <c r="QHY203" s="2"/>
      <c r="QHZ203" s="2"/>
      <c r="QIA203" s="2"/>
      <c r="QIB203" s="2"/>
      <c r="QIC203" s="2"/>
      <c r="QID203" s="2"/>
      <c r="QIE203" s="2"/>
      <c r="QIF203" s="2"/>
      <c r="QIG203" s="2"/>
      <c r="QIH203" s="2"/>
      <c r="QII203" s="2"/>
      <c r="QIJ203" s="2"/>
      <c r="QIK203" s="2"/>
      <c r="QIL203" s="2"/>
      <c r="QIM203" s="2"/>
      <c r="QIN203" s="2"/>
      <c r="QIO203" s="2"/>
      <c r="QIP203" s="2"/>
      <c r="QIQ203" s="2"/>
      <c r="QIR203" s="2"/>
      <c r="QIS203" s="2"/>
      <c r="QIT203" s="2"/>
      <c r="QIU203" s="2"/>
      <c r="QIV203" s="2"/>
      <c r="QIW203" s="2"/>
      <c r="QIX203" s="2"/>
      <c r="QIY203" s="2"/>
      <c r="QIZ203" s="2"/>
      <c r="QJA203" s="2"/>
      <c r="QJB203" s="2"/>
      <c r="QJC203" s="2"/>
      <c r="QJD203" s="2"/>
      <c r="QJE203" s="2"/>
      <c r="QJF203" s="2"/>
      <c r="QJG203" s="2"/>
      <c r="QJH203" s="2"/>
      <c r="QJI203" s="2"/>
      <c r="QJJ203" s="2"/>
      <c r="QJK203" s="2"/>
      <c r="QJL203" s="2"/>
      <c r="QJM203" s="2"/>
      <c r="QJN203" s="2"/>
      <c r="QJO203" s="2"/>
      <c r="QJP203" s="2"/>
      <c r="QJQ203" s="2"/>
      <c r="QJR203" s="2"/>
      <c r="QJS203" s="2"/>
      <c r="QJT203" s="2"/>
      <c r="QJU203" s="2"/>
      <c r="QJV203" s="2"/>
      <c r="QJW203" s="2"/>
      <c r="QJX203" s="2"/>
      <c r="QJY203" s="2"/>
      <c r="QJZ203" s="2"/>
      <c r="QKA203" s="2"/>
      <c r="QKB203" s="2"/>
      <c r="QKC203" s="2"/>
      <c r="QKD203" s="2"/>
      <c r="QKE203" s="2"/>
      <c r="QKF203" s="2"/>
      <c r="QKG203" s="2"/>
      <c r="QKH203" s="2"/>
      <c r="QKI203" s="2"/>
      <c r="QKJ203" s="2"/>
      <c r="QKK203" s="2"/>
      <c r="QKL203" s="2"/>
      <c r="QKM203" s="2"/>
      <c r="QKN203" s="2"/>
      <c r="QKO203" s="2"/>
      <c r="QKP203" s="2"/>
      <c r="QKQ203" s="2"/>
      <c r="QKR203" s="2"/>
      <c r="QKS203" s="2"/>
      <c r="QKT203" s="2"/>
      <c r="QKU203" s="2"/>
      <c r="QKV203" s="2"/>
      <c r="QKW203" s="2"/>
      <c r="QKX203" s="2"/>
      <c r="QKY203" s="2"/>
      <c r="QKZ203" s="2"/>
      <c r="QLA203" s="2"/>
      <c r="QLB203" s="2"/>
      <c r="QLC203" s="2"/>
      <c r="QLD203" s="2"/>
      <c r="QLE203" s="2"/>
      <c r="QLF203" s="2"/>
      <c r="QLG203" s="2"/>
      <c r="QLH203" s="2"/>
      <c r="QLI203" s="2"/>
      <c r="QLJ203" s="2"/>
      <c r="QLK203" s="2"/>
      <c r="QLL203" s="2"/>
      <c r="QLM203" s="2"/>
      <c r="QLN203" s="2"/>
      <c r="QLO203" s="2"/>
      <c r="QLP203" s="2"/>
      <c r="QLQ203" s="2"/>
      <c r="QLR203" s="2"/>
      <c r="QLS203" s="2"/>
      <c r="QLT203" s="2"/>
      <c r="QLU203" s="2"/>
      <c r="QLV203" s="2"/>
      <c r="QLW203" s="2"/>
      <c r="QLX203" s="2"/>
      <c r="QLY203" s="2"/>
      <c r="QLZ203" s="2"/>
      <c r="QMA203" s="2"/>
      <c r="QMB203" s="2"/>
      <c r="QMC203" s="2"/>
      <c r="QMD203" s="2"/>
      <c r="QME203" s="2"/>
      <c r="QMF203" s="2"/>
      <c r="QMG203" s="2"/>
      <c r="QMH203" s="2"/>
      <c r="QMI203" s="2"/>
      <c r="QMJ203" s="2"/>
      <c r="QMK203" s="2"/>
      <c r="QML203" s="2"/>
      <c r="QMM203" s="2"/>
      <c r="QMN203" s="2"/>
      <c r="QMO203" s="2"/>
      <c r="QMP203" s="2"/>
      <c r="QMQ203" s="2"/>
      <c r="QMR203" s="2"/>
      <c r="QMS203" s="2"/>
      <c r="QMT203" s="2"/>
      <c r="QMU203" s="2"/>
      <c r="QMV203" s="2"/>
      <c r="QMW203" s="2"/>
      <c r="QMX203" s="2"/>
      <c r="QMY203" s="2"/>
      <c r="QMZ203" s="2"/>
      <c r="QNA203" s="2"/>
      <c r="QNB203" s="2"/>
      <c r="QNC203" s="2"/>
      <c r="QND203" s="2"/>
      <c r="QNE203" s="2"/>
      <c r="QNF203" s="2"/>
      <c r="QNG203" s="2"/>
      <c r="QNH203" s="2"/>
      <c r="QNI203" s="2"/>
      <c r="QNJ203" s="2"/>
      <c r="QNK203" s="2"/>
      <c r="QNL203" s="2"/>
      <c r="QNM203" s="2"/>
      <c r="QNN203" s="2"/>
      <c r="QNO203" s="2"/>
      <c r="QNP203" s="2"/>
      <c r="QNQ203" s="2"/>
      <c r="QNR203" s="2"/>
      <c r="QNS203" s="2"/>
      <c r="QNT203" s="2"/>
      <c r="QNU203" s="2"/>
      <c r="QNV203" s="2"/>
      <c r="QNW203" s="2"/>
      <c r="QNX203" s="2"/>
      <c r="QNY203" s="2"/>
      <c r="QNZ203" s="2"/>
      <c r="QOA203" s="2"/>
      <c r="QOB203" s="2"/>
      <c r="QOC203" s="2"/>
      <c r="QOD203" s="2"/>
      <c r="QOE203" s="2"/>
      <c r="QOF203" s="2"/>
      <c r="QOG203" s="2"/>
      <c r="QOH203" s="2"/>
      <c r="QOI203" s="2"/>
      <c r="QOJ203" s="2"/>
      <c r="QOK203" s="2"/>
      <c r="QOL203" s="2"/>
      <c r="QOM203" s="2"/>
      <c r="QON203" s="2"/>
      <c r="QOO203" s="2"/>
      <c r="QOP203" s="2"/>
      <c r="QOQ203" s="2"/>
      <c r="QOR203" s="2"/>
      <c r="QOS203" s="2"/>
      <c r="QOT203" s="2"/>
      <c r="QOU203" s="2"/>
      <c r="QOV203" s="2"/>
      <c r="QOW203" s="2"/>
      <c r="QOX203" s="2"/>
      <c r="QOY203" s="2"/>
      <c r="QOZ203" s="2"/>
      <c r="QPA203" s="2"/>
      <c r="QPB203" s="2"/>
      <c r="QPC203" s="2"/>
      <c r="QPD203" s="2"/>
      <c r="QPE203" s="2"/>
      <c r="QPF203" s="2"/>
      <c r="QPG203" s="2"/>
      <c r="QPH203" s="2"/>
      <c r="QPI203" s="2"/>
      <c r="QPJ203" s="2"/>
      <c r="QPK203" s="2"/>
      <c r="QPL203" s="2"/>
      <c r="QPM203" s="2"/>
      <c r="QPN203" s="2"/>
      <c r="QPO203" s="2"/>
      <c r="QPP203" s="2"/>
      <c r="QPQ203" s="2"/>
      <c r="QPR203" s="2"/>
      <c r="QPS203" s="2"/>
      <c r="QPT203" s="2"/>
      <c r="QPU203" s="2"/>
      <c r="QPV203" s="2"/>
      <c r="QPW203" s="2"/>
      <c r="QPX203" s="2"/>
      <c r="QPY203" s="2"/>
      <c r="QPZ203" s="2"/>
      <c r="QQA203" s="2"/>
      <c r="QQB203" s="2"/>
      <c r="QQC203" s="2"/>
      <c r="QQD203" s="2"/>
      <c r="QQE203" s="2"/>
      <c r="QQF203" s="2"/>
      <c r="QQG203" s="2"/>
      <c r="QQH203" s="2"/>
      <c r="QQI203" s="2"/>
      <c r="QQJ203" s="2"/>
      <c r="QQK203" s="2"/>
      <c r="QQL203" s="2"/>
      <c r="QQM203" s="2"/>
      <c r="QQN203" s="2"/>
      <c r="QQO203" s="2"/>
      <c r="QQP203" s="2"/>
      <c r="QQQ203" s="2"/>
      <c r="QQR203" s="2"/>
      <c r="QQS203" s="2"/>
      <c r="QQT203" s="2"/>
      <c r="QQU203" s="2"/>
      <c r="QQV203" s="2"/>
      <c r="QQW203" s="2"/>
      <c r="QQX203" s="2"/>
      <c r="QQY203" s="2"/>
      <c r="QQZ203" s="2"/>
      <c r="QRA203" s="2"/>
      <c r="QRB203" s="2"/>
      <c r="QRC203" s="2"/>
      <c r="QRD203" s="2"/>
      <c r="QRE203" s="2"/>
      <c r="QRF203" s="2"/>
      <c r="QRG203" s="2"/>
      <c r="QRH203" s="2"/>
      <c r="QRI203" s="2"/>
      <c r="QRJ203" s="2"/>
      <c r="QRK203" s="2"/>
      <c r="QRL203" s="2"/>
      <c r="QRM203" s="2"/>
      <c r="QRN203" s="2"/>
      <c r="QRO203" s="2"/>
      <c r="QRP203" s="2"/>
      <c r="QRQ203" s="2"/>
      <c r="QRR203" s="2"/>
      <c r="QRS203" s="2"/>
      <c r="QRT203" s="2"/>
      <c r="QRU203" s="2"/>
      <c r="QRV203" s="2"/>
      <c r="QRW203" s="2"/>
      <c r="QRX203" s="2"/>
      <c r="QRY203" s="2"/>
      <c r="QRZ203" s="2"/>
      <c r="QSA203" s="2"/>
      <c r="QSB203" s="2"/>
      <c r="QSC203" s="2"/>
      <c r="QSD203" s="2"/>
      <c r="QSE203" s="2"/>
      <c r="QSF203" s="2"/>
      <c r="QSG203" s="2"/>
      <c r="QSH203" s="2"/>
      <c r="QSI203" s="2"/>
      <c r="QSJ203" s="2"/>
      <c r="QSK203" s="2"/>
      <c r="QSL203" s="2"/>
      <c r="QSM203" s="2"/>
      <c r="QSN203" s="2"/>
      <c r="QSO203" s="2"/>
      <c r="QSP203" s="2"/>
      <c r="QSQ203" s="2"/>
      <c r="QSR203" s="2"/>
      <c r="QSS203" s="2"/>
      <c r="QST203" s="2"/>
      <c r="QSU203" s="2"/>
      <c r="QSV203" s="2"/>
      <c r="QSW203" s="2"/>
      <c r="QSX203" s="2"/>
      <c r="QSY203" s="2"/>
      <c r="QSZ203" s="2"/>
      <c r="QTA203" s="2"/>
      <c r="QTB203" s="2"/>
      <c r="QTC203" s="2"/>
      <c r="QTD203" s="2"/>
      <c r="QTE203" s="2"/>
      <c r="QTF203" s="2"/>
      <c r="QTG203" s="2"/>
      <c r="QTH203" s="2"/>
      <c r="QTI203" s="2"/>
      <c r="QTJ203" s="2"/>
      <c r="QTK203" s="2"/>
      <c r="QTL203" s="2"/>
      <c r="QTM203" s="2"/>
      <c r="QTN203" s="2"/>
      <c r="QTO203" s="2"/>
      <c r="QTP203" s="2"/>
      <c r="QTQ203" s="2"/>
      <c r="QTR203" s="2"/>
      <c r="QTS203" s="2"/>
      <c r="QTT203" s="2"/>
      <c r="QTU203" s="2"/>
      <c r="QTV203" s="2"/>
      <c r="QTW203" s="2"/>
      <c r="QTX203" s="2"/>
      <c r="QTY203" s="2"/>
      <c r="QTZ203" s="2"/>
      <c r="QUA203" s="2"/>
      <c r="QUB203" s="2"/>
      <c r="QUC203" s="2"/>
      <c r="QUD203" s="2"/>
      <c r="QUE203" s="2"/>
      <c r="QUF203" s="2"/>
      <c r="QUG203" s="2"/>
      <c r="QUH203" s="2"/>
      <c r="QUI203" s="2"/>
      <c r="QUJ203" s="2"/>
      <c r="QUK203" s="2"/>
      <c r="QUL203" s="2"/>
      <c r="QUM203" s="2"/>
      <c r="QUN203" s="2"/>
      <c r="QUO203" s="2"/>
      <c r="QUP203" s="2"/>
      <c r="QUQ203" s="2"/>
      <c r="QUR203" s="2"/>
      <c r="QUS203" s="2"/>
      <c r="QUT203" s="2"/>
      <c r="QUU203" s="2"/>
      <c r="QUV203" s="2"/>
      <c r="QUW203" s="2"/>
      <c r="QUX203" s="2"/>
      <c r="QUY203" s="2"/>
      <c r="QUZ203" s="2"/>
      <c r="QVA203" s="2"/>
      <c r="QVB203" s="2"/>
      <c r="QVC203" s="2"/>
      <c r="QVD203" s="2"/>
      <c r="QVE203" s="2"/>
      <c r="QVF203" s="2"/>
      <c r="QVG203" s="2"/>
      <c r="QVH203" s="2"/>
      <c r="QVI203" s="2"/>
      <c r="QVJ203" s="2"/>
      <c r="QVK203" s="2"/>
      <c r="QVL203" s="2"/>
      <c r="QVM203" s="2"/>
      <c r="QVN203" s="2"/>
      <c r="QVO203" s="2"/>
      <c r="QVP203" s="2"/>
      <c r="QVQ203" s="2"/>
      <c r="QVR203" s="2"/>
      <c r="QVS203" s="2"/>
      <c r="QVT203" s="2"/>
      <c r="QVU203" s="2"/>
      <c r="QVV203" s="2"/>
      <c r="QVW203" s="2"/>
      <c r="QVX203" s="2"/>
      <c r="QVY203" s="2"/>
      <c r="QVZ203" s="2"/>
      <c r="QWA203" s="2"/>
      <c r="QWB203" s="2"/>
      <c r="QWC203" s="2"/>
      <c r="QWD203" s="2"/>
      <c r="QWE203" s="2"/>
      <c r="QWF203" s="2"/>
      <c r="QWG203" s="2"/>
      <c r="QWH203" s="2"/>
      <c r="QWI203" s="2"/>
      <c r="QWJ203" s="2"/>
      <c r="QWK203" s="2"/>
      <c r="QWL203" s="2"/>
      <c r="QWM203" s="2"/>
      <c r="QWN203" s="2"/>
      <c r="QWO203" s="2"/>
      <c r="QWP203" s="2"/>
      <c r="QWQ203" s="2"/>
      <c r="QWR203" s="2"/>
      <c r="QWS203" s="2"/>
      <c r="QWT203" s="2"/>
      <c r="QWU203" s="2"/>
      <c r="QWV203" s="2"/>
      <c r="QWW203" s="2"/>
      <c r="QWX203" s="2"/>
      <c r="QWY203" s="2"/>
      <c r="QWZ203" s="2"/>
      <c r="QXA203" s="2"/>
      <c r="QXB203" s="2"/>
      <c r="QXC203" s="2"/>
      <c r="QXD203" s="2"/>
      <c r="QXE203" s="2"/>
      <c r="QXF203" s="2"/>
      <c r="QXG203" s="2"/>
      <c r="QXH203" s="2"/>
      <c r="QXI203" s="2"/>
      <c r="QXJ203" s="2"/>
      <c r="QXK203" s="2"/>
      <c r="QXL203" s="2"/>
      <c r="QXM203" s="2"/>
      <c r="QXN203" s="2"/>
      <c r="QXO203" s="2"/>
      <c r="QXP203" s="2"/>
      <c r="QXQ203" s="2"/>
      <c r="QXR203" s="2"/>
      <c r="QXS203" s="2"/>
      <c r="QXT203" s="2"/>
      <c r="QXU203" s="2"/>
      <c r="QXV203" s="2"/>
      <c r="QXW203" s="2"/>
      <c r="QXX203" s="2"/>
      <c r="QXY203" s="2"/>
      <c r="QXZ203" s="2"/>
      <c r="QYA203" s="2"/>
      <c r="QYB203" s="2"/>
      <c r="QYC203" s="2"/>
      <c r="QYD203" s="2"/>
      <c r="QYE203" s="2"/>
      <c r="QYF203" s="2"/>
      <c r="QYG203" s="2"/>
      <c r="QYH203" s="2"/>
      <c r="QYI203" s="2"/>
      <c r="QYJ203" s="2"/>
      <c r="QYK203" s="2"/>
      <c r="QYL203" s="2"/>
      <c r="QYM203" s="2"/>
      <c r="QYN203" s="2"/>
      <c r="QYO203" s="2"/>
      <c r="QYP203" s="2"/>
      <c r="QYQ203" s="2"/>
      <c r="QYR203" s="2"/>
      <c r="QYS203" s="2"/>
      <c r="QYT203" s="2"/>
      <c r="QYU203" s="2"/>
      <c r="QYV203" s="2"/>
      <c r="QYW203" s="2"/>
      <c r="QYX203" s="2"/>
      <c r="QYY203" s="2"/>
      <c r="QYZ203" s="2"/>
      <c r="QZA203" s="2"/>
      <c r="QZB203" s="2"/>
      <c r="QZC203" s="2"/>
      <c r="QZD203" s="2"/>
      <c r="QZE203" s="2"/>
      <c r="QZF203" s="2"/>
      <c r="QZG203" s="2"/>
      <c r="QZH203" s="2"/>
      <c r="QZI203" s="2"/>
      <c r="QZJ203" s="2"/>
      <c r="QZK203" s="2"/>
      <c r="QZL203" s="2"/>
      <c r="QZM203" s="2"/>
      <c r="QZN203" s="2"/>
      <c r="QZO203" s="2"/>
      <c r="QZP203" s="2"/>
      <c r="QZQ203" s="2"/>
      <c r="QZR203" s="2"/>
      <c r="QZS203" s="2"/>
      <c r="QZT203" s="2"/>
      <c r="QZU203" s="2"/>
      <c r="QZV203" s="2"/>
      <c r="QZW203" s="2"/>
      <c r="QZX203" s="2"/>
      <c r="QZY203" s="2"/>
      <c r="QZZ203" s="2"/>
      <c r="RAA203" s="2"/>
      <c r="RAB203" s="2"/>
      <c r="RAC203" s="2"/>
      <c r="RAD203" s="2"/>
      <c r="RAE203" s="2"/>
      <c r="RAF203" s="2"/>
      <c r="RAG203" s="2"/>
      <c r="RAH203" s="2"/>
      <c r="RAI203" s="2"/>
      <c r="RAJ203" s="2"/>
      <c r="RAK203" s="2"/>
      <c r="RAL203" s="2"/>
      <c r="RAM203" s="2"/>
      <c r="RAN203" s="2"/>
      <c r="RAO203" s="2"/>
      <c r="RAP203" s="2"/>
      <c r="RAQ203" s="2"/>
      <c r="RAR203" s="2"/>
      <c r="RAS203" s="2"/>
      <c r="RAT203" s="2"/>
      <c r="RAU203" s="2"/>
      <c r="RAV203" s="2"/>
      <c r="RAW203" s="2"/>
      <c r="RAX203" s="2"/>
      <c r="RAY203" s="2"/>
      <c r="RAZ203" s="2"/>
      <c r="RBA203" s="2"/>
      <c r="RBB203" s="2"/>
      <c r="RBC203" s="2"/>
      <c r="RBD203" s="2"/>
      <c r="RBE203" s="2"/>
      <c r="RBF203" s="2"/>
      <c r="RBG203" s="2"/>
      <c r="RBH203" s="2"/>
      <c r="RBI203" s="2"/>
      <c r="RBJ203" s="2"/>
      <c r="RBK203" s="2"/>
      <c r="RBL203" s="2"/>
      <c r="RBM203" s="2"/>
      <c r="RBN203" s="2"/>
      <c r="RBO203" s="2"/>
      <c r="RBP203" s="2"/>
      <c r="RBQ203" s="2"/>
      <c r="RBR203" s="2"/>
      <c r="RBS203" s="2"/>
      <c r="RBT203" s="2"/>
      <c r="RBU203" s="2"/>
      <c r="RBV203" s="2"/>
      <c r="RBW203" s="2"/>
      <c r="RBX203" s="2"/>
      <c r="RBY203" s="2"/>
      <c r="RBZ203" s="2"/>
      <c r="RCA203" s="2"/>
      <c r="RCB203" s="2"/>
      <c r="RCC203" s="2"/>
      <c r="RCD203" s="2"/>
      <c r="RCE203" s="2"/>
      <c r="RCF203" s="2"/>
      <c r="RCG203" s="2"/>
      <c r="RCH203" s="2"/>
      <c r="RCI203" s="2"/>
      <c r="RCJ203" s="2"/>
      <c r="RCK203" s="2"/>
      <c r="RCL203" s="2"/>
      <c r="RCM203" s="2"/>
      <c r="RCN203" s="2"/>
      <c r="RCO203" s="2"/>
      <c r="RCP203" s="2"/>
      <c r="RCQ203" s="2"/>
      <c r="RCR203" s="2"/>
      <c r="RCS203" s="2"/>
      <c r="RCT203" s="2"/>
      <c r="RCU203" s="2"/>
      <c r="RCV203" s="2"/>
      <c r="RCW203" s="2"/>
      <c r="RCX203" s="2"/>
      <c r="RCY203" s="2"/>
      <c r="RCZ203" s="2"/>
      <c r="RDA203" s="2"/>
      <c r="RDB203" s="2"/>
      <c r="RDC203" s="2"/>
      <c r="RDD203" s="2"/>
      <c r="RDE203" s="2"/>
      <c r="RDF203" s="2"/>
      <c r="RDG203" s="2"/>
      <c r="RDH203" s="2"/>
      <c r="RDI203" s="2"/>
      <c r="RDJ203" s="2"/>
      <c r="RDK203" s="2"/>
      <c r="RDL203" s="2"/>
      <c r="RDM203" s="2"/>
      <c r="RDN203" s="2"/>
      <c r="RDO203" s="2"/>
      <c r="RDP203" s="2"/>
      <c r="RDQ203" s="2"/>
      <c r="RDR203" s="2"/>
      <c r="RDS203" s="2"/>
      <c r="RDT203" s="2"/>
      <c r="RDU203" s="2"/>
      <c r="RDV203" s="2"/>
      <c r="RDW203" s="2"/>
      <c r="RDX203" s="2"/>
      <c r="RDY203" s="2"/>
      <c r="RDZ203" s="2"/>
      <c r="REA203" s="2"/>
      <c r="REB203" s="2"/>
      <c r="REC203" s="2"/>
      <c r="RED203" s="2"/>
      <c r="REE203" s="2"/>
      <c r="REF203" s="2"/>
      <c r="REG203" s="2"/>
      <c r="REH203" s="2"/>
      <c r="REI203" s="2"/>
      <c r="REJ203" s="2"/>
      <c r="REK203" s="2"/>
      <c r="REL203" s="2"/>
      <c r="REM203" s="2"/>
      <c r="REN203" s="2"/>
      <c r="REO203" s="2"/>
      <c r="REP203" s="2"/>
      <c r="REQ203" s="2"/>
      <c r="RER203" s="2"/>
      <c r="RES203" s="2"/>
      <c r="RET203" s="2"/>
      <c r="REU203" s="2"/>
      <c r="REV203" s="2"/>
      <c r="REW203" s="2"/>
      <c r="REX203" s="2"/>
      <c r="REY203" s="2"/>
      <c r="REZ203" s="2"/>
      <c r="RFA203" s="2"/>
      <c r="RFB203" s="2"/>
      <c r="RFC203" s="2"/>
      <c r="RFD203" s="2"/>
      <c r="RFE203" s="2"/>
      <c r="RFF203" s="2"/>
      <c r="RFG203" s="2"/>
      <c r="RFH203" s="2"/>
      <c r="RFI203" s="2"/>
      <c r="RFJ203" s="2"/>
      <c r="RFK203" s="2"/>
      <c r="RFL203" s="2"/>
      <c r="RFM203" s="2"/>
      <c r="RFN203" s="2"/>
      <c r="RFO203" s="2"/>
      <c r="RFP203" s="2"/>
      <c r="RFQ203" s="2"/>
      <c r="RFR203" s="2"/>
      <c r="RFS203" s="2"/>
      <c r="RFT203" s="2"/>
      <c r="RFU203" s="2"/>
      <c r="RFV203" s="2"/>
      <c r="RFW203" s="2"/>
      <c r="RFX203" s="2"/>
      <c r="RFY203" s="2"/>
      <c r="RFZ203" s="2"/>
      <c r="RGA203" s="2"/>
      <c r="RGB203" s="2"/>
      <c r="RGC203" s="2"/>
      <c r="RGD203" s="2"/>
      <c r="RGE203" s="2"/>
      <c r="RGF203" s="2"/>
      <c r="RGG203" s="2"/>
      <c r="RGH203" s="2"/>
      <c r="RGI203" s="2"/>
      <c r="RGJ203" s="2"/>
      <c r="RGK203" s="2"/>
      <c r="RGL203" s="2"/>
      <c r="RGM203" s="2"/>
      <c r="RGN203" s="2"/>
      <c r="RGO203" s="2"/>
      <c r="RGP203" s="2"/>
      <c r="RGQ203" s="2"/>
      <c r="RGR203" s="2"/>
      <c r="RGS203" s="2"/>
      <c r="RGT203" s="2"/>
      <c r="RGU203" s="2"/>
      <c r="RGV203" s="2"/>
      <c r="RGW203" s="2"/>
      <c r="RGX203" s="2"/>
      <c r="RGY203" s="2"/>
      <c r="RGZ203" s="2"/>
      <c r="RHA203" s="2"/>
      <c r="RHB203" s="2"/>
      <c r="RHC203" s="2"/>
      <c r="RHD203" s="2"/>
      <c r="RHE203" s="2"/>
      <c r="RHF203" s="2"/>
      <c r="RHG203" s="2"/>
      <c r="RHH203" s="2"/>
      <c r="RHI203" s="2"/>
      <c r="RHJ203" s="2"/>
      <c r="RHK203" s="2"/>
      <c r="RHL203" s="2"/>
      <c r="RHM203" s="2"/>
      <c r="RHN203" s="2"/>
      <c r="RHO203" s="2"/>
      <c r="RHP203" s="2"/>
      <c r="RHQ203" s="2"/>
      <c r="RHR203" s="2"/>
      <c r="RHS203" s="2"/>
      <c r="RHT203" s="2"/>
      <c r="RHU203" s="2"/>
      <c r="RHV203" s="2"/>
      <c r="RHW203" s="2"/>
      <c r="RHX203" s="2"/>
      <c r="RHY203" s="2"/>
      <c r="RHZ203" s="2"/>
      <c r="RIA203" s="2"/>
      <c r="RIB203" s="2"/>
      <c r="RIC203" s="2"/>
      <c r="RID203" s="2"/>
      <c r="RIE203" s="2"/>
      <c r="RIF203" s="2"/>
      <c r="RIG203" s="2"/>
      <c r="RIH203" s="2"/>
      <c r="RII203" s="2"/>
      <c r="RIJ203" s="2"/>
      <c r="RIK203" s="2"/>
      <c r="RIL203" s="2"/>
      <c r="RIM203" s="2"/>
      <c r="RIN203" s="2"/>
      <c r="RIO203" s="2"/>
      <c r="RIP203" s="2"/>
      <c r="RIQ203" s="2"/>
      <c r="RIR203" s="2"/>
      <c r="RIS203" s="2"/>
      <c r="RIT203" s="2"/>
      <c r="RIU203" s="2"/>
      <c r="RIV203" s="2"/>
      <c r="RIW203" s="2"/>
      <c r="RIX203" s="2"/>
      <c r="RIY203" s="2"/>
      <c r="RIZ203" s="2"/>
      <c r="RJA203" s="2"/>
      <c r="RJB203" s="2"/>
      <c r="RJC203" s="2"/>
      <c r="RJD203" s="2"/>
      <c r="RJE203" s="2"/>
      <c r="RJF203" s="2"/>
      <c r="RJG203" s="2"/>
      <c r="RJH203" s="2"/>
      <c r="RJI203" s="2"/>
      <c r="RJJ203" s="2"/>
      <c r="RJK203" s="2"/>
      <c r="RJL203" s="2"/>
      <c r="RJM203" s="2"/>
      <c r="RJN203" s="2"/>
      <c r="RJO203" s="2"/>
      <c r="RJP203" s="2"/>
      <c r="RJQ203" s="2"/>
      <c r="RJR203" s="2"/>
      <c r="RJS203" s="2"/>
      <c r="RJT203" s="2"/>
      <c r="RJU203" s="2"/>
      <c r="RJV203" s="2"/>
      <c r="RJW203" s="2"/>
      <c r="RJX203" s="2"/>
      <c r="RJY203" s="2"/>
      <c r="RJZ203" s="2"/>
      <c r="RKA203" s="2"/>
      <c r="RKB203" s="2"/>
      <c r="RKC203" s="2"/>
      <c r="RKD203" s="2"/>
      <c r="RKE203" s="2"/>
      <c r="RKF203" s="2"/>
      <c r="RKG203" s="2"/>
      <c r="RKH203" s="2"/>
      <c r="RKI203" s="2"/>
      <c r="RKJ203" s="2"/>
      <c r="RKK203" s="2"/>
      <c r="RKL203" s="2"/>
      <c r="RKM203" s="2"/>
      <c r="RKN203" s="2"/>
      <c r="RKO203" s="2"/>
      <c r="RKP203" s="2"/>
      <c r="RKQ203" s="2"/>
      <c r="RKR203" s="2"/>
      <c r="RKS203" s="2"/>
      <c r="RKT203" s="2"/>
      <c r="RKU203" s="2"/>
      <c r="RKV203" s="2"/>
      <c r="RKW203" s="2"/>
      <c r="RKX203" s="2"/>
      <c r="RKY203" s="2"/>
      <c r="RKZ203" s="2"/>
      <c r="RLA203" s="2"/>
      <c r="RLB203" s="2"/>
      <c r="RLC203" s="2"/>
      <c r="RLD203" s="2"/>
      <c r="RLE203" s="2"/>
      <c r="RLF203" s="2"/>
      <c r="RLG203" s="2"/>
      <c r="RLH203" s="2"/>
      <c r="RLI203" s="2"/>
      <c r="RLJ203" s="2"/>
      <c r="RLK203" s="2"/>
      <c r="RLL203" s="2"/>
      <c r="RLM203" s="2"/>
      <c r="RLN203" s="2"/>
      <c r="RLO203" s="2"/>
      <c r="RLP203" s="2"/>
      <c r="RLQ203" s="2"/>
      <c r="RLR203" s="2"/>
      <c r="RLS203" s="2"/>
      <c r="RLT203" s="2"/>
      <c r="RLU203" s="2"/>
      <c r="RLV203" s="2"/>
      <c r="RLW203" s="2"/>
      <c r="RLX203" s="2"/>
      <c r="RLY203" s="2"/>
      <c r="RLZ203" s="2"/>
      <c r="RMA203" s="2"/>
      <c r="RMB203" s="2"/>
      <c r="RMC203" s="2"/>
      <c r="RMD203" s="2"/>
      <c r="RME203" s="2"/>
      <c r="RMF203" s="2"/>
      <c r="RMG203" s="2"/>
      <c r="RMH203" s="2"/>
      <c r="RMI203" s="2"/>
      <c r="RMJ203" s="2"/>
      <c r="RMK203" s="2"/>
      <c r="RML203" s="2"/>
      <c r="RMM203" s="2"/>
      <c r="RMN203" s="2"/>
      <c r="RMO203" s="2"/>
      <c r="RMP203" s="2"/>
      <c r="RMQ203" s="2"/>
      <c r="RMR203" s="2"/>
      <c r="RMS203" s="2"/>
      <c r="RMT203" s="2"/>
      <c r="RMU203" s="2"/>
      <c r="RMV203" s="2"/>
      <c r="RMW203" s="2"/>
      <c r="RMX203" s="2"/>
      <c r="RMY203" s="2"/>
      <c r="RMZ203" s="2"/>
      <c r="RNA203" s="2"/>
      <c r="RNB203" s="2"/>
      <c r="RNC203" s="2"/>
      <c r="RND203" s="2"/>
      <c r="RNE203" s="2"/>
      <c r="RNF203" s="2"/>
      <c r="RNG203" s="2"/>
      <c r="RNH203" s="2"/>
      <c r="RNI203" s="2"/>
      <c r="RNJ203" s="2"/>
      <c r="RNK203" s="2"/>
      <c r="RNL203" s="2"/>
      <c r="RNM203" s="2"/>
      <c r="RNN203" s="2"/>
      <c r="RNO203" s="2"/>
      <c r="RNP203" s="2"/>
      <c r="RNQ203" s="2"/>
      <c r="RNR203" s="2"/>
      <c r="RNS203" s="2"/>
      <c r="RNT203" s="2"/>
      <c r="RNU203" s="2"/>
      <c r="RNV203" s="2"/>
      <c r="RNW203" s="2"/>
      <c r="RNX203" s="2"/>
      <c r="RNY203" s="2"/>
      <c r="RNZ203" s="2"/>
      <c r="ROA203" s="2"/>
      <c r="ROB203" s="2"/>
      <c r="ROC203" s="2"/>
      <c r="ROD203" s="2"/>
      <c r="ROE203" s="2"/>
      <c r="ROF203" s="2"/>
      <c r="ROG203" s="2"/>
      <c r="ROH203" s="2"/>
      <c r="ROI203" s="2"/>
      <c r="ROJ203" s="2"/>
      <c r="ROK203" s="2"/>
      <c r="ROL203" s="2"/>
      <c r="ROM203" s="2"/>
      <c r="RON203" s="2"/>
      <c r="ROO203" s="2"/>
      <c r="ROP203" s="2"/>
      <c r="ROQ203" s="2"/>
      <c r="ROR203" s="2"/>
      <c r="ROS203" s="2"/>
      <c r="ROT203" s="2"/>
      <c r="ROU203" s="2"/>
      <c r="ROV203" s="2"/>
      <c r="ROW203" s="2"/>
      <c r="ROX203" s="2"/>
      <c r="ROY203" s="2"/>
      <c r="ROZ203" s="2"/>
      <c r="RPA203" s="2"/>
      <c r="RPB203" s="2"/>
      <c r="RPC203" s="2"/>
      <c r="RPD203" s="2"/>
      <c r="RPE203" s="2"/>
      <c r="RPF203" s="2"/>
      <c r="RPG203" s="2"/>
      <c r="RPH203" s="2"/>
      <c r="RPI203" s="2"/>
      <c r="RPJ203" s="2"/>
      <c r="RPK203" s="2"/>
      <c r="RPL203" s="2"/>
      <c r="RPM203" s="2"/>
      <c r="RPN203" s="2"/>
      <c r="RPO203" s="2"/>
      <c r="RPP203" s="2"/>
      <c r="RPQ203" s="2"/>
      <c r="RPR203" s="2"/>
      <c r="RPS203" s="2"/>
      <c r="RPT203" s="2"/>
      <c r="RPU203" s="2"/>
      <c r="RPV203" s="2"/>
      <c r="RPW203" s="2"/>
      <c r="RPX203" s="2"/>
      <c r="RPY203" s="2"/>
      <c r="RPZ203" s="2"/>
      <c r="RQA203" s="2"/>
      <c r="RQB203" s="2"/>
      <c r="RQC203" s="2"/>
      <c r="RQD203" s="2"/>
      <c r="RQE203" s="2"/>
      <c r="RQF203" s="2"/>
      <c r="RQG203" s="2"/>
      <c r="RQH203" s="2"/>
      <c r="RQI203" s="2"/>
      <c r="RQJ203" s="2"/>
      <c r="RQK203" s="2"/>
      <c r="RQL203" s="2"/>
      <c r="RQM203" s="2"/>
      <c r="RQN203" s="2"/>
      <c r="RQO203" s="2"/>
      <c r="RQP203" s="2"/>
      <c r="RQQ203" s="2"/>
      <c r="RQR203" s="2"/>
      <c r="RQS203" s="2"/>
      <c r="RQT203" s="2"/>
      <c r="RQU203" s="2"/>
      <c r="RQV203" s="2"/>
      <c r="RQW203" s="2"/>
      <c r="RQX203" s="2"/>
      <c r="RQY203" s="2"/>
      <c r="RQZ203" s="2"/>
      <c r="RRA203" s="2"/>
      <c r="RRB203" s="2"/>
      <c r="RRC203" s="2"/>
      <c r="RRD203" s="2"/>
      <c r="RRE203" s="2"/>
      <c r="RRF203" s="2"/>
      <c r="RRG203" s="2"/>
      <c r="RRH203" s="2"/>
      <c r="RRI203" s="2"/>
      <c r="RRJ203" s="2"/>
      <c r="RRK203" s="2"/>
      <c r="RRL203" s="2"/>
      <c r="RRM203" s="2"/>
      <c r="RRN203" s="2"/>
      <c r="RRO203" s="2"/>
      <c r="RRP203" s="2"/>
      <c r="RRQ203" s="2"/>
      <c r="RRR203" s="2"/>
      <c r="RRS203" s="2"/>
      <c r="RRT203" s="2"/>
      <c r="RRU203" s="2"/>
      <c r="RRV203" s="2"/>
      <c r="RRW203" s="2"/>
      <c r="RRX203" s="2"/>
      <c r="RRY203" s="2"/>
      <c r="RRZ203" s="2"/>
      <c r="RSA203" s="2"/>
      <c r="RSB203" s="2"/>
      <c r="RSC203" s="2"/>
      <c r="RSD203" s="2"/>
      <c r="RSE203" s="2"/>
      <c r="RSF203" s="2"/>
      <c r="RSG203" s="2"/>
      <c r="RSH203" s="2"/>
      <c r="RSI203" s="2"/>
      <c r="RSJ203" s="2"/>
      <c r="RSK203" s="2"/>
      <c r="RSL203" s="2"/>
      <c r="RSM203" s="2"/>
      <c r="RSN203" s="2"/>
      <c r="RSO203" s="2"/>
      <c r="RSP203" s="2"/>
      <c r="RSQ203" s="2"/>
      <c r="RSR203" s="2"/>
      <c r="RSS203" s="2"/>
      <c r="RST203" s="2"/>
      <c r="RSU203" s="2"/>
      <c r="RSV203" s="2"/>
      <c r="RSW203" s="2"/>
      <c r="RSX203" s="2"/>
      <c r="RSY203" s="2"/>
      <c r="RSZ203" s="2"/>
      <c r="RTA203" s="2"/>
      <c r="RTB203" s="2"/>
      <c r="RTC203" s="2"/>
      <c r="RTD203" s="2"/>
      <c r="RTE203" s="2"/>
      <c r="RTF203" s="2"/>
      <c r="RTG203" s="2"/>
      <c r="RTH203" s="2"/>
      <c r="RTI203" s="2"/>
      <c r="RTJ203" s="2"/>
      <c r="RTK203" s="2"/>
      <c r="RTL203" s="2"/>
      <c r="RTM203" s="2"/>
      <c r="RTN203" s="2"/>
      <c r="RTO203" s="2"/>
      <c r="RTP203" s="2"/>
      <c r="RTQ203" s="2"/>
      <c r="RTR203" s="2"/>
      <c r="RTS203" s="2"/>
      <c r="RTT203" s="2"/>
      <c r="RTU203" s="2"/>
      <c r="RTV203" s="2"/>
      <c r="RTW203" s="2"/>
      <c r="RTX203" s="2"/>
      <c r="RTY203" s="2"/>
      <c r="RTZ203" s="2"/>
      <c r="RUA203" s="2"/>
      <c r="RUB203" s="2"/>
      <c r="RUC203" s="2"/>
      <c r="RUD203" s="2"/>
      <c r="RUE203" s="2"/>
      <c r="RUF203" s="2"/>
      <c r="RUG203" s="2"/>
      <c r="RUH203" s="2"/>
      <c r="RUI203" s="2"/>
      <c r="RUJ203" s="2"/>
      <c r="RUK203" s="2"/>
      <c r="RUL203" s="2"/>
      <c r="RUM203" s="2"/>
      <c r="RUN203" s="2"/>
      <c r="RUO203" s="2"/>
      <c r="RUP203" s="2"/>
      <c r="RUQ203" s="2"/>
      <c r="RUR203" s="2"/>
      <c r="RUS203" s="2"/>
      <c r="RUT203" s="2"/>
      <c r="RUU203" s="2"/>
      <c r="RUV203" s="2"/>
      <c r="RUW203" s="2"/>
      <c r="RUX203" s="2"/>
      <c r="RUY203" s="2"/>
      <c r="RUZ203" s="2"/>
      <c r="RVA203" s="2"/>
      <c r="RVB203" s="2"/>
      <c r="RVC203" s="2"/>
      <c r="RVD203" s="2"/>
      <c r="RVE203" s="2"/>
      <c r="RVF203" s="2"/>
      <c r="RVG203" s="2"/>
      <c r="RVH203" s="2"/>
      <c r="RVI203" s="2"/>
      <c r="RVJ203" s="2"/>
      <c r="RVK203" s="2"/>
      <c r="RVL203" s="2"/>
      <c r="RVM203" s="2"/>
      <c r="RVN203" s="2"/>
      <c r="RVO203" s="2"/>
      <c r="RVP203" s="2"/>
      <c r="RVQ203" s="2"/>
      <c r="RVR203" s="2"/>
      <c r="RVS203" s="2"/>
      <c r="RVT203" s="2"/>
      <c r="RVU203" s="2"/>
      <c r="RVV203" s="2"/>
      <c r="RVW203" s="2"/>
      <c r="RVX203" s="2"/>
      <c r="RVY203" s="2"/>
      <c r="RVZ203" s="2"/>
      <c r="RWA203" s="2"/>
      <c r="RWB203" s="2"/>
      <c r="RWC203" s="2"/>
      <c r="RWD203" s="2"/>
      <c r="RWE203" s="2"/>
      <c r="RWF203" s="2"/>
      <c r="RWG203" s="2"/>
      <c r="RWH203" s="2"/>
      <c r="RWI203" s="2"/>
      <c r="RWJ203" s="2"/>
      <c r="RWK203" s="2"/>
      <c r="RWL203" s="2"/>
      <c r="RWM203" s="2"/>
      <c r="RWN203" s="2"/>
      <c r="RWO203" s="2"/>
      <c r="RWP203" s="2"/>
      <c r="RWQ203" s="2"/>
      <c r="RWR203" s="2"/>
      <c r="RWS203" s="2"/>
      <c r="RWT203" s="2"/>
      <c r="RWU203" s="2"/>
      <c r="RWV203" s="2"/>
      <c r="RWW203" s="2"/>
      <c r="RWX203" s="2"/>
      <c r="RWY203" s="2"/>
      <c r="RWZ203" s="2"/>
      <c r="RXA203" s="2"/>
      <c r="RXB203" s="2"/>
      <c r="RXC203" s="2"/>
      <c r="RXD203" s="2"/>
      <c r="RXE203" s="2"/>
      <c r="RXF203" s="2"/>
      <c r="RXG203" s="2"/>
      <c r="RXH203" s="2"/>
      <c r="RXI203" s="2"/>
      <c r="RXJ203" s="2"/>
      <c r="RXK203" s="2"/>
      <c r="RXL203" s="2"/>
      <c r="RXM203" s="2"/>
      <c r="RXN203" s="2"/>
      <c r="RXO203" s="2"/>
      <c r="RXP203" s="2"/>
      <c r="RXQ203" s="2"/>
      <c r="RXR203" s="2"/>
      <c r="RXS203" s="2"/>
      <c r="RXT203" s="2"/>
      <c r="RXU203" s="2"/>
      <c r="RXV203" s="2"/>
      <c r="RXW203" s="2"/>
      <c r="RXX203" s="2"/>
      <c r="RXY203" s="2"/>
      <c r="RXZ203" s="2"/>
      <c r="RYA203" s="2"/>
      <c r="RYB203" s="2"/>
      <c r="RYC203" s="2"/>
      <c r="RYD203" s="2"/>
      <c r="RYE203" s="2"/>
      <c r="RYF203" s="2"/>
      <c r="RYG203" s="2"/>
      <c r="RYH203" s="2"/>
      <c r="RYI203" s="2"/>
      <c r="RYJ203" s="2"/>
      <c r="RYK203" s="2"/>
      <c r="RYL203" s="2"/>
      <c r="RYM203" s="2"/>
      <c r="RYN203" s="2"/>
      <c r="RYO203" s="2"/>
      <c r="RYP203" s="2"/>
      <c r="RYQ203" s="2"/>
      <c r="RYR203" s="2"/>
      <c r="RYS203" s="2"/>
      <c r="RYT203" s="2"/>
      <c r="RYU203" s="2"/>
      <c r="RYV203" s="2"/>
      <c r="RYW203" s="2"/>
      <c r="RYX203" s="2"/>
      <c r="RYY203" s="2"/>
      <c r="RYZ203" s="2"/>
      <c r="RZA203" s="2"/>
      <c r="RZB203" s="2"/>
      <c r="RZC203" s="2"/>
      <c r="RZD203" s="2"/>
      <c r="RZE203" s="2"/>
      <c r="RZF203" s="2"/>
      <c r="RZG203" s="2"/>
      <c r="RZH203" s="2"/>
      <c r="RZI203" s="2"/>
      <c r="RZJ203" s="2"/>
      <c r="RZK203" s="2"/>
      <c r="RZL203" s="2"/>
      <c r="RZM203" s="2"/>
      <c r="RZN203" s="2"/>
      <c r="RZO203" s="2"/>
      <c r="RZP203" s="2"/>
      <c r="RZQ203" s="2"/>
      <c r="RZR203" s="2"/>
      <c r="RZS203" s="2"/>
      <c r="RZT203" s="2"/>
      <c r="RZU203" s="2"/>
      <c r="RZV203" s="2"/>
      <c r="RZW203" s="2"/>
      <c r="RZX203" s="2"/>
      <c r="RZY203" s="2"/>
      <c r="RZZ203" s="2"/>
      <c r="SAA203" s="2"/>
      <c r="SAB203" s="2"/>
      <c r="SAC203" s="2"/>
      <c r="SAD203" s="2"/>
      <c r="SAE203" s="2"/>
      <c r="SAF203" s="2"/>
      <c r="SAG203" s="2"/>
      <c r="SAH203" s="2"/>
      <c r="SAI203" s="2"/>
      <c r="SAJ203" s="2"/>
      <c r="SAK203" s="2"/>
      <c r="SAL203" s="2"/>
      <c r="SAM203" s="2"/>
      <c r="SAN203" s="2"/>
      <c r="SAO203" s="2"/>
      <c r="SAP203" s="2"/>
      <c r="SAQ203" s="2"/>
      <c r="SAR203" s="2"/>
      <c r="SAS203" s="2"/>
      <c r="SAT203" s="2"/>
      <c r="SAU203" s="2"/>
      <c r="SAV203" s="2"/>
      <c r="SAW203" s="2"/>
      <c r="SAX203" s="2"/>
      <c r="SAY203" s="2"/>
      <c r="SAZ203" s="2"/>
      <c r="SBA203" s="2"/>
      <c r="SBB203" s="2"/>
      <c r="SBC203" s="2"/>
      <c r="SBD203" s="2"/>
      <c r="SBE203" s="2"/>
      <c r="SBF203" s="2"/>
      <c r="SBG203" s="2"/>
      <c r="SBH203" s="2"/>
      <c r="SBI203" s="2"/>
      <c r="SBJ203" s="2"/>
      <c r="SBK203" s="2"/>
      <c r="SBL203" s="2"/>
      <c r="SBM203" s="2"/>
      <c r="SBN203" s="2"/>
      <c r="SBO203" s="2"/>
      <c r="SBP203" s="2"/>
      <c r="SBQ203" s="2"/>
      <c r="SBR203" s="2"/>
      <c r="SBS203" s="2"/>
      <c r="SBT203" s="2"/>
      <c r="SBU203" s="2"/>
      <c r="SBV203" s="2"/>
      <c r="SBW203" s="2"/>
      <c r="SBX203" s="2"/>
      <c r="SBY203" s="2"/>
      <c r="SBZ203" s="2"/>
      <c r="SCA203" s="2"/>
      <c r="SCB203" s="2"/>
      <c r="SCC203" s="2"/>
      <c r="SCD203" s="2"/>
      <c r="SCE203" s="2"/>
      <c r="SCF203" s="2"/>
      <c r="SCG203" s="2"/>
      <c r="SCH203" s="2"/>
      <c r="SCI203" s="2"/>
      <c r="SCJ203" s="2"/>
      <c r="SCK203" s="2"/>
      <c r="SCL203" s="2"/>
      <c r="SCM203" s="2"/>
      <c r="SCN203" s="2"/>
      <c r="SCO203" s="2"/>
      <c r="SCP203" s="2"/>
      <c r="SCQ203" s="2"/>
      <c r="SCR203" s="2"/>
      <c r="SCS203" s="2"/>
      <c r="SCT203" s="2"/>
      <c r="SCU203" s="2"/>
      <c r="SCV203" s="2"/>
      <c r="SCW203" s="2"/>
      <c r="SCX203" s="2"/>
      <c r="SCY203" s="2"/>
      <c r="SCZ203" s="2"/>
      <c r="SDA203" s="2"/>
      <c r="SDB203" s="2"/>
      <c r="SDC203" s="2"/>
      <c r="SDD203" s="2"/>
      <c r="SDE203" s="2"/>
      <c r="SDF203" s="2"/>
      <c r="SDG203" s="2"/>
      <c r="SDH203" s="2"/>
      <c r="SDI203" s="2"/>
      <c r="SDJ203" s="2"/>
      <c r="SDK203" s="2"/>
      <c r="SDL203" s="2"/>
      <c r="SDM203" s="2"/>
      <c r="SDN203" s="2"/>
      <c r="SDO203" s="2"/>
      <c r="SDP203" s="2"/>
      <c r="SDQ203" s="2"/>
      <c r="SDR203" s="2"/>
      <c r="SDS203" s="2"/>
      <c r="SDT203" s="2"/>
      <c r="SDU203" s="2"/>
      <c r="SDV203" s="2"/>
      <c r="SDW203" s="2"/>
      <c r="SDX203" s="2"/>
      <c r="SDY203" s="2"/>
      <c r="SDZ203" s="2"/>
      <c r="SEA203" s="2"/>
      <c r="SEB203" s="2"/>
      <c r="SEC203" s="2"/>
      <c r="SED203" s="2"/>
      <c r="SEE203" s="2"/>
      <c r="SEF203" s="2"/>
      <c r="SEG203" s="2"/>
      <c r="SEH203" s="2"/>
      <c r="SEI203" s="2"/>
      <c r="SEJ203" s="2"/>
      <c r="SEK203" s="2"/>
      <c r="SEL203" s="2"/>
      <c r="SEM203" s="2"/>
      <c r="SEN203" s="2"/>
      <c r="SEO203" s="2"/>
      <c r="SEP203" s="2"/>
      <c r="SEQ203" s="2"/>
      <c r="SER203" s="2"/>
      <c r="SES203" s="2"/>
      <c r="SET203" s="2"/>
      <c r="SEU203" s="2"/>
      <c r="SEV203" s="2"/>
      <c r="SEW203" s="2"/>
      <c r="SEX203" s="2"/>
      <c r="SEY203" s="2"/>
      <c r="SEZ203" s="2"/>
      <c r="SFA203" s="2"/>
      <c r="SFB203" s="2"/>
      <c r="SFC203" s="2"/>
      <c r="SFD203" s="2"/>
      <c r="SFE203" s="2"/>
      <c r="SFF203" s="2"/>
      <c r="SFG203" s="2"/>
      <c r="SFH203" s="2"/>
      <c r="SFI203" s="2"/>
      <c r="SFJ203" s="2"/>
      <c r="SFK203" s="2"/>
      <c r="SFL203" s="2"/>
      <c r="SFM203" s="2"/>
      <c r="SFN203" s="2"/>
      <c r="SFO203" s="2"/>
      <c r="SFP203" s="2"/>
      <c r="SFQ203" s="2"/>
      <c r="SFR203" s="2"/>
      <c r="SFS203" s="2"/>
      <c r="SFT203" s="2"/>
      <c r="SFU203" s="2"/>
      <c r="SFV203" s="2"/>
      <c r="SFW203" s="2"/>
      <c r="SFX203" s="2"/>
      <c r="SFY203" s="2"/>
      <c r="SFZ203" s="2"/>
      <c r="SGA203" s="2"/>
      <c r="SGB203" s="2"/>
      <c r="SGC203" s="2"/>
      <c r="SGD203" s="2"/>
      <c r="SGE203" s="2"/>
      <c r="SGF203" s="2"/>
      <c r="SGG203" s="2"/>
      <c r="SGH203" s="2"/>
      <c r="SGI203" s="2"/>
      <c r="SGJ203" s="2"/>
      <c r="SGK203" s="2"/>
      <c r="SGL203" s="2"/>
      <c r="SGM203" s="2"/>
      <c r="SGN203" s="2"/>
      <c r="SGO203" s="2"/>
      <c r="SGP203" s="2"/>
      <c r="SGQ203" s="2"/>
      <c r="SGR203" s="2"/>
      <c r="SGS203" s="2"/>
      <c r="SGT203" s="2"/>
      <c r="SGU203" s="2"/>
      <c r="SGV203" s="2"/>
      <c r="SGW203" s="2"/>
      <c r="SGX203" s="2"/>
      <c r="SGY203" s="2"/>
      <c r="SGZ203" s="2"/>
      <c r="SHA203" s="2"/>
      <c r="SHB203" s="2"/>
      <c r="SHC203" s="2"/>
      <c r="SHD203" s="2"/>
      <c r="SHE203" s="2"/>
      <c r="SHF203" s="2"/>
      <c r="SHG203" s="2"/>
      <c r="SHH203" s="2"/>
      <c r="SHI203" s="2"/>
      <c r="SHJ203" s="2"/>
      <c r="SHK203" s="2"/>
      <c r="SHL203" s="2"/>
      <c r="SHM203" s="2"/>
      <c r="SHN203" s="2"/>
      <c r="SHO203" s="2"/>
      <c r="SHP203" s="2"/>
      <c r="SHQ203" s="2"/>
      <c r="SHR203" s="2"/>
      <c r="SHS203" s="2"/>
      <c r="SHT203" s="2"/>
      <c r="SHU203" s="2"/>
      <c r="SHV203" s="2"/>
      <c r="SHW203" s="2"/>
      <c r="SHX203" s="2"/>
      <c r="SHY203" s="2"/>
      <c r="SHZ203" s="2"/>
      <c r="SIA203" s="2"/>
      <c r="SIB203" s="2"/>
      <c r="SIC203" s="2"/>
      <c r="SID203" s="2"/>
      <c r="SIE203" s="2"/>
      <c r="SIF203" s="2"/>
      <c r="SIG203" s="2"/>
      <c r="SIH203" s="2"/>
      <c r="SII203" s="2"/>
      <c r="SIJ203" s="2"/>
      <c r="SIK203" s="2"/>
      <c r="SIL203" s="2"/>
      <c r="SIM203" s="2"/>
      <c r="SIN203" s="2"/>
      <c r="SIO203" s="2"/>
      <c r="SIP203" s="2"/>
      <c r="SIQ203" s="2"/>
      <c r="SIR203" s="2"/>
      <c r="SIS203" s="2"/>
      <c r="SIT203" s="2"/>
      <c r="SIU203" s="2"/>
      <c r="SIV203" s="2"/>
      <c r="SIW203" s="2"/>
      <c r="SIX203" s="2"/>
      <c r="SIY203" s="2"/>
      <c r="SIZ203" s="2"/>
      <c r="SJA203" s="2"/>
      <c r="SJB203" s="2"/>
      <c r="SJC203" s="2"/>
      <c r="SJD203" s="2"/>
      <c r="SJE203" s="2"/>
      <c r="SJF203" s="2"/>
      <c r="SJG203" s="2"/>
      <c r="SJH203" s="2"/>
      <c r="SJI203" s="2"/>
      <c r="SJJ203" s="2"/>
      <c r="SJK203" s="2"/>
      <c r="SJL203" s="2"/>
      <c r="SJM203" s="2"/>
      <c r="SJN203" s="2"/>
      <c r="SJO203" s="2"/>
      <c r="SJP203" s="2"/>
      <c r="SJQ203" s="2"/>
      <c r="SJR203" s="2"/>
      <c r="SJS203" s="2"/>
      <c r="SJT203" s="2"/>
      <c r="SJU203" s="2"/>
      <c r="SJV203" s="2"/>
      <c r="SJW203" s="2"/>
      <c r="SJX203" s="2"/>
      <c r="SJY203" s="2"/>
      <c r="SJZ203" s="2"/>
      <c r="SKA203" s="2"/>
      <c r="SKB203" s="2"/>
      <c r="SKC203" s="2"/>
      <c r="SKD203" s="2"/>
      <c r="SKE203" s="2"/>
      <c r="SKF203" s="2"/>
      <c r="SKG203" s="2"/>
      <c r="SKH203" s="2"/>
      <c r="SKI203" s="2"/>
      <c r="SKJ203" s="2"/>
      <c r="SKK203" s="2"/>
      <c r="SKL203" s="2"/>
      <c r="SKM203" s="2"/>
      <c r="SKN203" s="2"/>
      <c r="SKO203" s="2"/>
      <c r="SKP203" s="2"/>
      <c r="SKQ203" s="2"/>
      <c r="SKR203" s="2"/>
      <c r="SKS203" s="2"/>
      <c r="SKT203" s="2"/>
      <c r="SKU203" s="2"/>
      <c r="SKV203" s="2"/>
      <c r="SKW203" s="2"/>
      <c r="SKX203" s="2"/>
      <c r="SKY203" s="2"/>
      <c r="SKZ203" s="2"/>
      <c r="SLA203" s="2"/>
      <c r="SLB203" s="2"/>
      <c r="SLC203" s="2"/>
      <c r="SLD203" s="2"/>
      <c r="SLE203" s="2"/>
      <c r="SLF203" s="2"/>
      <c r="SLG203" s="2"/>
      <c r="SLH203" s="2"/>
      <c r="SLI203" s="2"/>
      <c r="SLJ203" s="2"/>
      <c r="SLK203" s="2"/>
      <c r="SLL203" s="2"/>
      <c r="SLM203" s="2"/>
      <c r="SLN203" s="2"/>
      <c r="SLO203" s="2"/>
      <c r="SLP203" s="2"/>
      <c r="SLQ203" s="2"/>
      <c r="SLR203" s="2"/>
      <c r="SLS203" s="2"/>
      <c r="SLT203" s="2"/>
      <c r="SLU203" s="2"/>
      <c r="SLV203" s="2"/>
      <c r="SLW203" s="2"/>
      <c r="SLX203" s="2"/>
      <c r="SLY203" s="2"/>
      <c r="SLZ203" s="2"/>
      <c r="SMA203" s="2"/>
      <c r="SMB203" s="2"/>
      <c r="SMC203" s="2"/>
      <c r="SMD203" s="2"/>
      <c r="SME203" s="2"/>
      <c r="SMF203" s="2"/>
      <c r="SMG203" s="2"/>
      <c r="SMH203" s="2"/>
      <c r="SMI203" s="2"/>
      <c r="SMJ203" s="2"/>
      <c r="SMK203" s="2"/>
      <c r="SML203" s="2"/>
      <c r="SMM203" s="2"/>
      <c r="SMN203" s="2"/>
      <c r="SMO203" s="2"/>
      <c r="SMP203" s="2"/>
      <c r="SMQ203" s="2"/>
      <c r="SMR203" s="2"/>
      <c r="SMS203" s="2"/>
      <c r="SMT203" s="2"/>
      <c r="SMU203" s="2"/>
      <c r="SMV203" s="2"/>
      <c r="SMW203" s="2"/>
      <c r="SMX203" s="2"/>
      <c r="SMY203" s="2"/>
      <c r="SMZ203" s="2"/>
      <c r="SNA203" s="2"/>
      <c r="SNB203" s="2"/>
      <c r="SNC203" s="2"/>
      <c r="SND203" s="2"/>
      <c r="SNE203" s="2"/>
      <c r="SNF203" s="2"/>
      <c r="SNG203" s="2"/>
      <c r="SNH203" s="2"/>
      <c r="SNI203" s="2"/>
      <c r="SNJ203" s="2"/>
      <c r="SNK203" s="2"/>
      <c r="SNL203" s="2"/>
      <c r="SNM203" s="2"/>
      <c r="SNN203" s="2"/>
      <c r="SNO203" s="2"/>
      <c r="SNP203" s="2"/>
      <c r="SNQ203" s="2"/>
      <c r="SNR203" s="2"/>
      <c r="SNS203" s="2"/>
      <c r="SNT203" s="2"/>
      <c r="SNU203" s="2"/>
      <c r="SNV203" s="2"/>
      <c r="SNW203" s="2"/>
      <c r="SNX203" s="2"/>
      <c r="SNY203" s="2"/>
      <c r="SNZ203" s="2"/>
      <c r="SOA203" s="2"/>
      <c r="SOB203" s="2"/>
      <c r="SOC203" s="2"/>
      <c r="SOD203" s="2"/>
      <c r="SOE203" s="2"/>
      <c r="SOF203" s="2"/>
      <c r="SOG203" s="2"/>
      <c r="SOH203" s="2"/>
      <c r="SOI203" s="2"/>
      <c r="SOJ203" s="2"/>
      <c r="SOK203" s="2"/>
      <c r="SOL203" s="2"/>
      <c r="SOM203" s="2"/>
      <c r="SON203" s="2"/>
      <c r="SOO203" s="2"/>
      <c r="SOP203" s="2"/>
      <c r="SOQ203" s="2"/>
      <c r="SOR203" s="2"/>
      <c r="SOS203" s="2"/>
      <c r="SOT203" s="2"/>
      <c r="SOU203" s="2"/>
      <c r="SOV203" s="2"/>
      <c r="SOW203" s="2"/>
      <c r="SOX203" s="2"/>
      <c r="SOY203" s="2"/>
      <c r="SOZ203" s="2"/>
      <c r="SPA203" s="2"/>
      <c r="SPB203" s="2"/>
      <c r="SPC203" s="2"/>
      <c r="SPD203" s="2"/>
      <c r="SPE203" s="2"/>
      <c r="SPF203" s="2"/>
      <c r="SPG203" s="2"/>
      <c r="SPH203" s="2"/>
      <c r="SPI203" s="2"/>
      <c r="SPJ203" s="2"/>
      <c r="SPK203" s="2"/>
      <c r="SPL203" s="2"/>
      <c r="SPM203" s="2"/>
      <c r="SPN203" s="2"/>
      <c r="SPO203" s="2"/>
      <c r="SPP203" s="2"/>
      <c r="SPQ203" s="2"/>
      <c r="SPR203" s="2"/>
      <c r="SPS203" s="2"/>
      <c r="SPT203" s="2"/>
      <c r="SPU203" s="2"/>
      <c r="SPV203" s="2"/>
      <c r="SPW203" s="2"/>
      <c r="SPX203" s="2"/>
      <c r="SPY203" s="2"/>
      <c r="SPZ203" s="2"/>
      <c r="SQA203" s="2"/>
      <c r="SQB203" s="2"/>
      <c r="SQC203" s="2"/>
      <c r="SQD203" s="2"/>
      <c r="SQE203" s="2"/>
      <c r="SQF203" s="2"/>
      <c r="SQG203" s="2"/>
      <c r="SQH203" s="2"/>
      <c r="SQI203" s="2"/>
      <c r="SQJ203" s="2"/>
      <c r="SQK203" s="2"/>
      <c r="SQL203" s="2"/>
      <c r="SQM203" s="2"/>
      <c r="SQN203" s="2"/>
      <c r="SQO203" s="2"/>
      <c r="SQP203" s="2"/>
      <c r="SQQ203" s="2"/>
      <c r="SQR203" s="2"/>
      <c r="SQS203" s="2"/>
      <c r="SQT203" s="2"/>
      <c r="SQU203" s="2"/>
      <c r="SQV203" s="2"/>
      <c r="SQW203" s="2"/>
      <c r="SQX203" s="2"/>
      <c r="SQY203" s="2"/>
      <c r="SQZ203" s="2"/>
      <c r="SRA203" s="2"/>
      <c r="SRB203" s="2"/>
      <c r="SRC203" s="2"/>
      <c r="SRD203" s="2"/>
      <c r="SRE203" s="2"/>
      <c r="SRF203" s="2"/>
      <c r="SRG203" s="2"/>
      <c r="SRH203" s="2"/>
      <c r="SRI203" s="2"/>
      <c r="SRJ203" s="2"/>
      <c r="SRK203" s="2"/>
      <c r="SRL203" s="2"/>
      <c r="SRM203" s="2"/>
      <c r="SRN203" s="2"/>
      <c r="SRO203" s="2"/>
      <c r="SRP203" s="2"/>
      <c r="SRQ203" s="2"/>
      <c r="SRR203" s="2"/>
      <c r="SRS203" s="2"/>
      <c r="SRT203" s="2"/>
      <c r="SRU203" s="2"/>
      <c r="SRV203" s="2"/>
      <c r="SRW203" s="2"/>
      <c r="SRX203" s="2"/>
      <c r="SRY203" s="2"/>
      <c r="SRZ203" s="2"/>
      <c r="SSA203" s="2"/>
      <c r="SSB203" s="2"/>
      <c r="SSC203" s="2"/>
      <c r="SSD203" s="2"/>
      <c r="SSE203" s="2"/>
      <c r="SSF203" s="2"/>
      <c r="SSG203" s="2"/>
      <c r="SSH203" s="2"/>
      <c r="SSI203" s="2"/>
      <c r="SSJ203" s="2"/>
      <c r="SSK203" s="2"/>
      <c r="SSL203" s="2"/>
      <c r="SSM203" s="2"/>
      <c r="SSN203" s="2"/>
      <c r="SSO203" s="2"/>
      <c r="SSP203" s="2"/>
      <c r="SSQ203" s="2"/>
      <c r="SSR203" s="2"/>
      <c r="SSS203" s="2"/>
      <c r="SST203" s="2"/>
      <c r="SSU203" s="2"/>
      <c r="SSV203" s="2"/>
      <c r="SSW203" s="2"/>
      <c r="SSX203" s="2"/>
      <c r="SSY203" s="2"/>
      <c r="SSZ203" s="2"/>
      <c r="STA203" s="2"/>
      <c r="STB203" s="2"/>
      <c r="STC203" s="2"/>
      <c r="STD203" s="2"/>
      <c r="STE203" s="2"/>
      <c r="STF203" s="2"/>
      <c r="STG203" s="2"/>
      <c r="STH203" s="2"/>
      <c r="STI203" s="2"/>
      <c r="STJ203" s="2"/>
      <c r="STK203" s="2"/>
      <c r="STL203" s="2"/>
      <c r="STM203" s="2"/>
      <c r="STN203" s="2"/>
      <c r="STO203" s="2"/>
      <c r="STP203" s="2"/>
      <c r="STQ203" s="2"/>
      <c r="STR203" s="2"/>
      <c r="STS203" s="2"/>
      <c r="STT203" s="2"/>
      <c r="STU203" s="2"/>
      <c r="STV203" s="2"/>
      <c r="STW203" s="2"/>
      <c r="STX203" s="2"/>
      <c r="STY203" s="2"/>
      <c r="STZ203" s="2"/>
      <c r="SUA203" s="2"/>
      <c r="SUB203" s="2"/>
      <c r="SUC203" s="2"/>
      <c r="SUD203" s="2"/>
      <c r="SUE203" s="2"/>
      <c r="SUF203" s="2"/>
      <c r="SUG203" s="2"/>
      <c r="SUH203" s="2"/>
      <c r="SUI203" s="2"/>
      <c r="SUJ203" s="2"/>
      <c r="SUK203" s="2"/>
      <c r="SUL203" s="2"/>
      <c r="SUM203" s="2"/>
      <c r="SUN203" s="2"/>
      <c r="SUO203" s="2"/>
      <c r="SUP203" s="2"/>
      <c r="SUQ203" s="2"/>
      <c r="SUR203" s="2"/>
      <c r="SUS203" s="2"/>
      <c r="SUT203" s="2"/>
      <c r="SUU203" s="2"/>
      <c r="SUV203" s="2"/>
      <c r="SUW203" s="2"/>
      <c r="SUX203" s="2"/>
      <c r="SUY203" s="2"/>
      <c r="SUZ203" s="2"/>
      <c r="SVA203" s="2"/>
      <c r="SVB203" s="2"/>
      <c r="SVC203" s="2"/>
      <c r="SVD203" s="2"/>
      <c r="SVE203" s="2"/>
      <c r="SVF203" s="2"/>
      <c r="SVG203" s="2"/>
      <c r="SVH203" s="2"/>
      <c r="SVI203" s="2"/>
      <c r="SVJ203" s="2"/>
      <c r="SVK203" s="2"/>
      <c r="SVL203" s="2"/>
      <c r="SVM203" s="2"/>
      <c r="SVN203" s="2"/>
      <c r="SVO203" s="2"/>
      <c r="SVP203" s="2"/>
      <c r="SVQ203" s="2"/>
      <c r="SVR203" s="2"/>
      <c r="SVS203" s="2"/>
      <c r="SVT203" s="2"/>
      <c r="SVU203" s="2"/>
      <c r="SVV203" s="2"/>
      <c r="SVW203" s="2"/>
      <c r="SVX203" s="2"/>
      <c r="SVY203" s="2"/>
      <c r="SVZ203" s="2"/>
      <c r="SWA203" s="2"/>
      <c r="SWB203" s="2"/>
      <c r="SWC203" s="2"/>
      <c r="SWD203" s="2"/>
      <c r="SWE203" s="2"/>
      <c r="SWF203" s="2"/>
      <c r="SWG203" s="2"/>
      <c r="SWH203" s="2"/>
      <c r="SWI203" s="2"/>
      <c r="SWJ203" s="2"/>
      <c r="SWK203" s="2"/>
      <c r="SWL203" s="2"/>
      <c r="SWM203" s="2"/>
      <c r="SWN203" s="2"/>
      <c r="SWO203" s="2"/>
      <c r="SWP203" s="2"/>
      <c r="SWQ203" s="2"/>
      <c r="SWR203" s="2"/>
      <c r="SWS203" s="2"/>
      <c r="SWT203" s="2"/>
      <c r="SWU203" s="2"/>
      <c r="SWV203" s="2"/>
      <c r="SWW203" s="2"/>
      <c r="SWX203" s="2"/>
      <c r="SWY203" s="2"/>
      <c r="SWZ203" s="2"/>
      <c r="SXA203" s="2"/>
      <c r="SXB203" s="2"/>
      <c r="SXC203" s="2"/>
      <c r="SXD203" s="2"/>
      <c r="SXE203" s="2"/>
      <c r="SXF203" s="2"/>
      <c r="SXG203" s="2"/>
      <c r="SXH203" s="2"/>
      <c r="SXI203" s="2"/>
      <c r="SXJ203" s="2"/>
      <c r="SXK203" s="2"/>
      <c r="SXL203" s="2"/>
      <c r="SXM203" s="2"/>
      <c r="SXN203" s="2"/>
      <c r="SXO203" s="2"/>
      <c r="SXP203" s="2"/>
      <c r="SXQ203" s="2"/>
      <c r="SXR203" s="2"/>
      <c r="SXS203" s="2"/>
      <c r="SXT203" s="2"/>
      <c r="SXU203" s="2"/>
      <c r="SXV203" s="2"/>
      <c r="SXW203" s="2"/>
      <c r="SXX203" s="2"/>
      <c r="SXY203" s="2"/>
      <c r="SXZ203" s="2"/>
      <c r="SYA203" s="2"/>
      <c r="SYB203" s="2"/>
      <c r="SYC203" s="2"/>
      <c r="SYD203" s="2"/>
      <c r="SYE203" s="2"/>
      <c r="SYF203" s="2"/>
      <c r="SYG203" s="2"/>
      <c r="SYH203" s="2"/>
      <c r="SYI203" s="2"/>
      <c r="SYJ203" s="2"/>
      <c r="SYK203" s="2"/>
      <c r="SYL203" s="2"/>
      <c r="SYM203" s="2"/>
      <c r="SYN203" s="2"/>
      <c r="SYO203" s="2"/>
      <c r="SYP203" s="2"/>
      <c r="SYQ203" s="2"/>
      <c r="SYR203" s="2"/>
      <c r="SYS203" s="2"/>
      <c r="SYT203" s="2"/>
      <c r="SYU203" s="2"/>
      <c r="SYV203" s="2"/>
      <c r="SYW203" s="2"/>
      <c r="SYX203" s="2"/>
      <c r="SYY203" s="2"/>
      <c r="SYZ203" s="2"/>
      <c r="SZA203" s="2"/>
      <c r="SZB203" s="2"/>
      <c r="SZC203" s="2"/>
      <c r="SZD203" s="2"/>
      <c r="SZE203" s="2"/>
      <c r="SZF203" s="2"/>
      <c r="SZG203" s="2"/>
      <c r="SZH203" s="2"/>
      <c r="SZI203" s="2"/>
      <c r="SZJ203" s="2"/>
      <c r="SZK203" s="2"/>
      <c r="SZL203" s="2"/>
      <c r="SZM203" s="2"/>
      <c r="SZN203" s="2"/>
      <c r="SZO203" s="2"/>
      <c r="SZP203" s="2"/>
      <c r="SZQ203" s="2"/>
      <c r="SZR203" s="2"/>
      <c r="SZS203" s="2"/>
      <c r="SZT203" s="2"/>
      <c r="SZU203" s="2"/>
      <c r="SZV203" s="2"/>
      <c r="SZW203" s="2"/>
      <c r="SZX203" s="2"/>
      <c r="SZY203" s="2"/>
      <c r="SZZ203" s="2"/>
      <c r="TAA203" s="2"/>
      <c r="TAB203" s="2"/>
      <c r="TAC203" s="2"/>
      <c r="TAD203" s="2"/>
      <c r="TAE203" s="2"/>
      <c r="TAF203" s="2"/>
      <c r="TAG203" s="2"/>
      <c r="TAH203" s="2"/>
      <c r="TAI203" s="2"/>
      <c r="TAJ203" s="2"/>
      <c r="TAK203" s="2"/>
      <c r="TAL203" s="2"/>
      <c r="TAM203" s="2"/>
      <c r="TAN203" s="2"/>
      <c r="TAO203" s="2"/>
      <c r="TAP203" s="2"/>
      <c r="TAQ203" s="2"/>
      <c r="TAR203" s="2"/>
      <c r="TAS203" s="2"/>
      <c r="TAT203" s="2"/>
      <c r="TAU203" s="2"/>
      <c r="TAV203" s="2"/>
      <c r="TAW203" s="2"/>
      <c r="TAX203" s="2"/>
      <c r="TAY203" s="2"/>
      <c r="TAZ203" s="2"/>
      <c r="TBA203" s="2"/>
      <c r="TBB203" s="2"/>
      <c r="TBC203" s="2"/>
      <c r="TBD203" s="2"/>
      <c r="TBE203" s="2"/>
      <c r="TBF203" s="2"/>
      <c r="TBG203" s="2"/>
      <c r="TBH203" s="2"/>
      <c r="TBI203" s="2"/>
      <c r="TBJ203" s="2"/>
      <c r="TBK203" s="2"/>
      <c r="TBL203" s="2"/>
      <c r="TBM203" s="2"/>
      <c r="TBN203" s="2"/>
      <c r="TBO203" s="2"/>
      <c r="TBP203" s="2"/>
      <c r="TBQ203" s="2"/>
      <c r="TBR203" s="2"/>
      <c r="TBS203" s="2"/>
      <c r="TBT203" s="2"/>
      <c r="TBU203" s="2"/>
      <c r="TBV203" s="2"/>
      <c r="TBW203" s="2"/>
      <c r="TBX203" s="2"/>
      <c r="TBY203" s="2"/>
      <c r="TBZ203" s="2"/>
      <c r="TCA203" s="2"/>
      <c r="TCB203" s="2"/>
      <c r="TCC203" s="2"/>
      <c r="TCD203" s="2"/>
      <c r="TCE203" s="2"/>
      <c r="TCF203" s="2"/>
      <c r="TCG203" s="2"/>
      <c r="TCH203" s="2"/>
      <c r="TCI203" s="2"/>
      <c r="TCJ203" s="2"/>
      <c r="TCK203" s="2"/>
      <c r="TCL203" s="2"/>
      <c r="TCM203" s="2"/>
      <c r="TCN203" s="2"/>
      <c r="TCO203" s="2"/>
      <c r="TCP203" s="2"/>
      <c r="TCQ203" s="2"/>
      <c r="TCR203" s="2"/>
      <c r="TCS203" s="2"/>
      <c r="TCT203" s="2"/>
      <c r="TCU203" s="2"/>
      <c r="TCV203" s="2"/>
      <c r="TCW203" s="2"/>
      <c r="TCX203" s="2"/>
      <c r="TCY203" s="2"/>
      <c r="TCZ203" s="2"/>
      <c r="TDA203" s="2"/>
      <c r="TDB203" s="2"/>
      <c r="TDC203" s="2"/>
      <c r="TDD203" s="2"/>
      <c r="TDE203" s="2"/>
      <c r="TDF203" s="2"/>
      <c r="TDG203" s="2"/>
      <c r="TDH203" s="2"/>
      <c r="TDI203" s="2"/>
      <c r="TDJ203" s="2"/>
      <c r="TDK203" s="2"/>
      <c r="TDL203" s="2"/>
      <c r="TDM203" s="2"/>
      <c r="TDN203" s="2"/>
      <c r="TDO203" s="2"/>
      <c r="TDP203" s="2"/>
      <c r="TDQ203" s="2"/>
      <c r="TDR203" s="2"/>
      <c r="TDS203" s="2"/>
      <c r="TDT203" s="2"/>
      <c r="TDU203" s="2"/>
      <c r="TDV203" s="2"/>
      <c r="TDW203" s="2"/>
      <c r="TDX203" s="2"/>
      <c r="TDY203" s="2"/>
      <c r="TDZ203" s="2"/>
      <c r="TEA203" s="2"/>
      <c r="TEB203" s="2"/>
      <c r="TEC203" s="2"/>
      <c r="TED203" s="2"/>
      <c r="TEE203" s="2"/>
      <c r="TEF203" s="2"/>
      <c r="TEG203" s="2"/>
      <c r="TEH203" s="2"/>
      <c r="TEI203" s="2"/>
      <c r="TEJ203" s="2"/>
      <c r="TEK203" s="2"/>
      <c r="TEL203" s="2"/>
      <c r="TEM203" s="2"/>
      <c r="TEN203" s="2"/>
      <c r="TEO203" s="2"/>
      <c r="TEP203" s="2"/>
      <c r="TEQ203" s="2"/>
      <c r="TER203" s="2"/>
      <c r="TES203" s="2"/>
      <c r="TET203" s="2"/>
      <c r="TEU203" s="2"/>
      <c r="TEV203" s="2"/>
      <c r="TEW203" s="2"/>
      <c r="TEX203" s="2"/>
      <c r="TEY203" s="2"/>
      <c r="TEZ203" s="2"/>
      <c r="TFA203" s="2"/>
      <c r="TFB203" s="2"/>
      <c r="TFC203" s="2"/>
      <c r="TFD203" s="2"/>
      <c r="TFE203" s="2"/>
      <c r="TFF203" s="2"/>
      <c r="TFG203" s="2"/>
      <c r="TFH203" s="2"/>
      <c r="TFI203" s="2"/>
      <c r="TFJ203" s="2"/>
      <c r="TFK203" s="2"/>
      <c r="TFL203" s="2"/>
      <c r="TFM203" s="2"/>
      <c r="TFN203" s="2"/>
      <c r="TFO203" s="2"/>
      <c r="TFP203" s="2"/>
      <c r="TFQ203" s="2"/>
      <c r="TFR203" s="2"/>
      <c r="TFS203" s="2"/>
      <c r="TFT203" s="2"/>
      <c r="TFU203" s="2"/>
      <c r="TFV203" s="2"/>
      <c r="TFW203" s="2"/>
      <c r="TFX203" s="2"/>
      <c r="TFY203" s="2"/>
      <c r="TFZ203" s="2"/>
      <c r="TGA203" s="2"/>
      <c r="TGB203" s="2"/>
      <c r="TGC203" s="2"/>
      <c r="TGD203" s="2"/>
      <c r="TGE203" s="2"/>
      <c r="TGF203" s="2"/>
      <c r="TGG203" s="2"/>
      <c r="TGH203" s="2"/>
      <c r="TGI203" s="2"/>
      <c r="TGJ203" s="2"/>
      <c r="TGK203" s="2"/>
      <c r="TGL203" s="2"/>
      <c r="TGM203" s="2"/>
      <c r="TGN203" s="2"/>
      <c r="TGO203" s="2"/>
      <c r="TGP203" s="2"/>
      <c r="TGQ203" s="2"/>
      <c r="TGR203" s="2"/>
      <c r="TGS203" s="2"/>
      <c r="TGT203" s="2"/>
      <c r="TGU203" s="2"/>
      <c r="TGV203" s="2"/>
      <c r="TGW203" s="2"/>
      <c r="TGX203" s="2"/>
      <c r="TGY203" s="2"/>
      <c r="TGZ203" s="2"/>
      <c r="THA203" s="2"/>
      <c r="THB203" s="2"/>
      <c r="THC203" s="2"/>
      <c r="THD203" s="2"/>
      <c r="THE203" s="2"/>
      <c r="THF203" s="2"/>
      <c r="THG203" s="2"/>
      <c r="THH203" s="2"/>
      <c r="THI203" s="2"/>
      <c r="THJ203" s="2"/>
      <c r="THK203" s="2"/>
      <c r="THL203" s="2"/>
      <c r="THM203" s="2"/>
      <c r="THN203" s="2"/>
      <c r="THO203" s="2"/>
      <c r="THP203" s="2"/>
      <c r="THQ203" s="2"/>
      <c r="THR203" s="2"/>
      <c r="THS203" s="2"/>
      <c r="THT203" s="2"/>
      <c r="THU203" s="2"/>
      <c r="THV203" s="2"/>
      <c r="THW203" s="2"/>
      <c r="THX203" s="2"/>
      <c r="THY203" s="2"/>
      <c r="THZ203" s="2"/>
      <c r="TIA203" s="2"/>
      <c r="TIB203" s="2"/>
      <c r="TIC203" s="2"/>
      <c r="TID203" s="2"/>
      <c r="TIE203" s="2"/>
      <c r="TIF203" s="2"/>
      <c r="TIG203" s="2"/>
      <c r="TIH203" s="2"/>
      <c r="TII203" s="2"/>
      <c r="TIJ203" s="2"/>
      <c r="TIK203" s="2"/>
      <c r="TIL203" s="2"/>
      <c r="TIM203" s="2"/>
      <c r="TIN203" s="2"/>
      <c r="TIO203" s="2"/>
      <c r="TIP203" s="2"/>
      <c r="TIQ203" s="2"/>
      <c r="TIR203" s="2"/>
      <c r="TIS203" s="2"/>
      <c r="TIT203" s="2"/>
      <c r="TIU203" s="2"/>
      <c r="TIV203" s="2"/>
      <c r="TIW203" s="2"/>
      <c r="TIX203" s="2"/>
      <c r="TIY203" s="2"/>
      <c r="TIZ203" s="2"/>
      <c r="TJA203" s="2"/>
      <c r="TJB203" s="2"/>
      <c r="TJC203" s="2"/>
      <c r="TJD203" s="2"/>
      <c r="TJE203" s="2"/>
      <c r="TJF203" s="2"/>
      <c r="TJG203" s="2"/>
      <c r="TJH203" s="2"/>
      <c r="TJI203" s="2"/>
      <c r="TJJ203" s="2"/>
      <c r="TJK203" s="2"/>
      <c r="TJL203" s="2"/>
      <c r="TJM203" s="2"/>
      <c r="TJN203" s="2"/>
      <c r="TJO203" s="2"/>
      <c r="TJP203" s="2"/>
      <c r="TJQ203" s="2"/>
      <c r="TJR203" s="2"/>
      <c r="TJS203" s="2"/>
      <c r="TJT203" s="2"/>
      <c r="TJU203" s="2"/>
      <c r="TJV203" s="2"/>
      <c r="TJW203" s="2"/>
      <c r="TJX203" s="2"/>
      <c r="TJY203" s="2"/>
      <c r="TJZ203" s="2"/>
      <c r="TKA203" s="2"/>
      <c r="TKB203" s="2"/>
      <c r="TKC203" s="2"/>
      <c r="TKD203" s="2"/>
      <c r="TKE203" s="2"/>
      <c r="TKF203" s="2"/>
      <c r="TKG203" s="2"/>
      <c r="TKH203" s="2"/>
      <c r="TKI203" s="2"/>
      <c r="TKJ203" s="2"/>
      <c r="TKK203" s="2"/>
      <c r="TKL203" s="2"/>
      <c r="TKM203" s="2"/>
      <c r="TKN203" s="2"/>
      <c r="TKO203" s="2"/>
      <c r="TKP203" s="2"/>
      <c r="TKQ203" s="2"/>
      <c r="TKR203" s="2"/>
      <c r="TKS203" s="2"/>
      <c r="TKT203" s="2"/>
      <c r="TKU203" s="2"/>
      <c r="TKV203" s="2"/>
      <c r="TKW203" s="2"/>
      <c r="TKX203" s="2"/>
      <c r="TKY203" s="2"/>
      <c r="TKZ203" s="2"/>
      <c r="TLA203" s="2"/>
      <c r="TLB203" s="2"/>
      <c r="TLC203" s="2"/>
      <c r="TLD203" s="2"/>
      <c r="TLE203" s="2"/>
      <c r="TLF203" s="2"/>
      <c r="TLG203" s="2"/>
      <c r="TLH203" s="2"/>
      <c r="TLI203" s="2"/>
      <c r="TLJ203" s="2"/>
      <c r="TLK203" s="2"/>
      <c r="TLL203" s="2"/>
      <c r="TLM203" s="2"/>
      <c r="TLN203" s="2"/>
      <c r="TLO203" s="2"/>
      <c r="TLP203" s="2"/>
      <c r="TLQ203" s="2"/>
      <c r="TLR203" s="2"/>
      <c r="TLS203" s="2"/>
      <c r="TLT203" s="2"/>
      <c r="TLU203" s="2"/>
      <c r="TLV203" s="2"/>
      <c r="TLW203" s="2"/>
      <c r="TLX203" s="2"/>
      <c r="TLY203" s="2"/>
      <c r="TLZ203" s="2"/>
      <c r="TMA203" s="2"/>
      <c r="TMB203" s="2"/>
      <c r="TMC203" s="2"/>
      <c r="TMD203" s="2"/>
      <c r="TME203" s="2"/>
      <c r="TMF203" s="2"/>
      <c r="TMG203" s="2"/>
      <c r="TMH203" s="2"/>
      <c r="TMI203" s="2"/>
      <c r="TMJ203" s="2"/>
      <c r="TMK203" s="2"/>
      <c r="TML203" s="2"/>
      <c r="TMM203" s="2"/>
      <c r="TMN203" s="2"/>
      <c r="TMO203" s="2"/>
      <c r="TMP203" s="2"/>
      <c r="TMQ203" s="2"/>
      <c r="TMR203" s="2"/>
      <c r="TMS203" s="2"/>
      <c r="TMT203" s="2"/>
      <c r="TMU203" s="2"/>
      <c r="TMV203" s="2"/>
      <c r="TMW203" s="2"/>
      <c r="TMX203" s="2"/>
      <c r="TMY203" s="2"/>
      <c r="TMZ203" s="2"/>
      <c r="TNA203" s="2"/>
      <c r="TNB203" s="2"/>
      <c r="TNC203" s="2"/>
      <c r="TND203" s="2"/>
      <c r="TNE203" s="2"/>
      <c r="TNF203" s="2"/>
      <c r="TNG203" s="2"/>
      <c r="TNH203" s="2"/>
      <c r="TNI203" s="2"/>
      <c r="TNJ203" s="2"/>
      <c r="TNK203" s="2"/>
      <c r="TNL203" s="2"/>
      <c r="TNM203" s="2"/>
      <c r="TNN203" s="2"/>
      <c r="TNO203" s="2"/>
      <c r="TNP203" s="2"/>
      <c r="TNQ203" s="2"/>
      <c r="TNR203" s="2"/>
      <c r="TNS203" s="2"/>
      <c r="TNT203" s="2"/>
      <c r="TNU203" s="2"/>
      <c r="TNV203" s="2"/>
      <c r="TNW203" s="2"/>
      <c r="TNX203" s="2"/>
      <c r="TNY203" s="2"/>
      <c r="TNZ203" s="2"/>
      <c r="TOA203" s="2"/>
      <c r="TOB203" s="2"/>
      <c r="TOC203" s="2"/>
      <c r="TOD203" s="2"/>
      <c r="TOE203" s="2"/>
      <c r="TOF203" s="2"/>
      <c r="TOG203" s="2"/>
      <c r="TOH203" s="2"/>
      <c r="TOI203" s="2"/>
      <c r="TOJ203" s="2"/>
      <c r="TOK203" s="2"/>
      <c r="TOL203" s="2"/>
      <c r="TOM203" s="2"/>
      <c r="TON203" s="2"/>
      <c r="TOO203" s="2"/>
      <c r="TOP203" s="2"/>
      <c r="TOQ203" s="2"/>
      <c r="TOR203" s="2"/>
      <c r="TOS203" s="2"/>
      <c r="TOT203" s="2"/>
      <c r="TOU203" s="2"/>
      <c r="TOV203" s="2"/>
      <c r="TOW203" s="2"/>
      <c r="TOX203" s="2"/>
      <c r="TOY203" s="2"/>
      <c r="TOZ203" s="2"/>
      <c r="TPA203" s="2"/>
      <c r="TPB203" s="2"/>
      <c r="TPC203" s="2"/>
      <c r="TPD203" s="2"/>
      <c r="TPE203" s="2"/>
      <c r="TPF203" s="2"/>
      <c r="TPG203" s="2"/>
      <c r="TPH203" s="2"/>
      <c r="TPI203" s="2"/>
      <c r="TPJ203" s="2"/>
      <c r="TPK203" s="2"/>
      <c r="TPL203" s="2"/>
      <c r="TPM203" s="2"/>
      <c r="TPN203" s="2"/>
      <c r="TPO203" s="2"/>
      <c r="TPP203" s="2"/>
      <c r="TPQ203" s="2"/>
      <c r="TPR203" s="2"/>
      <c r="TPS203" s="2"/>
      <c r="TPT203" s="2"/>
      <c r="TPU203" s="2"/>
      <c r="TPV203" s="2"/>
      <c r="TPW203" s="2"/>
      <c r="TPX203" s="2"/>
      <c r="TPY203" s="2"/>
      <c r="TPZ203" s="2"/>
      <c r="TQA203" s="2"/>
      <c r="TQB203" s="2"/>
      <c r="TQC203" s="2"/>
      <c r="TQD203" s="2"/>
      <c r="TQE203" s="2"/>
      <c r="TQF203" s="2"/>
      <c r="TQG203" s="2"/>
      <c r="TQH203" s="2"/>
      <c r="TQI203" s="2"/>
      <c r="TQJ203" s="2"/>
      <c r="TQK203" s="2"/>
      <c r="TQL203" s="2"/>
      <c r="TQM203" s="2"/>
      <c r="TQN203" s="2"/>
      <c r="TQO203" s="2"/>
      <c r="TQP203" s="2"/>
      <c r="TQQ203" s="2"/>
      <c r="TQR203" s="2"/>
      <c r="TQS203" s="2"/>
      <c r="TQT203" s="2"/>
      <c r="TQU203" s="2"/>
      <c r="TQV203" s="2"/>
      <c r="TQW203" s="2"/>
      <c r="TQX203" s="2"/>
      <c r="TQY203" s="2"/>
      <c r="TQZ203" s="2"/>
      <c r="TRA203" s="2"/>
      <c r="TRB203" s="2"/>
      <c r="TRC203" s="2"/>
      <c r="TRD203" s="2"/>
      <c r="TRE203" s="2"/>
      <c r="TRF203" s="2"/>
      <c r="TRG203" s="2"/>
      <c r="TRH203" s="2"/>
      <c r="TRI203" s="2"/>
      <c r="TRJ203" s="2"/>
      <c r="TRK203" s="2"/>
      <c r="TRL203" s="2"/>
      <c r="TRM203" s="2"/>
      <c r="TRN203" s="2"/>
      <c r="TRO203" s="2"/>
      <c r="TRP203" s="2"/>
      <c r="TRQ203" s="2"/>
      <c r="TRR203" s="2"/>
      <c r="TRS203" s="2"/>
      <c r="TRT203" s="2"/>
      <c r="TRU203" s="2"/>
      <c r="TRV203" s="2"/>
      <c r="TRW203" s="2"/>
      <c r="TRX203" s="2"/>
      <c r="TRY203" s="2"/>
      <c r="TRZ203" s="2"/>
      <c r="TSA203" s="2"/>
      <c r="TSB203" s="2"/>
      <c r="TSC203" s="2"/>
      <c r="TSD203" s="2"/>
      <c r="TSE203" s="2"/>
      <c r="TSF203" s="2"/>
      <c r="TSG203" s="2"/>
      <c r="TSH203" s="2"/>
      <c r="TSI203" s="2"/>
      <c r="TSJ203" s="2"/>
      <c r="TSK203" s="2"/>
      <c r="TSL203" s="2"/>
      <c r="TSM203" s="2"/>
      <c r="TSN203" s="2"/>
      <c r="TSO203" s="2"/>
      <c r="TSP203" s="2"/>
      <c r="TSQ203" s="2"/>
      <c r="TSR203" s="2"/>
      <c r="TSS203" s="2"/>
      <c r="TST203" s="2"/>
      <c r="TSU203" s="2"/>
      <c r="TSV203" s="2"/>
      <c r="TSW203" s="2"/>
      <c r="TSX203" s="2"/>
      <c r="TSY203" s="2"/>
      <c r="TSZ203" s="2"/>
      <c r="TTA203" s="2"/>
      <c r="TTB203" s="2"/>
      <c r="TTC203" s="2"/>
      <c r="TTD203" s="2"/>
      <c r="TTE203" s="2"/>
      <c r="TTF203" s="2"/>
      <c r="TTG203" s="2"/>
      <c r="TTH203" s="2"/>
      <c r="TTI203" s="2"/>
      <c r="TTJ203" s="2"/>
      <c r="TTK203" s="2"/>
      <c r="TTL203" s="2"/>
      <c r="TTM203" s="2"/>
      <c r="TTN203" s="2"/>
      <c r="TTO203" s="2"/>
      <c r="TTP203" s="2"/>
      <c r="TTQ203" s="2"/>
      <c r="TTR203" s="2"/>
      <c r="TTS203" s="2"/>
      <c r="TTT203" s="2"/>
      <c r="TTU203" s="2"/>
      <c r="TTV203" s="2"/>
      <c r="TTW203" s="2"/>
      <c r="TTX203" s="2"/>
      <c r="TTY203" s="2"/>
      <c r="TTZ203" s="2"/>
      <c r="TUA203" s="2"/>
      <c r="TUB203" s="2"/>
      <c r="TUC203" s="2"/>
      <c r="TUD203" s="2"/>
      <c r="TUE203" s="2"/>
      <c r="TUF203" s="2"/>
      <c r="TUG203" s="2"/>
      <c r="TUH203" s="2"/>
      <c r="TUI203" s="2"/>
      <c r="TUJ203" s="2"/>
      <c r="TUK203" s="2"/>
      <c r="TUL203" s="2"/>
      <c r="TUM203" s="2"/>
      <c r="TUN203" s="2"/>
      <c r="TUO203" s="2"/>
      <c r="TUP203" s="2"/>
      <c r="TUQ203" s="2"/>
      <c r="TUR203" s="2"/>
      <c r="TUS203" s="2"/>
      <c r="TUT203" s="2"/>
      <c r="TUU203" s="2"/>
      <c r="TUV203" s="2"/>
      <c r="TUW203" s="2"/>
      <c r="TUX203" s="2"/>
      <c r="TUY203" s="2"/>
      <c r="TUZ203" s="2"/>
      <c r="TVA203" s="2"/>
      <c r="TVB203" s="2"/>
      <c r="TVC203" s="2"/>
      <c r="TVD203" s="2"/>
      <c r="TVE203" s="2"/>
      <c r="TVF203" s="2"/>
      <c r="TVG203" s="2"/>
      <c r="TVH203" s="2"/>
      <c r="TVI203" s="2"/>
      <c r="TVJ203" s="2"/>
      <c r="TVK203" s="2"/>
      <c r="TVL203" s="2"/>
      <c r="TVM203" s="2"/>
      <c r="TVN203" s="2"/>
      <c r="TVO203" s="2"/>
      <c r="TVP203" s="2"/>
      <c r="TVQ203" s="2"/>
      <c r="TVR203" s="2"/>
      <c r="TVS203" s="2"/>
      <c r="TVT203" s="2"/>
      <c r="TVU203" s="2"/>
      <c r="TVV203" s="2"/>
      <c r="TVW203" s="2"/>
      <c r="TVX203" s="2"/>
      <c r="TVY203" s="2"/>
      <c r="TVZ203" s="2"/>
      <c r="TWA203" s="2"/>
      <c r="TWB203" s="2"/>
      <c r="TWC203" s="2"/>
      <c r="TWD203" s="2"/>
      <c r="TWE203" s="2"/>
      <c r="TWF203" s="2"/>
      <c r="TWG203" s="2"/>
      <c r="TWH203" s="2"/>
      <c r="TWI203" s="2"/>
      <c r="TWJ203" s="2"/>
      <c r="TWK203" s="2"/>
      <c r="TWL203" s="2"/>
      <c r="TWM203" s="2"/>
      <c r="TWN203" s="2"/>
      <c r="TWO203" s="2"/>
      <c r="TWP203" s="2"/>
      <c r="TWQ203" s="2"/>
      <c r="TWR203" s="2"/>
      <c r="TWS203" s="2"/>
      <c r="TWT203" s="2"/>
      <c r="TWU203" s="2"/>
      <c r="TWV203" s="2"/>
      <c r="TWW203" s="2"/>
      <c r="TWX203" s="2"/>
      <c r="TWY203" s="2"/>
      <c r="TWZ203" s="2"/>
      <c r="TXA203" s="2"/>
      <c r="TXB203" s="2"/>
      <c r="TXC203" s="2"/>
      <c r="TXD203" s="2"/>
      <c r="TXE203" s="2"/>
      <c r="TXF203" s="2"/>
      <c r="TXG203" s="2"/>
      <c r="TXH203" s="2"/>
      <c r="TXI203" s="2"/>
      <c r="TXJ203" s="2"/>
      <c r="TXK203" s="2"/>
      <c r="TXL203" s="2"/>
      <c r="TXM203" s="2"/>
      <c r="TXN203" s="2"/>
      <c r="TXO203" s="2"/>
      <c r="TXP203" s="2"/>
      <c r="TXQ203" s="2"/>
      <c r="TXR203" s="2"/>
      <c r="TXS203" s="2"/>
      <c r="TXT203" s="2"/>
      <c r="TXU203" s="2"/>
      <c r="TXV203" s="2"/>
      <c r="TXW203" s="2"/>
      <c r="TXX203" s="2"/>
      <c r="TXY203" s="2"/>
      <c r="TXZ203" s="2"/>
      <c r="TYA203" s="2"/>
      <c r="TYB203" s="2"/>
      <c r="TYC203" s="2"/>
      <c r="TYD203" s="2"/>
      <c r="TYE203" s="2"/>
      <c r="TYF203" s="2"/>
      <c r="TYG203" s="2"/>
      <c r="TYH203" s="2"/>
      <c r="TYI203" s="2"/>
      <c r="TYJ203" s="2"/>
      <c r="TYK203" s="2"/>
      <c r="TYL203" s="2"/>
      <c r="TYM203" s="2"/>
      <c r="TYN203" s="2"/>
      <c r="TYO203" s="2"/>
      <c r="TYP203" s="2"/>
      <c r="TYQ203" s="2"/>
      <c r="TYR203" s="2"/>
      <c r="TYS203" s="2"/>
      <c r="TYT203" s="2"/>
      <c r="TYU203" s="2"/>
      <c r="TYV203" s="2"/>
      <c r="TYW203" s="2"/>
      <c r="TYX203" s="2"/>
      <c r="TYY203" s="2"/>
      <c r="TYZ203" s="2"/>
      <c r="TZA203" s="2"/>
      <c r="TZB203" s="2"/>
      <c r="TZC203" s="2"/>
      <c r="TZD203" s="2"/>
      <c r="TZE203" s="2"/>
      <c r="TZF203" s="2"/>
      <c r="TZG203" s="2"/>
      <c r="TZH203" s="2"/>
      <c r="TZI203" s="2"/>
      <c r="TZJ203" s="2"/>
      <c r="TZK203" s="2"/>
      <c r="TZL203" s="2"/>
      <c r="TZM203" s="2"/>
      <c r="TZN203" s="2"/>
      <c r="TZO203" s="2"/>
      <c r="TZP203" s="2"/>
      <c r="TZQ203" s="2"/>
      <c r="TZR203" s="2"/>
      <c r="TZS203" s="2"/>
      <c r="TZT203" s="2"/>
      <c r="TZU203" s="2"/>
      <c r="TZV203" s="2"/>
      <c r="TZW203" s="2"/>
      <c r="TZX203" s="2"/>
      <c r="TZY203" s="2"/>
      <c r="TZZ203" s="2"/>
      <c r="UAA203" s="2"/>
      <c r="UAB203" s="2"/>
      <c r="UAC203" s="2"/>
      <c r="UAD203" s="2"/>
      <c r="UAE203" s="2"/>
      <c r="UAF203" s="2"/>
      <c r="UAG203" s="2"/>
      <c r="UAH203" s="2"/>
      <c r="UAI203" s="2"/>
      <c r="UAJ203" s="2"/>
      <c r="UAK203" s="2"/>
      <c r="UAL203" s="2"/>
      <c r="UAM203" s="2"/>
      <c r="UAN203" s="2"/>
      <c r="UAO203" s="2"/>
      <c r="UAP203" s="2"/>
      <c r="UAQ203" s="2"/>
      <c r="UAR203" s="2"/>
      <c r="UAS203" s="2"/>
      <c r="UAT203" s="2"/>
      <c r="UAU203" s="2"/>
      <c r="UAV203" s="2"/>
      <c r="UAW203" s="2"/>
      <c r="UAX203" s="2"/>
      <c r="UAY203" s="2"/>
      <c r="UAZ203" s="2"/>
      <c r="UBA203" s="2"/>
      <c r="UBB203" s="2"/>
      <c r="UBC203" s="2"/>
      <c r="UBD203" s="2"/>
      <c r="UBE203" s="2"/>
      <c r="UBF203" s="2"/>
      <c r="UBG203" s="2"/>
      <c r="UBH203" s="2"/>
      <c r="UBI203" s="2"/>
      <c r="UBJ203" s="2"/>
      <c r="UBK203" s="2"/>
      <c r="UBL203" s="2"/>
      <c r="UBM203" s="2"/>
      <c r="UBN203" s="2"/>
      <c r="UBO203" s="2"/>
      <c r="UBP203" s="2"/>
      <c r="UBQ203" s="2"/>
      <c r="UBR203" s="2"/>
      <c r="UBS203" s="2"/>
      <c r="UBT203" s="2"/>
      <c r="UBU203" s="2"/>
      <c r="UBV203" s="2"/>
      <c r="UBW203" s="2"/>
      <c r="UBX203" s="2"/>
      <c r="UBY203" s="2"/>
      <c r="UBZ203" s="2"/>
      <c r="UCA203" s="2"/>
      <c r="UCB203" s="2"/>
      <c r="UCC203" s="2"/>
      <c r="UCD203" s="2"/>
      <c r="UCE203" s="2"/>
      <c r="UCF203" s="2"/>
      <c r="UCG203" s="2"/>
      <c r="UCH203" s="2"/>
      <c r="UCI203" s="2"/>
      <c r="UCJ203" s="2"/>
      <c r="UCK203" s="2"/>
      <c r="UCL203" s="2"/>
      <c r="UCM203" s="2"/>
      <c r="UCN203" s="2"/>
      <c r="UCO203" s="2"/>
      <c r="UCP203" s="2"/>
      <c r="UCQ203" s="2"/>
      <c r="UCR203" s="2"/>
      <c r="UCS203" s="2"/>
      <c r="UCT203" s="2"/>
      <c r="UCU203" s="2"/>
      <c r="UCV203" s="2"/>
      <c r="UCW203" s="2"/>
      <c r="UCX203" s="2"/>
      <c r="UCY203" s="2"/>
      <c r="UCZ203" s="2"/>
      <c r="UDA203" s="2"/>
      <c r="UDB203" s="2"/>
      <c r="UDC203" s="2"/>
      <c r="UDD203" s="2"/>
      <c r="UDE203" s="2"/>
      <c r="UDF203" s="2"/>
      <c r="UDG203" s="2"/>
      <c r="UDH203" s="2"/>
      <c r="UDI203" s="2"/>
      <c r="UDJ203" s="2"/>
      <c r="UDK203" s="2"/>
      <c r="UDL203" s="2"/>
      <c r="UDM203" s="2"/>
      <c r="UDN203" s="2"/>
      <c r="UDO203" s="2"/>
      <c r="UDP203" s="2"/>
      <c r="UDQ203" s="2"/>
      <c r="UDR203" s="2"/>
      <c r="UDS203" s="2"/>
      <c r="UDT203" s="2"/>
      <c r="UDU203" s="2"/>
      <c r="UDV203" s="2"/>
      <c r="UDW203" s="2"/>
      <c r="UDX203" s="2"/>
      <c r="UDY203" s="2"/>
      <c r="UDZ203" s="2"/>
      <c r="UEA203" s="2"/>
      <c r="UEB203" s="2"/>
      <c r="UEC203" s="2"/>
      <c r="UED203" s="2"/>
      <c r="UEE203" s="2"/>
      <c r="UEF203" s="2"/>
      <c r="UEG203" s="2"/>
      <c r="UEH203" s="2"/>
      <c r="UEI203" s="2"/>
      <c r="UEJ203" s="2"/>
      <c r="UEK203" s="2"/>
      <c r="UEL203" s="2"/>
      <c r="UEM203" s="2"/>
      <c r="UEN203" s="2"/>
      <c r="UEO203" s="2"/>
      <c r="UEP203" s="2"/>
      <c r="UEQ203" s="2"/>
      <c r="UER203" s="2"/>
      <c r="UES203" s="2"/>
      <c r="UET203" s="2"/>
      <c r="UEU203" s="2"/>
      <c r="UEV203" s="2"/>
      <c r="UEW203" s="2"/>
      <c r="UEX203" s="2"/>
      <c r="UEY203" s="2"/>
      <c r="UEZ203" s="2"/>
      <c r="UFA203" s="2"/>
      <c r="UFB203" s="2"/>
      <c r="UFC203" s="2"/>
      <c r="UFD203" s="2"/>
      <c r="UFE203" s="2"/>
      <c r="UFF203" s="2"/>
      <c r="UFG203" s="2"/>
      <c r="UFH203" s="2"/>
      <c r="UFI203" s="2"/>
      <c r="UFJ203" s="2"/>
      <c r="UFK203" s="2"/>
      <c r="UFL203" s="2"/>
      <c r="UFM203" s="2"/>
      <c r="UFN203" s="2"/>
      <c r="UFO203" s="2"/>
      <c r="UFP203" s="2"/>
      <c r="UFQ203" s="2"/>
      <c r="UFR203" s="2"/>
      <c r="UFS203" s="2"/>
      <c r="UFT203" s="2"/>
      <c r="UFU203" s="2"/>
      <c r="UFV203" s="2"/>
      <c r="UFW203" s="2"/>
      <c r="UFX203" s="2"/>
      <c r="UFY203" s="2"/>
      <c r="UFZ203" s="2"/>
      <c r="UGA203" s="2"/>
      <c r="UGB203" s="2"/>
      <c r="UGC203" s="2"/>
      <c r="UGD203" s="2"/>
      <c r="UGE203" s="2"/>
      <c r="UGF203" s="2"/>
      <c r="UGG203" s="2"/>
      <c r="UGH203" s="2"/>
      <c r="UGI203" s="2"/>
      <c r="UGJ203" s="2"/>
      <c r="UGK203" s="2"/>
      <c r="UGL203" s="2"/>
      <c r="UGM203" s="2"/>
      <c r="UGN203" s="2"/>
      <c r="UGO203" s="2"/>
      <c r="UGP203" s="2"/>
      <c r="UGQ203" s="2"/>
      <c r="UGR203" s="2"/>
      <c r="UGS203" s="2"/>
      <c r="UGT203" s="2"/>
      <c r="UGU203" s="2"/>
      <c r="UGV203" s="2"/>
      <c r="UGW203" s="2"/>
      <c r="UGX203" s="2"/>
      <c r="UGY203" s="2"/>
      <c r="UGZ203" s="2"/>
      <c r="UHA203" s="2"/>
      <c r="UHB203" s="2"/>
      <c r="UHC203" s="2"/>
      <c r="UHD203" s="2"/>
      <c r="UHE203" s="2"/>
      <c r="UHF203" s="2"/>
      <c r="UHG203" s="2"/>
      <c r="UHH203" s="2"/>
      <c r="UHI203" s="2"/>
      <c r="UHJ203" s="2"/>
      <c r="UHK203" s="2"/>
      <c r="UHL203" s="2"/>
      <c r="UHM203" s="2"/>
      <c r="UHN203" s="2"/>
      <c r="UHO203" s="2"/>
      <c r="UHP203" s="2"/>
      <c r="UHQ203" s="2"/>
      <c r="UHR203" s="2"/>
      <c r="UHS203" s="2"/>
      <c r="UHT203" s="2"/>
      <c r="UHU203" s="2"/>
      <c r="UHV203" s="2"/>
      <c r="UHW203" s="2"/>
      <c r="UHX203" s="2"/>
      <c r="UHY203" s="2"/>
      <c r="UHZ203" s="2"/>
      <c r="UIA203" s="2"/>
      <c r="UIB203" s="2"/>
      <c r="UIC203" s="2"/>
      <c r="UID203" s="2"/>
      <c r="UIE203" s="2"/>
      <c r="UIF203" s="2"/>
      <c r="UIG203" s="2"/>
      <c r="UIH203" s="2"/>
      <c r="UII203" s="2"/>
      <c r="UIJ203" s="2"/>
      <c r="UIK203" s="2"/>
      <c r="UIL203" s="2"/>
      <c r="UIM203" s="2"/>
      <c r="UIN203" s="2"/>
      <c r="UIO203" s="2"/>
      <c r="UIP203" s="2"/>
      <c r="UIQ203" s="2"/>
      <c r="UIR203" s="2"/>
      <c r="UIS203" s="2"/>
      <c r="UIT203" s="2"/>
      <c r="UIU203" s="2"/>
      <c r="UIV203" s="2"/>
      <c r="UIW203" s="2"/>
      <c r="UIX203" s="2"/>
      <c r="UIY203" s="2"/>
      <c r="UIZ203" s="2"/>
      <c r="UJA203" s="2"/>
      <c r="UJB203" s="2"/>
      <c r="UJC203" s="2"/>
      <c r="UJD203" s="2"/>
      <c r="UJE203" s="2"/>
      <c r="UJF203" s="2"/>
      <c r="UJG203" s="2"/>
      <c r="UJH203" s="2"/>
      <c r="UJI203" s="2"/>
      <c r="UJJ203" s="2"/>
      <c r="UJK203" s="2"/>
      <c r="UJL203" s="2"/>
      <c r="UJM203" s="2"/>
      <c r="UJN203" s="2"/>
      <c r="UJO203" s="2"/>
      <c r="UJP203" s="2"/>
      <c r="UJQ203" s="2"/>
      <c r="UJR203" s="2"/>
      <c r="UJS203" s="2"/>
      <c r="UJT203" s="2"/>
      <c r="UJU203" s="2"/>
      <c r="UJV203" s="2"/>
      <c r="UJW203" s="2"/>
      <c r="UJX203" s="2"/>
      <c r="UJY203" s="2"/>
      <c r="UJZ203" s="2"/>
      <c r="UKA203" s="2"/>
      <c r="UKB203" s="2"/>
      <c r="UKC203" s="2"/>
      <c r="UKD203" s="2"/>
      <c r="UKE203" s="2"/>
      <c r="UKF203" s="2"/>
      <c r="UKG203" s="2"/>
      <c r="UKH203" s="2"/>
      <c r="UKI203" s="2"/>
      <c r="UKJ203" s="2"/>
      <c r="UKK203" s="2"/>
      <c r="UKL203" s="2"/>
      <c r="UKM203" s="2"/>
      <c r="UKN203" s="2"/>
      <c r="UKO203" s="2"/>
      <c r="UKP203" s="2"/>
      <c r="UKQ203" s="2"/>
      <c r="UKR203" s="2"/>
      <c r="UKS203" s="2"/>
      <c r="UKT203" s="2"/>
      <c r="UKU203" s="2"/>
      <c r="UKV203" s="2"/>
      <c r="UKW203" s="2"/>
      <c r="UKX203" s="2"/>
      <c r="UKY203" s="2"/>
      <c r="UKZ203" s="2"/>
      <c r="ULA203" s="2"/>
      <c r="ULB203" s="2"/>
      <c r="ULC203" s="2"/>
      <c r="ULD203" s="2"/>
      <c r="ULE203" s="2"/>
      <c r="ULF203" s="2"/>
      <c r="ULG203" s="2"/>
      <c r="ULH203" s="2"/>
      <c r="ULI203" s="2"/>
      <c r="ULJ203" s="2"/>
      <c r="ULK203" s="2"/>
      <c r="ULL203" s="2"/>
      <c r="ULM203" s="2"/>
      <c r="ULN203" s="2"/>
      <c r="ULO203" s="2"/>
      <c r="ULP203" s="2"/>
      <c r="ULQ203" s="2"/>
      <c r="ULR203" s="2"/>
      <c r="ULS203" s="2"/>
      <c r="ULT203" s="2"/>
      <c r="ULU203" s="2"/>
      <c r="ULV203" s="2"/>
      <c r="ULW203" s="2"/>
      <c r="ULX203" s="2"/>
      <c r="ULY203" s="2"/>
      <c r="ULZ203" s="2"/>
      <c r="UMA203" s="2"/>
      <c r="UMB203" s="2"/>
      <c r="UMC203" s="2"/>
      <c r="UMD203" s="2"/>
      <c r="UME203" s="2"/>
      <c r="UMF203" s="2"/>
      <c r="UMG203" s="2"/>
      <c r="UMH203" s="2"/>
      <c r="UMI203" s="2"/>
      <c r="UMJ203" s="2"/>
      <c r="UMK203" s="2"/>
      <c r="UML203" s="2"/>
      <c r="UMM203" s="2"/>
      <c r="UMN203" s="2"/>
      <c r="UMO203" s="2"/>
      <c r="UMP203" s="2"/>
      <c r="UMQ203" s="2"/>
      <c r="UMR203" s="2"/>
      <c r="UMS203" s="2"/>
      <c r="UMT203" s="2"/>
      <c r="UMU203" s="2"/>
      <c r="UMV203" s="2"/>
      <c r="UMW203" s="2"/>
      <c r="UMX203" s="2"/>
      <c r="UMY203" s="2"/>
      <c r="UMZ203" s="2"/>
      <c r="UNA203" s="2"/>
      <c r="UNB203" s="2"/>
      <c r="UNC203" s="2"/>
      <c r="UND203" s="2"/>
      <c r="UNE203" s="2"/>
      <c r="UNF203" s="2"/>
      <c r="UNG203" s="2"/>
      <c r="UNH203" s="2"/>
      <c r="UNI203" s="2"/>
      <c r="UNJ203" s="2"/>
      <c r="UNK203" s="2"/>
      <c r="UNL203" s="2"/>
      <c r="UNM203" s="2"/>
      <c r="UNN203" s="2"/>
      <c r="UNO203" s="2"/>
      <c r="UNP203" s="2"/>
      <c r="UNQ203" s="2"/>
      <c r="UNR203" s="2"/>
      <c r="UNS203" s="2"/>
      <c r="UNT203" s="2"/>
      <c r="UNU203" s="2"/>
      <c r="UNV203" s="2"/>
      <c r="UNW203" s="2"/>
      <c r="UNX203" s="2"/>
      <c r="UNY203" s="2"/>
      <c r="UNZ203" s="2"/>
      <c r="UOA203" s="2"/>
      <c r="UOB203" s="2"/>
      <c r="UOC203" s="2"/>
      <c r="UOD203" s="2"/>
      <c r="UOE203" s="2"/>
      <c r="UOF203" s="2"/>
      <c r="UOG203" s="2"/>
      <c r="UOH203" s="2"/>
      <c r="UOI203" s="2"/>
      <c r="UOJ203" s="2"/>
      <c r="UOK203" s="2"/>
      <c r="UOL203" s="2"/>
      <c r="UOM203" s="2"/>
      <c r="UON203" s="2"/>
      <c r="UOO203" s="2"/>
      <c r="UOP203" s="2"/>
      <c r="UOQ203" s="2"/>
      <c r="UOR203" s="2"/>
      <c r="UOS203" s="2"/>
      <c r="UOT203" s="2"/>
      <c r="UOU203" s="2"/>
      <c r="UOV203" s="2"/>
      <c r="UOW203" s="2"/>
      <c r="UOX203" s="2"/>
      <c r="UOY203" s="2"/>
      <c r="UOZ203" s="2"/>
      <c r="UPA203" s="2"/>
      <c r="UPB203" s="2"/>
      <c r="UPC203" s="2"/>
      <c r="UPD203" s="2"/>
      <c r="UPE203" s="2"/>
      <c r="UPF203" s="2"/>
      <c r="UPG203" s="2"/>
      <c r="UPH203" s="2"/>
      <c r="UPI203" s="2"/>
      <c r="UPJ203" s="2"/>
      <c r="UPK203" s="2"/>
      <c r="UPL203" s="2"/>
      <c r="UPM203" s="2"/>
      <c r="UPN203" s="2"/>
      <c r="UPO203" s="2"/>
      <c r="UPP203" s="2"/>
      <c r="UPQ203" s="2"/>
      <c r="UPR203" s="2"/>
      <c r="UPS203" s="2"/>
      <c r="UPT203" s="2"/>
      <c r="UPU203" s="2"/>
      <c r="UPV203" s="2"/>
      <c r="UPW203" s="2"/>
      <c r="UPX203" s="2"/>
      <c r="UPY203" s="2"/>
      <c r="UPZ203" s="2"/>
      <c r="UQA203" s="2"/>
      <c r="UQB203" s="2"/>
      <c r="UQC203" s="2"/>
      <c r="UQD203" s="2"/>
      <c r="UQE203" s="2"/>
      <c r="UQF203" s="2"/>
      <c r="UQG203" s="2"/>
      <c r="UQH203" s="2"/>
      <c r="UQI203" s="2"/>
      <c r="UQJ203" s="2"/>
      <c r="UQK203" s="2"/>
      <c r="UQL203" s="2"/>
      <c r="UQM203" s="2"/>
      <c r="UQN203" s="2"/>
      <c r="UQO203" s="2"/>
      <c r="UQP203" s="2"/>
      <c r="UQQ203" s="2"/>
      <c r="UQR203" s="2"/>
      <c r="UQS203" s="2"/>
      <c r="UQT203" s="2"/>
      <c r="UQU203" s="2"/>
      <c r="UQV203" s="2"/>
      <c r="UQW203" s="2"/>
      <c r="UQX203" s="2"/>
      <c r="UQY203" s="2"/>
      <c r="UQZ203" s="2"/>
      <c r="URA203" s="2"/>
      <c r="URB203" s="2"/>
      <c r="URC203" s="2"/>
      <c r="URD203" s="2"/>
      <c r="URE203" s="2"/>
      <c r="URF203" s="2"/>
      <c r="URG203" s="2"/>
      <c r="URH203" s="2"/>
      <c r="URI203" s="2"/>
      <c r="URJ203" s="2"/>
      <c r="URK203" s="2"/>
      <c r="URL203" s="2"/>
      <c r="URM203" s="2"/>
      <c r="URN203" s="2"/>
      <c r="URO203" s="2"/>
      <c r="URP203" s="2"/>
      <c r="URQ203" s="2"/>
      <c r="URR203" s="2"/>
      <c r="URS203" s="2"/>
      <c r="URT203" s="2"/>
      <c r="URU203" s="2"/>
      <c r="URV203" s="2"/>
      <c r="URW203" s="2"/>
      <c r="URX203" s="2"/>
      <c r="URY203" s="2"/>
      <c r="URZ203" s="2"/>
      <c r="USA203" s="2"/>
      <c r="USB203" s="2"/>
      <c r="USC203" s="2"/>
      <c r="USD203" s="2"/>
      <c r="USE203" s="2"/>
      <c r="USF203" s="2"/>
      <c r="USG203" s="2"/>
      <c r="USH203" s="2"/>
      <c r="USI203" s="2"/>
      <c r="USJ203" s="2"/>
      <c r="USK203" s="2"/>
      <c r="USL203" s="2"/>
      <c r="USM203" s="2"/>
      <c r="USN203" s="2"/>
      <c r="USO203" s="2"/>
      <c r="USP203" s="2"/>
      <c r="USQ203" s="2"/>
      <c r="USR203" s="2"/>
      <c r="USS203" s="2"/>
      <c r="UST203" s="2"/>
      <c r="USU203" s="2"/>
      <c r="USV203" s="2"/>
      <c r="USW203" s="2"/>
      <c r="USX203" s="2"/>
      <c r="USY203" s="2"/>
      <c r="USZ203" s="2"/>
      <c r="UTA203" s="2"/>
      <c r="UTB203" s="2"/>
      <c r="UTC203" s="2"/>
      <c r="UTD203" s="2"/>
      <c r="UTE203" s="2"/>
      <c r="UTF203" s="2"/>
      <c r="UTG203" s="2"/>
      <c r="UTH203" s="2"/>
      <c r="UTI203" s="2"/>
      <c r="UTJ203" s="2"/>
      <c r="UTK203" s="2"/>
      <c r="UTL203" s="2"/>
      <c r="UTM203" s="2"/>
      <c r="UTN203" s="2"/>
      <c r="UTO203" s="2"/>
      <c r="UTP203" s="2"/>
      <c r="UTQ203" s="2"/>
      <c r="UTR203" s="2"/>
      <c r="UTS203" s="2"/>
      <c r="UTT203" s="2"/>
      <c r="UTU203" s="2"/>
      <c r="UTV203" s="2"/>
      <c r="UTW203" s="2"/>
      <c r="UTX203" s="2"/>
      <c r="UTY203" s="2"/>
      <c r="UTZ203" s="2"/>
      <c r="UUA203" s="2"/>
      <c r="UUB203" s="2"/>
      <c r="UUC203" s="2"/>
      <c r="UUD203" s="2"/>
      <c r="UUE203" s="2"/>
      <c r="UUF203" s="2"/>
      <c r="UUG203" s="2"/>
      <c r="UUH203" s="2"/>
      <c r="UUI203" s="2"/>
      <c r="UUJ203" s="2"/>
      <c r="UUK203" s="2"/>
      <c r="UUL203" s="2"/>
      <c r="UUM203" s="2"/>
      <c r="UUN203" s="2"/>
      <c r="UUO203" s="2"/>
      <c r="UUP203" s="2"/>
      <c r="UUQ203" s="2"/>
      <c r="UUR203" s="2"/>
      <c r="UUS203" s="2"/>
      <c r="UUT203" s="2"/>
      <c r="UUU203" s="2"/>
      <c r="UUV203" s="2"/>
      <c r="UUW203" s="2"/>
      <c r="UUX203" s="2"/>
      <c r="UUY203" s="2"/>
      <c r="UUZ203" s="2"/>
      <c r="UVA203" s="2"/>
      <c r="UVB203" s="2"/>
      <c r="UVC203" s="2"/>
      <c r="UVD203" s="2"/>
      <c r="UVE203" s="2"/>
      <c r="UVF203" s="2"/>
      <c r="UVG203" s="2"/>
      <c r="UVH203" s="2"/>
      <c r="UVI203" s="2"/>
      <c r="UVJ203" s="2"/>
      <c r="UVK203" s="2"/>
      <c r="UVL203" s="2"/>
      <c r="UVM203" s="2"/>
      <c r="UVN203" s="2"/>
      <c r="UVO203" s="2"/>
      <c r="UVP203" s="2"/>
      <c r="UVQ203" s="2"/>
      <c r="UVR203" s="2"/>
      <c r="UVS203" s="2"/>
      <c r="UVT203" s="2"/>
      <c r="UVU203" s="2"/>
      <c r="UVV203" s="2"/>
      <c r="UVW203" s="2"/>
      <c r="UVX203" s="2"/>
      <c r="UVY203" s="2"/>
      <c r="UVZ203" s="2"/>
      <c r="UWA203" s="2"/>
      <c r="UWB203" s="2"/>
      <c r="UWC203" s="2"/>
      <c r="UWD203" s="2"/>
      <c r="UWE203" s="2"/>
      <c r="UWF203" s="2"/>
      <c r="UWG203" s="2"/>
      <c r="UWH203" s="2"/>
      <c r="UWI203" s="2"/>
      <c r="UWJ203" s="2"/>
      <c r="UWK203" s="2"/>
      <c r="UWL203" s="2"/>
      <c r="UWM203" s="2"/>
      <c r="UWN203" s="2"/>
      <c r="UWO203" s="2"/>
      <c r="UWP203" s="2"/>
      <c r="UWQ203" s="2"/>
      <c r="UWR203" s="2"/>
      <c r="UWS203" s="2"/>
      <c r="UWT203" s="2"/>
      <c r="UWU203" s="2"/>
      <c r="UWV203" s="2"/>
      <c r="UWW203" s="2"/>
      <c r="UWX203" s="2"/>
      <c r="UWY203" s="2"/>
      <c r="UWZ203" s="2"/>
      <c r="UXA203" s="2"/>
      <c r="UXB203" s="2"/>
      <c r="UXC203" s="2"/>
      <c r="UXD203" s="2"/>
      <c r="UXE203" s="2"/>
      <c r="UXF203" s="2"/>
      <c r="UXG203" s="2"/>
      <c r="UXH203" s="2"/>
      <c r="UXI203" s="2"/>
      <c r="UXJ203" s="2"/>
      <c r="UXK203" s="2"/>
      <c r="UXL203" s="2"/>
      <c r="UXM203" s="2"/>
      <c r="UXN203" s="2"/>
      <c r="UXO203" s="2"/>
      <c r="UXP203" s="2"/>
      <c r="UXQ203" s="2"/>
      <c r="UXR203" s="2"/>
      <c r="UXS203" s="2"/>
      <c r="UXT203" s="2"/>
      <c r="UXU203" s="2"/>
      <c r="UXV203" s="2"/>
      <c r="UXW203" s="2"/>
      <c r="UXX203" s="2"/>
      <c r="UXY203" s="2"/>
      <c r="UXZ203" s="2"/>
      <c r="UYA203" s="2"/>
      <c r="UYB203" s="2"/>
      <c r="UYC203" s="2"/>
      <c r="UYD203" s="2"/>
      <c r="UYE203" s="2"/>
      <c r="UYF203" s="2"/>
      <c r="UYG203" s="2"/>
      <c r="UYH203" s="2"/>
      <c r="UYI203" s="2"/>
      <c r="UYJ203" s="2"/>
      <c r="UYK203" s="2"/>
      <c r="UYL203" s="2"/>
      <c r="UYM203" s="2"/>
      <c r="UYN203" s="2"/>
      <c r="UYO203" s="2"/>
      <c r="UYP203" s="2"/>
      <c r="UYQ203" s="2"/>
      <c r="UYR203" s="2"/>
      <c r="UYS203" s="2"/>
      <c r="UYT203" s="2"/>
      <c r="UYU203" s="2"/>
      <c r="UYV203" s="2"/>
      <c r="UYW203" s="2"/>
      <c r="UYX203" s="2"/>
      <c r="UYY203" s="2"/>
      <c r="UYZ203" s="2"/>
      <c r="UZA203" s="2"/>
      <c r="UZB203" s="2"/>
      <c r="UZC203" s="2"/>
      <c r="UZD203" s="2"/>
      <c r="UZE203" s="2"/>
      <c r="UZF203" s="2"/>
      <c r="UZG203" s="2"/>
      <c r="UZH203" s="2"/>
      <c r="UZI203" s="2"/>
      <c r="UZJ203" s="2"/>
      <c r="UZK203" s="2"/>
      <c r="UZL203" s="2"/>
      <c r="UZM203" s="2"/>
      <c r="UZN203" s="2"/>
      <c r="UZO203" s="2"/>
      <c r="UZP203" s="2"/>
      <c r="UZQ203" s="2"/>
      <c r="UZR203" s="2"/>
      <c r="UZS203" s="2"/>
      <c r="UZT203" s="2"/>
      <c r="UZU203" s="2"/>
      <c r="UZV203" s="2"/>
      <c r="UZW203" s="2"/>
      <c r="UZX203" s="2"/>
      <c r="UZY203" s="2"/>
      <c r="UZZ203" s="2"/>
      <c r="VAA203" s="2"/>
      <c r="VAB203" s="2"/>
      <c r="VAC203" s="2"/>
      <c r="VAD203" s="2"/>
      <c r="VAE203" s="2"/>
      <c r="VAF203" s="2"/>
      <c r="VAG203" s="2"/>
      <c r="VAH203" s="2"/>
      <c r="VAI203" s="2"/>
      <c r="VAJ203" s="2"/>
      <c r="VAK203" s="2"/>
      <c r="VAL203" s="2"/>
      <c r="VAM203" s="2"/>
      <c r="VAN203" s="2"/>
      <c r="VAO203" s="2"/>
      <c r="VAP203" s="2"/>
      <c r="VAQ203" s="2"/>
      <c r="VAR203" s="2"/>
      <c r="VAS203" s="2"/>
      <c r="VAT203" s="2"/>
      <c r="VAU203" s="2"/>
      <c r="VAV203" s="2"/>
      <c r="VAW203" s="2"/>
      <c r="VAX203" s="2"/>
      <c r="VAY203" s="2"/>
      <c r="VAZ203" s="2"/>
      <c r="VBA203" s="2"/>
      <c r="VBB203" s="2"/>
      <c r="VBC203" s="2"/>
      <c r="VBD203" s="2"/>
      <c r="VBE203" s="2"/>
      <c r="VBF203" s="2"/>
      <c r="VBG203" s="2"/>
      <c r="VBH203" s="2"/>
      <c r="VBI203" s="2"/>
      <c r="VBJ203" s="2"/>
      <c r="VBK203" s="2"/>
      <c r="VBL203" s="2"/>
      <c r="VBM203" s="2"/>
      <c r="VBN203" s="2"/>
      <c r="VBO203" s="2"/>
      <c r="VBP203" s="2"/>
      <c r="VBQ203" s="2"/>
      <c r="VBR203" s="2"/>
      <c r="VBS203" s="2"/>
      <c r="VBT203" s="2"/>
      <c r="VBU203" s="2"/>
      <c r="VBV203" s="2"/>
      <c r="VBW203" s="2"/>
      <c r="VBX203" s="2"/>
      <c r="VBY203" s="2"/>
      <c r="VBZ203" s="2"/>
      <c r="VCA203" s="2"/>
      <c r="VCB203" s="2"/>
      <c r="VCC203" s="2"/>
      <c r="VCD203" s="2"/>
      <c r="VCE203" s="2"/>
      <c r="VCF203" s="2"/>
      <c r="VCG203" s="2"/>
      <c r="VCH203" s="2"/>
      <c r="VCI203" s="2"/>
      <c r="VCJ203" s="2"/>
      <c r="VCK203" s="2"/>
      <c r="VCL203" s="2"/>
      <c r="VCM203" s="2"/>
      <c r="VCN203" s="2"/>
      <c r="VCO203" s="2"/>
      <c r="VCP203" s="2"/>
      <c r="VCQ203" s="2"/>
      <c r="VCR203" s="2"/>
      <c r="VCS203" s="2"/>
      <c r="VCT203" s="2"/>
      <c r="VCU203" s="2"/>
      <c r="VCV203" s="2"/>
      <c r="VCW203" s="2"/>
      <c r="VCX203" s="2"/>
      <c r="VCY203" s="2"/>
      <c r="VCZ203" s="2"/>
      <c r="VDA203" s="2"/>
      <c r="VDB203" s="2"/>
      <c r="VDC203" s="2"/>
      <c r="VDD203" s="2"/>
      <c r="VDE203" s="2"/>
      <c r="VDF203" s="2"/>
      <c r="VDG203" s="2"/>
      <c r="VDH203" s="2"/>
      <c r="VDI203" s="2"/>
      <c r="VDJ203" s="2"/>
      <c r="VDK203" s="2"/>
      <c r="VDL203" s="2"/>
      <c r="VDM203" s="2"/>
      <c r="VDN203" s="2"/>
      <c r="VDO203" s="2"/>
      <c r="VDP203" s="2"/>
      <c r="VDQ203" s="2"/>
      <c r="VDR203" s="2"/>
      <c r="VDS203" s="2"/>
      <c r="VDT203" s="2"/>
      <c r="VDU203" s="2"/>
      <c r="VDV203" s="2"/>
      <c r="VDW203" s="2"/>
      <c r="VDX203" s="2"/>
      <c r="VDY203" s="2"/>
      <c r="VDZ203" s="2"/>
      <c r="VEA203" s="2"/>
      <c r="VEB203" s="2"/>
      <c r="VEC203" s="2"/>
      <c r="VED203" s="2"/>
      <c r="VEE203" s="2"/>
      <c r="VEF203" s="2"/>
      <c r="VEG203" s="2"/>
      <c r="VEH203" s="2"/>
      <c r="VEI203" s="2"/>
      <c r="VEJ203" s="2"/>
      <c r="VEK203" s="2"/>
      <c r="VEL203" s="2"/>
      <c r="VEM203" s="2"/>
      <c r="VEN203" s="2"/>
      <c r="VEO203" s="2"/>
      <c r="VEP203" s="2"/>
      <c r="VEQ203" s="2"/>
      <c r="VER203" s="2"/>
      <c r="VES203" s="2"/>
      <c r="VET203" s="2"/>
      <c r="VEU203" s="2"/>
      <c r="VEV203" s="2"/>
      <c r="VEW203" s="2"/>
      <c r="VEX203" s="2"/>
      <c r="VEY203" s="2"/>
      <c r="VEZ203" s="2"/>
      <c r="VFA203" s="2"/>
      <c r="VFB203" s="2"/>
      <c r="VFC203" s="2"/>
      <c r="VFD203" s="2"/>
      <c r="VFE203" s="2"/>
      <c r="VFF203" s="2"/>
      <c r="VFG203" s="2"/>
      <c r="VFH203" s="2"/>
      <c r="VFI203" s="2"/>
      <c r="VFJ203" s="2"/>
      <c r="VFK203" s="2"/>
      <c r="VFL203" s="2"/>
      <c r="VFM203" s="2"/>
      <c r="VFN203" s="2"/>
      <c r="VFO203" s="2"/>
      <c r="VFP203" s="2"/>
      <c r="VFQ203" s="2"/>
      <c r="VFR203" s="2"/>
      <c r="VFS203" s="2"/>
      <c r="VFT203" s="2"/>
      <c r="VFU203" s="2"/>
      <c r="VFV203" s="2"/>
      <c r="VFW203" s="2"/>
      <c r="VFX203" s="2"/>
      <c r="VFY203" s="2"/>
      <c r="VFZ203" s="2"/>
      <c r="VGA203" s="2"/>
      <c r="VGB203" s="2"/>
      <c r="VGC203" s="2"/>
      <c r="VGD203" s="2"/>
      <c r="VGE203" s="2"/>
      <c r="VGF203" s="2"/>
      <c r="VGG203" s="2"/>
      <c r="VGH203" s="2"/>
      <c r="VGI203" s="2"/>
      <c r="VGJ203" s="2"/>
      <c r="VGK203" s="2"/>
      <c r="VGL203" s="2"/>
      <c r="VGM203" s="2"/>
      <c r="VGN203" s="2"/>
      <c r="VGO203" s="2"/>
      <c r="VGP203" s="2"/>
      <c r="VGQ203" s="2"/>
      <c r="VGR203" s="2"/>
      <c r="VGS203" s="2"/>
      <c r="VGT203" s="2"/>
      <c r="VGU203" s="2"/>
      <c r="VGV203" s="2"/>
      <c r="VGW203" s="2"/>
      <c r="VGX203" s="2"/>
      <c r="VGY203" s="2"/>
      <c r="VGZ203" s="2"/>
      <c r="VHA203" s="2"/>
      <c r="VHB203" s="2"/>
      <c r="VHC203" s="2"/>
      <c r="VHD203" s="2"/>
      <c r="VHE203" s="2"/>
      <c r="VHF203" s="2"/>
      <c r="VHG203" s="2"/>
      <c r="VHH203" s="2"/>
      <c r="VHI203" s="2"/>
      <c r="VHJ203" s="2"/>
      <c r="VHK203" s="2"/>
      <c r="VHL203" s="2"/>
      <c r="VHM203" s="2"/>
      <c r="VHN203" s="2"/>
      <c r="VHO203" s="2"/>
      <c r="VHP203" s="2"/>
      <c r="VHQ203" s="2"/>
      <c r="VHR203" s="2"/>
      <c r="VHS203" s="2"/>
      <c r="VHT203" s="2"/>
      <c r="VHU203" s="2"/>
      <c r="VHV203" s="2"/>
      <c r="VHW203" s="2"/>
      <c r="VHX203" s="2"/>
      <c r="VHY203" s="2"/>
      <c r="VHZ203" s="2"/>
      <c r="VIA203" s="2"/>
      <c r="VIB203" s="2"/>
      <c r="VIC203" s="2"/>
      <c r="VID203" s="2"/>
      <c r="VIE203" s="2"/>
      <c r="VIF203" s="2"/>
      <c r="VIG203" s="2"/>
      <c r="VIH203" s="2"/>
      <c r="VII203" s="2"/>
      <c r="VIJ203" s="2"/>
      <c r="VIK203" s="2"/>
      <c r="VIL203" s="2"/>
      <c r="VIM203" s="2"/>
      <c r="VIN203" s="2"/>
      <c r="VIO203" s="2"/>
      <c r="VIP203" s="2"/>
      <c r="VIQ203" s="2"/>
      <c r="VIR203" s="2"/>
      <c r="VIS203" s="2"/>
      <c r="VIT203" s="2"/>
      <c r="VIU203" s="2"/>
      <c r="VIV203" s="2"/>
      <c r="VIW203" s="2"/>
      <c r="VIX203" s="2"/>
      <c r="VIY203" s="2"/>
      <c r="VIZ203" s="2"/>
      <c r="VJA203" s="2"/>
      <c r="VJB203" s="2"/>
      <c r="VJC203" s="2"/>
      <c r="VJD203" s="2"/>
      <c r="VJE203" s="2"/>
      <c r="VJF203" s="2"/>
      <c r="VJG203" s="2"/>
      <c r="VJH203" s="2"/>
      <c r="VJI203" s="2"/>
      <c r="VJJ203" s="2"/>
      <c r="VJK203" s="2"/>
      <c r="VJL203" s="2"/>
      <c r="VJM203" s="2"/>
      <c r="VJN203" s="2"/>
      <c r="VJO203" s="2"/>
      <c r="VJP203" s="2"/>
      <c r="VJQ203" s="2"/>
      <c r="VJR203" s="2"/>
      <c r="VJS203" s="2"/>
      <c r="VJT203" s="2"/>
      <c r="VJU203" s="2"/>
      <c r="VJV203" s="2"/>
      <c r="VJW203" s="2"/>
      <c r="VJX203" s="2"/>
      <c r="VJY203" s="2"/>
      <c r="VJZ203" s="2"/>
      <c r="VKA203" s="2"/>
      <c r="VKB203" s="2"/>
      <c r="VKC203" s="2"/>
      <c r="VKD203" s="2"/>
      <c r="VKE203" s="2"/>
      <c r="VKF203" s="2"/>
      <c r="VKG203" s="2"/>
      <c r="VKH203" s="2"/>
      <c r="VKI203" s="2"/>
      <c r="VKJ203" s="2"/>
      <c r="VKK203" s="2"/>
      <c r="VKL203" s="2"/>
      <c r="VKM203" s="2"/>
      <c r="VKN203" s="2"/>
      <c r="VKO203" s="2"/>
      <c r="VKP203" s="2"/>
      <c r="VKQ203" s="2"/>
      <c r="VKR203" s="2"/>
      <c r="VKS203" s="2"/>
      <c r="VKT203" s="2"/>
      <c r="VKU203" s="2"/>
      <c r="VKV203" s="2"/>
      <c r="VKW203" s="2"/>
      <c r="VKX203" s="2"/>
      <c r="VKY203" s="2"/>
      <c r="VKZ203" s="2"/>
      <c r="VLA203" s="2"/>
      <c r="VLB203" s="2"/>
      <c r="VLC203" s="2"/>
      <c r="VLD203" s="2"/>
      <c r="VLE203" s="2"/>
      <c r="VLF203" s="2"/>
      <c r="VLG203" s="2"/>
      <c r="VLH203" s="2"/>
      <c r="VLI203" s="2"/>
      <c r="VLJ203" s="2"/>
      <c r="VLK203" s="2"/>
      <c r="VLL203" s="2"/>
      <c r="VLM203" s="2"/>
      <c r="VLN203" s="2"/>
      <c r="VLO203" s="2"/>
      <c r="VLP203" s="2"/>
      <c r="VLQ203" s="2"/>
      <c r="VLR203" s="2"/>
      <c r="VLS203" s="2"/>
      <c r="VLT203" s="2"/>
      <c r="VLU203" s="2"/>
      <c r="VLV203" s="2"/>
      <c r="VLW203" s="2"/>
      <c r="VLX203" s="2"/>
      <c r="VLY203" s="2"/>
      <c r="VLZ203" s="2"/>
      <c r="VMA203" s="2"/>
      <c r="VMB203" s="2"/>
      <c r="VMC203" s="2"/>
      <c r="VMD203" s="2"/>
      <c r="VME203" s="2"/>
      <c r="VMF203" s="2"/>
      <c r="VMG203" s="2"/>
      <c r="VMH203" s="2"/>
      <c r="VMI203" s="2"/>
      <c r="VMJ203" s="2"/>
      <c r="VMK203" s="2"/>
      <c r="VML203" s="2"/>
      <c r="VMM203" s="2"/>
      <c r="VMN203" s="2"/>
      <c r="VMO203" s="2"/>
      <c r="VMP203" s="2"/>
      <c r="VMQ203" s="2"/>
      <c r="VMR203" s="2"/>
      <c r="VMS203" s="2"/>
      <c r="VMT203" s="2"/>
      <c r="VMU203" s="2"/>
      <c r="VMV203" s="2"/>
      <c r="VMW203" s="2"/>
      <c r="VMX203" s="2"/>
      <c r="VMY203" s="2"/>
      <c r="VMZ203" s="2"/>
      <c r="VNA203" s="2"/>
      <c r="VNB203" s="2"/>
      <c r="VNC203" s="2"/>
      <c r="VND203" s="2"/>
      <c r="VNE203" s="2"/>
      <c r="VNF203" s="2"/>
      <c r="VNG203" s="2"/>
      <c r="VNH203" s="2"/>
      <c r="VNI203" s="2"/>
      <c r="VNJ203" s="2"/>
      <c r="VNK203" s="2"/>
      <c r="VNL203" s="2"/>
      <c r="VNM203" s="2"/>
      <c r="VNN203" s="2"/>
      <c r="VNO203" s="2"/>
      <c r="VNP203" s="2"/>
      <c r="VNQ203" s="2"/>
      <c r="VNR203" s="2"/>
      <c r="VNS203" s="2"/>
      <c r="VNT203" s="2"/>
      <c r="VNU203" s="2"/>
      <c r="VNV203" s="2"/>
      <c r="VNW203" s="2"/>
      <c r="VNX203" s="2"/>
      <c r="VNY203" s="2"/>
      <c r="VNZ203" s="2"/>
      <c r="VOA203" s="2"/>
      <c r="VOB203" s="2"/>
      <c r="VOC203" s="2"/>
      <c r="VOD203" s="2"/>
      <c r="VOE203" s="2"/>
      <c r="VOF203" s="2"/>
      <c r="VOG203" s="2"/>
      <c r="VOH203" s="2"/>
      <c r="VOI203" s="2"/>
      <c r="VOJ203" s="2"/>
      <c r="VOK203" s="2"/>
      <c r="VOL203" s="2"/>
      <c r="VOM203" s="2"/>
      <c r="VON203" s="2"/>
      <c r="VOO203" s="2"/>
      <c r="VOP203" s="2"/>
      <c r="VOQ203" s="2"/>
      <c r="VOR203" s="2"/>
      <c r="VOS203" s="2"/>
      <c r="VOT203" s="2"/>
      <c r="VOU203" s="2"/>
      <c r="VOV203" s="2"/>
      <c r="VOW203" s="2"/>
      <c r="VOX203" s="2"/>
      <c r="VOY203" s="2"/>
      <c r="VOZ203" s="2"/>
      <c r="VPA203" s="2"/>
      <c r="VPB203" s="2"/>
      <c r="VPC203" s="2"/>
      <c r="VPD203" s="2"/>
      <c r="VPE203" s="2"/>
      <c r="VPF203" s="2"/>
      <c r="VPG203" s="2"/>
      <c r="VPH203" s="2"/>
      <c r="VPI203" s="2"/>
      <c r="VPJ203" s="2"/>
      <c r="VPK203" s="2"/>
      <c r="VPL203" s="2"/>
      <c r="VPM203" s="2"/>
      <c r="VPN203" s="2"/>
      <c r="VPO203" s="2"/>
      <c r="VPP203" s="2"/>
      <c r="VPQ203" s="2"/>
      <c r="VPR203" s="2"/>
      <c r="VPS203" s="2"/>
      <c r="VPT203" s="2"/>
      <c r="VPU203" s="2"/>
      <c r="VPV203" s="2"/>
      <c r="VPW203" s="2"/>
      <c r="VPX203" s="2"/>
      <c r="VPY203" s="2"/>
      <c r="VPZ203" s="2"/>
      <c r="VQA203" s="2"/>
      <c r="VQB203" s="2"/>
      <c r="VQC203" s="2"/>
      <c r="VQD203" s="2"/>
      <c r="VQE203" s="2"/>
      <c r="VQF203" s="2"/>
      <c r="VQG203" s="2"/>
      <c r="VQH203" s="2"/>
      <c r="VQI203" s="2"/>
      <c r="VQJ203" s="2"/>
      <c r="VQK203" s="2"/>
      <c r="VQL203" s="2"/>
      <c r="VQM203" s="2"/>
      <c r="VQN203" s="2"/>
      <c r="VQO203" s="2"/>
      <c r="VQP203" s="2"/>
      <c r="VQQ203" s="2"/>
      <c r="VQR203" s="2"/>
      <c r="VQS203" s="2"/>
      <c r="VQT203" s="2"/>
      <c r="VQU203" s="2"/>
      <c r="VQV203" s="2"/>
      <c r="VQW203" s="2"/>
      <c r="VQX203" s="2"/>
      <c r="VQY203" s="2"/>
      <c r="VQZ203" s="2"/>
      <c r="VRA203" s="2"/>
      <c r="VRB203" s="2"/>
      <c r="VRC203" s="2"/>
      <c r="VRD203" s="2"/>
      <c r="VRE203" s="2"/>
      <c r="VRF203" s="2"/>
      <c r="VRG203" s="2"/>
      <c r="VRH203" s="2"/>
      <c r="VRI203" s="2"/>
      <c r="VRJ203" s="2"/>
      <c r="VRK203" s="2"/>
      <c r="VRL203" s="2"/>
      <c r="VRM203" s="2"/>
      <c r="VRN203" s="2"/>
      <c r="VRO203" s="2"/>
      <c r="VRP203" s="2"/>
      <c r="VRQ203" s="2"/>
      <c r="VRR203" s="2"/>
      <c r="VRS203" s="2"/>
      <c r="VRT203" s="2"/>
      <c r="VRU203" s="2"/>
      <c r="VRV203" s="2"/>
      <c r="VRW203" s="2"/>
      <c r="VRX203" s="2"/>
      <c r="VRY203" s="2"/>
      <c r="VRZ203" s="2"/>
      <c r="VSA203" s="2"/>
      <c r="VSB203" s="2"/>
      <c r="VSC203" s="2"/>
      <c r="VSD203" s="2"/>
      <c r="VSE203" s="2"/>
      <c r="VSF203" s="2"/>
      <c r="VSG203" s="2"/>
      <c r="VSH203" s="2"/>
      <c r="VSI203" s="2"/>
      <c r="VSJ203" s="2"/>
      <c r="VSK203" s="2"/>
      <c r="VSL203" s="2"/>
      <c r="VSM203" s="2"/>
      <c r="VSN203" s="2"/>
      <c r="VSO203" s="2"/>
      <c r="VSP203" s="2"/>
      <c r="VSQ203" s="2"/>
      <c r="VSR203" s="2"/>
      <c r="VSS203" s="2"/>
      <c r="VST203" s="2"/>
      <c r="VSU203" s="2"/>
      <c r="VSV203" s="2"/>
      <c r="VSW203" s="2"/>
      <c r="VSX203" s="2"/>
      <c r="VSY203" s="2"/>
      <c r="VSZ203" s="2"/>
      <c r="VTA203" s="2"/>
      <c r="VTB203" s="2"/>
      <c r="VTC203" s="2"/>
      <c r="VTD203" s="2"/>
      <c r="VTE203" s="2"/>
      <c r="VTF203" s="2"/>
      <c r="VTG203" s="2"/>
      <c r="VTH203" s="2"/>
      <c r="VTI203" s="2"/>
      <c r="VTJ203" s="2"/>
      <c r="VTK203" s="2"/>
      <c r="VTL203" s="2"/>
      <c r="VTM203" s="2"/>
      <c r="VTN203" s="2"/>
      <c r="VTO203" s="2"/>
      <c r="VTP203" s="2"/>
      <c r="VTQ203" s="2"/>
      <c r="VTR203" s="2"/>
      <c r="VTS203" s="2"/>
      <c r="VTT203" s="2"/>
      <c r="VTU203" s="2"/>
      <c r="VTV203" s="2"/>
      <c r="VTW203" s="2"/>
      <c r="VTX203" s="2"/>
      <c r="VTY203" s="2"/>
      <c r="VTZ203" s="2"/>
      <c r="VUA203" s="2"/>
      <c r="VUB203" s="2"/>
      <c r="VUC203" s="2"/>
      <c r="VUD203" s="2"/>
      <c r="VUE203" s="2"/>
      <c r="VUF203" s="2"/>
      <c r="VUG203" s="2"/>
      <c r="VUH203" s="2"/>
      <c r="VUI203" s="2"/>
      <c r="VUJ203" s="2"/>
      <c r="VUK203" s="2"/>
      <c r="VUL203" s="2"/>
      <c r="VUM203" s="2"/>
      <c r="VUN203" s="2"/>
      <c r="VUO203" s="2"/>
      <c r="VUP203" s="2"/>
      <c r="VUQ203" s="2"/>
      <c r="VUR203" s="2"/>
      <c r="VUS203" s="2"/>
      <c r="VUT203" s="2"/>
      <c r="VUU203" s="2"/>
      <c r="VUV203" s="2"/>
      <c r="VUW203" s="2"/>
      <c r="VUX203" s="2"/>
      <c r="VUY203" s="2"/>
      <c r="VUZ203" s="2"/>
      <c r="VVA203" s="2"/>
      <c r="VVB203" s="2"/>
      <c r="VVC203" s="2"/>
      <c r="VVD203" s="2"/>
      <c r="VVE203" s="2"/>
      <c r="VVF203" s="2"/>
      <c r="VVG203" s="2"/>
      <c r="VVH203" s="2"/>
      <c r="VVI203" s="2"/>
      <c r="VVJ203" s="2"/>
      <c r="VVK203" s="2"/>
      <c r="VVL203" s="2"/>
      <c r="VVM203" s="2"/>
      <c r="VVN203" s="2"/>
      <c r="VVO203" s="2"/>
      <c r="VVP203" s="2"/>
      <c r="VVQ203" s="2"/>
      <c r="VVR203" s="2"/>
      <c r="VVS203" s="2"/>
      <c r="VVT203" s="2"/>
      <c r="VVU203" s="2"/>
      <c r="VVV203" s="2"/>
      <c r="VVW203" s="2"/>
      <c r="VVX203" s="2"/>
      <c r="VVY203" s="2"/>
      <c r="VVZ203" s="2"/>
      <c r="VWA203" s="2"/>
      <c r="VWB203" s="2"/>
      <c r="VWC203" s="2"/>
      <c r="VWD203" s="2"/>
      <c r="VWE203" s="2"/>
      <c r="VWF203" s="2"/>
      <c r="VWG203" s="2"/>
      <c r="VWH203" s="2"/>
      <c r="VWI203" s="2"/>
      <c r="VWJ203" s="2"/>
      <c r="VWK203" s="2"/>
      <c r="VWL203" s="2"/>
      <c r="VWM203" s="2"/>
      <c r="VWN203" s="2"/>
      <c r="VWO203" s="2"/>
      <c r="VWP203" s="2"/>
      <c r="VWQ203" s="2"/>
      <c r="VWR203" s="2"/>
      <c r="VWS203" s="2"/>
      <c r="VWT203" s="2"/>
      <c r="VWU203" s="2"/>
      <c r="VWV203" s="2"/>
      <c r="VWW203" s="2"/>
      <c r="VWX203" s="2"/>
      <c r="VWY203" s="2"/>
      <c r="VWZ203" s="2"/>
      <c r="VXA203" s="2"/>
      <c r="VXB203" s="2"/>
      <c r="VXC203" s="2"/>
      <c r="VXD203" s="2"/>
      <c r="VXE203" s="2"/>
      <c r="VXF203" s="2"/>
      <c r="VXG203" s="2"/>
      <c r="VXH203" s="2"/>
      <c r="VXI203" s="2"/>
      <c r="VXJ203" s="2"/>
      <c r="VXK203" s="2"/>
      <c r="VXL203" s="2"/>
      <c r="VXM203" s="2"/>
      <c r="VXN203" s="2"/>
      <c r="VXO203" s="2"/>
      <c r="VXP203" s="2"/>
      <c r="VXQ203" s="2"/>
      <c r="VXR203" s="2"/>
      <c r="VXS203" s="2"/>
      <c r="VXT203" s="2"/>
      <c r="VXU203" s="2"/>
      <c r="VXV203" s="2"/>
      <c r="VXW203" s="2"/>
      <c r="VXX203" s="2"/>
      <c r="VXY203" s="2"/>
      <c r="VXZ203" s="2"/>
      <c r="VYA203" s="2"/>
      <c r="VYB203" s="2"/>
      <c r="VYC203" s="2"/>
      <c r="VYD203" s="2"/>
      <c r="VYE203" s="2"/>
      <c r="VYF203" s="2"/>
      <c r="VYG203" s="2"/>
      <c r="VYH203" s="2"/>
      <c r="VYI203" s="2"/>
      <c r="VYJ203" s="2"/>
      <c r="VYK203" s="2"/>
      <c r="VYL203" s="2"/>
      <c r="VYM203" s="2"/>
      <c r="VYN203" s="2"/>
      <c r="VYO203" s="2"/>
      <c r="VYP203" s="2"/>
      <c r="VYQ203" s="2"/>
      <c r="VYR203" s="2"/>
      <c r="VYS203" s="2"/>
      <c r="VYT203" s="2"/>
      <c r="VYU203" s="2"/>
      <c r="VYV203" s="2"/>
      <c r="VYW203" s="2"/>
      <c r="VYX203" s="2"/>
      <c r="VYY203" s="2"/>
      <c r="VYZ203" s="2"/>
      <c r="VZA203" s="2"/>
      <c r="VZB203" s="2"/>
      <c r="VZC203" s="2"/>
      <c r="VZD203" s="2"/>
      <c r="VZE203" s="2"/>
      <c r="VZF203" s="2"/>
      <c r="VZG203" s="2"/>
      <c r="VZH203" s="2"/>
      <c r="VZI203" s="2"/>
      <c r="VZJ203" s="2"/>
      <c r="VZK203" s="2"/>
      <c r="VZL203" s="2"/>
      <c r="VZM203" s="2"/>
      <c r="VZN203" s="2"/>
      <c r="VZO203" s="2"/>
      <c r="VZP203" s="2"/>
      <c r="VZQ203" s="2"/>
      <c r="VZR203" s="2"/>
      <c r="VZS203" s="2"/>
      <c r="VZT203" s="2"/>
      <c r="VZU203" s="2"/>
      <c r="VZV203" s="2"/>
      <c r="VZW203" s="2"/>
      <c r="VZX203" s="2"/>
      <c r="VZY203" s="2"/>
      <c r="VZZ203" s="2"/>
      <c r="WAA203" s="2"/>
      <c r="WAB203" s="2"/>
      <c r="WAC203" s="2"/>
      <c r="WAD203" s="2"/>
      <c r="WAE203" s="2"/>
      <c r="WAF203" s="2"/>
      <c r="WAG203" s="2"/>
      <c r="WAH203" s="2"/>
      <c r="WAI203" s="2"/>
      <c r="WAJ203" s="2"/>
      <c r="WAK203" s="2"/>
      <c r="WAL203" s="2"/>
      <c r="WAM203" s="2"/>
      <c r="WAN203" s="2"/>
      <c r="WAO203" s="2"/>
      <c r="WAP203" s="2"/>
      <c r="WAQ203" s="2"/>
      <c r="WAR203" s="2"/>
      <c r="WAS203" s="2"/>
      <c r="WAT203" s="2"/>
      <c r="WAU203" s="2"/>
      <c r="WAV203" s="2"/>
      <c r="WAW203" s="2"/>
      <c r="WAX203" s="2"/>
      <c r="WAY203" s="2"/>
      <c r="WAZ203" s="2"/>
      <c r="WBA203" s="2"/>
      <c r="WBB203" s="2"/>
      <c r="WBC203" s="2"/>
      <c r="WBD203" s="2"/>
      <c r="WBE203" s="2"/>
      <c r="WBF203" s="2"/>
      <c r="WBG203" s="2"/>
      <c r="WBH203" s="2"/>
      <c r="WBI203" s="2"/>
      <c r="WBJ203" s="2"/>
      <c r="WBK203" s="2"/>
      <c r="WBL203" s="2"/>
      <c r="WBM203" s="2"/>
      <c r="WBN203" s="2"/>
      <c r="WBO203" s="2"/>
      <c r="WBP203" s="2"/>
      <c r="WBQ203" s="2"/>
      <c r="WBR203" s="2"/>
      <c r="WBS203" s="2"/>
      <c r="WBT203" s="2"/>
      <c r="WBU203" s="2"/>
      <c r="WBV203" s="2"/>
      <c r="WBW203" s="2"/>
      <c r="WBX203" s="2"/>
      <c r="WBY203" s="2"/>
      <c r="WBZ203" s="2"/>
      <c r="WCA203" s="2"/>
      <c r="WCB203" s="2"/>
      <c r="WCC203" s="2"/>
      <c r="WCD203" s="2"/>
      <c r="WCE203" s="2"/>
      <c r="WCF203" s="2"/>
      <c r="WCG203" s="2"/>
      <c r="WCH203" s="2"/>
      <c r="WCI203" s="2"/>
      <c r="WCJ203" s="2"/>
      <c r="WCK203" s="2"/>
      <c r="WCL203" s="2"/>
      <c r="WCM203" s="2"/>
      <c r="WCN203" s="2"/>
      <c r="WCO203" s="2"/>
      <c r="WCP203" s="2"/>
      <c r="WCQ203" s="2"/>
      <c r="WCR203" s="2"/>
      <c r="WCS203" s="2"/>
      <c r="WCT203" s="2"/>
      <c r="WCU203" s="2"/>
      <c r="WCV203" s="2"/>
      <c r="WCW203" s="2"/>
      <c r="WCX203" s="2"/>
      <c r="WCY203" s="2"/>
      <c r="WCZ203" s="2"/>
      <c r="WDA203" s="2"/>
      <c r="WDB203" s="2"/>
      <c r="WDC203" s="2"/>
      <c r="WDD203" s="2"/>
      <c r="WDE203" s="2"/>
      <c r="WDF203" s="2"/>
      <c r="WDG203" s="2"/>
      <c r="WDH203" s="2"/>
      <c r="WDI203" s="2"/>
      <c r="WDJ203" s="2"/>
      <c r="WDK203" s="2"/>
      <c r="WDL203" s="2"/>
      <c r="WDM203" s="2"/>
      <c r="WDN203" s="2"/>
      <c r="WDO203" s="2"/>
      <c r="WDP203" s="2"/>
      <c r="WDQ203" s="2"/>
      <c r="WDR203" s="2"/>
      <c r="WDS203" s="2"/>
      <c r="WDT203" s="2"/>
      <c r="WDU203" s="2"/>
      <c r="WDV203" s="2"/>
      <c r="WDW203" s="2"/>
      <c r="WDX203" s="2"/>
      <c r="WDY203" s="2"/>
      <c r="WDZ203" s="2"/>
      <c r="WEA203" s="2"/>
      <c r="WEB203" s="2"/>
      <c r="WEC203" s="2"/>
      <c r="WED203" s="2"/>
      <c r="WEE203" s="2"/>
      <c r="WEF203" s="2"/>
      <c r="WEG203" s="2"/>
      <c r="WEH203" s="2"/>
      <c r="WEI203" s="2"/>
      <c r="WEJ203" s="2"/>
      <c r="WEK203" s="2"/>
      <c r="WEL203" s="2"/>
      <c r="WEM203" s="2"/>
      <c r="WEN203" s="2"/>
      <c r="WEO203" s="2"/>
      <c r="WEP203" s="2"/>
      <c r="WEQ203" s="2"/>
      <c r="WER203" s="2"/>
      <c r="WES203" s="2"/>
      <c r="WET203" s="2"/>
      <c r="WEU203" s="2"/>
      <c r="WEV203" s="2"/>
      <c r="WEW203" s="2"/>
      <c r="WEX203" s="2"/>
      <c r="WEY203" s="2"/>
      <c r="WEZ203" s="2"/>
      <c r="WFA203" s="2"/>
      <c r="WFB203" s="2"/>
      <c r="WFC203" s="2"/>
      <c r="WFD203" s="2"/>
      <c r="WFE203" s="2"/>
      <c r="WFF203" s="2"/>
      <c r="WFG203" s="2"/>
      <c r="WFH203" s="2"/>
      <c r="WFI203" s="2"/>
      <c r="WFJ203" s="2"/>
      <c r="WFK203" s="2"/>
      <c r="WFL203" s="2"/>
      <c r="WFM203" s="2"/>
      <c r="WFN203" s="2"/>
      <c r="WFO203" s="2"/>
      <c r="WFP203" s="2"/>
      <c r="WFQ203" s="2"/>
      <c r="WFR203" s="2"/>
      <c r="WFS203" s="2"/>
      <c r="WFT203" s="2"/>
      <c r="WFU203" s="2"/>
      <c r="WFV203" s="2"/>
      <c r="WFW203" s="2"/>
      <c r="WFX203" s="2"/>
      <c r="WFY203" s="2"/>
      <c r="WFZ203" s="2"/>
      <c r="WGA203" s="2"/>
      <c r="WGB203" s="2"/>
      <c r="WGC203" s="2"/>
      <c r="WGD203" s="2"/>
      <c r="WGE203" s="2"/>
      <c r="WGF203" s="2"/>
      <c r="WGG203" s="2"/>
      <c r="WGH203" s="2"/>
      <c r="WGI203" s="2"/>
      <c r="WGJ203" s="2"/>
      <c r="WGK203" s="2"/>
      <c r="WGL203" s="2"/>
      <c r="WGM203" s="2"/>
      <c r="WGN203" s="2"/>
      <c r="WGO203" s="2"/>
      <c r="WGP203" s="2"/>
      <c r="WGQ203" s="2"/>
      <c r="WGR203" s="2"/>
      <c r="WGS203" s="2"/>
      <c r="WGT203" s="2"/>
      <c r="WGU203" s="2"/>
      <c r="WGV203" s="2"/>
      <c r="WGW203" s="2"/>
      <c r="WGX203" s="2"/>
      <c r="WGY203" s="2"/>
      <c r="WGZ203" s="2"/>
      <c r="WHA203" s="2"/>
      <c r="WHB203" s="2"/>
      <c r="WHC203" s="2"/>
      <c r="WHD203" s="2"/>
      <c r="WHE203" s="2"/>
      <c r="WHF203" s="2"/>
      <c r="WHG203" s="2"/>
      <c r="WHH203" s="2"/>
      <c r="WHI203" s="2"/>
      <c r="WHJ203" s="2"/>
      <c r="WHK203" s="2"/>
      <c r="WHL203" s="2"/>
      <c r="WHM203" s="2"/>
      <c r="WHN203" s="2"/>
      <c r="WHO203" s="2"/>
      <c r="WHP203" s="2"/>
      <c r="WHQ203" s="2"/>
      <c r="WHR203" s="2"/>
      <c r="WHS203" s="2"/>
      <c r="WHT203" s="2"/>
      <c r="WHU203" s="2"/>
      <c r="WHV203" s="2"/>
      <c r="WHW203" s="2"/>
      <c r="WHX203" s="2"/>
      <c r="WHY203" s="2"/>
      <c r="WHZ203" s="2"/>
      <c r="WIA203" s="2"/>
      <c r="WIB203" s="2"/>
      <c r="WIC203" s="2"/>
      <c r="WID203" s="2"/>
      <c r="WIE203" s="2"/>
      <c r="WIF203" s="2"/>
      <c r="WIG203" s="2"/>
      <c r="WIH203" s="2"/>
      <c r="WII203" s="2"/>
      <c r="WIJ203" s="2"/>
      <c r="WIK203" s="2"/>
      <c r="WIL203" s="2"/>
      <c r="WIM203" s="2"/>
      <c r="WIN203" s="2"/>
      <c r="WIO203" s="2"/>
      <c r="WIP203" s="2"/>
      <c r="WIQ203" s="2"/>
      <c r="WIR203" s="2"/>
      <c r="WIS203" s="2"/>
      <c r="WIT203" s="2"/>
      <c r="WIU203" s="2"/>
      <c r="WIV203" s="2"/>
      <c r="WIW203" s="2"/>
      <c r="WIX203" s="2"/>
      <c r="WIY203" s="2"/>
      <c r="WIZ203" s="2"/>
      <c r="WJA203" s="2"/>
      <c r="WJB203" s="2"/>
      <c r="WJC203" s="2"/>
      <c r="WJD203" s="2"/>
      <c r="WJE203" s="2"/>
      <c r="WJF203" s="2"/>
      <c r="WJG203" s="2"/>
      <c r="WJH203" s="2"/>
      <c r="WJI203" s="2"/>
      <c r="WJJ203" s="2"/>
      <c r="WJK203" s="2"/>
      <c r="WJL203" s="2"/>
      <c r="WJM203" s="2"/>
      <c r="WJN203" s="2"/>
      <c r="WJO203" s="2"/>
      <c r="WJP203" s="2"/>
      <c r="WJQ203" s="2"/>
      <c r="WJR203" s="2"/>
      <c r="WJS203" s="2"/>
      <c r="WJT203" s="2"/>
      <c r="WJU203" s="2"/>
      <c r="WJV203" s="2"/>
      <c r="WJW203" s="2"/>
      <c r="WJX203" s="2"/>
      <c r="WJY203" s="2"/>
      <c r="WJZ203" s="2"/>
      <c r="WKA203" s="2"/>
      <c r="WKB203" s="2"/>
      <c r="WKC203" s="2"/>
      <c r="WKD203" s="2"/>
      <c r="WKE203" s="2"/>
      <c r="WKF203" s="2"/>
      <c r="WKG203" s="2"/>
      <c r="WKH203" s="2"/>
      <c r="WKI203" s="2"/>
      <c r="WKJ203" s="2"/>
      <c r="WKK203" s="2"/>
      <c r="WKL203" s="2"/>
      <c r="WKM203" s="2"/>
      <c r="WKN203" s="2"/>
      <c r="WKO203" s="2"/>
      <c r="WKP203" s="2"/>
      <c r="WKQ203" s="2"/>
      <c r="WKR203" s="2"/>
      <c r="WKS203" s="2"/>
      <c r="WKT203" s="2"/>
      <c r="WKU203" s="2"/>
      <c r="WKV203" s="2"/>
      <c r="WKW203" s="2"/>
      <c r="WKX203" s="2"/>
      <c r="WKY203" s="2"/>
      <c r="WKZ203" s="2"/>
      <c r="WLA203" s="2"/>
      <c r="WLB203" s="2"/>
      <c r="WLC203" s="2"/>
      <c r="WLD203" s="2"/>
      <c r="WLE203" s="2"/>
      <c r="WLF203" s="2"/>
      <c r="WLG203" s="2"/>
      <c r="WLH203" s="2"/>
      <c r="WLI203" s="2"/>
      <c r="WLJ203" s="2"/>
      <c r="WLK203" s="2"/>
      <c r="WLL203" s="2"/>
      <c r="WLM203" s="2"/>
      <c r="WLN203" s="2"/>
      <c r="WLO203" s="2"/>
      <c r="WLP203" s="2"/>
      <c r="WLQ203" s="2"/>
      <c r="WLR203" s="2"/>
      <c r="WLS203" s="2"/>
      <c r="WLT203" s="2"/>
      <c r="WLU203" s="2"/>
      <c r="WLV203" s="2"/>
      <c r="WLW203" s="2"/>
      <c r="WLX203" s="2"/>
      <c r="WLY203" s="2"/>
      <c r="WLZ203" s="2"/>
      <c r="WMA203" s="2"/>
      <c r="WMB203" s="2"/>
      <c r="WMC203" s="2"/>
      <c r="WMD203" s="2"/>
      <c r="WME203" s="2"/>
      <c r="WMF203" s="2"/>
      <c r="WMG203" s="2"/>
      <c r="WMH203" s="2"/>
      <c r="WMI203" s="2"/>
      <c r="WMJ203" s="2"/>
      <c r="WMK203" s="2"/>
      <c r="WML203" s="2"/>
      <c r="WMM203" s="2"/>
      <c r="WMN203" s="2"/>
      <c r="WMO203" s="2"/>
      <c r="WMP203" s="2"/>
      <c r="WMQ203" s="2"/>
      <c r="WMR203" s="2"/>
      <c r="WMS203" s="2"/>
      <c r="WMT203" s="2"/>
      <c r="WMU203" s="2"/>
      <c r="WMV203" s="2"/>
      <c r="WMW203" s="2"/>
      <c r="WMX203" s="2"/>
      <c r="WMY203" s="2"/>
      <c r="WMZ203" s="2"/>
      <c r="WNA203" s="2"/>
      <c r="WNB203" s="2"/>
      <c r="WNC203" s="2"/>
      <c r="WND203" s="2"/>
      <c r="WNE203" s="2"/>
      <c r="WNF203" s="2"/>
      <c r="WNG203" s="2"/>
      <c r="WNH203" s="2"/>
      <c r="WNI203" s="2"/>
      <c r="WNJ203" s="2"/>
      <c r="WNK203" s="2"/>
      <c r="WNL203" s="2"/>
      <c r="WNM203" s="2"/>
      <c r="WNN203" s="2"/>
      <c r="WNO203" s="2"/>
      <c r="WNP203" s="2"/>
      <c r="WNQ203" s="2"/>
      <c r="WNR203" s="2"/>
      <c r="WNS203" s="2"/>
      <c r="WNT203" s="2"/>
      <c r="WNU203" s="2"/>
      <c r="WNV203" s="2"/>
      <c r="WNW203" s="2"/>
      <c r="WNX203" s="2"/>
      <c r="WNY203" s="2"/>
      <c r="WNZ203" s="2"/>
      <c r="WOA203" s="2"/>
      <c r="WOB203" s="2"/>
      <c r="WOC203" s="2"/>
      <c r="WOD203" s="2"/>
      <c r="WOE203" s="2"/>
      <c r="WOF203" s="2"/>
      <c r="WOG203" s="2"/>
      <c r="WOH203" s="2"/>
      <c r="WOI203" s="2"/>
      <c r="WOJ203" s="2"/>
      <c r="WOK203" s="2"/>
      <c r="WOL203" s="2"/>
      <c r="WOM203" s="2"/>
      <c r="WON203" s="2"/>
      <c r="WOO203" s="2"/>
      <c r="WOP203" s="2"/>
      <c r="WOQ203" s="2"/>
      <c r="WOR203" s="2"/>
      <c r="WOS203" s="2"/>
      <c r="WOT203" s="2"/>
      <c r="WOU203" s="2"/>
      <c r="WOV203" s="2"/>
      <c r="WOW203" s="2"/>
      <c r="WOX203" s="2"/>
      <c r="WOY203" s="2"/>
      <c r="WOZ203" s="2"/>
      <c r="WPA203" s="2"/>
      <c r="WPB203" s="2"/>
      <c r="WPC203" s="2"/>
      <c r="WPD203" s="2"/>
      <c r="WPE203" s="2"/>
      <c r="WPF203" s="2"/>
      <c r="WPG203" s="2"/>
      <c r="WPH203" s="2"/>
      <c r="WPI203" s="2"/>
      <c r="WPJ203" s="2"/>
      <c r="WPK203" s="2"/>
      <c r="WPL203" s="2"/>
      <c r="WPM203" s="2"/>
      <c r="WPN203" s="2"/>
      <c r="WPO203" s="2"/>
      <c r="WPP203" s="2"/>
      <c r="WPQ203" s="2"/>
      <c r="WPR203" s="2"/>
      <c r="WPS203" s="2"/>
      <c r="WPT203" s="2"/>
      <c r="WPU203" s="2"/>
      <c r="WPV203" s="2"/>
      <c r="WPW203" s="2"/>
      <c r="WPX203" s="2"/>
      <c r="WPY203" s="2"/>
      <c r="WPZ203" s="2"/>
      <c r="WQA203" s="2"/>
      <c r="WQB203" s="2"/>
      <c r="WQC203" s="2"/>
      <c r="WQD203" s="2"/>
      <c r="WQE203" s="2"/>
      <c r="WQF203" s="2"/>
      <c r="WQG203" s="2"/>
      <c r="WQH203" s="2"/>
      <c r="WQI203" s="2"/>
      <c r="WQJ203" s="2"/>
      <c r="WQK203" s="2"/>
      <c r="WQL203" s="2"/>
      <c r="WQM203" s="2"/>
      <c r="WQN203" s="2"/>
      <c r="WQO203" s="2"/>
      <c r="WQP203" s="2"/>
      <c r="WQQ203" s="2"/>
      <c r="WQR203" s="2"/>
      <c r="WQS203" s="2"/>
      <c r="WQT203" s="2"/>
      <c r="WQU203" s="2"/>
      <c r="WQV203" s="2"/>
      <c r="WQW203" s="2"/>
      <c r="WQX203" s="2"/>
      <c r="WQY203" s="2"/>
      <c r="WQZ203" s="2"/>
      <c r="WRA203" s="2"/>
      <c r="WRB203" s="2"/>
      <c r="WRC203" s="2"/>
      <c r="WRD203" s="2"/>
      <c r="WRE203" s="2"/>
      <c r="WRF203" s="2"/>
      <c r="WRG203" s="2"/>
      <c r="WRH203" s="2"/>
      <c r="WRI203" s="2"/>
      <c r="WRJ203" s="2"/>
      <c r="WRK203" s="2"/>
      <c r="WRL203" s="2"/>
      <c r="WRM203" s="2"/>
      <c r="WRN203" s="2"/>
      <c r="WRO203" s="2"/>
      <c r="WRP203" s="2"/>
      <c r="WRQ203" s="2"/>
      <c r="WRR203" s="2"/>
      <c r="WRS203" s="2"/>
      <c r="WRT203" s="2"/>
      <c r="WRU203" s="2"/>
      <c r="WRV203" s="2"/>
      <c r="WRW203" s="2"/>
      <c r="WRX203" s="2"/>
      <c r="WRY203" s="2"/>
      <c r="WRZ203" s="2"/>
      <c r="WSA203" s="2"/>
      <c r="WSB203" s="2"/>
      <c r="WSC203" s="2"/>
      <c r="WSD203" s="2"/>
      <c r="WSE203" s="2"/>
      <c r="WSF203" s="2"/>
      <c r="WSG203" s="2"/>
      <c r="WSH203" s="2"/>
      <c r="WSI203" s="2"/>
      <c r="WSJ203" s="2"/>
      <c r="WSK203" s="2"/>
      <c r="WSL203" s="2"/>
      <c r="WSM203" s="2"/>
      <c r="WSN203" s="2"/>
      <c r="WSO203" s="2"/>
      <c r="WSP203" s="2"/>
      <c r="WSQ203" s="2"/>
      <c r="WSR203" s="2"/>
      <c r="WSS203" s="2"/>
      <c r="WST203" s="2"/>
      <c r="WSU203" s="2"/>
      <c r="WSV203" s="2"/>
      <c r="WSW203" s="2"/>
      <c r="WSX203" s="2"/>
      <c r="WSY203" s="2"/>
      <c r="WSZ203" s="2"/>
      <c r="WTA203" s="2"/>
      <c r="WTB203" s="2"/>
      <c r="WTC203" s="2"/>
      <c r="WTD203" s="2"/>
      <c r="WTE203" s="2"/>
      <c r="WTF203" s="2"/>
      <c r="WTG203" s="2"/>
      <c r="WTH203" s="2"/>
      <c r="WTI203" s="2"/>
      <c r="WTJ203" s="2"/>
      <c r="WTK203" s="2"/>
      <c r="WTL203" s="2"/>
      <c r="WTM203" s="2"/>
      <c r="WTN203" s="2"/>
      <c r="WTO203" s="2"/>
      <c r="WTP203" s="2"/>
      <c r="WTQ203" s="2"/>
      <c r="WTR203" s="2"/>
      <c r="WTS203" s="2"/>
      <c r="WTT203" s="2"/>
      <c r="WTU203" s="2"/>
      <c r="WTV203" s="2"/>
      <c r="WTW203" s="2"/>
      <c r="WTX203" s="2"/>
      <c r="WTY203" s="2"/>
      <c r="WTZ203" s="2"/>
      <c r="WUA203" s="2"/>
      <c r="WUB203" s="2"/>
      <c r="WUC203" s="2"/>
      <c r="WUD203" s="2"/>
      <c r="WUE203" s="2"/>
      <c r="WUF203" s="2"/>
      <c r="WUG203" s="2"/>
      <c r="WUH203" s="2"/>
      <c r="WUI203" s="2"/>
      <c r="WUJ203" s="2"/>
      <c r="WUK203" s="2"/>
      <c r="WUL203" s="2"/>
      <c r="WUM203" s="2"/>
      <c r="WUN203" s="2"/>
      <c r="WUO203" s="2"/>
      <c r="WUP203" s="2"/>
      <c r="WUQ203" s="2"/>
      <c r="WUR203" s="2"/>
      <c r="WUS203" s="2"/>
      <c r="WUT203" s="2"/>
      <c r="WUU203" s="2"/>
      <c r="WUV203" s="2"/>
      <c r="WUW203" s="2"/>
      <c r="WUX203" s="2"/>
      <c r="WUY203" s="2"/>
      <c r="WUZ203" s="2"/>
      <c r="WVA203" s="2"/>
      <c r="WVB203" s="2"/>
      <c r="WVC203" s="2"/>
      <c r="WVD203" s="2"/>
      <c r="WVE203" s="2"/>
      <c r="WVF203" s="2"/>
      <c r="WVG203" s="2"/>
      <c r="WVH203" s="2"/>
      <c r="WVI203" s="2"/>
      <c r="WVJ203" s="2"/>
      <c r="WVK203" s="2"/>
      <c r="WVL203" s="2"/>
      <c r="WVM203" s="2"/>
      <c r="WVN203" s="2"/>
      <c r="WVO203" s="2"/>
      <c r="WVP203" s="2"/>
      <c r="WVQ203" s="2"/>
      <c r="WVR203" s="2"/>
      <c r="WVS203" s="2"/>
      <c r="WVT203" s="2"/>
      <c r="WVU203" s="2"/>
      <c r="WVV203" s="2"/>
      <c r="WVW203" s="2"/>
      <c r="WVX203" s="2"/>
      <c r="WVY203" s="2"/>
      <c r="WVZ203" s="2"/>
      <c r="WWA203" s="2"/>
      <c r="WWB203" s="2"/>
      <c r="WWC203" s="2"/>
      <c r="WWD203" s="2"/>
      <c r="WWE203" s="2"/>
      <c r="WWF203" s="2"/>
      <c r="WWG203" s="2"/>
      <c r="WWH203" s="2"/>
      <c r="WWI203" s="2"/>
      <c r="WWJ203" s="2"/>
      <c r="WWK203" s="2"/>
      <c r="WWL203" s="2"/>
      <c r="WWM203" s="2"/>
      <c r="WWN203" s="2"/>
      <c r="WWO203" s="2"/>
      <c r="WWP203" s="2"/>
      <c r="WWQ203" s="2"/>
      <c r="WWR203" s="2"/>
      <c r="WWS203" s="2"/>
      <c r="WWT203" s="2"/>
      <c r="WWU203" s="2"/>
      <c r="WWV203" s="2"/>
      <c r="WWW203" s="2"/>
      <c r="WWX203" s="2"/>
      <c r="WWY203" s="2"/>
      <c r="WWZ203" s="2"/>
      <c r="WXA203" s="2"/>
      <c r="WXB203" s="2"/>
      <c r="WXC203" s="2"/>
      <c r="WXD203" s="2"/>
      <c r="WXE203" s="2"/>
      <c r="WXF203" s="2"/>
      <c r="WXG203" s="2"/>
      <c r="WXH203" s="2"/>
      <c r="WXI203" s="2"/>
      <c r="WXJ203" s="2"/>
      <c r="WXK203" s="2"/>
      <c r="WXL203" s="2"/>
      <c r="WXM203" s="2"/>
      <c r="WXN203" s="2"/>
      <c r="WXO203" s="2"/>
      <c r="WXP203" s="2"/>
      <c r="WXQ203" s="2"/>
      <c r="WXR203" s="2"/>
      <c r="WXS203" s="2"/>
      <c r="WXT203" s="2"/>
      <c r="WXU203" s="2"/>
      <c r="WXV203" s="2"/>
      <c r="WXW203" s="2"/>
      <c r="WXX203" s="2"/>
      <c r="WXY203" s="2"/>
      <c r="WXZ203" s="2"/>
      <c r="WYA203" s="2"/>
      <c r="WYB203" s="2"/>
      <c r="WYC203" s="2"/>
      <c r="WYD203" s="2"/>
      <c r="WYE203" s="2"/>
      <c r="WYF203" s="2"/>
      <c r="WYG203" s="2"/>
      <c r="WYH203" s="2"/>
      <c r="WYI203" s="2"/>
      <c r="WYJ203" s="2"/>
      <c r="WYK203" s="2"/>
      <c r="WYL203" s="2"/>
      <c r="WYM203" s="2"/>
      <c r="WYN203" s="2"/>
      <c r="WYO203" s="2"/>
      <c r="WYP203" s="2"/>
      <c r="WYQ203" s="2"/>
      <c r="WYR203" s="2"/>
      <c r="WYS203" s="2"/>
      <c r="WYT203" s="2"/>
      <c r="WYU203" s="2"/>
      <c r="WYV203" s="2"/>
      <c r="WYW203" s="2"/>
      <c r="WYX203" s="2"/>
      <c r="WYY203" s="2"/>
      <c r="WYZ203" s="2"/>
      <c r="WZA203" s="2"/>
      <c r="WZB203" s="2"/>
      <c r="WZC203" s="2"/>
      <c r="WZD203" s="2"/>
      <c r="WZE203" s="2"/>
      <c r="WZF203" s="2"/>
      <c r="WZG203" s="2"/>
      <c r="WZH203" s="2"/>
      <c r="WZI203" s="2"/>
      <c r="WZJ203" s="2"/>
      <c r="WZK203" s="2"/>
      <c r="WZL203" s="2"/>
      <c r="WZM203" s="2"/>
      <c r="WZN203" s="2"/>
      <c r="WZO203" s="2"/>
      <c r="WZP203" s="2"/>
      <c r="WZQ203" s="2"/>
      <c r="WZR203" s="2"/>
      <c r="WZS203" s="2"/>
      <c r="WZT203" s="2"/>
      <c r="WZU203" s="2"/>
      <c r="WZV203" s="2"/>
      <c r="WZW203" s="2"/>
      <c r="WZX203" s="2"/>
      <c r="WZY203" s="2"/>
      <c r="WZZ203" s="2"/>
      <c r="XAA203" s="2"/>
      <c r="XAB203" s="2"/>
      <c r="XAC203" s="2"/>
      <c r="XAD203" s="2"/>
      <c r="XAE203" s="2"/>
      <c r="XAF203" s="2"/>
      <c r="XAG203" s="2"/>
      <c r="XAH203" s="2"/>
      <c r="XAI203" s="2"/>
      <c r="XAJ203" s="2"/>
      <c r="XAK203" s="2"/>
      <c r="XAL203" s="2"/>
      <c r="XAM203" s="2"/>
      <c r="XAN203" s="2"/>
      <c r="XAO203" s="2"/>
      <c r="XAP203" s="2"/>
      <c r="XAQ203" s="2"/>
      <c r="XAR203" s="2"/>
      <c r="XAS203" s="2"/>
      <c r="XAT203" s="2"/>
      <c r="XAU203" s="2"/>
      <c r="XAV203" s="2"/>
      <c r="XAW203" s="2"/>
      <c r="XAX203" s="2"/>
      <c r="XAY203" s="2"/>
      <c r="XAZ203" s="2"/>
      <c r="XBA203" s="2"/>
      <c r="XBB203" s="2"/>
      <c r="XBC203" s="2"/>
      <c r="XBD203" s="2"/>
      <c r="XBE203" s="2"/>
      <c r="XBF203" s="2"/>
      <c r="XBG203" s="2"/>
      <c r="XBH203" s="2"/>
      <c r="XBI203" s="2"/>
      <c r="XBJ203" s="2"/>
      <c r="XBK203" s="2"/>
      <c r="XBL203" s="2"/>
      <c r="XBM203" s="2"/>
      <c r="XBN203" s="2"/>
      <c r="XBO203" s="2"/>
      <c r="XBP203" s="2"/>
      <c r="XBQ203" s="2"/>
      <c r="XBR203" s="2"/>
      <c r="XBS203" s="2"/>
      <c r="XBT203" s="2"/>
      <c r="XBU203" s="2"/>
      <c r="XBV203" s="2"/>
      <c r="XBW203" s="2"/>
      <c r="XBX203" s="2"/>
      <c r="XBY203" s="2"/>
      <c r="XBZ203" s="2"/>
      <c r="XCA203" s="2"/>
      <c r="XCB203" s="2"/>
      <c r="XCC203" s="2"/>
      <c r="XCD203" s="2"/>
      <c r="XCE203" s="2"/>
      <c r="XCF203" s="2"/>
      <c r="XCG203" s="2"/>
      <c r="XCH203" s="2"/>
      <c r="XCI203" s="2"/>
      <c r="XCJ203" s="2"/>
      <c r="XCK203" s="2"/>
      <c r="XCL203" s="2"/>
      <c r="XCM203" s="2"/>
      <c r="XCN203" s="2"/>
      <c r="XCO203" s="2"/>
      <c r="XCP203" s="2"/>
      <c r="XCQ203" s="2"/>
      <c r="XCR203" s="2"/>
      <c r="XCS203" s="2"/>
      <c r="XCT203" s="2"/>
      <c r="XCU203" s="2"/>
      <c r="XCV203" s="2"/>
      <c r="XCW203" s="2"/>
      <c r="XCX203" s="2"/>
      <c r="XCY203" s="2"/>
      <c r="XCZ203" s="2"/>
      <c r="XDA203" s="2"/>
      <c r="XDB203" s="2"/>
      <c r="XDC203" s="2"/>
      <c r="XDD203" s="2"/>
      <c r="XDE203" s="2"/>
    </row>
    <row r="204" spans="1:16333" ht="27.5" customHeight="1" x14ac:dyDescent="0.35">
      <c r="A204" s="1" t="str">
        <f t="shared" ref="A204:A209" si="13">E204</f>
        <v>U15</v>
      </c>
      <c r="B204" s="2" t="s">
        <v>216</v>
      </c>
      <c r="C204" s="38" t="s">
        <v>573</v>
      </c>
      <c r="D204" s="38"/>
      <c r="E204" s="19" t="s">
        <v>11</v>
      </c>
      <c r="F204" s="21">
        <v>46.12</v>
      </c>
      <c r="G204" s="26">
        <v>43639</v>
      </c>
      <c r="H204" s="1" t="s">
        <v>387</v>
      </c>
      <c r="I204" s="1" t="s">
        <v>442</v>
      </c>
      <c r="J204" s="15" t="str">
        <f t="shared" ref="J204:J209" si="14">IF(OR(K204="CR", L204="CR", M204="CR", N204="CR", O204="CR", P204="CR", Q204="CR", R204="CR", S204="CR", T204="CR",U204="CR", V204="CR", W204="CR", X204="CR", Y204="CR", Z204="CR", AA204="CR", AB204="CR", AC204="CR", AD204="CR", AE204="CR", AF204="CR", AG204="CR", AH204="CR", AI204="CR", AJ204="CR", AK204="CR", AL204="CR", AM204="CR", AN204="CR", AO204="CR", AP204="CR", AQ204="CR", AR204="CR", AS204="CR", AT204="CR", AU204="CR", AV204="CR", AW204="CR", AX204="CR", AY204="CR", AZ204="CR", BA204="CR", BB204="CR", BC204="CR", BD204="CR", BE204="CR", BF204="CR", BG204="CR", BH204="CR"), "***CLUB RECORD***", "")</f>
        <v/>
      </c>
      <c r="K204" s="15"/>
      <c r="L204" s="15"/>
      <c r="M204" s="15"/>
      <c r="N204" s="15"/>
      <c r="O204" s="15"/>
      <c r="P204" s="15"/>
      <c r="Q204" s="15"/>
      <c r="R204" s="15" t="str">
        <f>IF(AND(B204="1600 (Mile)",OR(AND(E204='club records'!$B$34,F204&lt;='club records'!$C$34),AND(E204='club records'!$B$35,F204&lt;='club records'!$C$35),AND(E204='club records'!$B$36,F204&lt;='club records'!$C$36),AND(E204='club records'!$B$37,F204&lt;='club records'!$C$37))),"CR"," ")</f>
        <v xml:space="preserve"> </v>
      </c>
      <c r="S204" s="15"/>
      <c r="T204" s="1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5"/>
      <c r="BB204" s="15"/>
      <c r="BC204" s="15"/>
      <c r="BD204" s="15"/>
      <c r="BE204" s="15"/>
      <c r="BF204" s="15"/>
      <c r="BG204" s="15"/>
      <c r="BH204" s="15"/>
    </row>
    <row r="205" spans="1:16333" ht="28" customHeight="1" x14ac:dyDescent="0.35">
      <c r="A205" s="1" t="str">
        <f t="shared" si="13"/>
        <v>U15</v>
      </c>
      <c r="B205" s="2" t="s">
        <v>243</v>
      </c>
      <c r="C205" s="38" t="s">
        <v>571</v>
      </c>
      <c r="D205" s="38"/>
      <c r="E205" s="19" t="s">
        <v>11</v>
      </c>
      <c r="F205" s="20" t="s">
        <v>572</v>
      </c>
      <c r="G205" s="26">
        <v>43639</v>
      </c>
      <c r="H205" s="1" t="s">
        <v>387</v>
      </c>
      <c r="I205" s="1" t="s">
        <v>442</v>
      </c>
      <c r="J205" s="15" t="str">
        <f t="shared" si="14"/>
        <v/>
      </c>
      <c r="K205" s="15" t="str">
        <f>IF(AND(B205=100, OR(AND(E205='club records'!$B$6, F205&lt;='club records'!$C$6), AND(E205='club records'!$B$7, F205&lt;='club records'!$C$7), AND(E205='club records'!$B$8, F205&lt;='club records'!$C$8), AND(E205='club records'!$B$9, F205&lt;='club records'!$C$9), AND(E205='club records'!$B$10, F205&lt;='club records'!$C$10))), "CR", " ")</f>
        <v xml:space="preserve"> </v>
      </c>
      <c r="L205" s="15" t="str">
        <f>IF(AND(B205=200, OR(AND(E205='club records'!$B$11, F205&lt;='club records'!$C$11), AND(E205='club records'!$B$12, F205&lt;='club records'!$C$12), AND(E205='club records'!$B$13, F205&lt;='club records'!$C$13), AND(E205='club records'!$B$14, F205&lt;='club records'!$C$14), AND(E205='club records'!$B$15, F205&lt;='club records'!$C$15))), "CR", " ")</f>
        <v xml:space="preserve"> </v>
      </c>
      <c r="M205" s="15" t="str">
        <f>IF(AND(B205=300, OR(AND(E205='club records'!$B$16, F205&lt;='club records'!$C$16), AND(E205='club records'!$B$17, F205&lt;='club records'!$C$17))), "CR", " ")</f>
        <v xml:space="preserve"> </v>
      </c>
      <c r="N205" s="15" t="str">
        <f>IF(AND(B205=400, OR(AND(E205='club records'!$B$18, F205&lt;='club records'!$C$18), AND(E205='club records'!$B$19, F205&lt;='club records'!$C$19), AND(E205='club records'!$B$20, F205&lt;='club records'!$C$20), AND(E205='club records'!$B$21, F205&lt;='club records'!$C$21))), "CR", " ")</f>
        <v xml:space="preserve"> </v>
      </c>
      <c r="O205" s="15" t="str">
        <f>IF(AND(B205=800, OR(AND(E205='club records'!$B$22, F205&lt;='club records'!$C$22), AND(E205='club records'!$B$23, F205&lt;='club records'!$C$23), AND(E205='club records'!$B$24, F205&lt;='club records'!$C$24), AND(E205='club records'!$B$25, F205&lt;='club records'!$C$25), AND(E205='club records'!$B$26, F205&lt;='club records'!$C$26))), "CR", " ")</f>
        <v xml:space="preserve"> </v>
      </c>
      <c r="P205" s="15" t="str">
        <f>IF(AND(B205=1000, OR(AND(E205='club records'!$B$27, F205&lt;='club records'!$C$27), AND(E205='club records'!$B$28, F205&lt;='club records'!$C$28))), "CR", " ")</f>
        <v xml:space="preserve"> </v>
      </c>
      <c r="Q205" s="15" t="str">
        <f>IF(AND(B205=1500, OR(AND(E205='club records'!$B$29, F205&lt;='club records'!$C$29), AND(E205='club records'!$B$30, F205&lt;='club records'!$C$30), AND(E205='club records'!$B$31, F205&lt;='club records'!$C$31), AND(E205='club records'!$B$32, F205&lt;='club records'!$C$32), AND(E205='club records'!$B$33, F205&lt;='club records'!$C$33))), "CR", " ")</f>
        <v xml:space="preserve"> </v>
      </c>
      <c r="R205" s="15" t="str">
        <f>IF(AND(B205="1600 (Mile)",OR(AND(E205='club records'!$B$34,F205&lt;='club records'!$C$34),AND(E205='club records'!$B$35,F205&lt;='club records'!$C$35),AND(E205='club records'!$B$36,F205&lt;='club records'!$C$36),AND(E205='club records'!$B$37,F205&lt;='club records'!$C$37))),"CR"," ")</f>
        <v xml:space="preserve"> </v>
      </c>
      <c r="S205" s="15" t="str">
        <f>IF(AND(B205=3000, OR(AND(E205='club records'!$B$38, F205&lt;='club records'!$C$38), AND(E205='club records'!$B$39, F205&lt;='club records'!$C$39), AND(E205='club records'!$B$40, F205&lt;='club records'!$C$40), AND(E205='club records'!$B$41, F205&lt;='club records'!$C$41))), "CR", " ")</f>
        <v xml:space="preserve"> </v>
      </c>
      <c r="T205" s="15" t="str">
        <f>IF(AND(B205=5000, OR(AND(E205='club records'!$B$42, F205&lt;='club records'!$C$42), AND(E205='club records'!$B$43, F205&lt;='club records'!$C$43))), "CR", " ")</f>
        <v xml:space="preserve"> </v>
      </c>
      <c r="U205" s="14" t="str">
        <f>IF(AND(B205=10000, OR(AND(E205='club records'!$B$44, F205&lt;='club records'!$C$44), AND(E205='club records'!$B$45, F205&lt;='club records'!$C$45))), "CR", " ")</f>
        <v xml:space="preserve"> </v>
      </c>
      <c r="V205" s="14" t="str">
        <f>IF(AND(B205="high jump", OR(AND(E205='club records'!$F$1, F205&gt;='club records'!$G$1), AND(E205='club records'!$F$2, F205&gt;='club records'!$G$2), AND(E205='club records'!$F$3, F205&gt;='club records'!$G$3), AND(E205='club records'!$F$4, F205&gt;='club records'!$G$4), AND(E205='club records'!$F$5, F205&gt;='club records'!$G$5))), "CR", " ")</f>
        <v xml:space="preserve"> </v>
      </c>
      <c r="W205" s="14" t="str">
        <f>IF(AND(B205="long jump", OR(AND(E205='club records'!$F$6, F205&gt;='club records'!$G$6), AND(E205='club records'!$F$7, F205&gt;='club records'!$G$7), AND(E205='club records'!$F$8, F205&gt;='club records'!$G$8), AND(E205='club records'!$F$9, F205&gt;='club records'!$G$9), AND(E205='club records'!$F$10, F205&gt;='club records'!$G$10))), "CR", " ")</f>
        <v xml:space="preserve"> </v>
      </c>
      <c r="X205" s="14" t="str">
        <f>IF(AND(B205="triple jump", OR(AND(E205='club records'!$F$11, F205&gt;='club records'!$G$11), AND(E205='club records'!$F$12, F205&gt;='club records'!$G$12), AND(E205='club records'!$F$13, F205&gt;='club records'!$G$13), AND(E205='club records'!$F$14, F205&gt;='club records'!$G$14), AND(E205='club records'!$F$15, F205&gt;='club records'!$G$15))), "CR", " ")</f>
        <v xml:space="preserve"> </v>
      </c>
      <c r="Y205" s="14" t="str">
        <f>IF(AND(B205="pole vault", OR(AND(E205='club records'!$F$16, F205&gt;='club records'!$G$16), AND(E205='club records'!$F$17, F205&gt;='club records'!$G$17), AND(E205='club records'!$F$18, F205&gt;='club records'!$G$18), AND(E205='club records'!$F$19, F205&gt;='club records'!$G$19), AND(E205='club records'!$F$20, F205&gt;='club records'!$G$20))), "CR", " ")</f>
        <v xml:space="preserve"> </v>
      </c>
      <c r="Z205" s="14" t="str">
        <f>IF(AND(B205="discus 1", E205='club records'!$F$21, F205&gt;='club records'!$G$21), "CR", " ")</f>
        <v xml:space="preserve"> </v>
      </c>
      <c r="AA205" s="14" t="str">
        <f>IF(AND(B205="discus 1.25", E205='club records'!$F$22, F205&gt;='club records'!$G$22), "CR", " ")</f>
        <v xml:space="preserve"> </v>
      </c>
      <c r="AB205" s="14" t="str">
        <f>IF(AND(B205="discus 1.5", E205='club records'!$F$23, F205&gt;='club records'!$G$23), "CR", " ")</f>
        <v xml:space="preserve"> </v>
      </c>
      <c r="AC205" s="14" t="str">
        <f>IF(AND(B205="discus 1.75", E205='club records'!$F$24, F205&gt;='club records'!$G$24), "CR", " ")</f>
        <v xml:space="preserve"> </v>
      </c>
      <c r="AD205" s="14" t="str">
        <f>IF(AND(B205="discus 2", E205='club records'!$F$25, F205&gt;='club records'!$G$25), "CR", " ")</f>
        <v xml:space="preserve"> </v>
      </c>
      <c r="AE205" s="14" t="str">
        <f>IF(AND(B205="hammer 4", E205='club records'!$F$27, F205&gt;='club records'!$G$27), "CR", " ")</f>
        <v xml:space="preserve"> </v>
      </c>
      <c r="AF205" s="14" t="str">
        <f>IF(AND(B205="hammer 5", E205='club records'!$F$28, F205&gt;='club records'!$G$28), "CR", " ")</f>
        <v xml:space="preserve"> </v>
      </c>
      <c r="AG205" s="14" t="str">
        <f>IF(AND(B205="hammer 6", E205='club records'!$F$29, F205&gt;='club records'!$G$29), "CR", " ")</f>
        <v xml:space="preserve"> </v>
      </c>
      <c r="AH205" s="14" t="str">
        <f>IF(AND(B205="hammer 7.26", E205='club records'!$F$30, F205&gt;='club records'!$G$30), "CR", " ")</f>
        <v xml:space="preserve"> </v>
      </c>
      <c r="AI205" s="14" t="str">
        <f>IF(AND(B205="javelin 400", E205='club records'!$F$31, F205&gt;='club records'!$G$31), "CR", " ")</f>
        <v xml:space="preserve"> </v>
      </c>
      <c r="AJ205" s="14" t="str">
        <f>IF(AND(B205="javelin 600", E205='club records'!$F$32, F205&gt;='club records'!$G$32), "CR", " ")</f>
        <v xml:space="preserve"> </v>
      </c>
      <c r="AK205" s="14" t="str">
        <f>IF(AND(B205="javelin 700", E205='club records'!$F$33, F205&gt;='club records'!$G$33), "CR", " ")</f>
        <v xml:space="preserve"> </v>
      </c>
      <c r="AL205" s="14" t="str">
        <f>IF(AND(B205="javelin 800", OR(AND(E205='club records'!$F$34, F205&gt;='club records'!$G$34), AND(E205='club records'!$F$35, F205&gt;='club records'!$G$35))), "CR", " ")</f>
        <v xml:space="preserve"> </v>
      </c>
      <c r="AM205" s="14" t="str">
        <f>IF(AND(B205="shot 3", E205='club records'!$F$36, F205&gt;='club records'!$G$36), "CR", " ")</f>
        <v xml:space="preserve"> </v>
      </c>
      <c r="AN205" s="14" t="str">
        <f>IF(AND(B205="shot 4", E205='club records'!$F$37, F205&gt;='club records'!$G$37), "CR", " ")</f>
        <v xml:space="preserve"> </v>
      </c>
      <c r="AO205" s="14" t="str">
        <f>IF(AND(B205="shot 5", E205='club records'!$F$38, F205&gt;='club records'!$G$38), "CR", " ")</f>
        <v xml:space="preserve"> </v>
      </c>
      <c r="AP205" s="14" t="str">
        <f>IF(AND(B205="shot 6", E205='club records'!$F$39, F205&gt;='club records'!$G$39), "CR", " ")</f>
        <v xml:space="preserve"> </v>
      </c>
      <c r="AQ205" s="14" t="str">
        <f>IF(AND(B205="shot 7.26", E205='club records'!$F$40, F205&gt;='club records'!$G$40), "CR", " ")</f>
        <v xml:space="preserve"> </v>
      </c>
      <c r="AR205" s="14" t="str">
        <f>IF(AND(B205="60H",OR(AND(E205='club records'!$J$1,F205&lt;='club records'!$K$1),AND(E205='club records'!$J$2,F205&lt;='club records'!$K$2),AND(E205='club records'!$J$3,F205&lt;='club records'!$K$3),AND(E205='club records'!$J$4,F205&lt;='club records'!$K$4),AND(E205='club records'!$J$5,F205&lt;='club records'!$K$5))),"CR"," ")</f>
        <v xml:space="preserve"> </v>
      </c>
      <c r="AS205" s="14" t="str">
        <f>IF(AND(B205="75H", AND(E205='club records'!$J$6, F205&lt;='club records'!$K$6)), "CR", " ")</f>
        <v xml:space="preserve"> </v>
      </c>
      <c r="AT205" s="14" t="str">
        <f>IF(AND(B205="80H", AND(E205='club records'!$J$7, F205&lt;='club records'!$K$7)), "CR", " ")</f>
        <v xml:space="preserve"> </v>
      </c>
      <c r="AU205" s="14" t="str">
        <f>IF(AND(B205="100H", AND(E205='club records'!$J$8, F205&lt;='club records'!$K$8)), "CR", " ")</f>
        <v xml:space="preserve"> </v>
      </c>
      <c r="AV205" s="14" t="str">
        <f>IF(AND(B205="110H", OR(AND(E205='club records'!$J$9, F205&lt;='club records'!$K$9), AND(E205='club records'!$J$10, F205&lt;='club records'!$K$10))), "CR", " ")</f>
        <v xml:space="preserve"> </v>
      </c>
      <c r="AW205" s="14" t="str">
        <f>IF(AND(B205="400H", OR(AND(E205='club records'!$J$11, F205&lt;='club records'!$K$11), AND(E205='club records'!$J$12, F205&lt;='club records'!$K$12), AND(E205='club records'!$J$13, F205&lt;='club records'!$K$13), AND(E205='club records'!$J$14, F205&lt;='club records'!$K$14))), "CR", " ")</f>
        <v xml:space="preserve"> </v>
      </c>
      <c r="AX205" s="14" t="str">
        <f>IF(AND(B205="1500SC", AND(E205='club records'!$J$15, F205&lt;='club records'!$K$15)), "CR", " ")</f>
        <v xml:space="preserve"> </v>
      </c>
      <c r="AY205" s="14" t="str">
        <f>IF(AND(B205="2000SC", OR(AND(E205='club records'!$J$17, F205&lt;='club records'!$K$17), AND(E205='club records'!$J$18, F205&lt;='club records'!$K$18))), "CR", " ")</f>
        <v xml:space="preserve"> </v>
      </c>
      <c r="AZ205" s="14" t="str">
        <f>IF(AND(B205="3000SC", OR(AND(E205='club records'!$J$20, F205&lt;='club records'!$K$20), AND(E205='club records'!$J$21, F205&lt;='club records'!$K$21))), "CR", " ")</f>
        <v xml:space="preserve"> </v>
      </c>
      <c r="BA205" s="15" t="str">
        <f>IF(AND(B205="4x100", OR(AND(E205='club records'!$N$1, F205&lt;='club records'!$O$1), AND(E205='club records'!$N$2, F205&lt;='club records'!$O$2), AND(E205='club records'!$N$3, F205&lt;='club records'!$O$3), AND(E205='club records'!$N$4, F205&lt;='club records'!$O$4), AND(E205='club records'!$N$5, F205&lt;='club records'!$O$5))), "CR", " ")</f>
        <v xml:space="preserve"> </v>
      </c>
      <c r="BB205" s="15" t="str">
        <f>IF(AND(B205="4x200", OR(AND(E205='club records'!$N$6, F205&lt;='club records'!$O$6), AND(E205='club records'!$N$7, F205&lt;='club records'!$O$7), AND(E205='club records'!$N$8, F205&lt;='club records'!$O$8), AND(E205='club records'!$N$9, F205&lt;='club records'!$O$9), AND(E205='club records'!$N$10, F205&lt;='club records'!$O$10))), "CR", " ")</f>
        <v xml:space="preserve"> </v>
      </c>
      <c r="BC205" s="15" t="str">
        <f>IF(AND(B205="4x300", AND(E205='club records'!$N$11, F205&lt;='club records'!$O$11)), "CR", " ")</f>
        <v xml:space="preserve"> </v>
      </c>
      <c r="BD205" s="15" t="str">
        <f>IF(AND(B205="4x400", OR(AND(E205='club records'!$N$12, F205&lt;='club records'!$O$12), AND(E205='club records'!$N$13, F205&lt;='club records'!$O$13), AND(E205='club records'!$N$14, F205&lt;='club records'!$O$14), AND(E205='club records'!$N$15, F205&lt;='club records'!$O$15))), "CR", " ")</f>
        <v xml:space="preserve"> </v>
      </c>
      <c r="BE205" s="15" t="str">
        <f>IF(AND(B205="3x800", OR(AND(E205='club records'!$N$16, F205&lt;='club records'!$O$16), AND(E205='club records'!$N$17, F205&lt;='club records'!$O$17), AND(E205='club records'!$N$18, F205&lt;='club records'!$O$18))), "CR", " ")</f>
        <v xml:space="preserve"> </v>
      </c>
      <c r="BF205" s="15" t="str">
        <f>IF(AND(B205="pentathlon", OR(AND(E205='club records'!$N$21, F205&gt;='club records'!$O$21), AND(E205='club records'!$N$22, F205&gt;='club records'!$O$22),AND(E205='club records'!$N$23, F205&gt;='club records'!$O$23),AND(E205='club records'!$N$24, F205&gt;='club records'!$O$24))), "CR", " ")</f>
        <v xml:space="preserve"> </v>
      </c>
      <c r="BG205" s="15" t="str">
        <f>IF(AND(B205="heptathlon", OR(AND(E205='club records'!$N$26, F205&gt;='club records'!$O$26), AND(E205='club records'!$N$27, F205&gt;='club records'!$O$27))), "CR", " ")</f>
        <v xml:space="preserve"> </v>
      </c>
      <c r="BH205" s="15" t="str">
        <f>IF(AND(B205="decathlon", OR(AND(E205='club records'!$N$29, F205&gt;='club records'!$O$29), AND(E205='club records'!$N$30, F205&gt;='club records'!$O$30),AND(E205='club records'!$N$31, F205&gt;='club records'!$O$31))), "CR", " ")</f>
        <v xml:space="preserve"> </v>
      </c>
    </row>
    <row r="206" spans="1:16333" ht="14.5" x14ac:dyDescent="0.35">
      <c r="A206" s="1" t="str">
        <f t="shared" si="13"/>
        <v>U15</v>
      </c>
      <c r="B206" s="2" t="s">
        <v>239</v>
      </c>
      <c r="C206" s="1" t="s">
        <v>45</v>
      </c>
      <c r="D206" s="1" t="s">
        <v>88</v>
      </c>
      <c r="E206" s="19" t="s">
        <v>11</v>
      </c>
      <c r="F206" s="21">
        <v>12.4</v>
      </c>
      <c r="G206" s="26">
        <v>43715</v>
      </c>
      <c r="H206" s="1" t="s">
        <v>552</v>
      </c>
      <c r="I206" s="1" t="s">
        <v>553</v>
      </c>
      <c r="J206" s="15" t="str">
        <f t="shared" si="14"/>
        <v/>
      </c>
      <c r="K206" s="15" t="str">
        <f>IF(AND(B206=100, OR(AND(E206='club records'!$B$6, F206&lt;='club records'!$C$6), AND(E206='club records'!$B$7, F206&lt;='club records'!$C$7), AND(E206='club records'!$B$8, F206&lt;='club records'!$C$8), AND(E206='club records'!$B$9, F206&lt;='club records'!$C$9), AND(E206='club records'!$B$10, F206&lt;='club records'!$C$10))), "CR", " ")</f>
        <v xml:space="preserve"> </v>
      </c>
      <c r="L206" s="15" t="str">
        <f>IF(AND(B206=200, OR(AND(E206='club records'!$B$11, F206&lt;='club records'!$C$11), AND(E206='club records'!$B$12, F206&lt;='club records'!$C$12), AND(E206='club records'!$B$13, F206&lt;='club records'!$C$13), AND(E206='club records'!$B$14, F206&lt;='club records'!$C$14), AND(E206='club records'!$B$15, F206&lt;='club records'!$C$15))), "CR", " ")</f>
        <v xml:space="preserve"> </v>
      </c>
      <c r="M206" s="15" t="str">
        <f>IF(AND(B206=300, OR(AND(E206='club records'!$B$16, F206&lt;='club records'!$C$16), AND(E206='club records'!$B$17, F206&lt;='club records'!$C$17))), "CR", " ")</f>
        <v xml:space="preserve"> </v>
      </c>
      <c r="N206" s="15" t="str">
        <f>IF(AND(B206=400, OR(AND(E206='club records'!$B$18, F206&lt;='club records'!$C$18), AND(E206='club records'!$B$19, F206&lt;='club records'!$C$19), AND(E206='club records'!$B$20, F206&lt;='club records'!$C$20), AND(E206='club records'!$B$21, F206&lt;='club records'!$C$21))), "CR", " ")</f>
        <v xml:space="preserve"> </v>
      </c>
      <c r="O206" s="15" t="str">
        <f>IF(AND(B206=800, OR(AND(E206='club records'!$B$22, F206&lt;='club records'!$C$22), AND(E206='club records'!$B$23, F206&lt;='club records'!$C$23), AND(E206='club records'!$B$24, F206&lt;='club records'!$C$24), AND(E206='club records'!$B$25, F206&lt;='club records'!$C$25), AND(E206='club records'!$B$26, F206&lt;='club records'!$C$26))), "CR", " ")</f>
        <v xml:space="preserve"> </v>
      </c>
      <c r="P206" s="15" t="str">
        <f>IF(AND(B206=1000, OR(AND(E206='club records'!$B$27, F206&lt;='club records'!$C$27), AND(E206='club records'!$B$28, F206&lt;='club records'!$C$28))), "CR", " ")</f>
        <v xml:space="preserve"> </v>
      </c>
      <c r="Q206" s="15" t="str">
        <f>IF(AND(B206=1500, OR(AND(E206='club records'!$B$29, F206&lt;='club records'!$C$29), AND(E206='club records'!$B$30, F206&lt;='club records'!$C$30), AND(E206='club records'!$B$31, F206&lt;='club records'!$C$31), AND(E206='club records'!$B$32, F206&lt;='club records'!$C$32), AND(E206='club records'!$B$33, F206&lt;='club records'!$C$33))), "CR", " ")</f>
        <v xml:space="preserve"> </v>
      </c>
      <c r="R206" s="15" t="str">
        <f>IF(AND(B206="1600 (Mile)",OR(AND(E206='club records'!$B$34,F206&lt;='club records'!$C$34),AND(E206='club records'!$B$35,F206&lt;='club records'!$C$35),AND(E206='club records'!$B$36,F206&lt;='club records'!$C$36),AND(E206='club records'!$B$37,F206&lt;='club records'!$C$37))),"CR"," ")</f>
        <v xml:space="preserve"> </v>
      </c>
      <c r="S206" s="15" t="str">
        <f>IF(AND(B206=3000, OR(AND(E206='club records'!$B$38, F206&lt;='club records'!$C$38), AND(E206='club records'!$B$39, F206&lt;='club records'!$C$39), AND(E206='club records'!$B$40, F206&lt;='club records'!$C$40), AND(E206='club records'!$B$41, F206&lt;='club records'!$C$41))), "CR", " ")</f>
        <v xml:space="preserve"> </v>
      </c>
      <c r="T206" s="15" t="str">
        <f>IF(AND(B206=5000, OR(AND(E206='club records'!$B$42, F206&lt;='club records'!$C$42), AND(E206='club records'!$B$43, F206&lt;='club records'!$C$43))), "CR", " ")</f>
        <v xml:space="preserve"> </v>
      </c>
      <c r="U206" s="14" t="str">
        <f>IF(AND(B206=10000, OR(AND(E206='club records'!$B$44, F206&lt;='club records'!$C$44), AND(E206='club records'!$B$45, F206&lt;='club records'!$C$45))), "CR", " ")</f>
        <v xml:space="preserve"> </v>
      </c>
      <c r="V206" s="14" t="str">
        <f>IF(AND(B206="high jump", OR(AND(E206='club records'!$F$1, F206&gt;='club records'!$G$1), AND(E206='club records'!$F$2, F206&gt;='club records'!$G$2), AND(E206='club records'!$F$3, F206&gt;='club records'!$G$3), AND(E206='club records'!$F$4, F206&gt;='club records'!$G$4), AND(E206='club records'!$F$5, F206&gt;='club records'!$G$5))), "CR", " ")</f>
        <v xml:space="preserve"> </v>
      </c>
      <c r="W206" s="14" t="str">
        <f>IF(AND(B206="long jump", OR(AND(E206='club records'!$F$6, F206&gt;='club records'!$G$6), AND(E206='club records'!$F$7, F206&gt;='club records'!$G$7), AND(E206='club records'!$F$8, F206&gt;='club records'!$G$8), AND(E206='club records'!$F$9, F206&gt;='club records'!$G$9), AND(E206='club records'!$F$10, F206&gt;='club records'!$G$10))), "CR", " ")</f>
        <v xml:space="preserve"> </v>
      </c>
      <c r="X206" s="14" t="str">
        <f>IF(AND(B206="triple jump", OR(AND(E206='club records'!$F$11, F206&gt;='club records'!$G$11), AND(E206='club records'!$F$12, F206&gt;='club records'!$G$12), AND(E206='club records'!$F$13, F206&gt;='club records'!$G$13), AND(E206='club records'!$F$14, F206&gt;='club records'!$G$14), AND(E206='club records'!$F$15, F206&gt;='club records'!$G$15))), "CR", " ")</f>
        <v xml:space="preserve"> </v>
      </c>
      <c r="Y206" s="14" t="str">
        <f>IF(AND(B206="pole vault", OR(AND(E206='club records'!$F$16, F206&gt;='club records'!$G$16), AND(E206='club records'!$F$17, F206&gt;='club records'!$G$17), AND(E206='club records'!$F$18, F206&gt;='club records'!$G$18), AND(E206='club records'!$F$19, F206&gt;='club records'!$G$19), AND(E206='club records'!$F$20, F206&gt;='club records'!$G$20))), "CR", " ")</f>
        <v xml:space="preserve"> </v>
      </c>
      <c r="Z206" s="14" t="str">
        <f>IF(AND(B206="discus 1", E206='club records'!$F$21, F206&gt;='club records'!$G$21), "CR", " ")</f>
        <v xml:space="preserve"> </v>
      </c>
      <c r="AA206" s="14" t="str">
        <f>IF(AND(B206="discus 1.25", E206='club records'!$F$22, F206&gt;='club records'!$G$22), "CR", " ")</f>
        <v xml:space="preserve"> </v>
      </c>
      <c r="AB206" s="14" t="str">
        <f>IF(AND(B206="discus 1.5", E206='club records'!$F$23, F206&gt;='club records'!$G$23), "CR", " ")</f>
        <v xml:space="preserve"> </v>
      </c>
      <c r="AC206" s="14" t="str">
        <f>IF(AND(B206="discus 1.75", E206='club records'!$F$24, F206&gt;='club records'!$G$24), "CR", " ")</f>
        <v xml:space="preserve"> </v>
      </c>
      <c r="AD206" s="14" t="str">
        <f>IF(AND(B206="discus 2", E206='club records'!$F$25, F206&gt;='club records'!$G$25), "CR", " ")</f>
        <v xml:space="preserve"> </v>
      </c>
      <c r="AE206" s="14" t="str">
        <f>IF(AND(B206="hammer 4", E206='club records'!$F$27, F206&gt;='club records'!$G$27), "CR", " ")</f>
        <v xml:space="preserve"> </v>
      </c>
      <c r="AF206" s="14" t="str">
        <f>IF(AND(B206="hammer 5", E206='club records'!$F$28, F206&gt;='club records'!$G$28), "CR", " ")</f>
        <v xml:space="preserve"> </v>
      </c>
      <c r="AG206" s="14" t="str">
        <f>IF(AND(B206="hammer 6", E206='club records'!$F$29, F206&gt;='club records'!$G$29), "CR", " ")</f>
        <v xml:space="preserve"> </v>
      </c>
      <c r="AH206" s="14" t="str">
        <f>IF(AND(B206="hammer 7.26", E206='club records'!$F$30, F206&gt;='club records'!$G$30), "CR", " ")</f>
        <v xml:space="preserve"> </v>
      </c>
      <c r="AI206" s="14" t="str">
        <f>IF(AND(B206="javelin 400", E206='club records'!$F$31, F206&gt;='club records'!$G$31), "CR", " ")</f>
        <v xml:space="preserve"> </v>
      </c>
      <c r="AJ206" s="14" t="str">
        <f>IF(AND(B206="javelin 600", E206='club records'!$F$32, F206&gt;='club records'!$G$32), "CR", " ")</f>
        <v xml:space="preserve"> </v>
      </c>
      <c r="AK206" s="14" t="str">
        <f>IF(AND(B206="javelin 700", E206='club records'!$F$33, F206&gt;='club records'!$G$33), "CR", " ")</f>
        <v xml:space="preserve"> </v>
      </c>
      <c r="AL206" s="14" t="str">
        <f>IF(AND(B206="javelin 800", OR(AND(E206='club records'!$F$34, F206&gt;='club records'!$G$34), AND(E206='club records'!$F$35, F206&gt;='club records'!$G$35))), "CR", " ")</f>
        <v xml:space="preserve"> </v>
      </c>
      <c r="AM206" s="14" t="str">
        <f>IF(AND(B206="shot 3", E206='club records'!$F$36, F206&gt;='club records'!$G$36), "CR", " ")</f>
        <v xml:space="preserve"> </v>
      </c>
      <c r="AN206" s="14" t="str">
        <f>IF(AND(B206="shot 4", E206='club records'!$F$37, F206&gt;='club records'!$G$37), "CR", " ")</f>
        <v xml:space="preserve"> </v>
      </c>
      <c r="AO206" s="14" t="str">
        <f>IF(AND(B206="shot 5", E206='club records'!$F$38, F206&gt;='club records'!$G$38), "CR", " ")</f>
        <v xml:space="preserve"> </v>
      </c>
      <c r="AP206" s="14" t="str">
        <f>IF(AND(B206="shot 6", E206='club records'!$F$39, F206&gt;='club records'!$G$39), "CR", " ")</f>
        <v xml:space="preserve"> </v>
      </c>
      <c r="AQ206" s="14" t="str">
        <f>IF(AND(B206="shot 7.26", E206='club records'!$F$40, F206&gt;='club records'!$G$40), "CR", " ")</f>
        <v xml:space="preserve"> </v>
      </c>
      <c r="AR206" s="14" t="str">
        <f>IF(AND(B206="60H",OR(AND(E206='club records'!$J$1,F206&lt;='club records'!$K$1),AND(E206='club records'!$J$2,F206&lt;='club records'!$K$2),AND(E206='club records'!$J$3,F206&lt;='club records'!$K$3),AND(E206='club records'!$J$4,F206&lt;='club records'!$K$4),AND(E206='club records'!$J$5,F206&lt;='club records'!$K$5))),"CR"," ")</f>
        <v xml:space="preserve"> </v>
      </c>
      <c r="AS206" s="14" t="str">
        <f>IF(AND(B206="75H", AND(E206='club records'!$J$6, F206&lt;='club records'!$K$6)), "CR", " ")</f>
        <v xml:space="preserve"> </v>
      </c>
      <c r="AT206" s="14" t="str">
        <f>IF(AND(B206="80H", AND(E206='club records'!$J$7, F206&lt;='club records'!$K$7)), "CR", " ")</f>
        <v xml:space="preserve"> </v>
      </c>
      <c r="AU206" s="14" t="str">
        <f>IF(AND(B206="100H", AND(E206='club records'!$J$8, F206&lt;='club records'!$K$8)), "CR", " ")</f>
        <v xml:space="preserve"> </v>
      </c>
      <c r="AV206" s="14" t="str">
        <f>IF(AND(B206="110H", OR(AND(E206='club records'!$J$9, F206&lt;='club records'!$K$9), AND(E206='club records'!$J$10, F206&lt;='club records'!$K$10))), "CR", " ")</f>
        <v xml:space="preserve"> </v>
      </c>
      <c r="AW206" s="14" t="str">
        <f>IF(AND(B206="400H", OR(AND(E206='club records'!$J$11, F206&lt;='club records'!$K$11), AND(E206='club records'!$J$12, F206&lt;='club records'!$K$12), AND(E206='club records'!$J$13, F206&lt;='club records'!$K$13), AND(E206='club records'!$J$14, F206&lt;='club records'!$K$14))), "CR", " ")</f>
        <v xml:space="preserve"> </v>
      </c>
      <c r="AX206" s="14" t="str">
        <f>IF(AND(B206="1500SC", AND(E206='club records'!$J$15, F206&lt;='club records'!$K$15)), "CR", " ")</f>
        <v xml:space="preserve"> </v>
      </c>
      <c r="AY206" s="14" t="str">
        <f>IF(AND(B206="2000SC", OR(AND(E206='club records'!$J$17, F206&lt;='club records'!$K$17), AND(E206='club records'!$J$18, F206&lt;='club records'!$K$18))), "CR", " ")</f>
        <v xml:space="preserve"> </v>
      </c>
      <c r="AZ206" s="14" t="str">
        <f>IF(AND(B206="3000SC", OR(AND(E206='club records'!$J$20, F206&lt;='club records'!$K$20), AND(E206='club records'!$J$21, F206&lt;='club records'!$K$21))), "CR", " ")</f>
        <v xml:space="preserve"> </v>
      </c>
      <c r="BA206" s="15" t="str">
        <f>IF(AND(B206="4x100", OR(AND(E206='club records'!$N$1, F206&lt;='club records'!$O$1), AND(E206='club records'!$N$2, F206&lt;='club records'!$O$2), AND(E206='club records'!$N$3, F206&lt;='club records'!$O$3), AND(E206='club records'!$N$4, F206&lt;='club records'!$O$4), AND(E206='club records'!$N$5, F206&lt;='club records'!$O$5))), "CR", " ")</f>
        <v xml:space="preserve"> </v>
      </c>
      <c r="BB206" s="15" t="str">
        <f>IF(AND(B206="4x200", OR(AND(E206='club records'!$N$6, F206&lt;='club records'!$O$6), AND(E206='club records'!$N$7, F206&lt;='club records'!$O$7), AND(E206='club records'!$N$8, F206&lt;='club records'!$O$8), AND(E206='club records'!$N$9, F206&lt;='club records'!$O$9), AND(E206='club records'!$N$10, F206&lt;='club records'!$O$10))), "CR", " ")</f>
        <v xml:space="preserve"> </v>
      </c>
      <c r="BC206" s="15" t="str">
        <f>IF(AND(B206="4x300", AND(E206='club records'!$N$11, F206&lt;='club records'!$O$11)), "CR", " ")</f>
        <v xml:space="preserve"> </v>
      </c>
      <c r="BD206" s="15" t="str">
        <f>IF(AND(B206="4x400", OR(AND(E206='club records'!$N$12, F206&lt;='club records'!$O$12), AND(E206='club records'!$N$13, F206&lt;='club records'!$O$13), AND(E206='club records'!$N$14, F206&lt;='club records'!$O$14), AND(E206='club records'!$N$15, F206&lt;='club records'!$O$15))), "CR", " ")</f>
        <v xml:space="preserve"> </v>
      </c>
      <c r="BE206" s="15" t="str">
        <f>IF(AND(B206="3x800", OR(AND(E206='club records'!$N$16, F206&lt;='club records'!$O$16), AND(E206='club records'!$N$17, F206&lt;='club records'!$O$17), AND(E206='club records'!$N$18, F206&lt;='club records'!$O$18))), "CR", " ")</f>
        <v xml:space="preserve"> </v>
      </c>
      <c r="BF206" s="15" t="str">
        <f>IF(AND(B206="pentathlon", OR(AND(E206='club records'!$N$21, F206&gt;='club records'!$O$21), AND(E206='club records'!$N$22, F206&gt;='club records'!$O$22),AND(E206='club records'!$N$23, F206&gt;='club records'!$O$23),AND(E206='club records'!$N$24, F206&gt;='club records'!$O$24))), "CR", " ")</f>
        <v xml:space="preserve"> </v>
      </c>
      <c r="BG206" s="15" t="str">
        <f>IF(AND(B206="heptathlon", OR(AND(E206='club records'!$N$26, F206&gt;='club records'!$O$26), AND(E206='club records'!$N$27, F206&gt;='club records'!$O$27))), "CR", " ")</f>
        <v xml:space="preserve"> </v>
      </c>
      <c r="BH206" s="15" t="str">
        <f>IF(AND(B206="decathlon", OR(AND(E206='club records'!$N$29, F206&gt;='club records'!$O$29), AND(E206='club records'!$N$30, F206&gt;='club records'!$O$30),AND(E206='club records'!$N$31, F206&gt;='club records'!$O$31))), "CR", " ")</f>
        <v xml:space="preserve"> </v>
      </c>
    </row>
    <row r="207" spans="1:16333" ht="14.5" x14ac:dyDescent="0.35">
      <c r="A207" s="1" t="str">
        <f t="shared" si="13"/>
        <v>U15</v>
      </c>
      <c r="B207" s="2" t="s">
        <v>239</v>
      </c>
      <c r="C207" s="1" t="s">
        <v>166</v>
      </c>
      <c r="D207" s="1" t="s">
        <v>26</v>
      </c>
      <c r="E207" s="19" t="s">
        <v>11</v>
      </c>
      <c r="F207" s="20">
        <v>13.71</v>
      </c>
      <c r="G207" s="26">
        <v>43681</v>
      </c>
      <c r="H207" s="1" t="s">
        <v>313</v>
      </c>
      <c r="I207" s="1" t="s">
        <v>526</v>
      </c>
      <c r="J207" s="15" t="str">
        <f t="shared" si="14"/>
        <v/>
      </c>
      <c r="K207" s="15" t="str">
        <f>IF(AND(B207=100, OR(AND(E207='club records'!$B$6, F207&lt;='club records'!$C$6), AND(E207='club records'!$B$7, F207&lt;='club records'!$C$7), AND(E207='club records'!$B$8, F207&lt;='club records'!$C$8), AND(E207='club records'!$B$9, F207&lt;='club records'!$C$9), AND(E207='club records'!$B$10, F207&lt;='club records'!$C$10))), "CR", " ")</f>
        <v xml:space="preserve"> </v>
      </c>
      <c r="L207" s="15" t="str">
        <f>IF(AND(B207=200, OR(AND(E207='club records'!$B$11, F207&lt;='club records'!$C$11), AND(E207='club records'!$B$12, F207&lt;='club records'!$C$12), AND(E207='club records'!$B$13, F207&lt;='club records'!$C$13), AND(E207='club records'!$B$14, F207&lt;='club records'!$C$14), AND(E207='club records'!$B$15, F207&lt;='club records'!$C$15))), "CR", " ")</f>
        <v xml:space="preserve"> </v>
      </c>
      <c r="M207" s="15" t="str">
        <f>IF(AND(B207=300, OR(AND(E207='club records'!$B$16, F207&lt;='club records'!$C$16), AND(E207='club records'!$B$17, F207&lt;='club records'!$C$17))), "CR", " ")</f>
        <v xml:space="preserve"> </v>
      </c>
      <c r="N207" s="15" t="str">
        <f>IF(AND(B207=400, OR(AND(E207='club records'!$B$18, F207&lt;='club records'!$C$18), AND(E207='club records'!$B$19, F207&lt;='club records'!$C$19), AND(E207='club records'!$B$20, F207&lt;='club records'!$C$20), AND(E207='club records'!$B$21, F207&lt;='club records'!$C$21))), "CR", " ")</f>
        <v xml:space="preserve"> </v>
      </c>
      <c r="O207" s="15" t="str">
        <f>IF(AND(B207=800, OR(AND(E207='club records'!$B$22, F207&lt;='club records'!$C$22), AND(E207='club records'!$B$23, F207&lt;='club records'!$C$23), AND(E207='club records'!$B$24, F207&lt;='club records'!$C$24), AND(E207='club records'!$B$25, F207&lt;='club records'!$C$25), AND(E207='club records'!$B$26, F207&lt;='club records'!$C$26))), "CR", " ")</f>
        <v xml:space="preserve"> </v>
      </c>
      <c r="P207" s="15" t="str">
        <f>IF(AND(B207=1000, OR(AND(E207='club records'!$B$27, F207&lt;='club records'!$C$27), AND(E207='club records'!$B$28, F207&lt;='club records'!$C$28))), "CR", " ")</f>
        <v xml:space="preserve"> </v>
      </c>
      <c r="Q207" s="15" t="str">
        <f>IF(AND(B207=1500, OR(AND(E207='club records'!$B$29, F207&lt;='club records'!$C$29), AND(E207='club records'!$B$30, F207&lt;='club records'!$C$30), AND(E207='club records'!$B$31, F207&lt;='club records'!$C$31), AND(E207='club records'!$B$32, F207&lt;='club records'!$C$32), AND(E207='club records'!$B$33, F207&lt;='club records'!$C$33))), "CR", " ")</f>
        <v xml:space="preserve"> </v>
      </c>
      <c r="R207" s="15" t="str">
        <f>IF(AND(B207="1600 (Mile)",OR(AND(E207='club records'!$B$34,F207&lt;='club records'!$C$34),AND(E207='club records'!$B$35,F207&lt;='club records'!$C$35),AND(E207='club records'!$B$36,F207&lt;='club records'!$C$36),AND(E207='club records'!$B$37,F207&lt;='club records'!$C$37))),"CR"," ")</f>
        <v xml:space="preserve"> </v>
      </c>
      <c r="S207" s="15" t="str">
        <f>IF(AND(B207=3000, OR(AND(E207='club records'!$B$38, F207&lt;='club records'!$C$38), AND(E207='club records'!$B$39, F207&lt;='club records'!$C$39), AND(E207='club records'!$B$40, F207&lt;='club records'!$C$40), AND(E207='club records'!$B$41, F207&lt;='club records'!$C$41))), "CR", " ")</f>
        <v xml:space="preserve"> </v>
      </c>
      <c r="T207" s="15" t="str">
        <f>IF(AND(B207=5000, OR(AND(E207='club records'!$B$42, F207&lt;='club records'!$C$42), AND(E207='club records'!$B$43, F207&lt;='club records'!$C$43))), "CR", " ")</f>
        <v xml:space="preserve"> </v>
      </c>
      <c r="U207" s="14" t="str">
        <f>IF(AND(B207=10000, OR(AND(E207='club records'!$B$44, F207&lt;='club records'!$C$44), AND(E207='club records'!$B$45, F207&lt;='club records'!$C$45))), "CR", " ")</f>
        <v xml:space="preserve"> </v>
      </c>
      <c r="V207" s="14" t="str">
        <f>IF(AND(B207="high jump", OR(AND(E207='club records'!$F$1, F207&gt;='club records'!$G$1), AND(E207='club records'!$F$2, F207&gt;='club records'!$G$2), AND(E207='club records'!$F$3, F207&gt;='club records'!$G$3), AND(E207='club records'!$F$4, F207&gt;='club records'!$G$4), AND(E207='club records'!$F$5, F207&gt;='club records'!$G$5))), "CR", " ")</f>
        <v xml:space="preserve"> </v>
      </c>
      <c r="W207" s="14" t="str">
        <f>IF(AND(B207="long jump", OR(AND(E207='club records'!$F$6, F207&gt;='club records'!$G$6), AND(E207='club records'!$F$7, F207&gt;='club records'!$G$7), AND(E207='club records'!$F$8, F207&gt;='club records'!$G$8), AND(E207='club records'!$F$9, F207&gt;='club records'!$G$9), AND(E207='club records'!$F$10, F207&gt;='club records'!$G$10))), "CR", " ")</f>
        <v xml:space="preserve"> </v>
      </c>
      <c r="X207" s="14" t="str">
        <f>IF(AND(B207="triple jump", OR(AND(E207='club records'!$F$11, F207&gt;='club records'!$G$11), AND(E207='club records'!$F$12, F207&gt;='club records'!$G$12), AND(E207='club records'!$F$13, F207&gt;='club records'!$G$13), AND(E207='club records'!$F$14, F207&gt;='club records'!$G$14), AND(E207='club records'!$F$15, F207&gt;='club records'!$G$15))), "CR", " ")</f>
        <v xml:space="preserve"> </v>
      </c>
      <c r="Y207" s="14" t="str">
        <f>IF(AND(B207="pole vault", OR(AND(E207='club records'!$F$16, F207&gt;='club records'!$G$16), AND(E207='club records'!$F$17, F207&gt;='club records'!$G$17), AND(E207='club records'!$F$18, F207&gt;='club records'!$G$18), AND(E207='club records'!$F$19, F207&gt;='club records'!$G$19), AND(E207='club records'!$F$20, F207&gt;='club records'!$G$20))), "CR", " ")</f>
        <v xml:space="preserve"> </v>
      </c>
      <c r="Z207" s="14" t="str">
        <f>IF(AND(B207="discus 1", E207='club records'!$F$21, F207&gt;='club records'!$G$21), "CR", " ")</f>
        <v xml:space="preserve"> </v>
      </c>
      <c r="AA207" s="14" t="str">
        <f>IF(AND(B207="discus 1.25", E207='club records'!$F$22, F207&gt;='club records'!$G$22), "CR", " ")</f>
        <v xml:space="preserve"> </v>
      </c>
      <c r="AB207" s="14" t="str">
        <f>IF(AND(B207="discus 1.5", E207='club records'!$F$23, F207&gt;='club records'!$G$23), "CR", " ")</f>
        <v xml:space="preserve"> </v>
      </c>
      <c r="AC207" s="14" t="str">
        <f>IF(AND(B207="discus 1.75", E207='club records'!$F$24, F207&gt;='club records'!$G$24), "CR", " ")</f>
        <v xml:space="preserve"> </v>
      </c>
      <c r="AD207" s="14" t="str">
        <f>IF(AND(B207="discus 2", E207='club records'!$F$25, F207&gt;='club records'!$G$25), "CR", " ")</f>
        <v xml:space="preserve"> </v>
      </c>
      <c r="AE207" s="14" t="str">
        <f>IF(AND(B207="hammer 4", E207='club records'!$F$27, F207&gt;='club records'!$G$27), "CR", " ")</f>
        <v xml:space="preserve"> </v>
      </c>
      <c r="AF207" s="14" t="str">
        <f>IF(AND(B207="hammer 5", E207='club records'!$F$28, F207&gt;='club records'!$G$28), "CR", " ")</f>
        <v xml:space="preserve"> </v>
      </c>
      <c r="AG207" s="14" t="str">
        <f>IF(AND(B207="hammer 6", E207='club records'!$F$29, F207&gt;='club records'!$G$29), "CR", " ")</f>
        <v xml:space="preserve"> </v>
      </c>
      <c r="AH207" s="14" t="str">
        <f>IF(AND(B207="hammer 7.26", E207='club records'!$F$30, F207&gt;='club records'!$G$30), "CR", " ")</f>
        <v xml:space="preserve"> </v>
      </c>
      <c r="AI207" s="14" t="str">
        <f>IF(AND(B207="javelin 400", E207='club records'!$F$31, F207&gt;='club records'!$G$31), "CR", " ")</f>
        <v xml:space="preserve"> </v>
      </c>
      <c r="AJ207" s="14" t="str">
        <f>IF(AND(B207="javelin 600", E207='club records'!$F$32, F207&gt;='club records'!$G$32), "CR", " ")</f>
        <v xml:space="preserve"> </v>
      </c>
      <c r="AK207" s="14" t="str">
        <f>IF(AND(B207="javelin 700", E207='club records'!$F$33, F207&gt;='club records'!$G$33), "CR", " ")</f>
        <v xml:space="preserve"> </v>
      </c>
      <c r="AL207" s="14" t="str">
        <f>IF(AND(B207="javelin 800", OR(AND(E207='club records'!$F$34, F207&gt;='club records'!$G$34), AND(E207='club records'!$F$35, F207&gt;='club records'!$G$35))), "CR", " ")</f>
        <v xml:space="preserve"> </v>
      </c>
      <c r="AM207" s="14" t="str">
        <f>IF(AND(B207="shot 3", E207='club records'!$F$36, F207&gt;='club records'!$G$36), "CR", " ")</f>
        <v xml:space="preserve"> </v>
      </c>
      <c r="AN207" s="14" t="str">
        <f>IF(AND(B207="shot 4", E207='club records'!$F$37, F207&gt;='club records'!$G$37), "CR", " ")</f>
        <v xml:space="preserve"> </v>
      </c>
      <c r="AO207" s="14" t="str">
        <f>IF(AND(B207="shot 5", E207='club records'!$F$38, F207&gt;='club records'!$G$38), "CR", " ")</f>
        <v xml:space="preserve"> </v>
      </c>
      <c r="AP207" s="14" t="str">
        <f>IF(AND(B207="shot 6", E207='club records'!$F$39, F207&gt;='club records'!$G$39), "CR", " ")</f>
        <v xml:space="preserve"> </v>
      </c>
      <c r="AQ207" s="14" t="str">
        <f>IF(AND(B207="shot 7.26", E207='club records'!$F$40, F207&gt;='club records'!$G$40), "CR", " ")</f>
        <v xml:space="preserve"> </v>
      </c>
      <c r="AR207" s="14" t="str">
        <f>IF(AND(B207="60H",OR(AND(E207='club records'!$J$1,F207&lt;='club records'!$K$1),AND(E207='club records'!$J$2,F207&lt;='club records'!$K$2),AND(E207='club records'!$J$3,F207&lt;='club records'!$K$3),AND(E207='club records'!$J$4,F207&lt;='club records'!$K$4),AND(E207='club records'!$J$5,F207&lt;='club records'!$K$5))),"CR"," ")</f>
        <v xml:space="preserve"> </v>
      </c>
      <c r="AS207" s="14" t="str">
        <f>IF(AND(B207="75H", AND(E207='club records'!$J$6, F207&lt;='club records'!$K$6)), "CR", " ")</f>
        <v xml:space="preserve"> </v>
      </c>
      <c r="AT207" s="14" t="str">
        <f>IF(AND(B207="80H", AND(E207='club records'!$J$7, F207&lt;='club records'!$K$7)), "CR", " ")</f>
        <v xml:space="preserve"> </v>
      </c>
      <c r="AU207" s="14" t="str">
        <f>IF(AND(B207="100H", AND(E207='club records'!$J$8, F207&lt;='club records'!$K$8)), "CR", " ")</f>
        <v xml:space="preserve"> </v>
      </c>
      <c r="AV207" s="14" t="str">
        <f>IF(AND(B207="110H", OR(AND(E207='club records'!$J$9, F207&lt;='club records'!$K$9), AND(E207='club records'!$J$10, F207&lt;='club records'!$K$10))), "CR", " ")</f>
        <v xml:space="preserve"> </v>
      </c>
      <c r="AW207" s="14" t="str">
        <f>IF(AND(B207="400H", OR(AND(E207='club records'!$J$11, F207&lt;='club records'!$K$11), AND(E207='club records'!$J$12, F207&lt;='club records'!$K$12), AND(E207='club records'!$J$13, F207&lt;='club records'!$K$13), AND(E207='club records'!$J$14, F207&lt;='club records'!$K$14))), "CR", " ")</f>
        <v xml:space="preserve"> </v>
      </c>
      <c r="AX207" s="14" t="str">
        <f>IF(AND(B207="1500SC", AND(E207='club records'!$J$15, F207&lt;='club records'!$K$15)), "CR", " ")</f>
        <v xml:space="preserve"> </v>
      </c>
      <c r="AY207" s="14" t="str">
        <f>IF(AND(B207="2000SC", OR(AND(E207='club records'!$J$17, F207&lt;='club records'!$K$17), AND(E207='club records'!$J$18, F207&lt;='club records'!$K$18))), "CR", " ")</f>
        <v xml:space="preserve"> </v>
      </c>
      <c r="AZ207" s="14" t="str">
        <f>IF(AND(B207="3000SC", OR(AND(E207='club records'!$J$20, F207&lt;='club records'!$K$20), AND(E207='club records'!$J$21, F207&lt;='club records'!$K$21))), "CR", " ")</f>
        <v xml:space="preserve"> </v>
      </c>
      <c r="BA207" s="15" t="str">
        <f>IF(AND(B207="4x100", OR(AND(E207='club records'!$N$1, F207&lt;='club records'!$O$1), AND(E207='club records'!$N$2, F207&lt;='club records'!$O$2), AND(E207='club records'!$N$3, F207&lt;='club records'!$O$3), AND(E207='club records'!$N$4, F207&lt;='club records'!$O$4), AND(E207='club records'!$N$5, F207&lt;='club records'!$O$5))), "CR", " ")</f>
        <v xml:space="preserve"> </v>
      </c>
      <c r="BB207" s="15" t="str">
        <f>IF(AND(B207="4x200", OR(AND(E207='club records'!$N$6, F207&lt;='club records'!$O$6), AND(E207='club records'!$N$7, F207&lt;='club records'!$O$7), AND(E207='club records'!$N$8, F207&lt;='club records'!$O$8), AND(E207='club records'!$N$9, F207&lt;='club records'!$O$9), AND(E207='club records'!$N$10, F207&lt;='club records'!$O$10))), "CR", " ")</f>
        <v xml:space="preserve"> </v>
      </c>
      <c r="BC207" s="15" t="str">
        <f>IF(AND(B207="4x300", AND(E207='club records'!$N$11, F207&lt;='club records'!$O$11)), "CR", " ")</f>
        <v xml:space="preserve"> </v>
      </c>
      <c r="BD207" s="15" t="str">
        <f>IF(AND(B207="4x400", OR(AND(E207='club records'!$N$12, F207&lt;='club records'!$O$12), AND(E207='club records'!$N$13, F207&lt;='club records'!$O$13), AND(E207='club records'!$N$14, F207&lt;='club records'!$O$14), AND(E207='club records'!$N$15, F207&lt;='club records'!$O$15))), "CR", " ")</f>
        <v xml:space="preserve"> </v>
      </c>
      <c r="BE207" s="15" t="str">
        <f>IF(AND(B207="3x800", OR(AND(E207='club records'!$N$16, F207&lt;='club records'!$O$16), AND(E207='club records'!$N$17, F207&lt;='club records'!$O$17), AND(E207='club records'!$N$18, F207&lt;='club records'!$O$18))), "CR", " ")</f>
        <v xml:space="preserve"> </v>
      </c>
      <c r="BF207" s="15" t="str">
        <f>IF(AND(B207="pentathlon", OR(AND(E207='club records'!$N$21, F207&gt;='club records'!$O$21), AND(E207='club records'!$N$22, F207&gt;='club records'!$O$22),AND(E207='club records'!$N$23, F207&gt;='club records'!$O$23),AND(E207='club records'!$N$24, F207&gt;='club records'!$O$24))), "CR", " ")</f>
        <v xml:space="preserve"> </v>
      </c>
      <c r="BG207" s="15" t="str">
        <f>IF(AND(B207="heptathlon", OR(AND(E207='club records'!$N$26, F207&gt;='club records'!$O$26), AND(E207='club records'!$N$27, F207&gt;='club records'!$O$27))), "CR", " ")</f>
        <v xml:space="preserve"> </v>
      </c>
      <c r="BH207" s="15" t="str">
        <f>IF(AND(B207="decathlon", OR(AND(E207='club records'!$N$29, F207&gt;='club records'!$O$29), AND(E207='club records'!$N$30, F207&gt;='club records'!$O$30),AND(E207='club records'!$N$31, F207&gt;='club records'!$O$31))), "CR", " ")</f>
        <v xml:space="preserve"> </v>
      </c>
    </row>
    <row r="208" spans="1:16333" ht="14.5" x14ac:dyDescent="0.35">
      <c r="A208" s="1" t="str">
        <f t="shared" si="13"/>
        <v>U15</v>
      </c>
      <c r="B208" s="2" t="s">
        <v>239</v>
      </c>
      <c r="C208" s="1" t="s">
        <v>80</v>
      </c>
      <c r="D208" s="1" t="s">
        <v>189</v>
      </c>
      <c r="E208" s="19" t="s">
        <v>11</v>
      </c>
      <c r="F208" s="21">
        <v>14.44</v>
      </c>
      <c r="G208" s="26">
        <v>43681</v>
      </c>
      <c r="H208" s="1" t="s">
        <v>313</v>
      </c>
      <c r="I208" s="1" t="s">
        <v>526</v>
      </c>
      <c r="J208" s="15" t="str">
        <f t="shared" si="14"/>
        <v/>
      </c>
      <c r="K208" s="15" t="str">
        <f>IF(AND(B208=100, OR(AND(E208='club records'!$B$6, F208&lt;='club records'!$C$6), AND(E208='club records'!$B$7, F208&lt;='club records'!$C$7), AND(E208='club records'!$B$8, F208&lt;='club records'!$C$8), AND(E208='club records'!$B$9, F208&lt;='club records'!$C$9), AND(E208='club records'!$B$10, F208&lt;='club records'!$C$10))), "CR", " ")</f>
        <v xml:space="preserve"> </v>
      </c>
      <c r="L208" s="15" t="str">
        <f>IF(AND(B208=200, OR(AND(E208='club records'!$B$11, F208&lt;='club records'!$C$11), AND(E208='club records'!$B$12, F208&lt;='club records'!$C$12), AND(E208='club records'!$B$13, F208&lt;='club records'!$C$13), AND(E208='club records'!$B$14, F208&lt;='club records'!$C$14), AND(E208='club records'!$B$15, F208&lt;='club records'!$C$15))), "CR", " ")</f>
        <v xml:space="preserve"> </v>
      </c>
      <c r="M208" s="15" t="str">
        <f>IF(AND(B208=300, OR(AND(E208='club records'!$B$16, F208&lt;='club records'!$C$16), AND(E208='club records'!$B$17, F208&lt;='club records'!$C$17))), "CR", " ")</f>
        <v xml:space="preserve"> </v>
      </c>
      <c r="N208" s="15" t="str">
        <f>IF(AND(B208=400, OR(AND(E208='club records'!$B$18, F208&lt;='club records'!$C$18), AND(E208='club records'!$B$19, F208&lt;='club records'!$C$19), AND(E208='club records'!$B$20, F208&lt;='club records'!$C$20), AND(E208='club records'!$B$21, F208&lt;='club records'!$C$21))), "CR", " ")</f>
        <v xml:space="preserve"> </v>
      </c>
      <c r="O208" s="15" t="str">
        <f>IF(AND(B208=800, OR(AND(E208='club records'!$B$22, F208&lt;='club records'!$C$22), AND(E208='club records'!$B$23, F208&lt;='club records'!$C$23), AND(E208='club records'!$B$24, F208&lt;='club records'!$C$24), AND(E208='club records'!$B$25, F208&lt;='club records'!$C$25), AND(E208='club records'!$B$26, F208&lt;='club records'!$C$26))), "CR", " ")</f>
        <v xml:space="preserve"> </v>
      </c>
      <c r="P208" s="15" t="str">
        <f>IF(AND(B208=1000, OR(AND(E208='club records'!$B$27, F208&lt;='club records'!$C$27), AND(E208='club records'!$B$28, F208&lt;='club records'!$C$28))), "CR", " ")</f>
        <v xml:space="preserve"> </v>
      </c>
      <c r="Q208" s="15" t="str">
        <f>IF(AND(B208=1500, OR(AND(E208='club records'!$B$29, F208&lt;='club records'!$C$29), AND(E208='club records'!$B$30, F208&lt;='club records'!$C$30), AND(E208='club records'!$B$31, F208&lt;='club records'!$C$31), AND(E208='club records'!$B$32, F208&lt;='club records'!$C$32), AND(E208='club records'!$B$33, F208&lt;='club records'!$C$33))), "CR", " ")</f>
        <v xml:space="preserve"> </v>
      </c>
      <c r="R208" s="15" t="str">
        <f>IF(AND(B208="1600 (Mile)",OR(AND(E208='club records'!$B$34,F208&lt;='club records'!$C$34),AND(E208='club records'!$B$35,F208&lt;='club records'!$C$35),AND(E208='club records'!$B$36,F208&lt;='club records'!$C$36),AND(E208='club records'!$B$37,F208&lt;='club records'!$C$37))),"CR"," ")</f>
        <v xml:space="preserve"> </v>
      </c>
      <c r="S208" s="15" t="str">
        <f>IF(AND(B208=3000, OR(AND(E208='club records'!$B$38, F208&lt;='club records'!$C$38), AND(E208='club records'!$B$39, F208&lt;='club records'!$C$39), AND(E208='club records'!$B$40, F208&lt;='club records'!$C$40), AND(E208='club records'!$B$41, F208&lt;='club records'!$C$41))), "CR", " ")</f>
        <v xml:space="preserve"> </v>
      </c>
      <c r="T208" s="15" t="str">
        <f>IF(AND(B208=5000, OR(AND(E208='club records'!$B$42, F208&lt;='club records'!$C$42), AND(E208='club records'!$B$43, F208&lt;='club records'!$C$43))), "CR", " ")</f>
        <v xml:space="preserve"> </v>
      </c>
      <c r="U208" s="14" t="str">
        <f>IF(AND(B208=10000, OR(AND(E208='club records'!$B$44, F208&lt;='club records'!$C$44), AND(E208='club records'!$B$45, F208&lt;='club records'!$C$45))), "CR", " ")</f>
        <v xml:space="preserve"> </v>
      </c>
      <c r="V208" s="14" t="str">
        <f>IF(AND(B208="high jump", OR(AND(E208='club records'!$F$1, F208&gt;='club records'!$G$1), AND(E208='club records'!$F$2, F208&gt;='club records'!$G$2), AND(E208='club records'!$F$3, F208&gt;='club records'!$G$3), AND(E208='club records'!$F$4, F208&gt;='club records'!$G$4), AND(E208='club records'!$F$5, F208&gt;='club records'!$G$5))), "CR", " ")</f>
        <v xml:space="preserve"> </v>
      </c>
      <c r="W208" s="14" t="str">
        <f>IF(AND(B208="long jump", OR(AND(E208='club records'!$F$6, F208&gt;='club records'!$G$6), AND(E208='club records'!$F$7, F208&gt;='club records'!$G$7), AND(E208='club records'!$F$8, F208&gt;='club records'!$G$8), AND(E208='club records'!$F$9, F208&gt;='club records'!$G$9), AND(E208='club records'!$F$10, F208&gt;='club records'!$G$10))), "CR", " ")</f>
        <v xml:space="preserve"> </v>
      </c>
      <c r="X208" s="14" t="str">
        <f>IF(AND(B208="triple jump", OR(AND(E208='club records'!$F$11, F208&gt;='club records'!$G$11), AND(E208='club records'!$F$12, F208&gt;='club records'!$G$12), AND(E208='club records'!$F$13, F208&gt;='club records'!$G$13), AND(E208='club records'!$F$14, F208&gt;='club records'!$G$14), AND(E208='club records'!$F$15, F208&gt;='club records'!$G$15))), "CR", " ")</f>
        <v xml:space="preserve"> </v>
      </c>
      <c r="Y208" s="14" t="str">
        <f>IF(AND(B208="pole vault", OR(AND(E208='club records'!$F$16, F208&gt;='club records'!$G$16), AND(E208='club records'!$F$17, F208&gt;='club records'!$G$17), AND(E208='club records'!$F$18, F208&gt;='club records'!$G$18), AND(E208='club records'!$F$19, F208&gt;='club records'!$G$19), AND(E208='club records'!$F$20, F208&gt;='club records'!$G$20))), "CR", " ")</f>
        <v xml:space="preserve"> </v>
      </c>
      <c r="Z208" s="14" t="str">
        <f>IF(AND(B208="discus 1", E208='club records'!$F$21, F208&gt;='club records'!$G$21), "CR", " ")</f>
        <v xml:space="preserve"> </v>
      </c>
      <c r="AA208" s="14" t="str">
        <f>IF(AND(B208="discus 1.25", E208='club records'!$F$22, F208&gt;='club records'!$G$22), "CR", " ")</f>
        <v xml:space="preserve"> </v>
      </c>
      <c r="AB208" s="14" t="str">
        <f>IF(AND(B208="discus 1.5", E208='club records'!$F$23, F208&gt;='club records'!$G$23), "CR", " ")</f>
        <v xml:space="preserve"> </v>
      </c>
      <c r="AC208" s="14" t="str">
        <f>IF(AND(B208="discus 1.75", E208='club records'!$F$24, F208&gt;='club records'!$G$24), "CR", " ")</f>
        <v xml:space="preserve"> </v>
      </c>
      <c r="AD208" s="14" t="str">
        <f>IF(AND(B208="discus 2", E208='club records'!$F$25, F208&gt;='club records'!$G$25), "CR", " ")</f>
        <v xml:space="preserve"> </v>
      </c>
      <c r="AE208" s="14" t="str">
        <f>IF(AND(B208="hammer 4", E208='club records'!$F$27, F208&gt;='club records'!$G$27), "CR", " ")</f>
        <v xml:space="preserve"> </v>
      </c>
      <c r="AF208" s="14" t="str">
        <f>IF(AND(B208="hammer 5", E208='club records'!$F$28, F208&gt;='club records'!$G$28), "CR", " ")</f>
        <v xml:space="preserve"> </v>
      </c>
      <c r="AG208" s="14" t="str">
        <f>IF(AND(B208="hammer 6", E208='club records'!$F$29, F208&gt;='club records'!$G$29), "CR", " ")</f>
        <v xml:space="preserve"> </v>
      </c>
      <c r="AH208" s="14" t="str">
        <f>IF(AND(B208="hammer 7.26", E208='club records'!$F$30, F208&gt;='club records'!$G$30), "CR", " ")</f>
        <v xml:space="preserve"> </v>
      </c>
      <c r="AI208" s="14" t="str">
        <f>IF(AND(B208="javelin 400", E208='club records'!$F$31, F208&gt;='club records'!$G$31), "CR", " ")</f>
        <v xml:space="preserve"> </v>
      </c>
      <c r="AJ208" s="14" t="str">
        <f>IF(AND(B208="javelin 600", E208='club records'!$F$32, F208&gt;='club records'!$G$32), "CR", " ")</f>
        <v xml:space="preserve"> </v>
      </c>
      <c r="AK208" s="14" t="str">
        <f>IF(AND(B208="javelin 700", E208='club records'!$F$33, F208&gt;='club records'!$G$33), "CR", " ")</f>
        <v xml:space="preserve"> </v>
      </c>
      <c r="AL208" s="14" t="str">
        <f>IF(AND(B208="javelin 800", OR(AND(E208='club records'!$F$34, F208&gt;='club records'!$G$34), AND(E208='club records'!$F$35, F208&gt;='club records'!$G$35))), "CR", " ")</f>
        <v xml:space="preserve"> </v>
      </c>
      <c r="AM208" s="14" t="str">
        <f>IF(AND(B208="shot 3", E208='club records'!$F$36, F208&gt;='club records'!$G$36), "CR", " ")</f>
        <v xml:space="preserve"> </v>
      </c>
      <c r="AN208" s="14" t="str">
        <f>IF(AND(B208="shot 4", E208='club records'!$F$37, F208&gt;='club records'!$G$37), "CR", " ")</f>
        <v xml:space="preserve"> </v>
      </c>
      <c r="AO208" s="14" t="str">
        <f>IF(AND(B208="shot 5", E208='club records'!$F$38, F208&gt;='club records'!$G$38), "CR", " ")</f>
        <v xml:space="preserve"> </v>
      </c>
      <c r="AP208" s="14" t="str">
        <f>IF(AND(B208="shot 6", E208='club records'!$F$39, F208&gt;='club records'!$G$39), "CR", " ")</f>
        <v xml:space="preserve"> </v>
      </c>
      <c r="AQ208" s="14" t="str">
        <f>IF(AND(B208="shot 7.26", E208='club records'!$F$40, F208&gt;='club records'!$G$40), "CR", " ")</f>
        <v xml:space="preserve"> </v>
      </c>
      <c r="AR208" s="14" t="str">
        <f>IF(AND(B208="60H",OR(AND(E208='club records'!$J$1,F208&lt;='club records'!$K$1),AND(E208='club records'!$J$2,F208&lt;='club records'!$K$2),AND(E208='club records'!$J$3,F208&lt;='club records'!$K$3),AND(E208='club records'!$J$4,F208&lt;='club records'!$K$4),AND(E208='club records'!$J$5,F208&lt;='club records'!$K$5))),"CR"," ")</f>
        <v xml:space="preserve"> </v>
      </c>
      <c r="AS208" s="14" t="str">
        <f>IF(AND(B208="75H", AND(E208='club records'!$J$6, F208&lt;='club records'!$K$6)), "CR", " ")</f>
        <v xml:space="preserve"> </v>
      </c>
      <c r="AT208" s="14" t="str">
        <f>IF(AND(B208="80H", AND(E208='club records'!$J$7, F208&lt;='club records'!$K$7)), "CR", " ")</f>
        <v xml:space="preserve"> </v>
      </c>
      <c r="AU208" s="14" t="str">
        <f>IF(AND(B208="100H", AND(E208='club records'!$J$8, F208&lt;='club records'!$K$8)), "CR", " ")</f>
        <v xml:space="preserve"> </v>
      </c>
      <c r="AV208" s="14" t="str">
        <f>IF(AND(B208="110H", OR(AND(E208='club records'!$J$9, F208&lt;='club records'!$K$9), AND(E208='club records'!$J$10, F208&lt;='club records'!$K$10))), "CR", " ")</f>
        <v xml:space="preserve"> </v>
      </c>
      <c r="AW208" s="14" t="str">
        <f>IF(AND(B208="400H", OR(AND(E208='club records'!$J$11, F208&lt;='club records'!$K$11), AND(E208='club records'!$J$12, F208&lt;='club records'!$K$12), AND(E208='club records'!$J$13, F208&lt;='club records'!$K$13), AND(E208='club records'!$J$14, F208&lt;='club records'!$K$14))), "CR", " ")</f>
        <v xml:space="preserve"> </v>
      </c>
      <c r="AX208" s="14" t="str">
        <f>IF(AND(B208="1500SC", AND(E208='club records'!$J$15, F208&lt;='club records'!$K$15)), "CR", " ")</f>
        <v xml:space="preserve"> </v>
      </c>
      <c r="AY208" s="14" t="str">
        <f>IF(AND(B208="2000SC", OR(AND(E208='club records'!$J$17, F208&lt;='club records'!$K$17), AND(E208='club records'!$J$18, F208&lt;='club records'!$K$18))), "CR", " ")</f>
        <v xml:space="preserve"> </v>
      </c>
      <c r="AZ208" s="14" t="str">
        <f>IF(AND(B208="3000SC", OR(AND(E208='club records'!$J$20, F208&lt;='club records'!$K$20), AND(E208='club records'!$J$21, F208&lt;='club records'!$K$21))), "CR", " ")</f>
        <v xml:space="preserve"> </v>
      </c>
      <c r="BA208" s="15" t="str">
        <f>IF(AND(B208="4x100", OR(AND(E208='club records'!$N$1, F208&lt;='club records'!$O$1), AND(E208='club records'!$N$2, F208&lt;='club records'!$O$2), AND(E208='club records'!$N$3, F208&lt;='club records'!$O$3), AND(E208='club records'!$N$4, F208&lt;='club records'!$O$4), AND(E208='club records'!$N$5, F208&lt;='club records'!$O$5))), "CR", " ")</f>
        <v xml:space="preserve"> </v>
      </c>
      <c r="BB208" s="15" t="str">
        <f>IF(AND(B208="4x200", OR(AND(E208='club records'!$N$6, F208&lt;='club records'!$O$6), AND(E208='club records'!$N$7, F208&lt;='club records'!$O$7), AND(E208='club records'!$N$8, F208&lt;='club records'!$O$8), AND(E208='club records'!$N$9, F208&lt;='club records'!$O$9), AND(E208='club records'!$N$10, F208&lt;='club records'!$O$10))), "CR", " ")</f>
        <v xml:space="preserve"> </v>
      </c>
      <c r="BC208" s="15" t="str">
        <f>IF(AND(B208="4x300", AND(E208='club records'!$N$11, F208&lt;='club records'!$O$11)), "CR", " ")</f>
        <v xml:space="preserve"> </v>
      </c>
      <c r="BD208" s="15" t="str">
        <f>IF(AND(B208="4x400", OR(AND(E208='club records'!$N$12, F208&lt;='club records'!$O$12), AND(E208='club records'!$N$13, F208&lt;='club records'!$O$13), AND(E208='club records'!$N$14, F208&lt;='club records'!$O$14), AND(E208='club records'!$N$15, F208&lt;='club records'!$O$15))), "CR", " ")</f>
        <v xml:space="preserve"> </v>
      </c>
      <c r="BE208" s="15" t="str">
        <f>IF(AND(B208="3x800", OR(AND(E208='club records'!$N$16, F208&lt;='club records'!$O$16), AND(E208='club records'!$N$17, F208&lt;='club records'!$O$17), AND(E208='club records'!$N$18, F208&lt;='club records'!$O$18))), "CR", " ")</f>
        <v xml:space="preserve"> </v>
      </c>
      <c r="BF208" s="15" t="str">
        <f>IF(AND(B208="pentathlon", OR(AND(E208='club records'!$N$21, F208&gt;='club records'!$O$21), AND(E208='club records'!$N$22, F208&gt;='club records'!$O$22),AND(E208='club records'!$N$23, F208&gt;='club records'!$O$23),AND(E208='club records'!$N$24, F208&gt;='club records'!$O$24))), "CR", " ")</f>
        <v xml:space="preserve"> </v>
      </c>
      <c r="BG208" s="15" t="str">
        <f>IF(AND(B208="heptathlon", OR(AND(E208='club records'!$N$26, F208&gt;='club records'!$O$26), AND(E208='club records'!$N$27, F208&gt;='club records'!$O$27))), "CR", " ")</f>
        <v xml:space="preserve"> </v>
      </c>
      <c r="BH208" s="15" t="str">
        <f>IF(AND(B208="decathlon", OR(AND(E208='club records'!$N$29, F208&gt;='club records'!$O$29), AND(E208='club records'!$N$30, F208&gt;='club records'!$O$30),AND(E208='club records'!$N$31, F208&gt;='club records'!$O$31))), "CR", " ")</f>
        <v xml:space="preserve"> </v>
      </c>
    </row>
    <row r="209" spans="1:16333" ht="14.5" x14ac:dyDescent="0.35">
      <c r="A209" s="1" t="str">
        <f t="shared" si="13"/>
        <v>U15</v>
      </c>
      <c r="B209" s="2" t="s">
        <v>239</v>
      </c>
      <c r="C209" s="1" t="s">
        <v>91</v>
      </c>
      <c r="D209" s="1" t="s">
        <v>92</v>
      </c>
      <c r="E209" s="19" t="s">
        <v>11</v>
      </c>
      <c r="F209" s="20">
        <v>14.57</v>
      </c>
      <c r="G209" s="26">
        <v>43715</v>
      </c>
      <c r="H209" s="1" t="s">
        <v>552</v>
      </c>
      <c r="I209" s="1" t="s">
        <v>553</v>
      </c>
      <c r="J209" s="15" t="str">
        <f t="shared" si="14"/>
        <v/>
      </c>
      <c r="K209" s="15" t="str">
        <f>IF(AND(B209=100, OR(AND(E209='club records'!$B$6, F209&lt;='club records'!$C$6), AND(E209='club records'!$B$7, F209&lt;='club records'!$C$7), AND(E209='club records'!$B$8, F209&lt;='club records'!$C$8), AND(E209='club records'!$B$9, F209&lt;='club records'!$C$9), AND(E209='club records'!$B$10, F209&lt;='club records'!$C$10))), "CR", " ")</f>
        <v xml:space="preserve"> </v>
      </c>
      <c r="L209" s="15" t="str">
        <f>IF(AND(B209=200, OR(AND(E209='club records'!$B$11, F209&lt;='club records'!$C$11), AND(E209='club records'!$B$12, F209&lt;='club records'!$C$12), AND(E209='club records'!$B$13, F209&lt;='club records'!$C$13), AND(E209='club records'!$B$14, F209&lt;='club records'!$C$14), AND(E209='club records'!$B$15, F209&lt;='club records'!$C$15))), "CR", " ")</f>
        <v xml:space="preserve"> </v>
      </c>
      <c r="M209" s="15" t="str">
        <f>IF(AND(B209=300, OR(AND(E209='club records'!$B$16, F209&lt;='club records'!$C$16), AND(E209='club records'!$B$17, F209&lt;='club records'!$C$17))), "CR", " ")</f>
        <v xml:space="preserve"> </v>
      </c>
      <c r="N209" s="15" t="str">
        <f>IF(AND(B209=400, OR(AND(E209='club records'!$B$18, F209&lt;='club records'!$C$18), AND(E209='club records'!$B$19, F209&lt;='club records'!$C$19), AND(E209='club records'!$B$20, F209&lt;='club records'!$C$20), AND(E209='club records'!$B$21, F209&lt;='club records'!$C$21))), "CR", " ")</f>
        <v xml:space="preserve"> </v>
      </c>
      <c r="O209" s="15" t="str">
        <f>IF(AND(B209=800, OR(AND(E209='club records'!$B$22, F209&lt;='club records'!$C$22), AND(E209='club records'!$B$23, F209&lt;='club records'!$C$23), AND(E209='club records'!$B$24, F209&lt;='club records'!$C$24), AND(E209='club records'!$B$25, F209&lt;='club records'!$C$25), AND(E209='club records'!$B$26, F209&lt;='club records'!$C$26))), "CR", " ")</f>
        <v xml:space="preserve"> </v>
      </c>
      <c r="P209" s="15" t="str">
        <f>IF(AND(B209=1000, OR(AND(E209='club records'!$B$27, F209&lt;='club records'!$C$27), AND(E209='club records'!$B$28, F209&lt;='club records'!$C$28))), "CR", " ")</f>
        <v xml:space="preserve"> </v>
      </c>
      <c r="Q209" s="15" t="str">
        <f>IF(AND(B209=1500, OR(AND(E209='club records'!$B$29, F209&lt;='club records'!$C$29), AND(E209='club records'!$B$30, F209&lt;='club records'!$C$30), AND(E209='club records'!$B$31, F209&lt;='club records'!$C$31), AND(E209='club records'!$B$32, F209&lt;='club records'!$C$32), AND(E209='club records'!$B$33, F209&lt;='club records'!$C$33))), "CR", " ")</f>
        <v xml:space="preserve"> </v>
      </c>
      <c r="R209" s="15" t="str">
        <f>IF(AND(B209="1600 (Mile)",OR(AND(E209='club records'!$B$34,F209&lt;='club records'!$C$34),AND(E209='club records'!$B$35,F209&lt;='club records'!$C$35),AND(E209='club records'!$B$36,F209&lt;='club records'!$C$36),AND(E209='club records'!$B$37,F209&lt;='club records'!$C$37))),"CR"," ")</f>
        <v xml:space="preserve"> </v>
      </c>
      <c r="S209" s="15" t="str">
        <f>IF(AND(B209=3000, OR(AND(E209='club records'!$B$38, F209&lt;='club records'!$C$38), AND(E209='club records'!$B$39, F209&lt;='club records'!$C$39), AND(E209='club records'!$B$40, F209&lt;='club records'!$C$40), AND(E209='club records'!$B$41, F209&lt;='club records'!$C$41))), "CR", " ")</f>
        <v xml:space="preserve"> </v>
      </c>
      <c r="T209" s="15" t="str">
        <f>IF(AND(B209=5000, OR(AND(E209='club records'!$B$42, F209&lt;='club records'!$C$42), AND(E209='club records'!$B$43, F209&lt;='club records'!$C$43))), "CR", " ")</f>
        <v xml:space="preserve"> </v>
      </c>
      <c r="U209" s="14" t="str">
        <f>IF(AND(B209=10000, OR(AND(E209='club records'!$B$44, F209&lt;='club records'!$C$44), AND(E209='club records'!$B$45, F209&lt;='club records'!$C$45))), "CR", " ")</f>
        <v xml:space="preserve"> </v>
      </c>
      <c r="V209" s="14" t="str">
        <f>IF(AND(B209="high jump", OR(AND(E209='club records'!$F$1, F209&gt;='club records'!$G$1), AND(E209='club records'!$F$2, F209&gt;='club records'!$G$2), AND(E209='club records'!$F$3, F209&gt;='club records'!$G$3), AND(E209='club records'!$F$4, F209&gt;='club records'!$G$4), AND(E209='club records'!$F$5, F209&gt;='club records'!$G$5))), "CR", " ")</f>
        <v xml:space="preserve"> </v>
      </c>
      <c r="W209" s="14" t="str">
        <f>IF(AND(B209="long jump", OR(AND(E209='club records'!$F$6, F209&gt;='club records'!$G$6), AND(E209='club records'!$F$7, F209&gt;='club records'!$G$7), AND(E209='club records'!$F$8, F209&gt;='club records'!$G$8), AND(E209='club records'!$F$9, F209&gt;='club records'!$G$9), AND(E209='club records'!$F$10, F209&gt;='club records'!$G$10))), "CR", " ")</f>
        <v xml:space="preserve"> </v>
      </c>
      <c r="X209" s="14" t="str">
        <f>IF(AND(B209="triple jump", OR(AND(E209='club records'!$F$11, F209&gt;='club records'!$G$11), AND(E209='club records'!$F$12, F209&gt;='club records'!$G$12), AND(E209='club records'!$F$13, F209&gt;='club records'!$G$13), AND(E209='club records'!$F$14, F209&gt;='club records'!$G$14), AND(E209='club records'!$F$15, F209&gt;='club records'!$G$15))), "CR", " ")</f>
        <v xml:space="preserve"> </v>
      </c>
      <c r="Y209" s="14" t="str">
        <f>IF(AND(B209="pole vault", OR(AND(E209='club records'!$F$16, F209&gt;='club records'!$G$16), AND(E209='club records'!$F$17, F209&gt;='club records'!$G$17), AND(E209='club records'!$F$18, F209&gt;='club records'!$G$18), AND(E209='club records'!$F$19, F209&gt;='club records'!$G$19), AND(E209='club records'!$F$20, F209&gt;='club records'!$G$20))), "CR", " ")</f>
        <v xml:space="preserve"> </v>
      </c>
      <c r="Z209" s="14" t="str">
        <f>IF(AND(B209="discus 1", E209='club records'!$F$21, F209&gt;='club records'!$G$21), "CR", " ")</f>
        <v xml:space="preserve"> </v>
      </c>
      <c r="AA209" s="14" t="str">
        <f>IF(AND(B209="discus 1.25", E209='club records'!$F$22, F209&gt;='club records'!$G$22), "CR", " ")</f>
        <v xml:space="preserve"> </v>
      </c>
      <c r="AB209" s="14" t="str">
        <f>IF(AND(B209="discus 1.5", E209='club records'!$F$23, F209&gt;='club records'!$G$23), "CR", " ")</f>
        <v xml:space="preserve"> </v>
      </c>
      <c r="AC209" s="14" t="str">
        <f>IF(AND(B209="discus 1.75", E209='club records'!$F$24, F209&gt;='club records'!$G$24), "CR", " ")</f>
        <v xml:space="preserve"> </v>
      </c>
      <c r="AD209" s="14" t="str">
        <f>IF(AND(B209="discus 2", E209='club records'!$F$25, F209&gt;='club records'!$G$25), "CR", " ")</f>
        <v xml:space="preserve"> </v>
      </c>
      <c r="AE209" s="14" t="str">
        <f>IF(AND(B209="hammer 4", E209='club records'!$F$27, F209&gt;='club records'!$G$27), "CR", " ")</f>
        <v xml:space="preserve"> </v>
      </c>
      <c r="AF209" s="14" t="str">
        <f>IF(AND(B209="hammer 5", E209='club records'!$F$28, F209&gt;='club records'!$G$28), "CR", " ")</f>
        <v xml:space="preserve"> </v>
      </c>
      <c r="AG209" s="14" t="str">
        <f>IF(AND(B209="hammer 6", E209='club records'!$F$29, F209&gt;='club records'!$G$29), "CR", " ")</f>
        <v xml:space="preserve"> </v>
      </c>
      <c r="AH209" s="14" t="str">
        <f>IF(AND(B209="hammer 7.26", E209='club records'!$F$30, F209&gt;='club records'!$G$30), "CR", " ")</f>
        <v xml:space="preserve"> </v>
      </c>
      <c r="AI209" s="14" t="str">
        <f>IF(AND(B209="javelin 400", E209='club records'!$F$31, F209&gt;='club records'!$G$31), "CR", " ")</f>
        <v xml:space="preserve"> </v>
      </c>
      <c r="AJ209" s="14" t="str">
        <f>IF(AND(B209="javelin 600", E209='club records'!$F$32, F209&gt;='club records'!$G$32), "CR", " ")</f>
        <v xml:space="preserve"> </v>
      </c>
      <c r="AK209" s="14" t="str">
        <f>IF(AND(B209="javelin 700", E209='club records'!$F$33, F209&gt;='club records'!$G$33), "CR", " ")</f>
        <v xml:space="preserve"> </v>
      </c>
      <c r="AL209" s="14" t="str">
        <f>IF(AND(B209="javelin 800", OR(AND(E209='club records'!$F$34, F209&gt;='club records'!$G$34), AND(E209='club records'!$F$35, F209&gt;='club records'!$G$35))), "CR", " ")</f>
        <v xml:space="preserve"> </v>
      </c>
      <c r="AM209" s="14" t="str">
        <f>IF(AND(B209="shot 3", E209='club records'!$F$36, F209&gt;='club records'!$G$36), "CR", " ")</f>
        <v xml:space="preserve"> </v>
      </c>
      <c r="AN209" s="14" t="str">
        <f>IF(AND(B209="shot 4", E209='club records'!$F$37, F209&gt;='club records'!$G$37), "CR", " ")</f>
        <v xml:space="preserve"> </v>
      </c>
      <c r="AO209" s="14" t="str">
        <f>IF(AND(B209="shot 5", E209='club records'!$F$38, F209&gt;='club records'!$G$38), "CR", " ")</f>
        <v xml:space="preserve"> </v>
      </c>
      <c r="AP209" s="14" t="str">
        <f>IF(AND(B209="shot 6", E209='club records'!$F$39, F209&gt;='club records'!$G$39), "CR", " ")</f>
        <v xml:space="preserve"> </v>
      </c>
      <c r="AQ209" s="14" t="str">
        <f>IF(AND(B209="shot 7.26", E209='club records'!$F$40, F209&gt;='club records'!$G$40), "CR", " ")</f>
        <v xml:space="preserve"> </v>
      </c>
      <c r="AR209" s="14" t="str">
        <f>IF(AND(B209="60H",OR(AND(E209='club records'!$J$1,F209&lt;='club records'!$K$1),AND(E209='club records'!$J$2,F209&lt;='club records'!$K$2),AND(E209='club records'!$J$3,F209&lt;='club records'!$K$3),AND(E209='club records'!$J$4,F209&lt;='club records'!$K$4),AND(E209='club records'!$J$5,F209&lt;='club records'!$K$5))),"CR"," ")</f>
        <v xml:space="preserve"> </v>
      </c>
      <c r="AS209" s="14" t="str">
        <f>IF(AND(B209="75H", AND(E209='club records'!$J$6, F209&lt;='club records'!$K$6)), "CR", " ")</f>
        <v xml:space="preserve"> </v>
      </c>
      <c r="AT209" s="14" t="str">
        <f>IF(AND(B209="80H", AND(E209='club records'!$J$7, F209&lt;='club records'!$K$7)), "CR", " ")</f>
        <v xml:space="preserve"> </v>
      </c>
      <c r="AU209" s="14" t="str">
        <f>IF(AND(B209="100H", AND(E209='club records'!$J$8, F209&lt;='club records'!$K$8)), "CR", " ")</f>
        <v xml:space="preserve"> </v>
      </c>
      <c r="AV209" s="14" t="str">
        <f>IF(AND(B209="110H", OR(AND(E209='club records'!$J$9, F209&lt;='club records'!$K$9), AND(E209='club records'!$J$10, F209&lt;='club records'!$K$10))), "CR", " ")</f>
        <v xml:space="preserve"> </v>
      </c>
      <c r="AW209" s="14" t="str">
        <f>IF(AND(B209="400H", OR(AND(E209='club records'!$J$11, F209&lt;='club records'!$K$11), AND(E209='club records'!$J$12, F209&lt;='club records'!$K$12), AND(E209='club records'!$J$13, F209&lt;='club records'!$K$13), AND(E209='club records'!$J$14, F209&lt;='club records'!$K$14))), "CR", " ")</f>
        <v xml:space="preserve"> </v>
      </c>
      <c r="AX209" s="14" t="str">
        <f>IF(AND(B209="1500SC", AND(E209='club records'!$J$15, F209&lt;='club records'!$K$15)), "CR", " ")</f>
        <v xml:space="preserve"> </v>
      </c>
      <c r="AY209" s="14" t="str">
        <f>IF(AND(B209="2000SC", OR(AND(E209='club records'!$J$17, F209&lt;='club records'!$K$17), AND(E209='club records'!$J$18, F209&lt;='club records'!$K$18))), "CR", " ")</f>
        <v xml:space="preserve"> </v>
      </c>
      <c r="AZ209" s="14" t="str">
        <f>IF(AND(B209="3000SC", OR(AND(E209='club records'!$J$20, F209&lt;='club records'!$K$20), AND(E209='club records'!$J$21, F209&lt;='club records'!$K$21))), "CR", " ")</f>
        <v xml:space="preserve"> </v>
      </c>
      <c r="BA209" s="15" t="str">
        <f>IF(AND(B209="4x100", OR(AND(E209='club records'!$N$1, F209&lt;='club records'!$O$1), AND(E209='club records'!$N$2, F209&lt;='club records'!$O$2), AND(E209='club records'!$N$3, F209&lt;='club records'!$O$3), AND(E209='club records'!$N$4, F209&lt;='club records'!$O$4), AND(E209='club records'!$N$5, F209&lt;='club records'!$O$5))), "CR", " ")</f>
        <v xml:space="preserve"> </v>
      </c>
      <c r="BB209" s="15" t="str">
        <f>IF(AND(B209="4x200", OR(AND(E209='club records'!$N$6, F209&lt;='club records'!$O$6), AND(E209='club records'!$N$7, F209&lt;='club records'!$O$7), AND(E209='club records'!$N$8, F209&lt;='club records'!$O$8), AND(E209='club records'!$N$9, F209&lt;='club records'!$O$9), AND(E209='club records'!$N$10, F209&lt;='club records'!$O$10))), "CR", " ")</f>
        <v xml:space="preserve"> </v>
      </c>
      <c r="BC209" s="15" t="str">
        <f>IF(AND(B209="4x300", AND(E209='club records'!$N$11, F209&lt;='club records'!$O$11)), "CR", " ")</f>
        <v xml:space="preserve"> </v>
      </c>
      <c r="BD209" s="15" t="str">
        <f>IF(AND(B209="4x400", OR(AND(E209='club records'!$N$12, F209&lt;='club records'!$O$12), AND(E209='club records'!$N$13, F209&lt;='club records'!$O$13), AND(E209='club records'!$N$14, F209&lt;='club records'!$O$14), AND(E209='club records'!$N$15, F209&lt;='club records'!$O$15))), "CR", " ")</f>
        <v xml:space="preserve"> </v>
      </c>
      <c r="BE209" s="15" t="str">
        <f>IF(AND(B209="3x800", OR(AND(E209='club records'!$N$16, F209&lt;='club records'!$O$16), AND(E209='club records'!$N$17, F209&lt;='club records'!$O$17), AND(E209='club records'!$N$18, F209&lt;='club records'!$O$18))), "CR", " ")</f>
        <v xml:space="preserve"> </v>
      </c>
      <c r="BF209" s="15" t="str">
        <f>IF(AND(B209="pentathlon", OR(AND(E209='club records'!$N$21, F209&gt;='club records'!$O$21), AND(E209='club records'!$N$22, F209&gt;='club records'!$O$22),AND(E209='club records'!$N$23, F209&gt;='club records'!$O$23),AND(E209='club records'!$N$24, F209&gt;='club records'!$O$24))), "CR", " ")</f>
        <v xml:space="preserve"> </v>
      </c>
      <c r="BG209" s="15" t="str">
        <f>IF(AND(B209="heptathlon", OR(AND(E209='club records'!$N$26, F209&gt;='club records'!$O$26), AND(E209='club records'!$N$27, F209&gt;='club records'!$O$27))), "CR", " ")</f>
        <v xml:space="preserve"> </v>
      </c>
      <c r="BH209" s="15" t="str">
        <f>IF(AND(B209="decathlon", OR(AND(E209='club records'!$N$29, F209&gt;='club records'!$O$29), AND(E209='club records'!$N$30, F209&gt;='club records'!$O$30),AND(E209='club records'!$N$31, F209&gt;='club records'!$O$31))), "CR", " ")</f>
        <v xml:space="preserve"> </v>
      </c>
    </row>
    <row r="210" spans="1:16333" ht="14.5" x14ac:dyDescent="0.35">
      <c r="A210" s="1" t="s">
        <v>11</v>
      </c>
      <c r="B210" s="2" t="s">
        <v>211</v>
      </c>
      <c r="C210" s="1" t="s">
        <v>93</v>
      </c>
      <c r="D210" s="1" t="s">
        <v>82</v>
      </c>
      <c r="E210" s="19" t="s">
        <v>11</v>
      </c>
      <c r="F210" s="21">
        <v>15.72</v>
      </c>
      <c r="G210" s="26">
        <v>43715</v>
      </c>
      <c r="H210" s="1" t="s">
        <v>552</v>
      </c>
      <c r="I210" s="1" t="s">
        <v>553</v>
      </c>
      <c r="J210" s="15" t="s">
        <v>410</v>
      </c>
      <c r="O210" s="1"/>
      <c r="P210" s="1"/>
      <c r="Q210" s="1"/>
      <c r="R210" s="1"/>
      <c r="S210" s="1"/>
      <c r="T210" s="1"/>
    </row>
    <row r="211" spans="1:16333" ht="14.5" x14ac:dyDescent="0.35">
      <c r="A211" s="1" t="s">
        <v>11</v>
      </c>
      <c r="B211" s="2" t="s">
        <v>211</v>
      </c>
      <c r="C211" s="1" t="s">
        <v>144</v>
      </c>
      <c r="D211" s="1" t="s">
        <v>20</v>
      </c>
      <c r="E211" s="19" t="s">
        <v>11</v>
      </c>
      <c r="F211" s="20">
        <v>17.71</v>
      </c>
      <c r="G211" s="27">
        <v>43701</v>
      </c>
      <c r="H211" s="1" t="s">
        <v>313</v>
      </c>
      <c r="I211" s="1" t="s">
        <v>561</v>
      </c>
      <c r="J211" s="15" t="s">
        <v>410</v>
      </c>
      <c r="O211" s="1"/>
      <c r="P211" s="1"/>
      <c r="Q211" s="1"/>
      <c r="R211" s="1"/>
      <c r="S211" s="1"/>
      <c r="T211" s="1"/>
    </row>
    <row r="212" spans="1:16333" ht="14.5" x14ac:dyDescent="0.35">
      <c r="A212" s="1" t="str">
        <f>E212</f>
        <v>U15</v>
      </c>
      <c r="B212" s="2" t="s">
        <v>211</v>
      </c>
      <c r="C212" s="1" t="s">
        <v>120</v>
      </c>
      <c r="D212" s="1" t="s">
        <v>63</v>
      </c>
      <c r="E212" s="19" t="s">
        <v>11</v>
      </c>
      <c r="F212" s="20">
        <v>19.98</v>
      </c>
      <c r="G212" s="26">
        <v>43701</v>
      </c>
      <c r="H212" s="1" t="s">
        <v>313</v>
      </c>
      <c r="I212" s="1" t="s">
        <v>561</v>
      </c>
      <c r="J212" s="15" t="str">
        <f>IF(OR(K212="CR", L212="CR", M212="CR", N212="CR", O212="CR", P212="CR", Q212="CR", R212="CR", S212="CR", T212="CR",U212="CR", V212="CR", W212="CR", X212="CR", Y212="CR", Z212="CR", AA212="CR", AB212="CR", AC212="CR", AD212="CR", AE212="CR", AF212="CR", AG212="CR", AH212="CR", AI212="CR", AJ212="CR", AK212="CR", AL212="CR", AM212="CR", AN212="CR", AO212="CR", AP212="CR", AQ212="CR", AR212="CR", AS212="CR", AT212="CR", AU212="CR", AV212="CR", AW212="CR", AX212="CR", AY212="CR", AZ212="CR", BA212="CR", BB212="CR", BC212="CR", BD212="CR", BE212="CR", BF212="CR", BG212="CR", BH212="CR"), "***CLUB RECORD***", "")</f>
        <v/>
      </c>
      <c r="K212" s="15" t="str">
        <f>IF(AND(B212=100, OR(AND(E212='club records'!$B$6, F212&lt;='club records'!$C$6), AND(E212='club records'!$B$7, F212&lt;='club records'!$C$7), AND(E212='club records'!$B$8, F212&lt;='club records'!$C$8), AND(E212='club records'!$B$9, F212&lt;='club records'!$C$9), AND(E212='club records'!$B$10, F212&lt;='club records'!$C$10))), "CR", " ")</f>
        <v xml:space="preserve"> </v>
      </c>
      <c r="L212" s="15" t="str">
        <f>IF(AND(B212=200, OR(AND(E212='club records'!$B$11, F212&lt;='club records'!$C$11), AND(E212='club records'!$B$12, F212&lt;='club records'!$C$12), AND(E212='club records'!$B$13, F212&lt;='club records'!$C$13), AND(E212='club records'!$B$14, F212&lt;='club records'!$C$14), AND(E212='club records'!$B$15, F212&lt;='club records'!$C$15))), "CR", " ")</f>
        <v xml:space="preserve"> </v>
      </c>
      <c r="M212" s="15" t="str">
        <f>IF(AND(B212=300, OR(AND(E212='club records'!$B$16, F212&lt;='club records'!$C$16), AND(E212='club records'!$B$17, F212&lt;='club records'!$C$17))), "CR", " ")</f>
        <v xml:space="preserve"> </v>
      </c>
      <c r="N212" s="15" t="str">
        <f>IF(AND(B212=400, OR(AND(E212='club records'!$B$18, F212&lt;='club records'!$C$18), AND(E212='club records'!$B$19, F212&lt;='club records'!$C$19), AND(E212='club records'!$B$20, F212&lt;='club records'!$C$20), AND(E212='club records'!$B$21, F212&lt;='club records'!$C$21))), "CR", " ")</f>
        <v xml:space="preserve"> </v>
      </c>
      <c r="O212" s="15" t="str">
        <f>IF(AND(B212=800, OR(AND(E212='club records'!$B$22, F212&lt;='club records'!$C$22), AND(E212='club records'!$B$23, F212&lt;='club records'!$C$23), AND(E212='club records'!$B$24, F212&lt;='club records'!$C$24), AND(E212='club records'!$B$25, F212&lt;='club records'!$C$25), AND(E212='club records'!$B$26, F212&lt;='club records'!$C$26))), "CR", " ")</f>
        <v xml:space="preserve"> </v>
      </c>
      <c r="P212" s="15" t="str">
        <f>IF(AND(B212=1000, OR(AND(E212='club records'!$B$27, F212&lt;='club records'!$C$27), AND(E212='club records'!$B$28, F212&lt;='club records'!$C$28))), "CR", " ")</f>
        <v xml:space="preserve"> </v>
      </c>
      <c r="Q212" s="15" t="str">
        <f>IF(AND(B212=1500, OR(AND(E212='club records'!$B$29, F212&lt;='club records'!$C$29), AND(E212='club records'!$B$30, F212&lt;='club records'!$C$30), AND(E212='club records'!$B$31, F212&lt;='club records'!$C$31), AND(E212='club records'!$B$32, F212&lt;='club records'!$C$32), AND(E212='club records'!$B$33, F212&lt;='club records'!$C$33))), "CR", " ")</f>
        <v xml:space="preserve"> </v>
      </c>
      <c r="R212" s="15" t="str">
        <f>IF(AND(B212="1600 (Mile)",OR(AND(E212='club records'!$B$34,F212&lt;='club records'!$C$34),AND(E212='club records'!$B$35,F212&lt;='club records'!$C$35),AND(E212='club records'!$B$36,F212&lt;='club records'!$C$36),AND(E212='club records'!$B$37,F212&lt;='club records'!$C$37))),"CR"," ")</f>
        <v xml:space="preserve"> </v>
      </c>
      <c r="S212" s="15" t="str">
        <f>IF(AND(B212=3000, OR(AND(E212='club records'!$B$38, F212&lt;='club records'!$C$38), AND(E212='club records'!$B$39, F212&lt;='club records'!$C$39), AND(E212='club records'!$B$40, F212&lt;='club records'!$C$40), AND(E212='club records'!$B$41, F212&lt;='club records'!$C$41))), "CR", " ")</f>
        <v xml:space="preserve"> </v>
      </c>
      <c r="T212" s="15" t="str">
        <f>IF(AND(B212=5000, OR(AND(E212='club records'!$B$42, F212&lt;='club records'!$C$42), AND(E212='club records'!$B$43, F212&lt;='club records'!$C$43))), "CR", " ")</f>
        <v xml:space="preserve"> </v>
      </c>
      <c r="U212" s="14" t="str">
        <f>IF(AND(B212=10000, OR(AND(E212='club records'!$B$44, F212&lt;='club records'!$C$44), AND(E212='club records'!$B$45, F212&lt;='club records'!$C$45))), "CR", " ")</f>
        <v xml:space="preserve"> </v>
      </c>
      <c r="V212" s="14" t="str">
        <f>IF(AND(B212="high jump", OR(AND(E212='club records'!$F$1, F212&gt;='club records'!$G$1), AND(E212='club records'!$F$2, F212&gt;='club records'!$G$2), AND(E212='club records'!$F$3, F212&gt;='club records'!$G$3), AND(E212='club records'!$F$4, F212&gt;='club records'!$G$4), AND(E212='club records'!$F$5, F212&gt;='club records'!$G$5))), "CR", " ")</f>
        <v xml:space="preserve"> </v>
      </c>
      <c r="W212" s="14" t="str">
        <f>IF(AND(B212="long jump", OR(AND(E212='club records'!$F$6, F212&gt;='club records'!$G$6), AND(E212='club records'!$F$7, F212&gt;='club records'!$G$7), AND(E212='club records'!$F$8, F212&gt;='club records'!$G$8), AND(E212='club records'!$F$9, F212&gt;='club records'!$G$9), AND(E212='club records'!$F$10, F212&gt;='club records'!$G$10))), "CR", " ")</f>
        <v xml:space="preserve"> </v>
      </c>
      <c r="X212" s="14" t="str">
        <f>IF(AND(B212="triple jump", OR(AND(E212='club records'!$F$11, F212&gt;='club records'!$G$11), AND(E212='club records'!$F$12, F212&gt;='club records'!$G$12), AND(E212='club records'!$F$13, F212&gt;='club records'!$G$13), AND(E212='club records'!$F$14, F212&gt;='club records'!$G$14), AND(E212='club records'!$F$15, F212&gt;='club records'!$G$15))), "CR", " ")</f>
        <v xml:space="preserve"> </v>
      </c>
      <c r="Y212" s="14" t="str">
        <f>IF(AND(B212="pole vault", OR(AND(E212='club records'!$F$16, F212&gt;='club records'!$G$16), AND(E212='club records'!$F$17, F212&gt;='club records'!$G$17), AND(E212='club records'!$F$18, F212&gt;='club records'!$G$18), AND(E212='club records'!$F$19, F212&gt;='club records'!$G$19), AND(E212='club records'!$F$20, F212&gt;='club records'!$G$20))), "CR", " ")</f>
        <v xml:space="preserve"> </v>
      </c>
      <c r="Z212" s="14" t="str">
        <f>IF(AND(B212="discus 1", E212='club records'!$F$21, F212&gt;='club records'!$G$21), "CR", " ")</f>
        <v xml:space="preserve"> </v>
      </c>
      <c r="AA212" s="14" t="str">
        <f>IF(AND(B212="discus 1.25", E212='club records'!$F$22, F212&gt;='club records'!$G$22), "CR", " ")</f>
        <v xml:space="preserve"> </v>
      </c>
      <c r="AB212" s="14" t="str">
        <f>IF(AND(B212="discus 1.5", E212='club records'!$F$23, F212&gt;='club records'!$G$23), "CR", " ")</f>
        <v xml:space="preserve"> </v>
      </c>
      <c r="AC212" s="14" t="str">
        <f>IF(AND(B212="discus 1.75", E212='club records'!$F$24, F212&gt;='club records'!$G$24), "CR", " ")</f>
        <v xml:space="preserve"> </v>
      </c>
      <c r="AD212" s="14" t="str">
        <f>IF(AND(B212="discus 2", E212='club records'!$F$25, F212&gt;='club records'!$G$25), "CR", " ")</f>
        <v xml:space="preserve"> </v>
      </c>
      <c r="AE212" s="14" t="str">
        <f>IF(AND(B212="hammer 4", E212='club records'!$F$27, F212&gt;='club records'!$G$27), "CR", " ")</f>
        <v xml:space="preserve"> </v>
      </c>
      <c r="AF212" s="14" t="str">
        <f>IF(AND(B212="hammer 5", E212='club records'!$F$28, F212&gt;='club records'!$G$28), "CR", " ")</f>
        <v xml:space="preserve"> </v>
      </c>
      <c r="AG212" s="14" t="str">
        <f>IF(AND(B212="hammer 6", E212='club records'!$F$29, F212&gt;='club records'!$G$29), "CR", " ")</f>
        <v xml:space="preserve"> </v>
      </c>
      <c r="AH212" s="14" t="str">
        <f>IF(AND(B212="hammer 7.26", E212='club records'!$F$30, F212&gt;='club records'!$G$30), "CR", " ")</f>
        <v xml:space="preserve"> </v>
      </c>
      <c r="AI212" s="14" t="str">
        <f>IF(AND(B212="javelin 400", E212='club records'!$F$31, F212&gt;='club records'!$G$31), "CR", " ")</f>
        <v xml:space="preserve"> </v>
      </c>
      <c r="AJ212" s="14" t="str">
        <f>IF(AND(B212="javelin 600", E212='club records'!$F$32, F212&gt;='club records'!$G$32), "CR", " ")</f>
        <v xml:space="preserve"> </v>
      </c>
      <c r="AK212" s="14" t="str">
        <f>IF(AND(B212="javelin 700", E212='club records'!$F$33, F212&gt;='club records'!$G$33), "CR", " ")</f>
        <v xml:space="preserve"> </v>
      </c>
      <c r="AL212" s="14" t="str">
        <f>IF(AND(B212="javelin 800", OR(AND(E212='club records'!$F$34, F212&gt;='club records'!$G$34), AND(E212='club records'!$F$35, F212&gt;='club records'!$G$35))), "CR", " ")</f>
        <v xml:space="preserve"> </v>
      </c>
      <c r="AM212" s="14" t="str">
        <f>IF(AND(B212="shot 3", E212='club records'!$F$36, F212&gt;='club records'!$G$36), "CR", " ")</f>
        <v xml:space="preserve"> </v>
      </c>
      <c r="AN212" s="14" t="str">
        <f>IF(AND(B212="shot 4", E212='club records'!$F$37, F212&gt;='club records'!$G$37), "CR", " ")</f>
        <v xml:space="preserve"> </v>
      </c>
      <c r="AO212" s="14" t="str">
        <f>IF(AND(B212="shot 5", E212='club records'!$F$38, F212&gt;='club records'!$G$38), "CR", " ")</f>
        <v xml:space="preserve"> </v>
      </c>
      <c r="AP212" s="14" t="str">
        <f>IF(AND(B212="shot 6", E212='club records'!$F$39, F212&gt;='club records'!$G$39), "CR", " ")</f>
        <v xml:space="preserve"> </v>
      </c>
      <c r="AQ212" s="14" t="str">
        <f>IF(AND(B212="shot 7.26", E212='club records'!$F$40, F212&gt;='club records'!$G$40), "CR", " ")</f>
        <v xml:space="preserve"> </v>
      </c>
      <c r="AR212" s="14" t="str">
        <f>IF(AND(B212="60H",OR(AND(E212='club records'!$J$1,F212&lt;='club records'!$K$1),AND(E212='club records'!$J$2,F212&lt;='club records'!$K$2),AND(E212='club records'!$J$3,F212&lt;='club records'!$K$3),AND(E212='club records'!$J$4,F212&lt;='club records'!$K$4),AND(E212='club records'!$J$5,F212&lt;='club records'!$K$5))),"CR"," ")</f>
        <v xml:space="preserve"> </v>
      </c>
      <c r="AS212" s="14" t="str">
        <f>IF(AND(B212="75H", AND(E212='club records'!$J$6, F212&lt;='club records'!$K$6)), "CR", " ")</f>
        <v xml:space="preserve"> </v>
      </c>
      <c r="AT212" s="14" t="str">
        <f>IF(AND(B212="80H", AND(E212='club records'!$J$7, F212&lt;='club records'!$K$7)), "CR", " ")</f>
        <v xml:space="preserve"> </v>
      </c>
      <c r="AU212" s="14" t="str">
        <f>IF(AND(B212="100H", AND(E212='club records'!$J$8, F212&lt;='club records'!$K$8)), "CR", " ")</f>
        <v xml:space="preserve"> </v>
      </c>
      <c r="AV212" s="14" t="str">
        <f>IF(AND(B212="110H", OR(AND(E212='club records'!$J$9, F212&lt;='club records'!$K$9), AND(E212='club records'!$J$10, F212&lt;='club records'!$K$10))), "CR", " ")</f>
        <v xml:space="preserve"> </v>
      </c>
      <c r="AW212" s="14" t="str">
        <f>IF(AND(B212="400H", OR(AND(E212='club records'!$J$11, F212&lt;='club records'!$K$11), AND(E212='club records'!$J$12, F212&lt;='club records'!$K$12), AND(E212='club records'!$J$13, F212&lt;='club records'!$K$13), AND(E212='club records'!$J$14, F212&lt;='club records'!$K$14))), "CR", " ")</f>
        <v xml:space="preserve"> </v>
      </c>
      <c r="AX212" s="14" t="str">
        <f>IF(AND(B212="1500SC", AND(E212='club records'!$J$15, F212&lt;='club records'!$K$15)), "CR", " ")</f>
        <v xml:space="preserve"> </v>
      </c>
      <c r="AY212" s="14" t="str">
        <f>IF(AND(B212="2000SC", OR(AND(E212='club records'!$J$17, F212&lt;='club records'!$K$17), AND(E212='club records'!$J$18, F212&lt;='club records'!$K$18))), "CR", " ")</f>
        <v xml:space="preserve"> </v>
      </c>
      <c r="AZ212" s="14" t="str">
        <f>IF(AND(B212="3000SC", OR(AND(E212='club records'!$J$20, F212&lt;='club records'!$K$20), AND(E212='club records'!$J$21, F212&lt;='club records'!$K$21))), "CR", " ")</f>
        <v xml:space="preserve"> </v>
      </c>
      <c r="BA212" s="15" t="str">
        <f>IF(AND(B212="4x100", OR(AND(E212='club records'!$N$1, F212&lt;='club records'!$O$1), AND(E212='club records'!$N$2, F212&lt;='club records'!$O$2), AND(E212='club records'!$N$3, F212&lt;='club records'!$O$3), AND(E212='club records'!$N$4, F212&lt;='club records'!$O$4), AND(E212='club records'!$N$5, F212&lt;='club records'!$O$5))), "CR", " ")</f>
        <v xml:space="preserve"> </v>
      </c>
      <c r="BB212" s="15" t="str">
        <f>IF(AND(B212="4x200", OR(AND(E212='club records'!$N$6, F212&lt;='club records'!$O$6), AND(E212='club records'!$N$7, F212&lt;='club records'!$O$7), AND(E212='club records'!$N$8, F212&lt;='club records'!$O$8), AND(E212='club records'!$N$9, F212&lt;='club records'!$O$9), AND(E212='club records'!$N$10, F212&lt;='club records'!$O$10))), "CR", " ")</f>
        <v xml:space="preserve"> </v>
      </c>
      <c r="BC212" s="15" t="str">
        <f>IF(AND(B212="4x300", AND(E212='club records'!$N$11, F212&lt;='club records'!$O$11)), "CR", " ")</f>
        <v xml:space="preserve"> </v>
      </c>
      <c r="BD212" s="15" t="str">
        <f>IF(AND(B212="4x400", OR(AND(E212='club records'!$N$12, F212&lt;='club records'!$O$12), AND(E212='club records'!$N$13, F212&lt;='club records'!$O$13), AND(E212='club records'!$N$14, F212&lt;='club records'!$O$14), AND(E212='club records'!$N$15, F212&lt;='club records'!$O$15))), "CR", " ")</f>
        <v xml:space="preserve"> </v>
      </c>
      <c r="BE212" s="15" t="str">
        <f>IF(AND(B212="3x800", OR(AND(E212='club records'!$N$16, F212&lt;='club records'!$O$16), AND(E212='club records'!$N$17, F212&lt;='club records'!$O$17), AND(E212='club records'!$N$18, F212&lt;='club records'!$O$18))), "CR", " ")</f>
        <v xml:space="preserve"> </v>
      </c>
      <c r="BF212" s="15" t="str">
        <f>IF(AND(B212="pentathlon", OR(AND(E212='club records'!$N$21, F212&gt;='club records'!$O$21), AND(E212='club records'!$N$22, F212&gt;='club records'!$O$22),AND(E212='club records'!$N$23, F212&gt;='club records'!$O$23),AND(E212='club records'!$N$24, F212&gt;='club records'!$O$24))), "CR", " ")</f>
        <v xml:space="preserve"> </v>
      </c>
      <c r="BG212" s="15" t="str">
        <f>IF(AND(B212="heptathlon", OR(AND(E212='club records'!$N$26, F212&gt;='club records'!$O$26), AND(E212='club records'!$N$27, F212&gt;='club records'!$O$27))), "CR", " ")</f>
        <v xml:space="preserve"> </v>
      </c>
      <c r="BH212" s="15" t="str">
        <f>IF(AND(B212="decathlon", OR(AND(E212='club records'!$N$29, F212&gt;='club records'!$O$29), AND(E212='club records'!$N$30, F212&gt;='club records'!$O$30),AND(E212='club records'!$N$31, F212&gt;='club records'!$O$31))), "CR", " ")</f>
        <v xml:space="preserve"> </v>
      </c>
    </row>
    <row r="213" spans="1:16333" ht="14.5" x14ac:dyDescent="0.35">
      <c r="A213" s="1" t="str">
        <f>E213</f>
        <v>U15</v>
      </c>
      <c r="B213" s="2" t="s">
        <v>211</v>
      </c>
      <c r="C213" s="1" t="s">
        <v>166</v>
      </c>
      <c r="D213" s="1" t="s">
        <v>26</v>
      </c>
      <c r="E213" s="19" t="s">
        <v>11</v>
      </c>
      <c r="F213" s="20">
        <v>25.13</v>
      </c>
      <c r="G213" s="26">
        <v>43639</v>
      </c>
      <c r="H213" s="1" t="s">
        <v>387</v>
      </c>
      <c r="I213" s="1" t="s">
        <v>442</v>
      </c>
      <c r="J213" s="15" t="str">
        <f>IF(OR(K213="CR", L213="CR", M213="CR", N213="CR", O213="CR", P213="CR", Q213="CR", R213="CR", S213="CR", T213="CR",U213="CR", V213="CR", W213="CR", X213="CR", Y213="CR", Z213="CR", AA213="CR", AB213="CR", AC213="CR", AD213="CR", AE213="CR", AF213="CR", AG213="CR", AH213="CR", AI213="CR", AJ213="CR", AK213="CR", AL213="CR", AM213="CR", AN213="CR", AO213="CR", AP213="CR", AQ213="CR", AR213="CR", AS213="CR", AT213="CR", AU213="CR", AV213="CR", AW213="CR", AX213="CR", AY213="CR", AZ213="CR", BA213="CR", BB213="CR", BC213="CR", BD213="CR", BE213="CR", BF213="CR", BG213="CR", BH213="CR"), "***CLUB RECORD***", "")</f>
        <v/>
      </c>
      <c r="K213" s="15" t="str">
        <f>IF(AND(B213=100, OR(AND(E213='club records'!$B$6, F213&lt;='club records'!$C$6), AND(E213='club records'!$B$7, F213&lt;='club records'!$C$7), AND(E213='club records'!$B$8, F213&lt;='club records'!$C$8), AND(E213='club records'!$B$9, F213&lt;='club records'!$C$9), AND(E213='club records'!$B$10, F213&lt;='club records'!$C$10))), "CR", " ")</f>
        <v xml:space="preserve"> </v>
      </c>
      <c r="L213" s="15" t="str">
        <f>IF(AND(B213=200, OR(AND(E213='club records'!$B$11, F213&lt;='club records'!$C$11), AND(E213='club records'!$B$12, F213&lt;='club records'!$C$12), AND(E213='club records'!$B$13, F213&lt;='club records'!$C$13), AND(E213='club records'!$B$14, F213&lt;='club records'!$C$14), AND(E213='club records'!$B$15, F213&lt;='club records'!$C$15))), "CR", " ")</f>
        <v xml:space="preserve"> </v>
      </c>
      <c r="M213" s="15" t="str">
        <f>IF(AND(B213=300, OR(AND(E213='club records'!$B$16, F213&lt;='club records'!$C$16), AND(E213='club records'!$B$17, F213&lt;='club records'!$C$17))), "CR", " ")</f>
        <v xml:space="preserve"> </v>
      </c>
      <c r="N213" s="15" t="str">
        <f>IF(AND(B213=400, OR(AND(E213='club records'!$B$18, F213&lt;='club records'!$C$18), AND(E213='club records'!$B$19, F213&lt;='club records'!$C$19), AND(E213='club records'!$B$20, F213&lt;='club records'!$C$20), AND(E213='club records'!$B$21, F213&lt;='club records'!$C$21))), "CR", " ")</f>
        <v xml:space="preserve"> </v>
      </c>
      <c r="O213" s="15" t="str">
        <f>IF(AND(B213=800, OR(AND(E213='club records'!$B$22, F213&lt;='club records'!$C$22), AND(E213='club records'!$B$23, F213&lt;='club records'!$C$23), AND(E213='club records'!$B$24, F213&lt;='club records'!$C$24), AND(E213='club records'!$B$25, F213&lt;='club records'!$C$25), AND(E213='club records'!$B$26, F213&lt;='club records'!$C$26))), "CR", " ")</f>
        <v xml:space="preserve"> </v>
      </c>
      <c r="P213" s="15" t="str">
        <f>IF(AND(B213=1000, OR(AND(E213='club records'!$B$27, F213&lt;='club records'!$C$27), AND(E213='club records'!$B$28, F213&lt;='club records'!$C$28))), "CR", " ")</f>
        <v xml:space="preserve"> </v>
      </c>
      <c r="Q213" s="15" t="str">
        <f>IF(AND(B213=1500, OR(AND(E213='club records'!$B$29, F213&lt;='club records'!$C$29), AND(E213='club records'!$B$30, F213&lt;='club records'!$C$30), AND(E213='club records'!$B$31, F213&lt;='club records'!$C$31), AND(E213='club records'!$B$32, F213&lt;='club records'!$C$32), AND(E213='club records'!$B$33, F213&lt;='club records'!$C$33))), "CR", " ")</f>
        <v xml:space="preserve"> </v>
      </c>
      <c r="R213" s="15" t="str">
        <f>IF(AND(B213="1600 (Mile)",OR(AND(E213='club records'!$B$34,F213&lt;='club records'!$C$34),AND(E213='club records'!$B$35,F213&lt;='club records'!$C$35),AND(E213='club records'!$B$36,F213&lt;='club records'!$C$36),AND(E213='club records'!$B$37,F213&lt;='club records'!$C$37))),"CR"," ")</f>
        <v xml:space="preserve"> </v>
      </c>
      <c r="S213" s="15" t="str">
        <f>IF(AND(B213=3000, OR(AND(E213='club records'!$B$38, F213&lt;='club records'!$C$38), AND(E213='club records'!$B$39, F213&lt;='club records'!$C$39), AND(E213='club records'!$B$40, F213&lt;='club records'!$C$40), AND(E213='club records'!$B$41, F213&lt;='club records'!$C$41))), "CR", " ")</f>
        <v xml:space="preserve"> </v>
      </c>
      <c r="T213" s="15" t="str">
        <f>IF(AND(B213=5000, OR(AND(E213='club records'!$B$42, F213&lt;='club records'!$C$42), AND(E213='club records'!$B$43, F213&lt;='club records'!$C$43))), "CR", " ")</f>
        <v xml:space="preserve"> </v>
      </c>
      <c r="U213" s="14" t="str">
        <f>IF(AND(B213=10000, OR(AND(E213='club records'!$B$44, F213&lt;='club records'!$C$44), AND(E213='club records'!$B$45, F213&lt;='club records'!$C$45))), "CR", " ")</f>
        <v xml:space="preserve"> </v>
      </c>
      <c r="V213" s="14" t="str">
        <f>IF(AND(B213="high jump", OR(AND(E213='club records'!$F$1, F213&gt;='club records'!$G$1), AND(E213='club records'!$F$2, F213&gt;='club records'!$G$2), AND(E213='club records'!$F$3, F213&gt;='club records'!$G$3), AND(E213='club records'!$F$4, F213&gt;='club records'!$G$4), AND(E213='club records'!$F$5, F213&gt;='club records'!$G$5))), "CR", " ")</f>
        <v xml:space="preserve"> </v>
      </c>
      <c r="W213" s="14" t="str">
        <f>IF(AND(B213="long jump", OR(AND(E213='club records'!$F$6, F213&gt;='club records'!$G$6), AND(E213='club records'!$F$7, F213&gt;='club records'!$G$7), AND(E213='club records'!$F$8, F213&gt;='club records'!$G$8), AND(E213='club records'!$F$9, F213&gt;='club records'!$G$9), AND(E213='club records'!$F$10, F213&gt;='club records'!$G$10))), "CR", " ")</f>
        <v xml:space="preserve"> </v>
      </c>
      <c r="X213" s="14" t="str">
        <f>IF(AND(B213="triple jump", OR(AND(E213='club records'!$F$11, F213&gt;='club records'!$G$11), AND(E213='club records'!$F$12, F213&gt;='club records'!$G$12), AND(E213='club records'!$F$13, F213&gt;='club records'!$G$13), AND(E213='club records'!$F$14, F213&gt;='club records'!$G$14), AND(E213='club records'!$F$15, F213&gt;='club records'!$G$15))), "CR", " ")</f>
        <v xml:space="preserve"> </v>
      </c>
      <c r="Y213" s="14" t="str">
        <f>IF(AND(B213="pole vault", OR(AND(E213='club records'!$F$16, F213&gt;='club records'!$G$16), AND(E213='club records'!$F$17, F213&gt;='club records'!$G$17), AND(E213='club records'!$F$18, F213&gt;='club records'!$G$18), AND(E213='club records'!$F$19, F213&gt;='club records'!$G$19), AND(E213='club records'!$F$20, F213&gt;='club records'!$G$20))), "CR", " ")</f>
        <v xml:space="preserve"> </v>
      </c>
      <c r="Z213" s="14" t="str">
        <f>IF(AND(B213="discus 1", E213='club records'!$F$21, F213&gt;='club records'!$G$21), "CR", " ")</f>
        <v xml:space="preserve"> </v>
      </c>
      <c r="AA213" s="14" t="str">
        <f>IF(AND(B213="discus 1.25", E213='club records'!$F$22, F213&gt;='club records'!$G$22), "CR", " ")</f>
        <v xml:space="preserve"> </v>
      </c>
      <c r="AB213" s="14" t="str">
        <f>IF(AND(B213="discus 1.5", E213='club records'!$F$23, F213&gt;='club records'!$G$23), "CR", " ")</f>
        <v xml:space="preserve"> </v>
      </c>
      <c r="AC213" s="14" t="str">
        <f>IF(AND(B213="discus 1.75", E213='club records'!$F$24, F213&gt;='club records'!$G$24), "CR", " ")</f>
        <v xml:space="preserve"> </v>
      </c>
      <c r="AD213" s="14" t="str">
        <f>IF(AND(B213="discus 2", E213='club records'!$F$25, F213&gt;='club records'!$G$25), "CR", " ")</f>
        <v xml:space="preserve"> </v>
      </c>
      <c r="AE213" s="14" t="str">
        <f>IF(AND(B213="hammer 4", E213='club records'!$F$27, F213&gt;='club records'!$G$27), "CR", " ")</f>
        <v xml:space="preserve"> </v>
      </c>
      <c r="AF213" s="14" t="str">
        <f>IF(AND(B213="hammer 5", E213='club records'!$F$28, F213&gt;='club records'!$G$28), "CR", " ")</f>
        <v xml:space="preserve"> </v>
      </c>
      <c r="AG213" s="14" t="str">
        <f>IF(AND(B213="hammer 6", E213='club records'!$F$29, F213&gt;='club records'!$G$29), "CR", " ")</f>
        <v xml:space="preserve"> </v>
      </c>
      <c r="AH213" s="14" t="str">
        <f>IF(AND(B213="hammer 7.26", E213='club records'!$F$30, F213&gt;='club records'!$G$30), "CR", " ")</f>
        <v xml:space="preserve"> </v>
      </c>
      <c r="AI213" s="14" t="str">
        <f>IF(AND(B213="javelin 400", E213='club records'!$F$31, F213&gt;='club records'!$G$31), "CR", " ")</f>
        <v xml:space="preserve"> </v>
      </c>
      <c r="AJ213" s="14" t="str">
        <f>IF(AND(B213="javelin 600", E213='club records'!$F$32, F213&gt;='club records'!$G$32), "CR", " ")</f>
        <v xml:space="preserve"> </v>
      </c>
      <c r="AK213" s="14" t="str">
        <f>IF(AND(B213="javelin 700", E213='club records'!$F$33, F213&gt;='club records'!$G$33), "CR", " ")</f>
        <v xml:space="preserve"> </v>
      </c>
      <c r="AL213" s="14" t="str">
        <f>IF(AND(B213="javelin 800", OR(AND(E213='club records'!$F$34, F213&gt;='club records'!$G$34), AND(E213='club records'!$F$35, F213&gt;='club records'!$G$35))), "CR", " ")</f>
        <v xml:space="preserve"> </v>
      </c>
      <c r="AM213" s="14" t="str">
        <f>IF(AND(B213="shot 3", E213='club records'!$F$36, F213&gt;='club records'!$G$36), "CR", " ")</f>
        <v xml:space="preserve"> </v>
      </c>
      <c r="AN213" s="14" t="str">
        <f>IF(AND(B213="shot 4", E213='club records'!$F$37, F213&gt;='club records'!$G$37), "CR", " ")</f>
        <v xml:space="preserve"> </v>
      </c>
      <c r="AO213" s="14" t="str">
        <f>IF(AND(B213="shot 5", E213='club records'!$F$38, F213&gt;='club records'!$G$38), "CR", " ")</f>
        <v xml:space="preserve"> </v>
      </c>
      <c r="AP213" s="14" t="str">
        <f>IF(AND(B213="shot 6", E213='club records'!$F$39, F213&gt;='club records'!$G$39), "CR", " ")</f>
        <v xml:space="preserve"> </v>
      </c>
      <c r="AQ213" s="14" t="str">
        <f>IF(AND(B213="shot 7.26", E213='club records'!$F$40, F213&gt;='club records'!$G$40), "CR", " ")</f>
        <v xml:space="preserve"> </v>
      </c>
      <c r="AR213" s="14" t="str">
        <f>IF(AND(B213="60H",OR(AND(E213='club records'!$J$1,F213&lt;='club records'!$K$1),AND(E213='club records'!$J$2,F213&lt;='club records'!$K$2),AND(E213='club records'!$J$3,F213&lt;='club records'!$K$3),AND(E213='club records'!$J$4,F213&lt;='club records'!$K$4),AND(E213='club records'!$J$5,F213&lt;='club records'!$K$5))),"CR"," ")</f>
        <v xml:space="preserve"> </v>
      </c>
      <c r="AS213" s="14" t="str">
        <f>IF(AND(B213="75H", AND(E213='club records'!$J$6, F213&lt;='club records'!$K$6)), "CR", " ")</f>
        <v xml:space="preserve"> </v>
      </c>
      <c r="AT213" s="14" t="str">
        <f>IF(AND(B213="80H", AND(E213='club records'!$J$7, F213&lt;='club records'!$K$7)), "CR", " ")</f>
        <v xml:space="preserve"> </v>
      </c>
      <c r="AU213" s="14" t="str">
        <f>IF(AND(B213="100H", AND(E213='club records'!$J$8, F213&lt;='club records'!$K$8)), "CR", " ")</f>
        <v xml:space="preserve"> </v>
      </c>
      <c r="AV213" s="14" t="str">
        <f>IF(AND(B213="110H", OR(AND(E213='club records'!$J$9, F213&lt;='club records'!$K$9), AND(E213='club records'!$J$10, F213&lt;='club records'!$K$10))), "CR", " ")</f>
        <v xml:space="preserve"> </v>
      </c>
      <c r="AW213" s="14" t="str">
        <f>IF(AND(B213="400H", OR(AND(E213='club records'!$J$11, F213&lt;='club records'!$K$11), AND(E213='club records'!$J$12, F213&lt;='club records'!$K$12), AND(E213='club records'!$J$13, F213&lt;='club records'!$K$13), AND(E213='club records'!$J$14, F213&lt;='club records'!$K$14))), "CR", " ")</f>
        <v xml:space="preserve"> </v>
      </c>
      <c r="AX213" s="14" t="str">
        <f>IF(AND(B213="1500SC", AND(E213='club records'!$J$15, F213&lt;='club records'!$K$15)), "CR", " ")</f>
        <v xml:space="preserve"> </v>
      </c>
      <c r="AY213" s="14" t="str">
        <f>IF(AND(B213="2000SC", OR(AND(E213='club records'!$J$17, F213&lt;='club records'!$K$17), AND(E213='club records'!$J$18, F213&lt;='club records'!$K$18))), "CR", " ")</f>
        <v xml:space="preserve"> </v>
      </c>
      <c r="AZ213" s="14" t="str">
        <f>IF(AND(B213="3000SC", OR(AND(E213='club records'!$J$20, F213&lt;='club records'!$K$20), AND(E213='club records'!$J$21, F213&lt;='club records'!$K$21))), "CR", " ")</f>
        <v xml:space="preserve"> </v>
      </c>
      <c r="BA213" s="15" t="str">
        <f>IF(AND(B213="4x100", OR(AND(E213='club records'!$N$1, F213&lt;='club records'!$O$1), AND(E213='club records'!$N$2, F213&lt;='club records'!$O$2), AND(E213='club records'!$N$3, F213&lt;='club records'!$O$3), AND(E213='club records'!$N$4, F213&lt;='club records'!$O$4), AND(E213='club records'!$N$5, F213&lt;='club records'!$O$5))), "CR", " ")</f>
        <v xml:space="preserve"> </v>
      </c>
      <c r="BB213" s="15" t="str">
        <f>IF(AND(B213="4x200", OR(AND(E213='club records'!$N$6, F213&lt;='club records'!$O$6), AND(E213='club records'!$N$7, F213&lt;='club records'!$O$7), AND(E213='club records'!$N$8, F213&lt;='club records'!$O$8), AND(E213='club records'!$N$9, F213&lt;='club records'!$O$9), AND(E213='club records'!$N$10, F213&lt;='club records'!$O$10))), "CR", " ")</f>
        <v xml:space="preserve"> </v>
      </c>
      <c r="BC213" s="15" t="str">
        <f>IF(AND(B213="4x300", AND(E213='club records'!$N$11, F213&lt;='club records'!$O$11)), "CR", " ")</f>
        <v xml:space="preserve"> </v>
      </c>
      <c r="BD213" s="15" t="str">
        <f>IF(AND(B213="4x400", OR(AND(E213='club records'!$N$12, F213&lt;='club records'!$O$12), AND(E213='club records'!$N$13, F213&lt;='club records'!$O$13), AND(E213='club records'!$N$14, F213&lt;='club records'!$O$14), AND(E213='club records'!$N$15, F213&lt;='club records'!$O$15))), "CR", " ")</f>
        <v xml:space="preserve"> </v>
      </c>
      <c r="BE213" s="15" t="str">
        <f>IF(AND(B213="3x800", OR(AND(E213='club records'!$N$16, F213&lt;='club records'!$O$16), AND(E213='club records'!$N$17, F213&lt;='club records'!$O$17), AND(E213='club records'!$N$18, F213&lt;='club records'!$O$18))), "CR", " ")</f>
        <v xml:space="preserve"> </v>
      </c>
      <c r="BF213" s="15" t="str">
        <f>IF(AND(B213="pentathlon", OR(AND(E213='club records'!$N$21, F213&gt;='club records'!$O$21), AND(E213='club records'!$N$22, F213&gt;='club records'!$O$22),AND(E213='club records'!$N$23, F213&gt;='club records'!$O$23),AND(E213='club records'!$N$24, F213&gt;='club records'!$O$24))), "CR", " ")</f>
        <v xml:space="preserve"> </v>
      </c>
      <c r="BG213" s="15" t="str">
        <f>IF(AND(B213="heptathlon", OR(AND(E213='club records'!$N$26, F213&gt;='club records'!$O$26), AND(E213='club records'!$N$27, F213&gt;='club records'!$O$27))), "CR", " ")</f>
        <v xml:space="preserve"> </v>
      </c>
      <c r="BH213" s="15" t="str">
        <f>IF(AND(B213="decathlon", OR(AND(E213='club records'!$N$29, F213&gt;='club records'!$O$29), AND(E213='club records'!$N$30, F213&gt;='club records'!$O$30),AND(E213='club records'!$N$31, F213&gt;='club records'!$O$31))), "CR", " ")</f>
        <v xml:space="preserve"> </v>
      </c>
    </row>
    <row r="214" spans="1:16333" ht="14.5" x14ac:dyDescent="0.35">
      <c r="A214" s="1" t="s">
        <v>11</v>
      </c>
      <c r="B214" s="2" t="s">
        <v>211</v>
      </c>
      <c r="C214" s="1" t="s">
        <v>70</v>
      </c>
      <c r="D214" s="1" t="s">
        <v>15</v>
      </c>
      <c r="E214" s="19" t="s">
        <v>11</v>
      </c>
      <c r="F214" s="21">
        <v>26.08</v>
      </c>
      <c r="G214" s="26">
        <v>43715</v>
      </c>
      <c r="H214" s="1" t="s">
        <v>552</v>
      </c>
      <c r="I214" s="1" t="s">
        <v>553</v>
      </c>
      <c r="J214" s="15" t="s">
        <v>410</v>
      </c>
      <c r="O214" s="1"/>
      <c r="P214" s="1"/>
      <c r="Q214" s="1"/>
      <c r="R214" s="1"/>
      <c r="S214" s="1"/>
      <c r="T214" s="1"/>
    </row>
    <row r="215" spans="1:16333" ht="14.5" x14ac:dyDescent="0.35">
      <c r="A215" s="1" t="s">
        <v>11</v>
      </c>
      <c r="B215" s="2" t="s">
        <v>212</v>
      </c>
      <c r="C215" s="1" t="s">
        <v>70</v>
      </c>
      <c r="D215" s="1" t="s">
        <v>15</v>
      </c>
      <c r="E215" s="19" t="s">
        <v>11</v>
      </c>
      <c r="F215" s="20">
        <v>15.56</v>
      </c>
      <c r="G215" s="26">
        <v>43715</v>
      </c>
      <c r="H215" s="1" t="s">
        <v>552</v>
      </c>
      <c r="I215" s="1" t="s">
        <v>553</v>
      </c>
      <c r="J215" s="15" t="s">
        <v>410</v>
      </c>
      <c r="O215" s="1"/>
      <c r="P215" s="1"/>
      <c r="Q215" s="1"/>
      <c r="R215" s="1"/>
      <c r="S215" s="1"/>
      <c r="T215" s="1"/>
    </row>
    <row r="216" spans="1:16333" ht="14.5" x14ac:dyDescent="0.35">
      <c r="A216" s="1" t="str">
        <f t="shared" ref="A216:A221" si="15">E216</f>
        <v>U15</v>
      </c>
      <c r="B216" s="2" t="s">
        <v>212</v>
      </c>
      <c r="C216" s="1" t="s">
        <v>120</v>
      </c>
      <c r="D216" s="1" t="s">
        <v>63</v>
      </c>
      <c r="E216" s="19" t="s">
        <v>11</v>
      </c>
      <c r="F216" s="20">
        <v>18.97</v>
      </c>
      <c r="G216" s="26">
        <v>43681</v>
      </c>
      <c r="H216" s="1" t="s">
        <v>313</v>
      </c>
      <c r="I216" s="1" t="s">
        <v>526</v>
      </c>
      <c r="J216" s="15" t="str">
        <f t="shared" ref="J216:J221" si="16">IF(OR(K216="CR", L216="CR", M216="CR", N216="CR", O216="CR", P216="CR", Q216="CR", R216="CR", S216="CR", T216="CR",U216="CR", V216="CR", W216="CR", X216="CR", Y216="CR", Z216="CR", AA216="CR", AB216="CR", AC216="CR", AD216="CR", AE216="CR", AF216="CR", AG216="CR", AH216="CR", AI216="CR", AJ216="CR", AK216="CR", AL216="CR", AM216="CR", AN216="CR", AO216="CR", AP216="CR", AQ216="CR", AR216="CR", AS216="CR", AT216="CR", AU216="CR", AV216="CR", AW216="CR", AX216="CR", AY216="CR", AZ216="CR", BA216="CR", BB216="CR", BC216="CR", BD216="CR", BE216="CR", BF216="CR", BG216="CR", BH216="CR"), "***CLUB RECORD***", "")</f>
        <v/>
      </c>
      <c r="K216" s="15" t="str">
        <f>IF(AND(B216=100, OR(AND(E216='club records'!$B$6, F216&lt;='club records'!$C$6), AND(E216='club records'!$B$7, F216&lt;='club records'!$C$7), AND(E216='club records'!$B$8, F216&lt;='club records'!$C$8), AND(E216='club records'!$B$9, F216&lt;='club records'!$C$9), AND(E216='club records'!$B$10, F216&lt;='club records'!$C$10))), "CR", " ")</f>
        <v xml:space="preserve"> </v>
      </c>
      <c r="L216" s="15" t="str">
        <f>IF(AND(B216=200, OR(AND(E216='club records'!$B$11, F216&lt;='club records'!$C$11), AND(E216='club records'!$B$12, F216&lt;='club records'!$C$12), AND(E216='club records'!$B$13, F216&lt;='club records'!$C$13), AND(E216='club records'!$B$14, F216&lt;='club records'!$C$14), AND(E216='club records'!$B$15, F216&lt;='club records'!$C$15))), "CR", " ")</f>
        <v xml:space="preserve"> </v>
      </c>
      <c r="M216" s="15" t="str">
        <f>IF(AND(B216=300, OR(AND(E216='club records'!$B$16, F216&lt;='club records'!$C$16), AND(E216='club records'!$B$17, F216&lt;='club records'!$C$17))), "CR", " ")</f>
        <v xml:space="preserve"> </v>
      </c>
      <c r="N216" s="15" t="str">
        <f>IF(AND(B216=400, OR(AND(E216='club records'!$B$18, F216&lt;='club records'!$C$18), AND(E216='club records'!$B$19, F216&lt;='club records'!$C$19), AND(E216='club records'!$B$20, F216&lt;='club records'!$C$20), AND(E216='club records'!$B$21, F216&lt;='club records'!$C$21))), "CR", " ")</f>
        <v xml:space="preserve"> </v>
      </c>
      <c r="O216" s="15" t="str">
        <f>IF(AND(B216=800, OR(AND(E216='club records'!$B$22, F216&lt;='club records'!$C$22), AND(E216='club records'!$B$23, F216&lt;='club records'!$C$23), AND(E216='club records'!$B$24, F216&lt;='club records'!$C$24), AND(E216='club records'!$B$25, F216&lt;='club records'!$C$25), AND(E216='club records'!$B$26, F216&lt;='club records'!$C$26))), "CR", " ")</f>
        <v xml:space="preserve"> </v>
      </c>
      <c r="P216" s="15" t="str">
        <f>IF(AND(B216=1000, OR(AND(E216='club records'!$B$27, F216&lt;='club records'!$C$27), AND(E216='club records'!$B$28, F216&lt;='club records'!$C$28))), "CR", " ")</f>
        <v xml:space="preserve"> </v>
      </c>
      <c r="Q216" s="15" t="str">
        <f>IF(AND(B216=1500, OR(AND(E216='club records'!$B$29, F216&lt;='club records'!$C$29), AND(E216='club records'!$B$30, F216&lt;='club records'!$C$30), AND(E216='club records'!$B$31, F216&lt;='club records'!$C$31), AND(E216='club records'!$B$32, F216&lt;='club records'!$C$32), AND(E216='club records'!$B$33, F216&lt;='club records'!$C$33))), "CR", " ")</f>
        <v xml:space="preserve"> </v>
      </c>
      <c r="R216" s="15" t="str">
        <f>IF(AND(B216="1600 (Mile)",OR(AND(E216='club records'!$B$34,F216&lt;='club records'!$C$34),AND(E216='club records'!$B$35,F216&lt;='club records'!$C$35),AND(E216='club records'!$B$36,F216&lt;='club records'!$C$36),AND(E216='club records'!$B$37,F216&lt;='club records'!$C$37))),"CR"," ")</f>
        <v xml:space="preserve"> </v>
      </c>
      <c r="S216" s="15" t="str">
        <f>IF(AND(B216=3000, OR(AND(E216='club records'!$B$38, F216&lt;='club records'!$C$38), AND(E216='club records'!$B$39, F216&lt;='club records'!$C$39), AND(E216='club records'!$B$40, F216&lt;='club records'!$C$40), AND(E216='club records'!$B$41, F216&lt;='club records'!$C$41))), "CR", " ")</f>
        <v xml:space="preserve"> </v>
      </c>
      <c r="T216" s="15" t="str">
        <f>IF(AND(B216=5000, OR(AND(E216='club records'!$B$42, F216&lt;='club records'!$C$42), AND(E216='club records'!$B$43, F216&lt;='club records'!$C$43))), "CR", " ")</f>
        <v xml:space="preserve"> </v>
      </c>
      <c r="U216" s="14" t="str">
        <f>IF(AND(B216=10000, OR(AND(E216='club records'!$B$44, F216&lt;='club records'!$C$44), AND(E216='club records'!$B$45, F216&lt;='club records'!$C$45))), "CR", " ")</f>
        <v xml:space="preserve"> </v>
      </c>
      <c r="V216" s="14" t="str">
        <f>IF(AND(B216="high jump", OR(AND(E216='club records'!$F$1, F216&gt;='club records'!$G$1), AND(E216='club records'!$F$2, F216&gt;='club records'!$G$2), AND(E216='club records'!$F$3, F216&gt;='club records'!$G$3), AND(E216='club records'!$F$4, F216&gt;='club records'!$G$4), AND(E216='club records'!$F$5, F216&gt;='club records'!$G$5))), "CR", " ")</f>
        <v xml:space="preserve"> </v>
      </c>
      <c r="W216" s="14" t="str">
        <f>IF(AND(B216="long jump", OR(AND(E216='club records'!$F$6, F216&gt;='club records'!$G$6), AND(E216='club records'!$F$7, F216&gt;='club records'!$G$7), AND(E216='club records'!$F$8, F216&gt;='club records'!$G$8), AND(E216='club records'!$F$9, F216&gt;='club records'!$G$9), AND(E216='club records'!$F$10, F216&gt;='club records'!$G$10))), "CR", " ")</f>
        <v xml:space="preserve"> </v>
      </c>
      <c r="X216" s="14" t="str">
        <f>IF(AND(B216="triple jump", OR(AND(E216='club records'!$F$11, F216&gt;='club records'!$G$11), AND(E216='club records'!$F$12, F216&gt;='club records'!$G$12), AND(E216='club records'!$F$13, F216&gt;='club records'!$G$13), AND(E216='club records'!$F$14, F216&gt;='club records'!$G$14), AND(E216='club records'!$F$15, F216&gt;='club records'!$G$15))), "CR", " ")</f>
        <v xml:space="preserve"> </v>
      </c>
      <c r="Y216" s="14" t="str">
        <f>IF(AND(B216="pole vault", OR(AND(E216='club records'!$F$16, F216&gt;='club records'!$G$16), AND(E216='club records'!$F$17, F216&gt;='club records'!$G$17), AND(E216='club records'!$F$18, F216&gt;='club records'!$G$18), AND(E216='club records'!$F$19, F216&gt;='club records'!$G$19), AND(E216='club records'!$F$20, F216&gt;='club records'!$G$20))), "CR", " ")</f>
        <v xml:space="preserve"> </v>
      </c>
      <c r="Z216" s="14" t="str">
        <f>IF(AND(B216="discus 1", E216='club records'!$F$21, F216&gt;='club records'!$G$21), "CR", " ")</f>
        <v xml:space="preserve"> </v>
      </c>
      <c r="AA216" s="14" t="str">
        <f>IF(AND(B216="discus 1.25", E216='club records'!$F$22, F216&gt;='club records'!$G$22), "CR", " ")</f>
        <v xml:space="preserve"> </v>
      </c>
      <c r="AB216" s="14" t="str">
        <f>IF(AND(B216="discus 1.5", E216='club records'!$F$23, F216&gt;='club records'!$G$23), "CR", " ")</f>
        <v xml:space="preserve"> </v>
      </c>
      <c r="AC216" s="14" t="str">
        <f>IF(AND(B216="discus 1.75", E216='club records'!$F$24, F216&gt;='club records'!$G$24), "CR", " ")</f>
        <v xml:space="preserve"> </v>
      </c>
      <c r="AD216" s="14" t="str">
        <f>IF(AND(B216="discus 2", E216='club records'!$F$25, F216&gt;='club records'!$G$25), "CR", " ")</f>
        <v xml:space="preserve"> </v>
      </c>
      <c r="AE216" s="14" t="str">
        <f>IF(AND(B216="hammer 4", E216='club records'!$F$27, F216&gt;='club records'!$G$27), "CR", " ")</f>
        <v xml:space="preserve"> </v>
      </c>
      <c r="AF216" s="14" t="str">
        <f>IF(AND(B216="hammer 5", E216='club records'!$F$28, F216&gt;='club records'!$G$28), "CR", " ")</f>
        <v xml:space="preserve"> </v>
      </c>
      <c r="AG216" s="14" t="str">
        <f>IF(AND(B216="hammer 6", E216='club records'!$F$29, F216&gt;='club records'!$G$29), "CR", " ")</f>
        <v xml:space="preserve"> </v>
      </c>
      <c r="AH216" s="14" t="str">
        <f>IF(AND(B216="hammer 7.26", E216='club records'!$F$30, F216&gt;='club records'!$G$30), "CR", " ")</f>
        <v xml:space="preserve"> </v>
      </c>
      <c r="AI216" s="14" t="str">
        <f>IF(AND(B216="javelin 400", E216='club records'!$F$31, F216&gt;='club records'!$G$31), "CR", " ")</f>
        <v xml:space="preserve"> </v>
      </c>
      <c r="AJ216" s="14" t="str">
        <f>IF(AND(B216="javelin 600", E216='club records'!$F$32, F216&gt;='club records'!$G$32), "CR", " ")</f>
        <v xml:space="preserve"> </v>
      </c>
      <c r="AK216" s="14" t="str">
        <f>IF(AND(B216="javelin 700", E216='club records'!$F$33, F216&gt;='club records'!$G$33), "CR", " ")</f>
        <v xml:space="preserve"> </v>
      </c>
      <c r="AL216" s="14" t="str">
        <f>IF(AND(B216="javelin 800", OR(AND(E216='club records'!$F$34, F216&gt;='club records'!$G$34), AND(E216='club records'!$F$35, F216&gt;='club records'!$G$35))), "CR", " ")</f>
        <v xml:space="preserve"> </v>
      </c>
      <c r="AM216" s="14" t="str">
        <f>IF(AND(B216="shot 3", E216='club records'!$F$36, F216&gt;='club records'!$G$36), "CR", " ")</f>
        <v xml:space="preserve"> </v>
      </c>
      <c r="AN216" s="14" t="str">
        <f>IF(AND(B216="shot 4", E216='club records'!$F$37, F216&gt;='club records'!$G$37), "CR", " ")</f>
        <v xml:space="preserve"> </v>
      </c>
      <c r="AO216" s="14" t="str">
        <f>IF(AND(B216="shot 5", E216='club records'!$F$38, F216&gt;='club records'!$G$38), "CR", " ")</f>
        <v xml:space="preserve"> </v>
      </c>
      <c r="AP216" s="14" t="str">
        <f>IF(AND(B216="shot 6", E216='club records'!$F$39, F216&gt;='club records'!$G$39), "CR", " ")</f>
        <v xml:space="preserve"> </v>
      </c>
      <c r="AQ216" s="14" t="str">
        <f>IF(AND(B216="shot 7.26", E216='club records'!$F$40, F216&gt;='club records'!$G$40), "CR", " ")</f>
        <v xml:space="preserve"> </v>
      </c>
      <c r="AR216" s="14" t="str">
        <f>IF(AND(B216="60H",OR(AND(E216='club records'!$J$1,F216&lt;='club records'!$K$1),AND(E216='club records'!$J$2,F216&lt;='club records'!$K$2),AND(E216='club records'!$J$3,F216&lt;='club records'!$K$3),AND(E216='club records'!$J$4,F216&lt;='club records'!$K$4),AND(E216='club records'!$J$5,F216&lt;='club records'!$K$5))),"CR"," ")</f>
        <v xml:space="preserve"> </v>
      </c>
      <c r="AS216" s="14" t="str">
        <f>IF(AND(B216="75H", AND(E216='club records'!$J$6, F216&lt;='club records'!$K$6)), "CR", " ")</f>
        <v xml:space="preserve"> </v>
      </c>
      <c r="AT216" s="14" t="str">
        <f>IF(AND(B216="80H", AND(E216='club records'!$J$7, F216&lt;='club records'!$K$7)), "CR", " ")</f>
        <v xml:space="preserve"> </v>
      </c>
      <c r="AU216" s="14" t="str">
        <f>IF(AND(B216="100H", AND(E216='club records'!$J$8, F216&lt;='club records'!$K$8)), "CR", " ")</f>
        <v xml:space="preserve"> </v>
      </c>
      <c r="AV216" s="14" t="str">
        <f>IF(AND(B216="110H", OR(AND(E216='club records'!$J$9, F216&lt;='club records'!$K$9), AND(E216='club records'!$J$10, F216&lt;='club records'!$K$10))), "CR", " ")</f>
        <v xml:space="preserve"> </v>
      </c>
      <c r="AW216" s="14" t="str">
        <f>IF(AND(B216="400H", OR(AND(E216='club records'!$J$11, F216&lt;='club records'!$K$11), AND(E216='club records'!$J$12, F216&lt;='club records'!$K$12), AND(E216='club records'!$J$13, F216&lt;='club records'!$K$13), AND(E216='club records'!$J$14, F216&lt;='club records'!$K$14))), "CR", " ")</f>
        <v xml:space="preserve"> </v>
      </c>
      <c r="AX216" s="14" t="str">
        <f>IF(AND(B216="1500SC", AND(E216='club records'!$J$15, F216&lt;='club records'!$K$15)), "CR", " ")</f>
        <v xml:space="preserve"> </v>
      </c>
      <c r="AY216" s="14" t="str">
        <f>IF(AND(B216="2000SC", OR(AND(E216='club records'!$J$17, F216&lt;='club records'!$K$17), AND(E216='club records'!$J$18, F216&lt;='club records'!$K$18))), "CR", " ")</f>
        <v xml:space="preserve"> </v>
      </c>
      <c r="AZ216" s="14" t="str">
        <f>IF(AND(B216="3000SC", OR(AND(E216='club records'!$J$20, F216&lt;='club records'!$K$20), AND(E216='club records'!$J$21, F216&lt;='club records'!$K$21))), "CR", " ")</f>
        <v xml:space="preserve"> </v>
      </c>
      <c r="BA216" s="15" t="str">
        <f>IF(AND(B216="4x100", OR(AND(E216='club records'!$N$1, F216&lt;='club records'!$O$1), AND(E216='club records'!$N$2, F216&lt;='club records'!$O$2), AND(E216='club records'!$N$3, F216&lt;='club records'!$O$3), AND(E216='club records'!$N$4, F216&lt;='club records'!$O$4), AND(E216='club records'!$N$5, F216&lt;='club records'!$O$5))), "CR", " ")</f>
        <v xml:space="preserve"> </v>
      </c>
      <c r="BB216" s="15" t="str">
        <f>IF(AND(B216="4x200", OR(AND(E216='club records'!$N$6, F216&lt;='club records'!$O$6), AND(E216='club records'!$N$7, F216&lt;='club records'!$O$7), AND(E216='club records'!$N$8, F216&lt;='club records'!$O$8), AND(E216='club records'!$N$9, F216&lt;='club records'!$O$9), AND(E216='club records'!$N$10, F216&lt;='club records'!$O$10))), "CR", " ")</f>
        <v xml:space="preserve"> </v>
      </c>
      <c r="BC216" s="15" t="str">
        <f>IF(AND(B216="4x300", AND(E216='club records'!$N$11, F216&lt;='club records'!$O$11)), "CR", " ")</f>
        <v xml:space="preserve"> </v>
      </c>
      <c r="BD216" s="15" t="str">
        <f>IF(AND(B216="4x400", OR(AND(E216='club records'!$N$12, F216&lt;='club records'!$O$12), AND(E216='club records'!$N$13, F216&lt;='club records'!$O$13), AND(E216='club records'!$N$14, F216&lt;='club records'!$O$14), AND(E216='club records'!$N$15, F216&lt;='club records'!$O$15))), "CR", " ")</f>
        <v xml:space="preserve"> </v>
      </c>
      <c r="BE216" s="15" t="str">
        <f>IF(AND(B216="3x800", OR(AND(E216='club records'!$N$16, F216&lt;='club records'!$O$16), AND(E216='club records'!$N$17, F216&lt;='club records'!$O$17), AND(E216='club records'!$N$18, F216&lt;='club records'!$O$18))), "CR", " ")</f>
        <v xml:space="preserve"> </v>
      </c>
      <c r="BF216" s="15" t="str">
        <f>IF(AND(B216="pentathlon", OR(AND(E216='club records'!$N$21, F216&gt;='club records'!$O$21), AND(E216='club records'!$N$22, F216&gt;='club records'!$O$22),AND(E216='club records'!$N$23, F216&gt;='club records'!$O$23),AND(E216='club records'!$N$24, F216&gt;='club records'!$O$24))), "CR", " ")</f>
        <v xml:space="preserve"> </v>
      </c>
      <c r="BG216" s="15" t="str">
        <f>IF(AND(B216="heptathlon", OR(AND(E216='club records'!$N$26, F216&gt;='club records'!$O$26), AND(E216='club records'!$N$27, F216&gt;='club records'!$O$27))), "CR", " ")</f>
        <v xml:space="preserve"> </v>
      </c>
      <c r="BH216" s="15" t="str">
        <f>IF(AND(B216="decathlon", OR(AND(E216='club records'!$N$29, F216&gt;='club records'!$O$29), AND(E216='club records'!$N$30, F216&gt;='club records'!$O$30),AND(E216='club records'!$N$31, F216&gt;='club records'!$O$31))), "CR", " ")</f>
        <v xml:space="preserve"> </v>
      </c>
    </row>
    <row r="217" spans="1:16333" ht="14.5" x14ac:dyDescent="0.35">
      <c r="A217" s="1" t="str">
        <f t="shared" si="15"/>
        <v>U15</v>
      </c>
      <c r="B217" s="2" t="s">
        <v>212</v>
      </c>
      <c r="C217" s="1" t="s">
        <v>45</v>
      </c>
      <c r="D217" s="1" t="s">
        <v>88</v>
      </c>
      <c r="E217" s="19" t="s">
        <v>11</v>
      </c>
      <c r="F217" s="20">
        <v>31.67</v>
      </c>
      <c r="G217" s="26">
        <v>43715</v>
      </c>
      <c r="H217" s="1" t="s">
        <v>552</v>
      </c>
      <c r="I217" s="1" t="s">
        <v>553</v>
      </c>
      <c r="J217" s="15" t="str">
        <f t="shared" si="16"/>
        <v/>
      </c>
      <c r="K217" s="15" t="str">
        <f>IF(AND(B217=100, OR(AND(E217='club records'!$B$6, F217&lt;='club records'!$C$6), AND(E217='club records'!$B$7, F217&lt;='club records'!$C$7), AND(E217='club records'!$B$8, F217&lt;='club records'!$C$8), AND(E217='club records'!$B$9, F217&lt;='club records'!$C$9), AND(E217='club records'!$B$10, F217&lt;='club records'!$C$10))), "CR", " ")</f>
        <v xml:space="preserve"> </v>
      </c>
      <c r="L217" s="15" t="str">
        <f>IF(AND(B217=200, OR(AND(E217='club records'!$B$11, F217&lt;='club records'!$C$11), AND(E217='club records'!$B$12, F217&lt;='club records'!$C$12), AND(E217='club records'!$B$13, F217&lt;='club records'!$C$13), AND(E217='club records'!$B$14, F217&lt;='club records'!$C$14), AND(E217='club records'!$B$15, F217&lt;='club records'!$C$15))), "CR", " ")</f>
        <v xml:space="preserve"> </v>
      </c>
      <c r="M217" s="15" t="str">
        <f>IF(AND(B217=300, OR(AND(E217='club records'!$B$16, F217&lt;='club records'!$C$16), AND(E217='club records'!$B$17, F217&lt;='club records'!$C$17))), "CR", " ")</f>
        <v xml:space="preserve"> </v>
      </c>
      <c r="N217" s="15" t="str">
        <f>IF(AND(B217=400, OR(AND(E217='club records'!$B$18, F217&lt;='club records'!$C$18), AND(E217='club records'!$B$19, F217&lt;='club records'!$C$19), AND(E217='club records'!$B$20, F217&lt;='club records'!$C$20), AND(E217='club records'!$B$21, F217&lt;='club records'!$C$21))), "CR", " ")</f>
        <v xml:space="preserve"> </v>
      </c>
      <c r="O217" s="15" t="str">
        <f>IF(AND(B217=800, OR(AND(E217='club records'!$B$22, F217&lt;='club records'!$C$22), AND(E217='club records'!$B$23, F217&lt;='club records'!$C$23), AND(E217='club records'!$B$24, F217&lt;='club records'!$C$24), AND(E217='club records'!$B$25, F217&lt;='club records'!$C$25), AND(E217='club records'!$B$26, F217&lt;='club records'!$C$26))), "CR", " ")</f>
        <v xml:space="preserve"> </v>
      </c>
      <c r="P217" s="15" t="str">
        <f>IF(AND(B217=1000, OR(AND(E217='club records'!$B$27, F217&lt;='club records'!$C$27), AND(E217='club records'!$B$28, F217&lt;='club records'!$C$28))), "CR", " ")</f>
        <v xml:space="preserve"> </v>
      </c>
      <c r="Q217" s="15" t="str">
        <f>IF(AND(B217=1500, OR(AND(E217='club records'!$B$29, F217&lt;='club records'!$C$29), AND(E217='club records'!$B$30, F217&lt;='club records'!$C$30), AND(E217='club records'!$B$31, F217&lt;='club records'!$C$31), AND(E217='club records'!$B$32, F217&lt;='club records'!$C$32), AND(E217='club records'!$B$33, F217&lt;='club records'!$C$33))), "CR", " ")</f>
        <v xml:space="preserve"> </v>
      </c>
      <c r="R217" s="15" t="str">
        <f>IF(AND(B217="1600 (Mile)",OR(AND(E217='club records'!$B$34,F217&lt;='club records'!$C$34),AND(E217='club records'!$B$35,F217&lt;='club records'!$C$35),AND(E217='club records'!$B$36,F217&lt;='club records'!$C$36),AND(E217='club records'!$B$37,F217&lt;='club records'!$C$37))),"CR"," ")</f>
        <v xml:space="preserve"> </v>
      </c>
      <c r="S217" s="15" t="str">
        <f>IF(AND(B217=3000, OR(AND(E217='club records'!$B$38, F217&lt;='club records'!$C$38), AND(E217='club records'!$B$39, F217&lt;='club records'!$C$39), AND(E217='club records'!$B$40, F217&lt;='club records'!$C$40), AND(E217='club records'!$B$41, F217&lt;='club records'!$C$41))), "CR", " ")</f>
        <v xml:space="preserve"> </v>
      </c>
      <c r="T217" s="15" t="str">
        <f>IF(AND(B217=5000, OR(AND(E217='club records'!$B$42, F217&lt;='club records'!$C$42), AND(E217='club records'!$B$43, F217&lt;='club records'!$C$43))), "CR", " ")</f>
        <v xml:space="preserve"> </v>
      </c>
      <c r="U217" s="14" t="str">
        <f>IF(AND(B217=10000, OR(AND(E217='club records'!$B$44, F217&lt;='club records'!$C$44), AND(E217='club records'!$B$45, F217&lt;='club records'!$C$45))), "CR", " ")</f>
        <v xml:space="preserve"> </v>
      </c>
      <c r="V217" s="14" t="str">
        <f>IF(AND(B217="high jump", OR(AND(E217='club records'!$F$1, F217&gt;='club records'!$G$1), AND(E217='club records'!$F$2, F217&gt;='club records'!$G$2), AND(E217='club records'!$F$3, F217&gt;='club records'!$G$3), AND(E217='club records'!$F$4, F217&gt;='club records'!$G$4), AND(E217='club records'!$F$5, F217&gt;='club records'!$G$5))), "CR", " ")</f>
        <v xml:space="preserve"> </v>
      </c>
      <c r="W217" s="14" t="str">
        <f>IF(AND(B217="long jump", OR(AND(E217='club records'!$F$6, F217&gt;='club records'!$G$6), AND(E217='club records'!$F$7, F217&gt;='club records'!$G$7), AND(E217='club records'!$F$8, F217&gt;='club records'!$G$8), AND(E217='club records'!$F$9, F217&gt;='club records'!$G$9), AND(E217='club records'!$F$10, F217&gt;='club records'!$G$10))), "CR", " ")</f>
        <v xml:space="preserve"> </v>
      </c>
      <c r="X217" s="14" t="str">
        <f>IF(AND(B217="triple jump", OR(AND(E217='club records'!$F$11, F217&gt;='club records'!$G$11), AND(E217='club records'!$F$12, F217&gt;='club records'!$G$12), AND(E217='club records'!$F$13, F217&gt;='club records'!$G$13), AND(E217='club records'!$F$14, F217&gt;='club records'!$G$14), AND(E217='club records'!$F$15, F217&gt;='club records'!$G$15))), "CR", " ")</f>
        <v xml:space="preserve"> </v>
      </c>
      <c r="Y217" s="14" t="str">
        <f>IF(AND(B217="pole vault", OR(AND(E217='club records'!$F$16, F217&gt;='club records'!$G$16), AND(E217='club records'!$F$17, F217&gt;='club records'!$G$17), AND(E217='club records'!$F$18, F217&gt;='club records'!$G$18), AND(E217='club records'!$F$19, F217&gt;='club records'!$G$19), AND(E217='club records'!$F$20, F217&gt;='club records'!$G$20))), "CR", " ")</f>
        <v xml:space="preserve"> </v>
      </c>
      <c r="Z217" s="14" t="str">
        <f>IF(AND(B217="discus 1", E217='club records'!$F$21, F217&gt;='club records'!$G$21), "CR", " ")</f>
        <v xml:space="preserve"> </v>
      </c>
      <c r="AA217" s="14" t="str">
        <f>IF(AND(B217="discus 1.25", E217='club records'!$F$22, F217&gt;='club records'!$G$22), "CR", " ")</f>
        <v xml:space="preserve"> </v>
      </c>
      <c r="AB217" s="14" t="str">
        <f>IF(AND(B217="discus 1.5", E217='club records'!$F$23, F217&gt;='club records'!$G$23), "CR", " ")</f>
        <v xml:space="preserve"> </v>
      </c>
      <c r="AC217" s="14" t="str">
        <f>IF(AND(B217="discus 1.75", E217='club records'!$F$24, F217&gt;='club records'!$G$24), "CR", " ")</f>
        <v xml:space="preserve"> </v>
      </c>
      <c r="AD217" s="14" t="str">
        <f>IF(AND(B217="discus 2", E217='club records'!$F$25, F217&gt;='club records'!$G$25), "CR", " ")</f>
        <v xml:space="preserve"> </v>
      </c>
      <c r="AE217" s="14" t="str">
        <f>IF(AND(B217="hammer 4", E217='club records'!$F$27, F217&gt;='club records'!$G$27), "CR", " ")</f>
        <v xml:space="preserve"> </v>
      </c>
      <c r="AF217" s="14" t="str">
        <f>IF(AND(B217="hammer 5", E217='club records'!$F$28, F217&gt;='club records'!$G$28), "CR", " ")</f>
        <v xml:space="preserve"> </v>
      </c>
      <c r="AG217" s="14" t="str">
        <f>IF(AND(B217="hammer 6", E217='club records'!$F$29, F217&gt;='club records'!$G$29), "CR", " ")</f>
        <v xml:space="preserve"> </v>
      </c>
      <c r="AH217" s="14" t="str">
        <f>IF(AND(B217="hammer 7.26", E217='club records'!$F$30, F217&gt;='club records'!$G$30), "CR", " ")</f>
        <v xml:space="preserve"> </v>
      </c>
      <c r="AI217" s="14" t="str">
        <f>IF(AND(B217="javelin 400", E217='club records'!$F$31, F217&gt;='club records'!$G$31), "CR", " ")</f>
        <v xml:space="preserve"> </v>
      </c>
      <c r="AJ217" s="14" t="str">
        <f>IF(AND(B217="javelin 600", E217='club records'!$F$32, F217&gt;='club records'!$G$32), "CR", " ")</f>
        <v xml:space="preserve"> </v>
      </c>
      <c r="AK217" s="14" t="str">
        <f>IF(AND(B217="javelin 700", E217='club records'!$F$33, F217&gt;='club records'!$G$33), "CR", " ")</f>
        <v xml:space="preserve"> </v>
      </c>
      <c r="AL217" s="14" t="str">
        <f>IF(AND(B217="javelin 800", OR(AND(E217='club records'!$F$34, F217&gt;='club records'!$G$34), AND(E217='club records'!$F$35, F217&gt;='club records'!$G$35))), "CR", " ")</f>
        <v xml:space="preserve"> </v>
      </c>
      <c r="AM217" s="14" t="str">
        <f>IF(AND(B217="shot 3", E217='club records'!$F$36, F217&gt;='club records'!$G$36), "CR", " ")</f>
        <v xml:space="preserve"> </v>
      </c>
      <c r="AN217" s="14" t="str">
        <f>IF(AND(B217="shot 4", E217='club records'!$F$37, F217&gt;='club records'!$G$37), "CR", " ")</f>
        <v xml:space="preserve"> </v>
      </c>
      <c r="AO217" s="14" t="str">
        <f>IF(AND(B217="shot 5", E217='club records'!$F$38, F217&gt;='club records'!$G$38), "CR", " ")</f>
        <v xml:space="preserve"> </v>
      </c>
      <c r="AP217" s="14" t="str">
        <f>IF(AND(B217="shot 6", E217='club records'!$F$39, F217&gt;='club records'!$G$39), "CR", " ")</f>
        <v xml:space="preserve"> </v>
      </c>
      <c r="AQ217" s="14" t="str">
        <f>IF(AND(B217="shot 7.26", E217='club records'!$F$40, F217&gt;='club records'!$G$40), "CR", " ")</f>
        <v xml:space="preserve"> </v>
      </c>
      <c r="AR217" s="14" t="str">
        <f>IF(AND(B217="60H",OR(AND(E217='club records'!$J$1,F217&lt;='club records'!$K$1),AND(E217='club records'!$J$2,F217&lt;='club records'!$K$2),AND(E217='club records'!$J$3,F217&lt;='club records'!$K$3),AND(E217='club records'!$J$4,F217&lt;='club records'!$K$4),AND(E217='club records'!$J$5,F217&lt;='club records'!$K$5))),"CR"," ")</f>
        <v xml:space="preserve"> </v>
      </c>
      <c r="AS217" s="14" t="str">
        <f>IF(AND(B217="75H", AND(E217='club records'!$J$6, F217&lt;='club records'!$K$6)), "CR", " ")</f>
        <v xml:space="preserve"> </v>
      </c>
      <c r="AT217" s="14" t="str">
        <f>IF(AND(B217="80H", AND(E217='club records'!$J$7, F217&lt;='club records'!$K$7)), "CR", " ")</f>
        <v xml:space="preserve"> </v>
      </c>
      <c r="AU217" s="14" t="str">
        <f>IF(AND(B217="100H", AND(E217='club records'!$J$8, F217&lt;='club records'!$K$8)), "CR", " ")</f>
        <v xml:space="preserve"> </v>
      </c>
      <c r="AV217" s="14" t="str">
        <f>IF(AND(B217="110H", OR(AND(E217='club records'!$J$9, F217&lt;='club records'!$K$9), AND(E217='club records'!$J$10, F217&lt;='club records'!$K$10))), "CR", " ")</f>
        <v xml:space="preserve"> </v>
      </c>
      <c r="AW217" s="14" t="str">
        <f>IF(AND(B217="400H", OR(AND(E217='club records'!$J$11, F217&lt;='club records'!$K$11), AND(E217='club records'!$J$12, F217&lt;='club records'!$K$12), AND(E217='club records'!$J$13, F217&lt;='club records'!$K$13), AND(E217='club records'!$J$14, F217&lt;='club records'!$K$14))), "CR", " ")</f>
        <v xml:space="preserve"> </v>
      </c>
      <c r="AX217" s="14" t="str">
        <f>IF(AND(B217="1500SC", AND(E217='club records'!$J$15, F217&lt;='club records'!$K$15)), "CR", " ")</f>
        <v xml:space="preserve"> </v>
      </c>
      <c r="AY217" s="14" t="str">
        <f>IF(AND(B217="2000SC", OR(AND(E217='club records'!$J$17, F217&lt;='club records'!$K$17), AND(E217='club records'!$J$18, F217&lt;='club records'!$K$18))), "CR", " ")</f>
        <v xml:space="preserve"> </v>
      </c>
      <c r="AZ217" s="14" t="str">
        <f>IF(AND(B217="3000SC", OR(AND(E217='club records'!$J$20, F217&lt;='club records'!$K$20), AND(E217='club records'!$J$21, F217&lt;='club records'!$K$21))), "CR", " ")</f>
        <v xml:space="preserve"> </v>
      </c>
      <c r="BA217" s="15" t="str">
        <f>IF(AND(B217="4x100", OR(AND(E217='club records'!$N$1, F217&lt;='club records'!$O$1), AND(E217='club records'!$N$2, F217&lt;='club records'!$O$2), AND(E217='club records'!$N$3, F217&lt;='club records'!$O$3), AND(E217='club records'!$N$4, F217&lt;='club records'!$O$4), AND(E217='club records'!$N$5, F217&lt;='club records'!$O$5))), "CR", " ")</f>
        <v xml:space="preserve"> </v>
      </c>
      <c r="BB217" s="15" t="str">
        <f>IF(AND(B217="4x200", OR(AND(E217='club records'!$N$6, F217&lt;='club records'!$O$6), AND(E217='club records'!$N$7, F217&lt;='club records'!$O$7), AND(E217='club records'!$N$8, F217&lt;='club records'!$O$8), AND(E217='club records'!$N$9, F217&lt;='club records'!$O$9), AND(E217='club records'!$N$10, F217&lt;='club records'!$O$10))), "CR", " ")</f>
        <v xml:space="preserve"> </v>
      </c>
      <c r="BC217" s="15" t="str">
        <f>IF(AND(B217="4x300", AND(E217='club records'!$N$11, F217&lt;='club records'!$O$11)), "CR", " ")</f>
        <v xml:space="preserve"> </v>
      </c>
      <c r="BD217" s="15" t="str">
        <f>IF(AND(B217="4x400", OR(AND(E217='club records'!$N$12, F217&lt;='club records'!$O$12), AND(E217='club records'!$N$13, F217&lt;='club records'!$O$13), AND(E217='club records'!$N$14, F217&lt;='club records'!$O$14), AND(E217='club records'!$N$15, F217&lt;='club records'!$O$15))), "CR", " ")</f>
        <v xml:space="preserve"> </v>
      </c>
      <c r="BE217" s="15" t="str">
        <f>IF(AND(B217="3x800", OR(AND(E217='club records'!$N$16, F217&lt;='club records'!$O$16), AND(E217='club records'!$N$17, F217&lt;='club records'!$O$17), AND(E217='club records'!$N$18, F217&lt;='club records'!$O$18))), "CR", " ")</f>
        <v xml:space="preserve"> </v>
      </c>
      <c r="BF217" s="15" t="str">
        <f>IF(AND(B217="pentathlon", OR(AND(E217='club records'!$N$21, F217&gt;='club records'!$O$21), AND(E217='club records'!$N$22, F217&gt;='club records'!$O$22),AND(E217='club records'!$N$23, F217&gt;='club records'!$O$23),AND(E217='club records'!$N$24, F217&gt;='club records'!$O$24))), "CR", " ")</f>
        <v xml:space="preserve"> </v>
      </c>
      <c r="BG217" s="15" t="str">
        <f>IF(AND(B217="heptathlon", OR(AND(E217='club records'!$N$26, F217&gt;='club records'!$O$26), AND(E217='club records'!$N$27, F217&gt;='club records'!$O$27))), "CR", " ")</f>
        <v xml:space="preserve"> </v>
      </c>
      <c r="BH217" s="15" t="str">
        <f>IF(AND(B217="decathlon", OR(AND(E217='club records'!$N$29, F217&gt;='club records'!$O$29), AND(E217='club records'!$N$30, F217&gt;='club records'!$O$30),AND(E217='club records'!$N$31, F217&gt;='club records'!$O$31))), "CR", " ")</f>
        <v xml:space="preserve"> </v>
      </c>
    </row>
    <row r="218" spans="1:16333" ht="14.5" x14ac:dyDescent="0.35">
      <c r="A218" s="1" t="str">
        <f t="shared" si="15"/>
        <v>U15</v>
      </c>
      <c r="B218" s="2" t="s">
        <v>6</v>
      </c>
      <c r="C218" s="1" t="s">
        <v>126</v>
      </c>
      <c r="D218" s="1" t="s">
        <v>161</v>
      </c>
      <c r="E218" s="19" t="s">
        <v>11</v>
      </c>
      <c r="F218" s="21">
        <v>1.4</v>
      </c>
      <c r="G218" s="26">
        <v>43638</v>
      </c>
      <c r="H218" s="1" t="s">
        <v>313</v>
      </c>
      <c r="I218" s="1" t="s">
        <v>447</v>
      </c>
      <c r="J218" s="15" t="str">
        <f t="shared" si="16"/>
        <v/>
      </c>
      <c r="K218" s="15" t="str">
        <f>IF(AND(B218=100, OR(AND(E218='club records'!$B$6, F218&lt;='club records'!$C$6), AND(E218='club records'!$B$7, F218&lt;='club records'!$C$7), AND(E218='club records'!$B$8, F218&lt;='club records'!$C$8), AND(E218='club records'!$B$9, F218&lt;='club records'!$C$9), AND(E218='club records'!$B$10, F218&lt;='club records'!$C$10))), "CR", " ")</f>
        <v xml:space="preserve"> </v>
      </c>
      <c r="L218" s="15" t="str">
        <f>IF(AND(B218=200, OR(AND(E218='club records'!$B$11, F218&lt;='club records'!$C$11), AND(E218='club records'!$B$12, F218&lt;='club records'!$C$12), AND(E218='club records'!$B$13, F218&lt;='club records'!$C$13), AND(E218='club records'!$B$14, F218&lt;='club records'!$C$14), AND(E218='club records'!$B$15, F218&lt;='club records'!$C$15))), "CR", " ")</f>
        <v xml:space="preserve"> </v>
      </c>
      <c r="M218" s="15" t="str">
        <f>IF(AND(B218=300, OR(AND(E218='club records'!$B$16, F218&lt;='club records'!$C$16), AND(E218='club records'!$B$17, F218&lt;='club records'!$C$17))), "CR", " ")</f>
        <v xml:space="preserve"> </v>
      </c>
      <c r="N218" s="15" t="str">
        <f>IF(AND(B218=400, OR(AND(E218='club records'!$B$18, F218&lt;='club records'!$C$18), AND(E218='club records'!$B$19, F218&lt;='club records'!$C$19), AND(E218='club records'!$B$20, F218&lt;='club records'!$C$20), AND(E218='club records'!$B$21, F218&lt;='club records'!$C$21))), "CR", " ")</f>
        <v xml:space="preserve"> </v>
      </c>
      <c r="O218" s="15" t="str">
        <f>IF(AND(B218=800, OR(AND(E218='club records'!$B$22, F218&lt;='club records'!$C$22), AND(E218='club records'!$B$23, F218&lt;='club records'!$C$23), AND(E218='club records'!$B$24, F218&lt;='club records'!$C$24), AND(E218='club records'!$B$25, F218&lt;='club records'!$C$25), AND(E218='club records'!$B$26, F218&lt;='club records'!$C$26))), "CR", " ")</f>
        <v xml:space="preserve"> </v>
      </c>
      <c r="P218" s="15" t="str">
        <f>IF(AND(B218=1000, OR(AND(E218='club records'!$B$27, F218&lt;='club records'!$C$27), AND(E218='club records'!$B$28, F218&lt;='club records'!$C$28))), "CR", " ")</f>
        <v xml:space="preserve"> </v>
      </c>
      <c r="Q218" s="15" t="str">
        <f>IF(AND(B218=1500, OR(AND(E218='club records'!$B$29, F218&lt;='club records'!$C$29), AND(E218='club records'!$B$30, F218&lt;='club records'!$C$30), AND(E218='club records'!$B$31, F218&lt;='club records'!$C$31), AND(E218='club records'!$B$32, F218&lt;='club records'!$C$32), AND(E218='club records'!$B$33, F218&lt;='club records'!$C$33))), "CR", " ")</f>
        <v xml:space="preserve"> </v>
      </c>
      <c r="R218" s="15" t="str">
        <f>IF(AND(B218="1600 (Mile)",OR(AND(E218='club records'!$B$34,F218&lt;='club records'!$C$34),AND(E218='club records'!$B$35,F218&lt;='club records'!$C$35),AND(E218='club records'!$B$36,F218&lt;='club records'!$C$36),AND(E218='club records'!$B$37,F218&lt;='club records'!$C$37))),"CR"," ")</f>
        <v xml:space="preserve"> </v>
      </c>
      <c r="S218" s="15" t="str">
        <f>IF(AND(B218=3000, OR(AND(E218='club records'!$B$38, F218&lt;='club records'!$C$38), AND(E218='club records'!$B$39, F218&lt;='club records'!$C$39), AND(E218='club records'!$B$40, F218&lt;='club records'!$C$40), AND(E218='club records'!$B$41, F218&lt;='club records'!$C$41))), "CR", " ")</f>
        <v xml:space="preserve"> </v>
      </c>
      <c r="T218" s="15" t="str">
        <f>IF(AND(B218=5000, OR(AND(E218='club records'!$B$42, F218&lt;='club records'!$C$42), AND(E218='club records'!$B$43, F218&lt;='club records'!$C$43))), "CR", " ")</f>
        <v xml:space="preserve"> </v>
      </c>
      <c r="U218" s="14" t="str">
        <f>IF(AND(B218=10000, OR(AND(E218='club records'!$B$44, F218&lt;='club records'!$C$44), AND(E218='club records'!$B$45, F218&lt;='club records'!$C$45))), "CR", " ")</f>
        <v xml:space="preserve"> </v>
      </c>
      <c r="V218" s="14" t="str">
        <f>IF(AND(B218="high jump", OR(AND(E218='club records'!$F$1, F218&gt;='club records'!$G$1), AND(E218='club records'!$F$2, F218&gt;='club records'!$G$2), AND(E218='club records'!$F$3, F218&gt;='club records'!$G$3), AND(E218='club records'!$F$4, F218&gt;='club records'!$G$4), AND(E218='club records'!$F$5, F218&gt;='club records'!$G$5))), "CR", " ")</f>
        <v xml:space="preserve"> </v>
      </c>
      <c r="W218" s="14" t="str">
        <f>IF(AND(B218="long jump", OR(AND(E218='club records'!$F$6, F218&gt;='club records'!$G$6), AND(E218='club records'!$F$7, F218&gt;='club records'!$G$7), AND(E218='club records'!$F$8, F218&gt;='club records'!$G$8), AND(E218='club records'!$F$9, F218&gt;='club records'!$G$9), AND(E218='club records'!$F$10, F218&gt;='club records'!$G$10))), "CR", " ")</f>
        <v xml:space="preserve"> </v>
      </c>
      <c r="X218" s="14" t="str">
        <f>IF(AND(B218="triple jump", OR(AND(E218='club records'!$F$11, F218&gt;='club records'!$G$11), AND(E218='club records'!$F$12, F218&gt;='club records'!$G$12), AND(E218='club records'!$F$13, F218&gt;='club records'!$G$13), AND(E218='club records'!$F$14, F218&gt;='club records'!$G$14), AND(E218='club records'!$F$15, F218&gt;='club records'!$G$15))), "CR", " ")</f>
        <v xml:space="preserve"> </v>
      </c>
      <c r="Y218" s="14" t="str">
        <f>IF(AND(B218="pole vault", OR(AND(E218='club records'!$F$16, F218&gt;='club records'!$G$16), AND(E218='club records'!$F$17, F218&gt;='club records'!$G$17), AND(E218='club records'!$F$18, F218&gt;='club records'!$G$18), AND(E218='club records'!$F$19, F218&gt;='club records'!$G$19), AND(E218='club records'!$F$20, F218&gt;='club records'!$G$20))), "CR", " ")</f>
        <v xml:space="preserve"> </v>
      </c>
      <c r="Z218" s="14" t="str">
        <f>IF(AND(B218="discus 1", E218='club records'!$F$21, F218&gt;='club records'!$G$21), "CR", " ")</f>
        <v xml:space="preserve"> </v>
      </c>
      <c r="AA218" s="14" t="str">
        <f>IF(AND(B218="discus 1.25", E218='club records'!$F$22, F218&gt;='club records'!$G$22), "CR", " ")</f>
        <v xml:space="preserve"> </v>
      </c>
      <c r="AB218" s="14" t="str">
        <f>IF(AND(B218="discus 1.5", E218='club records'!$F$23, F218&gt;='club records'!$G$23), "CR", " ")</f>
        <v xml:space="preserve"> </v>
      </c>
      <c r="AC218" s="14" t="str">
        <f>IF(AND(B218="discus 1.75", E218='club records'!$F$24, F218&gt;='club records'!$G$24), "CR", " ")</f>
        <v xml:space="preserve"> </v>
      </c>
      <c r="AD218" s="14" t="str">
        <f>IF(AND(B218="discus 2", E218='club records'!$F$25, F218&gt;='club records'!$G$25), "CR", " ")</f>
        <v xml:space="preserve"> </v>
      </c>
      <c r="AE218" s="14" t="str">
        <f>IF(AND(B218="hammer 4", E218='club records'!$F$27, F218&gt;='club records'!$G$27), "CR", " ")</f>
        <v xml:space="preserve"> </v>
      </c>
      <c r="AF218" s="14" t="str">
        <f>IF(AND(B218="hammer 5", E218='club records'!$F$28, F218&gt;='club records'!$G$28), "CR", " ")</f>
        <v xml:space="preserve"> </v>
      </c>
      <c r="AG218" s="14" t="str">
        <f>IF(AND(B218="hammer 6", E218='club records'!$F$29, F218&gt;='club records'!$G$29), "CR", " ")</f>
        <v xml:space="preserve"> </v>
      </c>
      <c r="AH218" s="14" t="str">
        <f>IF(AND(B218="hammer 7.26", E218='club records'!$F$30, F218&gt;='club records'!$G$30), "CR", " ")</f>
        <v xml:space="preserve"> </v>
      </c>
      <c r="AI218" s="14" t="str">
        <f>IF(AND(B218="javelin 400", E218='club records'!$F$31, F218&gt;='club records'!$G$31), "CR", " ")</f>
        <v xml:space="preserve"> </v>
      </c>
      <c r="AJ218" s="14" t="str">
        <f>IF(AND(B218="javelin 600", E218='club records'!$F$32, F218&gt;='club records'!$G$32), "CR", " ")</f>
        <v xml:space="preserve"> </v>
      </c>
      <c r="AK218" s="14" t="str">
        <f>IF(AND(B218="javelin 700", E218='club records'!$F$33, F218&gt;='club records'!$G$33), "CR", " ")</f>
        <v xml:space="preserve"> </v>
      </c>
      <c r="AL218" s="14" t="str">
        <f>IF(AND(B218="javelin 800", OR(AND(E218='club records'!$F$34, F218&gt;='club records'!$G$34), AND(E218='club records'!$F$35, F218&gt;='club records'!$G$35))), "CR", " ")</f>
        <v xml:space="preserve"> </v>
      </c>
      <c r="AM218" s="14" t="str">
        <f>IF(AND(B218="shot 3", E218='club records'!$F$36, F218&gt;='club records'!$G$36), "CR", " ")</f>
        <v xml:space="preserve"> </v>
      </c>
      <c r="AN218" s="14" t="str">
        <f>IF(AND(B218="shot 4", E218='club records'!$F$37, F218&gt;='club records'!$G$37), "CR", " ")</f>
        <v xml:space="preserve"> </v>
      </c>
      <c r="AO218" s="14" t="str">
        <f>IF(AND(B218="shot 5", E218='club records'!$F$38, F218&gt;='club records'!$G$38), "CR", " ")</f>
        <v xml:space="preserve"> </v>
      </c>
      <c r="AP218" s="14" t="str">
        <f>IF(AND(B218="shot 6", E218='club records'!$F$39, F218&gt;='club records'!$G$39), "CR", " ")</f>
        <v xml:space="preserve"> </v>
      </c>
      <c r="AQ218" s="14" t="str">
        <f>IF(AND(B218="shot 7.26", E218='club records'!$F$40, F218&gt;='club records'!$G$40), "CR", " ")</f>
        <v xml:space="preserve"> </v>
      </c>
      <c r="AR218" s="14" t="str">
        <f>IF(AND(B218="60H",OR(AND(E218='club records'!$J$1,F218&lt;='club records'!$K$1),AND(E218='club records'!$J$2,F218&lt;='club records'!$K$2),AND(E218='club records'!$J$3,F218&lt;='club records'!$K$3),AND(E218='club records'!$J$4,F218&lt;='club records'!$K$4),AND(E218='club records'!$J$5,F218&lt;='club records'!$K$5))),"CR"," ")</f>
        <v xml:space="preserve"> </v>
      </c>
      <c r="AS218" s="14" t="str">
        <f>IF(AND(B218="75H", AND(E218='club records'!$J$6, F218&lt;='club records'!$K$6)), "CR", " ")</f>
        <v xml:space="preserve"> </v>
      </c>
      <c r="AT218" s="14" t="str">
        <f>IF(AND(B218="80H", AND(E218='club records'!$J$7, F218&lt;='club records'!$K$7)), "CR", " ")</f>
        <v xml:space="preserve"> </v>
      </c>
      <c r="AU218" s="14" t="str">
        <f>IF(AND(B218="100H", AND(E218='club records'!$J$8, F218&lt;='club records'!$K$8)), "CR", " ")</f>
        <v xml:space="preserve"> </v>
      </c>
      <c r="AV218" s="14" t="str">
        <f>IF(AND(B218="110H", OR(AND(E218='club records'!$J$9, F218&lt;='club records'!$K$9), AND(E218='club records'!$J$10, F218&lt;='club records'!$K$10))), "CR", " ")</f>
        <v xml:space="preserve"> </v>
      </c>
      <c r="AW218" s="14" t="str">
        <f>IF(AND(B218="400H", OR(AND(E218='club records'!$J$11, F218&lt;='club records'!$K$11), AND(E218='club records'!$J$12, F218&lt;='club records'!$K$12), AND(E218='club records'!$J$13, F218&lt;='club records'!$K$13), AND(E218='club records'!$J$14, F218&lt;='club records'!$K$14))), "CR", " ")</f>
        <v xml:space="preserve"> </v>
      </c>
      <c r="AX218" s="14" t="str">
        <f>IF(AND(B218="1500SC", AND(E218='club records'!$J$15, F218&lt;='club records'!$K$15)), "CR", " ")</f>
        <v xml:space="preserve"> </v>
      </c>
      <c r="AY218" s="14" t="str">
        <f>IF(AND(B218="2000SC", OR(AND(E218='club records'!$J$17, F218&lt;='club records'!$K$17), AND(E218='club records'!$J$18, F218&lt;='club records'!$K$18))), "CR", " ")</f>
        <v xml:space="preserve"> </v>
      </c>
      <c r="AZ218" s="14" t="str">
        <f>IF(AND(B218="3000SC", OR(AND(E218='club records'!$J$20, F218&lt;='club records'!$K$20), AND(E218='club records'!$J$21, F218&lt;='club records'!$K$21))), "CR", " ")</f>
        <v xml:space="preserve"> </v>
      </c>
      <c r="BA218" s="15" t="str">
        <f>IF(AND(B218="4x100", OR(AND(E218='club records'!$N$1, F218&lt;='club records'!$O$1), AND(E218='club records'!$N$2, F218&lt;='club records'!$O$2), AND(E218='club records'!$N$3, F218&lt;='club records'!$O$3), AND(E218='club records'!$N$4, F218&lt;='club records'!$O$4), AND(E218='club records'!$N$5, F218&lt;='club records'!$O$5))), "CR", " ")</f>
        <v xml:space="preserve"> </v>
      </c>
      <c r="BB218" s="15" t="str">
        <f>IF(AND(B218="4x200", OR(AND(E218='club records'!$N$6, F218&lt;='club records'!$O$6), AND(E218='club records'!$N$7, F218&lt;='club records'!$O$7), AND(E218='club records'!$N$8, F218&lt;='club records'!$O$8), AND(E218='club records'!$N$9, F218&lt;='club records'!$O$9), AND(E218='club records'!$N$10, F218&lt;='club records'!$O$10))), "CR", " ")</f>
        <v xml:space="preserve"> </v>
      </c>
      <c r="BC218" s="15" t="str">
        <f>IF(AND(B218="4x300", AND(E218='club records'!$N$11, F218&lt;='club records'!$O$11)), "CR", " ")</f>
        <v xml:space="preserve"> </v>
      </c>
      <c r="BD218" s="15" t="str">
        <f>IF(AND(B218="4x400", OR(AND(E218='club records'!$N$12, F218&lt;='club records'!$O$12), AND(E218='club records'!$N$13, F218&lt;='club records'!$O$13), AND(E218='club records'!$N$14, F218&lt;='club records'!$O$14), AND(E218='club records'!$N$15, F218&lt;='club records'!$O$15))), "CR", " ")</f>
        <v xml:space="preserve"> </v>
      </c>
      <c r="BE218" s="15" t="str">
        <f>IF(AND(B218="3x800", OR(AND(E218='club records'!$N$16, F218&lt;='club records'!$O$16), AND(E218='club records'!$N$17, F218&lt;='club records'!$O$17), AND(E218='club records'!$N$18, F218&lt;='club records'!$O$18))), "CR", " ")</f>
        <v xml:space="preserve"> </v>
      </c>
      <c r="BF218" s="15" t="str">
        <f>IF(AND(B218="pentathlon", OR(AND(E218='club records'!$N$21, F218&gt;='club records'!$O$21), AND(E218='club records'!$N$22, F218&gt;='club records'!$O$22),AND(E218='club records'!$N$23, F218&gt;='club records'!$O$23),AND(E218='club records'!$N$24, F218&gt;='club records'!$O$24))), "CR", " ")</f>
        <v xml:space="preserve"> </v>
      </c>
      <c r="BG218" s="15" t="str">
        <f>IF(AND(B218="heptathlon", OR(AND(E218='club records'!$N$26, F218&gt;='club records'!$O$26), AND(E218='club records'!$N$27, F218&gt;='club records'!$O$27))), "CR", " ")</f>
        <v xml:space="preserve"> </v>
      </c>
      <c r="BH218" s="15" t="str">
        <f>IF(AND(B218="decathlon", OR(AND(E218='club records'!$N$29, F218&gt;='club records'!$O$29), AND(E218='club records'!$N$30, F218&gt;='club records'!$O$30),AND(E218='club records'!$N$31, F218&gt;='club records'!$O$31))), "CR", " ")</f>
        <v xml:space="preserve"> </v>
      </c>
    </row>
    <row r="219" spans="1:16333" ht="14.5" x14ac:dyDescent="0.35">
      <c r="A219" s="1" t="str">
        <f t="shared" si="15"/>
        <v>U15</v>
      </c>
      <c r="B219" s="2" t="s">
        <v>6</v>
      </c>
      <c r="C219" s="1" t="s">
        <v>73</v>
      </c>
      <c r="D219" s="1" t="s">
        <v>530</v>
      </c>
      <c r="E219" s="19" t="s">
        <v>11</v>
      </c>
      <c r="F219" s="21">
        <v>1.6</v>
      </c>
      <c r="G219" s="26">
        <v>43638</v>
      </c>
      <c r="H219" s="1" t="s">
        <v>313</v>
      </c>
      <c r="I219" s="1" t="s">
        <v>447</v>
      </c>
      <c r="J219" s="15" t="str">
        <f t="shared" si="16"/>
        <v/>
      </c>
      <c r="K219" s="15" t="str">
        <f>IF(AND(B219=100, OR(AND(E219='club records'!$B$6, F219&lt;='club records'!$C$6), AND(E219='club records'!$B$7, F219&lt;='club records'!$C$7), AND(E219='club records'!$B$8, F219&lt;='club records'!$C$8), AND(E219='club records'!$B$9, F219&lt;='club records'!$C$9), AND(E219='club records'!$B$10, F219&lt;='club records'!$C$10))), "CR", " ")</f>
        <v xml:space="preserve"> </v>
      </c>
      <c r="L219" s="15" t="str">
        <f>IF(AND(B219=200, OR(AND(E219='club records'!$B$11, F219&lt;='club records'!$C$11), AND(E219='club records'!$B$12, F219&lt;='club records'!$C$12), AND(E219='club records'!$B$13, F219&lt;='club records'!$C$13), AND(E219='club records'!$B$14, F219&lt;='club records'!$C$14), AND(E219='club records'!$B$15, F219&lt;='club records'!$C$15))), "CR", " ")</f>
        <v xml:space="preserve"> </v>
      </c>
      <c r="M219" s="15" t="str">
        <f>IF(AND(B219=300, OR(AND(E219='club records'!$B$16, F219&lt;='club records'!$C$16), AND(E219='club records'!$B$17, F219&lt;='club records'!$C$17))), "CR", " ")</f>
        <v xml:space="preserve"> </v>
      </c>
      <c r="N219" s="15" t="str">
        <f>IF(AND(B219=400, OR(AND(E219='club records'!$B$18, F219&lt;='club records'!$C$18), AND(E219='club records'!$B$19, F219&lt;='club records'!$C$19), AND(E219='club records'!$B$20, F219&lt;='club records'!$C$20), AND(E219='club records'!$B$21, F219&lt;='club records'!$C$21))), "CR", " ")</f>
        <v xml:space="preserve"> </v>
      </c>
      <c r="O219" s="15" t="str">
        <f>IF(AND(B219=800, OR(AND(E219='club records'!$B$22, F219&lt;='club records'!$C$22), AND(E219='club records'!$B$23, F219&lt;='club records'!$C$23), AND(E219='club records'!$B$24, F219&lt;='club records'!$C$24), AND(E219='club records'!$B$25, F219&lt;='club records'!$C$25), AND(E219='club records'!$B$26, F219&lt;='club records'!$C$26))), "CR", " ")</f>
        <v xml:space="preserve"> </v>
      </c>
      <c r="P219" s="15" t="str">
        <f>IF(AND(B219=1000, OR(AND(E219='club records'!$B$27, F219&lt;='club records'!$C$27), AND(E219='club records'!$B$28, F219&lt;='club records'!$C$28))), "CR", " ")</f>
        <v xml:space="preserve"> </v>
      </c>
      <c r="Q219" s="15" t="str">
        <f>IF(AND(B219=1500, OR(AND(E219='club records'!$B$29, F219&lt;='club records'!$C$29), AND(E219='club records'!$B$30, F219&lt;='club records'!$C$30), AND(E219='club records'!$B$31, F219&lt;='club records'!$C$31), AND(E219='club records'!$B$32, F219&lt;='club records'!$C$32), AND(E219='club records'!$B$33, F219&lt;='club records'!$C$33))), "CR", " ")</f>
        <v xml:space="preserve"> </v>
      </c>
      <c r="R219" s="15" t="str">
        <f>IF(AND(B219="1600 (Mile)",OR(AND(E219='club records'!$B$34,F219&lt;='club records'!$C$34),AND(E219='club records'!$B$35,F219&lt;='club records'!$C$35),AND(E219='club records'!$B$36,F219&lt;='club records'!$C$36),AND(E219='club records'!$B$37,F219&lt;='club records'!$C$37))),"CR"," ")</f>
        <v xml:space="preserve"> </v>
      </c>
      <c r="S219" s="15" t="str">
        <f>IF(AND(B219=3000, OR(AND(E219='club records'!$B$38, F219&lt;='club records'!$C$38), AND(E219='club records'!$B$39, F219&lt;='club records'!$C$39), AND(E219='club records'!$B$40, F219&lt;='club records'!$C$40), AND(E219='club records'!$B$41, F219&lt;='club records'!$C$41))), "CR", " ")</f>
        <v xml:space="preserve"> </v>
      </c>
      <c r="T219" s="15" t="str">
        <f>IF(AND(B219=5000, OR(AND(E219='club records'!$B$42, F219&lt;='club records'!$C$42), AND(E219='club records'!$B$43, F219&lt;='club records'!$C$43))), "CR", " ")</f>
        <v xml:space="preserve"> </v>
      </c>
      <c r="U219" s="14" t="str">
        <f>IF(AND(B219=10000, OR(AND(E219='club records'!$B$44, F219&lt;='club records'!$C$44), AND(E219='club records'!$B$45, F219&lt;='club records'!$C$45))), "CR", " ")</f>
        <v xml:space="preserve"> </v>
      </c>
      <c r="V219" s="14" t="str">
        <f>IF(AND(B219="high jump", OR(AND(E219='club records'!$F$1, F219&gt;='club records'!$G$1), AND(E219='club records'!$F$2, F219&gt;='club records'!$G$2), AND(E219='club records'!$F$3, F219&gt;='club records'!$G$3), AND(E219='club records'!$F$4, F219&gt;='club records'!$G$4), AND(E219='club records'!$F$5, F219&gt;='club records'!$G$5))), "CR", " ")</f>
        <v xml:space="preserve"> </v>
      </c>
      <c r="W219" s="14" t="str">
        <f>IF(AND(B219="long jump", OR(AND(E219='club records'!$F$6, F219&gt;='club records'!$G$6), AND(E219='club records'!$F$7, F219&gt;='club records'!$G$7), AND(E219='club records'!$F$8, F219&gt;='club records'!$G$8), AND(E219='club records'!$F$9, F219&gt;='club records'!$G$9), AND(E219='club records'!$F$10, F219&gt;='club records'!$G$10))), "CR", " ")</f>
        <v xml:space="preserve"> </v>
      </c>
      <c r="X219" s="14" t="str">
        <f>IF(AND(B219="triple jump", OR(AND(E219='club records'!$F$11, F219&gt;='club records'!$G$11), AND(E219='club records'!$F$12, F219&gt;='club records'!$G$12), AND(E219='club records'!$F$13, F219&gt;='club records'!$G$13), AND(E219='club records'!$F$14, F219&gt;='club records'!$G$14), AND(E219='club records'!$F$15, F219&gt;='club records'!$G$15))), "CR", " ")</f>
        <v xml:space="preserve"> </v>
      </c>
      <c r="Y219" s="14" t="str">
        <f>IF(AND(B219="pole vault", OR(AND(E219='club records'!$F$16, F219&gt;='club records'!$G$16), AND(E219='club records'!$F$17, F219&gt;='club records'!$G$17), AND(E219='club records'!$F$18, F219&gt;='club records'!$G$18), AND(E219='club records'!$F$19, F219&gt;='club records'!$G$19), AND(E219='club records'!$F$20, F219&gt;='club records'!$G$20))), "CR", " ")</f>
        <v xml:space="preserve"> </v>
      </c>
      <c r="Z219" s="14" t="str">
        <f>IF(AND(B219="discus 1", E219='club records'!$F$21, F219&gt;='club records'!$G$21), "CR", " ")</f>
        <v xml:space="preserve"> </v>
      </c>
      <c r="AA219" s="14" t="str">
        <f>IF(AND(B219="discus 1.25", E219='club records'!$F$22, F219&gt;='club records'!$G$22), "CR", " ")</f>
        <v xml:space="preserve"> </v>
      </c>
      <c r="AB219" s="14" t="str">
        <f>IF(AND(B219="discus 1.5", E219='club records'!$F$23, F219&gt;='club records'!$G$23), "CR", " ")</f>
        <v xml:space="preserve"> </v>
      </c>
      <c r="AC219" s="14" t="str">
        <f>IF(AND(B219="discus 1.75", E219='club records'!$F$24, F219&gt;='club records'!$G$24), "CR", " ")</f>
        <v xml:space="preserve"> </v>
      </c>
      <c r="AD219" s="14" t="str">
        <f>IF(AND(B219="discus 2", E219='club records'!$F$25, F219&gt;='club records'!$G$25), "CR", " ")</f>
        <v xml:space="preserve"> </v>
      </c>
      <c r="AE219" s="14" t="str">
        <f>IF(AND(B219="hammer 4", E219='club records'!$F$27, F219&gt;='club records'!$G$27), "CR", " ")</f>
        <v xml:space="preserve"> </v>
      </c>
      <c r="AF219" s="14" t="str">
        <f>IF(AND(B219="hammer 5", E219='club records'!$F$28, F219&gt;='club records'!$G$28), "CR", " ")</f>
        <v xml:space="preserve"> </v>
      </c>
      <c r="AG219" s="14" t="str">
        <f>IF(AND(B219="hammer 6", E219='club records'!$F$29, F219&gt;='club records'!$G$29), "CR", " ")</f>
        <v xml:space="preserve"> </v>
      </c>
      <c r="AH219" s="14" t="str">
        <f>IF(AND(B219="hammer 7.26", E219='club records'!$F$30, F219&gt;='club records'!$G$30), "CR", " ")</f>
        <v xml:space="preserve"> </v>
      </c>
      <c r="AI219" s="14" t="str">
        <f>IF(AND(B219="javelin 400", E219='club records'!$F$31, F219&gt;='club records'!$G$31), "CR", " ")</f>
        <v xml:space="preserve"> </v>
      </c>
      <c r="AJ219" s="14" t="str">
        <f>IF(AND(B219="javelin 600", E219='club records'!$F$32, F219&gt;='club records'!$G$32), "CR", " ")</f>
        <v xml:space="preserve"> </v>
      </c>
      <c r="AK219" s="14" t="str">
        <f>IF(AND(B219="javelin 700", E219='club records'!$F$33, F219&gt;='club records'!$G$33), "CR", " ")</f>
        <v xml:space="preserve"> </v>
      </c>
      <c r="AL219" s="14" t="str">
        <f>IF(AND(B219="javelin 800", OR(AND(E219='club records'!$F$34, F219&gt;='club records'!$G$34), AND(E219='club records'!$F$35, F219&gt;='club records'!$G$35))), "CR", " ")</f>
        <v xml:space="preserve"> </v>
      </c>
      <c r="AM219" s="14" t="str">
        <f>IF(AND(B219="shot 3", E219='club records'!$F$36, F219&gt;='club records'!$G$36), "CR", " ")</f>
        <v xml:space="preserve"> </v>
      </c>
      <c r="AN219" s="14" t="str">
        <f>IF(AND(B219="shot 4", E219='club records'!$F$37, F219&gt;='club records'!$G$37), "CR", " ")</f>
        <v xml:space="preserve"> </v>
      </c>
      <c r="AO219" s="14" t="str">
        <f>IF(AND(B219="shot 5", E219='club records'!$F$38, F219&gt;='club records'!$G$38), "CR", " ")</f>
        <v xml:space="preserve"> </v>
      </c>
      <c r="AP219" s="14" t="str">
        <f>IF(AND(B219="shot 6", E219='club records'!$F$39, F219&gt;='club records'!$G$39), "CR", " ")</f>
        <v xml:space="preserve"> </v>
      </c>
      <c r="AQ219" s="14" t="str">
        <f>IF(AND(B219="shot 7.26", E219='club records'!$F$40, F219&gt;='club records'!$G$40), "CR", " ")</f>
        <v xml:space="preserve"> </v>
      </c>
      <c r="AR219" s="14" t="str">
        <f>IF(AND(B219="60H",OR(AND(E219='club records'!$J$1,F219&lt;='club records'!$K$1),AND(E219='club records'!$J$2,F219&lt;='club records'!$K$2),AND(E219='club records'!$J$3,F219&lt;='club records'!$K$3),AND(E219='club records'!$J$4,F219&lt;='club records'!$K$4),AND(E219='club records'!$J$5,F219&lt;='club records'!$K$5))),"CR"," ")</f>
        <v xml:space="preserve"> </v>
      </c>
      <c r="AS219" s="14" t="str">
        <f>IF(AND(B219="75H", AND(E219='club records'!$J$6, F219&lt;='club records'!$K$6)), "CR", " ")</f>
        <v xml:space="preserve"> </v>
      </c>
      <c r="AT219" s="14" t="str">
        <f>IF(AND(B219="80H", AND(E219='club records'!$J$7, F219&lt;='club records'!$K$7)), "CR", " ")</f>
        <v xml:space="preserve"> </v>
      </c>
      <c r="AU219" s="14" t="str">
        <f>IF(AND(B219="100H", AND(E219='club records'!$J$8, F219&lt;='club records'!$K$8)), "CR", " ")</f>
        <v xml:space="preserve"> </v>
      </c>
      <c r="AV219" s="14" t="str">
        <f>IF(AND(B219="110H", OR(AND(E219='club records'!$J$9, F219&lt;='club records'!$K$9), AND(E219='club records'!$J$10, F219&lt;='club records'!$K$10))), "CR", " ")</f>
        <v xml:space="preserve"> </v>
      </c>
      <c r="AW219" s="14" t="str">
        <f>IF(AND(B219="400H", OR(AND(E219='club records'!$J$11, F219&lt;='club records'!$K$11), AND(E219='club records'!$J$12, F219&lt;='club records'!$K$12), AND(E219='club records'!$J$13, F219&lt;='club records'!$K$13), AND(E219='club records'!$J$14, F219&lt;='club records'!$K$14))), "CR", " ")</f>
        <v xml:space="preserve"> </v>
      </c>
      <c r="AX219" s="14" t="str">
        <f>IF(AND(B219="1500SC", AND(E219='club records'!$J$15, F219&lt;='club records'!$K$15)), "CR", " ")</f>
        <v xml:space="preserve"> </v>
      </c>
      <c r="AY219" s="14" t="str">
        <f>IF(AND(B219="2000SC", OR(AND(E219='club records'!$J$17, F219&lt;='club records'!$K$17), AND(E219='club records'!$J$18, F219&lt;='club records'!$K$18))), "CR", " ")</f>
        <v xml:space="preserve"> </v>
      </c>
      <c r="AZ219" s="14" t="str">
        <f>IF(AND(B219="3000SC", OR(AND(E219='club records'!$J$20, F219&lt;='club records'!$K$20), AND(E219='club records'!$J$21, F219&lt;='club records'!$K$21))), "CR", " ")</f>
        <v xml:space="preserve"> </v>
      </c>
      <c r="BA219" s="15" t="str">
        <f>IF(AND(B219="4x100", OR(AND(E219='club records'!$N$1, F219&lt;='club records'!$O$1), AND(E219='club records'!$N$2, F219&lt;='club records'!$O$2), AND(E219='club records'!$N$3, F219&lt;='club records'!$O$3), AND(E219='club records'!$N$4, F219&lt;='club records'!$O$4), AND(E219='club records'!$N$5, F219&lt;='club records'!$O$5))), "CR", " ")</f>
        <v xml:space="preserve"> </v>
      </c>
      <c r="BB219" s="15" t="str">
        <f>IF(AND(B219="4x200", OR(AND(E219='club records'!$N$6, F219&lt;='club records'!$O$6), AND(E219='club records'!$N$7, F219&lt;='club records'!$O$7), AND(E219='club records'!$N$8, F219&lt;='club records'!$O$8), AND(E219='club records'!$N$9, F219&lt;='club records'!$O$9), AND(E219='club records'!$N$10, F219&lt;='club records'!$O$10))), "CR", " ")</f>
        <v xml:space="preserve"> </v>
      </c>
      <c r="BC219" s="15" t="str">
        <f>IF(AND(B219="4x300", AND(E219='club records'!$N$11, F219&lt;='club records'!$O$11)), "CR", " ")</f>
        <v xml:space="preserve"> </v>
      </c>
      <c r="BD219" s="15" t="str">
        <f>IF(AND(B219="4x400", OR(AND(E219='club records'!$N$12, F219&lt;='club records'!$O$12), AND(E219='club records'!$N$13, F219&lt;='club records'!$O$13), AND(E219='club records'!$N$14, F219&lt;='club records'!$O$14), AND(E219='club records'!$N$15, F219&lt;='club records'!$O$15))), "CR", " ")</f>
        <v xml:space="preserve"> </v>
      </c>
      <c r="BE219" s="15" t="str">
        <f>IF(AND(B219="3x800", OR(AND(E219='club records'!$N$16, F219&lt;='club records'!$O$16), AND(E219='club records'!$N$17, F219&lt;='club records'!$O$17), AND(E219='club records'!$N$18, F219&lt;='club records'!$O$18))), "CR", " ")</f>
        <v xml:space="preserve"> </v>
      </c>
      <c r="BF219" s="15" t="str">
        <f>IF(AND(B219="pentathlon", OR(AND(E219='club records'!$N$21, F219&gt;='club records'!$O$21), AND(E219='club records'!$N$22, F219&gt;='club records'!$O$22),AND(E219='club records'!$N$23, F219&gt;='club records'!$O$23),AND(E219='club records'!$N$24, F219&gt;='club records'!$O$24))), "CR", " ")</f>
        <v xml:space="preserve"> </v>
      </c>
      <c r="BG219" s="15" t="str">
        <f>IF(AND(B219="heptathlon", OR(AND(E219='club records'!$N$26, F219&gt;='club records'!$O$26), AND(E219='club records'!$N$27, F219&gt;='club records'!$O$27))), "CR", " ")</f>
        <v xml:space="preserve"> </v>
      </c>
      <c r="BH219" s="15" t="str">
        <f>IF(AND(B219="decathlon", OR(AND(E219='club records'!$N$29, F219&gt;='club records'!$O$29), AND(E219='club records'!$N$30, F219&gt;='club records'!$O$30),AND(E219='club records'!$N$31, F219&gt;='club records'!$O$31))), "CR", " ")</f>
        <v xml:space="preserve"> </v>
      </c>
    </row>
    <row r="220" spans="1:16333" ht="14.5" x14ac:dyDescent="0.35">
      <c r="A220" s="1" t="str">
        <f t="shared" si="15"/>
        <v>U15</v>
      </c>
      <c r="B220" s="2" t="s">
        <v>6</v>
      </c>
      <c r="C220" s="1" t="s">
        <v>45</v>
      </c>
      <c r="D220" s="1" t="s">
        <v>88</v>
      </c>
      <c r="E220" s="19" t="s">
        <v>11</v>
      </c>
      <c r="F220" s="21">
        <v>1.65</v>
      </c>
      <c r="G220" s="26">
        <v>43715</v>
      </c>
      <c r="H220" s="1" t="s">
        <v>552</v>
      </c>
      <c r="I220" s="1" t="s">
        <v>553</v>
      </c>
      <c r="J220" s="15" t="str">
        <f t="shared" si="16"/>
        <v/>
      </c>
      <c r="K220" s="15" t="str">
        <f>IF(AND(B220=100, OR(AND(E220='club records'!$B$6, F220&lt;='club records'!$C$6), AND(E220='club records'!$B$7, F220&lt;='club records'!$C$7), AND(E220='club records'!$B$8, F220&lt;='club records'!$C$8), AND(E220='club records'!$B$9, F220&lt;='club records'!$C$9), AND(E220='club records'!$B$10, F220&lt;='club records'!$C$10))), "CR", " ")</f>
        <v xml:space="preserve"> </v>
      </c>
      <c r="L220" s="15" t="str">
        <f>IF(AND(B220=200, OR(AND(E220='club records'!$B$11, F220&lt;='club records'!$C$11), AND(E220='club records'!$B$12, F220&lt;='club records'!$C$12), AND(E220='club records'!$B$13, F220&lt;='club records'!$C$13), AND(E220='club records'!$B$14, F220&lt;='club records'!$C$14), AND(E220='club records'!$B$15, F220&lt;='club records'!$C$15))), "CR", " ")</f>
        <v xml:space="preserve"> </v>
      </c>
      <c r="M220" s="15" t="str">
        <f>IF(AND(B220=300, OR(AND(E220='club records'!$B$16, F220&lt;='club records'!$C$16), AND(E220='club records'!$B$17, F220&lt;='club records'!$C$17))), "CR", " ")</f>
        <v xml:space="preserve"> </v>
      </c>
      <c r="N220" s="15" t="str">
        <f>IF(AND(B220=400, OR(AND(E220='club records'!$B$18, F220&lt;='club records'!$C$18), AND(E220='club records'!$B$19, F220&lt;='club records'!$C$19), AND(E220='club records'!$B$20, F220&lt;='club records'!$C$20), AND(E220='club records'!$B$21, F220&lt;='club records'!$C$21))), "CR", " ")</f>
        <v xml:space="preserve"> </v>
      </c>
      <c r="O220" s="15" t="str">
        <f>IF(AND(B220=800, OR(AND(E220='club records'!$B$22, F220&lt;='club records'!$C$22), AND(E220='club records'!$B$23, F220&lt;='club records'!$C$23), AND(E220='club records'!$B$24, F220&lt;='club records'!$C$24), AND(E220='club records'!$B$25, F220&lt;='club records'!$C$25), AND(E220='club records'!$B$26, F220&lt;='club records'!$C$26))), "CR", " ")</f>
        <v xml:space="preserve"> </v>
      </c>
      <c r="P220" s="15" t="str">
        <f>IF(AND(B220=1000, OR(AND(E220='club records'!$B$27, F220&lt;='club records'!$C$27), AND(E220='club records'!$B$28, F220&lt;='club records'!$C$28))), "CR", " ")</f>
        <v xml:space="preserve"> </v>
      </c>
      <c r="Q220" s="15" t="str">
        <f>IF(AND(B220=1500, OR(AND(E220='club records'!$B$29, F220&lt;='club records'!$C$29), AND(E220='club records'!$B$30, F220&lt;='club records'!$C$30), AND(E220='club records'!$B$31, F220&lt;='club records'!$C$31), AND(E220='club records'!$B$32, F220&lt;='club records'!$C$32), AND(E220='club records'!$B$33, F220&lt;='club records'!$C$33))), "CR", " ")</f>
        <v xml:space="preserve"> </v>
      </c>
      <c r="R220" s="15" t="str">
        <f>IF(AND(B220="1600 (Mile)",OR(AND(E220='club records'!$B$34,F220&lt;='club records'!$C$34),AND(E220='club records'!$B$35,F220&lt;='club records'!$C$35),AND(E220='club records'!$B$36,F220&lt;='club records'!$C$36),AND(E220='club records'!$B$37,F220&lt;='club records'!$C$37))),"CR"," ")</f>
        <v xml:space="preserve"> </v>
      </c>
      <c r="S220" s="15" t="str">
        <f>IF(AND(B220=3000, OR(AND(E220='club records'!$B$38, F220&lt;='club records'!$C$38), AND(E220='club records'!$B$39, F220&lt;='club records'!$C$39), AND(E220='club records'!$B$40, F220&lt;='club records'!$C$40), AND(E220='club records'!$B$41, F220&lt;='club records'!$C$41))), "CR", " ")</f>
        <v xml:space="preserve"> </v>
      </c>
      <c r="T220" s="15" t="str">
        <f>IF(AND(B220=5000, OR(AND(E220='club records'!$B$42, F220&lt;='club records'!$C$42), AND(E220='club records'!$B$43, F220&lt;='club records'!$C$43))), "CR", " ")</f>
        <v xml:space="preserve"> </v>
      </c>
      <c r="U220" s="14" t="str">
        <f>IF(AND(B220=10000, OR(AND(E220='club records'!$B$44, F220&lt;='club records'!$C$44), AND(E220='club records'!$B$45, F220&lt;='club records'!$C$45))), "CR", " ")</f>
        <v xml:space="preserve"> </v>
      </c>
      <c r="V220" s="14" t="str">
        <f>IF(AND(B220="high jump", OR(AND(E220='club records'!$F$1, F220&gt;='club records'!$G$1), AND(E220='club records'!$F$2, F220&gt;='club records'!$G$2), AND(E220='club records'!$F$3, F220&gt;='club records'!$G$3), AND(E220='club records'!$F$4, F220&gt;='club records'!$G$4), AND(E220='club records'!$F$5, F220&gt;='club records'!$G$5))), "CR", " ")</f>
        <v xml:space="preserve"> </v>
      </c>
      <c r="W220" s="14" t="str">
        <f>IF(AND(B220="long jump", OR(AND(E220='club records'!$F$6, F220&gt;='club records'!$G$6), AND(E220='club records'!$F$7, F220&gt;='club records'!$G$7), AND(E220='club records'!$F$8, F220&gt;='club records'!$G$8), AND(E220='club records'!$F$9, F220&gt;='club records'!$G$9), AND(E220='club records'!$F$10, F220&gt;='club records'!$G$10))), "CR", " ")</f>
        <v xml:space="preserve"> </v>
      </c>
      <c r="X220" s="14" t="str">
        <f>IF(AND(B220="triple jump", OR(AND(E220='club records'!$F$11, F220&gt;='club records'!$G$11), AND(E220='club records'!$F$12, F220&gt;='club records'!$G$12), AND(E220='club records'!$F$13, F220&gt;='club records'!$G$13), AND(E220='club records'!$F$14, F220&gt;='club records'!$G$14), AND(E220='club records'!$F$15, F220&gt;='club records'!$G$15))), "CR", " ")</f>
        <v xml:space="preserve"> </v>
      </c>
      <c r="Y220" s="14" t="str">
        <f>IF(AND(B220="pole vault", OR(AND(E220='club records'!$F$16, F220&gt;='club records'!$G$16), AND(E220='club records'!$F$17, F220&gt;='club records'!$G$17), AND(E220='club records'!$F$18, F220&gt;='club records'!$G$18), AND(E220='club records'!$F$19, F220&gt;='club records'!$G$19), AND(E220='club records'!$F$20, F220&gt;='club records'!$G$20))), "CR", " ")</f>
        <v xml:space="preserve"> </v>
      </c>
      <c r="Z220" s="14" t="str">
        <f>IF(AND(B220="discus 1", E220='club records'!$F$21, F220&gt;='club records'!$G$21), "CR", " ")</f>
        <v xml:space="preserve"> </v>
      </c>
      <c r="AA220" s="14" t="str">
        <f>IF(AND(B220="discus 1.25", E220='club records'!$F$22, F220&gt;='club records'!$G$22), "CR", " ")</f>
        <v xml:space="preserve"> </v>
      </c>
      <c r="AB220" s="14" t="str">
        <f>IF(AND(B220="discus 1.5", E220='club records'!$F$23, F220&gt;='club records'!$G$23), "CR", " ")</f>
        <v xml:space="preserve"> </v>
      </c>
      <c r="AC220" s="14" t="str">
        <f>IF(AND(B220="discus 1.75", E220='club records'!$F$24, F220&gt;='club records'!$G$24), "CR", " ")</f>
        <v xml:space="preserve"> </v>
      </c>
      <c r="AD220" s="14" t="str">
        <f>IF(AND(B220="discus 2", E220='club records'!$F$25, F220&gt;='club records'!$G$25), "CR", " ")</f>
        <v xml:space="preserve"> </v>
      </c>
      <c r="AE220" s="14" t="str">
        <f>IF(AND(B220="hammer 4", E220='club records'!$F$27, F220&gt;='club records'!$G$27), "CR", " ")</f>
        <v xml:space="preserve"> </v>
      </c>
      <c r="AF220" s="14" t="str">
        <f>IF(AND(B220="hammer 5", E220='club records'!$F$28, F220&gt;='club records'!$G$28), "CR", " ")</f>
        <v xml:space="preserve"> </v>
      </c>
      <c r="AG220" s="14" t="str">
        <f>IF(AND(B220="hammer 6", E220='club records'!$F$29, F220&gt;='club records'!$G$29), "CR", " ")</f>
        <v xml:space="preserve"> </v>
      </c>
      <c r="AH220" s="14" t="str">
        <f>IF(AND(B220="hammer 7.26", E220='club records'!$F$30, F220&gt;='club records'!$G$30), "CR", " ")</f>
        <v xml:space="preserve"> </v>
      </c>
      <c r="AI220" s="14" t="str">
        <f>IF(AND(B220="javelin 400", E220='club records'!$F$31, F220&gt;='club records'!$G$31), "CR", " ")</f>
        <v xml:space="preserve"> </v>
      </c>
      <c r="AJ220" s="14" t="str">
        <f>IF(AND(B220="javelin 600", E220='club records'!$F$32, F220&gt;='club records'!$G$32), "CR", " ")</f>
        <v xml:space="preserve"> </v>
      </c>
      <c r="AK220" s="14" t="str">
        <f>IF(AND(B220="javelin 700", E220='club records'!$F$33, F220&gt;='club records'!$G$33), "CR", " ")</f>
        <v xml:space="preserve"> </v>
      </c>
      <c r="AL220" s="14" t="str">
        <f>IF(AND(B220="javelin 800", OR(AND(E220='club records'!$F$34, F220&gt;='club records'!$G$34), AND(E220='club records'!$F$35, F220&gt;='club records'!$G$35))), "CR", " ")</f>
        <v xml:space="preserve"> </v>
      </c>
      <c r="AM220" s="14" t="str">
        <f>IF(AND(B220="shot 3", E220='club records'!$F$36, F220&gt;='club records'!$G$36), "CR", " ")</f>
        <v xml:space="preserve"> </v>
      </c>
      <c r="AN220" s="14" t="str">
        <f>IF(AND(B220="shot 4", E220='club records'!$F$37, F220&gt;='club records'!$G$37), "CR", " ")</f>
        <v xml:space="preserve"> </v>
      </c>
      <c r="AO220" s="14" t="str">
        <f>IF(AND(B220="shot 5", E220='club records'!$F$38, F220&gt;='club records'!$G$38), "CR", " ")</f>
        <v xml:space="preserve"> </v>
      </c>
      <c r="AP220" s="14" t="str">
        <f>IF(AND(B220="shot 6", E220='club records'!$F$39, F220&gt;='club records'!$G$39), "CR", " ")</f>
        <v xml:space="preserve"> </v>
      </c>
      <c r="AQ220" s="14" t="str">
        <f>IF(AND(B220="shot 7.26", E220='club records'!$F$40, F220&gt;='club records'!$G$40), "CR", " ")</f>
        <v xml:space="preserve"> </v>
      </c>
      <c r="AR220" s="14" t="str">
        <f>IF(AND(B220="60H",OR(AND(E220='club records'!$J$1,F220&lt;='club records'!$K$1),AND(E220='club records'!$J$2,F220&lt;='club records'!$K$2),AND(E220='club records'!$J$3,F220&lt;='club records'!$K$3),AND(E220='club records'!$J$4,F220&lt;='club records'!$K$4),AND(E220='club records'!$J$5,F220&lt;='club records'!$K$5))),"CR"," ")</f>
        <v xml:space="preserve"> </v>
      </c>
      <c r="AS220" s="14" t="str">
        <f>IF(AND(B220="75H", AND(E220='club records'!$J$6, F220&lt;='club records'!$K$6)), "CR", " ")</f>
        <v xml:space="preserve"> </v>
      </c>
      <c r="AT220" s="14" t="str">
        <f>IF(AND(B220="80H", AND(E220='club records'!$J$7, F220&lt;='club records'!$K$7)), "CR", " ")</f>
        <v xml:space="preserve"> </v>
      </c>
      <c r="AU220" s="14" t="str">
        <f>IF(AND(B220="100H", AND(E220='club records'!$J$8, F220&lt;='club records'!$K$8)), "CR", " ")</f>
        <v xml:space="preserve"> </v>
      </c>
      <c r="AV220" s="14" t="str">
        <f>IF(AND(B220="110H", OR(AND(E220='club records'!$J$9, F220&lt;='club records'!$K$9), AND(E220='club records'!$J$10, F220&lt;='club records'!$K$10))), "CR", " ")</f>
        <v xml:space="preserve"> </v>
      </c>
      <c r="AW220" s="14" t="str">
        <f>IF(AND(B220="400H", OR(AND(E220='club records'!$J$11, F220&lt;='club records'!$K$11), AND(E220='club records'!$J$12, F220&lt;='club records'!$K$12), AND(E220='club records'!$J$13, F220&lt;='club records'!$K$13), AND(E220='club records'!$J$14, F220&lt;='club records'!$K$14))), "CR", " ")</f>
        <v xml:space="preserve"> </v>
      </c>
      <c r="AX220" s="14" t="str">
        <f>IF(AND(B220="1500SC", AND(E220='club records'!$J$15, F220&lt;='club records'!$K$15)), "CR", " ")</f>
        <v xml:space="preserve"> </v>
      </c>
      <c r="AY220" s="14" t="str">
        <f>IF(AND(B220="2000SC", OR(AND(E220='club records'!$J$17, F220&lt;='club records'!$K$17), AND(E220='club records'!$J$18, F220&lt;='club records'!$K$18))), "CR", " ")</f>
        <v xml:space="preserve"> </v>
      </c>
      <c r="AZ220" s="14" t="str">
        <f>IF(AND(B220="3000SC", OR(AND(E220='club records'!$J$20, F220&lt;='club records'!$K$20), AND(E220='club records'!$J$21, F220&lt;='club records'!$K$21))), "CR", " ")</f>
        <v xml:space="preserve"> </v>
      </c>
      <c r="BA220" s="15" t="str">
        <f>IF(AND(B220="4x100", OR(AND(E220='club records'!$N$1, F220&lt;='club records'!$O$1), AND(E220='club records'!$N$2, F220&lt;='club records'!$O$2), AND(E220='club records'!$N$3, F220&lt;='club records'!$O$3), AND(E220='club records'!$N$4, F220&lt;='club records'!$O$4), AND(E220='club records'!$N$5, F220&lt;='club records'!$O$5))), "CR", " ")</f>
        <v xml:space="preserve"> </v>
      </c>
      <c r="BB220" s="15" t="str">
        <f>IF(AND(B220="4x200", OR(AND(E220='club records'!$N$6, F220&lt;='club records'!$O$6), AND(E220='club records'!$N$7, F220&lt;='club records'!$O$7), AND(E220='club records'!$N$8, F220&lt;='club records'!$O$8), AND(E220='club records'!$N$9, F220&lt;='club records'!$O$9), AND(E220='club records'!$N$10, F220&lt;='club records'!$O$10))), "CR", " ")</f>
        <v xml:space="preserve"> </v>
      </c>
      <c r="BC220" s="15" t="str">
        <f>IF(AND(B220="4x300", AND(E220='club records'!$N$11, F220&lt;='club records'!$O$11)), "CR", " ")</f>
        <v xml:space="preserve"> </v>
      </c>
      <c r="BD220" s="15" t="str">
        <f>IF(AND(B220="4x400", OR(AND(E220='club records'!$N$12, F220&lt;='club records'!$O$12), AND(E220='club records'!$N$13, F220&lt;='club records'!$O$13), AND(E220='club records'!$N$14, F220&lt;='club records'!$O$14), AND(E220='club records'!$N$15, F220&lt;='club records'!$O$15))), "CR", " ")</f>
        <v xml:space="preserve"> </v>
      </c>
      <c r="BE220" s="15" t="str">
        <f>IF(AND(B220="3x800", OR(AND(E220='club records'!$N$16, F220&lt;='club records'!$O$16), AND(E220='club records'!$N$17, F220&lt;='club records'!$O$17), AND(E220='club records'!$N$18, F220&lt;='club records'!$O$18))), "CR", " ")</f>
        <v xml:space="preserve"> </v>
      </c>
      <c r="BF220" s="15" t="str">
        <f>IF(AND(B220="pentathlon", OR(AND(E220='club records'!$N$21, F220&gt;='club records'!$O$21), AND(E220='club records'!$N$22, F220&gt;='club records'!$O$22),AND(E220='club records'!$N$23, F220&gt;='club records'!$O$23),AND(E220='club records'!$N$24, F220&gt;='club records'!$O$24))), "CR", " ")</f>
        <v xml:space="preserve"> </v>
      </c>
      <c r="BG220" s="15" t="str">
        <f>IF(AND(B220="heptathlon", OR(AND(E220='club records'!$N$26, F220&gt;='club records'!$O$26), AND(E220='club records'!$N$27, F220&gt;='club records'!$O$27))), "CR", " ")</f>
        <v xml:space="preserve"> </v>
      </c>
      <c r="BH220" s="15" t="str">
        <f>IF(AND(B220="decathlon", OR(AND(E220='club records'!$N$29, F220&gt;='club records'!$O$29), AND(E220='club records'!$N$30, F220&gt;='club records'!$O$30),AND(E220='club records'!$N$31, F220&gt;='club records'!$O$31))), "CR", " ")</f>
        <v xml:space="preserve"> </v>
      </c>
    </row>
    <row r="221" spans="1:16333" ht="14.5" x14ac:dyDescent="0.35">
      <c r="A221" s="1" t="str">
        <f t="shared" si="15"/>
        <v>U15</v>
      </c>
      <c r="B221" s="2" t="s">
        <v>6</v>
      </c>
      <c r="C221" s="1" t="s">
        <v>94</v>
      </c>
      <c r="D221" s="1" t="s">
        <v>417</v>
      </c>
      <c r="E221" s="19" t="s">
        <v>11</v>
      </c>
      <c r="F221" s="21">
        <v>1.68</v>
      </c>
      <c r="G221" s="26">
        <v>43681</v>
      </c>
      <c r="H221" s="1" t="s">
        <v>313</v>
      </c>
      <c r="I221" s="1" t="s">
        <v>526</v>
      </c>
      <c r="J221" s="15" t="str">
        <f t="shared" si="16"/>
        <v/>
      </c>
      <c r="K221" s="15" t="str">
        <f>IF(AND(B221=100, OR(AND(E221='club records'!$B$6, F221&lt;='club records'!$C$6), AND(E221='club records'!$B$7, F221&lt;='club records'!$C$7), AND(E221='club records'!$B$8, F221&lt;='club records'!$C$8), AND(E221='club records'!$B$9, F221&lt;='club records'!$C$9), AND(E221='club records'!$B$10, F221&lt;='club records'!$C$10))), "CR", " ")</f>
        <v xml:space="preserve"> </v>
      </c>
      <c r="L221" s="15" t="str">
        <f>IF(AND(B221=200, OR(AND(E221='club records'!$B$11, F221&lt;='club records'!$C$11), AND(E221='club records'!$B$12, F221&lt;='club records'!$C$12), AND(E221='club records'!$B$13, F221&lt;='club records'!$C$13), AND(E221='club records'!$B$14, F221&lt;='club records'!$C$14), AND(E221='club records'!$B$15, F221&lt;='club records'!$C$15))), "CR", " ")</f>
        <v xml:space="preserve"> </v>
      </c>
      <c r="M221" s="15" t="str">
        <f>IF(AND(B221=300, OR(AND(E221='club records'!$B$16, F221&lt;='club records'!$C$16), AND(E221='club records'!$B$17, F221&lt;='club records'!$C$17))), "CR", " ")</f>
        <v xml:space="preserve"> </v>
      </c>
      <c r="N221" s="15" t="str">
        <f>IF(AND(B221=400, OR(AND(E221='club records'!$B$18, F221&lt;='club records'!$C$18), AND(E221='club records'!$B$19, F221&lt;='club records'!$C$19), AND(E221='club records'!$B$20, F221&lt;='club records'!$C$20), AND(E221='club records'!$B$21, F221&lt;='club records'!$C$21))), "CR", " ")</f>
        <v xml:space="preserve"> </v>
      </c>
      <c r="O221" s="15" t="str">
        <f>IF(AND(B221=800, OR(AND(E221='club records'!$B$22, F221&lt;='club records'!$C$22), AND(E221='club records'!$B$23, F221&lt;='club records'!$C$23), AND(E221='club records'!$B$24, F221&lt;='club records'!$C$24), AND(E221='club records'!$B$25, F221&lt;='club records'!$C$25), AND(E221='club records'!$B$26, F221&lt;='club records'!$C$26))), "CR", " ")</f>
        <v xml:space="preserve"> </v>
      </c>
      <c r="P221" s="15" t="str">
        <f>IF(AND(B221=1000, OR(AND(E221='club records'!$B$27, F221&lt;='club records'!$C$27), AND(E221='club records'!$B$28, F221&lt;='club records'!$C$28))), "CR", " ")</f>
        <v xml:space="preserve"> </v>
      </c>
      <c r="Q221" s="15" t="str">
        <f>IF(AND(B221=1500, OR(AND(E221='club records'!$B$29, F221&lt;='club records'!$C$29), AND(E221='club records'!$B$30, F221&lt;='club records'!$C$30), AND(E221='club records'!$B$31, F221&lt;='club records'!$C$31), AND(E221='club records'!$B$32, F221&lt;='club records'!$C$32), AND(E221='club records'!$B$33, F221&lt;='club records'!$C$33))), "CR", " ")</f>
        <v xml:space="preserve"> </v>
      </c>
      <c r="R221" s="15" t="str">
        <f>IF(AND(B221="1600 (Mile)",OR(AND(E221='club records'!$B$34,F221&lt;='club records'!$C$34),AND(E221='club records'!$B$35,F221&lt;='club records'!$C$35),AND(E221='club records'!$B$36,F221&lt;='club records'!$C$36),AND(E221='club records'!$B$37,F221&lt;='club records'!$C$37))),"CR"," ")</f>
        <v xml:space="preserve"> </v>
      </c>
      <c r="S221" s="15" t="str">
        <f>IF(AND(B221=3000, OR(AND(E221='club records'!$B$38, F221&lt;='club records'!$C$38), AND(E221='club records'!$B$39, F221&lt;='club records'!$C$39), AND(E221='club records'!$B$40, F221&lt;='club records'!$C$40), AND(E221='club records'!$B$41, F221&lt;='club records'!$C$41))), "CR", " ")</f>
        <v xml:space="preserve"> </v>
      </c>
      <c r="T221" s="15" t="str">
        <f>IF(AND(B221=5000, OR(AND(E221='club records'!$B$42, F221&lt;='club records'!$C$42), AND(E221='club records'!$B$43, F221&lt;='club records'!$C$43))), "CR", " ")</f>
        <v xml:space="preserve"> </v>
      </c>
      <c r="U221" s="14" t="str">
        <f>IF(AND(B221=10000, OR(AND(E221='club records'!$B$44, F221&lt;='club records'!$C$44), AND(E221='club records'!$B$45, F221&lt;='club records'!$C$45))), "CR", " ")</f>
        <v xml:space="preserve"> </v>
      </c>
      <c r="V221" s="14" t="str">
        <f>IF(AND(B221="high jump", OR(AND(E221='club records'!$F$1, F221&gt;='club records'!$G$1), AND(E221='club records'!$F$2, F221&gt;='club records'!$G$2), AND(E221='club records'!$F$3, F221&gt;='club records'!$G$3), AND(E221='club records'!$F$4, F221&gt;='club records'!$G$4), AND(E221='club records'!$F$5, F221&gt;='club records'!$G$5))), "CR", " ")</f>
        <v xml:space="preserve"> </v>
      </c>
      <c r="W221" s="14" t="str">
        <f>IF(AND(B221="long jump", OR(AND(E221='club records'!$F$6, F221&gt;='club records'!$G$6), AND(E221='club records'!$F$7, F221&gt;='club records'!$G$7), AND(E221='club records'!$F$8, F221&gt;='club records'!$G$8), AND(E221='club records'!$F$9, F221&gt;='club records'!$G$9), AND(E221='club records'!$F$10, F221&gt;='club records'!$G$10))), "CR", " ")</f>
        <v xml:space="preserve"> </v>
      </c>
      <c r="X221" s="14" t="str">
        <f>IF(AND(B221="triple jump", OR(AND(E221='club records'!$F$11, F221&gt;='club records'!$G$11), AND(E221='club records'!$F$12, F221&gt;='club records'!$G$12), AND(E221='club records'!$F$13, F221&gt;='club records'!$G$13), AND(E221='club records'!$F$14, F221&gt;='club records'!$G$14), AND(E221='club records'!$F$15, F221&gt;='club records'!$G$15))), "CR", " ")</f>
        <v xml:space="preserve"> </v>
      </c>
      <c r="Y221" s="14" t="str">
        <f>IF(AND(B221="pole vault", OR(AND(E221='club records'!$F$16, F221&gt;='club records'!$G$16), AND(E221='club records'!$F$17, F221&gt;='club records'!$G$17), AND(E221='club records'!$F$18, F221&gt;='club records'!$G$18), AND(E221='club records'!$F$19, F221&gt;='club records'!$G$19), AND(E221='club records'!$F$20, F221&gt;='club records'!$G$20))), "CR", " ")</f>
        <v xml:space="preserve"> </v>
      </c>
      <c r="Z221" s="14" t="str">
        <f>IF(AND(B221="discus 1", E221='club records'!$F$21, F221&gt;='club records'!$G$21), "CR", " ")</f>
        <v xml:space="preserve"> </v>
      </c>
      <c r="AA221" s="14" t="str">
        <f>IF(AND(B221="discus 1.25", E221='club records'!$F$22, F221&gt;='club records'!$G$22), "CR", " ")</f>
        <v xml:space="preserve"> </v>
      </c>
      <c r="AB221" s="14" t="str">
        <f>IF(AND(B221="discus 1.5", E221='club records'!$F$23, F221&gt;='club records'!$G$23), "CR", " ")</f>
        <v xml:space="preserve"> </v>
      </c>
      <c r="AC221" s="14" t="str">
        <f>IF(AND(B221="discus 1.75", E221='club records'!$F$24, F221&gt;='club records'!$G$24), "CR", " ")</f>
        <v xml:space="preserve"> </v>
      </c>
      <c r="AD221" s="14" t="str">
        <f>IF(AND(B221="discus 2", E221='club records'!$F$25, F221&gt;='club records'!$G$25), "CR", " ")</f>
        <v xml:space="preserve"> </v>
      </c>
      <c r="AE221" s="14" t="str">
        <f>IF(AND(B221="hammer 4", E221='club records'!$F$27, F221&gt;='club records'!$G$27), "CR", " ")</f>
        <v xml:space="preserve"> </v>
      </c>
      <c r="AF221" s="14" t="str">
        <f>IF(AND(B221="hammer 5", E221='club records'!$F$28, F221&gt;='club records'!$G$28), "CR", " ")</f>
        <v xml:space="preserve"> </v>
      </c>
      <c r="AG221" s="14" t="str">
        <f>IF(AND(B221="hammer 6", E221='club records'!$F$29, F221&gt;='club records'!$G$29), "CR", " ")</f>
        <v xml:space="preserve"> </v>
      </c>
      <c r="AH221" s="14" t="str">
        <f>IF(AND(B221="hammer 7.26", E221='club records'!$F$30, F221&gt;='club records'!$G$30), "CR", " ")</f>
        <v xml:space="preserve"> </v>
      </c>
      <c r="AI221" s="14" t="str">
        <f>IF(AND(B221="javelin 400", E221='club records'!$F$31, F221&gt;='club records'!$G$31), "CR", " ")</f>
        <v xml:space="preserve"> </v>
      </c>
      <c r="AJ221" s="14" t="str">
        <f>IF(AND(B221="javelin 600", E221='club records'!$F$32, F221&gt;='club records'!$G$32), "CR", " ")</f>
        <v xml:space="preserve"> </v>
      </c>
      <c r="AK221" s="14" t="str">
        <f>IF(AND(B221="javelin 700", E221='club records'!$F$33, F221&gt;='club records'!$G$33), "CR", " ")</f>
        <v xml:space="preserve"> </v>
      </c>
      <c r="AL221" s="14" t="str">
        <f>IF(AND(B221="javelin 800", OR(AND(E221='club records'!$F$34, F221&gt;='club records'!$G$34), AND(E221='club records'!$F$35, F221&gt;='club records'!$G$35))), "CR", " ")</f>
        <v xml:space="preserve"> </v>
      </c>
      <c r="AM221" s="14" t="str">
        <f>IF(AND(B221="shot 3", E221='club records'!$F$36, F221&gt;='club records'!$G$36), "CR", " ")</f>
        <v xml:space="preserve"> </v>
      </c>
      <c r="AN221" s="14" t="str">
        <f>IF(AND(B221="shot 4", E221='club records'!$F$37, F221&gt;='club records'!$G$37), "CR", " ")</f>
        <v xml:space="preserve"> </v>
      </c>
      <c r="AO221" s="14" t="str">
        <f>IF(AND(B221="shot 5", E221='club records'!$F$38, F221&gt;='club records'!$G$38), "CR", " ")</f>
        <v xml:space="preserve"> </v>
      </c>
      <c r="AP221" s="14" t="str">
        <f>IF(AND(B221="shot 6", E221='club records'!$F$39, F221&gt;='club records'!$G$39), "CR", " ")</f>
        <v xml:space="preserve"> </v>
      </c>
      <c r="AQ221" s="14" t="str">
        <f>IF(AND(B221="shot 7.26", E221='club records'!$F$40, F221&gt;='club records'!$G$40), "CR", " ")</f>
        <v xml:space="preserve"> </v>
      </c>
      <c r="AR221" s="14" t="str">
        <f>IF(AND(B221="60H",OR(AND(E221='club records'!$J$1,F221&lt;='club records'!$K$1),AND(E221='club records'!$J$2,F221&lt;='club records'!$K$2),AND(E221='club records'!$J$3,F221&lt;='club records'!$K$3),AND(E221='club records'!$J$4,F221&lt;='club records'!$K$4),AND(E221='club records'!$J$5,F221&lt;='club records'!$K$5))),"CR"," ")</f>
        <v xml:space="preserve"> </v>
      </c>
      <c r="AS221" s="14" t="str">
        <f>IF(AND(B221="75H", AND(E221='club records'!$J$6, F221&lt;='club records'!$K$6)), "CR", " ")</f>
        <v xml:space="preserve"> </v>
      </c>
      <c r="AT221" s="14" t="str">
        <f>IF(AND(B221="80H", AND(E221='club records'!$J$7, F221&lt;='club records'!$K$7)), "CR", " ")</f>
        <v xml:space="preserve"> </v>
      </c>
      <c r="AU221" s="14" t="str">
        <f>IF(AND(B221="100H", AND(E221='club records'!$J$8, F221&lt;='club records'!$K$8)), "CR", " ")</f>
        <v xml:space="preserve"> </v>
      </c>
      <c r="AV221" s="14" t="str">
        <f>IF(AND(B221="110H", OR(AND(E221='club records'!$J$9, F221&lt;='club records'!$K$9), AND(E221='club records'!$J$10, F221&lt;='club records'!$K$10))), "CR", " ")</f>
        <v xml:space="preserve"> </v>
      </c>
      <c r="AW221" s="14" t="str">
        <f>IF(AND(B221="400H", OR(AND(E221='club records'!$J$11, F221&lt;='club records'!$K$11), AND(E221='club records'!$J$12, F221&lt;='club records'!$K$12), AND(E221='club records'!$J$13, F221&lt;='club records'!$K$13), AND(E221='club records'!$J$14, F221&lt;='club records'!$K$14))), "CR", " ")</f>
        <v xml:space="preserve"> </v>
      </c>
      <c r="AX221" s="14" t="str">
        <f>IF(AND(B221="1500SC", AND(E221='club records'!$J$15, F221&lt;='club records'!$K$15)), "CR", " ")</f>
        <v xml:space="preserve"> </v>
      </c>
      <c r="AY221" s="14" t="str">
        <f>IF(AND(B221="2000SC", OR(AND(E221='club records'!$J$17, F221&lt;='club records'!$K$17), AND(E221='club records'!$J$18, F221&lt;='club records'!$K$18))), "CR", " ")</f>
        <v xml:space="preserve"> </v>
      </c>
      <c r="AZ221" s="14" t="str">
        <f>IF(AND(B221="3000SC", OR(AND(E221='club records'!$J$20, F221&lt;='club records'!$K$20), AND(E221='club records'!$J$21, F221&lt;='club records'!$K$21))), "CR", " ")</f>
        <v xml:space="preserve"> </v>
      </c>
      <c r="BA221" s="15" t="str">
        <f>IF(AND(B221="4x100", OR(AND(E221='club records'!$N$1, F221&lt;='club records'!$O$1), AND(E221='club records'!$N$2, F221&lt;='club records'!$O$2), AND(E221='club records'!$N$3, F221&lt;='club records'!$O$3), AND(E221='club records'!$N$4, F221&lt;='club records'!$O$4), AND(E221='club records'!$N$5, F221&lt;='club records'!$O$5))), "CR", " ")</f>
        <v xml:space="preserve"> </v>
      </c>
      <c r="BB221" s="15" t="str">
        <f>IF(AND(B221="4x200", OR(AND(E221='club records'!$N$6, F221&lt;='club records'!$O$6), AND(E221='club records'!$N$7, F221&lt;='club records'!$O$7), AND(E221='club records'!$N$8, F221&lt;='club records'!$O$8), AND(E221='club records'!$N$9, F221&lt;='club records'!$O$9), AND(E221='club records'!$N$10, F221&lt;='club records'!$O$10))), "CR", " ")</f>
        <v xml:space="preserve"> </v>
      </c>
      <c r="BC221" s="15" t="str">
        <f>IF(AND(B221="4x300", AND(E221='club records'!$N$11, F221&lt;='club records'!$O$11)), "CR", " ")</f>
        <v xml:space="preserve"> </v>
      </c>
      <c r="BD221" s="15" t="str">
        <f>IF(AND(B221="4x400", OR(AND(E221='club records'!$N$12, F221&lt;='club records'!$O$12), AND(E221='club records'!$N$13, F221&lt;='club records'!$O$13), AND(E221='club records'!$N$14, F221&lt;='club records'!$O$14), AND(E221='club records'!$N$15, F221&lt;='club records'!$O$15))), "CR", " ")</f>
        <v xml:space="preserve"> </v>
      </c>
      <c r="BE221" s="15" t="str">
        <f>IF(AND(B221="3x800", OR(AND(E221='club records'!$N$16, F221&lt;='club records'!$O$16), AND(E221='club records'!$N$17, F221&lt;='club records'!$O$17), AND(E221='club records'!$N$18, F221&lt;='club records'!$O$18))), "CR", " ")</f>
        <v xml:space="preserve"> </v>
      </c>
      <c r="BF221" s="15" t="str">
        <f>IF(AND(B221="pentathlon", OR(AND(E221='club records'!$N$21, F221&gt;='club records'!$O$21), AND(E221='club records'!$N$22, F221&gt;='club records'!$O$22),AND(E221='club records'!$N$23, F221&gt;='club records'!$O$23),AND(E221='club records'!$N$24, F221&gt;='club records'!$O$24))), "CR", " ")</f>
        <v xml:space="preserve"> </v>
      </c>
      <c r="BG221" s="15" t="str">
        <f>IF(AND(B221="heptathlon", OR(AND(E221='club records'!$N$26, F221&gt;='club records'!$O$26), AND(E221='club records'!$N$27, F221&gt;='club records'!$O$27))), "CR", " ")</f>
        <v xml:space="preserve"> </v>
      </c>
      <c r="BH221" s="15" t="str">
        <f>IF(AND(B221="decathlon", OR(AND(E221='club records'!$N$29, F221&gt;='club records'!$O$29), AND(E221='club records'!$N$30, F221&gt;='club records'!$O$30),AND(E221='club records'!$N$31, F221&gt;='club records'!$O$31))), "CR", " ")</f>
        <v xml:space="preserve"> </v>
      </c>
    </row>
    <row r="222" spans="1:16333" ht="14.5" x14ac:dyDescent="0.35">
      <c r="A222" s="1" t="s">
        <v>11</v>
      </c>
      <c r="B222" s="2" t="s">
        <v>32</v>
      </c>
      <c r="C222" s="1" t="s">
        <v>57</v>
      </c>
      <c r="D222" s="1" t="s">
        <v>310</v>
      </c>
      <c r="E222" s="19" t="s">
        <v>11</v>
      </c>
      <c r="F222" s="21">
        <v>4.42</v>
      </c>
      <c r="G222" s="26">
        <v>43715</v>
      </c>
      <c r="H222" s="1" t="s">
        <v>552</v>
      </c>
      <c r="I222" s="1" t="s">
        <v>553</v>
      </c>
      <c r="J222" s="15" t="s">
        <v>410</v>
      </c>
      <c r="O222" s="1"/>
      <c r="P222" s="1"/>
      <c r="Q222" s="1"/>
      <c r="R222" s="1"/>
      <c r="S222" s="1"/>
      <c r="T222" s="1"/>
    </row>
    <row r="223" spans="1:16333" ht="14.5" x14ac:dyDescent="0.35">
      <c r="A223" s="1" t="str">
        <f t="shared" ref="A223:A232" si="17">E223</f>
        <v>U15</v>
      </c>
      <c r="B223" s="2" t="s">
        <v>32</v>
      </c>
      <c r="C223" s="1" t="s">
        <v>125</v>
      </c>
      <c r="D223" s="1" t="s">
        <v>0</v>
      </c>
      <c r="E223" s="19" t="s">
        <v>11</v>
      </c>
      <c r="F223" s="20">
        <v>8.17</v>
      </c>
      <c r="G223" s="26">
        <v>43603</v>
      </c>
      <c r="H223" s="1" t="s">
        <v>304</v>
      </c>
      <c r="I223" s="1" t="s">
        <v>358</v>
      </c>
      <c r="J223" s="15" t="str">
        <f t="shared" ref="J223:J230" si="18">IF(OR(K223="CR", L223="CR", M223="CR", N223="CR", O223="CR", P223="CR", Q223="CR", R223="CR", S223="CR", T223="CR",U223="CR", V223="CR", W223="CR", X223="CR", Y223="CR", Z223="CR", AA223="CR", AB223="CR", AC223="CR", AD223="CR", AE223="CR", AF223="CR", AG223="CR", AH223="CR", AI223="CR", AJ223="CR", AK223="CR", AL223="CR", AM223="CR", AN223="CR", AO223="CR", AP223="CR", AQ223="CR", AR223="CR", AS223="CR", AT223="CR", AU223="CR", AV223="CR", AW223="CR", AX223="CR", AY223="CR", AZ223="CR", BA223="CR", BB223="CR", BC223="CR", BD223="CR", BE223="CR", BF223="CR", BG223="CR", BH223="CR"), "***CLUB RECORD***", "")</f>
        <v/>
      </c>
      <c r="K223" s="15" t="str">
        <f>IF(AND(B223=100, OR(AND(E223='club records'!$B$6, F223&lt;='club records'!$C$6), AND(E223='club records'!$B$7, F223&lt;='club records'!$C$7), AND(E223='club records'!$B$8, F223&lt;='club records'!$C$8), AND(E223='club records'!$B$9, F223&lt;='club records'!$C$9), AND(E223='club records'!$B$10, F223&lt;='club records'!$C$10))), "CR", " ")</f>
        <v xml:space="preserve"> </v>
      </c>
      <c r="L223" s="15" t="str">
        <f>IF(AND(B223=200, OR(AND(E223='club records'!$B$11, F223&lt;='club records'!$C$11), AND(E223='club records'!$B$12, F223&lt;='club records'!$C$12), AND(E223='club records'!$B$13, F223&lt;='club records'!$C$13), AND(E223='club records'!$B$14, F223&lt;='club records'!$C$14), AND(E223='club records'!$B$15, F223&lt;='club records'!$C$15))), "CR", " ")</f>
        <v xml:space="preserve"> </v>
      </c>
      <c r="M223" s="15" t="str">
        <f>IF(AND(B223=300, OR(AND(E223='club records'!$B$16, F223&lt;='club records'!$C$16), AND(E223='club records'!$B$17, F223&lt;='club records'!$C$17))), "CR", " ")</f>
        <v xml:space="preserve"> </v>
      </c>
      <c r="N223" s="15" t="str">
        <f>IF(AND(B223=400, OR(AND(E223='club records'!$B$18, F223&lt;='club records'!$C$18), AND(E223='club records'!$B$19, F223&lt;='club records'!$C$19), AND(E223='club records'!$B$20, F223&lt;='club records'!$C$20), AND(E223='club records'!$B$21, F223&lt;='club records'!$C$21))), "CR", " ")</f>
        <v xml:space="preserve"> </v>
      </c>
      <c r="O223" s="15" t="str">
        <f>IF(AND(B223=800, OR(AND(E223='club records'!$B$22, F223&lt;='club records'!$C$22), AND(E223='club records'!$B$23, F223&lt;='club records'!$C$23), AND(E223='club records'!$B$24, F223&lt;='club records'!$C$24), AND(E223='club records'!$B$25, F223&lt;='club records'!$C$25), AND(E223='club records'!$B$26, F223&lt;='club records'!$C$26))), "CR", " ")</f>
        <v xml:space="preserve"> </v>
      </c>
      <c r="P223" s="15" t="str">
        <f>IF(AND(B223=1000, OR(AND(E223='club records'!$B$27, F223&lt;='club records'!$C$27), AND(E223='club records'!$B$28, F223&lt;='club records'!$C$28))), "CR", " ")</f>
        <v xml:space="preserve"> </v>
      </c>
      <c r="Q223" s="15" t="str">
        <f>IF(AND(B223=1500, OR(AND(E223='club records'!$B$29, F223&lt;='club records'!$C$29), AND(E223='club records'!$B$30, F223&lt;='club records'!$C$30), AND(E223='club records'!$B$31, F223&lt;='club records'!$C$31), AND(E223='club records'!$B$32, F223&lt;='club records'!$C$32), AND(E223='club records'!$B$33, F223&lt;='club records'!$C$33))), "CR", " ")</f>
        <v xml:space="preserve"> </v>
      </c>
      <c r="R223" s="15" t="str">
        <f>IF(AND(B223="1600 (Mile)",OR(AND(E223='club records'!$B$34,F223&lt;='club records'!$C$34),AND(E223='club records'!$B$35,F223&lt;='club records'!$C$35),AND(E223='club records'!$B$36,F223&lt;='club records'!$C$36),AND(E223='club records'!$B$37,F223&lt;='club records'!$C$37))),"CR"," ")</f>
        <v xml:space="preserve"> </v>
      </c>
      <c r="S223" s="15" t="str">
        <f>IF(AND(B223=3000, OR(AND(E223='club records'!$B$38, F223&lt;='club records'!$C$38), AND(E223='club records'!$B$39, F223&lt;='club records'!$C$39), AND(E223='club records'!$B$40, F223&lt;='club records'!$C$40), AND(E223='club records'!$B$41, F223&lt;='club records'!$C$41))), "CR", " ")</f>
        <v xml:space="preserve"> </v>
      </c>
      <c r="T223" s="15" t="str">
        <f>IF(AND(B223=5000, OR(AND(E223='club records'!$B$42, F223&lt;='club records'!$C$42), AND(E223='club records'!$B$43, F223&lt;='club records'!$C$43))), "CR", " ")</f>
        <v xml:space="preserve"> </v>
      </c>
      <c r="U223" s="14" t="str">
        <f>IF(AND(B223=10000, OR(AND(E223='club records'!$B$44, F223&lt;='club records'!$C$44), AND(E223='club records'!$B$45, F223&lt;='club records'!$C$45))), "CR", " ")</f>
        <v xml:space="preserve"> </v>
      </c>
      <c r="V223" s="14" t="str">
        <f>IF(AND(B223="high jump", OR(AND(E223='club records'!$F$1, F223&gt;='club records'!$G$1), AND(E223='club records'!$F$2, F223&gt;='club records'!$G$2), AND(E223='club records'!$F$3, F223&gt;='club records'!$G$3), AND(E223='club records'!$F$4, F223&gt;='club records'!$G$4), AND(E223='club records'!$F$5, F223&gt;='club records'!$G$5))), "CR", " ")</f>
        <v xml:space="preserve"> </v>
      </c>
      <c r="W223" s="14" t="str">
        <f>IF(AND(B223="long jump", OR(AND(E223='club records'!$F$6, F223&gt;='club records'!$G$6), AND(E223='club records'!$F$7, F223&gt;='club records'!$G$7), AND(E223='club records'!$F$8, F223&gt;='club records'!$G$8), AND(E223='club records'!$F$9, F223&gt;='club records'!$G$9), AND(E223='club records'!$F$10, F223&gt;='club records'!$G$10))), "CR", " ")</f>
        <v xml:space="preserve"> </v>
      </c>
      <c r="X223" s="14" t="str">
        <f>IF(AND(B223="triple jump", OR(AND(E223='club records'!$F$11, F223&gt;='club records'!$G$11), AND(E223='club records'!$F$12, F223&gt;='club records'!$G$12), AND(E223='club records'!$F$13, F223&gt;='club records'!$G$13), AND(E223='club records'!$F$14, F223&gt;='club records'!$G$14), AND(E223='club records'!$F$15, F223&gt;='club records'!$G$15))), "CR", " ")</f>
        <v xml:space="preserve"> </v>
      </c>
      <c r="Y223" s="14" t="str">
        <f>IF(AND(B223="pole vault", OR(AND(E223='club records'!$F$16, F223&gt;='club records'!$G$16), AND(E223='club records'!$F$17, F223&gt;='club records'!$G$17), AND(E223='club records'!$F$18, F223&gt;='club records'!$G$18), AND(E223='club records'!$F$19, F223&gt;='club records'!$G$19), AND(E223='club records'!$F$20, F223&gt;='club records'!$G$20))), "CR", " ")</f>
        <v xml:space="preserve"> </v>
      </c>
      <c r="Z223" s="14" t="str">
        <f>IF(AND(B223="discus 1", E223='club records'!$F$21, F223&gt;='club records'!$G$21), "CR", " ")</f>
        <v xml:space="preserve"> </v>
      </c>
      <c r="AA223" s="14" t="str">
        <f>IF(AND(B223="discus 1.25", E223='club records'!$F$22, F223&gt;='club records'!$G$22), "CR", " ")</f>
        <v xml:space="preserve"> </v>
      </c>
      <c r="AB223" s="14" t="str">
        <f>IF(AND(B223="discus 1.5", E223='club records'!$F$23, F223&gt;='club records'!$G$23), "CR", " ")</f>
        <v xml:space="preserve"> </v>
      </c>
      <c r="AC223" s="14" t="str">
        <f>IF(AND(B223="discus 1.75", E223='club records'!$F$24, F223&gt;='club records'!$G$24), "CR", " ")</f>
        <v xml:space="preserve"> </v>
      </c>
      <c r="AD223" s="14" t="str">
        <f>IF(AND(B223="discus 2", E223='club records'!$F$25, F223&gt;='club records'!$G$25), "CR", " ")</f>
        <v xml:space="preserve"> </v>
      </c>
      <c r="AE223" s="14" t="str">
        <f>IF(AND(B223="hammer 4", E223='club records'!$F$27, F223&gt;='club records'!$G$27), "CR", " ")</f>
        <v xml:space="preserve"> </v>
      </c>
      <c r="AF223" s="14" t="str">
        <f>IF(AND(B223="hammer 5", E223='club records'!$F$28, F223&gt;='club records'!$G$28), "CR", " ")</f>
        <v xml:space="preserve"> </v>
      </c>
      <c r="AG223" s="14" t="str">
        <f>IF(AND(B223="hammer 6", E223='club records'!$F$29, F223&gt;='club records'!$G$29), "CR", " ")</f>
        <v xml:space="preserve"> </v>
      </c>
      <c r="AH223" s="14" t="str">
        <f>IF(AND(B223="hammer 7.26", E223='club records'!$F$30, F223&gt;='club records'!$G$30), "CR", " ")</f>
        <v xml:space="preserve"> </v>
      </c>
      <c r="AI223" s="14" t="str">
        <f>IF(AND(B223="javelin 400", E223='club records'!$F$31, F223&gt;='club records'!$G$31), "CR", " ")</f>
        <v xml:space="preserve"> </v>
      </c>
      <c r="AJ223" s="14" t="str">
        <f>IF(AND(B223="javelin 600", E223='club records'!$F$32, F223&gt;='club records'!$G$32), "CR", " ")</f>
        <v xml:space="preserve"> </v>
      </c>
      <c r="AK223" s="14" t="str">
        <f>IF(AND(B223="javelin 700", E223='club records'!$F$33, F223&gt;='club records'!$G$33), "CR", " ")</f>
        <v xml:space="preserve"> </v>
      </c>
      <c r="AL223" s="14" t="str">
        <f>IF(AND(B223="javelin 800", OR(AND(E223='club records'!$F$34, F223&gt;='club records'!$G$34), AND(E223='club records'!$F$35, F223&gt;='club records'!$G$35))), "CR", " ")</f>
        <v xml:space="preserve"> </v>
      </c>
      <c r="AM223" s="14" t="str">
        <f>IF(AND(B223="shot 3", E223='club records'!$F$36, F223&gt;='club records'!$G$36), "CR", " ")</f>
        <v xml:space="preserve"> </v>
      </c>
      <c r="AN223" s="14" t="str">
        <f>IF(AND(B223="shot 4", E223='club records'!$F$37, F223&gt;='club records'!$G$37), "CR", " ")</f>
        <v xml:space="preserve"> </v>
      </c>
      <c r="AO223" s="14" t="str">
        <f>IF(AND(B223="shot 5", E223='club records'!$F$38, F223&gt;='club records'!$G$38), "CR", " ")</f>
        <v xml:space="preserve"> </v>
      </c>
      <c r="AP223" s="14" t="str">
        <f>IF(AND(B223="shot 6", E223='club records'!$F$39, F223&gt;='club records'!$G$39), "CR", " ")</f>
        <v xml:space="preserve"> </v>
      </c>
      <c r="AQ223" s="14" t="str">
        <f>IF(AND(B223="shot 7.26", E223='club records'!$F$40, F223&gt;='club records'!$G$40), "CR", " ")</f>
        <v xml:space="preserve"> </v>
      </c>
      <c r="AR223" s="14" t="str">
        <f>IF(AND(B223="60H",OR(AND(E223='club records'!$J$1,F223&lt;='club records'!$K$1),AND(E223='club records'!$J$2,F223&lt;='club records'!$K$2),AND(E223='club records'!$J$3,F223&lt;='club records'!$K$3),AND(E223='club records'!$J$4,F223&lt;='club records'!$K$4),AND(E223='club records'!$J$5,F223&lt;='club records'!$K$5))),"CR"," ")</f>
        <v xml:space="preserve"> </v>
      </c>
      <c r="AS223" s="14" t="str">
        <f>IF(AND(B223="75H", AND(E223='club records'!$J$6, F223&lt;='club records'!$K$6)), "CR", " ")</f>
        <v xml:space="preserve"> </v>
      </c>
      <c r="AT223" s="14" t="str">
        <f>IF(AND(B223="80H", AND(E223='club records'!$J$7, F223&lt;='club records'!$K$7)), "CR", " ")</f>
        <v xml:space="preserve"> </v>
      </c>
      <c r="AU223" s="14" t="str">
        <f>IF(AND(B223="100H", AND(E223='club records'!$J$8, F223&lt;='club records'!$K$8)), "CR", " ")</f>
        <v xml:space="preserve"> </v>
      </c>
      <c r="AV223" s="14" t="str">
        <f>IF(AND(B223="110H", OR(AND(E223='club records'!$J$9, F223&lt;='club records'!$K$9), AND(E223='club records'!$J$10, F223&lt;='club records'!$K$10))), "CR", " ")</f>
        <v xml:space="preserve"> </v>
      </c>
      <c r="AW223" s="14" t="str">
        <f>IF(AND(B223="400H", OR(AND(E223='club records'!$J$11, F223&lt;='club records'!$K$11), AND(E223='club records'!$J$12, F223&lt;='club records'!$K$12), AND(E223='club records'!$J$13, F223&lt;='club records'!$K$13), AND(E223='club records'!$J$14, F223&lt;='club records'!$K$14))), "CR", " ")</f>
        <v xml:space="preserve"> </v>
      </c>
      <c r="AX223" s="14" t="str">
        <f>IF(AND(B223="1500SC", AND(E223='club records'!$J$15, F223&lt;='club records'!$K$15)), "CR", " ")</f>
        <v xml:space="preserve"> </v>
      </c>
      <c r="AY223" s="14" t="str">
        <f>IF(AND(B223="2000SC", OR(AND(E223='club records'!$J$17, F223&lt;='club records'!$K$17), AND(E223='club records'!$J$18, F223&lt;='club records'!$K$18))), "CR", " ")</f>
        <v xml:space="preserve"> </v>
      </c>
      <c r="AZ223" s="14" t="str">
        <f>IF(AND(B223="3000SC", OR(AND(E223='club records'!$J$20, F223&lt;='club records'!$K$20), AND(E223='club records'!$J$21, F223&lt;='club records'!$K$21))), "CR", " ")</f>
        <v xml:space="preserve"> </v>
      </c>
      <c r="BA223" s="15" t="str">
        <f>IF(AND(B223="4x100", OR(AND(E223='club records'!$N$1, F223&lt;='club records'!$O$1), AND(E223='club records'!$N$2, F223&lt;='club records'!$O$2), AND(E223='club records'!$N$3, F223&lt;='club records'!$O$3), AND(E223='club records'!$N$4, F223&lt;='club records'!$O$4), AND(E223='club records'!$N$5, F223&lt;='club records'!$O$5))), "CR", " ")</f>
        <v xml:space="preserve"> </v>
      </c>
      <c r="BB223" s="15" t="str">
        <f>IF(AND(B223="4x200", OR(AND(E223='club records'!$N$6, F223&lt;='club records'!$O$6), AND(E223='club records'!$N$7, F223&lt;='club records'!$O$7), AND(E223='club records'!$N$8, F223&lt;='club records'!$O$8), AND(E223='club records'!$N$9, F223&lt;='club records'!$O$9), AND(E223='club records'!$N$10, F223&lt;='club records'!$O$10))), "CR", " ")</f>
        <v xml:space="preserve"> </v>
      </c>
      <c r="BC223" s="15" t="str">
        <f>IF(AND(B223="4x300", AND(E223='club records'!$N$11, F223&lt;='club records'!$O$11)), "CR", " ")</f>
        <v xml:space="preserve"> </v>
      </c>
      <c r="BD223" s="15" t="str">
        <f>IF(AND(B223="4x400", OR(AND(E223='club records'!$N$12, F223&lt;='club records'!$O$12), AND(E223='club records'!$N$13, F223&lt;='club records'!$O$13), AND(E223='club records'!$N$14, F223&lt;='club records'!$O$14), AND(E223='club records'!$N$15, F223&lt;='club records'!$O$15))), "CR", " ")</f>
        <v xml:space="preserve"> </v>
      </c>
      <c r="BE223" s="15" t="str">
        <f>IF(AND(B223="3x800", OR(AND(E223='club records'!$N$16, F223&lt;='club records'!$O$16), AND(E223='club records'!$N$17, F223&lt;='club records'!$O$17), AND(E223='club records'!$N$18, F223&lt;='club records'!$O$18))), "CR", " ")</f>
        <v xml:space="preserve"> </v>
      </c>
      <c r="BF223" s="15" t="str">
        <f>IF(AND(B223="pentathlon", OR(AND(E223='club records'!$N$21, F223&gt;='club records'!$O$21), AND(E223='club records'!$N$22, F223&gt;='club records'!$O$22),AND(E223='club records'!$N$23, F223&gt;='club records'!$O$23),AND(E223='club records'!$N$24, F223&gt;='club records'!$O$24))), "CR", " ")</f>
        <v xml:space="preserve"> </v>
      </c>
      <c r="BG223" s="15" t="str">
        <f>IF(AND(B223="heptathlon", OR(AND(E223='club records'!$N$26, F223&gt;='club records'!$O$26), AND(E223='club records'!$N$27, F223&gt;='club records'!$O$27))), "CR", " ")</f>
        <v xml:space="preserve"> </v>
      </c>
      <c r="BH223" s="15" t="str">
        <f>IF(AND(B223="decathlon", OR(AND(E223='club records'!$N$29, F223&gt;='club records'!$O$29), AND(E223='club records'!$N$30, F223&gt;='club records'!$O$30),AND(E223='club records'!$N$31, F223&gt;='club records'!$O$31))), "CR", " ")</f>
        <v xml:space="preserve"> </v>
      </c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4"/>
      <c r="AMC223" s="4"/>
      <c r="AMD223" s="4"/>
      <c r="AME223" s="4"/>
      <c r="AMF223" s="4"/>
      <c r="AMG223" s="4"/>
      <c r="AMH223" s="4"/>
      <c r="AMI223" s="4"/>
      <c r="AMJ223" s="4"/>
      <c r="AMK223" s="4"/>
      <c r="AML223" s="4"/>
      <c r="AMM223" s="4"/>
      <c r="AMN223" s="4"/>
      <c r="AMO223" s="4"/>
      <c r="AMP223" s="4"/>
      <c r="AMQ223" s="4"/>
      <c r="AMR223" s="4"/>
      <c r="AMS223" s="4"/>
      <c r="AMT223" s="4"/>
      <c r="AMU223" s="4"/>
      <c r="AMV223" s="4"/>
      <c r="AMW223" s="4"/>
      <c r="AMX223" s="4"/>
      <c r="AMY223" s="4"/>
      <c r="AMZ223" s="4"/>
      <c r="ANA223" s="4"/>
      <c r="ANB223" s="4"/>
      <c r="ANC223" s="4"/>
      <c r="AND223" s="4"/>
      <c r="ANE223" s="4"/>
      <c r="ANF223" s="4"/>
      <c r="ANG223" s="4"/>
      <c r="ANH223" s="4"/>
      <c r="ANI223" s="4"/>
      <c r="ANJ223" s="4"/>
      <c r="ANK223" s="4"/>
      <c r="ANL223" s="4"/>
      <c r="ANM223" s="4"/>
      <c r="ANN223" s="4"/>
      <c r="ANO223" s="4"/>
      <c r="ANP223" s="4"/>
      <c r="ANQ223" s="4"/>
      <c r="ANR223" s="4"/>
      <c r="ANS223" s="4"/>
      <c r="ANT223" s="4"/>
      <c r="ANU223" s="4"/>
      <c r="ANV223" s="4"/>
      <c r="ANW223" s="4"/>
      <c r="ANX223" s="4"/>
      <c r="ANY223" s="4"/>
      <c r="ANZ223" s="4"/>
      <c r="AOA223" s="4"/>
      <c r="AOB223" s="4"/>
      <c r="AOC223" s="4"/>
      <c r="AOD223" s="4"/>
      <c r="AOE223" s="4"/>
      <c r="AOF223" s="4"/>
      <c r="AOG223" s="4"/>
      <c r="AOH223" s="4"/>
      <c r="AOI223" s="4"/>
      <c r="AOJ223" s="4"/>
      <c r="AOK223" s="4"/>
      <c r="AOL223" s="4"/>
      <c r="AOM223" s="4"/>
      <c r="AON223" s="4"/>
      <c r="AOO223" s="4"/>
      <c r="AOP223" s="4"/>
      <c r="AOQ223" s="4"/>
      <c r="AOR223" s="4"/>
      <c r="AOS223" s="4"/>
      <c r="AOT223" s="4"/>
      <c r="AOU223" s="4"/>
      <c r="AOV223" s="4"/>
      <c r="AOW223" s="4"/>
      <c r="AOX223" s="4"/>
      <c r="AOY223" s="4"/>
      <c r="AOZ223" s="4"/>
      <c r="APA223" s="4"/>
      <c r="APB223" s="4"/>
      <c r="APC223" s="4"/>
      <c r="APD223" s="4"/>
      <c r="APE223" s="4"/>
      <c r="APF223" s="4"/>
      <c r="APG223" s="4"/>
      <c r="APH223" s="4"/>
      <c r="API223" s="4"/>
      <c r="APJ223" s="4"/>
      <c r="APK223" s="4"/>
      <c r="APL223" s="4"/>
      <c r="APM223" s="4"/>
      <c r="APN223" s="4"/>
      <c r="APO223" s="4"/>
      <c r="APP223" s="4"/>
      <c r="APQ223" s="4"/>
      <c r="APR223" s="4"/>
      <c r="APS223" s="4"/>
      <c r="APT223" s="4"/>
      <c r="APU223" s="4"/>
      <c r="APV223" s="4"/>
      <c r="APW223" s="4"/>
      <c r="APX223" s="4"/>
      <c r="APY223" s="4"/>
      <c r="APZ223" s="4"/>
      <c r="AQA223" s="4"/>
      <c r="AQB223" s="4"/>
      <c r="AQC223" s="4"/>
      <c r="AQD223" s="4"/>
      <c r="AQE223" s="4"/>
      <c r="AQF223" s="4"/>
      <c r="AQG223" s="4"/>
      <c r="AQH223" s="4"/>
      <c r="AQI223" s="4"/>
      <c r="AQJ223" s="4"/>
      <c r="AQK223" s="4"/>
      <c r="AQL223" s="4"/>
      <c r="AQM223" s="4"/>
      <c r="AQN223" s="4"/>
      <c r="AQO223" s="4"/>
      <c r="AQP223" s="4"/>
      <c r="AQQ223" s="4"/>
      <c r="AQR223" s="4"/>
      <c r="AQS223" s="4"/>
      <c r="AQT223" s="4"/>
      <c r="AQU223" s="4"/>
      <c r="AQV223" s="4"/>
      <c r="AQW223" s="4"/>
      <c r="AQX223" s="4"/>
      <c r="AQY223" s="4"/>
      <c r="AQZ223" s="4"/>
      <c r="ARA223" s="4"/>
      <c r="ARB223" s="4"/>
      <c r="ARC223" s="4"/>
      <c r="ARD223" s="4"/>
      <c r="ARE223" s="4"/>
      <c r="ARF223" s="4"/>
      <c r="ARG223" s="4"/>
      <c r="ARH223" s="4"/>
      <c r="ARI223" s="4"/>
      <c r="ARJ223" s="4"/>
      <c r="ARK223" s="4"/>
      <c r="ARL223" s="4"/>
      <c r="ARM223" s="4"/>
      <c r="ARN223" s="4"/>
      <c r="ARO223" s="4"/>
      <c r="ARP223" s="4"/>
      <c r="ARQ223" s="4"/>
      <c r="ARR223" s="4"/>
      <c r="ARS223" s="4"/>
      <c r="ART223" s="4"/>
      <c r="ARU223" s="4"/>
      <c r="ARV223" s="4"/>
      <c r="ARW223" s="4"/>
      <c r="ARX223" s="4"/>
      <c r="ARY223" s="4"/>
      <c r="ARZ223" s="4"/>
      <c r="ASA223" s="4"/>
      <c r="ASB223" s="4"/>
      <c r="ASC223" s="4"/>
      <c r="ASD223" s="4"/>
      <c r="ASE223" s="4"/>
      <c r="ASF223" s="4"/>
      <c r="ASG223" s="4"/>
      <c r="ASH223" s="4"/>
      <c r="ASI223" s="4"/>
      <c r="ASJ223" s="4"/>
      <c r="ASK223" s="4"/>
      <c r="ASL223" s="4"/>
      <c r="ASM223" s="4"/>
      <c r="ASN223" s="4"/>
      <c r="ASO223" s="4"/>
      <c r="ASP223" s="4"/>
      <c r="ASQ223" s="4"/>
      <c r="ASR223" s="4"/>
      <c r="ASS223" s="4"/>
      <c r="AST223" s="4"/>
      <c r="ASU223" s="4"/>
      <c r="ASV223" s="4"/>
      <c r="ASW223" s="4"/>
      <c r="ASX223" s="4"/>
      <c r="ASY223" s="4"/>
      <c r="ASZ223" s="4"/>
      <c r="ATA223" s="4"/>
      <c r="ATB223" s="4"/>
      <c r="ATC223" s="4"/>
      <c r="ATD223" s="4"/>
      <c r="ATE223" s="4"/>
      <c r="ATF223" s="4"/>
      <c r="ATG223" s="4"/>
      <c r="ATH223" s="4"/>
      <c r="ATI223" s="4"/>
      <c r="ATJ223" s="4"/>
      <c r="ATK223" s="4"/>
      <c r="ATL223" s="4"/>
      <c r="ATM223" s="4"/>
      <c r="ATN223" s="4"/>
      <c r="ATO223" s="4"/>
      <c r="ATP223" s="4"/>
      <c r="ATQ223" s="4"/>
      <c r="ATR223" s="4"/>
      <c r="ATS223" s="4"/>
      <c r="ATT223" s="4"/>
      <c r="ATU223" s="4"/>
      <c r="ATV223" s="4"/>
      <c r="ATW223" s="4"/>
      <c r="ATX223" s="4"/>
      <c r="ATY223" s="4"/>
      <c r="ATZ223" s="4"/>
      <c r="AUA223" s="4"/>
      <c r="AUB223" s="4"/>
      <c r="AUC223" s="4"/>
      <c r="AUD223" s="4"/>
      <c r="AUE223" s="4"/>
      <c r="AUF223" s="4"/>
      <c r="AUG223" s="4"/>
      <c r="AUH223" s="4"/>
      <c r="AUI223" s="4"/>
      <c r="AUJ223" s="4"/>
      <c r="AUK223" s="4"/>
      <c r="AUL223" s="4"/>
      <c r="AUM223" s="4"/>
      <c r="AUN223" s="4"/>
      <c r="AUO223" s="4"/>
      <c r="AUP223" s="4"/>
      <c r="AUQ223" s="4"/>
      <c r="AUR223" s="4"/>
      <c r="AUS223" s="4"/>
      <c r="AUT223" s="4"/>
      <c r="AUU223" s="4"/>
      <c r="AUV223" s="4"/>
      <c r="AUW223" s="4"/>
      <c r="AUX223" s="4"/>
      <c r="AUY223" s="4"/>
      <c r="AUZ223" s="4"/>
      <c r="AVA223" s="4"/>
      <c r="AVB223" s="4"/>
      <c r="AVC223" s="4"/>
      <c r="AVD223" s="4"/>
      <c r="AVE223" s="4"/>
      <c r="AVF223" s="4"/>
      <c r="AVG223" s="4"/>
      <c r="AVH223" s="4"/>
      <c r="AVI223" s="4"/>
      <c r="AVJ223" s="4"/>
      <c r="AVK223" s="4"/>
      <c r="AVL223" s="4"/>
      <c r="AVM223" s="4"/>
      <c r="AVN223" s="4"/>
      <c r="AVO223" s="4"/>
      <c r="AVP223" s="4"/>
      <c r="AVQ223" s="4"/>
      <c r="AVR223" s="4"/>
      <c r="AVS223" s="4"/>
      <c r="AVT223" s="4"/>
      <c r="AVU223" s="4"/>
      <c r="AVV223" s="4"/>
      <c r="AVW223" s="4"/>
      <c r="AVX223" s="4"/>
      <c r="AVY223" s="4"/>
      <c r="AVZ223" s="4"/>
      <c r="AWA223" s="4"/>
      <c r="AWB223" s="4"/>
      <c r="AWC223" s="4"/>
      <c r="AWD223" s="4"/>
      <c r="AWE223" s="4"/>
      <c r="AWF223" s="4"/>
      <c r="AWG223" s="4"/>
      <c r="AWH223" s="4"/>
      <c r="AWI223" s="4"/>
      <c r="AWJ223" s="4"/>
      <c r="AWK223" s="4"/>
      <c r="AWL223" s="4"/>
      <c r="AWM223" s="4"/>
      <c r="AWN223" s="4"/>
      <c r="AWO223" s="4"/>
      <c r="AWP223" s="4"/>
      <c r="AWQ223" s="4"/>
      <c r="AWR223" s="4"/>
      <c r="AWS223" s="4"/>
      <c r="AWT223" s="4"/>
      <c r="AWU223" s="4"/>
      <c r="AWV223" s="4"/>
      <c r="AWW223" s="4"/>
      <c r="AWX223" s="4"/>
      <c r="AWY223" s="4"/>
      <c r="AWZ223" s="4"/>
      <c r="AXA223" s="4"/>
      <c r="AXB223" s="4"/>
      <c r="AXC223" s="4"/>
      <c r="AXD223" s="4"/>
      <c r="AXE223" s="4"/>
      <c r="AXF223" s="4"/>
      <c r="AXG223" s="4"/>
      <c r="AXH223" s="4"/>
      <c r="AXI223" s="4"/>
      <c r="AXJ223" s="4"/>
      <c r="AXK223" s="4"/>
      <c r="AXL223" s="4"/>
      <c r="AXM223" s="4"/>
      <c r="AXN223" s="4"/>
      <c r="AXO223" s="4"/>
      <c r="AXP223" s="4"/>
      <c r="AXQ223" s="4"/>
      <c r="AXR223" s="4"/>
      <c r="AXS223" s="4"/>
      <c r="AXT223" s="4"/>
      <c r="AXU223" s="4"/>
      <c r="AXV223" s="4"/>
      <c r="AXW223" s="4"/>
      <c r="AXX223" s="4"/>
      <c r="AXY223" s="4"/>
      <c r="AXZ223" s="4"/>
      <c r="AYA223" s="4"/>
      <c r="AYB223" s="4"/>
      <c r="AYC223" s="4"/>
      <c r="AYD223" s="4"/>
      <c r="AYE223" s="4"/>
      <c r="AYF223" s="4"/>
      <c r="AYG223" s="4"/>
      <c r="AYH223" s="4"/>
      <c r="AYI223" s="4"/>
      <c r="AYJ223" s="4"/>
      <c r="AYK223" s="4"/>
      <c r="AYL223" s="4"/>
      <c r="AYM223" s="4"/>
      <c r="AYN223" s="4"/>
      <c r="AYO223" s="4"/>
      <c r="AYP223" s="4"/>
      <c r="AYQ223" s="4"/>
      <c r="AYR223" s="4"/>
      <c r="AYS223" s="4"/>
      <c r="AYT223" s="4"/>
      <c r="AYU223" s="4"/>
      <c r="AYV223" s="4"/>
      <c r="AYW223" s="4"/>
      <c r="AYX223" s="4"/>
      <c r="AYY223" s="4"/>
      <c r="AYZ223" s="4"/>
      <c r="AZA223" s="4"/>
      <c r="AZB223" s="4"/>
      <c r="AZC223" s="4"/>
      <c r="AZD223" s="4"/>
      <c r="AZE223" s="4"/>
      <c r="AZF223" s="4"/>
      <c r="AZG223" s="4"/>
      <c r="AZH223" s="4"/>
      <c r="AZI223" s="4"/>
      <c r="AZJ223" s="4"/>
      <c r="AZK223" s="4"/>
      <c r="AZL223" s="4"/>
      <c r="AZM223" s="4"/>
      <c r="AZN223" s="4"/>
      <c r="AZO223" s="4"/>
      <c r="AZP223" s="4"/>
      <c r="AZQ223" s="4"/>
      <c r="AZR223" s="4"/>
      <c r="AZS223" s="4"/>
      <c r="AZT223" s="4"/>
      <c r="AZU223" s="4"/>
      <c r="AZV223" s="4"/>
      <c r="AZW223" s="4"/>
      <c r="AZX223" s="4"/>
      <c r="AZY223" s="4"/>
      <c r="AZZ223" s="4"/>
      <c r="BAA223" s="4"/>
      <c r="BAB223" s="4"/>
      <c r="BAC223" s="4"/>
      <c r="BAD223" s="4"/>
      <c r="BAE223" s="4"/>
      <c r="BAF223" s="4"/>
      <c r="BAG223" s="4"/>
      <c r="BAH223" s="4"/>
      <c r="BAI223" s="4"/>
      <c r="BAJ223" s="4"/>
      <c r="BAK223" s="4"/>
      <c r="BAL223" s="4"/>
      <c r="BAM223" s="4"/>
      <c r="BAN223" s="4"/>
      <c r="BAO223" s="4"/>
      <c r="BAP223" s="4"/>
      <c r="BAQ223" s="4"/>
      <c r="BAR223" s="4"/>
      <c r="BAS223" s="4"/>
      <c r="BAT223" s="4"/>
      <c r="BAU223" s="4"/>
      <c r="BAV223" s="4"/>
      <c r="BAW223" s="4"/>
      <c r="BAX223" s="4"/>
      <c r="BAY223" s="4"/>
      <c r="BAZ223" s="4"/>
      <c r="BBA223" s="4"/>
      <c r="BBB223" s="4"/>
      <c r="BBC223" s="4"/>
      <c r="BBD223" s="4"/>
      <c r="BBE223" s="4"/>
      <c r="BBF223" s="4"/>
      <c r="BBG223" s="4"/>
      <c r="BBH223" s="4"/>
      <c r="BBI223" s="4"/>
      <c r="BBJ223" s="4"/>
      <c r="BBK223" s="4"/>
      <c r="BBL223" s="4"/>
      <c r="BBM223" s="4"/>
      <c r="BBN223" s="4"/>
      <c r="BBO223" s="4"/>
      <c r="BBP223" s="4"/>
      <c r="BBQ223" s="4"/>
      <c r="BBR223" s="4"/>
      <c r="BBS223" s="4"/>
      <c r="BBT223" s="4"/>
      <c r="BBU223" s="4"/>
      <c r="BBV223" s="4"/>
      <c r="BBW223" s="4"/>
      <c r="BBX223" s="4"/>
      <c r="BBY223" s="4"/>
      <c r="BBZ223" s="4"/>
      <c r="BCA223" s="4"/>
      <c r="BCB223" s="4"/>
      <c r="BCC223" s="4"/>
      <c r="BCD223" s="4"/>
      <c r="BCE223" s="4"/>
      <c r="BCF223" s="4"/>
      <c r="BCG223" s="4"/>
      <c r="BCH223" s="4"/>
      <c r="BCI223" s="4"/>
      <c r="BCJ223" s="4"/>
      <c r="BCK223" s="4"/>
      <c r="BCL223" s="4"/>
      <c r="BCM223" s="4"/>
      <c r="BCN223" s="4"/>
      <c r="BCO223" s="4"/>
      <c r="BCP223" s="4"/>
      <c r="BCQ223" s="4"/>
      <c r="BCR223" s="4"/>
      <c r="BCS223" s="4"/>
      <c r="BCT223" s="4"/>
      <c r="BCU223" s="4"/>
      <c r="BCV223" s="4"/>
      <c r="BCW223" s="4"/>
      <c r="BCX223" s="4"/>
      <c r="BCY223" s="4"/>
      <c r="BCZ223" s="4"/>
      <c r="BDA223" s="4"/>
      <c r="BDB223" s="4"/>
      <c r="BDC223" s="4"/>
      <c r="BDD223" s="4"/>
      <c r="BDE223" s="4"/>
      <c r="BDF223" s="4"/>
      <c r="BDG223" s="4"/>
      <c r="BDH223" s="4"/>
      <c r="BDI223" s="4"/>
      <c r="BDJ223" s="4"/>
      <c r="BDK223" s="4"/>
      <c r="BDL223" s="4"/>
      <c r="BDM223" s="4"/>
      <c r="BDN223" s="4"/>
      <c r="BDO223" s="4"/>
      <c r="BDP223" s="4"/>
      <c r="BDQ223" s="4"/>
      <c r="BDR223" s="4"/>
      <c r="BDS223" s="4"/>
      <c r="BDT223" s="4"/>
      <c r="BDU223" s="4"/>
      <c r="BDV223" s="4"/>
      <c r="BDW223" s="4"/>
      <c r="BDX223" s="4"/>
      <c r="BDY223" s="4"/>
      <c r="BDZ223" s="4"/>
      <c r="BEA223" s="4"/>
      <c r="BEB223" s="4"/>
      <c r="BEC223" s="4"/>
      <c r="BED223" s="4"/>
      <c r="BEE223" s="4"/>
      <c r="BEF223" s="4"/>
      <c r="BEG223" s="4"/>
      <c r="BEH223" s="4"/>
      <c r="BEI223" s="4"/>
      <c r="BEJ223" s="4"/>
      <c r="BEK223" s="4"/>
      <c r="BEL223" s="4"/>
      <c r="BEM223" s="4"/>
      <c r="BEN223" s="4"/>
      <c r="BEO223" s="4"/>
      <c r="BEP223" s="4"/>
      <c r="BEQ223" s="4"/>
      <c r="BER223" s="4"/>
      <c r="BES223" s="4"/>
      <c r="BET223" s="4"/>
      <c r="BEU223" s="4"/>
      <c r="BEV223" s="4"/>
      <c r="BEW223" s="4"/>
      <c r="BEX223" s="4"/>
      <c r="BEY223" s="4"/>
      <c r="BEZ223" s="4"/>
      <c r="BFA223" s="4"/>
      <c r="BFB223" s="4"/>
      <c r="BFC223" s="4"/>
      <c r="BFD223" s="4"/>
      <c r="BFE223" s="4"/>
      <c r="BFF223" s="4"/>
      <c r="BFG223" s="4"/>
      <c r="BFH223" s="4"/>
      <c r="BFI223" s="4"/>
      <c r="BFJ223" s="4"/>
      <c r="BFK223" s="4"/>
      <c r="BFL223" s="4"/>
      <c r="BFM223" s="4"/>
      <c r="BFN223" s="4"/>
      <c r="BFO223" s="4"/>
      <c r="BFP223" s="4"/>
      <c r="BFQ223" s="4"/>
      <c r="BFR223" s="4"/>
      <c r="BFS223" s="4"/>
      <c r="BFT223" s="4"/>
      <c r="BFU223" s="4"/>
      <c r="BFV223" s="4"/>
      <c r="BFW223" s="4"/>
      <c r="BFX223" s="4"/>
      <c r="BFY223" s="4"/>
      <c r="BFZ223" s="4"/>
      <c r="BGA223" s="4"/>
      <c r="BGB223" s="4"/>
      <c r="BGC223" s="4"/>
      <c r="BGD223" s="4"/>
      <c r="BGE223" s="4"/>
      <c r="BGF223" s="4"/>
      <c r="BGG223" s="4"/>
      <c r="BGH223" s="4"/>
      <c r="BGI223" s="4"/>
      <c r="BGJ223" s="4"/>
      <c r="BGK223" s="4"/>
      <c r="BGL223" s="4"/>
      <c r="BGM223" s="4"/>
      <c r="BGN223" s="4"/>
      <c r="BGO223" s="4"/>
      <c r="BGP223" s="4"/>
      <c r="BGQ223" s="4"/>
      <c r="BGR223" s="4"/>
      <c r="BGS223" s="4"/>
      <c r="BGT223" s="4"/>
      <c r="BGU223" s="4"/>
      <c r="BGV223" s="4"/>
      <c r="BGW223" s="4"/>
      <c r="BGX223" s="4"/>
      <c r="BGY223" s="4"/>
      <c r="BGZ223" s="4"/>
      <c r="BHA223" s="4"/>
      <c r="BHB223" s="4"/>
      <c r="BHC223" s="4"/>
      <c r="BHD223" s="4"/>
      <c r="BHE223" s="4"/>
      <c r="BHF223" s="4"/>
      <c r="BHG223" s="4"/>
      <c r="BHH223" s="4"/>
      <c r="BHI223" s="4"/>
      <c r="BHJ223" s="4"/>
      <c r="BHK223" s="4"/>
      <c r="BHL223" s="4"/>
      <c r="BHM223" s="4"/>
      <c r="BHN223" s="4"/>
      <c r="BHO223" s="4"/>
      <c r="BHP223" s="4"/>
      <c r="BHQ223" s="4"/>
      <c r="BHR223" s="4"/>
      <c r="BHS223" s="4"/>
      <c r="BHT223" s="4"/>
      <c r="BHU223" s="4"/>
      <c r="BHV223" s="4"/>
      <c r="BHW223" s="4"/>
      <c r="BHX223" s="4"/>
      <c r="BHY223" s="4"/>
      <c r="BHZ223" s="4"/>
      <c r="BIA223" s="4"/>
      <c r="BIB223" s="4"/>
      <c r="BIC223" s="4"/>
      <c r="BID223" s="4"/>
      <c r="BIE223" s="4"/>
      <c r="BIF223" s="4"/>
      <c r="BIG223" s="4"/>
      <c r="BIH223" s="4"/>
      <c r="BII223" s="4"/>
      <c r="BIJ223" s="4"/>
      <c r="BIK223" s="4"/>
      <c r="BIL223" s="4"/>
      <c r="BIM223" s="4"/>
      <c r="BIN223" s="4"/>
      <c r="BIO223" s="4"/>
      <c r="BIP223" s="4"/>
      <c r="BIQ223" s="4"/>
      <c r="BIR223" s="4"/>
      <c r="BIS223" s="4"/>
      <c r="BIT223" s="4"/>
      <c r="BIU223" s="4"/>
      <c r="BIV223" s="4"/>
      <c r="BIW223" s="4"/>
      <c r="BIX223" s="4"/>
      <c r="BIY223" s="4"/>
      <c r="BIZ223" s="4"/>
      <c r="BJA223" s="4"/>
      <c r="BJB223" s="4"/>
      <c r="BJC223" s="4"/>
      <c r="BJD223" s="4"/>
      <c r="BJE223" s="4"/>
      <c r="BJF223" s="4"/>
      <c r="BJG223" s="4"/>
      <c r="BJH223" s="4"/>
      <c r="BJI223" s="4"/>
      <c r="BJJ223" s="4"/>
      <c r="BJK223" s="4"/>
      <c r="BJL223" s="4"/>
      <c r="BJM223" s="4"/>
      <c r="BJN223" s="4"/>
      <c r="BJO223" s="4"/>
      <c r="BJP223" s="4"/>
      <c r="BJQ223" s="4"/>
      <c r="BJR223" s="4"/>
      <c r="BJS223" s="4"/>
      <c r="BJT223" s="4"/>
      <c r="BJU223" s="4"/>
      <c r="BJV223" s="4"/>
      <c r="BJW223" s="4"/>
      <c r="BJX223" s="4"/>
      <c r="BJY223" s="4"/>
      <c r="BJZ223" s="4"/>
      <c r="BKA223" s="4"/>
      <c r="BKB223" s="4"/>
      <c r="BKC223" s="4"/>
      <c r="BKD223" s="4"/>
      <c r="BKE223" s="4"/>
      <c r="BKF223" s="4"/>
      <c r="BKG223" s="4"/>
      <c r="BKH223" s="4"/>
      <c r="BKI223" s="4"/>
      <c r="BKJ223" s="4"/>
      <c r="BKK223" s="4"/>
      <c r="BKL223" s="4"/>
      <c r="BKM223" s="4"/>
      <c r="BKN223" s="4"/>
      <c r="BKO223" s="4"/>
      <c r="BKP223" s="4"/>
      <c r="BKQ223" s="4"/>
      <c r="BKR223" s="4"/>
      <c r="BKS223" s="4"/>
      <c r="BKT223" s="4"/>
      <c r="BKU223" s="4"/>
      <c r="BKV223" s="4"/>
      <c r="BKW223" s="4"/>
      <c r="BKX223" s="4"/>
      <c r="BKY223" s="4"/>
      <c r="BKZ223" s="4"/>
      <c r="BLA223" s="4"/>
      <c r="BLB223" s="4"/>
      <c r="BLC223" s="4"/>
      <c r="BLD223" s="4"/>
      <c r="BLE223" s="4"/>
      <c r="BLF223" s="4"/>
      <c r="BLG223" s="4"/>
      <c r="BLH223" s="4"/>
      <c r="BLI223" s="4"/>
      <c r="BLJ223" s="4"/>
      <c r="BLK223" s="4"/>
      <c r="BLL223" s="4"/>
      <c r="BLM223" s="4"/>
      <c r="BLN223" s="4"/>
      <c r="BLO223" s="4"/>
      <c r="BLP223" s="4"/>
      <c r="BLQ223" s="4"/>
      <c r="BLR223" s="4"/>
      <c r="BLS223" s="4"/>
      <c r="BLT223" s="4"/>
      <c r="BLU223" s="4"/>
      <c r="BLV223" s="4"/>
      <c r="BLW223" s="4"/>
      <c r="BLX223" s="4"/>
      <c r="BLY223" s="4"/>
      <c r="BLZ223" s="4"/>
      <c r="BMA223" s="4"/>
      <c r="BMB223" s="4"/>
      <c r="BMC223" s="4"/>
      <c r="BMD223" s="4"/>
      <c r="BME223" s="4"/>
      <c r="BMF223" s="4"/>
      <c r="BMG223" s="4"/>
      <c r="BMH223" s="4"/>
      <c r="BMI223" s="4"/>
      <c r="BMJ223" s="4"/>
      <c r="BMK223" s="4"/>
      <c r="BML223" s="4"/>
      <c r="BMM223" s="4"/>
      <c r="BMN223" s="4"/>
      <c r="BMO223" s="4"/>
      <c r="BMP223" s="4"/>
      <c r="BMQ223" s="4"/>
      <c r="BMR223" s="4"/>
      <c r="BMS223" s="4"/>
      <c r="BMT223" s="4"/>
      <c r="BMU223" s="4"/>
      <c r="BMV223" s="4"/>
      <c r="BMW223" s="4"/>
      <c r="BMX223" s="4"/>
      <c r="BMY223" s="4"/>
      <c r="BMZ223" s="4"/>
      <c r="BNA223" s="4"/>
      <c r="BNB223" s="4"/>
      <c r="BNC223" s="4"/>
      <c r="BND223" s="4"/>
      <c r="BNE223" s="4"/>
      <c r="BNF223" s="4"/>
      <c r="BNG223" s="4"/>
      <c r="BNH223" s="4"/>
      <c r="BNI223" s="4"/>
      <c r="BNJ223" s="4"/>
      <c r="BNK223" s="4"/>
      <c r="BNL223" s="4"/>
      <c r="BNM223" s="4"/>
      <c r="BNN223" s="4"/>
      <c r="BNO223" s="4"/>
      <c r="BNP223" s="4"/>
      <c r="BNQ223" s="4"/>
      <c r="BNR223" s="4"/>
      <c r="BNS223" s="4"/>
      <c r="BNT223" s="4"/>
      <c r="BNU223" s="4"/>
      <c r="BNV223" s="4"/>
      <c r="BNW223" s="4"/>
      <c r="BNX223" s="4"/>
      <c r="BNY223" s="4"/>
      <c r="BNZ223" s="4"/>
      <c r="BOA223" s="4"/>
      <c r="BOB223" s="4"/>
      <c r="BOC223" s="4"/>
      <c r="BOD223" s="4"/>
      <c r="BOE223" s="4"/>
      <c r="BOF223" s="4"/>
      <c r="BOG223" s="4"/>
      <c r="BOH223" s="4"/>
      <c r="BOI223" s="4"/>
      <c r="BOJ223" s="4"/>
      <c r="BOK223" s="4"/>
      <c r="BOL223" s="4"/>
      <c r="BOM223" s="4"/>
      <c r="BON223" s="4"/>
      <c r="BOO223" s="4"/>
      <c r="BOP223" s="4"/>
      <c r="BOQ223" s="4"/>
      <c r="BOR223" s="4"/>
      <c r="BOS223" s="4"/>
      <c r="BOT223" s="4"/>
      <c r="BOU223" s="4"/>
      <c r="BOV223" s="4"/>
      <c r="BOW223" s="4"/>
      <c r="BOX223" s="4"/>
      <c r="BOY223" s="4"/>
      <c r="BOZ223" s="4"/>
      <c r="BPA223" s="4"/>
      <c r="BPB223" s="4"/>
      <c r="BPC223" s="4"/>
      <c r="BPD223" s="4"/>
      <c r="BPE223" s="4"/>
      <c r="BPF223" s="4"/>
      <c r="BPG223" s="4"/>
      <c r="BPH223" s="4"/>
      <c r="BPI223" s="4"/>
      <c r="BPJ223" s="4"/>
      <c r="BPK223" s="4"/>
      <c r="BPL223" s="4"/>
      <c r="BPM223" s="4"/>
      <c r="BPN223" s="4"/>
      <c r="BPO223" s="4"/>
      <c r="BPP223" s="4"/>
      <c r="BPQ223" s="4"/>
      <c r="BPR223" s="4"/>
      <c r="BPS223" s="4"/>
      <c r="BPT223" s="4"/>
      <c r="BPU223" s="4"/>
      <c r="BPV223" s="4"/>
      <c r="BPW223" s="4"/>
      <c r="BPX223" s="4"/>
      <c r="BPY223" s="4"/>
      <c r="BPZ223" s="4"/>
      <c r="BQA223" s="4"/>
      <c r="BQB223" s="4"/>
      <c r="BQC223" s="4"/>
      <c r="BQD223" s="4"/>
      <c r="BQE223" s="4"/>
      <c r="BQF223" s="4"/>
      <c r="BQG223" s="4"/>
      <c r="BQH223" s="4"/>
      <c r="BQI223" s="4"/>
      <c r="BQJ223" s="4"/>
      <c r="BQK223" s="4"/>
      <c r="BQL223" s="4"/>
      <c r="BQM223" s="4"/>
      <c r="BQN223" s="4"/>
      <c r="BQO223" s="4"/>
      <c r="BQP223" s="4"/>
      <c r="BQQ223" s="4"/>
      <c r="BQR223" s="4"/>
      <c r="BQS223" s="4"/>
      <c r="BQT223" s="4"/>
      <c r="BQU223" s="4"/>
      <c r="BQV223" s="4"/>
      <c r="BQW223" s="4"/>
      <c r="BQX223" s="4"/>
      <c r="BQY223" s="4"/>
      <c r="BQZ223" s="4"/>
      <c r="BRA223" s="4"/>
      <c r="BRB223" s="4"/>
      <c r="BRC223" s="4"/>
      <c r="BRD223" s="4"/>
      <c r="BRE223" s="4"/>
      <c r="BRF223" s="4"/>
      <c r="BRG223" s="4"/>
      <c r="BRH223" s="4"/>
      <c r="BRI223" s="4"/>
      <c r="BRJ223" s="4"/>
      <c r="BRK223" s="4"/>
      <c r="BRL223" s="4"/>
      <c r="BRM223" s="4"/>
      <c r="BRN223" s="4"/>
      <c r="BRO223" s="4"/>
      <c r="BRP223" s="4"/>
      <c r="BRQ223" s="4"/>
      <c r="BRR223" s="4"/>
      <c r="BRS223" s="4"/>
      <c r="BRT223" s="4"/>
      <c r="BRU223" s="4"/>
      <c r="BRV223" s="4"/>
      <c r="BRW223" s="4"/>
      <c r="BRX223" s="4"/>
      <c r="BRY223" s="4"/>
      <c r="BRZ223" s="4"/>
      <c r="BSA223" s="4"/>
      <c r="BSB223" s="4"/>
      <c r="BSC223" s="4"/>
      <c r="BSD223" s="4"/>
      <c r="BSE223" s="4"/>
      <c r="BSF223" s="4"/>
      <c r="BSG223" s="4"/>
      <c r="BSH223" s="4"/>
      <c r="BSI223" s="4"/>
      <c r="BSJ223" s="4"/>
      <c r="BSK223" s="4"/>
      <c r="BSL223" s="4"/>
      <c r="BSM223" s="4"/>
      <c r="BSN223" s="4"/>
      <c r="BSO223" s="4"/>
      <c r="BSP223" s="4"/>
      <c r="BSQ223" s="4"/>
      <c r="BSR223" s="4"/>
      <c r="BSS223" s="4"/>
      <c r="BST223" s="4"/>
      <c r="BSU223" s="4"/>
      <c r="BSV223" s="4"/>
      <c r="BSW223" s="4"/>
      <c r="BSX223" s="4"/>
      <c r="BSY223" s="4"/>
      <c r="BSZ223" s="4"/>
      <c r="BTA223" s="4"/>
      <c r="BTB223" s="4"/>
      <c r="BTC223" s="4"/>
      <c r="BTD223" s="4"/>
      <c r="BTE223" s="4"/>
      <c r="BTF223" s="4"/>
      <c r="BTG223" s="4"/>
      <c r="BTH223" s="4"/>
      <c r="BTI223" s="4"/>
      <c r="BTJ223" s="4"/>
      <c r="BTK223" s="4"/>
      <c r="BTL223" s="4"/>
      <c r="BTM223" s="4"/>
      <c r="BTN223" s="4"/>
      <c r="BTO223" s="4"/>
      <c r="BTP223" s="4"/>
      <c r="BTQ223" s="4"/>
      <c r="BTR223" s="4"/>
      <c r="BTS223" s="4"/>
      <c r="BTT223" s="4"/>
      <c r="BTU223" s="4"/>
      <c r="BTV223" s="4"/>
      <c r="BTW223" s="4"/>
      <c r="BTX223" s="4"/>
      <c r="BTY223" s="4"/>
      <c r="BTZ223" s="4"/>
      <c r="BUA223" s="4"/>
      <c r="BUB223" s="4"/>
      <c r="BUC223" s="4"/>
      <c r="BUD223" s="4"/>
      <c r="BUE223" s="4"/>
      <c r="BUF223" s="4"/>
      <c r="BUG223" s="4"/>
      <c r="BUH223" s="4"/>
      <c r="BUI223" s="4"/>
      <c r="BUJ223" s="4"/>
      <c r="BUK223" s="4"/>
      <c r="BUL223" s="4"/>
      <c r="BUM223" s="4"/>
      <c r="BUN223" s="4"/>
      <c r="BUO223" s="4"/>
      <c r="BUP223" s="4"/>
      <c r="BUQ223" s="4"/>
      <c r="BUR223" s="4"/>
      <c r="BUS223" s="4"/>
      <c r="BUT223" s="4"/>
      <c r="BUU223" s="4"/>
      <c r="BUV223" s="4"/>
      <c r="BUW223" s="4"/>
      <c r="BUX223" s="4"/>
      <c r="BUY223" s="4"/>
      <c r="BUZ223" s="4"/>
      <c r="BVA223" s="4"/>
      <c r="BVB223" s="4"/>
      <c r="BVC223" s="4"/>
      <c r="BVD223" s="4"/>
      <c r="BVE223" s="4"/>
      <c r="BVF223" s="4"/>
      <c r="BVG223" s="4"/>
      <c r="BVH223" s="4"/>
      <c r="BVI223" s="4"/>
      <c r="BVJ223" s="4"/>
      <c r="BVK223" s="4"/>
      <c r="BVL223" s="4"/>
      <c r="BVM223" s="4"/>
      <c r="BVN223" s="4"/>
      <c r="BVO223" s="4"/>
      <c r="BVP223" s="4"/>
      <c r="BVQ223" s="4"/>
      <c r="BVR223" s="4"/>
      <c r="BVS223" s="4"/>
      <c r="BVT223" s="4"/>
      <c r="BVU223" s="4"/>
      <c r="BVV223" s="4"/>
      <c r="BVW223" s="4"/>
      <c r="BVX223" s="4"/>
      <c r="BVY223" s="4"/>
      <c r="BVZ223" s="4"/>
      <c r="BWA223" s="4"/>
      <c r="BWB223" s="4"/>
      <c r="BWC223" s="4"/>
      <c r="BWD223" s="4"/>
      <c r="BWE223" s="4"/>
      <c r="BWF223" s="4"/>
      <c r="BWG223" s="4"/>
      <c r="BWH223" s="4"/>
      <c r="BWI223" s="4"/>
      <c r="BWJ223" s="4"/>
      <c r="BWK223" s="4"/>
      <c r="BWL223" s="4"/>
      <c r="BWM223" s="4"/>
      <c r="BWN223" s="4"/>
      <c r="BWO223" s="4"/>
      <c r="BWP223" s="4"/>
      <c r="BWQ223" s="4"/>
      <c r="BWR223" s="4"/>
      <c r="BWS223" s="4"/>
      <c r="BWT223" s="4"/>
      <c r="BWU223" s="4"/>
      <c r="BWV223" s="4"/>
      <c r="BWW223" s="4"/>
      <c r="BWX223" s="4"/>
      <c r="BWY223" s="4"/>
      <c r="BWZ223" s="4"/>
      <c r="BXA223" s="4"/>
      <c r="BXB223" s="4"/>
      <c r="BXC223" s="4"/>
      <c r="BXD223" s="4"/>
      <c r="BXE223" s="4"/>
      <c r="BXF223" s="4"/>
      <c r="BXG223" s="4"/>
      <c r="BXH223" s="4"/>
      <c r="BXI223" s="4"/>
      <c r="BXJ223" s="4"/>
      <c r="BXK223" s="4"/>
      <c r="BXL223" s="4"/>
      <c r="BXM223" s="4"/>
      <c r="BXN223" s="4"/>
      <c r="BXO223" s="4"/>
      <c r="BXP223" s="4"/>
      <c r="BXQ223" s="4"/>
      <c r="BXR223" s="4"/>
      <c r="BXS223" s="4"/>
      <c r="BXT223" s="4"/>
      <c r="BXU223" s="4"/>
      <c r="BXV223" s="4"/>
      <c r="BXW223" s="4"/>
      <c r="BXX223" s="4"/>
      <c r="BXY223" s="4"/>
      <c r="BXZ223" s="4"/>
      <c r="BYA223" s="4"/>
      <c r="BYB223" s="4"/>
      <c r="BYC223" s="4"/>
      <c r="BYD223" s="4"/>
      <c r="BYE223" s="4"/>
      <c r="BYF223" s="4"/>
      <c r="BYG223" s="4"/>
      <c r="BYH223" s="4"/>
      <c r="BYI223" s="4"/>
      <c r="BYJ223" s="4"/>
      <c r="BYK223" s="4"/>
      <c r="BYL223" s="4"/>
      <c r="BYM223" s="4"/>
      <c r="BYN223" s="4"/>
      <c r="BYO223" s="4"/>
      <c r="BYP223" s="4"/>
      <c r="BYQ223" s="4"/>
      <c r="BYR223" s="4"/>
      <c r="BYS223" s="4"/>
      <c r="BYT223" s="4"/>
      <c r="BYU223" s="4"/>
      <c r="BYV223" s="4"/>
      <c r="BYW223" s="4"/>
      <c r="BYX223" s="4"/>
      <c r="BYY223" s="4"/>
      <c r="BYZ223" s="4"/>
      <c r="BZA223" s="4"/>
      <c r="BZB223" s="4"/>
      <c r="BZC223" s="4"/>
      <c r="BZD223" s="4"/>
      <c r="BZE223" s="4"/>
      <c r="BZF223" s="4"/>
      <c r="BZG223" s="4"/>
      <c r="BZH223" s="4"/>
      <c r="BZI223" s="4"/>
      <c r="BZJ223" s="4"/>
      <c r="BZK223" s="4"/>
      <c r="BZL223" s="4"/>
      <c r="BZM223" s="4"/>
      <c r="BZN223" s="4"/>
      <c r="BZO223" s="4"/>
      <c r="BZP223" s="4"/>
      <c r="BZQ223" s="4"/>
      <c r="BZR223" s="4"/>
      <c r="BZS223" s="4"/>
      <c r="BZT223" s="4"/>
      <c r="BZU223" s="4"/>
      <c r="BZV223" s="4"/>
      <c r="BZW223" s="4"/>
      <c r="BZX223" s="4"/>
      <c r="BZY223" s="4"/>
      <c r="BZZ223" s="4"/>
      <c r="CAA223" s="4"/>
      <c r="CAB223" s="4"/>
      <c r="CAC223" s="4"/>
      <c r="CAD223" s="4"/>
      <c r="CAE223" s="4"/>
      <c r="CAF223" s="4"/>
      <c r="CAG223" s="4"/>
      <c r="CAH223" s="4"/>
      <c r="CAI223" s="4"/>
      <c r="CAJ223" s="4"/>
      <c r="CAK223" s="4"/>
      <c r="CAL223" s="4"/>
      <c r="CAM223" s="4"/>
      <c r="CAN223" s="4"/>
      <c r="CAO223" s="4"/>
      <c r="CAP223" s="4"/>
      <c r="CAQ223" s="4"/>
      <c r="CAR223" s="4"/>
      <c r="CAS223" s="4"/>
      <c r="CAT223" s="4"/>
      <c r="CAU223" s="4"/>
      <c r="CAV223" s="4"/>
      <c r="CAW223" s="4"/>
      <c r="CAX223" s="4"/>
      <c r="CAY223" s="4"/>
      <c r="CAZ223" s="4"/>
      <c r="CBA223" s="4"/>
      <c r="CBB223" s="4"/>
      <c r="CBC223" s="4"/>
      <c r="CBD223" s="4"/>
      <c r="CBE223" s="4"/>
      <c r="CBF223" s="4"/>
      <c r="CBG223" s="4"/>
      <c r="CBH223" s="4"/>
      <c r="CBI223" s="4"/>
      <c r="CBJ223" s="4"/>
      <c r="CBK223" s="4"/>
      <c r="CBL223" s="4"/>
      <c r="CBM223" s="4"/>
      <c r="CBN223" s="4"/>
      <c r="CBO223" s="4"/>
      <c r="CBP223" s="4"/>
      <c r="CBQ223" s="4"/>
      <c r="CBR223" s="4"/>
      <c r="CBS223" s="4"/>
      <c r="CBT223" s="4"/>
      <c r="CBU223" s="4"/>
      <c r="CBV223" s="4"/>
      <c r="CBW223" s="4"/>
      <c r="CBX223" s="4"/>
      <c r="CBY223" s="4"/>
      <c r="CBZ223" s="4"/>
      <c r="CCA223" s="4"/>
      <c r="CCB223" s="4"/>
      <c r="CCC223" s="4"/>
      <c r="CCD223" s="4"/>
      <c r="CCE223" s="4"/>
      <c r="CCF223" s="4"/>
      <c r="CCG223" s="4"/>
      <c r="CCH223" s="4"/>
      <c r="CCI223" s="4"/>
      <c r="CCJ223" s="4"/>
      <c r="CCK223" s="4"/>
      <c r="CCL223" s="4"/>
      <c r="CCM223" s="4"/>
      <c r="CCN223" s="4"/>
      <c r="CCO223" s="4"/>
      <c r="CCP223" s="4"/>
      <c r="CCQ223" s="4"/>
      <c r="CCR223" s="4"/>
      <c r="CCS223" s="4"/>
      <c r="CCT223" s="4"/>
      <c r="CCU223" s="4"/>
      <c r="CCV223" s="4"/>
      <c r="CCW223" s="4"/>
      <c r="CCX223" s="4"/>
      <c r="CCY223" s="4"/>
      <c r="CCZ223" s="4"/>
      <c r="CDA223" s="4"/>
      <c r="CDB223" s="4"/>
      <c r="CDC223" s="4"/>
      <c r="CDD223" s="4"/>
      <c r="CDE223" s="4"/>
      <c r="CDF223" s="4"/>
      <c r="CDG223" s="4"/>
      <c r="CDH223" s="4"/>
      <c r="CDI223" s="4"/>
      <c r="CDJ223" s="4"/>
      <c r="CDK223" s="4"/>
      <c r="CDL223" s="4"/>
      <c r="CDM223" s="4"/>
      <c r="CDN223" s="4"/>
      <c r="CDO223" s="4"/>
      <c r="CDP223" s="4"/>
      <c r="CDQ223" s="4"/>
      <c r="CDR223" s="4"/>
      <c r="CDS223" s="4"/>
      <c r="CDT223" s="4"/>
      <c r="CDU223" s="4"/>
      <c r="CDV223" s="4"/>
      <c r="CDW223" s="4"/>
      <c r="CDX223" s="4"/>
      <c r="CDY223" s="4"/>
      <c r="CDZ223" s="4"/>
      <c r="CEA223" s="4"/>
      <c r="CEB223" s="4"/>
      <c r="CEC223" s="4"/>
      <c r="CED223" s="4"/>
      <c r="CEE223" s="4"/>
      <c r="CEF223" s="4"/>
      <c r="CEG223" s="4"/>
      <c r="CEH223" s="4"/>
      <c r="CEI223" s="4"/>
      <c r="CEJ223" s="4"/>
      <c r="CEK223" s="4"/>
      <c r="CEL223" s="4"/>
      <c r="CEM223" s="4"/>
      <c r="CEN223" s="4"/>
      <c r="CEO223" s="4"/>
      <c r="CEP223" s="4"/>
      <c r="CEQ223" s="4"/>
      <c r="CER223" s="4"/>
      <c r="CES223" s="4"/>
      <c r="CET223" s="4"/>
      <c r="CEU223" s="4"/>
      <c r="CEV223" s="4"/>
      <c r="CEW223" s="4"/>
      <c r="CEX223" s="4"/>
      <c r="CEY223" s="4"/>
      <c r="CEZ223" s="4"/>
      <c r="CFA223" s="4"/>
      <c r="CFB223" s="4"/>
      <c r="CFC223" s="4"/>
      <c r="CFD223" s="4"/>
      <c r="CFE223" s="4"/>
      <c r="CFF223" s="4"/>
      <c r="CFG223" s="4"/>
      <c r="CFH223" s="4"/>
      <c r="CFI223" s="4"/>
      <c r="CFJ223" s="4"/>
      <c r="CFK223" s="4"/>
      <c r="CFL223" s="4"/>
      <c r="CFM223" s="4"/>
      <c r="CFN223" s="4"/>
      <c r="CFO223" s="4"/>
      <c r="CFP223" s="4"/>
      <c r="CFQ223" s="4"/>
      <c r="CFR223" s="4"/>
      <c r="CFS223" s="4"/>
      <c r="CFT223" s="4"/>
      <c r="CFU223" s="4"/>
      <c r="CFV223" s="4"/>
      <c r="CFW223" s="4"/>
      <c r="CFX223" s="4"/>
      <c r="CFY223" s="4"/>
      <c r="CFZ223" s="4"/>
      <c r="CGA223" s="4"/>
      <c r="CGB223" s="4"/>
      <c r="CGC223" s="4"/>
      <c r="CGD223" s="4"/>
      <c r="CGE223" s="4"/>
      <c r="CGF223" s="4"/>
      <c r="CGG223" s="4"/>
      <c r="CGH223" s="4"/>
      <c r="CGI223" s="4"/>
      <c r="CGJ223" s="4"/>
      <c r="CGK223" s="4"/>
      <c r="CGL223" s="4"/>
      <c r="CGM223" s="4"/>
      <c r="CGN223" s="4"/>
      <c r="CGO223" s="4"/>
      <c r="CGP223" s="4"/>
      <c r="CGQ223" s="4"/>
      <c r="CGR223" s="4"/>
      <c r="CGS223" s="4"/>
      <c r="CGT223" s="4"/>
      <c r="CGU223" s="4"/>
      <c r="CGV223" s="4"/>
      <c r="CGW223" s="4"/>
      <c r="CGX223" s="4"/>
      <c r="CGY223" s="4"/>
      <c r="CGZ223" s="4"/>
      <c r="CHA223" s="4"/>
      <c r="CHB223" s="4"/>
      <c r="CHC223" s="4"/>
      <c r="CHD223" s="4"/>
      <c r="CHE223" s="4"/>
      <c r="CHF223" s="4"/>
      <c r="CHG223" s="4"/>
      <c r="CHH223" s="4"/>
      <c r="CHI223" s="4"/>
      <c r="CHJ223" s="4"/>
      <c r="CHK223" s="4"/>
      <c r="CHL223" s="4"/>
      <c r="CHM223" s="4"/>
      <c r="CHN223" s="4"/>
      <c r="CHO223" s="4"/>
      <c r="CHP223" s="4"/>
      <c r="CHQ223" s="4"/>
      <c r="CHR223" s="4"/>
      <c r="CHS223" s="4"/>
      <c r="CHT223" s="4"/>
      <c r="CHU223" s="4"/>
      <c r="CHV223" s="4"/>
      <c r="CHW223" s="4"/>
      <c r="CHX223" s="4"/>
      <c r="CHY223" s="4"/>
      <c r="CHZ223" s="4"/>
      <c r="CIA223" s="4"/>
      <c r="CIB223" s="4"/>
      <c r="CIC223" s="4"/>
      <c r="CID223" s="4"/>
      <c r="CIE223" s="4"/>
      <c r="CIF223" s="4"/>
      <c r="CIG223" s="4"/>
      <c r="CIH223" s="4"/>
      <c r="CII223" s="4"/>
      <c r="CIJ223" s="4"/>
      <c r="CIK223" s="4"/>
      <c r="CIL223" s="4"/>
      <c r="CIM223" s="4"/>
      <c r="CIN223" s="4"/>
      <c r="CIO223" s="4"/>
      <c r="CIP223" s="4"/>
      <c r="CIQ223" s="4"/>
      <c r="CIR223" s="4"/>
      <c r="CIS223" s="4"/>
      <c r="CIT223" s="4"/>
      <c r="CIU223" s="4"/>
      <c r="CIV223" s="4"/>
      <c r="CIW223" s="4"/>
      <c r="CIX223" s="4"/>
      <c r="CIY223" s="4"/>
      <c r="CIZ223" s="4"/>
      <c r="CJA223" s="4"/>
      <c r="CJB223" s="4"/>
      <c r="CJC223" s="4"/>
      <c r="CJD223" s="4"/>
      <c r="CJE223" s="4"/>
      <c r="CJF223" s="4"/>
      <c r="CJG223" s="4"/>
      <c r="CJH223" s="4"/>
      <c r="CJI223" s="4"/>
      <c r="CJJ223" s="4"/>
      <c r="CJK223" s="4"/>
      <c r="CJL223" s="4"/>
      <c r="CJM223" s="4"/>
      <c r="CJN223" s="4"/>
      <c r="CJO223" s="4"/>
      <c r="CJP223" s="4"/>
      <c r="CJQ223" s="4"/>
      <c r="CJR223" s="4"/>
      <c r="CJS223" s="4"/>
      <c r="CJT223" s="4"/>
      <c r="CJU223" s="4"/>
      <c r="CJV223" s="4"/>
      <c r="CJW223" s="4"/>
      <c r="CJX223" s="4"/>
      <c r="CJY223" s="4"/>
      <c r="CJZ223" s="4"/>
      <c r="CKA223" s="4"/>
      <c r="CKB223" s="4"/>
      <c r="CKC223" s="4"/>
      <c r="CKD223" s="4"/>
      <c r="CKE223" s="4"/>
      <c r="CKF223" s="4"/>
      <c r="CKG223" s="4"/>
      <c r="CKH223" s="4"/>
      <c r="CKI223" s="4"/>
      <c r="CKJ223" s="4"/>
      <c r="CKK223" s="4"/>
      <c r="CKL223" s="4"/>
      <c r="CKM223" s="4"/>
      <c r="CKN223" s="4"/>
      <c r="CKO223" s="4"/>
      <c r="CKP223" s="4"/>
      <c r="CKQ223" s="4"/>
      <c r="CKR223" s="4"/>
      <c r="CKS223" s="4"/>
      <c r="CKT223" s="4"/>
      <c r="CKU223" s="4"/>
      <c r="CKV223" s="4"/>
      <c r="CKW223" s="4"/>
      <c r="CKX223" s="4"/>
      <c r="CKY223" s="4"/>
      <c r="CKZ223" s="4"/>
      <c r="CLA223" s="4"/>
      <c r="CLB223" s="4"/>
      <c r="CLC223" s="4"/>
      <c r="CLD223" s="4"/>
      <c r="CLE223" s="4"/>
      <c r="CLF223" s="4"/>
      <c r="CLG223" s="4"/>
      <c r="CLH223" s="4"/>
      <c r="CLI223" s="4"/>
      <c r="CLJ223" s="4"/>
      <c r="CLK223" s="4"/>
      <c r="CLL223" s="4"/>
      <c r="CLM223" s="4"/>
      <c r="CLN223" s="4"/>
      <c r="CLO223" s="4"/>
      <c r="CLP223" s="4"/>
      <c r="CLQ223" s="4"/>
      <c r="CLR223" s="4"/>
      <c r="CLS223" s="4"/>
      <c r="CLT223" s="4"/>
      <c r="CLU223" s="4"/>
      <c r="CLV223" s="4"/>
      <c r="CLW223" s="4"/>
      <c r="CLX223" s="4"/>
      <c r="CLY223" s="4"/>
      <c r="CLZ223" s="4"/>
      <c r="CMA223" s="4"/>
      <c r="CMB223" s="4"/>
      <c r="CMC223" s="4"/>
      <c r="CMD223" s="4"/>
      <c r="CME223" s="4"/>
      <c r="CMF223" s="4"/>
      <c r="CMG223" s="4"/>
      <c r="CMH223" s="4"/>
      <c r="CMI223" s="4"/>
      <c r="CMJ223" s="4"/>
      <c r="CMK223" s="4"/>
      <c r="CML223" s="4"/>
      <c r="CMM223" s="4"/>
      <c r="CMN223" s="4"/>
      <c r="CMO223" s="4"/>
      <c r="CMP223" s="4"/>
      <c r="CMQ223" s="4"/>
      <c r="CMR223" s="4"/>
      <c r="CMS223" s="4"/>
      <c r="CMT223" s="4"/>
      <c r="CMU223" s="4"/>
      <c r="CMV223" s="4"/>
      <c r="CMW223" s="4"/>
      <c r="CMX223" s="4"/>
      <c r="CMY223" s="4"/>
      <c r="CMZ223" s="4"/>
      <c r="CNA223" s="4"/>
      <c r="CNB223" s="4"/>
      <c r="CNC223" s="4"/>
      <c r="CND223" s="4"/>
      <c r="CNE223" s="4"/>
      <c r="CNF223" s="4"/>
      <c r="CNG223" s="4"/>
      <c r="CNH223" s="4"/>
      <c r="CNI223" s="4"/>
      <c r="CNJ223" s="4"/>
      <c r="CNK223" s="4"/>
      <c r="CNL223" s="4"/>
      <c r="CNM223" s="4"/>
      <c r="CNN223" s="4"/>
      <c r="CNO223" s="4"/>
      <c r="CNP223" s="4"/>
      <c r="CNQ223" s="4"/>
      <c r="CNR223" s="4"/>
      <c r="CNS223" s="4"/>
      <c r="CNT223" s="4"/>
      <c r="CNU223" s="4"/>
      <c r="CNV223" s="4"/>
      <c r="CNW223" s="4"/>
      <c r="CNX223" s="4"/>
      <c r="CNY223" s="4"/>
      <c r="CNZ223" s="4"/>
      <c r="COA223" s="4"/>
      <c r="COB223" s="4"/>
      <c r="COC223" s="4"/>
      <c r="COD223" s="4"/>
      <c r="COE223" s="4"/>
      <c r="COF223" s="4"/>
      <c r="COG223" s="4"/>
      <c r="COH223" s="4"/>
      <c r="COI223" s="4"/>
      <c r="COJ223" s="4"/>
      <c r="COK223" s="4"/>
      <c r="COL223" s="4"/>
      <c r="COM223" s="4"/>
      <c r="CON223" s="4"/>
      <c r="COO223" s="4"/>
      <c r="COP223" s="4"/>
      <c r="COQ223" s="4"/>
      <c r="COR223" s="4"/>
      <c r="COS223" s="4"/>
      <c r="COT223" s="4"/>
      <c r="COU223" s="4"/>
      <c r="COV223" s="4"/>
      <c r="COW223" s="4"/>
      <c r="COX223" s="4"/>
      <c r="COY223" s="4"/>
      <c r="COZ223" s="4"/>
      <c r="CPA223" s="4"/>
      <c r="CPB223" s="4"/>
      <c r="CPC223" s="4"/>
      <c r="CPD223" s="4"/>
      <c r="CPE223" s="4"/>
      <c r="CPF223" s="4"/>
      <c r="CPG223" s="4"/>
      <c r="CPH223" s="4"/>
      <c r="CPI223" s="4"/>
      <c r="CPJ223" s="4"/>
      <c r="CPK223" s="4"/>
      <c r="CPL223" s="4"/>
      <c r="CPM223" s="4"/>
      <c r="CPN223" s="4"/>
      <c r="CPO223" s="4"/>
      <c r="CPP223" s="4"/>
      <c r="CPQ223" s="4"/>
      <c r="CPR223" s="4"/>
      <c r="CPS223" s="4"/>
      <c r="CPT223" s="4"/>
      <c r="CPU223" s="4"/>
      <c r="CPV223" s="4"/>
      <c r="CPW223" s="4"/>
      <c r="CPX223" s="4"/>
      <c r="CPY223" s="4"/>
      <c r="CPZ223" s="4"/>
      <c r="CQA223" s="4"/>
      <c r="CQB223" s="4"/>
      <c r="CQC223" s="4"/>
      <c r="CQD223" s="4"/>
      <c r="CQE223" s="4"/>
      <c r="CQF223" s="4"/>
      <c r="CQG223" s="4"/>
      <c r="CQH223" s="4"/>
      <c r="CQI223" s="4"/>
      <c r="CQJ223" s="4"/>
      <c r="CQK223" s="4"/>
      <c r="CQL223" s="4"/>
      <c r="CQM223" s="4"/>
      <c r="CQN223" s="4"/>
      <c r="CQO223" s="4"/>
      <c r="CQP223" s="4"/>
      <c r="CQQ223" s="4"/>
      <c r="CQR223" s="4"/>
      <c r="CQS223" s="4"/>
      <c r="CQT223" s="4"/>
      <c r="CQU223" s="4"/>
      <c r="CQV223" s="4"/>
      <c r="CQW223" s="4"/>
      <c r="CQX223" s="4"/>
      <c r="CQY223" s="4"/>
      <c r="CQZ223" s="4"/>
      <c r="CRA223" s="4"/>
      <c r="CRB223" s="4"/>
      <c r="CRC223" s="4"/>
      <c r="CRD223" s="4"/>
      <c r="CRE223" s="4"/>
      <c r="CRF223" s="4"/>
      <c r="CRG223" s="4"/>
      <c r="CRH223" s="4"/>
      <c r="CRI223" s="4"/>
      <c r="CRJ223" s="4"/>
      <c r="CRK223" s="4"/>
      <c r="CRL223" s="4"/>
      <c r="CRM223" s="4"/>
      <c r="CRN223" s="4"/>
      <c r="CRO223" s="4"/>
      <c r="CRP223" s="4"/>
      <c r="CRQ223" s="4"/>
      <c r="CRR223" s="4"/>
      <c r="CRS223" s="4"/>
      <c r="CRT223" s="4"/>
      <c r="CRU223" s="4"/>
      <c r="CRV223" s="4"/>
      <c r="CRW223" s="4"/>
      <c r="CRX223" s="4"/>
      <c r="CRY223" s="4"/>
      <c r="CRZ223" s="4"/>
      <c r="CSA223" s="4"/>
      <c r="CSB223" s="4"/>
      <c r="CSC223" s="4"/>
      <c r="CSD223" s="4"/>
      <c r="CSE223" s="4"/>
      <c r="CSF223" s="4"/>
      <c r="CSG223" s="4"/>
      <c r="CSH223" s="4"/>
      <c r="CSI223" s="4"/>
      <c r="CSJ223" s="4"/>
      <c r="CSK223" s="4"/>
      <c r="CSL223" s="4"/>
      <c r="CSM223" s="4"/>
      <c r="CSN223" s="4"/>
      <c r="CSO223" s="4"/>
      <c r="CSP223" s="4"/>
      <c r="CSQ223" s="4"/>
      <c r="CSR223" s="4"/>
      <c r="CSS223" s="4"/>
      <c r="CST223" s="4"/>
      <c r="CSU223" s="4"/>
      <c r="CSV223" s="4"/>
      <c r="CSW223" s="4"/>
      <c r="CSX223" s="4"/>
      <c r="CSY223" s="4"/>
      <c r="CSZ223" s="4"/>
      <c r="CTA223" s="4"/>
      <c r="CTB223" s="4"/>
      <c r="CTC223" s="4"/>
      <c r="CTD223" s="4"/>
      <c r="CTE223" s="4"/>
      <c r="CTF223" s="4"/>
      <c r="CTG223" s="4"/>
      <c r="CTH223" s="4"/>
      <c r="CTI223" s="4"/>
      <c r="CTJ223" s="4"/>
      <c r="CTK223" s="4"/>
      <c r="CTL223" s="4"/>
      <c r="CTM223" s="4"/>
      <c r="CTN223" s="4"/>
      <c r="CTO223" s="4"/>
      <c r="CTP223" s="4"/>
      <c r="CTQ223" s="4"/>
      <c r="CTR223" s="4"/>
      <c r="CTS223" s="4"/>
      <c r="CTT223" s="4"/>
      <c r="CTU223" s="4"/>
      <c r="CTV223" s="4"/>
      <c r="CTW223" s="4"/>
      <c r="CTX223" s="4"/>
      <c r="CTY223" s="4"/>
      <c r="CTZ223" s="4"/>
      <c r="CUA223" s="4"/>
      <c r="CUB223" s="4"/>
      <c r="CUC223" s="4"/>
      <c r="CUD223" s="4"/>
      <c r="CUE223" s="4"/>
      <c r="CUF223" s="4"/>
      <c r="CUG223" s="4"/>
      <c r="CUH223" s="4"/>
      <c r="CUI223" s="4"/>
      <c r="CUJ223" s="4"/>
      <c r="CUK223" s="4"/>
      <c r="CUL223" s="4"/>
      <c r="CUM223" s="4"/>
      <c r="CUN223" s="4"/>
      <c r="CUO223" s="4"/>
      <c r="CUP223" s="4"/>
      <c r="CUQ223" s="4"/>
      <c r="CUR223" s="4"/>
      <c r="CUS223" s="4"/>
      <c r="CUT223" s="4"/>
      <c r="CUU223" s="4"/>
      <c r="CUV223" s="4"/>
      <c r="CUW223" s="4"/>
      <c r="CUX223" s="4"/>
      <c r="CUY223" s="4"/>
      <c r="CUZ223" s="4"/>
      <c r="CVA223" s="4"/>
      <c r="CVB223" s="4"/>
      <c r="CVC223" s="4"/>
      <c r="CVD223" s="4"/>
      <c r="CVE223" s="4"/>
      <c r="CVF223" s="4"/>
      <c r="CVG223" s="4"/>
      <c r="CVH223" s="4"/>
      <c r="CVI223" s="4"/>
      <c r="CVJ223" s="4"/>
      <c r="CVK223" s="4"/>
      <c r="CVL223" s="4"/>
      <c r="CVM223" s="4"/>
      <c r="CVN223" s="4"/>
      <c r="CVO223" s="4"/>
      <c r="CVP223" s="4"/>
      <c r="CVQ223" s="4"/>
      <c r="CVR223" s="4"/>
      <c r="CVS223" s="4"/>
      <c r="CVT223" s="4"/>
      <c r="CVU223" s="4"/>
      <c r="CVV223" s="4"/>
      <c r="CVW223" s="4"/>
      <c r="CVX223" s="4"/>
      <c r="CVY223" s="4"/>
      <c r="CVZ223" s="4"/>
      <c r="CWA223" s="4"/>
      <c r="CWB223" s="4"/>
      <c r="CWC223" s="4"/>
      <c r="CWD223" s="4"/>
      <c r="CWE223" s="4"/>
      <c r="CWF223" s="4"/>
      <c r="CWG223" s="4"/>
      <c r="CWH223" s="4"/>
      <c r="CWI223" s="4"/>
      <c r="CWJ223" s="4"/>
      <c r="CWK223" s="4"/>
      <c r="CWL223" s="4"/>
      <c r="CWM223" s="4"/>
      <c r="CWN223" s="4"/>
      <c r="CWO223" s="4"/>
      <c r="CWP223" s="4"/>
      <c r="CWQ223" s="4"/>
      <c r="CWR223" s="4"/>
      <c r="CWS223" s="4"/>
      <c r="CWT223" s="4"/>
      <c r="CWU223" s="4"/>
      <c r="CWV223" s="4"/>
      <c r="CWW223" s="4"/>
      <c r="CWX223" s="4"/>
      <c r="CWY223" s="4"/>
      <c r="CWZ223" s="4"/>
      <c r="CXA223" s="4"/>
      <c r="CXB223" s="4"/>
      <c r="CXC223" s="4"/>
      <c r="CXD223" s="4"/>
      <c r="CXE223" s="4"/>
      <c r="CXF223" s="4"/>
      <c r="CXG223" s="4"/>
      <c r="CXH223" s="4"/>
      <c r="CXI223" s="4"/>
      <c r="CXJ223" s="4"/>
      <c r="CXK223" s="4"/>
      <c r="CXL223" s="4"/>
      <c r="CXM223" s="4"/>
      <c r="CXN223" s="4"/>
      <c r="CXO223" s="4"/>
      <c r="CXP223" s="4"/>
      <c r="CXQ223" s="4"/>
      <c r="CXR223" s="4"/>
      <c r="CXS223" s="4"/>
      <c r="CXT223" s="4"/>
      <c r="CXU223" s="4"/>
      <c r="CXV223" s="4"/>
      <c r="CXW223" s="4"/>
      <c r="CXX223" s="4"/>
      <c r="CXY223" s="4"/>
      <c r="CXZ223" s="4"/>
      <c r="CYA223" s="4"/>
      <c r="CYB223" s="4"/>
      <c r="CYC223" s="4"/>
      <c r="CYD223" s="4"/>
      <c r="CYE223" s="4"/>
      <c r="CYF223" s="4"/>
      <c r="CYG223" s="4"/>
      <c r="CYH223" s="4"/>
      <c r="CYI223" s="4"/>
      <c r="CYJ223" s="4"/>
      <c r="CYK223" s="4"/>
      <c r="CYL223" s="4"/>
      <c r="CYM223" s="4"/>
      <c r="CYN223" s="4"/>
      <c r="CYO223" s="4"/>
      <c r="CYP223" s="4"/>
      <c r="CYQ223" s="4"/>
      <c r="CYR223" s="4"/>
      <c r="CYS223" s="4"/>
      <c r="CYT223" s="4"/>
      <c r="CYU223" s="4"/>
      <c r="CYV223" s="4"/>
      <c r="CYW223" s="4"/>
      <c r="CYX223" s="4"/>
      <c r="CYY223" s="4"/>
      <c r="CYZ223" s="4"/>
      <c r="CZA223" s="4"/>
      <c r="CZB223" s="4"/>
      <c r="CZC223" s="4"/>
      <c r="CZD223" s="4"/>
      <c r="CZE223" s="4"/>
      <c r="CZF223" s="4"/>
      <c r="CZG223" s="4"/>
      <c r="CZH223" s="4"/>
      <c r="CZI223" s="4"/>
      <c r="CZJ223" s="4"/>
      <c r="CZK223" s="4"/>
      <c r="CZL223" s="4"/>
      <c r="CZM223" s="4"/>
      <c r="CZN223" s="4"/>
      <c r="CZO223" s="4"/>
      <c r="CZP223" s="4"/>
      <c r="CZQ223" s="4"/>
      <c r="CZR223" s="4"/>
      <c r="CZS223" s="4"/>
      <c r="CZT223" s="4"/>
      <c r="CZU223" s="4"/>
      <c r="CZV223" s="4"/>
      <c r="CZW223" s="4"/>
      <c r="CZX223" s="4"/>
      <c r="CZY223" s="4"/>
      <c r="CZZ223" s="4"/>
      <c r="DAA223" s="4"/>
      <c r="DAB223" s="4"/>
      <c r="DAC223" s="4"/>
      <c r="DAD223" s="4"/>
      <c r="DAE223" s="4"/>
      <c r="DAF223" s="4"/>
      <c r="DAG223" s="4"/>
      <c r="DAH223" s="4"/>
      <c r="DAI223" s="4"/>
      <c r="DAJ223" s="4"/>
      <c r="DAK223" s="4"/>
      <c r="DAL223" s="4"/>
      <c r="DAM223" s="4"/>
      <c r="DAN223" s="4"/>
      <c r="DAO223" s="4"/>
      <c r="DAP223" s="4"/>
      <c r="DAQ223" s="4"/>
      <c r="DAR223" s="4"/>
      <c r="DAS223" s="4"/>
      <c r="DAT223" s="4"/>
      <c r="DAU223" s="4"/>
      <c r="DAV223" s="4"/>
      <c r="DAW223" s="4"/>
      <c r="DAX223" s="4"/>
      <c r="DAY223" s="4"/>
      <c r="DAZ223" s="4"/>
      <c r="DBA223" s="4"/>
      <c r="DBB223" s="4"/>
      <c r="DBC223" s="4"/>
      <c r="DBD223" s="4"/>
      <c r="DBE223" s="4"/>
      <c r="DBF223" s="4"/>
      <c r="DBG223" s="4"/>
      <c r="DBH223" s="4"/>
      <c r="DBI223" s="4"/>
      <c r="DBJ223" s="4"/>
      <c r="DBK223" s="4"/>
      <c r="DBL223" s="4"/>
      <c r="DBM223" s="4"/>
      <c r="DBN223" s="4"/>
      <c r="DBO223" s="4"/>
      <c r="DBP223" s="4"/>
      <c r="DBQ223" s="4"/>
      <c r="DBR223" s="4"/>
      <c r="DBS223" s="4"/>
      <c r="DBT223" s="4"/>
      <c r="DBU223" s="4"/>
      <c r="DBV223" s="4"/>
      <c r="DBW223" s="4"/>
      <c r="DBX223" s="4"/>
      <c r="DBY223" s="4"/>
      <c r="DBZ223" s="4"/>
      <c r="DCA223" s="4"/>
      <c r="DCB223" s="4"/>
      <c r="DCC223" s="4"/>
      <c r="DCD223" s="4"/>
      <c r="DCE223" s="4"/>
      <c r="DCF223" s="4"/>
      <c r="DCG223" s="4"/>
      <c r="DCH223" s="4"/>
      <c r="DCI223" s="4"/>
      <c r="DCJ223" s="4"/>
      <c r="DCK223" s="4"/>
      <c r="DCL223" s="4"/>
      <c r="DCM223" s="4"/>
      <c r="DCN223" s="4"/>
      <c r="DCO223" s="4"/>
      <c r="DCP223" s="4"/>
      <c r="DCQ223" s="4"/>
      <c r="DCR223" s="4"/>
      <c r="DCS223" s="4"/>
      <c r="DCT223" s="4"/>
      <c r="DCU223" s="4"/>
      <c r="DCV223" s="4"/>
      <c r="DCW223" s="4"/>
      <c r="DCX223" s="4"/>
      <c r="DCY223" s="4"/>
      <c r="DCZ223" s="4"/>
      <c r="DDA223" s="4"/>
      <c r="DDB223" s="4"/>
      <c r="DDC223" s="4"/>
      <c r="DDD223" s="4"/>
      <c r="DDE223" s="4"/>
      <c r="DDF223" s="4"/>
      <c r="DDG223" s="4"/>
      <c r="DDH223" s="4"/>
      <c r="DDI223" s="4"/>
      <c r="DDJ223" s="4"/>
      <c r="DDK223" s="4"/>
      <c r="DDL223" s="4"/>
      <c r="DDM223" s="4"/>
      <c r="DDN223" s="4"/>
      <c r="DDO223" s="4"/>
      <c r="DDP223" s="4"/>
      <c r="DDQ223" s="4"/>
      <c r="DDR223" s="4"/>
      <c r="DDS223" s="4"/>
      <c r="DDT223" s="4"/>
      <c r="DDU223" s="4"/>
      <c r="DDV223" s="4"/>
      <c r="DDW223" s="4"/>
      <c r="DDX223" s="4"/>
      <c r="DDY223" s="4"/>
      <c r="DDZ223" s="4"/>
      <c r="DEA223" s="4"/>
      <c r="DEB223" s="4"/>
      <c r="DEC223" s="4"/>
      <c r="DED223" s="4"/>
      <c r="DEE223" s="4"/>
      <c r="DEF223" s="4"/>
      <c r="DEG223" s="4"/>
      <c r="DEH223" s="4"/>
      <c r="DEI223" s="4"/>
      <c r="DEJ223" s="4"/>
      <c r="DEK223" s="4"/>
      <c r="DEL223" s="4"/>
      <c r="DEM223" s="4"/>
      <c r="DEN223" s="4"/>
      <c r="DEO223" s="4"/>
      <c r="DEP223" s="4"/>
      <c r="DEQ223" s="4"/>
      <c r="DER223" s="4"/>
      <c r="DES223" s="4"/>
      <c r="DET223" s="4"/>
      <c r="DEU223" s="4"/>
      <c r="DEV223" s="4"/>
      <c r="DEW223" s="4"/>
      <c r="DEX223" s="4"/>
      <c r="DEY223" s="4"/>
      <c r="DEZ223" s="4"/>
      <c r="DFA223" s="4"/>
      <c r="DFB223" s="4"/>
      <c r="DFC223" s="4"/>
      <c r="DFD223" s="4"/>
      <c r="DFE223" s="4"/>
      <c r="DFF223" s="4"/>
      <c r="DFG223" s="4"/>
      <c r="DFH223" s="4"/>
      <c r="DFI223" s="4"/>
      <c r="DFJ223" s="4"/>
      <c r="DFK223" s="4"/>
      <c r="DFL223" s="4"/>
      <c r="DFM223" s="4"/>
      <c r="DFN223" s="4"/>
      <c r="DFO223" s="4"/>
      <c r="DFP223" s="4"/>
      <c r="DFQ223" s="4"/>
      <c r="DFR223" s="4"/>
      <c r="DFS223" s="4"/>
      <c r="DFT223" s="4"/>
      <c r="DFU223" s="4"/>
      <c r="DFV223" s="4"/>
      <c r="DFW223" s="4"/>
      <c r="DFX223" s="4"/>
      <c r="DFY223" s="4"/>
      <c r="DFZ223" s="4"/>
      <c r="DGA223" s="4"/>
      <c r="DGB223" s="4"/>
      <c r="DGC223" s="4"/>
      <c r="DGD223" s="4"/>
      <c r="DGE223" s="4"/>
      <c r="DGF223" s="4"/>
      <c r="DGG223" s="4"/>
      <c r="DGH223" s="4"/>
      <c r="DGI223" s="4"/>
      <c r="DGJ223" s="4"/>
      <c r="DGK223" s="4"/>
      <c r="DGL223" s="4"/>
      <c r="DGM223" s="4"/>
      <c r="DGN223" s="4"/>
      <c r="DGO223" s="4"/>
      <c r="DGP223" s="4"/>
      <c r="DGQ223" s="4"/>
      <c r="DGR223" s="4"/>
      <c r="DGS223" s="4"/>
      <c r="DGT223" s="4"/>
      <c r="DGU223" s="4"/>
      <c r="DGV223" s="4"/>
      <c r="DGW223" s="4"/>
      <c r="DGX223" s="4"/>
      <c r="DGY223" s="4"/>
      <c r="DGZ223" s="4"/>
      <c r="DHA223" s="4"/>
      <c r="DHB223" s="4"/>
      <c r="DHC223" s="4"/>
      <c r="DHD223" s="4"/>
      <c r="DHE223" s="4"/>
      <c r="DHF223" s="4"/>
      <c r="DHG223" s="4"/>
      <c r="DHH223" s="4"/>
      <c r="DHI223" s="4"/>
      <c r="DHJ223" s="4"/>
      <c r="DHK223" s="4"/>
      <c r="DHL223" s="4"/>
      <c r="DHM223" s="4"/>
      <c r="DHN223" s="4"/>
      <c r="DHO223" s="4"/>
      <c r="DHP223" s="4"/>
      <c r="DHQ223" s="4"/>
      <c r="DHR223" s="4"/>
      <c r="DHS223" s="4"/>
      <c r="DHT223" s="4"/>
      <c r="DHU223" s="4"/>
      <c r="DHV223" s="4"/>
      <c r="DHW223" s="4"/>
      <c r="DHX223" s="4"/>
      <c r="DHY223" s="4"/>
      <c r="DHZ223" s="4"/>
      <c r="DIA223" s="4"/>
      <c r="DIB223" s="4"/>
      <c r="DIC223" s="4"/>
      <c r="DID223" s="4"/>
      <c r="DIE223" s="4"/>
      <c r="DIF223" s="4"/>
      <c r="DIG223" s="4"/>
      <c r="DIH223" s="4"/>
      <c r="DII223" s="4"/>
      <c r="DIJ223" s="4"/>
      <c r="DIK223" s="4"/>
      <c r="DIL223" s="4"/>
      <c r="DIM223" s="4"/>
      <c r="DIN223" s="4"/>
      <c r="DIO223" s="4"/>
      <c r="DIP223" s="4"/>
      <c r="DIQ223" s="4"/>
      <c r="DIR223" s="4"/>
      <c r="DIS223" s="4"/>
      <c r="DIT223" s="4"/>
      <c r="DIU223" s="4"/>
      <c r="DIV223" s="4"/>
      <c r="DIW223" s="4"/>
      <c r="DIX223" s="4"/>
      <c r="DIY223" s="4"/>
      <c r="DIZ223" s="4"/>
      <c r="DJA223" s="4"/>
      <c r="DJB223" s="4"/>
      <c r="DJC223" s="4"/>
      <c r="DJD223" s="4"/>
      <c r="DJE223" s="4"/>
      <c r="DJF223" s="4"/>
      <c r="DJG223" s="4"/>
      <c r="DJH223" s="4"/>
      <c r="DJI223" s="4"/>
      <c r="DJJ223" s="4"/>
      <c r="DJK223" s="4"/>
      <c r="DJL223" s="4"/>
      <c r="DJM223" s="4"/>
      <c r="DJN223" s="4"/>
      <c r="DJO223" s="4"/>
      <c r="DJP223" s="4"/>
      <c r="DJQ223" s="4"/>
      <c r="DJR223" s="4"/>
      <c r="DJS223" s="4"/>
      <c r="DJT223" s="4"/>
      <c r="DJU223" s="4"/>
      <c r="DJV223" s="4"/>
      <c r="DJW223" s="4"/>
      <c r="DJX223" s="4"/>
      <c r="DJY223" s="4"/>
      <c r="DJZ223" s="4"/>
      <c r="DKA223" s="4"/>
      <c r="DKB223" s="4"/>
      <c r="DKC223" s="4"/>
      <c r="DKD223" s="4"/>
      <c r="DKE223" s="4"/>
      <c r="DKF223" s="4"/>
      <c r="DKG223" s="4"/>
      <c r="DKH223" s="4"/>
      <c r="DKI223" s="4"/>
      <c r="DKJ223" s="4"/>
      <c r="DKK223" s="4"/>
      <c r="DKL223" s="4"/>
      <c r="DKM223" s="4"/>
      <c r="DKN223" s="4"/>
      <c r="DKO223" s="4"/>
      <c r="DKP223" s="4"/>
      <c r="DKQ223" s="4"/>
      <c r="DKR223" s="4"/>
      <c r="DKS223" s="4"/>
      <c r="DKT223" s="4"/>
      <c r="DKU223" s="4"/>
      <c r="DKV223" s="4"/>
      <c r="DKW223" s="4"/>
      <c r="DKX223" s="4"/>
      <c r="DKY223" s="4"/>
      <c r="DKZ223" s="4"/>
      <c r="DLA223" s="4"/>
      <c r="DLB223" s="4"/>
      <c r="DLC223" s="4"/>
      <c r="DLD223" s="4"/>
      <c r="DLE223" s="4"/>
      <c r="DLF223" s="4"/>
      <c r="DLG223" s="4"/>
      <c r="DLH223" s="4"/>
      <c r="DLI223" s="4"/>
      <c r="DLJ223" s="4"/>
      <c r="DLK223" s="4"/>
      <c r="DLL223" s="4"/>
      <c r="DLM223" s="4"/>
      <c r="DLN223" s="4"/>
      <c r="DLO223" s="4"/>
      <c r="DLP223" s="4"/>
      <c r="DLQ223" s="4"/>
      <c r="DLR223" s="4"/>
      <c r="DLS223" s="4"/>
      <c r="DLT223" s="4"/>
      <c r="DLU223" s="4"/>
      <c r="DLV223" s="4"/>
      <c r="DLW223" s="4"/>
      <c r="DLX223" s="4"/>
      <c r="DLY223" s="4"/>
      <c r="DLZ223" s="4"/>
      <c r="DMA223" s="4"/>
      <c r="DMB223" s="4"/>
      <c r="DMC223" s="4"/>
      <c r="DMD223" s="4"/>
      <c r="DME223" s="4"/>
      <c r="DMF223" s="4"/>
      <c r="DMG223" s="4"/>
      <c r="DMH223" s="4"/>
      <c r="DMI223" s="4"/>
      <c r="DMJ223" s="4"/>
      <c r="DMK223" s="4"/>
      <c r="DML223" s="4"/>
      <c r="DMM223" s="4"/>
      <c r="DMN223" s="4"/>
      <c r="DMO223" s="4"/>
      <c r="DMP223" s="4"/>
      <c r="DMQ223" s="4"/>
      <c r="DMR223" s="4"/>
      <c r="DMS223" s="4"/>
      <c r="DMT223" s="4"/>
      <c r="DMU223" s="4"/>
      <c r="DMV223" s="4"/>
      <c r="DMW223" s="4"/>
      <c r="DMX223" s="4"/>
      <c r="DMY223" s="4"/>
      <c r="DMZ223" s="4"/>
      <c r="DNA223" s="4"/>
      <c r="DNB223" s="4"/>
      <c r="DNC223" s="4"/>
      <c r="DND223" s="4"/>
      <c r="DNE223" s="4"/>
      <c r="DNF223" s="4"/>
      <c r="DNG223" s="4"/>
      <c r="DNH223" s="4"/>
      <c r="DNI223" s="4"/>
      <c r="DNJ223" s="4"/>
      <c r="DNK223" s="4"/>
      <c r="DNL223" s="4"/>
      <c r="DNM223" s="4"/>
      <c r="DNN223" s="4"/>
      <c r="DNO223" s="4"/>
      <c r="DNP223" s="4"/>
      <c r="DNQ223" s="4"/>
      <c r="DNR223" s="4"/>
      <c r="DNS223" s="4"/>
      <c r="DNT223" s="4"/>
      <c r="DNU223" s="4"/>
      <c r="DNV223" s="4"/>
      <c r="DNW223" s="4"/>
      <c r="DNX223" s="4"/>
      <c r="DNY223" s="4"/>
      <c r="DNZ223" s="4"/>
      <c r="DOA223" s="4"/>
      <c r="DOB223" s="4"/>
      <c r="DOC223" s="4"/>
      <c r="DOD223" s="4"/>
      <c r="DOE223" s="4"/>
      <c r="DOF223" s="4"/>
      <c r="DOG223" s="4"/>
      <c r="DOH223" s="4"/>
      <c r="DOI223" s="4"/>
      <c r="DOJ223" s="4"/>
      <c r="DOK223" s="4"/>
      <c r="DOL223" s="4"/>
      <c r="DOM223" s="4"/>
      <c r="DON223" s="4"/>
      <c r="DOO223" s="4"/>
      <c r="DOP223" s="4"/>
      <c r="DOQ223" s="4"/>
      <c r="DOR223" s="4"/>
      <c r="DOS223" s="4"/>
      <c r="DOT223" s="4"/>
      <c r="DOU223" s="4"/>
      <c r="DOV223" s="4"/>
      <c r="DOW223" s="4"/>
      <c r="DOX223" s="4"/>
      <c r="DOY223" s="4"/>
      <c r="DOZ223" s="4"/>
      <c r="DPA223" s="4"/>
      <c r="DPB223" s="4"/>
      <c r="DPC223" s="4"/>
      <c r="DPD223" s="4"/>
      <c r="DPE223" s="4"/>
      <c r="DPF223" s="4"/>
      <c r="DPG223" s="4"/>
      <c r="DPH223" s="4"/>
      <c r="DPI223" s="4"/>
      <c r="DPJ223" s="4"/>
      <c r="DPK223" s="4"/>
      <c r="DPL223" s="4"/>
      <c r="DPM223" s="4"/>
      <c r="DPN223" s="4"/>
      <c r="DPO223" s="4"/>
      <c r="DPP223" s="4"/>
      <c r="DPQ223" s="4"/>
      <c r="DPR223" s="4"/>
      <c r="DPS223" s="4"/>
      <c r="DPT223" s="4"/>
      <c r="DPU223" s="4"/>
      <c r="DPV223" s="4"/>
      <c r="DPW223" s="4"/>
      <c r="DPX223" s="4"/>
      <c r="DPY223" s="4"/>
      <c r="DPZ223" s="4"/>
      <c r="DQA223" s="4"/>
      <c r="DQB223" s="4"/>
      <c r="DQC223" s="4"/>
      <c r="DQD223" s="4"/>
      <c r="DQE223" s="4"/>
      <c r="DQF223" s="4"/>
      <c r="DQG223" s="4"/>
      <c r="DQH223" s="4"/>
      <c r="DQI223" s="4"/>
      <c r="DQJ223" s="4"/>
      <c r="DQK223" s="4"/>
      <c r="DQL223" s="4"/>
      <c r="DQM223" s="4"/>
      <c r="DQN223" s="4"/>
      <c r="DQO223" s="4"/>
      <c r="DQP223" s="4"/>
      <c r="DQQ223" s="4"/>
      <c r="DQR223" s="4"/>
      <c r="DQS223" s="4"/>
      <c r="DQT223" s="4"/>
      <c r="DQU223" s="4"/>
      <c r="DQV223" s="4"/>
      <c r="DQW223" s="4"/>
      <c r="DQX223" s="4"/>
      <c r="DQY223" s="4"/>
      <c r="DQZ223" s="4"/>
      <c r="DRA223" s="4"/>
      <c r="DRB223" s="4"/>
      <c r="DRC223" s="4"/>
      <c r="DRD223" s="4"/>
      <c r="DRE223" s="4"/>
      <c r="DRF223" s="4"/>
      <c r="DRG223" s="4"/>
      <c r="DRH223" s="4"/>
      <c r="DRI223" s="4"/>
      <c r="DRJ223" s="4"/>
      <c r="DRK223" s="4"/>
      <c r="DRL223" s="4"/>
      <c r="DRM223" s="4"/>
      <c r="DRN223" s="4"/>
      <c r="DRO223" s="4"/>
      <c r="DRP223" s="4"/>
      <c r="DRQ223" s="4"/>
      <c r="DRR223" s="4"/>
      <c r="DRS223" s="4"/>
      <c r="DRT223" s="4"/>
      <c r="DRU223" s="4"/>
      <c r="DRV223" s="4"/>
      <c r="DRW223" s="4"/>
      <c r="DRX223" s="4"/>
      <c r="DRY223" s="4"/>
      <c r="DRZ223" s="4"/>
      <c r="DSA223" s="4"/>
      <c r="DSB223" s="4"/>
      <c r="DSC223" s="4"/>
      <c r="DSD223" s="4"/>
      <c r="DSE223" s="4"/>
      <c r="DSF223" s="4"/>
      <c r="DSG223" s="4"/>
      <c r="DSH223" s="4"/>
      <c r="DSI223" s="4"/>
      <c r="DSJ223" s="4"/>
      <c r="DSK223" s="4"/>
      <c r="DSL223" s="4"/>
      <c r="DSM223" s="4"/>
      <c r="DSN223" s="4"/>
      <c r="DSO223" s="4"/>
      <c r="DSP223" s="4"/>
      <c r="DSQ223" s="4"/>
      <c r="DSR223" s="4"/>
      <c r="DSS223" s="4"/>
      <c r="DST223" s="4"/>
      <c r="DSU223" s="4"/>
      <c r="DSV223" s="4"/>
      <c r="DSW223" s="4"/>
      <c r="DSX223" s="4"/>
      <c r="DSY223" s="4"/>
      <c r="DSZ223" s="4"/>
      <c r="DTA223" s="4"/>
      <c r="DTB223" s="4"/>
      <c r="DTC223" s="4"/>
      <c r="DTD223" s="4"/>
      <c r="DTE223" s="4"/>
      <c r="DTF223" s="4"/>
      <c r="DTG223" s="4"/>
      <c r="DTH223" s="4"/>
      <c r="DTI223" s="4"/>
      <c r="DTJ223" s="4"/>
      <c r="DTK223" s="4"/>
      <c r="DTL223" s="4"/>
      <c r="DTM223" s="4"/>
      <c r="DTN223" s="4"/>
      <c r="DTO223" s="4"/>
      <c r="DTP223" s="4"/>
      <c r="DTQ223" s="4"/>
      <c r="DTR223" s="4"/>
      <c r="DTS223" s="4"/>
      <c r="DTT223" s="4"/>
      <c r="DTU223" s="4"/>
      <c r="DTV223" s="4"/>
      <c r="DTW223" s="4"/>
      <c r="DTX223" s="4"/>
      <c r="DTY223" s="4"/>
      <c r="DTZ223" s="4"/>
      <c r="DUA223" s="4"/>
      <c r="DUB223" s="4"/>
      <c r="DUC223" s="4"/>
      <c r="DUD223" s="4"/>
      <c r="DUE223" s="4"/>
      <c r="DUF223" s="4"/>
      <c r="DUG223" s="4"/>
      <c r="DUH223" s="4"/>
      <c r="DUI223" s="4"/>
      <c r="DUJ223" s="4"/>
      <c r="DUK223" s="4"/>
      <c r="DUL223" s="4"/>
      <c r="DUM223" s="4"/>
      <c r="DUN223" s="4"/>
      <c r="DUO223" s="4"/>
      <c r="DUP223" s="4"/>
      <c r="DUQ223" s="4"/>
      <c r="DUR223" s="4"/>
      <c r="DUS223" s="4"/>
      <c r="DUT223" s="4"/>
      <c r="DUU223" s="4"/>
      <c r="DUV223" s="4"/>
      <c r="DUW223" s="4"/>
      <c r="DUX223" s="4"/>
      <c r="DUY223" s="4"/>
      <c r="DUZ223" s="4"/>
      <c r="DVA223" s="4"/>
      <c r="DVB223" s="4"/>
      <c r="DVC223" s="4"/>
      <c r="DVD223" s="4"/>
      <c r="DVE223" s="4"/>
      <c r="DVF223" s="4"/>
      <c r="DVG223" s="4"/>
      <c r="DVH223" s="4"/>
      <c r="DVI223" s="4"/>
      <c r="DVJ223" s="4"/>
      <c r="DVK223" s="4"/>
      <c r="DVL223" s="4"/>
      <c r="DVM223" s="4"/>
      <c r="DVN223" s="4"/>
      <c r="DVO223" s="4"/>
      <c r="DVP223" s="4"/>
      <c r="DVQ223" s="4"/>
      <c r="DVR223" s="4"/>
      <c r="DVS223" s="4"/>
      <c r="DVT223" s="4"/>
      <c r="DVU223" s="4"/>
      <c r="DVV223" s="4"/>
      <c r="DVW223" s="4"/>
      <c r="DVX223" s="4"/>
      <c r="DVY223" s="4"/>
      <c r="DVZ223" s="4"/>
      <c r="DWA223" s="4"/>
      <c r="DWB223" s="4"/>
      <c r="DWC223" s="4"/>
      <c r="DWD223" s="4"/>
      <c r="DWE223" s="4"/>
      <c r="DWF223" s="4"/>
      <c r="DWG223" s="4"/>
      <c r="DWH223" s="4"/>
      <c r="DWI223" s="4"/>
      <c r="DWJ223" s="4"/>
      <c r="DWK223" s="4"/>
      <c r="DWL223" s="4"/>
      <c r="DWM223" s="4"/>
      <c r="DWN223" s="4"/>
      <c r="DWO223" s="4"/>
      <c r="DWP223" s="4"/>
      <c r="DWQ223" s="4"/>
      <c r="DWR223" s="4"/>
      <c r="DWS223" s="4"/>
      <c r="DWT223" s="4"/>
      <c r="DWU223" s="4"/>
      <c r="DWV223" s="4"/>
      <c r="DWW223" s="4"/>
      <c r="DWX223" s="4"/>
      <c r="DWY223" s="4"/>
      <c r="DWZ223" s="4"/>
      <c r="DXA223" s="4"/>
      <c r="DXB223" s="4"/>
      <c r="DXC223" s="4"/>
      <c r="DXD223" s="4"/>
      <c r="DXE223" s="4"/>
      <c r="DXF223" s="4"/>
      <c r="DXG223" s="4"/>
      <c r="DXH223" s="4"/>
      <c r="DXI223" s="4"/>
      <c r="DXJ223" s="4"/>
      <c r="DXK223" s="4"/>
      <c r="DXL223" s="4"/>
      <c r="DXM223" s="4"/>
      <c r="DXN223" s="4"/>
      <c r="DXO223" s="4"/>
      <c r="DXP223" s="4"/>
      <c r="DXQ223" s="4"/>
      <c r="DXR223" s="4"/>
      <c r="DXS223" s="4"/>
      <c r="DXT223" s="4"/>
      <c r="DXU223" s="4"/>
      <c r="DXV223" s="4"/>
      <c r="DXW223" s="4"/>
      <c r="DXX223" s="4"/>
      <c r="DXY223" s="4"/>
      <c r="DXZ223" s="4"/>
      <c r="DYA223" s="4"/>
      <c r="DYB223" s="4"/>
      <c r="DYC223" s="4"/>
      <c r="DYD223" s="4"/>
      <c r="DYE223" s="4"/>
      <c r="DYF223" s="4"/>
      <c r="DYG223" s="4"/>
      <c r="DYH223" s="4"/>
      <c r="DYI223" s="4"/>
      <c r="DYJ223" s="4"/>
      <c r="DYK223" s="4"/>
      <c r="DYL223" s="4"/>
      <c r="DYM223" s="4"/>
      <c r="DYN223" s="4"/>
      <c r="DYO223" s="4"/>
      <c r="DYP223" s="4"/>
      <c r="DYQ223" s="4"/>
      <c r="DYR223" s="4"/>
      <c r="DYS223" s="4"/>
      <c r="DYT223" s="4"/>
      <c r="DYU223" s="4"/>
      <c r="DYV223" s="4"/>
      <c r="DYW223" s="4"/>
      <c r="DYX223" s="4"/>
      <c r="DYY223" s="4"/>
      <c r="DYZ223" s="4"/>
      <c r="DZA223" s="4"/>
      <c r="DZB223" s="4"/>
      <c r="DZC223" s="4"/>
      <c r="DZD223" s="4"/>
      <c r="DZE223" s="4"/>
      <c r="DZF223" s="4"/>
      <c r="DZG223" s="4"/>
      <c r="DZH223" s="4"/>
      <c r="DZI223" s="4"/>
      <c r="DZJ223" s="4"/>
      <c r="DZK223" s="4"/>
      <c r="DZL223" s="4"/>
      <c r="DZM223" s="4"/>
      <c r="DZN223" s="4"/>
      <c r="DZO223" s="4"/>
      <c r="DZP223" s="4"/>
      <c r="DZQ223" s="4"/>
      <c r="DZR223" s="4"/>
      <c r="DZS223" s="4"/>
      <c r="DZT223" s="4"/>
      <c r="DZU223" s="4"/>
      <c r="DZV223" s="4"/>
      <c r="DZW223" s="4"/>
      <c r="DZX223" s="4"/>
      <c r="DZY223" s="4"/>
      <c r="DZZ223" s="4"/>
      <c r="EAA223" s="4"/>
      <c r="EAB223" s="4"/>
      <c r="EAC223" s="4"/>
      <c r="EAD223" s="4"/>
      <c r="EAE223" s="4"/>
      <c r="EAF223" s="4"/>
      <c r="EAG223" s="4"/>
      <c r="EAH223" s="4"/>
      <c r="EAI223" s="4"/>
      <c r="EAJ223" s="4"/>
      <c r="EAK223" s="4"/>
      <c r="EAL223" s="4"/>
      <c r="EAM223" s="4"/>
      <c r="EAN223" s="4"/>
      <c r="EAO223" s="4"/>
      <c r="EAP223" s="4"/>
      <c r="EAQ223" s="4"/>
      <c r="EAR223" s="4"/>
      <c r="EAS223" s="4"/>
      <c r="EAT223" s="4"/>
      <c r="EAU223" s="4"/>
      <c r="EAV223" s="4"/>
      <c r="EAW223" s="4"/>
      <c r="EAX223" s="4"/>
      <c r="EAY223" s="4"/>
      <c r="EAZ223" s="4"/>
      <c r="EBA223" s="4"/>
      <c r="EBB223" s="4"/>
      <c r="EBC223" s="4"/>
      <c r="EBD223" s="4"/>
      <c r="EBE223" s="4"/>
      <c r="EBF223" s="4"/>
      <c r="EBG223" s="4"/>
      <c r="EBH223" s="4"/>
      <c r="EBI223" s="4"/>
      <c r="EBJ223" s="4"/>
      <c r="EBK223" s="4"/>
      <c r="EBL223" s="4"/>
      <c r="EBM223" s="4"/>
      <c r="EBN223" s="4"/>
      <c r="EBO223" s="4"/>
      <c r="EBP223" s="4"/>
      <c r="EBQ223" s="4"/>
      <c r="EBR223" s="4"/>
      <c r="EBS223" s="4"/>
      <c r="EBT223" s="4"/>
      <c r="EBU223" s="4"/>
      <c r="EBV223" s="4"/>
      <c r="EBW223" s="4"/>
      <c r="EBX223" s="4"/>
      <c r="EBY223" s="4"/>
      <c r="EBZ223" s="4"/>
      <c r="ECA223" s="4"/>
      <c r="ECB223" s="4"/>
      <c r="ECC223" s="4"/>
      <c r="ECD223" s="4"/>
      <c r="ECE223" s="4"/>
      <c r="ECF223" s="4"/>
      <c r="ECG223" s="4"/>
      <c r="ECH223" s="4"/>
      <c r="ECI223" s="4"/>
      <c r="ECJ223" s="4"/>
      <c r="ECK223" s="4"/>
      <c r="ECL223" s="4"/>
      <c r="ECM223" s="4"/>
      <c r="ECN223" s="4"/>
      <c r="ECO223" s="4"/>
      <c r="ECP223" s="4"/>
      <c r="ECQ223" s="4"/>
      <c r="ECR223" s="4"/>
      <c r="ECS223" s="4"/>
      <c r="ECT223" s="4"/>
      <c r="ECU223" s="4"/>
      <c r="ECV223" s="4"/>
      <c r="ECW223" s="4"/>
      <c r="ECX223" s="4"/>
      <c r="ECY223" s="4"/>
      <c r="ECZ223" s="4"/>
      <c r="EDA223" s="4"/>
      <c r="EDB223" s="4"/>
      <c r="EDC223" s="4"/>
      <c r="EDD223" s="4"/>
      <c r="EDE223" s="4"/>
      <c r="EDF223" s="4"/>
      <c r="EDG223" s="4"/>
      <c r="EDH223" s="4"/>
      <c r="EDI223" s="4"/>
      <c r="EDJ223" s="4"/>
      <c r="EDK223" s="4"/>
      <c r="EDL223" s="4"/>
      <c r="EDM223" s="4"/>
      <c r="EDN223" s="4"/>
      <c r="EDO223" s="4"/>
      <c r="EDP223" s="4"/>
      <c r="EDQ223" s="4"/>
      <c r="EDR223" s="4"/>
      <c r="EDS223" s="4"/>
      <c r="EDT223" s="4"/>
      <c r="EDU223" s="4"/>
      <c r="EDV223" s="4"/>
      <c r="EDW223" s="4"/>
      <c r="EDX223" s="4"/>
      <c r="EDY223" s="4"/>
      <c r="EDZ223" s="4"/>
      <c r="EEA223" s="4"/>
      <c r="EEB223" s="4"/>
      <c r="EEC223" s="4"/>
      <c r="EED223" s="4"/>
      <c r="EEE223" s="4"/>
      <c r="EEF223" s="4"/>
      <c r="EEG223" s="4"/>
      <c r="EEH223" s="4"/>
      <c r="EEI223" s="4"/>
      <c r="EEJ223" s="4"/>
      <c r="EEK223" s="4"/>
      <c r="EEL223" s="4"/>
      <c r="EEM223" s="4"/>
      <c r="EEN223" s="4"/>
      <c r="EEO223" s="4"/>
      <c r="EEP223" s="4"/>
      <c r="EEQ223" s="4"/>
      <c r="EER223" s="4"/>
      <c r="EES223" s="4"/>
      <c r="EET223" s="4"/>
      <c r="EEU223" s="4"/>
      <c r="EEV223" s="4"/>
      <c r="EEW223" s="4"/>
      <c r="EEX223" s="4"/>
      <c r="EEY223" s="4"/>
      <c r="EEZ223" s="4"/>
      <c r="EFA223" s="4"/>
      <c r="EFB223" s="4"/>
      <c r="EFC223" s="4"/>
      <c r="EFD223" s="4"/>
      <c r="EFE223" s="4"/>
      <c r="EFF223" s="4"/>
      <c r="EFG223" s="4"/>
      <c r="EFH223" s="4"/>
      <c r="EFI223" s="4"/>
      <c r="EFJ223" s="4"/>
      <c r="EFK223" s="4"/>
      <c r="EFL223" s="4"/>
      <c r="EFM223" s="4"/>
      <c r="EFN223" s="4"/>
      <c r="EFO223" s="4"/>
      <c r="EFP223" s="4"/>
      <c r="EFQ223" s="4"/>
      <c r="EFR223" s="4"/>
      <c r="EFS223" s="4"/>
      <c r="EFT223" s="4"/>
      <c r="EFU223" s="4"/>
      <c r="EFV223" s="4"/>
      <c r="EFW223" s="4"/>
      <c r="EFX223" s="4"/>
      <c r="EFY223" s="4"/>
      <c r="EFZ223" s="4"/>
      <c r="EGA223" s="4"/>
      <c r="EGB223" s="4"/>
      <c r="EGC223" s="4"/>
      <c r="EGD223" s="4"/>
      <c r="EGE223" s="4"/>
      <c r="EGF223" s="4"/>
      <c r="EGG223" s="4"/>
      <c r="EGH223" s="4"/>
      <c r="EGI223" s="4"/>
      <c r="EGJ223" s="4"/>
      <c r="EGK223" s="4"/>
      <c r="EGL223" s="4"/>
      <c r="EGM223" s="4"/>
      <c r="EGN223" s="4"/>
      <c r="EGO223" s="4"/>
      <c r="EGP223" s="4"/>
      <c r="EGQ223" s="4"/>
      <c r="EGR223" s="4"/>
      <c r="EGS223" s="4"/>
      <c r="EGT223" s="4"/>
      <c r="EGU223" s="4"/>
      <c r="EGV223" s="4"/>
      <c r="EGW223" s="4"/>
      <c r="EGX223" s="4"/>
      <c r="EGY223" s="4"/>
      <c r="EGZ223" s="4"/>
      <c r="EHA223" s="4"/>
      <c r="EHB223" s="4"/>
      <c r="EHC223" s="4"/>
      <c r="EHD223" s="4"/>
      <c r="EHE223" s="4"/>
      <c r="EHF223" s="4"/>
      <c r="EHG223" s="4"/>
      <c r="EHH223" s="4"/>
      <c r="EHI223" s="4"/>
      <c r="EHJ223" s="4"/>
      <c r="EHK223" s="4"/>
      <c r="EHL223" s="4"/>
      <c r="EHM223" s="4"/>
      <c r="EHN223" s="4"/>
      <c r="EHO223" s="4"/>
      <c r="EHP223" s="4"/>
      <c r="EHQ223" s="4"/>
      <c r="EHR223" s="4"/>
      <c r="EHS223" s="4"/>
      <c r="EHT223" s="4"/>
      <c r="EHU223" s="4"/>
      <c r="EHV223" s="4"/>
      <c r="EHW223" s="4"/>
      <c r="EHX223" s="4"/>
      <c r="EHY223" s="4"/>
      <c r="EHZ223" s="4"/>
      <c r="EIA223" s="4"/>
      <c r="EIB223" s="4"/>
      <c r="EIC223" s="4"/>
      <c r="EID223" s="4"/>
      <c r="EIE223" s="4"/>
      <c r="EIF223" s="4"/>
      <c r="EIG223" s="4"/>
      <c r="EIH223" s="4"/>
      <c r="EII223" s="4"/>
      <c r="EIJ223" s="4"/>
      <c r="EIK223" s="4"/>
      <c r="EIL223" s="4"/>
      <c r="EIM223" s="4"/>
      <c r="EIN223" s="4"/>
      <c r="EIO223" s="4"/>
      <c r="EIP223" s="4"/>
      <c r="EIQ223" s="4"/>
      <c r="EIR223" s="4"/>
      <c r="EIS223" s="4"/>
      <c r="EIT223" s="4"/>
      <c r="EIU223" s="4"/>
      <c r="EIV223" s="4"/>
      <c r="EIW223" s="4"/>
      <c r="EIX223" s="4"/>
      <c r="EIY223" s="4"/>
      <c r="EIZ223" s="4"/>
      <c r="EJA223" s="4"/>
      <c r="EJB223" s="4"/>
      <c r="EJC223" s="4"/>
      <c r="EJD223" s="4"/>
      <c r="EJE223" s="4"/>
      <c r="EJF223" s="4"/>
      <c r="EJG223" s="4"/>
      <c r="EJH223" s="4"/>
      <c r="EJI223" s="4"/>
      <c r="EJJ223" s="4"/>
      <c r="EJK223" s="4"/>
      <c r="EJL223" s="4"/>
      <c r="EJM223" s="4"/>
      <c r="EJN223" s="4"/>
      <c r="EJO223" s="4"/>
      <c r="EJP223" s="4"/>
      <c r="EJQ223" s="4"/>
      <c r="EJR223" s="4"/>
      <c r="EJS223" s="4"/>
      <c r="EJT223" s="4"/>
      <c r="EJU223" s="4"/>
      <c r="EJV223" s="4"/>
      <c r="EJW223" s="4"/>
      <c r="EJX223" s="4"/>
      <c r="EJY223" s="4"/>
      <c r="EJZ223" s="4"/>
      <c r="EKA223" s="4"/>
      <c r="EKB223" s="4"/>
      <c r="EKC223" s="4"/>
      <c r="EKD223" s="4"/>
      <c r="EKE223" s="4"/>
      <c r="EKF223" s="4"/>
      <c r="EKG223" s="4"/>
      <c r="EKH223" s="4"/>
      <c r="EKI223" s="4"/>
      <c r="EKJ223" s="4"/>
      <c r="EKK223" s="4"/>
      <c r="EKL223" s="4"/>
      <c r="EKM223" s="4"/>
      <c r="EKN223" s="4"/>
      <c r="EKO223" s="4"/>
      <c r="EKP223" s="4"/>
      <c r="EKQ223" s="4"/>
      <c r="EKR223" s="4"/>
      <c r="EKS223" s="4"/>
      <c r="EKT223" s="4"/>
      <c r="EKU223" s="4"/>
      <c r="EKV223" s="4"/>
      <c r="EKW223" s="4"/>
      <c r="EKX223" s="4"/>
      <c r="EKY223" s="4"/>
      <c r="EKZ223" s="4"/>
      <c r="ELA223" s="4"/>
      <c r="ELB223" s="4"/>
      <c r="ELC223" s="4"/>
      <c r="ELD223" s="4"/>
      <c r="ELE223" s="4"/>
      <c r="ELF223" s="4"/>
      <c r="ELG223" s="4"/>
      <c r="ELH223" s="4"/>
      <c r="ELI223" s="4"/>
      <c r="ELJ223" s="4"/>
      <c r="ELK223" s="4"/>
      <c r="ELL223" s="4"/>
      <c r="ELM223" s="4"/>
      <c r="ELN223" s="4"/>
      <c r="ELO223" s="4"/>
      <c r="ELP223" s="4"/>
      <c r="ELQ223" s="4"/>
      <c r="ELR223" s="4"/>
      <c r="ELS223" s="4"/>
      <c r="ELT223" s="4"/>
      <c r="ELU223" s="4"/>
      <c r="ELV223" s="4"/>
      <c r="ELW223" s="4"/>
      <c r="ELX223" s="4"/>
      <c r="ELY223" s="4"/>
      <c r="ELZ223" s="4"/>
      <c r="EMA223" s="4"/>
      <c r="EMB223" s="4"/>
      <c r="EMC223" s="4"/>
      <c r="EMD223" s="4"/>
      <c r="EME223" s="4"/>
      <c r="EMF223" s="4"/>
      <c r="EMG223" s="4"/>
      <c r="EMH223" s="4"/>
      <c r="EMI223" s="4"/>
      <c r="EMJ223" s="4"/>
      <c r="EMK223" s="4"/>
      <c r="EML223" s="4"/>
      <c r="EMM223" s="4"/>
      <c r="EMN223" s="4"/>
      <c r="EMO223" s="4"/>
      <c r="EMP223" s="4"/>
      <c r="EMQ223" s="4"/>
      <c r="EMR223" s="4"/>
      <c r="EMS223" s="4"/>
      <c r="EMT223" s="4"/>
      <c r="EMU223" s="4"/>
      <c r="EMV223" s="4"/>
      <c r="EMW223" s="4"/>
      <c r="EMX223" s="4"/>
      <c r="EMY223" s="4"/>
      <c r="EMZ223" s="4"/>
      <c r="ENA223" s="4"/>
      <c r="ENB223" s="4"/>
      <c r="ENC223" s="4"/>
      <c r="END223" s="4"/>
      <c r="ENE223" s="4"/>
      <c r="ENF223" s="4"/>
      <c r="ENG223" s="4"/>
      <c r="ENH223" s="4"/>
      <c r="ENI223" s="4"/>
      <c r="ENJ223" s="4"/>
      <c r="ENK223" s="4"/>
      <c r="ENL223" s="4"/>
      <c r="ENM223" s="4"/>
      <c r="ENN223" s="4"/>
      <c r="ENO223" s="4"/>
      <c r="ENP223" s="4"/>
      <c r="ENQ223" s="4"/>
      <c r="ENR223" s="4"/>
      <c r="ENS223" s="4"/>
      <c r="ENT223" s="4"/>
      <c r="ENU223" s="4"/>
      <c r="ENV223" s="4"/>
      <c r="ENW223" s="4"/>
      <c r="ENX223" s="4"/>
      <c r="ENY223" s="4"/>
      <c r="ENZ223" s="4"/>
      <c r="EOA223" s="4"/>
      <c r="EOB223" s="4"/>
      <c r="EOC223" s="4"/>
      <c r="EOD223" s="4"/>
      <c r="EOE223" s="4"/>
      <c r="EOF223" s="4"/>
      <c r="EOG223" s="4"/>
      <c r="EOH223" s="4"/>
      <c r="EOI223" s="4"/>
      <c r="EOJ223" s="4"/>
      <c r="EOK223" s="4"/>
      <c r="EOL223" s="4"/>
      <c r="EOM223" s="4"/>
      <c r="EON223" s="4"/>
      <c r="EOO223" s="4"/>
      <c r="EOP223" s="4"/>
      <c r="EOQ223" s="4"/>
      <c r="EOR223" s="4"/>
      <c r="EOS223" s="4"/>
      <c r="EOT223" s="4"/>
      <c r="EOU223" s="4"/>
      <c r="EOV223" s="4"/>
      <c r="EOW223" s="4"/>
      <c r="EOX223" s="4"/>
      <c r="EOY223" s="4"/>
      <c r="EOZ223" s="4"/>
      <c r="EPA223" s="4"/>
      <c r="EPB223" s="4"/>
      <c r="EPC223" s="4"/>
      <c r="EPD223" s="4"/>
      <c r="EPE223" s="4"/>
      <c r="EPF223" s="4"/>
      <c r="EPG223" s="4"/>
      <c r="EPH223" s="4"/>
      <c r="EPI223" s="4"/>
      <c r="EPJ223" s="4"/>
      <c r="EPK223" s="4"/>
      <c r="EPL223" s="4"/>
      <c r="EPM223" s="4"/>
      <c r="EPN223" s="4"/>
      <c r="EPO223" s="4"/>
      <c r="EPP223" s="4"/>
      <c r="EPQ223" s="4"/>
      <c r="EPR223" s="4"/>
      <c r="EPS223" s="4"/>
      <c r="EPT223" s="4"/>
      <c r="EPU223" s="4"/>
      <c r="EPV223" s="4"/>
      <c r="EPW223" s="4"/>
      <c r="EPX223" s="4"/>
      <c r="EPY223" s="4"/>
      <c r="EPZ223" s="4"/>
      <c r="EQA223" s="4"/>
      <c r="EQB223" s="4"/>
      <c r="EQC223" s="4"/>
      <c r="EQD223" s="4"/>
      <c r="EQE223" s="4"/>
      <c r="EQF223" s="4"/>
      <c r="EQG223" s="4"/>
      <c r="EQH223" s="4"/>
      <c r="EQI223" s="4"/>
      <c r="EQJ223" s="4"/>
      <c r="EQK223" s="4"/>
      <c r="EQL223" s="4"/>
      <c r="EQM223" s="4"/>
      <c r="EQN223" s="4"/>
      <c r="EQO223" s="4"/>
      <c r="EQP223" s="4"/>
      <c r="EQQ223" s="4"/>
      <c r="EQR223" s="4"/>
      <c r="EQS223" s="4"/>
      <c r="EQT223" s="4"/>
      <c r="EQU223" s="4"/>
      <c r="EQV223" s="4"/>
      <c r="EQW223" s="4"/>
      <c r="EQX223" s="4"/>
      <c r="EQY223" s="4"/>
      <c r="EQZ223" s="4"/>
      <c r="ERA223" s="4"/>
      <c r="ERB223" s="4"/>
      <c r="ERC223" s="4"/>
      <c r="ERD223" s="4"/>
      <c r="ERE223" s="4"/>
      <c r="ERF223" s="4"/>
      <c r="ERG223" s="4"/>
      <c r="ERH223" s="4"/>
      <c r="ERI223" s="4"/>
      <c r="ERJ223" s="4"/>
      <c r="ERK223" s="4"/>
      <c r="ERL223" s="4"/>
      <c r="ERM223" s="4"/>
      <c r="ERN223" s="4"/>
      <c r="ERO223" s="4"/>
      <c r="ERP223" s="4"/>
      <c r="ERQ223" s="4"/>
      <c r="ERR223" s="4"/>
      <c r="ERS223" s="4"/>
      <c r="ERT223" s="4"/>
      <c r="ERU223" s="4"/>
      <c r="ERV223" s="4"/>
      <c r="ERW223" s="4"/>
      <c r="ERX223" s="4"/>
      <c r="ERY223" s="4"/>
      <c r="ERZ223" s="4"/>
      <c r="ESA223" s="4"/>
      <c r="ESB223" s="4"/>
      <c r="ESC223" s="4"/>
      <c r="ESD223" s="4"/>
      <c r="ESE223" s="4"/>
      <c r="ESF223" s="4"/>
      <c r="ESG223" s="4"/>
      <c r="ESH223" s="4"/>
      <c r="ESI223" s="4"/>
      <c r="ESJ223" s="4"/>
      <c r="ESK223" s="4"/>
      <c r="ESL223" s="4"/>
      <c r="ESM223" s="4"/>
      <c r="ESN223" s="4"/>
      <c r="ESO223" s="4"/>
      <c r="ESP223" s="4"/>
      <c r="ESQ223" s="4"/>
      <c r="ESR223" s="4"/>
      <c r="ESS223" s="4"/>
      <c r="EST223" s="4"/>
      <c r="ESU223" s="4"/>
      <c r="ESV223" s="4"/>
      <c r="ESW223" s="4"/>
      <c r="ESX223" s="4"/>
      <c r="ESY223" s="4"/>
      <c r="ESZ223" s="4"/>
      <c r="ETA223" s="4"/>
      <c r="ETB223" s="4"/>
      <c r="ETC223" s="4"/>
      <c r="ETD223" s="4"/>
      <c r="ETE223" s="4"/>
      <c r="ETF223" s="4"/>
      <c r="ETG223" s="4"/>
      <c r="ETH223" s="4"/>
      <c r="ETI223" s="4"/>
      <c r="ETJ223" s="4"/>
      <c r="ETK223" s="4"/>
      <c r="ETL223" s="4"/>
      <c r="ETM223" s="4"/>
      <c r="ETN223" s="4"/>
      <c r="ETO223" s="4"/>
      <c r="ETP223" s="4"/>
      <c r="ETQ223" s="4"/>
      <c r="ETR223" s="4"/>
      <c r="ETS223" s="4"/>
      <c r="ETT223" s="4"/>
      <c r="ETU223" s="4"/>
      <c r="ETV223" s="4"/>
      <c r="ETW223" s="4"/>
      <c r="ETX223" s="4"/>
      <c r="ETY223" s="4"/>
      <c r="ETZ223" s="4"/>
      <c r="EUA223" s="4"/>
      <c r="EUB223" s="4"/>
      <c r="EUC223" s="4"/>
      <c r="EUD223" s="4"/>
      <c r="EUE223" s="4"/>
      <c r="EUF223" s="4"/>
      <c r="EUG223" s="4"/>
      <c r="EUH223" s="4"/>
      <c r="EUI223" s="4"/>
      <c r="EUJ223" s="4"/>
      <c r="EUK223" s="4"/>
      <c r="EUL223" s="4"/>
      <c r="EUM223" s="4"/>
      <c r="EUN223" s="4"/>
      <c r="EUO223" s="4"/>
      <c r="EUP223" s="4"/>
      <c r="EUQ223" s="4"/>
      <c r="EUR223" s="4"/>
      <c r="EUS223" s="4"/>
      <c r="EUT223" s="4"/>
      <c r="EUU223" s="4"/>
      <c r="EUV223" s="4"/>
      <c r="EUW223" s="4"/>
      <c r="EUX223" s="4"/>
      <c r="EUY223" s="4"/>
      <c r="EUZ223" s="4"/>
      <c r="EVA223" s="4"/>
      <c r="EVB223" s="4"/>
      <c r="EVC223" s="4"/>
      <c r="EVD223" s="4"/>
      <c r="EVE223" s="4"/>
      <c r="EVF223" s="4"/>
      <c r="EVG223" s="4"/>
      <c r="EVH223" s="4"/>
      <c r="EVI223" s="4"/>
      <c r="EVJ223" s="4"/>
      <c r="EVK223" s="4"/>
      <c r="EVL223" s="4"/>
      <c r="EVM223" s="4"/>
      <c r="EVN223" s="4"/>
      <c r="EVO223" s="4"/>
      <c r="EVP223" s="4"/>
      <c r="EVQ223" s="4"/>
      <c r="EVR223" s="4"/>
      <c r="EVS223" s="4"/>
      <c r="EVT223" s="4"/>
      <c r="EVU223" s="4"/>
      <c r="EVV223" s="4"/>
      <c r="EVW223" s="4"/>
      <c r="EVX223" s="4"/>
      <c r="EVY223" s="4"/>
      <c r="EVZ223" s="4"/>
      <c r="EWA223" s="4"/>
      <c r="EWB223" s="4"/>
      <c r="EWC223" s="4"/>
      <c r="EWD223" s="4"/>
      <c r="EWE223" s="4"/>
      <c r="EWF223" s="4"/>
      <c r="EWG223" s="4"/>
      <c r="EWH223" s="4"/>
      <c r="EWI223" s="4"/>
      <c r="EWJ223" s="4"/>
      <c r="EWK223" s="4"/>
      <c r="EWL223" s="4"/>
      <c r="EWM223" s="4"/>
      <c r="EWN223" s="4"/>
      <c r="EWO223" s="4"/>
      <c r="EWP223" s="4"/>
      <c r="EWQ223" s="4"/>
      <c r="EWR223" s="4"/>
      <c r="EWS223" s="4"/>
      <c r="EWT223" s="4"/>
      <c r="EWU223" s="4"/>
      <c r="EWV223" s="4"/>
      <c r="EWW223" s="4"/>
      <c r="EWX223" s="4"/>
      <c r="EWY223" s="4"/>
      <c r="EWZ223" s="4"/>
      <c r="EXA223" s="4"/>
      <c r="EXB223" s="4"/>
      <c r="EXC223" s="4"/>
      <c r="EXD223" s="4"/>
      <c r="EXE223" s="4"/>
      <c r="EXF223" s="4"/>
      <c r="EXG223" s="4"/>
      <c r="EXH223" s="4"/>
      <c r="EXI223" s="4"/>
      <c r="EXJ223" s="4"/>
      <c r="EXK223" s="4"/>
      <c r="EXL223" s="4"/>
      <c r="EXM223" s="4"/>
      <c r="EXN223" s="4"/>
      <c r="EXO223" s="4"/>
      <c r="EXP223" s="4"/>
      <c r="EXQ223" s="4"/>
      <c r="EXR223" s="4"/>
      <c r="EXS223" s="4"/>
      <c r="EXT223" s="4"/>
      <c r="EXU223" s="4"/>
      <c r="EXV223" s="4"/>
      <c r="EXW223" s="4"/>
      <c r="EXX223" s="4"/>
      <c r="EXY223" s="4"/>
      <c r="EXZ223" s="4"/>
      <c r="EYA223" s="4"/>
      <c r="EYB223" s="4"/>
      <c r="EYC223" s="4"/>
      <c r="EYD223" s="4"/>
      <c r="EYE223" s="4"/>
      <c r="EYF223" s="4"/>
      <c r="EYG223" s="4"/>
      <c r="EYH223" s="4"/>
      <c r="EYI223" s="4"/>
      <c r="EYJ223" s="4"/>
      <c r="EYK223" s="4"/>
      <c r="EYL223" s="4"/>
      <c r="EYM223" s="4"/>
      <c r="EYN223" s="4"/>
      <c r="EYO223" s="4"/>
      <c r="EYP223" s="4"/>
      <c r="EYQ223" s="4"/>
      <c r="EYR223" s="4"/>
      <c r="EYS223" s="4"/>
      <c r="EYT223" s="4"/>
      <c r="EYU223" s="4"/>
      <c r="EYV223" s="4"/>
      <c r="EYW223" s="4"/>
      <c r="EYX223" s="4"/>
      <c r="EYY223" s="4"/>
      <c r="EYZ223" s="4"/>
      <c r="EZA223" s="4"/>
      <c r="EZB223" s="4"/>
      <c r="EZC223" s="4"/>
      <c r="EZD223" s="4"/>
      <c r="EZE223" s="4"/>
      <c r="EZF223" s="4"/>
      <c r="EZG223" s="4"/>
      <c r="EZH223" s="4"/>
      <c r="EZI223" s="4"/>
      <c r="EZJ223" s="4"/>
      <c r="EZK223" s="4"/>
      <c r="EZL223" s="4"/>
      <c r="EZM223" s="4"/>
      <c r="EZN223" s="4"/>
      <c r="EZO223" s="4"/>
      <c r="EZP223" s="4"/>
      <c r="EZQ223" s="4"/>
      <c r="EZR223" s="4"/>
      <c r="EZS223" s="4"/>
      <c r="EZT223" s="4"/>
      <c r="EZU223" s="4"/>
      <c r="EZV223" s="4"/>
      <c r="EZW223" s="4"/>
      <c r="EZX223" s="4"/>
      <c r="EZY223" s="4"/>
      <c r="EZZ223" s="4"/>
      <c r="FAA223" s="4"/>
      <c r="FAB223" s="4"/>
      <c r="FAC223" s="4"/>
      <c r="FAD223" s="4"/>
      <c r="FAE223" s="4"/>
      <c r="FAF223" s="4"/>
      <c r="FAG223" s="4"/>
      <c r="FAH223" s="4"/>
      <c r="FAI223" s="4"/>
      <c r="FAJ223" s="4"/>
      <c r="FAK223" s="4"/>
      <c r="FAL223" s="4"/>
      <c r="FAM223" s="4"/>
      <c r="FAN223" s="4"/>
      <c r="FAO223" s="4"/>
      <c r="FAP223" s="4"/>
      <c r="FAQ223" s="4"/>
      <c r="FAR223" s="4"/>
      <c r="FAS223" s="4"/>
      <c r="FAT223" s="4"/>
      <c r="FAU223" s="4"/>
      <c r="FAV223" s="4"/>
      <c r="FAW223" s="4"/>
      <c r="FAX223" s="4"/>
      <c r="FAY223" s="4"/>
      <c r="FAZ223" s="4"/>
      <c r="FBA223" s="4"/>
      <c r="FBB223" s="4"/>
      <c r="FBC223" s="4"/>
      <c r="FBD223" s="4"/>
      <c r="FBE223" s="4"/>
      <c r="FBF223" s="4"/>
      <c r="FBG223" s="4"/>
      <c r="FBH223" s="4"/>
      <c r="FBI223" s="4"/>
      <c r="FBJ223" s="4"/>
      <c r="FBK223" s="4"/>
      <c r="FBL223" s="4"/>
      <c r="FBM223" s="4"/>
      <c r="FBN223" s="4"/>
      <c r="FBO223" s="4"/>
      <c r="FBP223" s="4"/>
      <c r="FBQ223" s="4"/>
      <c r="FBR223" s="4"/>
      <c r="FBS223" s="4"/>
      <c r="FBT223" s="4"/>
      <c r="FBU223" s="4"/>
      <c r="FBV223" s="4"/>
      <c r="FBW223" s="4"/>
      <c r="FBX223" s="4"/>
      <c r="FBY223" s="4"/>
      <c r="FBZ223" s="4"/>
      <c r="FCA223" s="4"/>
      <c r="FCB223" s="4"/>
      <c r="FCC223" s="4"/>
      <c r="FCD223" s="4"/>
      <c r="FCE223" s="4"/>
      <c r="FCF223" s="4"/>
      <c r="FCG223" s="4"/>
      <c r="FCH223" s="4"/>
      <c r="FCI223" s="4"/>
      <c r="FCJ223" s="4"/>
      <c r="FCK223" s="4"/>
      <c r="FCL223" s="4"/>
      <c r="FCM223" s="4"/>
      <c r="FCN223" s="4"/>
      <c r="FCO223" s="4"/>
      <c r="FCP223" s="4"/>
      <c r="FCQ223" s="4"/>
      <c r="FCR223" s="4"/>
      <c r="FCS223" s="4"/>
      <c r="FCT223" s="4"/>
      <c r="FCU223" s="4"/>
      <c r="FCV223" s="4"/>
      <c r="FCW223" s="4"/>
      <c r="FCX223" s="4"/>
      <c r="FCY223" s="4"/>
      <c r="FCZ223" s="4"/>
      <c r="FDA223" s="4"/>
      <c r="FDB223" s="4"/>
      <c r="FDC223" s="4"/>
      <c r="FDD223" s="4"/>
      <c r="FDE223" s="4"/>
      <c r="FDF223" s="4"/>
      <c r="FDG223" s="4"/>
      <c r="FDH223" s="4"/>
      <c r="FDI223" s="4"/>
      <c r="FDJ223" s="4"/>
      <c r="FDK223" s="4"/>
      <c r="FDL223" s="4"/>
      <c r="FDM223" s="4"/>
      <c r="FDN223" s="4"/>
      <c r="FDO223" s="4"/>
      <c r="FDP223" s="4"/>
      <c r="FDQ223" s="4"/>
      <c r="FDR223" s="4"/>
      <c r="FDS223" s="4"/>
      <c r="FDT223" s="4"/>
      <c r="FDU223" s="4"/>
      <c r="FDV223" s="4"/>
      <c r="FDW223" s="4"/>
      <c r="FDX223" s="4"/>
      <c r="FDY223" s="4"/>
      <c r="FDZ223" s="4"/>
      <c r="FEA223" s="4"/>
      <c r="FEB223" s="4"/>
      <c r="FEC223" s="4"/>
      <c r="FED223" s="4"/>
      <c r="FEE223" s="4"/>
      <c r="FEF223" s="4"/>
      <c r="FEG223" s="4"/>
      <c r="FEH223" s="4"/>
      <c r="FEI223" s="4"/>
      <c r="FEJ223" s="4"/>
      <c r="FEK223" s="4"/>
      <c r="FEL223" s="4"/>
      <c r="FEM223" s="4"/>
      <c r="FEN223" s="4"/>
      <c r="FEO223" s="4"/>
      <c r="FEP223" s="4"/>
      <c r="FEQ223" s="4"/>
      <c r="FER223" s="4"/>
      <c r="FES223" s="4"/>
      <c r="FET223" s="4"/>
      <c r="FEU223" s="4"/>
      <c r="FEV223" s="4"/>
      <c r="FEW223" s="4"/>
      <c r="FEX223" s="4"/>
      <c r="FEY223" s="4"/>
      <c r="FEZ223" s="4"/>
      <c r="FFA223" s="4"/>
      <c r="FFB223" s="4"/>
      <c r="FFC223" s="4"/>
      <c r="FFD223" s="4"/>
      <c r="FFE223" s="4"/>
      <c r="FFF223" s="4"/>
      <c r="FFG223" s="4"/>
      <c r="FFH223" s="4"/>
      <c r="FFI223" s="4"/>
      <c r="FFJ223" s="4"/>
      <c r="FFK223" s="4"/>
      <c r="FFL223" s="4"/>
      <c r="FFM223" s="4"/>
      <c r="FFN223" s="4"/>
      <c r="FFO223" s="4"/>
      <c r="FFP223" s="4"/>
      <c r="FFQ223" s="4"/>
      <c r="FFR223" s="4"/>
      <c r="FFS223" s="4"/>
      <c r="FFT223" s="4"/>
      <c r="FFU223" s="4"/>
      <c r="FFV223" s="4"/>
      <c r="FFW223" s="4"/>
      <c r="FFX223" s="4"/>
      <c r="FFY223" s="4"/>
      <c r="FFZ223" s="4"/>
      <c r="FGA223" s="4"/>
      <c r="FGB223" s="4"/>
      <c r="FGC223" s="4"/>
      <c r="FGD223" s="4"/>
      <c r="FGE223" s="4"/>
      <c r="FGF223" s="4"/>
      <c r="FGG223" s="4"/>
      <c r="FGH223" s="4"/>
      <c r="FGI223" s="4"/>
      <c r="FGJ223" s="4"/>
      <c r="FGK223" s="4"/>
      <c r="FGL223" s="4"/>
      <c r="FGM223" s="4"/>
      <c r="FGN223" s="4"/>
      <c r="FGO223" s="4"/>
      <c r="FGP223" s="4"/>
      <c r="FGQ223" s="4"/>
      <c r="FGR223" s="4"/>
      <c r="FGS223" s="4"/>
      <c r="FGT223" s="4"/>
      <c r="FGU223" s="4"/>
      <c r="FGV223" s="4"/>
      <c r="FGW223" s="4"/>
      <c r="FGX223" s="4"/>
      <c r="FGY223" s="4"/>
      <c r="FGZ223" s="4"/>
      <c r="FHA223" s="4"/>
      <c r="FHB223" s="4"/>
      <c r="FHC223" s="4"/>
      <c r="FHD223" s="4"/>
      <c r="FHE223" s="4"/>
      <c r="FHF223" s="4"/>
      <c r="FHG223" s="4"/>
      <c r="FHH223" s="4"/>
      <c r="FHI223" s="4"/>
      <c r="FHJ223" s="4"/>
      <c r="FHK223" s="4"/>
      <c r="FHL223" s="4"/>
      <c r="FHM223" s="4"/>
      <c r="FHN223" s="4"/>
      <c r="FHO223" s="4"/>
      <c r="FHP223" s="4"/>
      <c r="FHQ223" s="4"/>
      <c r="FHR223" s="4"/>
      <c r="FHS223" s="4"/>
      <c r="FHT223" s="4"/>
      <c r="FHU223" s="4"/>
      <c r="FHV223" s="4"/>
      <c r="FHW223" s="4"/>
      <c r="FHX223" s="4"/>
      <c r="FHY223" s="4"/>
      <c r="FHZ223" s="4"/>
      <c r="FIA223" s="4"/>
      <c r="FIB223" s="4"/>
      <c r="FIC223" s="4"/>
      <c r="FID223" s="4"/>
      <c r="FIE223" s="4"/>
      <c r="FIF223" s="4"/>
      <c r="FIG223" s="4"/>
      <c r="FIH223" s="4"/>
      <c r="FII223" s="4"/>
      <c r="FIJ223" s="4"/>
      <c r="FIK223" s="4"/>
      <c r="FIL223" s="4"/>
      <c r="FIM223" s="4"/>
      <c r="FIN223" s="4"/>
      <c r="FIO223" s="4"/>
      <c r="FIP223" s="4"/>
      <c r="FIQ223" s="4"/>
      <c r="FIR223" s="4"/>
      <c r="FIS223" s="4"/>
      <c r="FIT223" s="4"/>
      <c r="FIU223" s="4"/>
      <c r="FIV223" s="4"/>
      <c r="FIW223" s="4"/>
      <c r="FIX223" s="4"/>
      <c r="FIY223" s="4"/>
      <c r="FIZ223" s="4"/>
      <c r="FJA223" s="4"/>
      <c r="FJB223" s="4"/>
      <c r="FJC223" s="4"/>
      <c r="FJD223" s="4"/>
      <c r="FJE223" s="4"/>
      <c r="FJF223" s="4"/>
      <c r="FJG223" s="4"/>
      <c r="FJH223" s="4"/>
      <c r="FJI223" s="4"/>
      <c r="FJJ223" s="4"/>
      <c r="FJK223" s="4"/>
      <c r="FJL223" s="4"/>
      <c r="FJM223" s="4"/>
      <c r="FJN223" s="4"/>
      <c r="FJO223" s="4"/>
      <c r="FJP223" s="4"/>
      <c r="FJQ223" s="4"/>
      <c r="FJR223" s="4"/>
      <c r="FJS223" s="4"/>
      <c r="FJT223" s="4"/>
      <c r="FJU223" s="4"/>
      <c r="FJV223" s="4"/>
      <c r="FJW223" s="4"/>
      <c r="FJX223" s="4"/>
      <c r="FJY223" s="4"/>
      <c r="FJZ223" s="4"/>
      <c r="FKA223" s="4"/>
      <c r="FKB223" s="4"/>
      <c r="FKC223" s="4"/>
      <c r="FKD223" s="4"/>
      <c r="FKE223" s="4"/>
      <c r="FKF223" s="4"/>
      <c r="FKG223" s="4"/>
      <c r="FKH223" s="4"/>
      <c r="FKI223" s="4"/>
      <c r="FKJ223" s="4"/>
      <c r="FKK223" s="4"/>
      <c r="FKL223" s="4"/>
      <c r="FKM223" s="4"/>
      <c r="FKN223" s="4"/>
      <c r="FKO223" s="4"/>
      <c r="FKP223" s="4"/>
      <c r="FKQ223" s="4"/>
      <c r="FKR223" s="4"/>
      <c r="FKS223" s="4"/>
      <c r="FKT223" s="4"/>
      <c r="FKU223" s="4"/>
      <c r="FKV223" s="4"/>
      <c r="FKW223" s="4"/>
      <c r="FKX223" s="4"/>
      <c r="FKY223" s="4"/>
      <c r="FKZ223" s="4"/>
      <c r="FLA223" s="4"/>
      <c r="FLB223" s="4"/>
      <c r="FLC223" s="4"/>
      <c r="FLD223" s="4"/>
      <c r="FLE223" s="4"/>
      <c r="FLF223" s="4"/>
      <c r="FLG223" s="4"/>
      <c r="FLH223" s="4"/>
      <c r="FLI223" s="4"/>
      <c r="FLJ223" s="4"/>
      <c r="FLK223" s="4"/>
      <c r="FLL223" s="4"/>
      <c r="FLM223" s="4"/>
      <c r="FLN223" s="4"/>
      <c r="FLO223" s="4"/>
      <c r="FLP223" s="4"/>
      <c r="FLQ223" s="4"/>
      <c r="FLR223" s="4"/>
      <c r="FLS223" s="4"/>
      <c r="FLT223" s="4"/>
      <c r="FLU223" s="4"/>
      <c r="FLV223" s="4"/>
      <c r="FLW223" s="4"/>
      <c r="FLX223" s="4"/>
      <c r="FLY223" s="4"/>
      <c r="FLZ223" s="4"/>
      <c r="FMA223" s="4"/>
      <c r="FMB223" s="4"/>
      <c r="FMC223" s="4"/>
      <c r="FMD223" s="4"/>
      <c r="FME223" s="4"/>
      <c r="FMF223" s="4"/>
      <c r="FMG223" s="4"/>
      <c r="FMH223" s="4"/>
      <c r="FMI223" s="4"/>
      <c r="FMJ223" s="4"/>
      <c r="FMK223" s="4"/>
      <c r="FML223" s="4"/>
      <c r="FMM223" s="4"/>
      <c r="FMN223" s="4"/>
      <c r="FMO223" s="4"/>
      <c r="FMP223" s="4"/>
      <c r="FMQ223" s="4"/>
      <c r="FMR223" s="4"/>
      <c r="FMS223" s="4"/>
      <c r="FMT223" s="4"/>
      <c r="FMU223" s="4"/>
      <c r="FMV223" s="4"/>
      <c r="FMW223" s="4"/>
      <c r="FMX223" s="4"/>
      <c r="FMY223" s="4"/>
      <c r="FMZ223" s="4"/>
      <c r="FNA223" s="4"/>
      <c r="FNB223" s="4"/>
      <c r="FNC223" s="4"/>
      <c r="FND223" s="4"/>
      <c r="FNE223" s="4"/>
      <c r="FNF223" s="4"/>
      <c r="FNG223" s="4"/>
      <c r="FNH223" s="4"/>
      <c r="FNI223" s="4"/>
      <c r="FNJ223" s="4"/>
      <c r="FNK223" s="4"/>
      <c r="FNL223" s="4"/>
      <c r="FNM223" s="4"/>
      <c r="FNN223" s="4"/>
      <c r="FNO223" s="4"/>
      <c r="FNP223" s="4"/>
      <c r="FNQ223" s="4"/>
      <c r="FNR223" s="4"/>
      <c r="FNS223" s="4"/>
      <c r="FNT223" s="4"/>
      <c r="FNU223" s="4"/>
      <c r="FNV223" s="4"/>
      <c r="FNW223" s="4"/>
      <c r="FNX223" s="4"/>
      <c r="FNY223" s="4"/>
      <c r="FNZ223" s="4"/>
      <c r="FOA223" s="4"/>
      <c r="FOB223" s="4"/>
      <c r="FOC223" s="4"/>
      <c r="FOD223" s="4"/>
      <c r="FOE223" s="4"/>
      <c r="FOF223" s="4"/>
      <c r="FOG223" s="4"/>
      <c r="FOH223" s="4"/>
      <c r="FOI223" s="4"/>
      <c r="FOJ223" s="4"/>
      <c r="FOK223" s="4"/>
      <c r="FOL223" s="4"/>
      <c r="FOM223" s="4"/>
      <c r="FON223" s="4"/>
      <c r="FOO223" s="4"/>
      <c r="FOP223" s="4"/>
      <c r="FOQ223" s="4"/>
      <c r="FOR223" s="4"/>
      <c r="FOS223" s="4"/>
      <c r="FOT223" s="4"/>
      <c r="FOU223" s="4"/>
      <c r="FOV223" s="4"/>
      <c r="FOW223" s="4"/>
      <c r="FOX223" s="4"/>
      <c r="FOY223" s="4"/>
      <c r="FOZ223" s="4"/>
      <c r="FPA223" s="4"/>
      <c r="FPB223" s="4"/>
      <c r="FPC223" s="4"/>
      <c r="FPD223" s="4"/>
      <c r="FPE223" s="4"/>
      <c r="FPF223" s="4"/>
      <c r="FPG223" s="4"/>
      <c r="FPH223" s="4"/>
      <c r="FPI223" s="4"/>
      <c r="FPJ223" s="4"/>
      <c r="FPK223" s="4"/>
      <c r="FPL223" s="4"/>
      <c r="FPM223" s="4"/>
      <c r="FPN223" s="4"/>
      <c r="FPO223" s="4"/>
      <c r="FPP223" s="4"/>
      <c r="FPQ223" s="4"/>
      <c r="FPR223" s="4"/>
      <c r="FPS223" s="4"/>
      <c r="FPT223" s="4"/>
      <c r="FPU223" s="4"/>
      <c r="FPV223" s="4"/>
      <c r="FPW223" s="4"/>
      <c r="FPX223" s="4"/>
      <c r="FPY223" s="4"/>
      <c r="FPZ223" s="4"/>
      <c r="FQA223" s="4"/>
      <c r="FQB223" s="4"/>
      <c r="FQC223" s="4"/>
      <c r="FQD223" s="4"/>
      <c r="FQE223" s="4"/>
      <c r="FQF223" s="4"/>
      <c r="FQG223" s="4"/>
      <c r="FQH223" s="4"/>
      <c r="FQI223" s="4"/>
      <c r="FQJ223" s="4"/>
      <c r="FQK223" s="4"/>
      <c r="FQL223" s="4"/>
      <c r="FQM223" s="4"/>
      <c r="FQN223" s="4"/>
      <c r="FQO223" s="4"/>
      <c r="FQP223" s="4"/>
      <c r="FQQ223" s="4"/>
      <c r="FQR223" s="4"/>
      <c r="FQS223" s="4"/>
      <c r="FQT223" s="4"/>
      <c r="FQU223" s="4"/>
      <c r="FQV223" s="4"/>
      <c r="FQW223" s="4"/>
      <c r="FQX223" s="4"/>
      <c r="FQY223" s="4"/>
      <c r="FQZ223" s="4"/>
      <c r="FRA223" s="4"/>
      <c r="FRB223" s="4"/>
      <c r="FRC223" s="4"/>
      <c r="FRD223" s="4"/>
      <c r="FRE223" s="4"/>
      <c r="FRF223" s="4"/>
      <c r="FRG223" s="4"/>
      <c r="FRH223" s="4"/>
      <c r="FRI223" s="4"/>
      <c r="FRJ223" s="4"/>
      <c r="FRK223" s="4"/>
      <c r="FRL223" s="4"/>
      <c r="FRM223" s="4"/>
      <c r="FRN223" s="4"/>
      <c r="FRO223" s="4"/>
      <c r="FRP223" s="4"/>
      <c r="FRQ223" s="4"/>
      <c r="FRR223" s="4"/>
      <c r="FRS223" s="4"/>
      <c r="FRT223" s="4"/>
      <c r="FRU223" s="4"/>
      <c r="FRV223" s="4"/>
      <c r="FRW223" s="4"/>
      <c r="FRX223" s="4"/>
      <c r="FRY223" s="4"/>
      <c r="FRZ223" s="4"/>
      <c r="FSA223" s="4"/>
      <c r="FSB223" s="4"/>
      <c r="FSC223" s="4"/>
      <c r="FSD223" s="4"/>
      <c r="FSE223" s="4"/>
      <c r="FSF223" s="4"/>
      <c r="FSG223" s="4"/>
      <c r="FSH223" s="4"/>
      <c r="FSI223" s="4"/>
      <c r="FSJ223" s="4"/>
      <c r="FSK223" s="4"/>
      <c r="FSL223" s="4"/>
      <c r="FSM223" s="4"/>
      <c r="FSN223" s="4"/>
      <c r="FSO223" s="4"/>
      <c r="FSP223" s="4"/>
      <c r="FSQ223" s="4"/>
      <c r="FSR223" s="4"/>
      <c r="FSS223" s="4"/>
      <c r="FST223" s="4"/>
      <c r="FSU223" s="4"/>
      <c r="FSV223" s="4"/>
      <c r="FSW223" s="4"/>
      <c r="FSX223" s="4"/>
      <c r="FSY223" s="4"/>
      <c r="FSZ223" s="4"/>
      <c r="FTA223" s="4"/>
      <c r="FTB223" s="4"/>
      <c r="FTC223" s="4"/>
      <c r="FTD223" s="4"/>
      <c r="FTE223" s="4"/>
      <c r="FTF223" s="4"/>
      <c r="FTG223" s="4"/>
      <c r="FTH223" s="4"/>
      <c r="FTI223" s="4"/>
      <c r="FTJ223" s="4"/>
      <c r="FTK223" s="4"/>
      <c r="FTL223" s="4"/>
      <c r="FTM223" s="4"/>
      <c r="FTN223" s="4"/>
      <c r="FTO223" s="4"/>
      <c r="FTP223" s="4"/>
      <c r="FTQ223" s="4"/>
      <c r="FTR223" s="4"/>
      <c r="FTS223" s="4"/>
      <c r="FTT223" s="4"/>
      <c r="FTU223" s="4"/>
      <c r="FTV223" s="4"/>
      <c r="FTW223" s="4"/>
      <c r="FTX223" s="4"/>
      <c r="FTY223" s="4"/>
      <c r="FTZ223" s="4"/>
      <c r="FUA223" s="4"/>
      <c r="FUB223" s="4"/>
      <c r="FUC223" s="4"/>
      <c r="FUD223" s="4"/>
      <c r="FUE223" s="4"/>
      <c r="FUF223" s="4"/>
      <c r="FUG223" s="4"/>
      <c r="FUH223" s="4"/>
      <c r="FUI223" s="4"/>
      <c r="FUJ223" s="4"/>
      <c r="FUK223" s="4"/>
      <c r="FUL223" s="4"/>
      <c r="FUM223" s="4"/>
      <c r="FUN223" s="4"/>
      <c r="FUO223" s="4"/>
      <c r="FUP223" s="4"/>
      <c r="FUQ223" s="4"/>
      <c r="FUR223" s="4"/>
      <c r="FUS223" s="4"/>
      <c r="FUT223" s="4"/>
      <c r="FUU223" s="4"/>
      <c r="FUV223" s="4"/>
      <c r="FUW223" s="4"/>
      <c r="FUX223" s="4"/>
      <c r="FUY223" s="4"/>
      <c r="FUZ223" s="4"/>
      <c r="FVA223" s="4"/>
      <c r="FVB223" s="4"/>
      <c r="FVC223" s="4"/>
      <c r="FVD223" s="4"/>
      <c r="FVE223" s="4"/>
      <c r="FVF223" s="4"/>
      <c r="FVG223" s="4"/>
      <c r="FVH223" s="4"/>
      <c r="FVI223" s="4"/>
      <c r="FVJ223" s="4"/>
      <c r="FVK223" s="4"/>
      <c r="FVL223" s="4"/>
      <c r="FVM223" s="4"/>
      <c r="FVN223" s="4"/>
      <c r="FVO223" s="4"/>
      <c r="FVP223" s="4"/>
      <c r="FVQ223" s="4"/>
      <c r="FVR223" s="4"/>
      <c r="FVS223" s="4"/>
      <c r="FVT223" s="4"/>
      <c r="FVU223" s="4"/>
      <c r="FVV223" s="4"/>
      <c r="FVW223" s="4"/>
      <c r="FVX223" s="4"/>
      <c r="FVY223" s="4"/>
      <c r="FVZ223" s="4"/>
      <c r="FWA223" s="4"/>
      <c r="FWB223" s="4"/>
      <c r="FWC223" s="4"/>
      <c r="FWD223" s="4"/>
      <c r="FWE223" s="4"/>
      <c r="FWF223" s="4"/>
      <c r="FWG223" s="4"/>
      <c r="FWH223" s="4"/>
      <c r="FWI223" s="4"/>
      <c r="FWJ223" s="4"/>
      <c r="FWK223" s="4"/>
      <c r="FWL223" s="4"/>
      <c r="FWM223" s="4"/>
      <c r="FWN223" s="4"/>
      <c r="FWO223" s="4"/>
      <c r="FWP223" s="4"/>
      <c r="FWQ223" s="4"/>
      <c r="FWR223" s="4"/>
      <c r="FWS223" s="4"/>
      <c r="FWT223" s="4"/>
      <c r="FWU223" s="4"/>
      <c r="FWV223" s="4"/>
      <c r="FWW223" s="4"/>
      <c r="FWX223" s="4"/>
      <c r="FWY223" s="4"/>
      <c r="FWZ223" s="4"/>
      <c r="FXA223" s="4"/>
      <c r="FXB223" s="4"/>
      <c r="FXC223" s="4"/>
      <c r="FXD223" s="4"/>
      <c r="FXE223" s="4"/>
      <c r="FXF223" s="4"/>
      <c r="FXG223" s="4"/>
      <c r="FXH223" s="4"/>
      <c r="FXI223" s="4"/>
      <c r="FXJ223" s="4"/>
      <c r="FXK223" s="4"/>
      <c r="FXL223" s="4"/>
      <c r="FXM223" s="4"/>
      <c r="FXN223" s="4"/>
      <c r="FXO223" s="4"/>
      <c r="FXP223" s="4"/>
      <c r="FXQ223" s="4"/>
      <c r="FXR223" s="4"/>
      <c r="FXS223" s="4"/>
      <c r="FXT223" s="4"/>
      <c r="FXU223" s="4"/>
      <c r="FXV223" s="4"/>
      <c r="FXW223" s="4"/>
      <c r="FXX223" s="4"/>
      <c r="FXY223" s="4"/>
      <c r="FXZ223" s="4"/>
      <c r="FYA223" s="4"/>
      <c r="FYB223" s="4"/>
      <c r="FYC223" s="4"/>
      <c r="FYD223" s="4"/>
      <c r="FYE223" s="4"/>
      <c r="FYF223" s="4"/>
      <c r="FYG223" s="4"/>
      <c r="FYH223" s="4"/>
      <c r="FYI223" s="4"/>
      <c r="FYJ223" s="4"/>
      <c r="FYK223" s="4"/>
      <c r="FYL223" s="4"/>
      <c r="FYM223" s="4"/>
      <c r="FYN223" s="4"/>
      <c r="FYO223" s="4"/>
      <c r="FYP223" s="4"/>
      <c r="FYQ223" s="4"/>
      <c r="FYR223" s="4"/>
      <c r="FYS223" s="4"/>
      <c r="FYT223" s="4"/>
      <c r="FYU223" s="4"/>
      <c r="FYV223" s="4"/>
      <c r="FYW223" s="4"/>
      <c r="FYX223" s="4"/>
      <c r="FYY223" s="4"/>
      <c r="FYZ223" s="4"/>
      <c r="FZA223" s="4"/>
      <c r="FZB223" s="4"/>
      <c r="FZC223" s="4"/>
      <c r="FZD223" s="4"/>
      <c r="FZE223" s="4"/>
      <c r="FZF223" s="4"/>
      <c r="FZG223" s="4"/>
      <c r="FZH223" s="4"/>
      <c r="FZI223" s="4"/>
      <c r="FZJ223" s="4"/>
      <c r="FZK223" s="4"/>
      <c r="FZL223" s="4"/>
      <c r="FZM223" s="4"/>
      <c r="FZN223" s="4"/>
      <c r="FZO223" s="4"/>
      <c r="FZP223" s="4"/>
      <c r="FZQ223" s="4"/>
      <c r="FZR223" s="4"/>
      <c r="FZS223" s="4"/>
      <c r="FZT223" s="4"/>
      <c r="FZU223" s="4"/>
      <c r="FZV223" s="4"/>
      <c r="FZW223" s="4"/>
      <c r="FZX223" s="4"/>
      <c r="FZY223" s="4"/>
      <c r="FZZ223" s="4"/>
      <c r="GAA223" s="4"/>
      <c r="GAB223" s="4"/>
      <c r="GAC223" s="4"/>
      <c r="GAD223" s="4"/>
      <c r="GAE223" s="4"/>
      <c r="GAF223" s="4"/>
      <c r="GAG223" s="4"/>
      <c r="GAH223" s="4"/>
      <c r="GAI223" s="4"/>
      <c r="GAJ223" s="4"/>
      <c r="GAK223" s="4"/>
      <c r="GAL223" s="4"/>
      <c r="GAM223" s="4"/>
      <c r="GAN223" s="4"/>
      <c r="GAO223" s="4"/>
      <c r="GAP223" s="4"/>
      <c r="GAQ223" s="4"/>
      <c r="GAR223" s="4"/>
      <c r="GAS223" s="4"/>
      <c r="GAT223" s="4"/>
      <c r="GAU223" s="4"/>
      <c r="GAV223" s="4"/>
      <c r="GAW223" s="4"/>
      <c r="GAX223" s="4"/>
      <c r="GAY223" s="4"/>
      <c r="GAZ223" s="4"/>
      <c r="GBA223" s="4"/>
      <c r="GBB223" s="4"/>
      <c r="GBC223" s="4"/>
      <c r="GBD223" s="4"/>
      <c r="GBE223" s="4"/>
      <c r="GBF223" s="4"/>
      <c r="GBG223" s="4"/>
      <c r="GBH223" s="4"/>
      <c r="GBI223" s="4"/>
      <c r="GBJ223" s="4"/>
      <c r="GBK223" s="4"/>
      <c r="GBL223" s="4"/>
      <c r="GBM223" s="4"/>
      <c r="GBN223" s="4"/>
      <c r="GBO223" s="4"/>
      <c r="GBP223" s="4"/>
      <c r="GBQ223" s="4"/>
      <c r="GBR223" s="4"/>
      <c r="GBS223" s="4"/>
      <c r="GBT223" s="4"/>
      <c r="GBU223" s="4"/>
      <c r="GBV223" s="4"/>
      <c r="GBW223" s="4"/>
      <c r="GBX223" s="4"/>
      <c r="GBY223" s="4"/>
      <c r="GBZ223" s="4"/>
      <c r="GCA223" s="4"/>
      <c r="GCB223" s="4"/>
      <c r="GCC223" s="4"/>
      <c r="GCD223" s="4"/>
      <c r="GCE223" s="4"/>
      <c r="GCF223" s="4"/>
      <c r="GCG223" s="4"/>
      <c r="GCH223" s="4"/>
      <c r="GCI223" s="4"/>
      <c r="GCJ223" s="4"/>
      <c r="GCK223" s="4"/>
      <c r="GCL223" s="4"/>
      <c r="GCM223" s="4"/>
      <c r="GCN223" s="4"/>
      <c r="GCO223" s="4"/>
      <c r="GCP223" s="4"/>
      <c r="GCQ223" s="4"/>
      <c r="GCR223" s="4"/>
      <c r="GCS223" s="4"/>
      <c r="GCT223" s="4"/>
      <c r="GCU223" s="4"/>
      <c r="GCV223" s="4"/>
      <c r="GCW223" s="4"/>
      <c r="GCX223" s="4"/>
      <c r="GCY223" s="4"/>
      <c r="GCZ223" s="4"/>
      <c r="GDA223" s="4"/>
      <c r="GDB223" s="4"/>
      <c r="GDC223" s="4"/>
      <c r="GDD223" s="4"/>
      <c r="GDE223" s="4"/>
      <c r="GDF223" s="4"/>
      <c r="GDG223" s="4"/>
      <c r="GDH223" s="4"/>
      <c r="GDI223" s="4"/>
      <c r="GDJ223" s="4"/>
      <c r="GDK223" s="4"/>
      <c r="GDL223" s="4"/>
      <c r="GDM223" s="4"/>
      <c r="GDN223" s="4"/>
      <c r="GDO223" s="4"/>
      <c r="GDP223" s="4"/>
      <c r="GDQ223" s="4"/>
      <c r="GDR223" s="4"/>
      <c r="GDS223" s="4"/>
      <c r="GDT223" s="4"/>
      <c r="GDU223" s="4"/>
      <c r="GDV223" s="4"/>
      <c r="GDW223" s="4"/>
      <c r="GDX223" s="4"/>
      <c r="GDY223" s="4"/>
      <c r="GDZ223" s="4"/>
      <c r="GEA223" s="4"/>
      <c r="GEB223" s="4"/>
      <c r="GEC223" s="4"/>
      <c r="GED223" s="4"/>
      <c r="GEE223" s="4"/>
      <c r="GEF223" s="4"/>
      <c r="GEG223" s="4"/>
      <c r="GEH223" s="4"/>
      <c r="GEI223" s="4"/>
      <c r="GEJ223" s="4"/>
      <c r="GEK223" s="4"/>
      <c r="GEL223" s="4"/>
      <c r="GEM223" s="4"/>
      <c r="GEN223" s="4"/>
      <c r="GEO223" s="4"/>
      <c r="GEP223" s="4"/>
      <c r="GEQ223" s="4"/>
      <c r="GER223" s="4"/>
      <c r="GES223" s="4"/>
      <c r="GET223" s="4"/>
      <c r="GEU223" s="4"/>
      <c r="GEV223" s="4"/>
      <c r="GEW223" s="4"/>
      <c r="GEX223" s="4"/>
      <c r="GEY223" s="4"/>
      <c r="GEZ223" s="4"/>
      <c r="GFA223" s="4"/>
      <c r="GFB223" s="4"/>
      <c r="GFC223" s="4"/>
      <c r="GFD223" s="4"/>
      <c r="GFE223" s="4"/>
      <c r="GFF223" s="4"/>
      <c r="GFG223" s="4"/>
      <c r="GFH223" s="4"/>
      <c r="GFI223" s="4"/>
      <c r="GFJ223" s="4"/>
      <c r="GFK223" s="4"/>
      <c r="GFL223" s="4"/>
      <c r="GFM223" s="4"/>
      <c r="GFN223" s="4"/>
      <c r="GFO223" s="4"/>
      <c r="GFP223" s="4"/>
      <c r="GFQ223" s="4"/>
      <c r="GFR223" s="4"/>
      <c r="GFS223" s="4"/>
      <c r="GFT223" s="4"/>
      <c r="GFU223" s="4"/>
      <c r="GFV223" s="4"/>
      <c r="GFW223" s="4"/>
      <c r="GFX223" s="4"/>
      <c r="GFY223" s="4"/>
      <c r="GFZ223" s="4"/>
      <c r="GGA223" s="4"/>
      <c r="GGB223" s="4"/>
      <c r="GGC223" s="4"/>
      <c r="GGD223" s="4"/>
      <c r="GGE223" s="4"/>
      <c r="GGF223" s="4"/>
      <c r="GGG223" s="4"/>
      <c r="GGH223" s="4"/>
      <c r="GGI223" s="4"/>
      <c r="GGJ223" s="4"/>
      <c r="GGK223" s="4"/>
      <c r="GGL223" s="4"/>
      <c r="GGM223" s="4"/>
      <c r="GGN223" s="4"/>
      <c r="GGO223" s="4"/>
      <c r="GGP223" s="4"/>
      <c r="GGQ223" s="4"/>
      <c r="GGR223" s="4"/>
      <c r="GGS223" s="4"/>
      <c r="GGT223" s="4"/>
      <c r="GGU223" s="4"/>
      <c r="GGV223" s="4"/>
      <c r="GGW223" s="4"/>
      <c r="GGX223" s="4"/>
      <c r="GGY223" s="4"/>
      <c r="GGZ223" s="4"/>
      <c r="GHA223" s="4"/>
      <c r="GHB223" s="4"/>
      <c r="GHC223" s="4"/>
      <c r="GHD223" s="4"/>
      <c r="GHE223" s="4"/>
      <c r="GHF223" s="4"/>
      <c r="GHG223" s="4"/>
      <c r="GHH223" s="4"/>
      <c r="GHI223" s="4"/>
      <c r="GHJ223" s="4"/>
      <c r="GHK223" s="4"/>
      <c r="GHL223" s="4"/>
      <c r="GHM223" s="4"/>
      <c r="GHN223" s="4"/>
      <c r="GHO223" s="4"/>
      <c r="GHP223" s="4"/>
      <c r="GHQ223" s="4"/>
      <c r="GHR223" s="4"/>
      <c r="GHS223" s="4"/>
      <c r="GHT223" s="4"/>
      <c r="GHU223" s="4"/>
      <c r="GHV223" s="4"/>
      <c r="GHW223" s="4"/>
      <c r="GHX223" s="4"/>
      <c r="GHY223" s="4"/>
      <c r="GHZ223" s="4"/>
      <c r="GIA223" s="4"/>
      <c r="GIB223" s="4"/>
      <c r="GIC223" s="4"/>
      <c r="GID223" s="4"/>
      <c r="GIE223" s="4"/>
      <c r="GIF223" s="4"/>
      <c r="GIG223" s="4"/>
      <c r="GIH223" s="4"/>
      <c r="GII223" s="4"/>
      <c r="GIJ223" s="4"/>
      <c r="GIK223" s="4"/>
      <c r="GIL223" s="4"/>
      <c r="GIM223" s="4"/>
      <c r="GIN223" s="4"/>
      <c r="GIO223" s="4"/>
      <c r="GIP223" s="4"/>
      <c r="GIQ223" s="4"/>
      <c r="GIR223" s="4"/>
      <c r="GIS223" s="4"/>
      <c r="GIT223" s="4"/>
      <c r="GIU223" s="4"/>
      <c r="GIV223" s="4"/>
      <c r="GIW223" s="4"/>
      <c r="GIX223" s="4"/>
      <c r="GIY223" s="4"/>
      <c r="GIZ223" s="4"/>
      <c r="GJA223" s="4"/>
      <c r="GJB223" s="4"/>
      <c r="GJC223" s="4"/>
      <c r="GJD223" s="4"/>
      <c r="GJE223" s="4"/>
      <c r="GJF223" s="4"/>
      <c r="GJG223" s="4"/>
      <c r="GJH223" s="4"/>
      <c r="GJI223" s="4"/>
      <c r="GJJ223" s="4"/>
      <c r="GJK223" s="4"/>
      <c r="GJL223" s="4"/>
      <c r="GJM223" s="4"/>
      <c r="GJN223" s="4"/>
      <c r="GJO223" s="4"/>
      <c r="GJP223" s="4"/>
      <c r="GJQ223" s="4"/>
      <c r="GJR223" s="4"/>
      <c r="GJS223" s="4"/>
      <c r="GJT223" s="4"/>
      <c r="GJU223" s="4"/>
      <c r="GJV223" s="4"/>
      <c r="GJW223" s="4"/>
      <c r="GJX223" s="4"/>
      <c r="GJY223" s="4"/>
      <c r="GJZ223" s="4"/>
      <c r="GKA223" s="4"/>
      <c r="GKB223" s="4"/>
      <c r="GKC223" s="4"/>
      <c r="GKD223" s="4"/>
      <c r="GKE223" s="4"/>
      <c r="GKF223" s="4"/>
      <c r="GKG223" s="4"/>
      <c r="GKH223" s="4"/>
      <c r="GKI223" s="4"/>
      <c r="GKJ223" s="4"/>
      <c r="GKK223" s="4"/>
      <c r="GKL223" s="4"/>
      <c r="GKM223" s="4"/>
      <c r="GKN223" s="4"/>
      <c r="GKO223" s="4"/>
      <c r="GKP223" s="4"/>
      <c r="GKQ223" s="4"/>
      <c r="GKR223" s="4"/>
      <c r="GKS223" s="4"/>
      <c r="GKT223" s="4"/>
      <c r="GKU223" s="4"/>
      <c r="GKV223" s="4"/>
      <c r="GKW223" s="4"/>
      <c r="GKX223" s="4"/>
      <c r="GKY223" s="4"/>
      <c r="GKZ223" s="4"/>
      <c r="GLA223" s="4"/>
      <c r="GLB223" s="4"/>
      <c r="GLC223" s="4"/>
      <c r="GLD223" s="4"/>
      <c r="GLE223" s="4"/>
      <c r="GLF223" s="4"/>
      <c r="GLG223" s="4"/>
      <c r="GLH223" s="4"/>
      <c r="GLI223" s="4"/>
      <c r="GLJ223" s="4"/>
      <c r="GLK223" s="4"/>
      <c r="GLL223" s="4"/>
      <c r="GLM223" s="4"/>
      <c r="GLN223" s="4"/>
      <c r="GLO223" s="4"/>
      <c r="GLP223" s="4"/>
      <c r="GLQ223" s="4"/>
      <c r="GLR223" s="4"/>
      <c r="GLS223" s="4"/>
      <c r="GLT223" s="4"/>
      <c r="GLU223" s="4"/>
      <c r="GLV223" s="4"/>
      <c r="GLW223" s="4"/>
      <c r="GLX223" s="4"/>
      <c r="GLY223" s="4"/>
      <c r="GLZ223" s="4"/>
      <c r="GMA223" s="4"/>
      <c r="GMB223" s="4"/>
      <c r="GMC223" s="4"/>
      <c r="GMD223" s="4"/>
      <c r="GME223" s="4"/>
      <c r="GMF223" s="4"/>
      <c r="GMG223" s="4"/>
      <c r="GMH223" s="4"/>
      <c r="GMI223" s="4"/>
      <c r="GMJ223" s="4"/>
      <c r="GMK223" s="4"/>
      <c r="GML223" s="4"/>
      <c r="GMM223" s="4"/>
      <c r="GMN223" s="4"/>
      <c r="GMO223" s="4"/>
      <c r="GMP223" s="4"/>
      <c r="GMQ223" s="4"/>
      <c r="GMR223" s="4"/>
      <c r="GMS223" s="4"/>
      <c r="GMT223" s="4"/>
      <c r="GMU223" s="4"/>
      <c r="GMV223" s="4"/>
      <c r="GMW223" s="4"/>
      <c r="GMX223" s="4"/>
      <c r="GMY223" s="4"/>
      <c r="GMZ223" s="4"/>
      <c r="GNA223" s="4"/>
      <c r="GNB223" s="4"/>
      <c r="GNC223" s="4"/>
      <c r="GND223" s="4"/>
      <c r="GNE223" s="4"/>
      <c r="GNF223" s="4"/>
      <c r="GNG223" s="4"/>
      <c r="GNH223" s="4"/>
      <c r="GNI223" s="4"/>
      <c r="GNJ223" s="4"/>
      <c r="GNK223" s="4"/>
      <c r="GNL223" s="4"/>
      <c r="GNM223" s="4"/>
      <c r="GNN223" s="4"/>
      <c r="GNO223" s="4"/>
      <c r="GNP223" s="4"/>
      <c r="GNQ223" s="4"/>
      <c r="GNR223" s="4"/>
      <c r="GNS223" s="4"/>
      <c r="GNT223" s="4"/>
      <c r="GNU223" s="4"/>
      <c r="GNV223" s="4"/>
      <c r="GNW223" s="4"/>
      <c r="GNX223" s="4"/>
      <c r="GNY223" s="4"/>
      <c r="GNZ223" s="4"/>
      <c r="GOA223" s="4"/>
      <c r="GOB223" s="4"/>
      <c r="GOC223" s="4"/>
      <c r="GOD223" s="4"/>
      <c r="GOE223" s="4"/>
      <c r="GOF223" s="4"/>
      <c r="GOG223" s="4"/>
      <c r="GOH223" s="4"/>
      <c r="GOI223" s="4"/>
      <c r="GOJ223" s="4"/>
      <c r="GOK223" s="4"/>
      <c r="GOL223" s="4"/>
      <c r="GOM223" s="4"/>
      <c r="GON223" s="4"/>
      <c r="GOO223" s="4"/>
      <c r="GOP223" s="4"/>
      <c r="GOQ223" s="4"/>
      <c r="GOR223" s="4"/>
      <c r="GOS223" s="4"/>
      <c r="GOT223" s="4"/>
      <c r="GOU223" s="4"/>
      <c r="GOV223" s="4"/>
      <c r="GOW223" s="4"/>
      <c r="GOX223" s="4"/>
      <c r="GOY223" s="4"/>
      <c r="GOZ223" s="4"/>
      <c r="GPA223" s="4"/>
      <c r="GPB223" s="4"/>
      <c r="GPC223" s="4"/>
      <c r="GPD223" s="4"/>
      <c r="GPE223" s="4"/>
      <c r="GPF223" s="4"/>
      <c r="GPG223" s="4"/>
      <c r="GPH223" s="4"/>
      <c r="GPI223" s="4"/>
      <c r="GPJ223" s="4"/>
      <c r="GPK223" s="4"/>
      <c r="GPL223" s="4"/>
      <c r="GPM223" s="4"/>
      <c r="GPN223" s="4"/>
      <c r="GPO223" s="4"/>
      <c r="GPP223" s="4"/>
      <c r="GPQ223" s="4"/>
      <c r="GPR223" s="4"/>
      <c r="GPS223" s="4"/>
      <c r="GPT223" s="4"/>
      <c r="GPU223" s="4"/>
      <c r="GPV223" s="4"/>
      <c r="GPW223" s="4"/>
      <c r="GPX223" s="4"/>
      <c r="GPY223" s="4"/>
      <c r="GPZ223" s="4"/>
      <c r="GQA223" s="4"/>
      <c r="GQB223" s="4"/>
      <c r="GQC223" s="4"/>
      <c r="GQD223" s="4"/>
      <c r="GQE223" s="4"/>
      <c r="GQF223" s="4"/>
      <c r="GQG223" s="4"/>
      <c r="GQH223" s="4"/>
      <c r="GQI223" s="4"/>
      <c r="GQJ223" s="4"/>
      <c r="GQK223" s="4"/>
      <c r="GQL223" s="4"/>
      <c r="GQM223" s="4"/>
      <c r="GQN223" s="4"/>
      <c r="GQO223" s="4"/>
      <c r="GQP223" s="4"/>
      <c r="GQQ223" s="4"/>
      <c r="GQR223" s="4"/>
      <c r="GQS223" s="4"/>
      <c r="GQT223" s="4"/>
      <c r="GQU223" s="4"/>
      <c r="GQV223" s="4"/>
      <c r="GQW223" s="4"/>
      <c r="GQX223" s="4"/>
      <c r="GQY223" s="4"/>
      <c r="GQZ223" s="4"/>
      <c r="GRA223" s="4"/>
      <c r="GRB223" s="4"/>
      <c r="GRC223" s="4"/>
      <c r="GRD223" s="4"/>
      <c r="GRE223" s="4"/>
      <c r="GRF223" s="4"/>
      <c r="GRG223" s="4"/>
      <c r="GRH223" s="4"/>
      <c r="GRI223" s="4"/>
      <c r="GRJ223" s="4"/>
      <c r="GRK223" s="4"/>
      <c r="GRL223" s="4"/>
      <c r="GRM223" s="4"/>
      <c r="GRN223" s="4"/>
      <c r="GRO223" s="4"/>
      <c r="GRP223" s="4"/>
      <c r="GRQ223" s="4"/>
      <c r="GRR223" s="4"/>
      <c r="GRS223" s="4"/>
      <c r="GRT223" s="4"/>
      <c r="GRU223" s="4"/>
      <c r="GRV223" s="4"/>
      <c r="GRW223" s="4"/>
      <c r="GRX223" s="4"/>
      <c r="GRY223" s="4"/>
      <c r="GRZ223" s="4"/>
      <c r="GSA223" s="4"/>
      <c r="GSB223" s="4"/>
      <c r="GSC223" s="4"/>
      <c r="GSD223" s="4"/>
      <c r="GSE223" s="4"/>
      <c r="GSF223" s="4"/>
      <c r="GSG223" s="4"/>
      <c r="GSH223" s="4"/>
      <c r="GSI223" s="4"/>
      <c r="GSJ223" s="4"/>
      <c r="GSK223" s="4"/>
      <c r="GSL223" s="4"/>
      <c r="GSM223" s="4"/>
      <c r="GSN223" s="4"/>
      <c r="GSO223" s="4"/>
      <c r="GSP223" s="4"/>
      <c r="GSQ223" s="4"/>
      <c r="GSR223" s="4"/>
      <c r="GSS223" s="4"/>
      <c r="GST223" s="4"/>
      <c r="GSU223" s="4"/>
      <c r="GSV223" s="4"/>
      <c r="GSW223" s="4"/>
      <c r="GSX223" s="4"/>
      <c r="GSY223" s="4"/>
      <c r="GSZ223" s="4"/>
      <c r="GTA223" s="4"/>
      <c r="GTB223" s="4"/>
      <c r="GTC223" s="4"/>
      <c r="GTD223" s="4"/>
      <c r="GTE223" s="4"/>
      <c r="GTF223" s="4"/>
      <c r="GTG223" s="4"/>
      <c r="GTH223" s="4"/>
      <c r="GTI223" s="4"/>
      <c r="GTJ223" s="4"/>
      <c r="GTK223" s="4"/>
      <c r="GTL223" s="4"/>
      <c r="GTM223" s="4"/>
      <c r="GTN223" s="4"/>
      <c r="GTO223" s="4"/>
      <c r="GTP223" s="4"/>
      <c r="GTQ223" s="4"/>
      <c r="GTR223" s="4"/>
      <c r="GTS223" s="4"/>
      <c r="GTT223" s="4"/>
      <c r="GTU223" s="4"/>
      <c r="GTV223" s="4"/>
      <c r="GTW223" s="4"/>
      <c r="GTX223" s="4"/>
      <c r="GTY223" s="4"/>
      <c r="GTZ223" s="4"/>
      <c r="GUA223" s="4"/>
      <c r="GUB223" s="4"/>
      <c r="GUC223" s="4"/>
      <c r="GUD223" s="4"/>
      <c r="GUE223" s="4"/>
      <c r="GUF223" s="4"/>
      <c r="GUG223" s="4"/>
      <c r="GUH223" s="4"/>
      <c r="GUI223" s="4"/>
      <c r="GUJ223" s="4"/>
      <c r="GUK223" s="4"/>
      <c r="GUL223" s="4"/>
      <c r="GUM223" s="4"/>
      <c r="GUN223" s="4"/>
      <c r="GUO223" s="4"/>
      <c r="GUP223" s="4"/>
      <c r="GUQ223" s="4"/>
      <c r="GUR223" s="4"/>
      <c r="GUS223" s="4"/>
      <c r="GUT223" s="4"/>
      <c r="GUU223" s="4"/>
      <c r="GUV223" s="4"/>
      <c r="GUW223" s="4"/>
      <c r="GUX223" s="4"/>
      <c r="GUY223" s="4"/>
      <c r="GUZ223" s="4"/>
      <c r="GVA223" s="4"/>
      <c r="GVB223" s="4"/>
      <c r="GVC223" s="4"/>
      <c r="GVD223" s="4"/>
      <c r="GVE223" s="4"/>
      <c r="GVF223" s="4"/>
      <c r="GVG223" s="4"/>
      <c r="GVH223" s="4"/>
      <c r="GVI223" s="4"/>
      <c r="GVJ223" s="4"/>
      <c r="GVK223" s="4"/>
      <c r="GVL223" s="4"/>
      <c r="GVM223" s="4"/>
      <c r="GVN223" s="4"/>
      <c r="GVO223" s="4"/>
      <c r="GVP223" s="4"/>
      <c r="GVQ223" s="4"/>
      <c r="GVR223" s="4"/>
      <c r="GVS223" s="4"/>
      <c r="GVT223" s="4"/>
      <c r="GVU223" s="4"/>
      <c r="GVV223" s="4"/>
      <c r="GVW223" s="4"/>
      <c r="GVX223" s="4"/>
      <c r="GVY223" s="4"/>
      <c r="GVZ223" s="4"/>
      <c r="GWA223" s="4"/>
      <c r="GWB223" s="4"/>
      <c r="GWC223" s="4"/>
      <c r="GWD223" s="4"/>
      <c r="GWE223" s="4"/>
      <c r="GWF223" s="4"/>
      <c r="GWG223" s="4"/>
      <c r="GWH223" s="4"/>
      <c r="GWI223" s="4"/>
      <c r="GWJ223" s="4"/>
      <c r="GWK223" s="4"/>
      <c r="GWL223" s="4"/>
      <c r="GWM223" s="4"/>
      <c r="GWN223" s="4"/>
      <c r="GWO223" s="4"/>
      <c r="GWP223" s="4"/>
      <c r="GWQ223" s="4"/>
      <c r="GWR223" s="4"/>
      <c r="GWS223" s="4"/>
      <c r="GWT223" s="4"/>
      <c r="GWU223" s="4"/>
      <c r="GWV223" s="4"/>
      <c r="GWW223" s="4"/>
      <c r="GWX223" s="4"/>
      <c r="GWY223" s="4"/>
      <c r="GWZ223" s="4"/>
      <c r="GXA223" s="4"/>
      <c r="GXB223" s="4"/>
      <c r="GXC223" s="4"/>
      <c r="GXD223" s="4"/>
      <c r="GXE223" s="4"/>
      <c r="GXF223" s="4"/>
      <c r="GXG223" s="4"/>
      <c r="GXH223" s="4"/>
      <c r="GXI223" s="4"/>
      <c r="GXJ223" s="4"/>
      <c r="GXK223" s="4"/>
      <c r="GXL223" s="4"/>
      <c r="GXM223" s="4"/>
      <c r="GXN223" s="4"/>
      <c r="GXO223" s="4"/>
      <c r="GXP223" s="4"/>
      <c r="GXQ223" s="4"/>
      <c r="GXR223" s="4"/>
      <c r="GXS223" s="4"/>
      <c r="GXT223" s="4"/>
      <c r="GXU223" s="4"/>
      <c r="GXV223" s="4"/>
      <c r="GXW223" s="4"/>
      <c r="GXX223" s="4"/>
      <c r="GXY223" s="4"/>
      <c r="GXZ223" s="4"/>
      <c r="GYA223" s="4"/>
      <c r="GYB223" s="4"/>
      <c r="GYC223" s="4"/>
      <c r="GYD223" s="4"/>
      <c r="GYE223" s="4"/>
      <c r="GYF223" s="4"/>
      <c r="GYG223" s="4"/>
      <c r="GYH223" s="4"/>
      <c r="GYI223" s="4"/>
      <c r="GYJ223" s="4"/>
      <c r="GYK223" s="4"/>
      <c r="GYL223" s="4"/>
      <c r="GYM223" s="4"/>
      <c r="GYN223" s="4"/>
      <c r="GYO223" s="4"/>
      <c r="GYP223" s="4"/>
      <c r="GYQ223" s="4"/>
      <c r="GYR223" s="4"/>
      <c r="GYS223" s="4"/>
      <c r="GYT223" s="4"/>
      <c r="GYU223" s="4"/>
      <c r="GYV223" s="4"/>
      <c r="GYW223" s="4"/>
      <c r="GYX223" s="4"/>
      <c r="GYY223" s="4"/>
      <c r="GYZ223" s="4"/>
      <c r="GZA223" s="4"/>
      <c r="GZB223" s="4"/>
      <c r="GZC223" s="4"/>
      <c r="GZD223" s="4"/>
      <c r="GZE223" s="4"/>
      <c r="GZF223" s="4"/>
      <c r="GZG223" s="4"/>
      <c r="GZH223" s="4"/>
      <c r="GZI223" s="4"/>
      <c r="GZJ223" s="4"/>
      <c r="GZK223" s="4"/>
      <c r="GZL223" s="4"/>
      <c r="GZM223" s="4"/>
      <c r="GZN223" s="4"/>
      <c r="GZO223" s="4"/>
      <c r="GZP223" s="4"/>
      <c r="GZQ223" s="4"/>
      <c r="GZR223" s="4"/>
      <c r="GZS223" s="4"/>
      <c r="GZT223" s="4"/>
      <c r="GZU223" s="4"/>
      <c r="GZV223" s="4"/>
      <c r="GZW223" s="4"/>
      <c r="GZX223" s="4"/>
      <c r="GZY223" s="4"/>
      <c r="GZZ223" s="4"/>
      <c r="HAA223" s="4"/>
      <c r="HAB223" s="4"/>
      <c r="HAC223" s="4"/>
      <c r="HAD223" s="4"/>
      <c r="HAE223" s="4"/>
      <c r="HAF223" s="4"/>
      <c r="HAG223" s="4"/>
      <c r="HAH223" s="4"/>
      <c r="HAI223" s="4"/>
      <c r="HAJ223" s="4"/>
      <c r="HAK223" s="4"/>
      <c r="HAL223" s="4"/>
      <c r="HAM223" s="4"/>
      <c r="HAN223" s="4"/>
      <c r="HAO223" s="4"/>
      <c r="HAP223" s="4"/>
      <c r="HAQ223" s="4"/>
      <c r="HAR223" s="4"/>
      <c r="HAS223" s="4"/>
      <c r="HAT223" s="4"/>
      <c r="HAU223" s="4"/>
      <c r="HAV223" s="4"/>
      <c r="HAW223" s="4"/>
      <c r="HAX223" s="4"/>
      <c r="HAY223" s="4"/>
      <c r="HAZ223" s="4"/>
      <c r="HBA223" s="4"/>
      <c r="HBB223" s="4"/>
      <c r="HBC223" s="4"/>
      <c r="HBD223" s="4"/>
      <c r="HBE223" s="4"/>
      <c r="HBF223" s="4"/>
      <c r="HBG223" s="4"/>
      <c r="HBH223" s="4"/>
      <c r="HBI223" s="4"/>
      <c r="HBJ223" s="4"/>
      <c r="HBK223" s="4"/>
      <c r="HBL223" s="4"/>
      <c r="HBM223" s="4"/>
      <c r="HBN223" s="4"/>
      <c r="HBO223" s="4"/>
      <c r="HBP223" s="4"/>
      <c r="HBQ223" s="4"/>
      <c r="HBR223" s="4"/>
      <c r="HBS223" s="4"/>
      <c r="HBT223" s="4"/>
      <c r="HBU223" s="4"/>
      <c r="HBV223" s="4"/>
      <c r="HBW223" s="4"/>
      <c r="HBX223" s="4"/>
      <c r="HBY223" s="4"/>
      <c r="HBZ223" s="4"/>
      <c r="HCA223" s="4"/>
      <c r="HCB223" s="4"/>
      <c r="HCC223" s="4"/>
      <c r="HCD223" s="4"/>
      <c r="HCE223" s="4"/>
      <c r="HCF223" s="4"/>
      <c r="HCG223" s="4"/>
      <c r="HCH223" s="4"/>
      <c r="HCI223" s="4"/>
      <c r="HCJ223" s="4"/>
      <c r="HCK223" s="4"/>
      <c r="HCL223" s="4"/>
      <c r="HCM223" s="4"/>
      <c r="HCN223" s="4"/>
      <c r="HCO223" s="4"/>
      <c r="HCP223" s="4"/>
      <c r="HCQ223" s="4"/>
      <c r="HCR223" s="4"/>
      <c r="HCS223" s="4"/>
      <c r="HCT223" s="4"/>
      <c r="HCU223" s="4"/>
      <c r="HCV223" s="4"/>
      <c r="HCW223" s="4"/>
      <c r="HCX223" s="4"/>
      <c r="HCY223" s="4"/>
      <c r="HCZ223" s="4"/>
      <c r="HDA223" s="4"/>
      <c r="HDB223" s="4"/>
      <c r="HDC223" s="4"/>
      <c r="HDD223" s="4"/>
      <c r="HDE223" s="4"/>
      <c r="HDF223" s="4"/>
      <c r="HDG223" s="4"/>
      <c r="HDH223" s="4"/>
      <c r="HDI223" s="4"/>
      <c r="HDJ223" s="4"/>
      <c r="HDK223" s="4"/>
      <c r="HDL223" s="4"/>
      <c r="HDM223" s="4"/>
      <c r="HDN223" s="4"/>
      <c r="HDO223" s="4"/>
      <c r="HDP223" s="4"/>
      <c r="HDQ223" s="4"/>
      <c r="HDR223" s="4"/>
      <c r="HDS223" s="4"/>
      <c r="HDT223" s="4"/>
      <c r="HDU223" s="4"/>
      <c r="HDV223" s="4"/>
      <c r="HDW223" s="4"/>
      <c r="HDX223" s="4"/>
      <c r="HDY223" s="4"/>
      <c r="HDZ223" s="4"/>
      <c r="HEA223" s="4"/>
      <c r="HEB223" s="4"/>
      <c r="HEC223" s="4"/>
      <c r="HED223" s="4"/>
      <c r="HEE223" s="4"/>
      <c r="HEF223" s="4"/>
      <c r="HEG223" s="4"/>
      <c r="HEH223" s="4"/>
      <c r="HEI223" s="4"/>
      <c r="HEJ223" s="4"/>
      <c r="HEK223" s="4"/>
      <c r="HEL223" s="4"/>
      <c r="HEM223" s="4"/>
      <c r="HEN223" s="4"/>
      <c r="HEO223" s="4"/>
      <c r="HEP223" s="4"/>
      <c r="HEQ223" s="4"/>
      <c r="HER223" s="4"/>
      <c r="HES223" s="4"/>
      <c r="HET223" s="4"/>
      <c r="HEU223" s="4"/>
      <c r="HEV223" s="4"/>
      <c r="HEW223" s="4"/>
      <c r="HEX223" s="4"/>
      <c r="HEY223" s="4"/>
      <c r="HEZ223" s="4"/>
      <c r="HFA223" s="4"/>
      <c r="HFB223" s="4"/>
      <c r="HFC223" s="4"/>
      <c r="HFD223" s="4"/>
      <c r="HFE223" s="4"/>
      <c r="HFF223" s="4"/>
      <c r="HFG223" s="4"/>
      <c r="HFH223" s="4"/>
      <c r="HFI223" s="4"/>
      <c r="HFJ223" s="4"/>
      <c r="HFK223" s="4"/>
      <c r="HFL223" s="4"/>
      <c r="HFM223" s="4"/>
      <c r="HFN223" s="4"/>
      <c r="HFO223" s="4"/>
      <c r="HFP223" s="4"/>
      <c r="HFQ223" s="4"/>
      <c r="HFR223" s="4"/>
      <c r="HFS223" s="4"/>
      <c r="HFT223" s="4"/>
      <c r="HFU223" s="4"/>
      <c r="HFV223" s="4"/>
      <c r="HFW223" s="4"/>
      <c r="HFX223" s="4"/>
      <c r="HFY223" s="4"/>
      <c r="HFZ223" s="4"/>
      <c r="HGA223" s="4"/>
      <c r="HGB223" s="4"/>
      <c r="HGC223" s="4"/>
      <c r="HGD223" s="4"/>
      <c r="HGE223" s="4"/>
      <c r="HGF223" s="4"/>
      <c r="HGG223" s="4"/>
      <c r="HGH223" s="4"/>
      <c r="HGI223" s="4"/>
      <c r="HGJ223" s="4"/>
      <c r="HGK223" s="4"/>
      <c r="HGL223" s="4"/>
      <c r="HGM223" s="4"/>
      <c r="HGN223" s="4"/>
      <c r="HGO223" s="4"/>
      <c r="HGP223" s="4"/>
      <c r="HGQ223" s="4"/>
      <c r="HGR223" s="4"/>
      <c r="HGS223" s="4"/>
      <c r="HGT223" s="4"/>
      <c r="HGU223" s="4"/>
      <c r="HGV223" s="4"/>
      <c r="HGW223" s="4"/>
      <c r="HGX223" s="4"/>
      <c r="HGY223" s="4"/>
      <c r="HGZ223" s="4"/>
      <c r="HHA223" s="4"/>
      <c r="HHB223" s="4"/>
      <c r="HHC223" s="4"/>
      <c r="HHD223" s="4"/>
      <c r="HHE223" s="4"/>
      <c r="HHF223" s="4"/>
      <c r="HHG223" s="4"/>
      <c r="HHH223" s="4"/>
      <c r="HHI223" s="4"/>
      <c r="HHJ223" s="4"/>
      <c r="HHK223" s="4"/>
      <c r="HHL223" s="4"/>
      <c r="HHM223" s="4"/>
      <c r="HHN223" s="4"/>
      <c r="HHO223" s="4"/>
      <c r="HHP223" s="4"/>
      <c r="HHQ223" s="4"/>
      <c r="HHR223" s="4"/>
      <c r="HHS223" s="4"/>
      <c r="HHT223" s="4"/>
      <c r="HHU223" s="4"/>
      <c r="HHV223" s="4"/>
      <c r="HHW223" s="4"/>
      <c r="HHX223" s="4"/>
      <c r="HHY223" s="4"/>
      <c r="HHZ223" s="4"/>
      <c r="HIA223" s="4"/>
      <c r="HIB223" s="4"/>
      <c r="HIC223" s="4"/>
      <c r="HID223" s="4"/>
      <c r="HIE223" s="4"/>
      <c r="HIF223" s="4"/>
      <c r="HIG223" s="4"/>
      <c r="HIH223" s="4"/>
      <c r="HII223" s="4"/>
      <c r="HIJ223" s="4"/>
      <c r="HIK223" s="4"/>
      <c r="HIL223" s="4"/>
      <c r="HIM223" s="4"/>
      <c r="HIN223" s="4"/>
      <c r="HIO223" s="4"/>
      <c r="HIP223" s="4"/>
      <c r="HIQ223" s="4"/>
      <c r="HIR223" s="4"/>
      <c r="HIS223" s="4"/>
      <c r="HIT223" s="4"/>
      <c r="HIU223" s="4"/>
      <c r="HIV223" s="4"/>
      <c r="HIW223" s="4"/>
      <c r="HIX223" s="4"/>
      <c r="HIY223" s="4"/>
      <c r="HIZ223" s="4"/>
      <c r="HJA223" s="4"/>
      <c r="HJB223" s="4"/>
      <c r="HJC223" s="4"/>
      <c r="HJD223" s="4"/>
      <c r="HJE223" s="4"/>
      <c r="HJF223" s="4"/>
      <c r="HJG223" s="4"/>
      <c r="HJH223" s="4"/>
      <c r="HJI223" s="4"/>
      <c r="HJJ223" s="4"/>
      <c r="HJK223" s="4"/>
      <c r="HJL223" s="4"/>
      <c r="HJM223" s="4"/>
      <c r="HJN223" s="4"/>
      <c r="HJO223" s="4"/>
      <c r="HJP223" s="4"/>
      <c r="HJQ223" s="4"/>
      <c r="HJR223" s="4"/>
      <c r="HJS223" s="4"/>
      <c r="HJT223" s="4"/>
      <c r="HJU223" s="4"/>
      <c r="HJV223" s="4"/>
      <c r="HJW223" s="4"/>
      <c r="HJX223" s="4"/>
      <c r="HJY223" s="4"/>
      <c r="HJZ223" s="4"/>
      <c r="HKA223" s="4"/>
      <c r="HKB223" s="4"/>
      <c r="HKC223" s="4"/>
      <c r="HKD223" s="4"/>
      <c r="HKE223" s="4"/>
      <c r="HKF223" s="4"/>
      <c r="HKG223" s="4"/>
      <c r="HKH223" s="4"/>
      <c r="HKI223" s="4"/>
      <c r="HKJ223" s="4"/>
      <c r="HKK223" s="4"/>
      <c r="HKL223" s="4"/>
      <c r="HKM223" s="4"/>
      <c r="HKN223" s="4"/>
      <c r="HKO223" s="4"/>
      <c r="HKP223" s="4"/>
      <c r="HKQ223" s="4"/>
      <c r="HKR223" s="4"/>
      <c r="HKS223" s="4"/>
      <c r="HKT223" s="4"/>
      <c r="HKU223" s="4"/>
      <c r="HKV223" s="4"/>
      <c r="HKW223" s="4"/>
      <c r="HKX223" s="4"/>
      <c r="HKY223" s="4"/>
      <c r="HKZ223" s="4"/>
      <c r="HLA223" s="4"/>
      <c r="HLB223" s="4"/>
      <c r="HLC223" s="4"/>
      <c r="HLD223" s="4"/>
      <c r="HLE223" s="4"/>
      <c r="HLF223" s="4"/>
      <c r="HLG223" s="4"/>
      <c r="HLH223" s="4"/>
      <c r="HLI223" s="4"/>
      <c r="HLJ223" s="4"/>
      <c r="HLK223" s="4"/>
      <c r="HLL223" s="4"/>
      <c r="HLM223" s="4"/>
      <c r="HLN223" s="4"/>
      <c r="HLO223" s="4"/>
      <c r="HLP223" s="4"/>
      <c r="HLQ223" s="4"/>
      <c r="HLR223" s="4"/>
      <c r="HLS223" s="4"/>
      <c r="HLT223" s="4"/>
      <c r="HLU223" s="4"/>
      <c r="HLV223" s="4"/>
      <c r="HLW223" s="4"/>
      <c r="HLX223" s="4"/>
      <c r="HLY223" s="4"/>
      <c r="HLZ223" s="4"/>
      <c r="HMA223" s="4"/>
      <c r="HMB223" s="4"/>
      <c r="HMC223" s="4"/>
      <c r="HMD223" s="4"/>
      <c r="HME223" s="4"/>
      <c r="HMF223" s="4"/>
      <c r="HMG223" s="4"/>
      <c r="HMH223" s="4"/>
      <c r="HMI223" s="4"/>
      <c r="HMJ223" s="4"/>
      <c r="HMK223" s="4"/>
      <c r="HML223" s="4"/>
      <c r="HMM223" s="4"/>
      <c r="HMN223" s="4"/>
      <c r="HMO223" s="4"/>
      <c r="HMP223" s="4"/>
      <c r="HMQ223" s="4"/>
      <c r="HMR223" s="4"/>
      <c r="HMS223" s="4"/>
      <c r="HMT223" s="4"/>
      <c r="HMU223" s="4"/>
      <c r="HMV223" s="4"/>
      <c r="HMW223" s="4"/>
      <c r="HMX223" s="4"/>
      <c r="HMY223" s="4"/>
      <c r="HMZ223" s="4"/>
      <c r="HNA223" s="4"/>
      <c r="HNB223" s="4"/>
      <c r="HNC223" s="4"/>
      <c r="HND223" s="4"/>
      <c r="HNE223" s="4"/>
      <c r="HNF223" s="4"/>
      <c r="HNG223" s="4"/>
      <c r="HNH223" s="4"/>
      <c r="HNI223" s="4"/>
      <c r="HNJ223" s="4"/>
      <c r="HNK223" s="4"/>
      <c r="HNL223" s="4"/>
      <c r="HNM223" s="4"/>
      <c r="HNN223" s="4"/>
      <c r="HNO223" s="4"/>
      <c r="HNP223" s="4"/>
      <c r="HNQ223" s="4"/>
      <c r="HNR223" s="4"/>
      <c r="HNS223" s="4"/>
      <c r="HNT223" s="4"/>
      <c r="HNU223" s="4"/>
      <c r="HNV223" s="4"/>
      <c r="HNW223" s="4"/>
      <c r="HNX223" s="4"/>
      <c r="HNY223" s="4"/>
      <c r="HNZ223" s="4"/>
      <c r="HOA223" s="4"/>
      <c r="HOB223" s="4"/>
      <c r="HOC223" s="4"/>
      <c r="HOD223" s="4"/>
      <c r="HOE223" s="4"/>
      <c r="HOF223" s="4"/>
      <c r="HOG223" s="4"/>
      <c r="HOH223" s="4"/>
      <c r="HOI223" s="4"/>
      <c r="HOJ223" s="4"/>
      <c r="HOK223" s="4"/>
      <c r="HOL223" s="4"/>
      <c r="HOM223" s="4"/>
      <c r="HON223" s="4"/>
      <c r="HOO223" s="4"/>
      <c r="HOP223" s="4"/>
      <c r="HOQ223" s="4"/>
      <c r="HOR223" s="4"/>
      <c r="HOS223" s="4"/>
      <c r="HOT223" s="4"/>
      <c r="HOU223" s="4"/>
      <c r="HOV223" s="4"/>
      <c r="HOW223" s="4"/>
      <c r="HOX223" s="4"/>
      <c r="HOY223" s="4"/>
      <c r="HOZ223" s="4"/>
      <c r="HPA223" s="4"/>
      <c r="HPB223" s="4"/>
      <c r="HPC223" s="4"/>
      <c r="HPD223" s="4"/>
      <c r="HPE223" s="4"/>
      <c r="HPF223" s="4"/>
      <c r="HPG223" s="4"/>
      <c r="HPH223" s="4"/>
      <c r="HPI223" s="4"/>
      <c r="HPJ223" s="4"/>
      <c r="HPK223" s="4"/>
      <c r="HPL223" s="4"/>
      <c r="HPM223" s="4"/>
      <c r="HPN223" s="4"/>
      <c r="HPO223" s="4"/>
      <c r="HPP223" s="4"/>
      <c r="HPQ223" s="4"/>
      <c r="HPR223" s="4"/>
      <c r="HPS223" s="4"/>
      <c r="HPT223" s="4"/>
      <c r="HPU223" s="4"/>
      <c r="HPV223" s="4"/>
      <c r="HPW223" s="4"/>
      <c r="HPX223" s="4"/>
      <c r="HPY223" s="4"/>
      <c r="HPZ223" s="4"/>
      <c r="HQA223" s="4"/>
      <c r="HQB223" s="4"/>
      <c r="HQC223" s="4"/>
      <c r="HQD223" s="4"/>
      <c r="HQE223" s="4"/>
      <c r="HQF223" s="4"/>
      <c r="HQG223" s="4"/>
      <c r="HQH223" s="4"/>
      <c r="HQI223" s="4"/>
      <c r="HQJ223" s="4"/>
      <c r="HQK223" s="4"/>
      <c r="HQL223" s="4"/>
      <c r="HQM223" s="4"/>
      <c r="HQN223" s="4"/>
      <c r="HQO223" s="4"/>
      <c r="HQP223" s="4"/>
      <c r="HQQ223" s="4"/>
      <c r="HQR223" s="4"/>
      <c r="HQS223" s="4"/>
      <c r="HQT223" s="4"/>
      <c r="HQU223" s="4"/>
      <c r="HQV223" s="4"/>
      <c r="HQW223" s="4"/>
      <c r="HQX223" s="4"/>
      <c r="HQY223" s="4"/>
      <c r="HQZ223" s="4"/>
      <c r="HRA223" s="4"/>
      <c r="HRB223" s="4"/>
      <c r="HRC223" s="4"/>
      <c r="HRD223" s="4"/>
      <c r="HRE223" s="4"/>
      <c r="HRF223" s="4"/>
      <c r="HRG223" s="4"/>
      <c r="HRH223" s="4"/>
      <c r="HRI223" s="4"/>
      <c r="HRJ223" s="4"/>
      <c r="HRK223" s="4"/>
      <c r="HRL223" s="4"/>
      <c r="HRM223" s="4"/>
      <c r="HRN223" s="4"/>
      <c r="HRO223" s="4"/>
      <c r="HRP223" s="4"/>
      <c r="HRQ223" s="4"/>
      <c r="HRR223" s="4"/>
      <c r="HRS223" s="4"/>
      <c r="HRT223" s="4"/>
      <c r="HRU223" s="4"/>
      <c r="HRV223" s="4"/>
      <c r="HRW223" s="4"/>
      <c r="HRX223" s="4"/>
      <c r="HRY223" s="4"/>
      <c r="HRZ223" s="4"/>
      <c r="HSA223" s="4"/>
      <c r="HSB223" s="4"/>
      <c r="HSC223" s="4"/>
      <c r="HSD223" s="4"/>
      <c r="HSE223" s="4"/>
      <c r="HSF223" s="4"/>
      <c r="HSG223" s="4"/>
      <c r="HSH223" s="4"/>
      <c r="HSI223" s="4"/>
      <c r="HSJ223" s="4"/>
      <c r="HSK223" s="4"/>
      <c r="HSL223" s="4"/>
      <c r="HSM223" s="4"/>
      <c r="HSN223" s="4"/>
      <c r="HSO223" s="4"/>
      <c r="HSP223" s="4"/>
      <c r="HSQ223" s="4"/>
      <c r="HSR223" s="4"/>
      <c r="HSS223" s="4"/>
      <c r="HST223" s="4"/>
      <c r="HSU223" s="4"/>
      <c r="HSV223" s="4"/>
      <c r="HSW223" s="4"/>
      <c r="HSX223" s="4"/>
      <c r="HSY223" s="4"/>
      <c r="HSZ223" s="4"/>
      <c r="HTA223" s="4"/>
      <c r="HTB223" s="4"/>
      <c r="HTC223" s="4"/>
      <c r="HTD223" s="4"/>
      <c r="HTE223" s="4"/>
      <c r="HTF223" s="4"/>
      <c r="HTG223" s="4"/>
      <c r="HTH223" s="4"/>
      <c r="HTI223" s="4"/>
      <c r="HTJ223" s="4"/>
      <c r="HTK223" s="4"/>
      <c r="HTL223" s="4"/>
      <c r="HTM223" s="4"/>
      <c r="HTN223" s="4"/>
      <c r="HTO223" s="4"/>
      <c r="HTP223" s="4"/>
      <c r="HTQ223" s="4"/>
      <c r="HTR223" s="4"/>
      <c r="HTS223" s="4"/>
      <c r="HTT223" s="4"/>
      <c r="HTU223" s="4"/>
      <c r="HTV223" s="4"/>
      <c r="HTW223" s="4"/>
      <c r="HTX223" s="4"/>
      <c r="HTY223" s="4"/>
      <c r="HTZ223" s="4"/>
      <c r="HUA223" s="4"/>
      <c r="HUB223" s="4"/>
      <c r="HUC223" s="4"/>
      <c r="HUD223" s="4"/>
      <c r="HUE223" s="4"/>
      <c r="HUF223" s="4"/>
      <c r="HUG223" s="4"/>
      <c r="HUH223" s="4"/>
      <c r="HUI223" s="4"/>
      <c r="HUJ223" s="4"/>
      <c r="HUK223" s="4"/>
      <c r="HUL223" s="4"/>
      <c r="HUM223" s="4"/>
      <c r="HUN223" s="4"/>
      <c r="HUO223" s="4"/>
      <c r="HUP223" s="4"/>
      <c r="HUQ223" s="4"/>
      <c r="HUR223" s="4"/>
      <c r="HUS223" s="4"/>
      <c r="HUT223" s="4"/>
      <c r="HUU223" s="4"/>
      <c r="HUV223" s="4"/>
      <c r="HUW223" s="4"/>
      <c r="HUX223" s="4"/>
      <c r="HUY223" s="4"/>
      <c r="HUZ223" s="4"/>
      <c r="HVA223" s="4"/>
      <c r="HVB223" s="4"/>
      <c r="HVC223" s="4"/>
      <c r="HVD223" s="4"/>
      <c r="HVE223" s="4"/>
      <c r="HVF223" s="4"/>
      <c r="HVG223" s="4"/>
      <c r="HVH223" s="4"/>
      <c r="HVI223" s="4"/>
      <c r="HVJ223" s="4"/>
      <c r="HVK223" s="4"/>
      <c r="HVL223" s="4"/>
      <c r="HVM223" s="4"/>
      <c r="HVN223" s="4"/>
      <c r="HVO223" s="4"/>
      <c r="HVP223" s="4"/>
      <c r="HVQ223" s="4"/>
      <c r="HVR223" s="4"/>
      <c r="HVS223" s="4"/>
      <c r="HVT223" s="4"/>
      <c r="HVU223" s="4"/>
      <c r="HVV223" s="4"/>
      <c r="HVW223" s="4"/>
      <c r="HVX223" s="4"/>
      <c r="HVY223" s="4"/>
      <c r="HVZ223" s="4"/>
      <c r="HWA223" s="4"/>
      <c r="HWB223" s="4"/>
      <c r="HWC223" s="4"/>
      <c r="HWD223" s="4"/>
      <c r="HWE223" s="4"/>
      <c r="HWF223" s="4"/>
      <c r="HWG223" s="4"/>
      <c r="HWH223" s="4"/>
      <c r="HWI223" s="4"/>
      <c r="HWJ223" s="4"/>
      <c r="HWK223" s="4"/>
      <c r="HWL223" s="4"/>
      <c r="HWM223" s="4"/>
      <c r="HWN223" s="4"/>
      <c r="HWO223" s="4"/>
      <c r="HWP223" s="4"/>
      <c r="HWQ223" s="4"/>
      <c r="HWR223" s="4"/>
      <c r="HWS223" s="4"/>
      <c r="HWT223" s="4"/>
      <c r="HWU223" s="4"/>
      <c r="HWV223" s="4"/>
      <c r="HWW223" s="4"/>
      <c r="HWX223" s="4"/>
      <c r="HWY223" s="4"/>
      <c r="HWZ223" s="4"/>
      <c r="HXA223" s="4"/>
      <c r="HXB223" s="4"/>
      <c r="HXC223" s="4"/>
      <c r="HXD223" s="4"/>
      <c r="HXE223" s="4"/>
      <c r="HXF223" s="4"/>
      <c r="HXG223" s="4"/>
      <c r="HXH223" s="4"/>
      <c r="HXI223" s="4"/>
      <c r="HXJ223" s="4"/>
      <c r="HXK223" s="4"/>
      <c r="HXL223" s="4"/>
      <c r="HXM223" s="4"/>
      <c r="HXN223" s="4"/>
      <c r="HXO223" s="4"/>
      <c r="HXP223" s="4"/>
      <c r="HXQ223" s="4"/>
      <c r="HXR223" s="4"/>
      <c r="HXS223" s="4"/>
      <c r="HXT223" s="4"/>
      <c r="HXU223" s="4"/>
      <c r="HXV223" s="4"/>
      <c r="HXW223" s="4"/>
      <c r="HXX223" s="4"/>
      <c r="HXY223" s="4"/>
      <c r="HXZ223" s="4"/>
      <c r="HYA223" s="4"/>
      <c r="HYB223" s="4"/>
      <c r="HYC223" s="4"/>
      <c r="HYD223" s="4"/>
      <c r="HYE223" s="4"/>
      <c r="HYF223" s="4"/>
      <c r="HYG223" s="4"/>
      <c r="HYH223" s="4"/>
      <c r="HYI223" s="4"/>
      <c r="HYJ223" s="4"/>
      <c r="HYK223" s="4"/>
      <c r="HYL223" s="4"/>
      <c r="HYM223" s="4"/>
      <c r="HYN223" s="4"/>
      <c r="HYO223" s="4"/>
      <c r="HYP223" s="4"/>
      <c r="HYQ223" s="4"/>
      <c r="HYR223" s="4"/>
      <c r="HYS223" s="4"/>
      <c r="HYT223" s="4"/>
      <c r="HYU223" s="4"/>
      <c r="HYV223" s="4"/>
      <c r="HYW223" s="4"/>
      <c r="HYX223" s="4"/>
      <c r="HYY223" s="4"/>
      <c r="HYZ223" s="4"/>
      <c r="HZA223" s="4"/>
      <c r="HZB223" s="4"/>
      <c r="HZC223" s="4"/>
      <c r="HZD223" s="4"/>
      <c r="HZE223" s="4"/>
      <c r="HZF223" s="4"/>
      <c r="HZG223" s="4"/>
      <c r="HZH223" s="4"/>
      <c r="HZI223" s="4"/>
      <c r="HZJ223" s="4"/>
      <c r="HZK223" s="4"/>
      <c r="HZL223" s="4"/>
      <c r="HZM223" s="4"/>
      <c r="HZN223" s="4"/>
      <c r="HZO223" s="4"/>
      <c r="HZP223" s="4"/>
      <c r="HZQ223" s="4"/>
      <c r="HZR223" s="4"/>
      <c r="HZS223" s="4"/>
      <c r="HZT223" s="4"/>
      <c r="HZU223" s="4"/>
      <c r="HZV223" s="4"/>
      <c r="HZW223" s="4"/>
      <c r="HZX223" s="4"/>
      <c r="HZY223" s="4"/>
      <c r="HZZ223" s="4"/>
      <c r="IAA223" s="4"/>
      <c r="IAB223" s="4"/>
      <c r="IAC223" s="4"/>
      <c r="IAD223" s="4"/>
      <c r="IAE223" s="4"/>
      <c r="IAF223" s="4"/>
      <c r="IAG223" s="4"/>
      <c r="IAH223" s="4"/>
      <c r="IAI223" s="4"/>
      <c r="IAJ223" s="4"/>
      <c r="IAK223" s="4"/>
      <c r="IAL223" s="4"/>
      <c r="IAM223" s="4"/>
      <c r="IAN223" s="4"/>
      <c r="IAO223" s="4"/>
      <c r="IAP223" s="4"/>
      <c r="IAQ223" s="4"/>
      <c r="IAR223" s="4"/>
      <c r="IAS223" s="4"/>
      <c r="IAT223" s="4"/>
      <c r="IAU223" s="4"/>
      <c r="IAV223" s="4"/>
      <c r="IAW223" s="4"/>
      <c r="IAX223" s="4"/>
      <c r="IAY223" s="4"/>
      <c r="IAZ223" s="4"/>
      <c r="IBA223" s="4"/>
      <c r="IBB223" s="4"/>
      <c r="IBC223" s="4"/>
      <c r="IBD223" s="4"/>
      <c r="IBE223" s="4"/>
      <c r="IBF223" s="4"/>
      <c r="IBG223" s="4"/>
      <c r="IBH223" s="4"/>
      <c r="IBI223" s="4"/>
      <c r="IBJ223" s="4"/>
      <c r="IBK223" s="4"/>
      <c r="IBL223" s="4"/>
      <c r="IBM223" s="4"/>
      <c r="IBN223" s="4"/>
      <c r="IBO223" s="4"/>
      <c r="IBP223" s="4"/>
      <c r="IBQ223" s="4"/>
      <c r="IBR223" s="4"/>
      <c r="IBS223" s="4"/>
      <c r="IBT223" s="4"/>
      <c r="IBU223" s="4"/>
      <c r="IBV223" s="4"/>
      <c r="IBW223" s="4"/>
      <c r="IBX223" s="4"/>
      <c r="IBY223" s="4"/>
      <c r="IBZ223" s="4"/>
      <c r="ICA223" s="4"/>
      <c r="ICB223" s="4"/>
      <c r="ICC223" s="4"/>
      <c r="ICD223" s="4"/>
      <c r="ICE223" s="4"/>
      <c r="ICF223" s="4"/>
      <c r="ICG223" s="4"/>
      <c r="ICH223" s="4"/>
      <c r="ICI223" s="4"/>
      <c r="ICJ223" s="4"/>
      <c r="ICK223" s="4"/>
      <c r="ICL223" s="4"/>
      <c r="ICM223" s="4"/>
      <c r="ICN223" s="4"/>
      <c r="ICO223" s="4"/>
      <c r="ICP223" s="4"/>
      <c r="ICQ223" s="4"/>
      <c r="ICR223" s="4"/>
      <c r="ICS223" s="4"/>
      <c r="ICT223" s="4"/>
      <c r="ICU223" s="4"/>
      <c r="ICV223" s="4"/>
      <c r="ICW223" s="4"/>
      <c r="ICX223" s="4"/>
      <c r="ICY223" s="4"/>
      <c r="ICZ223" s="4"/>
      <c r="IDA223" s="4"/>
      <c r="IDB223" s="4"/>
      <c r="IDC223" s="4"/>
      <c r="IDD223" s="4"/>
      <c r="IDE223" s="4"/>
      <c r="IDF223" s="4"/>
      <c r="IDG223" s="4"/>
      <c r="IDH223" s="4"/>
      <c r="IDI223" s="4"/>
      <c r="IDJ223" s="4"/>
      <c r="IDK223" s="4"/>
      <c r="IDL223" s="4"/>
      <c r="IDM223" s="4"/>
      <c r="IDN223" s="4"/>
      <c r="IDO223" s="4"/>
      <c r="IDP223" s="4"/>
      <c r="IDQ223" s="4"/>
      <c r="IDR223" s="4"/>
      <c r="IDS223" s="4"/>
      <c r="IDT223" s="4"/>
      <c r="IDU223" s="4"/>
      <c r="IDV223" s="4"/>
      <c r="IDW223" s="4"/>
      <c r="IDX223" s="4"/>
      <c r="IDY223" s="4"/>
      <c r="IDZ223" s="4"/>
      <c r="IEA223" s="4"/>
      <c r="IEB223" s="4"/>
      <c r="IEC223" s="4"/>
      <c r="IED223" s="4"/>
      <c r="IEE223" s="4"/>
      <c r="IEF223" s="4"/>
      <c r="IEG223" s="4"/>
      <c r="IEH223" s="4"/>
      <c r="IEI223" s="4"/>
      <c r="IEJ223" s="4"/>
      <c r="IEK223" s="4"/>
      <c r="IEL223" s="4"/>
      <c r="IEM223" s="4"/>
      <c r="IEN223" s="4"/>
      <c r="IEO223" s="4"/>
      <c r="IEP223" s="4"/>
      <c r="IEQ223" s="4"/>
      <c r="IER223" s="4"/>
      <c r="IES223" s="4"/>
      <c r="IET223" s="4"/>
      <c r="IEU223" s="4"/>
      <c r="IEV223" s="4"/>
      <c r="IEW223" s="4"/>
      <c r="IEX223" s="4"/>
      <c r="IEY223" s="4"/>
      <c r="IEZ223" s="4"/>
      <c r="IFA223" s="4"/>
      <c r="IFB223" s="4"/>
      <c r="IFC223" s="4"/>
      <c r="IFD223" s="4"/>
      <c r="IFE223" s="4"/>
      <c r="IFF223" s="4"/>
      <c r="IFG223" s="4"/>
      <c r="IFH223" s="4"/>
      <c r="IFI223" s="4"/>
      <c r="IFJ223" s="4"/>
      <c r="IFK223" s="4"/>
      <c r="IFL223" s="4"/>
      <c r="IFM223" s="4"/>
      <c r="IFN223" s="4"/>
      <c r="IFO223" s="4"/>
      <c r="IFP223" s="4"/>
      <c r="IFQ223" s="4"/>
      <c r="IFR223" s="4"/>
      <c r="IFS223" s="4"/>
      <c r="IFT223" s="4"/>
      <c r="IFU223" s="4"/>
      <c r="IFV223" s="4"/>
      <c r="IFW223" s="4"/>
      <c r="IFX223" s="4"/>
      <c r="IFY223" s="4"/>
      <c r="IFZ223" s="4"/>
      <c r="IGA223" s="4"/>
      <c r="IGB223" s="4"/>
      <c r="IGC223" s="4"/>
      <c r="IGD223" s="4"/>
      <c r="IGE223" s="4"/>
      <c r="IGF223" s="4"/>
      <c r="IGG223" s="4"/>
      <c r="IGH223" s="4"/>
      <c r="IGI223" s="4"/>
      <c r="IGJ223" s="4"/>
      <c r="IGK223" s="4"/>
      <c r="IGL223" s="4"/>
      <c r="IGM223" s="4"/>
      <c r="IGN223" s="4"/>
      <c r="IGO223" s="4"/>
      <c r="IGP223" s="4"/>
      <c r="IGQ223" s="4"/>
      <c r="IGR223" s="4"/>
      <c r="IGS223" s="4"/>
      <c r="IGT223" s="4"/>
      <c r="IGU223" s="4"/>
      <c r="IGV223" s="4"/>
      <c r="IGW223" s="4"/>
      <c r="IGX223" s="4"/>
      <c r="IGY223" s="4"/>
      <c r="IGZ223" s="4"/>
      <c r="IHA223" s="4"/>
      <c r="IHB223" s="4"/>
      <c r="IHC223" s="4"/>
      <c r="IHD223" s="4"/>
      <c r="IHE223" s="4"/>
      <c r="IHF223" s="4"/>
      <c r="IHG223" s="4"/>
      <c r="IHH223" s="4"/>
      <c r="IHI223" s="4"/>
      <c r="IHJ223" s="4"/>
      <c r="IHK223" s="4"/>
      <c r="IHL223" s="4"/>
      <c r="IHM223" s="4"/>
      <c r="IHN223" s="4"/>
      <c r="IHO223" s="4"/>
      <c r="IHP223" s="4"/>
      <c r="IHQ223" s="4"/>
      <c r="IHR223" s="4"/>
      <c r="IHS223" s="4"/>
      <c r="IHT223" s="4"/>
      <c r="IHU223" s="4"/>
      <c r="IHV223" s="4"/>
      <c r="IHW223" s="4"/>
      <c r="IHX223" s="4"/>
      <c r="IHY223" s="4"/>
      <c r="IHZ223" s="4"/>
      <c r="IIA223" s="4"/>
      <c r="IIB223" s="4"/>
      <c r="IIC223" s="4"/>
      <c r="IID223" s="4"/>
      <c r="IIE223" s="4"/>
      <c r="IIF223" s="4"/>
      <c r="IIG223" s="4"/>
      <c r="IIH223" s="4"/>
      <c r="III223" s="4"/>
      <c r="IIJ223" s="4"/>
      <c r="IIK223" s="4"/>
      <c r="IIL223" s="4"/>
      <c r="IIM223" s="4"/>
      <c r="IIN223" s="4"/>
      <c r="IIO223" s="4"/>
      <c r="IIP223" s="4"/>
      <c r="IIQ223" s="4"/>
      <c r="IIR223" s="4"/>
      <c r="IIS223" s="4"/>
      <c r="IIT223" s="4"/>
      <c r="IIU223" s="4"/>
      <c r="IIV223" s="4"/>
      <c r="IIW223" s="4"/>
      <c r="IIX223" s="4"/>
      <c r="IIY223" s="4"/>
      <c r="IIZ223" s="4"/>
      <c r="IJA223" s="4"/>
      <c r="IJB223" s="4"/>
      <c r="IJC223" s="4"/>
      <c r="IJD223" s="4"/>
      <c r="IJE223" s="4"/>
      <c r="IJF223" s="4"/>
      <c r="IJG223" s="4"/>
      <c r="IJH223" s="4"/>
      <c r="IJI223" s="4"/>
      <c r="IJJ223" s="4"/>
      <c r="IJK223" s="4"/>
      <c r="IJL223" s="4"/>
      <c r="IJM223" s="4"/>
      <c r="IJN223" s="4"/>
      <c r="IJO223" s="4"/>
      <c r="IJP223" s="4"/>
      <c r="IJQ223" s="4"/>
      <c r="IJR223" s="4"/>
      <c r="IJS223" s="4"/>
      <c r="IJT223" s="4"/>
      <c r="IJU223" s="4"/>
      <c r="IJV223" s="4"/>
      <c r="IJW223" s="4"/>
      <c r="IJX223" s="4"/>
      <c r="IJY223" s="4"/>
      <c r="IJZ223" s="4"/>
      <c r="IKA223" s="4"/>
      <c r="IKB223" s="4"/>
      <c r="IKC223" s="4"/>
      <c r="IKD223" s="4"/>
      <c r="IKE223" s="4"/>
      <c r="IKF223" s="4"/>
      <c r="IKG223" s="4"/>
      <c r="IKH223" s="4"/>
      <c r="IKI223" s="4"/>
      <c r="IKJ223" s="4"/>
      <c r="IKK223" s="4"/>
      <c r="IKL223" s="4"/>
      <c r="IKM223" s="4"/>
      <c r="IKN223" s="4"/>
      <c r="IKO223" s="4"/>
      <c r="IKP223" s="4"/>
      <c r="IKQ223" s="4"/>
      <c r="IKR223" s="4"/>
      <c r="IKS223" s="4"/>
      <c r="IKT223" s="4"/>
      <c r="IKU223" s="4"/>
      <c r="IKV223" s="4"/>
      <c r="IKW223" s="4"/>
      <c r="IKX223" s="4"/>
      <c r="IKY223" s="4"/>
      <c r="IKZ223" s="4"/>
      <c r="ILA223" s="4"/>
      <c r="ILB223" s="4"/>
      <c r="ILC223" s="4"/>
      <c r="ILD223" s="4"/>
      <c r="ILE223" s="4"/>
      <c r="ILF223" s="4"/>
      <c r="ILG223" s="4"/>
      <c r="ILH223" s="4"/>
      <c r="ILI223" s="4"/>
      <c r="ILJ223" s="4"/>
      <c r="ILK223" s="4"/>
      <c r="ILL223" s="4"/>
      <c r="ILM223" s="4"/>
      <c r="ILN223" s="4"/>
      <c r="ILO223" s="4"/>
      <c r="ILP223" s="4"/>
      <c r="ILQ223" s="4"/>
      <c r="ILR223" s="4"/>
      <c r="ILS223" s="4"/>
      <c r="ILT223" s="4"/>
      <c r="ILU223" s="4"/>
      <c r="ILV223" s="4"/>
      <c r="ILW223" s="4"/>
      <c r="ILX223" s="4"/>
      <c r="ILY223" s="4"/>
      <c r="ILZ223" s="4"/>
      <c r="IMA223" s="4"/>
      <c r="IMB223" s="4"/>
      <c r="IMC223" s="4"/>
      <c r="IMD223" s="4"/>
      <c r="IME223" s="4"/>
      <c r="IMF223" s="4"/>
      <c r="IMG223" s="4"/>
      <c r="IMH223" s="4"/>
      <c r="IMI223" s="4"/>
      <c r="IMJ223" s="4"/>
      <c r="IMK223" s="4"/>
      <c r="IML223" s="4"/>
      <c r="IMM223" s="4"/>
      <c r="IMN223" s="4"/>
      <c r="IMO223" s="4"/>
      <c r="IMP223" s="4"/>
      <c r="IMQ223" s="4"/>
      <c r="IMR223" s="4"/>
      <c r="IMS223" s="4"/>
      <c r="IMT223" s="4"/>
      <c r="IMU223" s="4"/>
      <c r="IMV223" s="4"/>
      <c r="IMW223" s="4"/>
      <c r="IMX223" s="4"/>
      <c r="IMY223" s="4"/>
      <c r="IMZ223" s="4"/>
      <c r="INA223" s="4"/>
      <c r="INB223" s="4"/>
      <c r="INC223" s="4"/>
      <c r="IND223" s="4"/>
      <c r="INE223" s="4"/>
      <c r="INF223" s="4"/>
      <c r="ING223" s="4"/>
      <c r="INH223" s="4"/>
      <c r="INI223" s="4"/>
      <c r="INJ223" s="4"/>
      <c r="INK223" s="4"/>
      <c r="INL223" s="4"/>
      <c r="INM223" s="4"/>
      <c r="INN223" s="4"/>
      <c r="INO223" s="4"/>
      <c r="INP223" s="4"/>
      <c r="INQ223" s="4"/>
      <c r="INR223" s="4"/>
      <c r="INS223" s="4"/>
      <c r="INT223" s="4"/>
      <c r="INU223" s="4"/>
      <c r="INV223" s="4"/>
      <c r="INW223" s="4"/>
      <c r="INX223" s="4"/>
      <c r="INY223" s="4"/>
      <c r="INZ223" s="4"/>
      <c r="IOA223" s="4"/>
      <c r="IOB223" s="4"/>
      <c r="IOC223" s="4"/>
      <c r="IOD223" s="4"/>
      <c r="IOE223" s="4"/>
      <c r="IOF223" s="4"/>
      <c r="IOG223" s="4"/>
      <c r="IOH223" s="4"/>
      <c r="IOI223" s="4"/>
      <c r="IOJ223" s="4"/>
      <c r="IOK223" s="4"/>
      <c r="IOL223" s="4"/>
      <c r="IOM223" s="4"/>
      <c r="ION223" s="4"/>
      <c r="IOO223" s="4"/>
      <c r="IOP223" s="4"/>
      <c r="IOQ223" s="4"/>
      <c r="IOR223" s="4"/>
      <c r="IOS223" s="4"/>
      <c r="IOT223" s="4"/>
      <c r="IOU223" s="4"/>
      <c r="IOV223" s="4"/>
      <c r="IOW223" s="4"/>
      <c r="IOX223" s="4"/>
      <c r="IOY223" s="4"/>
      <c r="IOZ223" s="4"/>
      <c r="IPA223" s="4"/>
      <c r="IPB223" s="4"/>
      <c r="IPC223" s="4"/>
      <c r="IPD223" s="4"/>
      <c r="IPE223" s="4"/>
      <c r="IPF223" s="4"/>
      <c r="IPG223" s="4"/>
      <c r="IPH223" s="4"/>
      <c r="IPI223" s="4"/>
      <c r="IPJ223" s="4"/>
      <c r="IPK223" s="4"/>
      <c r="IPL223" s="4"/>
      <c r="IPM223" s="4"/>
      <c r="IPN223" s="4"/>
      <c r="IPO223" s="4"/>
      <c r="IPP223" s="4"/>
      <c r="IPQ223" s="4"/>
      <c r="IPR223" s="4"/>
      <c r="IPS223" s="4"/>
      <c r="IPT223" s="4"/>
      <c r="IPU223" s="4"/>
      <c r="IPV223" s="4"/>
      <c r="IPW223" s="4"/>
      <c r="IPX223" s="4"/>
      <c r="IPY223" s="4"/>
      <c r="IPZ223" s="4"/>
      <c r="IQA223" s="4"/>
      <c r="IQB223" s="4"/>
      <c r="IQC223" s="4"/>
      <c r="IQD223" s="4"/>
      <c r="IQE223" s="4"/>
      <c r="IQF223" s="4"/>
      <c r="IQG223" s="4"/>
      <c r="IQH223" s="4"/>
      <c r="IQI223" s="4"/>
      <c r="IQJ223" s="4"/>
      <c r="IQK223" s="4"/>
      <c r="IQL223" s="4"/>
      <c r="IQM223" s="4"/>
      <c r="IQN223" s="4"/>
      <c r="IQO223" s="4"/>
      <c r="IQP223" s="4"/>
      <c r="IQQ223" s="4"/>
      <c r="IQR223" s="4"/>
      <c r="IQS223" s="4"/>
      <c r="IQT223" s="4"/>
      <c r="IQU223" s="4"/>
      <c r="IQV223" s="4"/>
      <c r="IQW223" s="4"/>
      <c r="IQX223" s="4"/>
      <c r="IQY223" s="4"/>
      <c r="IQZ223" s="4"/>
      <c r="IRA223" s="4"/>
      <c r="IRB223" s="4"/>
      <c r="IRC223" s="4"/>
      <c r="IRD223" s="4"/>
      <c r="IRE223" s="4"/>
      <c r="IRF223" s="4"/>
      <c r="IRG223" s="4"/>
      <c r="IRH223" s="4"/>
      <c r="IRI223" s="4"/>
      <c r="IRJ223" s="4"/>
      <c r="IRK223" s="4"/>
      <c r="IRL223" s="4"/>
      <c r="IRM223" s="4"/>
      <c r="IRN223" s="4"/>
      <c r="IRO223" s="4"/>
      <c r="IRP223" s="4"/>
      <c r="IRQ223" s="4"/>
      <c r="IRR223" s="4"/>
      <c r="IRS223" s="4"/>
      <c r="IRT223" s="4"/>
      <c r="IRU223" s="4"/>
      <c r="IRV223" s="4"/>
      <c r="IRW223" s="4"/>
      <c r="IRX223" s="4"/>
      <c r="IRY223" s="4"/>
      <c r="IRZ223" s="4"/>
      <c r="ISA223" s="4"/>
      <c r="ISB223" s="4"/>
      <c r="ISC223" s="4"/>
      <c r="ISD223" s="4"/>
      <c r="ISE223" s="4"/>
      <c r="ISF223" s="4"/>
      <c r="ISG223" s="4"/>
      <c r="ISH223" s="4"/>
      <c r="ISI223" s="4"/>
      <c r="ISJ223" s="4"/>
      <c r="ISK223" s="4"/>
      <c r="ISL223" s="4"/>
      <c r="ISM223" s="4"/>
      <c r="ISN223" s="4"/>
      <c r="ISO223" s="4"/>
      <c r="ISP223" s="4"/>
      <c r="ISQ223" s="4"/>
      <c r="ISR223" s="4"/>
      <c r="ISS223" s="4"/>
      <c r="IST223" s="4"/>
      <c r="ISU223" s="4"/>
      <c r="ISV223" s="4"/>
      <c r="ISW223" s="4"/>
      <c r="ISX223" s="4"/>
      <c r="ISY223" s="4"/>
      <c r="ISZ223" s="4"/>
      <c r="ITA223" s="4"/>
      <c r="ITB223" s="4"/>
      <c r="ITC223" s="4"/>
      <c r="ITD223" s="4"/>
      <c r="ITE223" s="4"/>
      <c r="ITF223" s="4"/>
      <c r="ITG223" s="4"/>
      <c r="ITH223" s="4"/>
      <c r="ITI223" s="4"/>
      <c r="ITJ223" s="4"/>
      <c r="ITK223" s="4"/>
      <c r="ITL223" s="4"/>
      <c r="ITM223" s="4"/>
      <c r="ITN223" s="4"/>
      <c r="ITO223" s="4"/>
      <c r="ITP223" s="4"/>
      <c r="ITQ223" s="4"/>
      <c r="ITR223" s="4"/>
      <c r="ITS223" s="4"/>
      <c r="ITT223" s="4"/>
      <c r="ITU223" s="4"/>
      <c r="ITV223" s="4"/>
      <c r="ITW223" s="4"/>
      <c r="ITX223" s="4"/>
      <c r="ITY223" s="4"/>
      <c r="ITZ223" s="4"/>
      <c r="IUA223" s="4"/>
      <c r="IUB223" s="4"/>
      <c r="IUC223" s="4"/>
      <c r="IUD223" s="4"/>
      <c r="IUE223" s="4"/>
      <c r="IUF223" s="4"/>
      <c r="IUG223" s="4"/>
      <c r="IUH223" s="4"/>
      <c r="IUI223" s="4"/>
      <c r="IUJ223" s="4"/>
      <c r="IUK223" s="4"/>
      <c r="IUL223" s="4"/>
      <c r="IUM223" s="4"/>
      <c r="IUN223" s="4"/>
      <c r="IUO223" s="4"/>
      <c r="IUP223" s="4"/>
      <c r="IUQ223" s="4"/>
      <c r="IUR223" s="4"/>
      <c r="IUS223" s="4"/>
      <c r="IUT223" s="4"/>
      <c r="IUU223" s="4"/>
      <c r="IUV223" s="4"/>
      <c r="IUW223" s="4"/>
      <c r="IUX223" s="4"/>
      <c r="IUY223" s="4"/>
      <c r="IUZ223" s="4"/>
      <c r="IVA223" s="4"/>
      <c r="IVB223" s="4"/>
      <c r="IVC223" s="4"/>
      <c r="IVD223" s="4"/>
      <c r="IVE223" s="4"/>
      <c r="IVF223" s="4"/>
      <c r="IVG223" s="4"/>
      <c r="IVH223" s="4"/>
      <c r="IVI223" s="4"/>
      <c r="IVJ223" s="4"/>
      <c r="IVK223" s="4"/>
      <c r="IVL223" s="4"/>
      <c r="IVM223" s="4"/>
      <c r="IVN223" s="4"/>
      <c r="IVO223" s="4"/>
      <c r="IVP223" s="4"/>
      <c r="IVQ223" s="4"/>
      <c r="IVR223" s="4"/>
      <c r="IVS223" s="4"/>
      <c r="IVT223" s="4"/>
      <c r="IVU223" s="4"/>
      <c r="IVV223" s="4"/>
      <c r="IVW223" s="4"/>
      <c r="IVX223" s="4"/>
      <c r="IVY223" s="4"/>
      <c r="IVZ223" s="4"/>
      <c r="IWA223" s="4"/>
      <c r="IWB223" s="4"/>
      <c r="IWC223" s="4"/>
      <c r="IWD223" s="4"/>
      <c r="IWE223" s="4"/>
      <c r="IWF223" s="4"/>
      <c r="IWG223" s="4"/>
      <c r="IWH223" s="4"/>
      <c r="IWI223" s="4"/>
      <c r="IWJ223" s="4"/>
      <c r="IWK223" s="4"/>
      <c r="IWL223" s="4"/>
      <c r="IWM223" s="4"/>
      <c r="IWN223" s="4"/>
      <c r="IWO223" s="4"/>
      <c r="IWP223" s="4"/>
      <c r="IWQ223" s="4"/>
      <c r="IWR223" s="4"/>
      <c r="IWS223" s="4"/>
      <c r="IWT223" s="4"/>
      <c r="IWU223" s="4"/>
      <c r="IWV223" s="4"/>
      <c r="IWW223" s="4"/>
      <c r="IWX223" s="4"/>
      <c r="IWY223" s="4"/>
      <c r="IWZ223" s="4"/>
      <c r="IXA223" s="4"/>
      <c r="IXB223" s="4"/>
      <c r="IXC223" s="4"/>
      <c r="IXD223" s="4"/>
      <c r="IXE223" s="4"/>
      <c r="IXF223" s="4"/>
      <c r="IXG223" s="4"/>
      <c r="IXH223" s="4"/>
      <c r="IXI223" s="4"/>
      <c r="IXJ223" s="4"/>
      <c r="IXK223" s="4"/>
      <c r="IXL223" s="4"/>
      <c r="IXM223" s="4"/>
      <c r="IXN223" s="4"/>
      <c r="IXO223" s="4"/>
      <c r="IXP223" s="4"/>
      <c r="IXQ223" s="4"/>
      <c r="IXR223" s="4"/>
      <c r="IXS223" s="4"/>
      <c r="IXT223" s="4"/>
      <c r="IXU223" s="4"/>
      <c r="IXV223" s="4"/>
      <c r="IXW223" s="4"/>
      <c r="IXX223" s="4"/>
      <c r="IXY223" s="4"/>
      <c r="IXZ223" s="4"/>
      <c r="IYA223" s="4"/>
      <c r="IYB223" s="4"/>
      <c r="IYC223" s="4"/>
      <c r="IYD223" s="4"/>
      <c r="IYE223" s="4"/>
      <c r="IYF223" s="4"/>
      <c r="IYG223" s="4"/>
      <c r="IYH223" s="4"/>
      <c r="IYI223" s="4"/>
      <c r="IYJ223" s="4"/>
      <c r="IYK223" s="4"/>
      <c r="IYL223" s="4"/>
      <c r="IYM223" s="4"/>
      <c r="IYN223" s="4"/>
      <c r="IYO223" s="4"/>
      <c r="IYP223" s="4"/>
      <c r="IYQ223" s="4"/>
      <c r="IYR223" s="4"/>
      <c r="IYS223" s="4"/>
      <c r="IYT223" s="4"/>
      <c r="IYU223" s="4"/>
      <c r="IYV223" s="4"/>
      <c r="IYW223" s="4"/>
      <c r="IYX223" s="4"/>
      <c r="IYY223" s="4"/>
      <c r="IYZ223" s="4"/>
      <c r="IZA223" s="4"/>
      <c r="IZB223" s="4"/>
      <c r="IZC223" s="4"/>
      <c r="IZD223" s="4"/>
      <c r="IZE223" s="4"/>
      <c r="IZF223" s="4"/>
      <c r="IZG223" s="4"/>
      <c r="IZH223" s="4"/>
      <c r="IZI223" s="4"/>
      <c r="IZJ223" s="4"/>
      <c r="IZK223" s="4"/>
      <c r="IZL223" s="4"/>
      <c r="IZM223" s="4"/>
      <c r="IZN223" s="4"/>
      <c r="IZO223" s="4"/>
      <c r="IZP223" s="4"/>
      <c r="IZQ223" s="4"/>
      <c r="IZR223" s="4"/>
      <c r="IZS223" s="4"/>
      <c r="IZT223" s="4"/>
      <c r="IZU223" s="4"/>
      <c r="IZV223" s="4"/>
      <c r="IZW223" s="4"/>
      <c r="IZX223" s="4"/>
      <c r="IZY223" s="4"/>
      <c r="IZZ223" s="4"/>
      <c r="JAA223" s="4"/>
      <c r="JAB223" s="4"/>
      <c r="JAC223" s="4"/>
      <c r="JAD223" s="4"/>
      <c r="JAE223" s="4"/>
      <c r="JAF223" s="4"/>
      <c r="JAG223" s="4"/>
      <c r="JAH223" s="4"/>
      <c r="JAI223" s="4"/>
      <c r="JAJ223" s="4"/>
      <c r="JAK223" s="4"/>
      <c r="JAL223" s="4"/>
      <c r="JAM223" s="4"/>
      <c r="JAN223" s="4"/>
      <c r="JAO223" s="4"/>
      <c r="JAP223" s="4"/>
      <c r="JAQ223" s="4"/>
      <c r="JAR223" s="4"/>
      <c r="JAS223" s="4"/>
      <c r="JAT223" s="4"/>
      <c r="JAU223" s="4"/>
      <c r="JAV223" s="4"/>
      <c r="JAW223" s="4"/>
      <c r="JAX223" s="4"/>
      <c r="JAY223" s="4"/>
      <c r="JAZ223" s="4"/>
      <c r="JBA223" s="4"/>
      <c r="JBB223" s="4"/>
      <c r="JBC223" s="4"/>
      <c r="JBD223" s="4"/>
      <c r="JBE223" s="4"/>
      <c r="JBF223" s="4"/>
      <c r="JBG223" s="4"/>
      <c r="JBH223" s="4"/>
      <c r="JBI223" s="4"/>
      <c r="JBJ223" s="4"/>
      <c r="JBK223" s="4"/>
      <c r="JBL223" s="4"/>
      <c r="JBM223" s="4"/>
      <c r="JBN223" s="4"/>
      <c r="JBO223" s="4"/>
      <c r="JBP223" s="4"/>
      <c r="JBQ223" s="4"/>
      <c r="JBR223" s="4"/>
      <c r="JBS223" s="4"/>
      <c r="JBT223" s="4"/>
      <c r="JBU223" s="4"/>
      <c r="JBV223" s="4"/>
      <c r="JBW223" s="4"/>
      <c r="JBX223" s="4"/>
      <c r="JBY223" s="4"/>
      <c r="JBZ223" s="4"/>
      <c r="JCA223" s="4"/>
      <c r="JCB223" s="4"/>
      <c r="JCC223" s="4"/>
      <c r="JCD223" s="4"/>
      <c r="JCE223" s="4"/>
      <c r="JCF223" s="4"/>
      <c r="JCG223" s="4"/>
      <c r="JCH223" s="4"/>
      <c r="JCI223" s="4"/>
      <c r="JCJ223" s="4"/>
      <c r="JCK223" s="4"/>
      <c r="JCL223" s="4"/>
      <c r="JCM223" s="4"/>
      <c r="JCN223" s="4"/>
      <c r="JCO223" s="4"/>
      <c r="JCP223" s="4"/>
      <c r="JCQ223" s="4"/>
      <c r="JCR223" s="4"/>
      <c r="JCS223" s="4"/>
      <c r="JCT223" s="4"/>
      <c r="JCU223" s="4"/>
      <c r="JCV223" s="4"/>
      <c r="JCW223" s="4"/>
      <c r="JCX223" s="4"/>
      <c r="JCY223" s="4"/>
      <c r="JCZ223" s="4"/>
      <c r="JDA223" s="4"/>
      <c r="JDB223" s="4"/>
      <c r="JDC223" s="4"/>
      <c r="JDD223" s="4"/>
      <c r="JDE223" s="4"/>
      <c r="JDF223" s="4"/>
      <c r="JDG223" s="4"/>
      <c r="JDH223" s="4"/>
      <c r="JDI223" s="4"/>
      <c r="JDJ223" s="4"/>
      <c r="JDK223" s="4"/>
      <c r="JDL223" s="4"/>
      <c r="JDM223" s="4"/>
      <c r="JDN223" s="4"/>
      <c r="JDO223" s="4"/>
      <c r="JDP223" s="4"/>
      <c r="JDQ223" s="4"/>
      <c r="JDR223" s="4"/>
      <c r="JDS223" s="4"/>
      <c r="JDT223" s="4"/>
      <c r="JDU223" s="4"/>
      <c r="JDV223" s="4"/>
      <c r="JDW223" s="4"/>
      <c r="JDX223" s="4"/>
      <c r="JDY223" s="4"/>
      <c r="JDZ223" s="4"/>
      <c r="JEA223" s="4"/>
      <c r="JEB223" s="4"/>
      <c r="JEC223" s="4"/>
      <c r="JED223" s="4"/>
      <c r="JEE223" s="4"/>
      <c r="JEF223" s="4"/>
      <c r="JEG223" s="4"/>
      <c r="JEH223" s="4"/>
      <c r="JEI223" s="4"/>
      <c r="JEJ223" s="4"/>
      <c r="JEK223" s="4"/>
      <c r="JEL223" s="4"/>
      <c r="JEM223" s="4"/>
      <c r="JEN223" s="4"/>
      <c r="JEO223" s="4"/>
      <c r="JEP223" s="4"/>
      <c r="JEQ223" s="4"/>
      <c r="JER223" s="4"/>
      <c r="JES223" s="4"/>
      <c r="JET223" s="4"/>
      <c r="JEU223" s="4"/>
      <c r="JEV223" s="4"/>
      <c r="JEW223" s="4"/>
      <c r="JEX223" s="4"/>
      <c r="JEY223" s="4"/>
      <c r="JEZ223" s="4"/>
      <c r="JFA223" s="4"/>
      <c r="JFB223" s="4"/>
      <c r="JFC223" s="4"/>
      <c r="JFD223" s="4"/>
      <c r="JFE223" s="4"/>
      <c r="JFF223" s="4"/>
      <c r="JFG223" s="4"/>
      <c r="JFH223" s="4"/>
      <c r="JFI223" s="4"/>
      <c r="JFJ223" s="4"/>
      <c r="JFK223" s="4"/>
      <c r="JFL223" s="4"/>
      <c r="JFM223" s="4"/>
      <c r="JFN223" s="4"/>
      <c r="JFO223" s="4"/>
      <c r="JFP223" s="4"/>
      <c r="JFQ223" s="4"/>
      <c r="JFR223" s="4"/>
      <c r="JFS223" s="4"/>
      <c r="JFT223" s="4"/>
      <c r="JFU223" s="4"/>
      <c r="JFV223" s="4"/>
      <c r="JFW223" s="4"/>
      <c r="JFX223" s="4"/>
      <c r="JFY223" s="4"/>
      <c r="JFZ223" s="4"/>
      <c r="JGA223" s="4"/>
      <c r="JGB223" s="4"/>
      <c r="JGC223" s="4"/>
      <c r="JGD223" s="4"/>
      <c r="JGE223" s="4"/>
      <c r="JGF223" s="4"/>
      <c r="JGG223" s="4"/>
      <c r="JGH223" s="4"/>
      <c r="JGI223" s="4"/>
      <c r="JGJ223" s="4"/>
      <c r="JGK223" s="4"/>
      <c r="JGL223" s="4"/>
      <c r="JGM223" s="4"/>
      <c r="JGN223" s="4"/>
      <c r="JGO223" s="4"/>
      <c r="JGP223" s="4"/>
      <c r="JGQ223" s="4"/>
      <c r="JGR223" s="4"/>
      <c r="JGS223" s="4"/>
      <c r="JGT223" s="4"/>
      <c r="JGU223" s="4"/>
      <c r="JGV223" s="4"/>
      <c r="JGW223" s="4"/>
      <c r="JGX223" s="4"/>
      <c r="JGY223" s="4"/>
      <c r="JGZ223" s="4"/>
      <c r="JHA223" s="4"/>
      <c r="JHB223" s="4"/>
      <c r="JHC223" s="4"/>
      <c r="JHD223" s="4"/>
      <c r="JHE223" s="4"/>
      <c r="JHF223" s="4"/>
      <c r="JHG223" s="4"/>
      <c r="JHH223" s="4"/>
      <c r="JHI223" s="4"/>
      <c r="JHJ223" s="4"/>
      <c r="JHK223" s="4"/>
      <c r="JHL223" s="4"/>
      <c r="JHM223" s="4"/>
      <c r="JHN223" s="4"/>
      <c r="JHO223" s="4"/>
      <c r="JHP223" s="4"/>
      <c r="JHQ223" s="4"/>
      <c r="JHR223" s="4"/>
      <c r="JHS223" s="4"/>
      <c r="JHT223" s="4"/>
      <c r="JHU223" s="4"/>
      <c r="JHV223" s="4"/>
      <c r="JHW223" s="4"/>
      <c r="JHX223" s="4"/>
      <c r="JHY223" s="4"/>
      <c r="JHZ223" s="4"/>
      <c r="JIA223" s="4"/>
      <c r="JIB223" s="4"/>
      <c r="JIC223" s="4"/>
      <c r="JID223" s="4"/>
      <c r="JIE223" s="4"/>
      <c r="JIF223" s="4"/>
      <c r="JIG223" s="4"/>
      <c r="JIH223" s="4"/>
      <c r="JII223" s="4"/>
      <c r="JIJ223" s="4"/>
      <c r="JIK223" s="4"/>
      <c r="JIL223" s="4"/>
      <c r="JIM223" s="4"/>
      <c r="JIN223" s="4"/>
      <c r="JIO223" s="4"/>
      <c r="JIP223" s="4"/>
      <c r="JIQ223" s="4"/>
      <c r="JIR223" s="4"/>
      <c r="JIS223" s="4"/>
      <c r="JIT223" s="4"/>
      <c r="JIU223" s="4"/>
      <c r="JIV223" s="4"/>
      <c r="JIW223" s="4"/>
      <c r="JIX223" s="4"/>
      <c r="JIY223" s="4"/>
      <c r="JIZ223" s="4"/>
      <c r="JJA223" s="4"/>
      <c r="JJB223" s="4"/>
      <c r="JJC223" s="4"/>
      <c r="JJD223" s="4"/>
      <c r="JJE223" s="4"/>
      <c r="JJF223" s="4"/>
      <c r="JJG223" s="4"/>
      <c r="JJH223" s="4"/>
      <c r="JJI223" s="4"/>
      <c r="JJJ223" s="4"/>
      <c r="JJK223" s="4"/>
      <c r="JJL223" s="4"/>
      <c r="JJM223" s="4"/>
      <c r="JJN223" s="4"/>
      <c r="JJO223" s="4"/>
      <c r="JJP223" s="4"/>
      <c r="JJQ223" s="4"/>
      <c r="JJR223" s="4"/>
      <c r="JJS223" s="4"/>
      <c r="JJT223" s="4"/>
      <c r="JJU223" s="4"/>
      <c r="JJV223" s="4"/>
      <c r="JJW223" s="4"/>
      <c r="JJX223" s="4"/>
      <c r="JJY223" s="4"/>
      <c r="JJZ223" s="4"/>
      <c r="JKA223" s="4"/>
      <c r="JKB223" s="4"/>
      <c r="JKC223" s="4"/>
      <c r="JKD223" s="4"/>
      <c r="JKE223" s="4"/>
      <c r="JKF223" s="4"/>
      <c r="JKG223" s="4"/>
      <c r="JKH223" s="4"/>
      <c r="JKI223" s="4"/>
      <c r="JKJ223" s="4"/>
      <c r="JKK223" s="4"/>
      <c r="JKL223" s="4"/>
      <c r="JKM223" s="4"/>
      <c r="JKN223" s="4"/>
      <c r="JKO223" s="4"/>
      <c r="JKP223" s="4"/>
      <c r="JKQ223" s="4"/>
      <c r="JKR223" s="4"/>
      <c r="JKS223" s="4"/>
      <c r="JKT223" s="4"/>
      <c r="JKU223" s="4"/>
      <c r="JKV223" s="4"/>
      <c r="JKW223" s="4"/>
      <c r="JKX223" s="4"/>
      <c r="JKY223" s="4"/>
      <c r="JKZ223" s="4"/>
      <c r="JLA223" s="4"/>
      <c r="JLB223" s="4"/>
      <c r="JLC223" s="4"/>
      <c r="JLD223" s="4"/>
      <c r="JLE223" s="4"/>
      <c r="JLF223" s="4"/>
      <c r="JLG223" s="4"/>
      <c r="JLH223" s="4"/>
      <c r="JLI223" s="4"/>
      <c r="JLJ223" s="4"/>
      <c r="JLK223" s="4"/>
      <c r="JLL223" s="4"/>
      <c r="JLM223" s="4"/>
      <c r="JLN223" s="4"/>
      <c r="JLO223" s="4"/>
      <c r="JLP223" s="4"/>
      <c r="JLQ223" s="4"/>
      <c r="JLR223" s="4"/>
      <c r="JLS223" s="4"/>
      <c r="JLT223" s="4"/>
      <c r="JLU223" s="4"/>
      <c r="JLV223" s="4"/>
      <c r="JLW223" s="4"/>
      <c r="JLX223" s="4"/>
      <c r="JLY223" s="4"/>
      <c r="JLZ223" s="4"/>
      <c r="JMA223" s="4"/>
      <c r="JMB223" s="4"/>
      <c r="JMC223" s="4"/>
      <c r="JMD223" s="4"/>
      <c r="JME223" s="4"/>
      <c r="JMF223" s="4"/>
      <c r="JMG223" s="4"/>
      <c r="JMH223" s="4"/>
      <c r="JMI223" s="4"/>
      <c r="JMJ223" s="4"/>
      <c r="JMK223" s="4"/>
      <c r="JML223" s="4"/>
      <c r="JMM223" s="4"/>
      <c r="JMN223" s="4"/>
      <c r="JMO223" s="4"/>
      <c r="JMP223" s="4"/>
      <c r="JMQ223" s="4"/>
      <c r="JMR223" s="4"/>
      <c r="JMS223" s="4"/>
      <c r="JMT223" s="4"/>
      <c r="JMU223" s="4"/>
      <c r="JMV223" s="4"/>
      <c r="JMW223" s="4"/>
      <c r="JMX223" s="4"/>
      <c r="JMY223" s="4"/>
      <c r="JMZ223" s="4"/>
      <c r="JNA223" s="4"/>
      <c r="JNB223" s="4"/>
      <c r="JNC223" s="4"/>
      <c r="JND223" s="4"/>
      <c r="JNE223" s="4"/>
      <c r="JNF223" s="4"/>
      <c r="JNG223" s="4"/>
      <c r="JNH223" s="4"/>
      <c r="JNI223" s="4"/>
      <c r="JNJ223" s="4"/>
      <c r="JNK223" s="4"/>
      <c r="JNL223" s="4"/>
      <c r="JNM223" s="4"/>
      <c r="JNN223" s="4"/>
      <c r="JNO223" s="4"/>
      <c r="JNP223" s="4"/>
      <c r="JNQ223" s="4"/>
      <c r="JNR223" s="4"/>
      <c r="JNS223" s="4"/>
      <c r="JNT223" s="4"/>
      <c r="JNU223" s="4"/>
      <c r="JNV223" s="4"/>
      <c r="JNW223" s="4"/>
      <c r="JNX223" s="4"/>
      <c r="JNY223" s="4"/>
      <c r="JNZ223" s="4"/>
      <c r="JOA223" s="4"/>
      <c r="JOB223" s="4"/>
      <c r="JOC223" s="4"/>
      <c r="JOD223" s="4"/>
      <c r="JOE223" s="4"/>
      <c r="JOF223" s="4"/>
      <c r="JOG223" s="4"/>
      <c r="JOH223" s="4"/>
      <c r="JOI223" s="4"/>
      <c r="JOJ223" s="4"/>
      <c r="JOK223" s="4"/>
      <c r="JOL223" s="4"/>
      <c r="JOM223" s="4"/>
      <c r="JON223" s="4"/>
      <c r="JOO223" s="4"/>
      <c r="JOP223" s="4"/>
      <c r="JOQ223" s="4"/>
      <c r="JOR223" s="4"/>
      <c r="JOS223" s="4"/>
      <c r="JOT223" s="4"/>
      <c r="JOU223" s="4"/>
      <c r="JOV223" s="4"/>
      <c r="JOW223" s="4"/>
      <c r="JOX223" s="4"/>
      <c r="JOY223" s="4"/>
      <c r="JOZ223" s="4"/>
      <c r="JPA223" s="4"/>
      <c r="JPB223" s="4"/>
      <c r="JPC223" s="4"/>
      <c r="JPD223" s="4"/>
      <c r="JPE223" s="4"/>
      <c r="JPF223" s="4"/>
      <c r="JPG223" s="4"/>
      <c r="JPH223" s="4"/>
      <c r="JPI223" s="4"/>
      <c r="JPJ223" s="4"/>
      <c r="JPK223" s="4"/>
      <c r="JPL223" s="4"/>
      <c r="JPM223" s="4"/>
      <c r="JPN223" s="4"/>
      <c r="JPO223" s="4"/>
      <c r="JPP223" s="4"/>
      <c r="JPQ223" s="4"/>
      <c r="JPR223" s="4"/>
      <c r="JPS223" s="4"/>
      <c r="JPT223" s="4"/>
      <c r="JPU223" s="4"/>
      <c r="JPV223" s="4"/>
      <c r="JPW223" s="4"/>
      <c r="JPX223" s="4"/>
      <c r="JPY223" s="4"/>
      <c r="JPZ223" s="4"/>
      <c r="JQA223" s="4"/>
      <c r="JQB223" s="4"/>
      <c r="JQC223" s="4"/>
      <c r="JQD223" s="4"/>
      <c r="JQE223" s="4"/>
      <c r="JQF223" s="4"/>
      <c r="JQG223" s="4"/>
      <c r="JQH223" s="4"/>
      <c r="JQI223" s="4"/>
      <c r="JQJ223" s="4"/>
      <c r="JQK223" s="4"/>
      <c r="JQL223" s="4"/>
      <c r="JQM223" s="4"/>
      <c r="JQN223" s="4"/>
      <c r="JQO223" s="4"/>
      <c r="JQP223" s="4"/>
      <c r="JQQ223" s="4"/>
      <c r="JQR223" s="4"/>
      <c r="JQS223" s="4"/>
      <c r="JQT223" s="4"/>
      <c r="JQU223" s="4"/>
      <c r="JQV223" s="4"/>
      <c r="JQW223" s="4"/>
      <c r="JQX223" s="4"/>
      <c r="JQY223" s="4"/>
      <c r="JQZ223" s="4"/>
      <c r="JRA223" s="4"/>
      <c r="JRB223" s="4"/>
      <c r="JRC223" s="4"/>
      <c r="JRD223" s="4"/>
      <c r="JRE223" s="4"/>
      <c r="JRF223" s="4"/>
      <c r="JRG223" s="4"/>
      <c r="JRH223" s="4"/>
      <c r="JRI223" s="4"/>
      <c r="JRJ223" s="4"/>
      <c r="JRK223" s="4"/>
      <c r="JRL223" s="4"/>
      <c r="JRM223" s="4"/>
      <c r="JRN223" s="4"/>
      <c r="JRO223" s="4"/>
      <c r="JRP223" s="4"/>
      <c r="JRQ223" s="4"/>
      <c r="JRR223" s="4"/>
      <c r="JRS223" s="4"/>
      <c r="JRT223" s="4"/>
      <c r="JRU223" s="4"/>
      <c r="JRV223" s="4"/>
      <c r="JRW223" s="4"/>
      <c r="JRX223" s="4"/>
      <c r="JRY223" s="4"/>
      <c r="JRZ223" s="4"/>
      <c r="JSA223" s="4"/>
      <c r="JSB223" s="4"/>
      <c r="JSC223" s="4"/>
      <c r="JSD223" s="4"/>
      <c r="JSE223" s="4"/>
      <c r="JSF223" s="4"/>
      <c r="JSG223" s="4"/>
      <c r="JSH223" s="4"/>
      <c r="JSI223" s="4"/>
      <c r="JSJ223" s="4"/>
      <c r="JSK223" s="4"/>
      <c r="JSL223" s="4"/>
      <c r="JSM223" s="4"/>
      <c r="JSN223" s="4"/>
      <c r="JSO223" s="4"/>
      <c r="JSP223" s="4"/>
      <c r="JSQ223" s="4"/>
      <c r="JSR223" s="4"/>
      <c r="JSS223" s="4"/>
      <c r="JST223" s="4"/>
      <c r="JSU223" s="4"/>
      <c r="JSV223" s="4"/>
      <c r="JSW223" s="4"/>
      <c r="JSX223" s="4"/>
      <c r="JSY223" s="4"/>
      <c r="JSZ223" s="4"/>
      <c r="JTA223" s="4"/>
      <c r="JTB223" s="4"/>
      <c r="JTC223" s="4"/>
      <c r="JTD223" s="4"/>
      <c r="JTE223" s="4"/>
      <c r="JTF223" s="4"/>
      <c r="JTG223" s="4"/>
      <c r="JTH223" s="4"/>
      <c r="JTI223" s="4"/>
      <c r="JTJ223" s="4"/>
      <c r="JTK223" s="4"/>
      <c r="JTL223" s="4"/>
      <c r="JTM223" s="4"/>
      <c r="JTN223" s="4"/>
      <c r="JTO223" s="4"/>
      <c r="JTP223" s="4"/>
      <c r="JTQ223" s="4"/>
      <c r="JTR223" s="4"/>
      <c r="JTS223" s="4"/>
      <c r="JTT223" s="4"/>
      <c r="JTU223" s="4"/>
      <c r="JTV223" s="4"/>
      <c r="JTW223" s="4"/>
      <c r="JTX223" s="4"/>
      <c r="JTY223" s="4"/>
      <c r="JTZ223" s="4"/>
      <c r="JUA223" s="4"/>
      <c r="JUB223" s="4"/>
      <c r="JUC223" s="4"/>
      <c r="JUD223" s="4"/>
      <c r="JUE223" s="4"/>
      <c r="JUF223" s="4"/>
      <c r="JUG223" s="4"/>
      <c r="JUH223" s="4"/>
      <c r="JUI223" s="4"/>
      <c r="JUJ223" s="4"/>
      <c r="JUK223" s="4"/>
      <c r="JUL223" s="4"/>
      <c r="JUM223" s="4"/>
      <c r="JUN223" s="4"/>
      <c r="JUO223" s="4"/>
      <c r="JUP223" s="4"/>
      <c r="JUQ223" s="4"/>
      <c r="JUR223" s="4"/>
      <c r="JUS223" s="4"/>
      <c r="JUT223" s="4"/>
      <c r="JUU223" s="4"/>
      <c r="JUV223" s="4"/>
      <c r="JUW223" s="4"/>
      <c r="JUX223" s="4"/>
      <c r="JUY223" s="4"/>
      <c r="JUZ223" s="4"/>
      <c r="JVA223" s="4"/>
      <c r="JVB223" s="4"/>
      <c r="JVC223" s="4"/>
      <c r="JVD223" s="4"/>
      <c r="JVE223" s="4"/>
      <c r="JVF223" s="4"/>
      <c r="JVG223" s="4"/>
      <c r="JVH223" s="4"/>
      <c r="JVI223" s="4"/>
      <c r="JVJ223" s="4"/>
      <c r="JVK223" s="4"/>
      <c r="JVL223" s="4"/>
      <c r="JVM223" s="4"/>
      <c r="JVN223" s="4"/>
      <c r="JVO223" s="4"/>
      <c r="JVP223" s="4"/>
      <c r="JVQ223" s="4"/>
      <c r="JVR223" s="4"/>
      <c r="JVS223" s="4"/>
      <c r="JVT223" s="4"/>
      <c r="JVU223" s="4"/>
      <c r="JVV223" s="4"/>
      <c r="JVW223" s="4"/>
      <c r="JVX223" s="4"/>
      <c r="JVY223" s="4"/>
      <c r="JVZ223" s="4"/>
      <c r="JWA223" s="4"/>
      <c r="JWB223" s="4"/>
      <c r="JWC223" s="4"/>
      <c r="JWD223" s="4"/>
      <c r="JWE223" s="4"/>
      <c r="JWF223" s="4"/>
      <c r="JWG223" s="4"/>
      <c r="JWH223" s="4"/>
      <c r="JWI223" s="4"/>
      <c r="JWJ223" s="4"/>
      <c r="JWK223" s="4"/>
      <c r="JWL223" s="4"/>
      <c r="JWM223" s="4"/>
      <c r="JWN223" s="4"/>
      <c r="JWO223" s="4"/>
      <c r="JWP223" s="4"/>
      <c r="JWQ223" s="4"/>
      <c r="JWR223" s="4"/>
      <c r="JWS223" s="4"/>
      <c r="JWT223" s="4"/>
      <c r="JWU223" s="4"/>
      <c r="JWV223" s="4"/>
      <c r="JWW223" s="4"/>
      <c r="JWX223" s="4"/>
      <c r="JWY223" s="4"/>
      <c r="JWZ223" s="4"/>
      <c r="JXA223" s="4"/>
      <c r="JXB223" s="4"/>
      <c r="JXC223" s="4"/>
      <c r="JXD223" s="4"/>
      <c r="JXE223" s="4"/>
      <c r="JXF223" s="4"/>
      <c r="JXG223" s="4"/>
      <c r="JXH223" s="4"/>
      <c r="JXI223" s="4"/>
      <c r="JXJ223" s="4"/>
      <c r="JXK223" s="4"/>
      <c r="JXL223" s="4"/>
      <c r="JXM223" s="4"/>
      <c r="JXN223" s="4"/>
      <c r="JXO223" s="4"/>
      <c r="JXP223" s="4"/>
      <c r="JXQ223" s="4"/>
      <c r="JXR223" s="4"/>
      <c r="JXS223" s="4"/>
      <c r="JXT223" s="4"/>
      <c r="JXU223" s="4"/>
      <c r="JXV223" s="4"/>
      <c r="JXW223" s="4"/>
      <c r="JXX223" s="4"/>
      <c r="JXY223" s="4"/>
      <c r="JXZ223" s="4"/>
      <c r="JYA223" s="4"/>
      <c r="JYB223" s="4"/>
      <c r="JYC223" s="4"/>
      <c r="JYD223" s="4"/>
      <c r="JYE223" s="4"/>
      <c r="JYF223" s="4"/>
      <c r="JYG223" s="4"/>
      <c r="JYH223" s="4"/>
      <c r="JYI223" s="4"/>
      <c r="JYJ223" s="4"/>
      <c r="JYK223" s="4"/>
      <c r="JYL223" s="4"/>
      <c r="JYM223" s="4"/>
      <c r="JYN223" s="4"/>
      <c r="JYO223" s="4"/>
      <c r="JYP223" s="4"/>
      <c r="JYQ223" s="4"/>
      <c r="JYR223" s="4"/>
      <c r="JYS223" s="4"/>
      <c r="JYT223" s="4"/>
      <c r="JYU223" s="4"/>
      <c r="JYV223" s="4"/>
      <c r="JYW223" s="4"/>
      <c r="JYX223" s="4"/>
      <c r="JYY223" s="4"/>
      <c r="JYZ223" s="4"/>
      <c r="JZA223" s="4"/>
      <c r="JZB223" s="4"/>
      <c r="JZC223" s="4"/>
      <c r="JZD223" s="4"/>
      <c r="JZE223" s="4"/>
      <c r="JZF223" s="4"/>
      <c r="JZG223" s="4"/>
      <c r="JZH223" s="4"/>
      <c r="JZI223" s="4"/>
      <c r="JZJ223" s="4"/>
      <c r="JZK223" s="4"/>
      <c r="JZL223" s="4"/>
      <c r="JZM223" s="4"/>
      <c r="JZN223" s="4"/>
      <c r="JZO223" s="4"/>
      <c r="JZP223" s="4"/>
      <c r="JZQ223" s="4"/>
      <c r="JZR223" s="4"/>
      <c r="JZS223" s="4"/>
      <c r="JZT223" s="4"/>
      <c r="JZU223" s="4"/>
      <c r="JZV223" s="4"/>
      <c r="JZW223" s="4"/>
      <c r="JZX223" s="4"/>
      <c r="JZY223" s="4"/>
      <c r="JZZ223" s="4"/>
      <c r="KAA223" s="4"/>
      <c r="KAB223" s="4"/>
      <c r="KAC223" s="4"/>
      <c r="KAD223" s="4"/>
      <c r="KAE223" s="4"/>
      <c r="KAF223" s="4"/>
      <c r="KAG223" s="4"/>
      <c r="KAH223" s="4"/>
      <c r="KAI223" s="4"/>
      <c r="KAJ223" s="4"/>
      <c r="KAK223" s="4"/>
      <c r="KAL223" s="4"/>
      <c r="KAM223" s="4"/>
      <c r="KAN223" s="4"/>
      <c r="KAO223" s="4"/>
      <c r="KAP223" s="4"/>
      <c r="KAQ223" s="4"/>
      <c r="KAR223" s="4"/>
      <c r="KAS223" s="4"/>
      <c r="KAT223" s="4"/>
      <c r="KAU223" s="4"/>
      <c r="KAV223" s="4"/>
      <c r="KAW223" s="4"/>
      <c r="KAX223" s="4"/>
      <c r="KAY223" s="4"/>
      <c r="KAZ223" s="4"/>
      <c r="KBA223" s="4"/>
      <c r="KBB223" s="4"/>
      <c r="KBC223" s="4"/>
      <c r="KBD223" s="4"/>
      <c r="KBE223" s="4"/>
      <c r="KBF223" s="4"/>
      <c r="KBG223" s="4"/>
      <c r="KBH223" s="4"/>
      <c r="KBI223" s="4"/>
      <c r="KBJ223" s="4"/>
      <c r="KBK223" s="4"/>
      <c r="KBL223" s="4"/>
      <c r="KBM223" s="4"/>
      <c r="KBN223" s="4"/>
      <c r="KBO223" s="4"/>
      <c r="KBP223" s="4"/>
      <c r="KBQ223" s="4"/>
      <c r="KBR223" s="4"/>
      <c r="KBS223" s="4"/>
      <c r="KBT223" s="4"/>
      <c r="KBU223" s="4"/>
      <c r="KBV223" s="4"/>
      <c r="KBW223" s="4"/>
      <c r="KBX223" s="4"/>
      <c r="KBY223" s="4"/>
      <c r="KBZ223" s="4"/>
      <c r="KCA223" s="4"/>
      <c r="KCB223" s="4"/>
      <c r="KCC223" s="4"/>
      <c r="KCD223" s="4"/>
      <c r="KCE223" s="4"/>
      <c r="KCF223" s="4"/>
      <c r="KCG223" s="4"/>
      <c r="KCH223" s="4"/>
      <c r="KCI223" s="4"/>
      <c r="KCJ223" s="4"/>
      <c r="KCK223" s="4"/>
      <c r="KCL223" s="4"/>
      <c r="KCM223" s="4"/>
      <c r="KCN223" s="4"/>
      <c r="KCO223" s="4"/>
      <c r="KCP223" s="4"/>
      <c r="KCQ223" s="4"/>
      <c r="KCR223" s="4"/>
      <c r="KCS223" s="4"/>
      <c r="KCT223" s="4"/>
      <c r="KCU223" s="4"/>
      <c r="KCV223" s="4"/>
      <c r="KCW223" s="4"/>
      <c r="KCX223" s="4"/>
      <c r="KCY223" s="4"/>
      <c r="KCZ223" s="4"/>
      <c r="KDA223" s="4"/>
      <c r="KDB223" s="4"/>
      <c r="KDC223" s="4"/>
      <c r="KDD223" s="4"/>
      <c r="KDE223" s="4"/>
      <c r="KDF223" s="4"/>
      <c r="KDG223" s="4"/>
      <c r="KDH223" s="4"/>
      <c r="KDI223" s="4"/>
      <c r="KDJ223" s="4"/>
      <c r="KDK223" s="4"/>
      <c r="KDL223" s="4"/>
      <c r="KDM223" s="4"/>
      <c r="KDN223" s="4"/>
      <c r="KDO223" s="4"/>
      <c r="KDP223" s="4"/>
      <c r="KDQ223" s="4"/>
      <c r="KDR223" s="4"/>
      <c r="KDS223" s="4"/>
      <c r="KDT223" s="4"/>
      <c r="KDU223" s="4"/>
      <c r="KDV223" s="4"/>
      <c r="KDW223" s="4"/>
      <c r="KDX223" s="4"/>
      <c r="KDY223" s="4"/>
      <c r="KDZ223" s="4"/>
      <c r="KEA223" s="4"/>
      <c r="KEB223" s="4"/>
      <c r="KEC223" s="4"/>
      <c r="KED223" s="4"/>
      <c r="KEE223" s="4"/>
      <c r="KEF223" s="4"/>
      <c r="KEG223" s="4"/>
      <c r="KEH223" s="4"/>
      <c r="KEI223" s="4"/>
      <c r="KEJ223" s="4"/>
      <c r="KEK223" s="4"/>
      <c r="KEL223" s="4"/>
      <c r="KEM223" s="4"/>
      <c r="KEN223" s="4"/>
      <c r="KEO223" s="4"/>
      <c r="KEP223" s="4"/>
      <c r="KEQ223" s="4"/>
      <c r="KER223" s="4"/>
      <c r="KES223" s="4"/>
      <c r="KET223" s="4"/>
      <c r="KEU223" s="4"/>
      <c r="KEV223" s="4"/>
      <c r="KEW223" s="4"/>
      <c r="KEX223" s="4"/>
      <c r="KEY223" s="4"/>
      <c r="KEZ223" s="4"/>
      <c r="KFA223" s="4"/>
      <c r="KFB223" s="4"/>
      <c r="KFC223" s="4"/>
      <c r="KFD223" s="4"/>
      <c r="KFE223" s="4"/>
      <c r="KFF223" s="4"/>
      <c r="KFG223" s="4"/>
      <c r="KFH223" s="4"/>
      <c r="KFI223" s="4"/>
      <c r="KFJ223" s="4"/>
      <c r="KFK223" s="4"/>
      <c r="KFL223" s="4"/>
      <c r="KFM223" s="4"/>
      <c r="KFN223" s="4"/>
      <c r="KFO223" s="4"/>
      <c r="KFP223" s="4"/>
      <c r="KFQ223" s="4"/>
      <c r="KFR223" s="4"/>
      <c r="KFS223" s="4"/>
      <c r="KFT223" s="4"/>
      <c r="KFU223" s="4"/>
      <c r="KFV223" s="4"/>
      <c r="KFW223" s="4"/>
      <c r="KFX223" s="4"/>
      <c r="KFY223" s="4"/>
      <c r="KFZ223" s="4"/>
      <c r="KGA223" s="4"/>
      <c r="KGB223" s="4"/>
      <c r="KGC223" s="4"/>
      <c r="KGD223" s="4"/>
      <c r="KGE223" s="4"/>
      <c r="KGF223" s="4"/>
      <c r="KGG223" s="4"/>
      <c r="KGH223" s="4"/>
      <c r="KGI223" s="4"/>
      <c r="KGJ223" s="4"/>
      <c r="KGK223" s="4"/>
      <c r="KGL223" s="4"/>
      <c r="KGM223" s="4"/>
      <c r="KGN223" s="4"/>
      <c r="KGO223" s="4"/>
      <c r="KGP223" s="4"/>
      <c r="KGQ223" s="4"/>
      <c r="KGR223" s="4"/>
      <c r="KGS223" s="4"/>
      <c r="KGT223" s="4"/>
      <c r="KGU223" s="4"/>
      <c r="KGV223" s="4"/>
      <c r="KGW223" s="4"/>
      <c r="KGX223" s="4"/>
      <c r="KGY223" s="4"/>
      <c r="KGZ223" s="4"/>
      <c r="KHA223" s="4"/>
      <c r="KHB223" s="4"/>
      <c r="KHC223" s="4"/>
      <c r="KHD223" s="4"/>
      <c r="KHE223" s="4"/>
      <c r="KHF223" s="4"/>
      <c r="KHG223" s="4"/>
      <c r="KHH223" s="4"/>
      <c r="KHI223" s="4"/>
      <c r="KHJ223" s="4"/>
      <c r="KHK223" s="4"/>
      <c r="KHL223" s="4"/>
      <c r="KHM223" s="4"/>
      <c r="KHN223" s="4"/>
      <c r="KHO223" s="4"/>
      <c r="KHP223" s="4"/>
      <c r="KHQ223" s="4"/>
      <c r="KHR223" s="4"/>
      <c r="KHS223" s="4"/>
      <c r="KHT223" s="4"/>
      <c r="KHU223" s="4"/>
      <c r="KHV223" s="4"/>
      <c r="KHW223" s="4"/>
      <c r="KHX223" s="4"/>
      <c r="KHY223" s="4"/>
      <c r="KHZ223" s="4"/>
      <c r="KIA223" s="4"/>
      <c r="KIB223" s="4"/>
      <c r="KIC223" s="4"/>
      <c r="KID223" s="4"/>
      <c r="KIE223" s="4"/>
      <c r="KIF223" s="4"/>
      <c r="KIG223" s="4"/>
      <c r="KIH223" s="4"/>
      <c r="KII223" s="4"/>
      <c r="KIJ223" s="4"/>
      <c r="KIK223" s="4"/>
      <c r="KIL223" s="4"/>
      <c r="KIM223" s="4"/>
      <c r="KIN223" s="4"/>
      <c r="KIO223" s="4"/>
      <c r="KIP223" s="4"/>
      <c r="KIQ223" s="4"/>
      <c r="KIR223" s="4"/>
      <c r="KIS223" s="4"/>
      <c r="KIT223" s="4"/>
      <c r="KIU223" s="4"/>
      <c r="KIV223" s="4"/>
      <c r="KIW223" s="4"/>
      <c r="KIX223" s="4"/>
      <c r="KIY223" s="4"/>
      <c r="KIZ223" s="4"/>
      <c r="KJA223" s="4"/>
      <c r="KJB223" s="4"/>
      <c r="KJC223" s="4"/>
      <c r="KJD223" s="4"/>
      <c r="KJE223" s="4"/>
      <c r="KJF223" s="4"/>
      <c r="KJG223" s="4"/>
      <c r="KJH223" s="4"/>
      <c r="KJI223" s="4"/>
      <c r="KJJ223" s="4"/>
      <c r="KJK223" s="4"/>
      <c r="KJL223" s="4"/>
      <c r="KJM223" s="4"/>
      <c r="KJN223" s="4"/>
      <c r="KJO223" s="4"/>
      <c r="KJP223" s="4"/>
      <c r="KJQ223" s="4"/>
      <c r="KJR223" s="4"/>
      <c r="KJS223" s="4"/>
      <c r="KJT223" s="4"/>
      <c r="KJU223" s="4"/>
      <c r="KJV223" s="4"/>
      <c r="KJW223" s="4"/>
      <c r="KJX223" s="4"/>
      <c r="KJY223" s="4"/>
      <c r="KJZ223" s="4"/>
      <c r="KKA223" s="4"/>
      <c r="KKB223" s="4"/>
      <c r="KKC223" s="4"/>
      <c r="KKD223" s="4"/>
      <c r="KKE223" s="4"/>
      <c r="KKF223" s="4"/>
      <c r="KKG223" s="4"/>
      <c r="KKH223" s="4"/>
      <c r="KKI223" s="4"/>
      <c r="KKJ223" s="4"/>
      <c r="KKK223" s="4"/>
      <c r="KKL223" s="4"/>
      <c r="KKM223" s="4"/>
      <c r="KKN223" s="4"/>
      <c r="KKO223" s="4"/>
      <c r="KKP223" s="4"/>
      <c r="KKQ223" s="4"/>
      <c r="KKR223" s="4"/>
      <c r="KKS223" s="4"/>
      <c r="KKT223" s="4"/>
      <c r="KKU223" s="4"/>
      <c r="KKV223" s="4"/>
      <c r="KKW223" s="4"/>
      <c r="KKX223" s="4"/>
      <c r="KKY223" s="4"/>
      <c r="KKZ223" s="4"/>
      <c r="KLA223" s="4"/>
      <c r="KLB223" s="4"/>
      <c r="KLC223" s="4"/>
      <c r="KLD223" s="4"/>
      <c r="KLE223" s="4"/>
      <c r="KLF223" s="4"/>
      <c r="KLG223" s="4"/>
      <c r="KLH223" s="4"/>
      <c r="KLI223" s="4"/>
      <c r="KLJ223" s="4"/>
      <c r="KLK223" s="4"/>
      <c r="KLL223" s="4"/>
      <c r="KLM223" s="4"/>
      <c r="KLN223" s="4"/>
      <c r="KLO223" s="4"/>
      <c r="KLP223" s="4"/>
      <c r="KLQ223" s="4"/>
      <c r="KLR223" s="4"/>
      <c r="KLS223" s="4"/>
      <c r="KLT223" s="4"/>
      <c r="KLU223" s="4"/>
      <c r="KLV223" s="4"/>
      <c r="KLW223" s="4"/>
      <c r="KLX223" s="4"/>
      <c r="KLY223" s="4"/>
      <c r="KLZ223" s="4"/>
      <c r="KMA223" s="4"/>
      <c r="KMB223" s="4"/>
      <c r="KMC223" s="4"/>
      <c r="KMD223" s="4"/>
      <c r="KME223" s="4"/>
      <c r="KMF223" s="4"/>
      <c r="KMG223" s="4"/>
      <c r="KMH223" s="4"/>
      <c r="KMI223" s="4"/>
      <c r="KMJ223" s="4"/>
      <c r="KMK223" s="4"/>
      <c r="KML223" s="4"/>
      <c r="KMM223" s="4"/>
      <c r="KMN223" s="4"/>
      <c r="KMO223" s="4"/>
      <c r="KMP223" s="4"/>
      <c r="KMQ223" s="4"/>
      <c r="KMR223" s="4"/>
      <c r="KMS223" s="4"/>
      <c r="KMT223" s="4"/>
      <c r="KMU223" s="4"/>
      <c r="KMV223" s="4"/>
      <c r="KMW223" s="4"/>
      <c r="KMX223" s="4"/>
      <c r="KMY223" s="4"/>
      <c r="KMZ223" s="4"/>
      <c r="KNA223" s="4"/>
      <c r="KNB223" s="4"/>
      <c r="KNC223" s="4"/>
      <c r="KND223" s="4"/>
      <c r="KNE223" s="4"/>
      <c r="KNF223" s="4"/>
      <c r="KNG223" s="4"/>
      <c r="KNH223" s="4"/>
      <c r="KNI223" s="4"/>
      <c r="KNJ223" s="4"/>
      <c r="KNK223" s="4"/>
      <c r="KNL223" s="4"/>
      <c r="KNM223" s="4"/>
      <c r="KNN223" s="4"/>
      <c r="KNO223" s="4"/>
      <c r="KNP223" s="4"/>
      <c r="KNQ223" s="4"/>
      <c r="KNR223" s="4"/>
      <c r="KNS223" s="4"/>
      <c r="KNT223" s="4"/>
      <c r="KNU223" s="4"/>
      <c r="KNV223" s="4"/>
      <c r="KNW223" s="4"/>
      <c r="KNX223" s="4"/>
      <c r="KNY223" s="4"/>
      <c r="KNZ223" s="4"/>
      <c r="KOA223" s="4"/>
      <c r="KOB223" s="4"/>
      <c r="KOC223" s="4"/>
      <c r="KOD223" s="4"/>
      <c r="KOE223" s="4"/>
      <c r="KOF223" s="4"/>
      <c r="KOG223" s="4"/>
      <c r="KOH223" s="4"/>
      <c r="KOI223" s="4"/>
      <c r="KOJ223" s="4"/>
      <c r="KOK223" s="4"/>
      <c r="KOL223" s="4"/>
      <c r="KOM223" s="4"/>
      <c r="KON223" s="4"/>
      <c r="KOO223" s="4"/>
      <c r="KOP223" s="4"/>
      <c r="KOQ223" s="4"/>
      <c r="KOR223" s="4"/>
      <c r="KOS223" s="4"/>
      <c r="KOT223" s="4"/>
      <c r="KOU223" s="4"/>
      <c r="KOV223" s="4"/>
      <c r="KOW223" s="4"/>
      <c r="KOX223" s="4"/>
      <c r="KOY223" s="4"/>
      <c r="KOZ223" s="4"/>
      <c r="KPA223" s="4"/>
      <c r="KPB223" s="4"/>
      <c r="KPC223" s="4"/>
      <c r="KPD223" s="4"/>
      <c r="KPE223" s="4"/>
      <c r="KPF223" s="4"/>
      <c r="KPG223" s="4"/>
      <c r="KPH223" s="4"/>
      <c r="KPI223" s="4"/>
      <c r="KPJ223" s="4"/>
      <c r="KPK223" s="4"/>
      <c r="KPL223" s="4"/>
      <c r="KPM223" s="4"/>
      <c r="KPN223" s="4"/>
      <c r="KPO223" s="4"/>
      <c r="KPP223" s="4"/>
      <c r="KPQ223" s="4"/>
      <c r="KPR223" s="4"/>
      <c r="KPS223" s="4"/>
      <c r="KPT223" s="4"/>
      <c r="KPU223" s="4"/>
      <c r="KPV223" s="4"/>
      <c r="KPW223" s="4"/>
      <c r="KPX223" s="4"/>
      <c r="KPY223" s="4"/>
      <c r="KPZ223" s="4"/>
      <c r="KQA223" s="4"/>
      <c r="KQB223" s="4"/>
      <c r="KQC223" s="4"/>
      <c r="KQD223" s="4"/>
      <c r="KQE223" s="4"/>
      <c r="KQF223" s="4"/>
      <c r="KQG223" s="4"/>
      <c r="KQH223" s="4"/>
      <c r="KQI223" s="4"/>
      <c r="KQJ223" s="4"/>
      <c r="KQK223" s="4"/>
      <c r="KQL223" s="4"/>
      <c r="KQM223" s="4"/>
      <c r="KQN223" s="4"/>
      <c r="KQO223" s="4"/>
      <c r="KQP223" s="4"/>
      <c r="KQQ223" s="4"/>
      <c r="KQR223" s="4"/>
      <c r="KQS223" s="4"/>
      <c r="KQT223" s="4"/>
      <c r="KQU223" s="4"/>
      <c r="KQV223" s="4"/>
      <c r="KQW223" s="4"/>
      <c r="KQX223" s="4"/>
      <c r="KQY223" s="4"/>
      <c r="KQZ223" s="4"/>
      <c r="KRA223" s="4"/>
      <c r="KRB223" s="4"/>
      <c r="KRC223" s="4"/>
      <c r="KRD223" s="4"/>
      <c r="KRE223" s="4"/>
      <c r="KRF223" s="4"/>
      <c r="KRG223" s="4"/>
      <c r="KRH223" s="4"/>
      <c r="KRI223" s="4"/>
      <c r="KRJ223" s="4"/>
      <c r="KRK223" s="4"/>
      <c r="KRL223" s="4"/>
      <c r="KRM223" s="4"/>
      <c r="KRN223" s="4"/>
      <c r="KRO223" s="4"/>
      <c r="KRP223" s="4"/>
      <c r="KRQ223" s="4"/>
      <c r="KRR223" s="4"/>
      <c r="KRS223" s="4"/>
      <c r="KRT223" s="4"/>
      <c r="KRU223" s="4"/>
      <c r="KRV223" s="4"/>
      <c r="KRW223" s="4"/>
      <c r="KRX223" s="4"/>
      <c r="KRY223" s="4"/>
      <c r="KRZ223" s="4"/>
      <c r="KSA223" s="4"/>
      <c r="KSB223" s="4"/>
      <c r="KSC223" s="4"/>
      <c r="KSD223" s="4"/>
      <c r="KSE223" s="4"/>
      <c r="KSF223" s="4"/>
      <c r="KSG223" s="4"/>
      <c r="KSH223" s="4"/>
      <c r="KSI223" s="4"/>
      <c r="KSJ223" s="4"/>
      <c r="KSK223" s="4"/>
      <c r="KSL223" s="4"/>
      <c r="KSM223" s="4"/>
      <c r="KSN223" s="4"/>
      <c r="KSO223" s="4"/>
      <c r="KSP223" s="4"/>
      <c r="KSQ223" s="4"/>
      <c r="KSR223" s="4"/>
      <c r="KSS223" s="4"/>
      <c r="KST223" s="4"/>
      <c r="KSU223" s="4"/>
      <c r="KSV223" s="4"/>
      <c r="KSW223" s="4"/>
      <c r="KSX223" s="4"/>
      <c r="KSY223" s="4"/>
      <c r="KSZ223" s="4"/>
      <c r="KTA223" s="4"/>
      <c r="KTB223" s="4"/>
      <c r="KTC223" s="4"/>
      <c r="KTD223" s="4"/>
      <c r="KTE223" s="4"/>
      <c r="KTF223" s="4"/>
      <c r="KTG223" s="4"/>
      <c r="KTH223" s="4"/>
      <c r="KTI223" s="4"/>
      <c r="KTJ223" s="4"/>
      <c r="KTK223" s="4"/>
      <c r="KTL223" s="4"/>
      <c r="KTM223" s="4"/>
      <c r="KTN223" s="4"/>
      <c r="KTO223" s="4"/>
      <c r="KTP223" s="4"/>
      <c r="KTQ223" s="4"/>
      <c r="KTR223" s="4"/>
      <c r="KTS223" s="4"/>
      <c r="KTT223" s="4"/>
      <c r="KTU223" s="4"/>
      <c r="KTV223" s="4"/>
      <c r="KTW223" s="4"/>
      <c r="KTX223" s="4"/>
      <c r="KTY223" s="4"/>
      <c r="KTZ223" s="4"/>
      <c r="KUA223" s="4"/>
      <c r="KUB223" s="4"/>
      <c r="KUC223" s="4"/>
      <c r="KUD223" s="4"/>
      <c r="KUE223" s="4"/>
      <c r="KUF223" s="4"/>
      <c r="KUG223" s="4"/>
      <c r="KUH223" s="4"/>
      <c r="KUI223" s="4"/>
      <c r="KUJ223" s="4"/>
      <c r="KUK223" s="4"/>
      <c r="KUL223" s="4"/>
      <c r="KUM223" s="4"/>
      <c r="KUN223" s="4"/>
      <c r="KUO223" s="4"/>
      <c r="KUP223" s="4"/>
      <c r="KUQ223" s="4"/>
      <c r="KUR223" s="4"/>
      <c r="KUS223" s="4"/>
      <c r="KUT223" s="4"/>
      <c r="KUU223" s="4"/>
      <c r="KUV223" s="4"/>
      <c r="KUW223" s="4"/>
      <c r="KUX223" s="4"/>
      <c r="KUY223" s="4"/>
      <c r="KUZ223" s="4"/>
      <c r="KVA223" s="4"/>
      <c r="KVB223" s="4"/>
      <c r="KVC223" s="4"/>
      <c r="KVD223" s="4"/>
      <c r="KVE223" s="4"/>
      <c r="KVF223" s="4"/>
      <c r="KVG223" s="4"/>
      <c r="KVH223" s="4"/>
      <c r="KVI223" s="4"/>
      <c r="KVJ223" s="4"/>
      <c r="KVK223" s="4"/>
      <c r="KVL223" s="4"/>
      <c r="KVM223" s="4"/>
      <c r="KVN223" s="4"/>
      <c r="KVO223" s="4"/>
      <c r="KVP223" s="4"/>
      <c r="KVQ223" s="4"/>
      <c r="KVR223" s="4"/>
      <c r="KVS223" s="4"/>
      <c r="KVT223" s="4"/>
      <c r="KVU223" s="4"/>
      <c r="KVV223" s="4"/>
      <c r="KVW223" s="4"/>
      <c r="KVX223" s="4"/>
      <c r="KVY223" s="4"/>
      <c r="KVZ223" s="4"/>
      <c r="KWA223" s="4"/>
      <c r="KWB223" s="4"/>
      <c r="KWC223" s="4"/>
      <c r="KWD223" s="4"/>
      <c r="KWE223" s="4"/>
      <c r="KWF223" s="4"/>
      <c r="KWG223" s="4"/>
      <c r="KWH223" s="4"/>
      <c r="KWI223" s="4"/>
      <c r="KWJ223" s="4"/>
      <c r="KWK223" s="4"/>
      <c r="KWL223" s="4"/>
      <c r="KWM223" s="4"/>
      <c r="KWN223" s="4"/>
      <c r="KWO223" s="4"/>
      <c r="KWP223" s="4"/>
      <c r="KWQ223" s="4"/>
      <c r="KWR223" s="4"/>
      <c r="KWS223" s="4"/>
      <c r="KWT223" s="4"/>
      <c r="KWU223" s="4"/>
      <c r="KWV223" s="4"/>
      <c r="KWW223" s="4"/>
      <c r="KWX223" s="4"/>
      <c r="KWY223" s="4"/>
      <c r="KWZ223" s="4"/>
      <c r="KXA223" s="4"/>
      <c r="KXB223" s="4"/>
      <c r="KXC223" s="4"/>
      <c r="KXD223" s="4"/>
      <c r="KXE223" s="4"/>
      <c r="KXF223" s="4"/>
      <c r="KXG223" s="4"/>
      <c r="KXH223" s="4"/>
      <c r="KXI223" s="4"/>
      <c r="KXJ223" s="4"/>
      <c r="KXK223" s="4"/>
      <c r="KXL223" s="4"/>
      <c r="KXM223" s="4"/>
      <c r="KXN223" s="4"/>
      <c r="KXO223" s="4"/>
      <c r="KXP223" s="4"/>
      <c r="KXQ223" s="4"/>
      <c r="KXR223" s="4"/>
      <c r="KXS223" s="4"/>
      <c r="KXT223" s="4"/>
      <c r="KXU223" s="4"/>
      <c r="KXV223" s="4"/>
      <c r="KXW223" s="4"/>
      <c r="KXX223" s="4"/>
      <c r="KXY223" s="4"/>
      <c r="KXZ223" s="4"/>
      <c r="KYA223" s="4"/>
      <c r="KYB223" s="4"/>
      <c r="KYC223" s="4"/>
      <c r="KYD223" s="4"/>
      <c r="KYE223" s="4"/>
      <c r="KYF223" s="4"/>
      <c r="KYG223" s="4"/>
      <c r="KYH223" s="4"/>
      <c r="KYI223" s="4"/>
      <c r="KYJ223" s="4"/>
      <c r="KYK223" s="4"/>
      <c r="KYL223" s="4"/>
      <c r="KYM223" s="4"/>
      <c r="KYN223" s="4"/>
      <c r="KYO223" s="4"/>
      <c r="KYP223" s="4"/>
      <c r="KYQ223" s="4"/>
      <c r="KYR223" s="4"/>
      <c r="KYS223" s="4"/>
      <c r="KYT223" s="4"/>
      <c r="KYU223" s="4"/>
      <c r="KYV223" s="4"/>
      <c r="KYW223" s="4"/>
      <c r="KYX223" s="4"/>
      <c r="KYY223" s="4"/>
      <c r="KYZ223" s="4"/>
      <c r="KZA223" s="4"/>
      <c r="KZB223" s="4"/>
      <c r="KZC223" s="4"/>
      <c r="KZD223" s="4"/>
      <c r="KZE223" s="4"/>
      <c r="KZF223" s="4"/>
      <c r="KZG223" s="4"/>
      <c r="KZH223" s="4"/>
      <c r="KZI223" s="4"/>
      <c r="KZJ223" s="4"/>
      <c r="KZK223" s="4"/>
      <c r="KZL223" s="4"/>
      <c r="KZM223" s="4"/>
      <c r="KZN223" s="4"/>
      <c r="KZO223" s="4"/>
      <c r="KZP223" s="4"/>
      <c r="KZQ223" s="4"/>
      <c r="KZR223" s="4"/>
      <c r="KZS223" s="4"/>
      <c r="KZT223" s="4"/>
      <c r="KZU223" s="4"/>
      <c r="KZV223" s="4"/>
      <c r="KZW223" s="4"/>
      <c r="KZX223" s="4"/>
      <c r="KZY223" s="4"/>
      <c r="KZZ223" s="4"/>
      <c r="LAA223" s="4"/>
      <c r="LAB223" s="4"/>
      <c r="LAC223" s="4"/>
      <c r="LAD223" s="4"/>
      <c r="LAE223" s="4"/>
      <c r="LAF223" s="4"/>
      <c r="LAG223" s="4"/>
      <c r="LAH223" s="4"/>
      <c r="LAI223" s="4"/>
      <c r="LAJ223" s="4"/>
      <c r="LAK223" s="4"/>
      <c r="LAL223" s="4"/>
      <c r="LAM223" s="4"/>
      <c r="LAN223" s="4"/>
      <c r="LAO223" s="4"/>
      <c r="LAP223" s="4"/>
      <c r="LAQ223" s="4"/>
      <c r="LAR223" s="4"/>
      <c r="LAS223" s="4"/>
      <c r="LAT223" s="4"/>
      <c r="LAU223" s="4"/>
      <c r="LAV223" s="4"/>
      <c r="LAW223" s="4"/>
      <c r="LAX223" s="4"/>
      <c r="LAY223" s="4"/>
      <c r="LAZ223" s="4"/>
      <c r="LBA223" s="4"/>
      <c r="LBB223" s="4"/>
      <c r="LBC223" s="4"/>
      <c r="LBD223" s="4"/>
      <c r="LBE223" s="4"/>
      <c r="LBF223" s="4"/>
      <c r="LBG223" s="4"/>
      <c r="LBH223" s="4"/>
      <c r="LBI223" s="4"/>
      <c r="LBJ223" s="4"/>
      <c r="LBK223" s="4"/>
      <c r="LBL223" s="4"/>
      <c r="LBM223" s="4"/>
      <c r="LBN223" s="4"/>
      <c r="LBO223" s="4"/>
      <c r="LBP223" s="4"/>
      <c r="LBQ223" s="4"/>
      <c r="LBR223" s="4"/>
      <c r="LBS223" s="4"/>
      <c r="LBT223" s="4"/>
      <c r="LBU223" s="4"/>
      <c r="LBV223" s="4"/>
      <c r="LBW223" s="4"/>
      <c r="LBX223" s="4"/>
      <c r="LBY223" s="4"/>
      <c r="LBZ223" s="4"/>
      <c r="LCA223" s="4"/>
      <c r="LCB223" s="4"/>
      <c r="LCC223" s="4"/>
      <c r="LCD223" s="4"/>
      <c r="LCE223" s="4"/>
      <c r="LCF223" s="4"/>
      <c r="LCG223" s="4"/>
      <c r="LCH223" s="4"/>
      <c r="LCI223" s="4"/>
      <c r="LCJ223" s="4"/>
      <c r="LCK223" s="4"/>
      <c r="LCL223" s="4"/>
      <c r="LCM223" s="4"/>
      <c r="LCN223" s="4"/>
      <c r="LCO223" s="4"/>
      <c r="LCP223" s="4"/>
      <c r="LCQ223" s="4"/>
      <c r="LCR223" s="4"/>
      <c r="LCS223" s="4"/>
      <c r="LCT223" s="4"/>
      <c r="LCU223" s="4"/>
      <c r="LCV223" s="4"/>
      <c r="LCW223" s="4"/>
      <c r="LCX223" s="4"/>
      <c r="LCY223" s="4"/>
      <c r="LCZ223" s="4"/>
      <c r="LDA223" s="4"/>
      <c r="LDB223" s="4"/>
      <c r="LDC223" s="4"/>
      <c r="LDD223" s="4"/>
      <c r="LDE223" s="4"/>
      <c r="LDF223" s="4"/>
      <c r="LDG223" s="4"/>
      <c r="LDH223" s="4"/>
      <c r="LDI223" s="4"/>
      <c r="LDJ223" s="4"/>
      <c r="LDK223" s="4"/>
      <c r="LDL223" s="4"/>
      <c r="LDM223" s="4"/>
      <c r="LDN223" s="4"/>
      <c r="LDO223" s="4"/>
      <c r="LDP223" s="4"/>
      <c r="LDQ223" s="4"/>
      <c r="LDR223" s="4"/>
      <c r="LDS223" s="4"/>
      <c r="LDT223" s="4"/>
      <c r="LDU223" s="4"/>
      <c r="LDV223" s="4"/>
      <c r="LDW223" s="4"/>
      <c r="LDX223" s="4"/>
      <c r="LDY223" s="4"/>
      <c r="LDZ223" s="4"/>
      <c r="LEA223" s="4"/>
      <c r="LEB223" s="4"/>
      <c r="LEC223" s="4"/>
      <c r="LED223" s="4"/>
      <c r="LEE223" s="4"/>
      <c r="LEF223" s="4"/>
      <c r="LEG223" s="4"/>
      <c r="LEH223" s="4"/>
      <c r="LEI223" s="4"/>
      <c r="LEJ223" s="4"/>
      <c r="LEK223" s="4"/>
      <c r="LEL223" s="4"/>
      <c r="LEM223" s="4"/>
      <c r="LEN223" s="4"/>
      <c r="LEO223" s="4"/>
      <c r="LEP223" s="4"/>
      <c r="LEQ223" s="4"/>
      <c r="LER223" s="4"/>
      <c r="LES223" s="4"/>
      <c r="LET223" s="4"/>
      <c r="LEU223" s="4"/>
      <c r="LEV223" s="4"/>
      <c r="LEW223" s="4"/>
      <c r="LEX223" s="4"/>
      <c r="LEY223" s="4"/>
      <c r="LEZ223" s="4"/>
      <c r="LFA223" s="4"/>
      <c r="LFB223" s="4"/>
      <c r="LFC223" s="4"/>
      <c r="LFD223" s="4"/>
      <c r="LFE223" s="4"/>
      <c r="LFF223" s="4"/>
      <c r="LFG223" s="4"/>
      <c r="LFH223" s="4"/>
      <c r="LFI223" s="4"/>
      <c r="LFJ223" s="4"/>
      <c r="LFK223" s="4"/>
      <c r="LFL223" s="4"/>
      <c r="LFM223" s="4"/>
      <c r="LFN223" s="4"/>
      <c r="LFO223" s="4"/>
      <c r="LFP223" s="4"/>
      <c r="LFQ223" s="4"/>
      <c r="LFR223" s="4"/>
      <c r="LFS223" s="4"/>
      <c r="LFT223" s="4"/>
      <c r="LFU223" s="4"/>
      <c r="LFV223" s="4"/>
      <c r="LFW223" s="4"/>
      <c r="LFX223" s="4"/>
      <c r="LFY223" s="4"/>
      <c r="LFZ223" s="4"/>
      <c r="LGA223" s="4"/>
      <c r="LGB223" s="4"/>
      <c r="LGC223" s="4"/>
      <c r="LGD223" s="4"/>
      <c r="LGE223" s="4"/>
      <c r="LGF223" s="4"/>
      <c r="LGG223" s="4"/>
      <c r="LGH223" s="4"/>
      <c r="LGI223" s="4"/>
      <c r="LGJ223" s="4"/>
      <c r="LGK223" s="4"/>
      <c r="LGL223" s="4"/>
      <c r="LGM223" s="4"/>
      <c r="LGN223" s="4"/>
      <c r="LGO223" s="4"/>
      <c r="LGP223" s="4"/>
      <c r="LGQ223" s="4"/>
      <c r="LGR223" s="4"/>
      <c r="LGS223" s="4"/>
      <c r="LGT223" s="4"/>
      <c r="LGU223" s="4"/>
      <c r="LGV223" s="4"/>
      <c r="LGW223" s="4"/>
      <c r="LGX223" s="4"/>
      <c r="LGY223" s="4"/>
      <c r="LGZ223" s="4"/>
      <c r="LHA223" s="4"/>
      <c r="LHB223" s="4"/>
      <c r="LHC223" s="4"/>
      <c r="LHD223" s="4"/>
      <c r="LHE223" s="4"/>
      <c r="LHF223" s="4"/>
      <c r="LHG223" s="4"/>
      <c r="LHH223" s="4"/>
      <c r="LHI223" s="4"/>
      <c r="LHJ223" s="4"/>
      <c r="LHK223" s="4"/>
      <c r="LHL223" s="4"/>
      <c r="LHM223" s="4"/>
      <c r="LHN223" s="4"/>
      <c r="LHO223" s="4"/>
      <c r="LHP223" s="4"/>
      <c r="LHQ223" s="4"/>
      <c r="LHR223" s="4"/>
      <c r="LHS223" s="4"/>
      <c r="LHT223" s="4"/>
      <c r="LHU223" s="4"/>
      <c r="LHV223" s="4"/>
      <c r="LHW223" s="4"/>
      <c r="LHX223" s="4"/>
      <c r="LHY223" s="4"/>
      <c r="LHZ223" s="4"/>
      <c r="LIA223" s="4"/>
      <c r="LIB223" s="4"/>
      <c r="LIC223" s="4"/>
      <c r="LID223" s="4"/>
      <c r="LIE223" s="4"/>
      <c r="LIF223" s="4"/>
      <c r="LIG223" s="4"/>
      <c r="LIH223" s="4"/>
      <c r="LII223" s="4"/>
      <c r="LIJ223" s="4"/>
      <c r="LIK223" s="4"/>
      <c r="LIL223" s="4"/>
      <c r="LIM223" s="4"/>
      <c r="LIN223" s="4"/>
      <c r="LIO223" s="4"/>
      <c r="LIP223" s="4"/>
      <c r="LIQ223" s="4"/>
      <c r="LIR223" s="4"/>
      <c r="LIS223" s="4"/>
      <c r="LIT223" s="4"/>
      <c r="LIU223" s="4"/>
      <c r="LIV223" s="4"/>
      <c r="LIW223" s="4"/>
      <c r="LIX223" s="4"/>
      <c r="LIY223" s="4"/>
      <c r="LIZ223" s="4"/>
      <c r="LJA223" s="4"/>
      <c r="LJB223" s="4"/>
      <c r="LJC223" s="4"/>
      <c r="LJD223" s="4"/>
      <c r="LJE223" s="4"/>
      <c r="LJF223" s="4"/>
      <c r="LJG223" s="4"/>
      <c r="LJH223" s="4"/>
      <c r="LJI223" s="4"/>
      <c r="LJJ223" s="4"/>
      <c r="LJK223" s="4"/>
      <c r="LJL223" s="4"/>
      <c r="LJM223" s="4"/>
      <c r="LJN223" s="4"/>
      <c r="LJO223" s="4"/>
      <c r="LJP223" s="4"/>
      <c r="LJQ223" s="4"/>
      <c r="LJR223" s="4"/>
      <c r="LJS223" s="4"/>
      <c r="LJT223" s="4"/>
      <c r="LJU223" s="4"/>
      <c r="LJV223" s="4"/>
      <c r="LJW223" s="4"/>
      <c r="LJX223" s="4"/>
      <c r="LJY223" s="4"/>
      <c r="LJZ223" s="4"/>
      <c r="LKA223" s="4"/>
      <c r="LKB223" s="4"/>
      <c r="LKC223" s="4"/>
      <c r="LKD223" s="4"/>
      <c r="LKE223" s="4"/>
      <c r="LKF223" s="4"/>
      <c r="LKG223" s="4"/>
      <c r="LKH223" s="4"/>
      <c r="LKI223" s="4"/>
      <c r="LKJ223" s="4"/>
      <c r="LKK223" s="4"/>
      <c r="LKL223" s="4"/>
      <c r="LKM223" s="4"/>
      <c r="LKN223" s="4"/>
      <c r="LKO223" s="4"/>
      <c r="LKP223" s="4"/>
      <c r="LKQ223" s="4"/>
      <c r="LKR223" s="4"/>
      <c r="LKS223" s="4"/>
      <c r="LKT223" s="4"/>
      <c r="LKU223" s="4"/>
      <c r="LKV223" s="4"/>
      <c r="LKW223" s="4"/>
      <c r="LKX223" s="4"/>
      <c r="LKY223" s="4"/>
      <c r="LKZ223" s="4"/>
      <c r="LLA223" s="4"/>
      <c r="LLB223" s="4"/>
      <c r="LLC223" s="4"/>
      <c r="LLD223" s="4"/>
      <c r="LLE223" s="4"/>
      <c r="LLF223" s="4"/>
      <c r="LLG223" s="4"/>
      <c r="LLH223" s="4"/>
      <c r="LLI223" s="4"/>
      <c r="LLJ223" s="4"/>
      <c r="LLK223" s="4"/>
      <c r="LLL223" s="4"/>
      <c r="LLM223" s="4"/>
      <c r="LLN223" s="4"/>
      <c r="LLO223" s="4"/>
      <c r="LLP223" s="4"/>
      <c r="LLQ223" s="4"/>
      <c r="LLR223" s="4"/>
      <c r="LLS223" s="4"/>
      <c r="LLT223" s="4"/>
      <c r="LLU223" s="4"/>
      <c r="LLV223" s="4"/>
      <c r="LLW223" s="4"/>
      <c r="LLX223" s="4"/>
      <c r="LLY223" s="4"/>
      <c r="LLZ223" s="4"/>
      <c r="LMA223" s="4"/>
      <c r="LMB223" s="4"/>
      <c r="LMC223" s="4"/>
      <c r="LMD223" s="4"/>
      <c r="LME223" s="4"/>
      <c r="LMF223" s="4"/>
      <c r="LMG223" s="4"/>
      <c r="LMH223" s="4"/>
      <c r="LMI223" s="4"/>
      <c r="LMJ223" s="4"/>
      <c r="LMK223" s="4"/>
      <c r="LML223" s="4"/>
      <c r="LMM223" s="4"/>
      <c r="LMN223" s="4"/>
      <c r="LMO223" s="4"/>
      <c r="LMP223" s="4"/>
      <c r="LMQ223" s="4"/>
      <c r="LMR223" s="4"/>
      <c r="LMS223" s="4"/>
      <c r="LMT223" s="4"/>
      <c r="LMU223" s="4"/>
      <c r="LMV223" s="4"/>
      <c r="LMW223" s="4"/>
      <c r="LMX223" s="4"/>
      <c r="LMY223" s="4"/>
      <c r="LMZ223" s="4"/>
      <c r="LNA223" s="4"/>
      <c r="LNB223" s="4"/>
      <c r="LNC223" s="4"/>
      <c r="LND223" s="4"/>
      <c r="LNE223" s="4"/>
      <c r="LNF223" s="4"/>
      <c r="LNG223" s="4"/>
      <c r="LNH223" s="4"/>
      <c r="LNI223" s="4"/>
      <c r="LNJ223" s="4"/>
      <c r="LNK223" s="4"/>
      <c r="LNL223" s="4"/>
      <c r="LNM223" s="4"/>
      <c r="LNN223" s="4"/>
      <c r="LNO223" s="4"/>
      <c r="LNP223" s="4"/>
      <c r="LNQ223" s="4"/>
      <c r="LNR223" s="4"/>
      <c r="LNS223" s="4"/>
      <c r="LNT223" s="4"/>
      <c r="LNU223" s="4"/>
      <c r="LNV223" s="4"/>
      <c r="LNW223" s="4"/>
      <c r="LNX223" s="4"/>
      <c r="LNY223" s="4"/>
      <c r="LNZ223" s="4"/>
      <c r="LOA223" s="4"/>
      <c r="LOB223" s="4"/>
      <c r="LOC223" s="4"/>
      <c r="LOD223" s="4"/>
      <c r="LOE223" s="4"/>
      <c r="LOF223" s="4"/>
      <c r="LOG223" s="4"/>
      <c r="LOH223" s="4"/>
      <c r="LOI223" s="4"/>
      <c r="LOJ223" s="4"/>
      <c r="LOK223" s="4"/>
      <c r="LOL223" s="4"/>
      <c r="LOM223" s="4"/>
      <c r="LON223" s="4"/>
      <c r="LOO223" s="4"/>
      <c r="LOP223" s="4"/>
      <c r="LOQ223" s="4"/>
      <c r="LOR223" s="4"/>
      <c r="LOS223" s="4"/>
      <c r="LOT223" s="4"/>
      <c r="LOU223" s="4"/>
      <c r="LOV223" s="4"/>
      <c r="LOW223" s="4"/>
      <c r="LOX223" s="4"/>
      <c r="LOY223" s="4"/>
      <c r="LOZ223" s="4"/>
      <c r="LPA223" s="4"/>
      <c r="LPB223" s="4"/>
      <c r="LPC223" s="4"/>
      <c r="LPD223" s="4"/>
      <c r="LPE223" s="4"/>
      <c r="LPF223" s="4"/>
      <c r="LPG223" s="4"/>
      <c r="LPH223" s="4"/>
      <c r="LPI223" s="4"/>
      <c r="LPJ223" s="4"/>
      <c r="LPK223" s="4"/>
      <c r="LPL223" s="4"/>
      <c r="LPM223" s="4"/>
      <c r="LPN223" s="4"/>
      <c r="LPO223" s="4"/>
      <c r="LPP223" s="4"/>
      <c r="LPQ223" s="4"/>
      <c r="LPR223" s="4"/>
      <c r="LPS223" s="4"/>
      <c r="LPT223" s="4"/>
      <c r="LPU223" s="4"/>
      <c r="LPV223" s="4"/>
      <c r="LPW223" s="4"/>
      <c r="LPX223" s="4"/>
      <c r="LPY223" s="4"/>
      <c r="LPZ223" s="4"/>
      <c r="LQA223" s="4"/>
      <c r="LQB223" s="4"/>
      <c r="LQC223" s="4"/>
      <c r="LQD223" s="4"/>
      <c r="LQE223" s="4"/>
      <c r="LQF223" s="4"/>
      <c r="LQG223" s="4"/>
      <c r="LQH223" s="4"/>
      <c r="LQI223" s="4"/>
      <c r="LQJ223" s="4"/>
      <c r="LQK223" s="4"/>
      <c r="LQL223" s="4"/>
      <c r="LQM223" s="4"/>
      <c r="LQN223" s="4"/>
      <c r="LQO223" s="4"/>
      <c r="LQP223" s="4"/>
      <c r="LQQ223" s="4"/>
      <c r="LQR223" s="4"/>
      <c r="LQS223" s="4"/>
      <c r="LQT223" s="4"/>
      <c r="LQU223" s="4"/>
      <c r="LQV223" s="4"/>
      <c r="LQW223" s="4"/>
      <c r="LQX223" s="4"/>
      <c r="LQY223" s="4"/>
      <c r="LQZ223" s="4"/>
      <c r="LRA223" s="4"/>
      <c r="LRB223" s="4"/>
      <c r="LRC223" s="4"/>
      <c r="LRD223" s="4"/>
      <c r="LRE223" s="4"/>
      <c r="LRF223" s="4"/>
      <c r="LRG223" s="4"/>
      <c r="LRH223" s="4"/>
      <c r="LRI223" s="4"/>
      <c r="LRJ223" s="4"/>
      <c r="LRK223" s="4"/>
      <c r="LRL223" s="4"/>
      <c r="LRM223" s="4"/>
      <c r="LRN223" s="4"/>
      <c r="LRO223" s="4"/>
      <c r="LRP223" s="4"/>
      <c r="LRQ223" s="4"/>
      <c r="LRR223" s="4"/>
      <c r="LRS223" s="4"/>
      <c r="LRT223" s="4"/>
      <c r="LRU223" s="4"/>
      <c r="LRV223" s="4"/>
      <c r="LRW223" s="4"/>
      <c r="LRX223" s="4"/>
      <c r="LRY223" s="4"/>
      <c r="LRZ223" s="4"/>
      <c r="LSA223" s="4"/>
      <c r="LSB223" s="4"/>
      <c r="LSC223" s="4"/>
      <c r="LSD223" s="4"/>
      <c r="LSE223" s="4"/>
      <c r="LSF223" s="4"/>
      <c r="LSG223" s="4"/>
      <c r="LSH223" s="4"/>
      <c r="LSI223" s="4"/>
      <c r="LSJ223" s="4"/>
      <c r="LSK223" s="4"/>
      <c r="LSL223" s="4"/>
      <c r="LSM223" s="4"/>
      <c r="LSN223" s="4"/>
      <c r="LSO223" s="4"/>
      <c r="LSP223" s="4"/>
      <c r="LSQ223" s="4"/>
      <c r="LSR223" s="4"/>
      <c r="LSS223" s="4"/>
      <c r="LST223" s="4"/>
      <c r="LSU223" s="4"/>
      <c r="LSV223" s="4"/>
      <c r="LSW223" s="4"/>
      <c r="LSX223" s="4"/>
      <c r="LSY223" s="4"/>
      <c r="LSZ223" s="4"/>
      <c r="LTA223" s="4"/>
      <c r="LTB223" s="4"/>
      <c r="LTC223" s="4"/>
      <c r="LTD223" s="4"/>
      <c r="LTE223" s="4"/>
      <c r="LTF223" s="4"/>
      <c r="LTG223" s="4"/>
      <c r="LTH223" s="4"/>
      <c r="LTI223" s="4"/>
      <c r="LTJ223" s="4"/>
      <c r="LTK223" s="4"/>
      <c r="LTL223" s="4"/>
      <c r="LTM223" s="4"/>
      <c r="LTN223" s="4"/>
      <c r="LTO223" s="4"/>
      <c r="LTP223" s="4"/>
      <c r="LTQ223" s="4"/>
      <c r="LTR223" s="4"/>
      <c r="LTS223" s="4"/>
      <c r="LTT223" s="4"/>
      <c r="LTU223" s="4"/>
      <c r="LTV223" s="4"/>
      <c r="LTW223" s="4"/>
      <c r="LTX223" s="4"/>
      <c r="LTY223" s="4"/>
      <c r="LTZ223" s="4"/>
      <c r="LUA223" s="4"/>
      <c r="LUB223" s="4"/>
      <c r="LUC223" s="4"/>
      <c r="LUD223" s="4"/>
      <c r="LUE223" s="4"/>
      <c r="LUF223" s="4"/>
      <c r="LUG223" s="4"/>
      <c r="LUH223" s="4"/>
      <c r="LUI223" s="4"/>
      <c r="LUJ223" s="4"/>
      <c r="LUK223" s="4"/>
      <c r="LUL223" s="4"/>
      <c r="LUM223" s="4"/>
      <c r="LUN223" s="4"/>
      <c r="LUO223" s="4"/>
      <c r="LUP223" s="4"/>
      <c r="LUQ223" s="4"/>
      <c r="LUR223" s="4"/>
      <c r="LUS223" s="4"/>
      <c r="LUT223" s="4"/>
      <c r="LUU223" s="4"/>
      <c r="LUV223" s="4"/>
      <c r="LUW223" s="4"/>
      <c r="LUX223" s="4"/>
      <c r="LUY223" s="4"/>
      <c r="LUZ223" s="4"/>
      <c r="LVA223" s="4"/>
      <c r="LVB223" s="4"/>
      <c r="LVC223" s="4"/>
      <c r="LVD223" s="4"/>
      <c r="LVE223" s="4"/>
      <c r="LVF223" s="4"/>
      <c r="LVG223" s="4"/>
      <c r="LVH223" s="4"/>
      <c r="LVI223" s="4"/>
      <c r="LVJ223" s="4"/>
      <c r="LVK223" s="4"/>
      <c r="LVL223" s="4"/>
      <c r="LVM223" s="4"/>
      <c r="LVN223" s="4"/>
      <c r="LVO223" s="4"/>
      <c r="LVP223" s="4"/>
      <c r="LVQ223" s="4"/>
      <c r="LVR223" s="4"/>
      <c r="LVS223" s="4"/>
      <c r="LVT223" s="4"/>
      <c r="LVU223" s="4"/>
      <c r="LVV223" s="4"/>
      <c r="LVW223" s="4"/>
      <c r="LVX223" s="4"/>
      <c r="LVY223" s="4"/>
      <c r="LVZ223" s="4"/>
      <c r="LWA223" s="4"/>
      <c r="LWB223" s="4"/>
      <c r="LWC223" s="4"/>
      <c r="LWD223" s="4"/>
      <c r="LWE223" s="4"/>
      <c r="LWF223" s="4"/>
      <c r="LWG223" s="4"/>
      <c r="LWH223" s="4"/>
      <c r="LWI223" s="4"/>
      <c r="LWJ223" s="4"/>
      <c r="LWK223" s="4"/>
      <c r="LWL223" s="4"/>
      <c r="LWM223" s="4"/>
      <c r="LWN223" s="4"/>
      <c r="LWO223" s="4"/>
      <c r="LWP223" s="4"/>
      <c r="LWQ223" s="4"/>
      <c r="LWR223" s="4"/>
      <c r="LWS223" s="4"/>
      <c r="LWT223" s="4"/>
      <c r="LWU223" s="4"/>
      <c r="LWV223" s="4"/>
      <c r="LWW223" s="4"/>
      <c r="LWX223" s="4"/>
      <c r="LWY223" s="4"/>
      <c r="LWZ223" s="4"/>
      <c r="LXA223" s="4"/>
      <c r="LXB223" s="4"/>
      <c r="LXC223" s="4"/>
      <c r="LXD223" s="4"/>
      <c r="LXE223" s="4"/>
      <c r="LXF223" s="4"/>
      <c r="LXG223" s="4"/>
      <c r="LXH223" s="4"/>
      <c r="LXI223" s="4"/>
      <c r="LXJ223" s="4"/>
      <c r="LXK223" s="4"/>
      <c r="LXL223" s="4"/>
      <c r="LXM223" s="4"/>
      <c r="LXN223" s="4"/>
      <c r="LXO223" s="4"/>
      <c r="LXP223" s="4"/>
      <c r="LXQ223" s="4"/>
      <c r="LXR223" s="4"/>
      <c r="LXS223" s="4"/>
      <c r="LXT223" s="4"/>
      <c r="LXU223" s="4"/>
      <c r="LXV223" s="4"/>
      <c r="LXW223" s="4"/>
      <c r="LXX223" s="4"/>
      <c r="LXY223" s="4"/>
      <c r="LXZ223" s="4"/>
      <c r="LYA223" s="4"/>
      <c r="LYB223" s="4"/>
      <c r="LYC223" s="4"/>
      <c r="LYD223" s="4"/>
      <c r="LYE223" s="4"/>
      <c r="LYF223" s="4"/>
      <c r="LYG223" s="4"/>
      <c r="LYH223" s="4"/>
      <c r="LYI223" s="4"/>
      <c r="LYJ223" s="4"/>
      <c r="LYK223" s="4"/>
      <c r="LYL223" s="4"/>
      <c r="LYM223" s="4"/>
      <c r="LYN223" s="4"/>
      <c r="LYO223" s="4"/>
      <c r="LYP223" s="4"/>
      <c r="LYQ223" s="4"/>
      <c r="LYR223" s="4"/>
      <c r="LYS223" s="4"/>
      <c r="LYT223" s="4"/>
      <c r="LYU223" s="4"/>
      <c r="LYV223" s="4"/>
      <c r="LYW223" s="4"/>
      <c r="LYX223" s="4"/>
      <c r="LYY223" s="4"/>
      <c r="LYZ223" s="4"/>
      <c r="LZA223" s="4"/>
      <c r="LZB223" s="4"/>
      <c r="LZC223" s="4"/>
      <c r="LZD223" s="4"/>
      <c r="LZE223" s="4"/>
      <c r="LZF223" s="4"/>
      <c r="LZG223" s="4"/>
      <c r="LZH223" s="4"/>
      <c r="LZI223" s="4"/>
      <c r="LZJ223" s="4"/>
      <c r="LZK223" s="4"/>
      <c r="LZL223" s="4"/>
      <c r="LZM223" s="4"/>
      <c r="LZN223" s="4"/>
      <c r="LZO223" s="4"/>
      <c r="LZP223" s="4"/>
      <c r="LZQ223" s="4"/>
      <c r="LZR223" s="4"/>
      <c r="LZS223" s="4"/>
      <c r="LZT223" s="4"/>
      <c r="LZU223" s="4"/>
      <c r="LZV223" s="4"/>
      <c r="LZW223" s="4"/>
      <c r="LZX223" s="4"/>
      <c r="LZY223" s="4"/>
      <c r="LZZ223" s="4"/>
      <c r="MAA223" s="4"/>
      <c r="MAB223" s="4"/>
      <c r="MAC223" s="4"/>
      <c r="MAD223" s="4"/>
      <c r="MAE223" s="4"/>
      <c r="MAF223" s="4"/>
      <c r="MAG223" s="4"/>
      <c r="MAH223" s="4"/>
      <c r="MAI223" s="4"/>
      <c r="MAJ223" s="4"/>
      <c r="MAK223" s="4"/>
      <c r="MAL223" s="4"/>
      <c r="MAM223" s="4"/>
      <c r="MAN223" s="4"/>
      <c r="MAO223" s="4"/>
      <c r="MAP223" s="4"/>
      <c r="MAQ223" s="4"/>
      <c r="MAR223" s="4"/>
      <c r="MAS223" s="4"/>
      <c r="MAT223" s="4"/>
      <c r="MAU223" s="4"/>
      <c r="MAV223" s="4"/>
      <c r="MAW223" s="4"/>
      <c r="MAX223" s="4"/>
      <c r="MAY223" s="4"/>
      <c r="MAZ223" s="4"/>
      <c r="MBA223" s="4"/>
      <c r="MBB223" s="4"/>
      <c r="MBC223" s="4"/>
      <c r="MBD223" s="4"/>
      <c r="MBE223" s="4"/>
      <c r="MBF223" s="4"/>
      <c r="MBG223" s="4"/>
      <c r="MBH223" s="4"/>
      <c r="MBI223" s="4"/>
      <c r="MBJ223" s="4"/>
      <c r="MBK223" s="4"/>
      <c r="MBL223" s="4"/>
      <c r="MBM223" s="4"/>
      <c r="MBN223" s="4"/>
      <c r="MBO223" s="4"/>
      <c r="MBP223" s="4"/>
      <c r="MBQ223" s="4"/>
      <c r="MBR223" s="4"/>
      <c r="MBS223" s="4"/>
      <c r="MBT223" s="4"/>
      <c r="MBU223" s="4"/>
      <c r="MBV223" s="4"/>
      <c r="MBW223" s="4"/>
      <c r="MBX223" s="4"/>
      <c r="MBY223" s="4"/>
      <c r="MBZ223" s="4"/>
      <c r="MCA223" s="4"/>
      <c r="MCB223" s="4"/>
      <c r="MCC223" s="4"/>
      <c r="MCD223" s="4"/>
      <c r="MCE223" s="4"/>
      <c r="MCF223" s="4"/>
      <c r="MCG223" s="4"/>
      <c r="MCH223" s="4"/>
      <c r="MCI223" s="4"/>
      <c r="MCJ223" s="4"/>
      <c r="MCK223" s="4"/>
      <c r="MCL223" s="4"/>
      <c r="MCM223" s="4"/>
      <c r="MCN223" s="4"/>
      <c r="MCO223" s="4"/>
      <c r="MCP223" s="4"/>
      <c r="MCQ223" s="4"/>
      <c r="MCR223" s="4"/>
      <c r="MCS223" s="4"/>
      <c r="MCT223" s="4"/>
      <c r="MCU223" s="4"/>
      <c r="MCV223" s="4"/>
      <c r="MCW223" s="4"/>
      <c r="MCX223" s="4"/>
      <c r="MCY223" s="4"/>
      <c r="MCZ223" s="4"/>
      <c r="MDA223" s="4"/>
      <c r="MDB223" s="4"/>
      <c r="MDC223" s="4"/>
      <c r="MDD223" s="4"/>
      <c r="MDE223" s="4"/>
      <c r="MDF223" s="4"/>
      <c r="MDG223" s="4"/>
      <c r="MDH223" s="4"/>
      <c r="MDI223" s="4"/>
      <c r="MDJ223" s="4"/>
      <c r="MDK223" s="4"/>
      <c r="MDL223" s="4"/>
      <c r="MDM223" s="4"/>
      <c r="MDN223" s="4"/>
      <c r="MDO223" s="4"/>
      <c r="MDP223" s="4"/>
      <c r="MDQ223" s="4"/>
      <c r="MDR223" s="4"/>
      <c r="MDS223" s="4"/>
      <c r="MDT223" s="4"/>
      <c r="MDU223" s="4"/>
      <c r="MDV223" s="4"/>
      <c r="MDW223" s="4"/>
      <c r="MDX223" s="4"/>
      <c r="MDY223" s="4"/>
      <c r="MDZ223" s="4"/>
      <c r="MEA223" s="4"/>
      <c r="MEB223" s="4"/>
      <c r="MEC223" s="4"/>
      <c r="MED223" s="4"/>
      <c r="MEE223" s="4"/>
      <c r="MEF223" s="4"/>
      <c r="MEG223" s="4"/>
      <c r="MEH223" s="4"/>
      <c r="MEI223" s="4"/>
      <c r="MEJ223" s="4"/>
      <c r="MEK223" s="4"/>
      <c r="MEL223" s="4"/>
      <c r="MEM223" s="4"/>
      <c r="MEN223" s="4"/>
      <c r="MEO223" s="4"/>
      <c r="MEP223" s="4"/>
      <c r="MEQ223" s="4"/>
      <c r="MER223" s="4"/>
      <c r="MES223" s="4"/>
      <c r="MET223" s="4"/>
      <c r="MEU223" s="4"/>
      <c r="MEV223" s="4"/>
      <c r="MEW223" s="4"/>
      <c r="MEX223" s="4"/>
      <c r="MEY223" s="4"/>
      <c r="MEZ223" s="4"/>
      <c r="MFA223" s="4"/>
      <c r="MFB223" s="4"/>
      <c r="MFC223" s="4"/>
      <c r="MFD223" s="4"/>
      <c r="MFE223" s="4"/>
      <c r="MFF223" s="4"/>
      <c r="MFG223" s="4"/>
      <c r="MFH223" s="4"/>
      <c r="MFI223" s="4"/>
      <c r="MFJ223" s="4"/>
      <c r="MFK223" s="4"/>
      <c r="MFL223" s="4"/>
      <c r="MFM223" s="4"/>
      <c r="MFN223" s="4"/>
      <c r="MFO223" s="4"/>
      <c r="MFP223" s="4"/>
      <c r="MFQ223" s="4"/>
      <c r="MFR223" s="4"/>
      <c r="MFS223" s="4"/>
      <c r="MFT223" s="4"/>
      <c r="MFU223" s="4"/>
      <c r="MFV223" s="4"/>
      <c r="MFW223" s="4"/>
      <c r="MFX223" s="4"/>
      <c r="MFY223" s="4"/>
      <c r="MFZ223" s="4"/>
      <c r="MGA223" s="4"/>
      <c r="MGB223" s="4"/>
      <c r="MGC223" s="4"/>
      <c r="MGD223" s="4"/>
      <c r="MGE223" s="4"/>
      <c r="MGF223" s="4"/>
      <c r="MGG223" s="4"/>
      <c r="MGH223" s="4"/>
      <c r="MGI223" s="4"/>
      <c r="MGJ223" s="4"/>
      <c r="MGK223" s="4"/>
      <c r="MGL223" s="4"/>
      <c r="MGM223" s="4"/>
      <c r="MGN223" s="4"/>
      <c r="MGO223" s="4"/>
      <c r="MGP223" s="4"/>
      <c r="MGQ223" s="4"/>
      <c r="MGR223" s="4"/>
      <c r="MGS223" s="4"/>
      <c r="MGT223" s="4"/>
      <c r="MGU223" s="4"/>
      <c r="MGV223" s="4"/>
      <c r="MGW223" s="4"/>
      <c r="MGX223" s="4"/>
      <c r="MGY223" s="4"/>
      <c r="MGZ223" s="4"/>
      <c r="MHA223" s="4"/>
      <c r="MHB223" s="4"/>
      <c r="MHC223" s="4"/>
      <c r="MHD223" s="4"/>
      <c r="MHE223" s="4"/>
      <c r="MHF223" s="4"/>
      <c r="MHG223" s="4"/>
      <c r="MHH223" s="4"/>
      <c r="MHI223" s="4"/>
      <c r="MHJ223" s="4"/>
      <c r="MHK223" s="4"/>
      <c r="MHL223" s="4"/>
      <c r="MHM223" s="4"/>
      <c r="MHN223" s="4"/>
      <c r="MHO223" s="4"/>
      <c r="MHP223" s="4"/>
      <c r="MHQ223" s="4"/>
      <c r="MHR223" s="4"/>
      <c r="MHS223" s="4"/>
      <c r="MHT223" s="4"/>
      <c r="MHU223" s="4"/>
      <c r="MHV223" s="4"/>
      <c r="MHW223" s="4"/>
      <c r="MHX223" s="4"/>
      <c r="MHY223" s="4"/>
      <c r="MHZ223" s="4"/>
      <c r="MIA223" s="4"/>
      <c r="MIB223" s="4"/>
      <c r="MIC223" s="4"/>
      <c r="MID223" s="4"/>
      <c r="MIE223" s="4"/>
      <c r="MIF223" s="4"/>
      <c r="MIG223" s="4"/>
      <c r="MIH223" s="4"/>
      <c r="MII223" s="4"/>
      <c r="MIJ223" s="4"/>
      <c r="MIK223" s="4"/>
      <c r="MIL223" s="4"/>
      <c r="MIM223" s="4"/>
      <c r="MIN223" s="4"/>
      <c r="MIO223" s="4"/>
      <c r="MIP223" s="4"/>
      <c r="MIQ223" s="4"/>
      <c r="MIR223" s="4"/>
      <c r="MIS223" s="4"/>
      <c r="MIT223" s="4"/>
      <c r="MIU223" s="4"/>
      <c r="MIV223" s="4"/>
      <c r="MIW223" s="4"/>
      <c r="MIX223" s="4"/>
      <c r="MIY223" s="4"/>
      <c r="MIZ223" s="4"/>
      <c r="MJA223" s="4"/>
      <c r="MJB223" s="4"/>
      <c r="MJC223" s="4"/>
      <c r="MJD223" s="4"/>
      <c r="MJE223" s="4"/>
      <c r="MJF223" s="4"/>
      <c r="MJG223" s="4"/>
      <c r="MJH223" s="4"/>
      <c r="MJI223" s="4"/>
      <c r="MJJ223" s="4"/>
      <c r="MJK223" s="4"/>
      <c r="MJL223" s="4"/>
      <c r="MJM223" s="4"/>
      <c r="MJN223" s="4"/>
      <c r="MJO223" s="4"/>
      <c r="MJP223" s="4"/>
      <c r="MJQ223" s="4"/>
      <c r="MJR223" s="4"/>
      <c r="MJS223" s="4"/>
      <c r="MJT223" s="4"/>
      <c r="MJU223" s="4"/>
      <c r="MJV223" s="4"/>
      <c r="MJW223" s="4"/>
      <c r="MJX223" s="4"/>
      <c r="MJY223" s="4"/>
      <c r="MJZ223" s="4"/>
      <c r="MKA223" s="4"/>
      <c r="MKB223" s="4"/>
      <c r="MKC223" s="4"/>
      <c r="MKD223" s="4"/>
      <c r="MKE223" s="4"/>
      <c r="MKF223" s="4"/>
      <c r="MKG223" s="4"/>
      <c r="MKH223" s="4"/>
      <c r="MKI223" s="4"/>
      <c r="MKJ223" s="4"/>
      <c r="MKK223" s="4"/>
      <c r="MKL223" s="4"/>
      <c r="MKM223" s="4"/>
      <c r="MKN223" s="4"/>
      <c r="MKO223" s="4"/>
      <c r="MKP223" s="4"/>
      <c r="MKQ223" s="4"/>
      <c r="MKR223" s="4"/>
      <c r="MKS223" s="4"/>
      <c r="MKT223" s="4"/>
      <c r="MKU223" s="4"/>
      <c r="MKV223" s="4"/>
      <c r="MKW223" s="4"/>
      <c r="MKX223" s="4"/>
      <c r="MKY223" s="4"/>
      <c r="MKZ223" s="4"/>
      <c r="MLA223" s="4"/>
      <c r="MLB223" s="4"/>
      <c r="MLC223" s="4"/>
      <c r="MLD223" s="4"/>
      <c r="MLE223" s="4"/>
      <c r="MLF223" s="4"/>
      <c r="MLG223" s="4"/>
      <c r="MLH223" s="4"/>
      <c r="MLI223" s="4"/>
      <c r="MLJ223" s="4"/>
      <c r="MLK223" s="4"/>
      <c r="MLL223" s="4"/>
      <c r="MLM223" s="4"/>
      <c r="MLN223" s="4"/>
      <c r="MLO223" s="4"/>
      <c r="MLP223" s="4"/>
      <c r="MLQ223" s="4"/>
      <c r="MLR223" s="4"/>
      <c r="MLS223" s="4"/>
      <c r="MLT223" s="4"/>
      <c r="MLU223" s="4"/>
      <c r="MLV223" s="4"/>
      <c r="MLW223" s="4"/>
      <c r="MLX223" s="4"/>
      <c r="MLY223" s="4"/>
      <c r="MLZ223" s="4"/>
      <c r="MMA223" s="4"/>
      <c r="MMB223" s="4"/>
      <c r="MMC223" s="4"/>
      <c r="MMD223" s="4"/>
      <c r="MME223" s="4"/>
      <c r="MMF223" s="4"/>
      <c r="MMG223" s="4"/>
      <c r="MMH223" s="4"/>
      <c r="MMI223" s="4"/>
      <c r="MMJ223" s="4"/>
      <c r="MMK223" s="4"/>
      <c r="MML223" s="4"/>
      <c r="MMM223" s="4"/>
      <c r="MMN223" s="4"/>
      <c r="MMO223" s="4"/>
      <c r="MMP223" s="4"/>
      <c r="MMQ223" s="4"/>
      <c r="MMR223" s="4"/>
      <c r="MMS223" s="4"/>
      <c r="MMT223" s="4"/>
      <c r="MMU223" s="4"/>
      <c r="MMV223" s="4"/>
      <c r="MMW223" s="4"/>
      <c r="MMX223" s="4"/>
      <c r="MMY223" s="4"/>
      <c r="MMZ223" s="4"/>
      <c r="MNA223" s="4"/>
      <c r="MNB223" s="4"/>
      <c r="MNC223" s="4"/>
      <c r="MND223" s="4"/>
      <c r="MNE223" s="4"/>
      <c r="MNF223" s="4"/>
      <c r="MNG223" s="4"/>
      <c r="MNH223" s="4"/>
      <c r="MNI223" s="4"/>
      <c r="MNJ223" s="4"/>
      <c r="MNK223" s="4"/>
      <c r="MNL223" s="4"/>
      <c r="MNM223" s="4"/>
      <c r="MNN223" s="4"/>
      <c r="MNO223" s="4"/>
      <c r="MNP223" s="4"/>
      <c r="MNQ223" s="4"/>
      <c r="MNR223" s="4"/>
      <c r="MNS223" s="4"/>
      <c r="MNT223" s="4"/>
      <c r="MNU223" s="4"/>
      <c r="MNV223" s="4"/>
      <c r="MNW223" s="4"/>
      <c r="MNX223" s="4"/>
      <c r="MNY223" s="4"/>
      <c r="MNZ223" s="4"/>
      <c r="MOA223" s="4"/>
      <c r="MOB223" s="4"/>
      <c r="MOC223" s="4"/>
      <c r="MOD223" s="4"/>
      <c r="MOE223" s="4"/>
      <c r="MOF223" s="4"/>
      <c r="MOG223" s="4"/>
      <c r="MOH223" s="4"/>
      <c r="MOI223" s="4"/>
      <c r="MOJ223" s="4"/>
      <c r="MOK223" s="4"/>
      <c r="MOL223" s="4"/>
      <c r="MOM223" s="4"/>
      <c r="MON223" s="4"/>
      <c r="MOO223" s="4"/>
      <c r="MOP223" s="4"/>
      <c r="MOQ223" s="4"/>
      <c r="MOR223" s="4"/>
      <c r="MOS223" s="4"/>
      <c r="MOT223" s="4"/>
      <c r="MOU223" s="4"/>
      <c r="MOV223" s="4"/>
      <c r="MOW223" s="4"/>
      <c r="MOX223" s="4"/>
      <c r="MOY223" s="4"/>
      <c r="MOZ223" s="4"/>
      <c r="MPA223" s="4"/>
      <c r="MPB223" s="4"/>
      <c r="MPC223" s="4"/>
      <c r="MPD223" s="4"/>
      <c r="MPE223" s="4"/>
      <c r="MPF223" s="4"/>
      <c r="MPG223" s="4"/>
      <c r="MPH223" s="4"/>
      <c r="MPI223" s="4"/>
      <c r="MPJ223" s="4"/>
      <c r="MPK223" s="4"/>
      <c r="MPL223" s="4"/>
      <c r="MPM223" s="4"/>
      <c r="MPN223" s="4"/>
      <c r="MPO223" s="4"/>
      <c r="MPP223" s="4"/>
      <c r="MPQ223" s="4"/>
      <c r="MPR223" s="4"/>
      <c r="MPS223" s="4"/>
      <c r="MPT223" s="4"/>
      <c r="MPU223" s="4"/>
      <c r="MPV223" s="4"/>
      <c r="MPW223" s="4"/>
      <c r="MPX223" s="4"/>
      <c r="MPY223" s="4"/>
      <c r="MPZ223" s="4"/>
      <c r="MQA223" s="4"/>
      <c r="MQB223" s="4"/>
      <c r="MQC223" s="4"/>
      <c r="MQD223" s="4"/>
      <c r="MQE223" s="4"/>
      <c r="MQF223" s="4"/>
      <c r="MQG223" s="4"/>
      <c r="MQH223" s="4"/>
      <c r="MQI223" s="4"/>
      <c r="MQJ223" s="4"/>
      <c r="MQK223" s="4"/>
      <c r="MQL223" s="4"/>
      <c r="MQM223" s="4"/>
      <c r="MQN223" s="4"/>
      <c r="MQO223" s="4"/>
      <c r="MQP223" s="4"/>
      <c r="MQQ223" s="4"/>
      <c r="MQR223" s="4"/>
      <c r="MQS223" s="4"/>
      <c r="MQT223" s="4"/>
      <c r="MQU223" s="4"/>
      <c r="MQV223" s="4"/>
      <c r="MQW223" s="4"/>
      <c r="MQX223" s="4"/>
      <c r="MQY223" s="4"/>
      <c r="MQZ223" s="4"/>
      <c r="MRA223" s="4"/>
      <c r="MRB223" s="4"/>
      <c r="MRC223" s="4"/>
      <c r="MRD223" s="4"/>
      <c r="MRE223" s="4"/>
      <c r="MRF223" s="4"/>
      <c r="MRG223" s="4"/>
      <c r="MRH223" s="4"/>
      <c r="MRI223" s="4"/>
      <c r="MRJ223" s="4"/>
      <c r="MRK223" s="4"/>
      <c r="MRL223" s="4"/>
      <c r="MRM223" s="4"/>
      <c r="MRN223" s="4"/>
      <c r="MRO223" s="4"/>
      <c r="MRP223" s="4"/>
      <c r="MRQ223" s="4"/>
      <c r="MRR223" s="4"/>
      <c r="MRS223" s="4"/>
      <c r="MRT223" s="4"/>
      <c r="MRU223" s="4"/>
      <c r="MRV223" s="4"/>
      <c r="MRW223" s="4"/>
      <c r="MRX223" s="4"/>
      <c r="MRY223" s="4"/>
      <c r="MRZ223" s="4"/>
      <c r="MSA223" s="4"/>
      <c r="MSB223" s="4"/>
      <c r="MSC223" s="4"/>
      <c r="MSD223" s="4"/>
      <c r="MSE223" s="4"/>
      <c r="MSF223" s="4"/>
      <c r="MSG223" s="4"/>
      <c r="MSH223" s="4"/>
      <c r="MSI223" s="4"/>
      <c r="MSJ223" s="4"/>
      <c r="MSK223" s="4"/>
      <c r="MSL223" s="4"/>
      <c r="MSM223" s="4"/>
      <c r="MSN223" s="4"/>
      <c r="MSO223" s="4"/>
      <c r="MSP223" s="4"/>
      <c r="MSQ223" s="4"/>
      <c r="MSR223" s="4"/>
      <c r="MSS223" s="4"/>
      <c r="MST223" s="4"/>
      <c r="MSU223" s="4"/>
      <c r="MSV223" s="4"/>
      <c r="MSW223" s="4"/>
      <c r="MSX223" s="4"/>
      <c r="MSY223" s="4"/>
      <c r="MSZ223" s="4"/>
      <c r="MTA223" s="4"/>
      <c r="MTB223" s="4"/>
      <c r="MTC223" s="4"/>
      <c r="MTD223" s="4"/>
      <c r="MTE223" s="4"/>
      <c r="MTF223" s="4"/>
      <c r="MTG223" s="4"/>
      <c r="MTH223" s="4"/>
      <c r="MTI223" s="4"/>
      <c r="MTJ223" s="4"/>
      <c r="MTK223" s="4"/>
      <c r="MTL223" s="4"/>
      <c r="MTM223" s="4"/>
      <c r="MTN223" s="4"/>
      <c r="MTO223" s="4"/>
      <c r="MTP223" s="4"/>
      <c r="MTQ223" s="4"/>
      <c r="MTR223" s="4"/>
      <c r="MTS223" s="4"/>
      <c r="MTT223" s="4"/>
      <c r="MTU223" s="4"/>
      <c r="MTV223" s="4"/>
      <c r="MTW223" s="4"/>
      <c r="MTX223" s="4"/>
      <c r="MTY223" s="4"/>
      <c r="MTZ223" s="4"/>
      <c r="MUA223" s="4"/>
      <c r="MUB223" s="4"/>
      <c r="MUC223" s="4"/>
      <c r="MUD223" s="4"/>
      <c r="MUE223" s="4"/>
      <c r="MUF223" s="4"/>
      <c r="MUG223" s="4"/>
      <c r="MUH223" s="4"/>
      <c r="MUI223" s="4"/>
      <c r="MUJ223" s="4"/>
      <c r="MUK223" s="4"/>
      <c r="MUL223" s="4"/>
      <c r="MUM223" s="4"/>
      <c r="MUN223" s="4"/>
      <c r="MUO223" s="4"/>
      <c r="MUP223" s="4"/>
      <c r="MUQ223" s="4"/>
      <c r="MUR223" s="4"/>
      <c r="MUS223" s="4"/>
      <c r="MUT223" s="4"/>
      <c r="MUU223" s="4"/>
      <c r="MUV223" s="4"/>
      <c r="MUW223" s="4"/>
      <c r="MUX223" s="4"/>
      <c r="MUY223" s="4"/>
      <c r="MUZ223" s="4"/>
      <c r="MVA223" s="4"/>
      <c r="MVB223" s="4"/>
      <c r="MVC223" s="4"/>
      <c r="MVD223" s="4"/>
      <c r="MVE223" s="4"/>
      <c r="MVF223" s="4"/>
      <c r="MVG223" s="4"/>
      <c r="MVH223" s="4"/>
      <c r="MVI223" s="4"/>
      <c r="MVJ223" s="4"/>
      <c r="MVK223" s="4"/>
      <c r="MVL223" s="4"/>
      <c r="MVM223" s="4"/>
      <c r="MVN223" s="4"/>
      <c r="MVO223" s="4"/>
      <c r="MVP223" s="4"/>
      <c r="MVQ223" s="4"/>
      <c r="MVR223" s="4"/>
      <c r="MVS223" s="4"/>
      <c r="MVT223" s="4"/>
      <c r="MVU223" s="4"/>
      <c r="MVV223" s="4"/>
      <c r="MVW223" s="4"/>
      <c r="MVX223" s="4"/>
      <c r="MVY223" s="4"/>
      <c r="MVZ223" s="4"/>
      <c r="MWA223" s="4"/>
      <c r="MWB223" s="4"/>
      <c r="MWC223" s="4"/>
      <c r="MWD223" s="4"/>
      <c r="MWE223" s="4"/>
      <c r="MWF223" s="4"/>
      <c r="MWG223" s="4"/>
      <c r="MWH223" s="4"/>
      <c r="MWI223" s="4"/>
      <c r="MWJ223" s="4"/>
      <c r="MWK223" s="4"/>
      <c r="MWL223" s="4"/>
      <c r="MWM223" s="4"/>
      <c r="MWN223" s="4"/>
      <c r="MWO223" s="4"/>
      <c r="MWP223" s="4"/>
      <c r="MWQ223" s="4"/>
      <c r="MWR223" s="4"/>
      <c r="MWS223" s="4"/>
      <c r="MWT223" s="4"/>
      <c r="MWU223" s="4"/>
      <c r="MWV223" s="4"/>
      <c r="MWW223" s="4"/>
      <c r="MWX223" s="4"/>
      <c r="MWY223" s="4"/>
      <c r="MWZ223" s="4"/>
      <c r="MXA223" s="4"/>
      <c r="MXB223" s="4"/>
      <c r="MXC223" s="4"/>
      <c r="MXD223" s="4"/>
      <c r="MXE223" s="4"/>
      <c r="MXF223" s="4"/>
      <c r="MXG223" s="4"/>
      <c r="MXH223" s="4"/>
      <c r="MXI223" s="4"/>
      <c r="MXJ223" s="4"/>
      <c r="MXK223" s="4"/>
      <c r="MXL223" s="4"/>
      <c r="MXM223" s="4"/>
      <c r="MXN223" s="4"/>
      <c r="MXO223" s="4"/>
      <c r="MXP223" s="4"/>
      <c r="MXQ223" s="4"/>
      <c r="MXR223" s="4"/>
      <c r="MXS223" s="4"/>
      <c r="MXT223" s="4"/>
      <c r="MXU223" s="4"/>
      <c r="MXV223" s="4"/>
      <c r="MXW223" s="4"/>
      <c r="MXX223" s="4"/>
      <c r="MXY223" s="4"/>
      <c r="MXZ223" s="4"/>
      <c r="MYA223" s="4"/>
      <c r="MYB223" s="4"/>
      <c r="MYC223" s="4"/>
      <c r="MYD223" s="4"/>
      <c r="MYE223" s="4"/>
      <c r="MYF223" s="4"/>
      <c r="MYG223" s="4"/>
      <c r="MYH223" s="4"/>
      <c r="MYI223" s="4"/>
      <c r="MYJ223" s="4"/>
      <c r="MYK223" s="4"/>
      <c r="MYL223" s="4"/>
      <c r="MYM223" s="4"/>
      <c r="MYN223" s="4"/>
      <c r="MYO223" s="4"/>
      <c r="MYP223" s="4"/>
      <c r="MYQ223" s="4"/>
      <c r="MYR223" s="4"/>
      <c r="MYS223" s="4"/>
      <c r="MYT223" s="4"/>
      <c r="MYU223" s="4"/>
      <c r="MYV223" s="4"/>
      <c r="MYW223" s="4"/>
      <c r="MYX223" s="4"/>
      <c r="MYY223" s="4"/>
      <c r="MYZ223" s="4"/>
      <c r="MZA223" s="4"/>
      <c r="MZB223" s="4"/>
      <c r="MZC223" s="4"/>
      <c r="MZD223" s="4"/>
      <c r="MZE223" s="4"/>
      <c r="MZF223" s="4"/>
      <c r="MZG223" s="4"/>
      <c r="MZH223" s="4"/>
      <c r="MZI223" s="4"/>
      <c r="MZJ223" s="4"/>
      <c r="MZK223" s="4"/>
      <c r="MZL223" s="4"/>
      <c r="MZM223" s="4"/>
      <c r="MZN223" s="4"/>
      <c r="MZO223" s="4"/>
      <c r="MZP223" s="4"/>
      <c r="MZQ223" s="4"/>
      <c r="MZR223" s="4"/>
      <c r="MZS223" s="4"/>
      <c r="MZT223" s="4"/>
      <c r="MZU223" s="4"/>
      <c r="MZV223" s="4"/>
      <c r="MZW223" s="4"/>
      <c r="MZX223" s="4"/>
      <c r="MZY223" s="4"/>
      <c r="MZZ223" s="4"/>
      <c r="NAA223" s="4"/>
      <c r="NAB223" s="4"/>
      <c r="NAC223" s="4"/>
      <c r="NAD223" s="4"/>
      <c r="NAE223" s="4"/>
      <c r="NAF223" s="4"/>
      <c r="NAG223" s="4"/>
      <c r="NAH223" s="4"/>
      <c r="NAI223" s="4"/>
      <c r="NAJ223" s="4"/>
      <c r="NAK223" s="4"/>
      <c r="NAL223" s="4"/>
      <c r="NAM223" s="4"/>
      <c r="NAN223" s="4"/>
      <c r="NAO223" s="4"/>
      <c r="NAP223" s="4"/>
      <c r="NAQ223" s="4"/>
      <c r="NAR223" s="4"/>
      <c r="NAS223" s="4"/>
      <c r="NAT223" s="4"/>
      <c r="NAU223" s="4"/>
      <c r="NAV223" s="4"/>
      <c r="NAW223" s="4"/>
      <c r="NAX223" s="4"/>
      <c r="NAY223" s="4"/>
      <c r="NAZ223" s="4"/>
      <c r="NBA223" s="4"/>
      <c r="NBB223" s="4"/>
      <c r="NBC223" s="4"/>
      <c r="NBD223" s="4"/>
      <c r="NBE223" s="4"/>
      <c r="NBF223" s="4"/>
      <c r="NBG223" s="4"/>
      <c r="NBH223" s="4"/>
      <c r="NBI223" s="4"/>
      <c r="NBJ223" s="4"/>
      <c r="NBK223" s="4"/>
      <c r="NBL223" s="4"/>
      <c r="NBM223" s="4"/>
      <c r="NBN223" s="4"/>
      <c r="NBO223" s="4"/>
      <c r="NBP223" s="4"/>
      <c r="NBQ223" s="4"/>
      <c r="NBR223" s="4"/>
      <c r="NBS223" s="4"/>
      <c r="NBT223" s="4"/>
      <c r="NBU223" s="4"/>
      <c r="NBV223" s="4"/>
      <c r="NBW223" s="4"/>
      <c r="NBX223" s="4"/>
      <c r="NBY223" s="4"/>
      <c r="NBZ223" s="4"/>
      <c r="NCA223" s="4"/>
      <c r="NCB223" s="4"/>
      <c r="NCC223" s="4"/>
      <c r="NCD223" s="4"/>
      <c r="NCE223" s="4"/>
      <c r="NCF223" s="4"/>
      <c r="NCG223" s="4"/>
      <c r="NCH223" s="4"/>
      <c r="NCI223" s="4"/>
      <c r="NCJ223" s="4"/>
      <c r="NCK223" s="4"/>
      <c r="NCL223" s="4"/>
      <c r="NCM223" s="4"/>
      <c r="NCN223" s="4"/>
      <c r="NCO223" s="4"/>
      <c r="NCP223" s="4"/>
      <c r="NCQ223" s="4"/>
      <c r="NCR223" s="4"/>
      <c r="NCS223" s="4"/>
      <c r="NCT223" s="4"/>
      <c r="NCU223" s="4"/>
      <c r="NCV223" s="4"/>
      <c r="NCW223" s="4"/>
      <c r="NCX223" s="4"/>
      <c r="NCY223" s="4"/>
      <c r="NCZ223" s="4"/>
      <c r="NDA223" s="4"/>
      <c r="NDB223" s="4"/>
      <c r="NDC223" s="4"/>
      <c r="NDD223" s="4"/>
      <c r="NDE223" s="4"/>
      <c r="NDF223" s="4"/>
      <c r="NDG223" s="4"/>
      <c r="NDH223" s="4"/>
      <c r="NDI223" s="4"/>
      <c r="NDJ223" s="4"/>
      <c r="NDK223" s="4"/>
      <c r="NDL223" s="4"/>
      <c r="NDM223" s="4"/>
      <c r="NDN223" s="4"/>
      <c r="NDO223" s="4"/>
      <c r="NDP223" s="4"/>
      <c r="NDQ223" s="4"/>
      <c r="NDR223" s="4"/>
      <c r="NDS223" s="4"/>
      <c r="NDT223" s="4"/>
      <c r="NDU223" s="4"/>
      <c r="NDV223" s="4"/>
      <c r="NDW223" s="4"/>
      <c r="NDX223" s="4"/>
      <c r="NDY223" s="4"/>
      <c r="NDZ223" s="4"/>
      <c r="NEA223" s="4"/>
      <c r="NEB223" s="4"/>
      <c r="NEC223" s="4"/>
      <c r="NED223" s="4"/>
      <c r="NEE223" s="4"/>
      <c r="NEF223" s="4"/>
      <c r="NEG223" s="4"/>
      <c r="NEH223" s="4"/>
      <c r="NEI223" s="4"/>
      <c r="NEJ223" s="4"/>
      <c r="NEK223" s="4"/>
      <c r="NEL223" s="4"/>
      <c r="NEM223" s="4"/>
      <c r="NEN223" s="4"/>
      <c r="NEO223" s="4"/>
      <c r="NEP223" s="4"/>
      <c r="NEQ223" s="4"/>
      <c r="NER223" s="4"/>
      <c r="NES223" s="4"/>
      <c r="NET223" s="4"/>
      <c r="NEU223" s="4"/>
      <c r="NEV223" s="4"/>
      <c r="NEW223" s="4"/>
      <c r="NEX223" s="4"/>
      <c r="NEY223" s="4"/>
      <c r="NEZ223" s="4"/>
      <c r="NFA223" s="4"/>
      <c r="NFB223" s="4"/>
      <c r="NFC223" s="4"/>
      <c r="NFD223" s="4"/>
      <c r="NFE223" s="4"/>
      <c r="NFF223" s="4"/>
      <c r="NFG223" s="4"/>
      <c r="NFH223" s="4"/>
      <c r="NFI223" s="4"/>
      <c r="NFJ223" s="4"/>
      <c r="NFK223" s="4"/>
      <c r="NFL223" s="4"/>
      <c r="NFM223" s="4"/>
      <c r="NFN223" s="4"/>
      <c r="NFO223" s="4"/>
      <c r="NFP223" s="4"/>
      <c r="NFQ223" s="4"/>
      <c r="NFR223" s="4"/>
      <c r="NFS223" s="4"/>
      <c r="NFT223" s="4"/>
      <c r="NFU223" s="4"/>
      <c r="NFV223" s="4"/>
      <c r="NFW223" s="4"/>
      <c r="NFX223" s="4"/>
      <c r="NFY223" s="4"/>
      <c r="NFZ223" s="4"/>
      <c r="NGA223" s="4"/>
      <c r="NGB223" s="4"/>
      <c r="NGC223" s="4"/>
      <c r="NGD223" s="4"/>
      <c r="NGE223" s="4"/>
      <c r="NGF223" s="4"/>
      <c r="NGG223" s="4"/>
      <c r="NGH223" s="4"/>
      <c r="NGI223" s="4"/>
      <c r="NGJ223" s="4"/>
      <c r="NGK223" s="4"/>
      <c r="NGL223" s="4"/>
      <c r="NGM223" s="4"/>
      <c r="NGN223" s="4"/>
      <c r="NGO223" s="4"/>
      <c r="NGP223" s="4"/>
      <c r="NGQ223" s="4"/>
      <c r="NGR223" s="4"/>
      <c r="NGS223" s="4"/>
      <c r="NGT223" s="4"/>
      <c r="NGU223" s="4"/>
      <c r="NGV223" s="4"/>
      <c r="NGW223" s="4"/>
      <c r="NGX223" s="4"/>
      <c r="NGY223" s="4"/>
      <c r="NGZ223" s="4"/>
      <c r="NHA223" s="4"/>
      <c r="NHB223" s="4"/>
      <c r="NHC223" s="4"/>
      <c r="NHD223" s="4"/>
      <c r="NHE223" s="4"/>
      <c r="NHF223" s="4"/>
      <c r="NHG223" s="4"/>
      <c r="NHH223" s="4"/>
      <c r="NHI223" s="4"/>
      <c r="NHJ223" s="4"/>
      <c r="NHK223" s="4"/>
      <c r="NHL223" s="4"/>
      <c r="NHM223" s="4"/>
      <c r="NHN223" s="4"/>
      <c r="NHO223" s="4"/>
      <c r="NHP223" s="4"/>
      <c r="NHQ223" s="4"/>
      <c r="NHR223" s="4"/>
      <c r="NHS223" s="4"/>
      <c r="NHT223" s="4"/>
      <c r="NHU223" s="4"/>
      <c r="NHV223" s="4"/>
      <c r="NHW223" s="4"/>
      <c r="NHX223" s="4"/>
      <c r="NHY223" s="4"/>
      <c r="NHZ223" s="4"/>
      <c r="NIA223" s="4"/>
      <c r="NIB223" s="4"/>
      <c r="NIC223" s="4"/>
      <c r="NID223" s="4"/>
      <c r="NIE223" s="4"/>
      <c r="NIF223" s="4"/>
      <c r="NIG223" s="4"/>
      <c r="NIH223" s="4"/>
      <c r="NII223" s="4"/>
      <c r="NIJ223" s="4"/>
      <c r="NIK223" s="4"/>
      <c r="NIL223" s="4"/>
      <c r="NIM223" s="4"/>
      <c r="NIN223" s="4"/>
      <c r="NIO223" s="4"/>
      <c r="NIP223" s="4"/>
      <c r="NIQ223" s="4"/>
      <c r="NIR223" s="4"/>
      <c r="NIS223" s="4"/>
      <c r="NIT223" s="4"/>
      <c r="NIU223" s="4"/>
      <c r="NIV223" s="4"/>
      <c r="NIW223" s="4"/>
      <c r="NIX223" s="4"/>
      <c r="NIY223" s="4"/>
      <c r="NIZ223" s="4"/>
      <c r="NJA223" s="4"/>
      <c r="NJB223" s="4"/>
      <c r="NJC223" s="4"/>
      <c r="NJD223" s="4"/>
      <c r="NJE223" s="4"/>
      <c r="NJF223" s="4"/>
      <c r="NJG223" s="4"/>
      <c r="NJH223" s="4"/>
      <c r="NJI223" s="4"/>
      <c r="NJJ223" s="4"/>
      <c r="NJK223" s="4"/>
      <c r="NJL223" s="4"/>
      <c r="NJM223" s="4"/>
      <c r="NJN223" s="4"/>
      <c r="NJO223" s="4"/>
      <c r="NJP223" s="4"/>
      <c r="NJQ223" s="4"/>
      <c r="NJR223" s="4"/>
      <c r="NJS223" s="4"/>
      <c r="NJT223" s="4"/>
      <c r="NJU223" s="4"/>
      <c r="NJV223" s="4"/>
      <c r="NJW223" s="4"/>
      <c r="NJX223" s="4"/>
      <c r="NJY223" s="4"/>
      <c r="NJZ223" s="4"/>
      <c r="NKA223" s="4"/>
      <c r="NKB223" s="4"/>
      <c r="NKC223" s="4"/>
      <c r="NKD223" s="4"/>
      <c r="NKE223" s="4"/>
      <c r="NKF223" s="4"/>
      <c r="NKG223" s="4"/>
      <c r="NKH223" s="4"/>
      <c r="NKI223" s="4"/>
      <c r="NKJ223" s="4"/>
      <c r="NKK223" s="4"/>
      <c r="NKL223" s="4"/>
      <c r="NKM223" s="4"/>
      <c r="NKN223" s="4"/>
      <c r="NKO223" s="4"/>
      <c r="NKP223" s="4"/>
      <c r="NKQ223" s="4"/>
      <c r="NKR223" s="4"/>
      <c r="NKS223" s="4"/>
      <c r="NKT223" s="4"/>
      <c r="NKU223" s="4"/>
      <c r="NKV223" s="4"/>
      <c r="NKW223" s="4"/>
      <c r="NKX223" s="4"/>
      <c r="NKY223" s="4"/>
      <c r="NKZ223" s="4"/>
      <c r="NLA223" s="4"/>
      <c r="NLB223" s="4"/>
      <c r="NLC223" s="4"/>
      <c r="NLD223" s="4"/>
      <c r="NLE223" s="4"/>
      <c r="NLF223" s="4"/>
      <c r="NLG223" s="4"/>
      <c r="NLH223" s="4"/>
      <c r="NLI223" s="4"/>
      <c r="NLJ223" s="4"/>
      <c r="NLK223" s="4"/>
      <c r="NLL223" s="4"/>
      <c r="NLM223" s="4"/>
      <c r="NLN223" s="4"/>
      <c r="NLO223" s="4"/>
      <c r="NLP223" s="4"/>
      <c r="NLQ223" s="4"/>
      <c r="NLR223" s="4"/>
      <c r="NLS223" s="4"/>
      <c r="NLT223" s="4"/>
      <c r="NLU223" s="4"/>
      <c r="NLV223" s="4"/>
      <c r="NLW223" s="4"/>
      <c r="NLX223" s="4"/>
      <c r="NLY223" s="4"/>
      <c r="NLZ223" s="4"/>
      <c r="NMA223" s="4"/>
      <c r="NMB223" s="4"/>
      <c r="NMC223" s="4"/>
      <c r="NMD223" s="4"/>
      <c r="NME223" s="4"/>
      <c r="NMF223" s="4"/>
      <c r="NMG223" s="4"/>
      <c r="NMH223" s="4"/>
      <c r="NMI223" s="4"/>
      <c r="NMJ223" s="4"/>
      <c r="NMK223" s="4"/>
      <c r="NML223" s="4"/>
      <c r="NMM223" s="4"/>
      <c r="NMN223" s="4"/>
      <c r="NMO223" s="4"/>
      <c r="NMP223" s="4"/>
      <c r="NMQ223" s="4"/>
      <c r="NMR223" s="4"/>
      <c r="NMS223" s="4"/>
      <c r="NMT223" s="4"/>
      <c r="NMU223" s="4"/>
      <c r="NMV223" s="4"/>
      <c r="NMW223" s="4"/>
      <c r="NMX223" s="4"/>
      <c r="NMY223" s="4"/>
      <c r="NMZ223" s="4"/>
      <c r="NNA223" s="4"/>
      <c r="NNB223" s="4"/>
      <c r="NNC223" s="4"/>
      <c r="NND223" s="4"/>
      <c r="NNE223" s="4"/>
      <c r="NNF223" s="4"/>
      <c r="NNG223" s="4"/>
      <c r="NNH223" s="4"/>
      <c r="NNI223" s="4"/>
      <c r="NNJ223" s="4"/>
      <c r="NNK223" s="4"/>
      <c r="NNL223" s="4"/>
      <c r="NNM223" s="4"/>
      <c r="NNN223" s="4"/>
      <c r="NNO223" s="4"/>
      <c r="NNP223" s="4"/>
      <c r="NNQ223" s="4"/>
      <c r="NNR223" s="4"/>
      <c r="NNS223" s="4"/>
      <c r="NNT223" s="4"/>
      <c r="NNU223" s="4"/>
      <c r="NNV223" s="4"/>
      <c r="NNW223" s="4"/>
      <c r="NNX223" s="4"/>
      <c r="NNY223" s="4"/>
      <c r="NNZ223" s="4"/>
      <c r="NOA223" s="4"/>
      <c r="NOB223" s="4"/>
      <c r="NOC223" s="4"/>
      <c r="NOD223" s="4"/>
      <c r="NOE223" s="4"/>
      <c r="NOF223" s="4"/>
      <c r="NOG223" s="4"/>
      <c r="NOH223" s="4"/>
      <c r="NOI223" s="4"/>
      <c r="NOJ223" s="4"/>
      <c r="NOK223" s="4"/>
      <c r="NOL223" s="4"/>
      <c r="NOM223" s="4"/>
      <c r="NON223" s="4"/>
      <c r="NOO223" s="4"/>
      <c r="NOP223" s="4"/>
      <c r="NOQ223" s="4"/>
      <c r="NOR223" s="4"/>
      <c r="NOS223" s="4"/>
      <c r="NOT223" s="4"/>
      <c r="NOU223" s="4"/>
      <c r="NOV223" s="4"/>
      <c r="NOW223" s="4"/>
      <c r="NOX223" s="4"/>
      <c r="NOY223" s="4"/>
      <c r="NOZ223" s="4"/>
      <c r="NPA223" s="4"/>
      <c r="NPB223" s="4"/>
      <c r="NPC223" s="4"/>
      <c r="NPD223" s="4"/>
      <c r="NPE223" s="4"/>
      <c r="NPF223" s="4"/>
      <c r="NPG223" s="4"/>
      <c r="NPH223" s="4"/>
      <c r="NPI223" s="4"/>
      <c r="NPJ223" s="4"/>
      <c r="NPK223" s="4"/>
      <c r="NPL223" s="4"/>
      <c r="NPM223" s="4"/>
      <c r="NPN223" s="4"/>
      <c r="NPO223" s="4"/>
      <c r="NPP223" s="4"/>
      <c r="NPQ223" s="4"/>
      <c r="NPR223" s="4"/>
      <c r="NPS223" s="4"/>
      <c r="NPT223" s="4"/>
      <c r="NPU223" s="4"/>
      <c r="NPV223" s="4"/>
      <c r="NPW223" s="4"/>
      <c r="NPX223" s="4"/>
      <c r="NPY223" s="4"/>
      <c r="NPZ223" s="4"/>
      <c r="NQA223" s="4"/>
      <c r="NQB223" s="4"/>
      <c r="NQC223" s="4"/>
      <c r="NQD223" s="4"/>
      <c r="NQE223" s="4"/>
      <c r="NQF223" s="4"/>
      <c r="NQG223" s="4"/>
      <c r="NQH223" s="4"/>
      <c r="NQI223" s="4"/>
      <c r="NQJ223" s="4"/>
      <c r="NQK223" s="4"/>
      <c r="NQL223" s="4"/>
      <c r="NQM223" s="4"/>
      <c r="NQN223" s="4"/>
      <c r="NQO223" s="4"/>
      <c r="NQP223" s="4"/>
      <c r="NQQ223" s="4"/>
      <c r="NQR223" s="4"/>
      <c r="NQS223" s="4"/>
      <c r="NQT223" s="4"/>
      <c r="NQU223" s="4"/>
      <c r="NQV223" s="4"/>
      <c r="NQW223" s="4"/>
      <c r="NQX223" s="4"/>
      <c r="NQY223" s="4"/>
      <c r="NQZ223" s="4"/>
      <c r="NRA223" s="4"/>
      <c r="NRB223" s="4"/>
      <c r="NRC223" s="4"/>
      <c r="NRD223" s="4"/>
      <c r="NRE223" s="4"/>
      <c r="NRF223" s="4"/>
      <c r="NRG223" s="4"/>
      <c r="NRH223" s="4"/>
      <c r="NRI223" s="4"/>
      <c r="NRJ223" s="4"/>
      <c r="NRK223" s="4"/>
      <c r="NRL223" s="4"/>
      <c r="NRM223" s="4"/>
      <c r="NRN223" s="4"/>
      <c r="NRO223" s="4"/>
      <c r="NRP223" s="4"/>
      <c r="NRQ223" s="4"/>
      <c r="NRR223" s="4"/>
      <c r="NRS223" s="4"/>
      <c r="NRT223" s="4"/>
      <c r="NRU223" s="4"/>
      <c r="NRV223" s="4"/>
      <c r="NRW223" s="4"/>
      <c r="NRX223" s="4"/>
      <c r="NRY223" s="4"/>
      <c r="NRZ223" s="4"/>
      <c r="NSA223" s="4"/>
      <c r="NSB223" s="4"/>
      <c r="NSC223" s="4"/>
      <c r="NSD223" s="4"/>
      <c r="NSE223" s="4"/>
      <c r="NSF223" s="4"/>
      <c r="NSG223" s="4"/>
      <c r="NSH223" s="4"/>
      <c r="NSI223" s="4"/>
      <c r="NSJ223" s="4"/>
      <c r="NSK223" s="4"/>
      <c r="NSL223" s="4"/>
      <c r="NSM223" s="4"/>
      <c r="NSN223" s="4"/>
      <c r="NSO223" s="4"/>
      <c r="NSP223" s="4"/>
      <c r="NSQ223" s="4"/>
      <c r="NSR223" s="4"/>
      <c r="NSS223" s="4"/>
      <c r="NST223" s="4"/>
      <c r="NSU223" s="4"/>
      <c r="NSV223" s="4"/>
      <c r="NSW223" s="4"/>
      <c r="NSX223" s="4"/>
      <c r="NSY223" s="4"/>
      <c r="NSZ223" s="4"/>
      <c r="NTA223" s="4"/>
      <c r="NTB223" s="4"/>
      <c r="NTC223" s="4"/>
      <c r="NTD223" s="4"/>
      <c r="NTE223" s="4"/>
      <c r="NTF223" s="4"/>
      <c r="NTG223" s="4"/>
      <c r="NTH223" s="4"/>
      <c r="NTI223" s="4"/>
      <c r="NTJ223" s="4"/>
      <c r="NTK223" s="4"/>
      <c r="NTL223" s="4"/>
      <c r="NTM223" s="4"/>
      <c r="NTN223" s="4"/>
      <c r="NTO223" s="4"/>
      <c r="NTP223" s="4"/>
      <c r="NTQ223" s="4"/>
      <c r="NTR223" s="4"/>
      <c r="NTS223" s="4"/>
      <c r="NTT223" s="4"/>
      <c r="NTU223" s="4"/>
      <c r="NTV223" s="4"/>
      <c r="NTW223" s="4"/>
      <c r="NTX223" s="4"/>
      <c r="NTY223" s="4"/>
      <c r="NTZ223" s="4"/>
      <c r="NUA223" s="4"/>
      <c r="NUB223" s="4"/>
      <c r="NUC223" s="4"/>
      <c r="NUD223" s="4"/>
      <c r="NUE223" s="4"/>
      <c r="NUF223" s="4"/>
      <c r="NUG223" s="4"/>
      <c r="NUH223" s="4"/>
      <c r="NUI223" s="4"/>
      <c r="NUJ223" s="4"/>
      <c r="NUK223" s="4"/>
      <c r="NUL223" s="4"/>
      <c r="NUM223" s="4"/>
      <c r="NUN223" s="4"/>
      <c r="NUO223" s="4"/>
      <c r="NUP223" s="4"/>
      <c r="NUQ223" s="4"/>
      <c r="NUR223" s="4"/>
      <c r="NUS223" s="4"/>
      <c r="NUT223" s="4"/>
      <c r="NUU223" s="4"/>
      <c r="NUV223" s="4"/>
      <c r="NUW223" s="4"/>
      <c r="NUX223" s="4"/>
      <c r="NUY223" s="4"/>
      <c r="NUZ223" s="4"/>
      <c r="NVA223" s="4"/>
      <c r="NVB223" s="4"/>
      <c r="NVC223" s="4"/>
      <c r="NVD223" s="4"/>
      <c r="NVE223" s="4"/>
      <c r="NVF223" s="4"/>
      <c r="NVG223" s="4"/>
      <c r="NVH223" s="4"/>
      <c r="NVI223" s="4"/>
      <c r="NVJ223" s="4"/>
      <c r="NVK223" s="4"/>
      <c r="NVL223" s="4"/>
      <c r="NVM223" s="4"/>
      <c r="NVN223" s="4"/>
      <c r="NVO223" s="4"/>
      <c r="NVP223" s="4"/>
      <c r="NVQ223" s="4"/>
      <c r="NVR223" s="4"/>
      <c r="NVS223" s="4"/>
      <c r="NVT223" s="4"/>
      <c r="NVU223" s="4"/>
      <c r="NVV223" s="4"/>
      <c r="NVW223" s="4"/>
      <c r="NVX223" s="4"/>
      <c r="NVY223" s="4"/>
      <c r="NVZ223" s="4"/>
      <c r="NWA223" s="4"/>
      <c r="NWB223" s="4"/>
      <c r="NWC223" s="4"/>
      <c r="NWD223" s="4"/>
      <c r="NWE223" s="4"/>
      <c r="NWF223" s="4"/>
      <c r="NWG223" s="4"/>
      <c r="NWH223" s="4"/>
      <c r="NWI223" s="4"/>
      <c r="NWJ223" s="4"/>
      <c r="NWK223" s="4"/>
      <c r="NWL223" s="4"/>
      <c r="NWM223" s="4"/>
      <c r="NWN223" s="4"/>
      <c r="NWO223" s="4"/>
      <c r="NWP223" s="4"/>
      <c r="NWQ223" s="4"/>
      <c r="NWR223" s="4"/>
      <c r="NWS223" s="4"/>
      <c r="NWT223" s="4"/>
      <c r="NWU223" s="4"/>
      <c r="NWV223" s="4"/>
      <c r="NWW223" s="4"/>
      <c r="NWX223" s="4"/>
      <c r="NWY223" s="4"/>
      <c r="NWZ223" s="4"/>
      <c r="NXA223" s="4"/>
      <c r="NXB223" s="4"/>
      <c r="NXC223" s="4"/>
      <c r="NXD223" s="4"/>
      <c r="NXE223" s="4"/>
      <c r="NXF223" s="4"/>
      <c r="NXG223" s="4"/>
      <c r="NXH223" s="4"/>
      <c r="NXI223" s="4"/>
      <c r="NXJ223" s="4"/>
      <c r="NXK223" s="4"/>
      <c r="NXL223" s="4"/>
      <c r="NXM223" s="4"/>
      <c r="NXN223" s="4"/>
      <c r="NXO223" s="4"/>
      <c r="NXP223" s="4"/>
      <c r="NXQ223" s="4"/>
      <c r="NXR223" s="4"/>
      <c r="NXS223" s="4"/>
      <c r="NXT223" s="4"/>
      <c r="NXU223" s="4"/>
      <c r="NXV223" s="4"/>
      <c r="NXW223" s="4"/>
      <c r="NXX223" s="4"/>
      <c r="NXY223" s="4"/>
      <c r="NXZ223" s="4"/>
      <c r="NYA223" s="4"/>
      <c r="NYB223" s="4"/>
      <c r="NYC223" s="4"/>
      <c r="NYD223" s="4"/>
      <c r="NYE223" s="4"/>
      <c r="NYF223" s="4"/>
      <c r="NYG223" s="4"/>
      <c r="NYH223" s="4"/>
      <c r="NYI223" s="4"/>
      <c r="NYJ223" s="4"/>
      <c r="NYK223" s="4"/>
      <c r="NYL223" s="4"/>
      <c r="NYM223" s="4"/>
      <c r="NYN223" s="4"/>
      <c r="NYO223" s="4"/>
      <c r="NYP223" s="4"/>
      <c r="NYQ223" s="4"/>
      <c r="NYR223" s="4"/>
      <c r="NYS223" s="4"/>
      <c r="NYT223" s="4"/>
      <c r="NYU223" s="4"/>
      <c r="NYV223" s="4"/>
      <c r="NYW223" s="4"/>
      <c r="NYX223" s="4"/>
      <c r="NYY223" s="4"/>
      <c r="NYZ223" s="4"/>
      <c r="NZA223" s="4"/>
      <c r="NZB223" s="4"/>
      <c r="NZC223" s="4"/>
      <c r="NZD223" s="4"/>
      <c r="NZE223" s="4"/>
      <c r="NZF223" s="4"/>
      <c r="NZG223" s="4"/>
      <c r="NZH223" s="4"/>
      <c r="NZI223" s="4"/>
      <c r="NZJ223" s="4"/>
      <c r="NZK223" s="4"/>
      <c r="NZL223" s="4"/>
      <c r="NZM223" s="4"/>
      <c r="NZN223" s="4"/>
      <c r="NZO223" s="4"/>
      <c r="NZP223" s="4"/>
      <c r="NZQ223" s="4"/>
      <c r="NZR223" s="4"/>
      <c r="NZS223" s="4"/>
      <c r="NZT223" s="4"/>
      <c r="NZU223" s="4"/>
      <c r="NZV223" s="4"/>
      <c r="NZW223" s="4"/>
      <c r="NZX223" s="4"/>
      <c r="NZY223" s="4"/>
      <c r="NZZ223" s="4"/>
      <c r="OAA223" s="4"/>
      <c r="OAB223" s="4"/>
      <c r="OAC223" s="4"/>
      <c r="OAD223" s="4"/>
      <c r="OAE223" s="4"/>
      <c r="OAF223" s="4"/>
      <c r="OAG223" s="4"/>
      <c r="OAH223" s="4"/>
      <c r="OAI223" s="4"/>
      <c r="OAJ223" s="4"/>
      <c r="OAK223" s="4"/>
      <c r="OAL223" s="4"/>
      <c r="OAM223" s="4"/>
      <c r="OAN223" s="4"/>
      <c r="OAO223" s="4"/>
      <c r="OAP223" s="4"/>
      <c r="OAQ223" s="4"/>
      <c r="OAR223" s="4"/>
      <c r="OAS223" s="4"/>
      <c r="OAT223" s="4"/>
      <c r="OAU223" s="4"/>
      <c r="OAV223" s="4"/>
      <c r="OAW223" s="4"/>
      <c r="OAX223" s="4"/>
      <c r="OAY223" s="4"/>
      <c r="OAZ223" s="4"/>
      <c r="OBA223" s="4"/>
      <c r="OBB223" s="4"/>
      <c r="OBC223" s="4"/>
      <c r="OBD223" s="4"/>
      <c r="OBE223" s="4"/>
      <c r="OBF223" s="4"/>
      <c r="OBG223" s="4"/>
      <c r="OBH223" s="4"/>
      <c r="OBI223" s="4"/>
      <c r="OBJ223" s="4"/>
      <c r="OBK223" s="4"/>
      <c r="OBL223" s="4"/>
      <c r="OBM223" s="4"/>
      <c r="OBN223" s="4"/>
      <c r="OBO223" s="4"/>
      <c r="OBP223" s="4"/>
      <c r="OBQ223" s="4"/>
      <c r="OBR223" s="4"/>
      <c r="OBS223" s="4"/>
      <c r="OBT223" s="4"/>
      <c r="OBU223" s="4"/>
      <c r="OBV223" s="4"/>
      <c r="OBW223" s="4"/>
      <c r="OBX223" s="4"/>
      <c r="OBY223" s="4"/>
      <c r="OBZ223" s="4"/>
      <c r="OCA223" s="4"/>
      <c r="OCB223" s="4"/>
      <c r="OCC223" s="4"/>
      <c r="OCD223" s="4"/>
      <c r="OCE223" s="4"/>
      <c r="OCF223" s="4"/>
      <c r="OCG223" s="4"/>
      <c r="OCH223" s="4"/>
      <c r="OCI223" s="4"/>
      <c r="OCJ223" s="4"/>
      <c r="OCK223" s="4"/>
      <c r="OCL223" s="4"/>
      <c r="OCM223" s="4"/>
      <c r="OCN223" s="4"/>
      <c r="OCO223" s="4"/>
      <c r="OCP223" s="4"/>
      <c r="OCQ223" s="4"/>
      <c r="OCR223" s="4"/>
      <c r="OCS223" s="4"/>
      <c r="OCT223" s="4"/>
      <c r="OCU223" s="4"/>
      <c r="OCV223" s="4"/>
      <c r="OCW223" s="4"/>
      <c r="OCX223" s="4"/>
      <c r="OCY223" s="4"/>
      <c r="OCZ223" s="4"/>
      <c r="ODA223" s="4"/>
      <c r="ODB223" s="4"/>
      <c r="ODC223" s="4"/>
      <c r="ODD223" s="4"/>
      <c r="ODE223" s="4"/>
      <c r="ODF223" s="4"/>
      <c r="ODG223" s="4"/>
      <c r="ODH223" s="4"/>
      <c r="ODI223" s="4"/>
      <c r="ODJ223" s="4"/>
      <c r="ODK223" s="4"/>
      <c r="ODL223" s="4"/>
      <c r="ODM223" s="4"/>
      <c r="ODN223" s="4"/>
      <c r="ODO223" s="4"/>
      <c r="ODP223" s="4"/>
      <c r="ODQ223" s="4"/>
      <c r="ODR223" s="4"/>
      <c r="ODS223" s="4"/>
      <c r="ODT223" s="4"/>
      <c r="ODU223" s="4"/>
      <c r="ODV223" s="4"/>
      <c r="ODW223" s="4"/>
      <c r="ODX223" s="4"/>
      <c r="ODY223" s="4"/>
      <c r="ODZ223" s="4"/>
      <c r="OEA223" s="4"/>
      <c r="OEB223" s="4"/>
      <c r="OEC223" s="4"/>
      <c r="OED223" s="4"/>
      <c r="OEE223" s="4"/>
      <c r="OEF223" s="4"/>
      <c r="OEG223" s="4"/>
      <c r="OEH223" s="4"/>
      <c r="OEI223" s="4"/>
      <c r="OEJ223" s="4"/>
      <c r="OEK223" s="4"/>
      <c r="OEL223" s="4"/>
      <c r="OEM223" s="4"/>
      <c r="OEN223" s="4"/>
      <c r="OEO223" s="4"/>
      <c r="OEP223" s="4"/>
      <c r="OEQ223" s="4"/>
      <c r="OER223" s="4"/>
      <c r="OES223" s="4"/>
      <c r="OET223" s="4"/>
      <c r="OEU223" s="4"/>
      <c r="OEV223" s="4"/>
      <c r="OEW223" s="4"/>
      <c r="OEX223" s="4"/>
      <c r="OEY223" s="4"/>
      <c r="OEZ223" s="4"/>
      <c r="OFA223" s="4"/>
      <c r="OFB223" s="4"/>
      <c r="OFC223" s="4"/>
      <c r="OFD223" s="4"/>
      <c r="OFE223" s="4"/>
      <c r="OFF223" s="4"/>
      <c r="OFG223" s="4"/>
      <c r="OFH223" s="4"/>
      <c r="OFI223" s="4"/>
      <c r="OFJ223" s="4"/>
      <c r="OFK223" s="4"/>
      <c r="OFL223" s="4"/>
      <c r="OFM223" s="4"/>
      <c r="OFN223" s="4"/>
      <c r="OFO223" s="4"/>
      <c r="OFP223" s="4"/>
      <c r="OFQ223" s="4"/>
      <c r="OFR223" s="4"/>
      <c r="OFS223" s="4"/>
      <c r="OFT223" s="4"/>
      <c r="OFU223" s="4"/>
      <c r="OFV223" s="4"/>
      <c r="OFW223" s="4"/>
      <c r="OFX223" s="4"/>
      <c r="OFY223" s="4"/>
      <c r="OFZ223" s="4"/>
      <c r="OGA223" s="4"/>
      <c r="OGB223" s="4"/>
      <c r="OGC223" s="4"/>
      <c r="OGD223" s="4"/>
      <c r="OGE223" s="4"/>
      <c r="OGF223" s="4"/>
      <c r="OGG223" s="4"/>
      <c r="OGH223" s="4"/>
      <c r="OGI223" s="4"/>
      <c r="OGJ223" s="4"/>
      <c r="OGK223" s="4"/>
      <c r="OGL223" s="4"/>
      <c r="OGM223" s="4"/>
      <c r="OGN223" s="4"/>
      <c r="OGO223" s="4"/>
      <c r="OGP223" s="4"/>
      <c r="OGQ223" s="4"/>
      <c r="OGR223" s="4"/>
      <c r="OGS223" s="4"/>
      <c r="OGT223" s="4"/>
      <c r="OGU223" s="4"/>
      <c r="OGV223" s="4"/>
      <c r="OGW223" s="4"/>
      <c r="OGX223" s="4"/>
      <c r="OGY223" s="4"/>
      <c r="OGZ223" s="4"/>
      <c r="OHA223" s="4"/>
      <c r="OHB223" s="4"/>
      <c r="OHC223" s="4"/>
      <c r="OHD223" s="4"/>
      <c r="OHE223" s="4"/>
      <c r="OHF223" s="4"/>
      <c r="OHG223" s="4"/>
      <c r="OHH223" s="4"/>
      <c r="OHI223" s="4"/>
      <c r="OHJ223" s="4"/>
      <c r="OHK223" s="4"/>
      <c r="OHL223" s="4"/>
      <c r="OHM223" s="4"/>
      <c r="OHN223" s="4"/>
      <c r="OHO223" s="4"/>
      <c r="OHP223" s="4"/>
      <c r="OHQ223" s="4"/>
      <c r="OHR223" s="4"/>
      <c r="OHS223" s="4"/>
      <c r="OHT223" s="4"/>
      <c r="OHU223" s="4"/>
      <c r="OHV223" s="4"/>
      <c r="OHW223" s="4"/>
      <c r="OHX223" s="4"/>
      <c r="OHY223" s="4"/>
      <c r="OHZ223" s="4"/>
      <c r="OIA223" s="4"/>
      <c r="OIB223" s="4"/>
      <c r="OIC223" s="4"/>
      <c r="OID223" s="4"/>
      <c r="OIE223" s="4"/>
      <c r="OIF223" s="4"/>
      <c r="OIG223" s="4"/>
      <c r="OIH223" s="4"/>
      <c r="OII223" s="4"/>
      <c r="OIJ223" s="4"/>
      <c r="OIK223" s="4"/>
      <c r="OIL223" s="4"/>
      <c r="OIM223" s="4"/>
      <c r="OIN223" s="4"/>
      <c r="OIO223" s="4"/>
      <c r="OIP223" s="4"/>
      <c r="OIQ223" s="4"/>
      <c r="OIR223" s="4"/>
      <c r="OIS223" s="4"/>
      <c r="OIT223" s="4"/>
      <c r="OIU223" s="4"/>
      <c r="OIV223" s="4"/>
      <c r="OIW223" s="4"/>
      <c r="OIX223" s="4"/>
      <c r="OIY223" s="4"/>
      <c r="OIZ223" s="4"/>
      <c r="OJA223" s="4"/>
      <c r="OJB223" s="4"/>
      <c r="OJC223" s="4"/>
      <c r="OJD223" s="4"/>
      <c r="OJE223" s="4"/>
      <c r="OJF223" s="4"/>
      <c r="OJG223" s="4"/>
      <c r="OJH223" s="4"/>
      <c r="OJI223" s="4"/>
      <c r="OJJ223" s="4"/>
      <c r="OJK223" s="4"/>
      <c r="OJL223" s="4"/>
      <c r="OJM223" s="4"/>
      <c r="OJN223" s="4"/>
      <c r="OJO223" s="4"/>
      <c r="OJP223" s="4"/>
      <c r="OJQ223" s="4"/>
      <c r="OJR223" s="4"/>
      <c r="OJS223" s="4"/>
      <c r="OJT223" s="4"/>
      <c r="OJU223" s="4"/>
      <c r="OJV223" s="4"/>
      <c r="OJW223" s="4"/>
      <c r="OJX223" s="4"/>
      <c r="OJY223" s="4"/>
      <c r="OJZ223" s="4"/>
      <c r="OKA223" s="4"/>
      <c r="OKB223" s="4"/>
      <c r="OKC223" s="4"/>
      <c r="OKD223" s="4"/>
      <c r="OKE223" s="4"/>
      <c r="OKF223" s="4"/>
      <c r="OKG223" s="4"/>
      <c r="OKH223" s="4"/>
      <c r="OKI223" s="4"/>
      <c r="OKJ223" s="4"/>
      <c r="OKK223" s="4"/>
      <c r="OKL223" s="4"/>
      <c r="OKM223" s="4"/>
      <c r="OKN223" s="4"/>
      <c r="OKO223" s="4"/>
      <c r="OKP223" s="4"/>
      <c r="OKQ223" s="4"/>
      <c r="OKR223" s="4"/>
      <c r="OKS223" s="4"/>
      <c r="OKT223" s="4"/>
      <c r="OKU223" s="4"/>
      <c r="OKV223" s="4"/>
      <c r="OKW223" s="4"/>
      <c r="OKX223" s="4"/>
      <c r="OKY223" s="4"/>
      <c r="OKZ223" s="4"/>
      <c r="OLA223" s="4"/>
      <c r="OLB223" s="4"/>
      <c r="OLC223" s="4"/>
      <c r="OLD223" s="4"/>
      <c r="OLE223" s="4"/>
      <c r="OLF223" s="4"/>
      <c r="OLG223" s="4"/>
      <c r="OLH223" s="4"/>
      <c r="OLI223" s="4"/>
      <c r="OLJ223" s="4"/>
      <c r="OLK223" s="4"/>
      <c r="OLL223" s="4"/>
      <c r="OLM223" s="4"/>
      <c r="OLN223" s="4"/>
      <c r="OLO223" s="4"/>
      <c r="OLP223" s="4"/>
      <c r="OLQ223" s="4"/>
      <c r="OLR223" s="4"/>
      <c r="OLS223" s="4"/>
      <c r="OLT223" s="4"/>
      <c r="OLU223" s="4"/>
      <c r="OLV223" s="4"/>
      <c r="OLW223" s="4"/>
      <c r="OLX223" s="4"/>
      <c r="OLY223" s="4"/>
      <c r="OLZ223" s="4"/>
      <c r="OMA223" s="4"/>
      <c r="OMB223" s="4"/>
      <c r="OMC223" s="4"/>
      <c r="OMD223" s="4"/>
      <c r="OME223" s="4"/>
      <c r="OMF223" s="4"/>
      <c r="OMG223" s="4"/>
      <c r="OMH223" s="4"/>
      <c r="OMI223" s="4"/>
      <c r="OMJ223" s="4"/>
      <c r="OMK223" s="4"/>
      <c r="OML223" s="4"/>
      <c r="OMM223" s="4"/>
      <c r="OMN223" s="4"/>
      <c r="OMO223" s="4"/>
      <c r="OMP223" s="4"/>
      <c r="OMQ223" s="4"/>
      <c r="OMR223" s="4"/>
      <c r="OMS223" s="4"/>
      <c r="OMT223" s="4"/>
      <c r="OMU223" s="4"/>
      <c r="OMV223" s="4"/>
      <c r="OMW223" s="4"/>
      <c r="OMX223" s="4"/>
      <c r="OMY223" s="4"/>
      <c r="OMZ223" s="4"/>
      <c r="ONA223" s="4"/>
      <c r="ONB223" s="4"/>
      <c r="ONC223" s="4"/>
      <c r="OND223" s="4"/>
      <c r="ONE223" s="4"/>
      <c r="ONF223" s="4"/>
      <c r="ONG223" s="4"/>
      <c r="ONH223" s="4"/>
      <c r="ONI223" s="4"/>
      <c r="ONJ223" s="4"/>
      <c r="ONK223" s="4"/>
      <c r="ONL223" s="4"/>
      <c r="ONM223" s="4"/>
      <c r="ONN223" s="4"/>
      <c r="ONO223" s="4"/>
      <c r="ONP223" s="4"/>
      <c r="ONQ223" s="4"/>
      <c r="ONR223" s="4"/>
      <c r="ONS223" s="4"/>
      <c r="ONT223" s="4"/>
      <c r="ONU223" s="4"/>
      <c r="ONV223" s="4"/>
      <c r="ONW223" s="4"/>
      <c r="ONX223" s="4"/>
      <c r="ONY223" s="4"/>
      <c r="ONZ223" s="4"/>
      <c r="OOA223" s="4"/>
      <c r="OOB223" s="4"/>
      <c r="OOC223" s="4"/>
      <c r="OOD223" s="4"/>
      <c r="OOE223" s="4"/>
      <c r="OOF223" s="4"/>
      <c r="OOG223" s="4"/>
      <c r="OOH223" s="4"/>
      <c r="OOI223" s="4"/>
      <c r="OOJ223" s="4"/>
      <c r="OOK223" s="4"/>
      <c r="OOL223" s="4"/>
      <c r="OOM223" s="4"/>
      <c r="OON223" s="4"/>
      <c r="OOO223" s="4"/>
      <c r="OOP223" s="4"/>
      <c r="OOQ223" s="4"/>
      <c r="OOR223" s="4"/>
      <c r="OOS223" s="4"/>
      <c r="OOT223" s="4"/>
      <c r="OOU223" s="4"/>
      <c r="OOV223" s="4"/>
      <c r="OOW223" s="4"/>
      <c r="OOX223" s="4"/>
      <c r="OOY223" s="4"/>
      <c r="OOZ223" s="4"/>
      <c r="OPA223" s="4"/>
      <c r="OPB223" s="4"/>
      <c r="OPC223" s="4"/>
      <c r="OPD223" s="4"/>
      <c r="OPE223" s="4"/>
      <c r="OPF223" s="4"/>
      <c r="OPG223" s="4"/>
      <c r="OPH223" s="4"/>
      <c r="OPI223" s="4"/>
      <c r="OPJ223" s="4"/>
      <c r="OPK223" s="4"/>
      <c r="OPL223" s="4"/>
      <c r="OPM223" s="4"/>
      <c r="OPN223" s="4"/>
      <c r="OPO223" s="4"/>
      <c r="OPP223" s="4"/>
      <c r="OPQ223" s="4"/>
      <c r="OPR223" s="4"/>
      <c r="OPS223" s="4"/>
      <c r="OPT223" s="4"/>
      <c r="OPU223" s="4"/>
      <c r="OPV223" s="4"/>
      <c r="OPW223" s="4"/>
      <c r="OPX223" s="4"/>
      <c r="OPY223" s="4"/>
      <c r="OPZ223" s="4"/>
      <c r="OQA223" s="4"/>
      <c r="OQB223" s="4"/>
      <c r="OQC223" s="4"/>
      <c r="OQD223" s="4"/>
      <c r="OQE223" s="4"/>
      <c r="OQF223" s="4"/>
      <c r="OQG223" s="4"/>
      <c r="OQH223" s="4"/>
      <c r="OQI223" s="4"/>
      <c r="OQJ223" s="4"/>
      <c r="OQK223" s="4"/>
      <c r="OQL223" s="4"/>
      <c r="OQM223" s="4"/>
      <c r="OQN223" s="4"/>
      <c r="OQO223" s="4"/>
      <c r="OQP223" s="4"/>
      <c r="OQQ223" s="4"/>
      <c r="OQR223" s="4"/>
      <c r="OQS223" s="4"/>
      <c r="OQT223" s="4"/>
      <c r="OQU223" s="4"/>
      <c r="OQV223" s="4"/>
      <c r="OQW223" s="4"/>
      <c r="OQX223" s="4"/>
      <c r="OQY223" s="4"/>
      <c r="OQZ223" s="4"/>
      <c r="ORA223" s="4"/>
      <c r="ORB223" s="4"/>
      <c r="ORC223" s="4"/>
      <c r="ORD223" s="4"/>
      <c r="ORE223" s="4"/>
      <c r="ORF223" s="4"/>
      <c r="ORG223" s="4"/>
      <c r="ORH223" s="4"/>
      <c r="ORI223" s="4"/>
      <c r="ORJ223" s="4"/>
      <c r="ORK223" s="4"/>
      <c r="ORL223" s="4"/>
      <c r="ORM223" s="4"/>
      <c r="ORN223" s="4"/>
      <c r="ORO223" s="4"/>
      <c r="ORP223" s="4"/>
      <c r="ORQ223" s="4"/>
      <c r="ORR223" s="4"/>
      <c r="ORS223" s="4"/>
      <c r="ORT223" s="4"/>
      <c r="ORU223" s="4"/>
      <c r="ORV223" s="4"/>
      <c r="ORW223" s="4"/>
      <c r="ORX223" s="4"/>
      <c r="ORY223" s="4"/>
      <c r="ORZ223" s="4"/>
      <c r="OSA223" s="4"/>
      <c r="OSB223" s="4"/>
      <c r="OSC223" s="4"/>
      <c r="OSD223" s="4"/>
      <c r="OSE223" s="4"/>
      <c r="OSF223" s="4"/>
      <c r="OSG223" s="4"/>
      <c r="OSH223" s="4"/>
      <c r="OSI223" s="4"/>
      <c r="OSJ223" s="4"/>
      <c r="OSK223" s="4"/>
      <c r="OSL223" s="4"/>
      <c r="OSM223" s="4"/>
      <c r="OSN223" s="4"/>
      <c r="OSO223" s="4"/>
      <c r="OSP223" s="4"/>
      <c r="OSQ223" s="4"/>
      <c r="OSR223" s="4"/>
      <c r="OSS223" s="4"/>
      <c r="OST223" s="4"/>
      <c r="OSU223" s="4"/>
      <c r="OSV223" s="4"/>
      <c r="OSW223" s="4"/>
      <c r="OSX223" s="4"/>
      <c r="OSY223" s="4"/>
      <c r="OSZ223" s="4"/>
      <c r="OTA223" s="4"/>
      <c r="OTB223" s="4"/>
      <c r="OTC223" s="4"/>
      <c r="OTD223" s="4"/>
      <c r="OTE223" s="4"/>
      <c r="OTF223" s="4"/>
      <c r="OTG223" s="4"/>
      <c r="OTH223" s="4"/>
      <c r="OTI223" s="4"/>
      <c r="OTJ223" s="4"/>
      <c r="OTK223" s="4"/>
      <c r="OTL223" s="4"/>
      <c r="OTM223" s="4"/>
      <c r="OTN223" s="4"/>
      <c r="OTO223" s="4"/>
      <c r="OTP223" s="4"/>
      <c r="OTQ223" s="4"/>
      <c r="OTR223" s="4"/>
      <c r="OTS223" s="4"/>
      <c r="OTT223" s="4"/>
      <c r="OTU223" s="4"/>
      <c r="OTV223" s="4"/>
      <c r="OTW223" s="4"/>
      <c r="OTX223" s="4"/>
      <c r="OTY223" s="4"/>
      <c r="OTZ223" s="4"/>
      <c r="OUA223" s="4"/>
      <c r="OUB223" s="4"/>
      <c r="OUC223" s="4"/>
      <c r="OUD223" s="4"/>
      <c r="OUE223" s="4"/>
      <c r="OUF223" s="4"/>
      <c r="OUG223" s="4"/>
      <c r="OUH223" s="4"/>
      <c r="OUI223" s="4"/>
      <c r="OUJ223" s="4"/>
      <c r="OUK223" s="4"/>
      <c r="OUL223" s="4"/>
      <c r="OUM223" s="4"/>
      <c r="OUN223" s="4"/>
      <c r="OUO223" s="4"/>
      <c r="OUP223" s="4"/>
      <c r="OUQ223" s="4"/>
      <c r="OUR223" s="4"/>
      <c r="OUS223" s="4"/>
      <c r="OUT223" s="4"/>
      <c r="OUU223" s="4"/>
      <c r="OUV223" s="4"/>
      <c r="OUW223" s="4"/>
      <c r="OUX223" s="4"/>
      <c r="OUY223" s="4"/>
      <c r="OUZ223" s="4"/>
      <c r="OVA223" s="4"/>
      <c r="OVB223" s="4"/>
      <c r="OVC223" s="4"/>
      <c r="OVD223" s="4"/>
      <c r="OVE223" s="4"/>
      <c r="OVF223" s="4"/>
      <c r="OVG223" s="4"/>
      <c r="OVH223" s="4"/>
      <c r="OVI223" s="4"/>
      <c r="OVJ223" s="4"/>
      <c r="OVK223" s="4"/>
      <c r="OVL223" s="4"/>
      <c r="OVM223" s="4"/>
      <c r="OVN223" s="4"/>
      <c r="OVO223" s="4"/>
      <c r="OVP223" s="4"/>
      <c r="OVQ223" s="4"/>
      <c r="OVR223" s="4"/>
      <c r="OVS223" s="4"/>
      <c r="OVT223" s="4"/>
      <c r="OVU223" s="4"/>
      <c r="OVV223" s="4"/>
      <c r="OVW223" s="4"/>
      <c r="OVX223" s="4"/>
      <c r="OVY223" s="4"/>
      <c r="OVZ223" s="4"/>
      <c r="OWA223" s="4"/>
      <c r="OWB223" s="4"/>
      <c r="OWC223" s="4"/>
      <c r="OWD223" s="4"/>
      <c r="OWE223" s="4"/>
      <c r="OWF223" s="4"/>
      <c r="OWG223" s="4"/>
      <c r="OWH223" s="4"/>
      <c r="OWI223" s="4"/>
      <c r="OWJ223" s="4"/>
      <c r="OWK223" s="4"/>
      <c r="OWL223" s="4"/>
      <c r="OWM223" s="4"/>
      <c r="OWN223" s="4"/>
      <c r="OWO223" s="4"/>
      <c r="OWP223" s="4"/>
      <c r="OWQ223" s="4"/>
      <c r="OWR223" s="4"/>
      <c r="OWS223" s="4"/>
      <c r="OWT223" s="4"/>
      <c r="OWU223" s="4"/>
      <c r="OWV223" s="4"/>
      <c r="OWW223" s="4"/>
      <c r="OWX223" s="4"/>
      <c r="OWY223" s="4"/>
      <c r="OWZ223" s="4"/>
      <c r="OXA223" s="4"/>
      <c r="OXB223" s="4"/>
      <c r="OXC223" s="4"/>
      <c r="OXD223" s="4"/>
      <c r="OXE223" s="4"/>
      <c r="OXF223" s="4"/>
      <c r="OXG223" s="4"/>
      <c r="OXH223" s="4"/>
      <c r="OXI223" s="4"/>
      <c r="OXJ223" s="4"/>
      <c r="OXK223" s="4"/>
      <c r="OXL223" s="4"/>
      <c r="OXM223" s="4"/>
      <c r="OXN223" s="4"/>
      <c r="OXO223" s="4"/>
      <c r="OXP223" s="4"/>
      <c r="OXQ223" s="4"/>
      <c r="OXR223" s="4"/>
      <c r="OXS223" s="4"/>
      <c r="OXT223" s="4"/>
      <c r="OXU223" s="4"/>
      <c r="OXV223" s="4"/>
      <c r="OXW223" s="4"/>
      <c r="OXX223" s="4"/>
      <c r="OXY223" s="4"/>
      <c r="OXZ223" s="4"/>
      <c r="OYA223" s="4"/>
      <c r="OYB223" s="4"/>
      <c r="OYC223" s="4"/>
      <c r="OYD223" s="4"/>
      <c r="OYE223" s="4"/>
      <c r="OYF223" s="4"/>
      <c r="OYG223" s="4"/>
      <c r="OYH223" s="4"/>
      <c r="OYI223" s="4"/>
      <c r="OYJ223" s="4"/>
      <c r="OYK223" s="4"/>
      <c r="OYL223" s="4"/>
      <c r="OYM223" s="4"/>
      <c r="OYN223" s="4"/>
      <c r="OYO223" s="4"/>
      <c r="OYP223" s="4"/>
      <c r="OYQ223" s="4"/>
      <c r="OYR223" s="4"/>
      <c r="OYS223" s="4"/>
      <c r="OYT223" s="4"/>
      <c r="OYU223" s="4"/>
      <c r="OYV223" s="4"/>
      <c r="OYW223" s="4"/>
      <c r="OYX223" s="4"/>
      <c r="OYY223" s="4"/>
      <c r="OYZ223" s="4"/>
      <c r="OZA223" s="4"/>
      <c r="OZB223" s="4"/>
      <c r="OZC223" s="4"/>
      <c r="OZD223" s="4"/>
      <c r="OZE223" s="4"/>
      <c r="OZF223" s="4"/>
      <c r="OZG223" s="4"/>
      <c r="OZH223" s="4"/>
      <c r="OZI223" s="4"/>
      <c r="OZJ223" s="4"/>
      <c r="OZK223" s="4"/>
      <c r="OZL223" s="4"/>
      <c r="OZM223" s="4"/>
      <c r="OZN223" s="4"/>
      <c r="OZO223" s="4"/>
      <c r="OZP223" s="4"/>
      <c r="OZQ223" s="4"/>
      <c r="OZR223" s="4"/>
      <c r="OZS223" s="4"/>
      <c r="OZT223" s="4"/>
      <c r="OZU223" s="4"/>
      <c r="OZV223" s="4"/>
      <c r="OZW223" s="4"/>
      <c r="OZX223" s="4"/>
      <c r="OZY223" s="4"/>
      <c r="OZZ223" s="4"/>
      <c r="PAA223" s="4"/>
      <c r="PAB223" s="4"/>
      <c r="PAC223" s="4"/>
      <c r="PAD223" s="4"/>
      <c r="PAE223" s="4"/>
      <c r="PAF223" s="4"/>
      <c r="PAG223" s="4"/>
      <c r="PAH223" s="4"/>
      <c r="PAI223" s="4"/>
      <c r="PAJ223" s="4"/>
      <c r="PAK223" s="4"/>
      <c r="PAL223" s="4"/>
      <c r="PAM223" s="4"/>
      <c r="PAN223" s="4"/>
      <c r="PAO223" s="4"/>
      <c r="PAP223" s="4"/>
      <c r="PAQ223" s="4"/>
      <c r="PAR223" s="4"/>
      <c r="PAS223" s="4"/>
      <c r="PAT223" s="4"/>
      <c r="PAU223" s="4"/>
      <c r="PAV223" s="4"/>
      <c r="PAW223" s="4"/>
      <c r="PAX223" s="4"/>
      <c r="PAY223" s="4"/>
      <c r="PAZ223" s="4"/>
      <c r="PBA223" s="4"/>
      <c r="PBB223" s="4"/>
      <c r="PBC223" s="4"/>
      <c r="PBD223" s="4"/>
      <c r="PBE223" s="4"/>
      <c r="PBF223" s="4"/>
      <c r="PBG223" s="4"/>
      <c r="PBH223" s="4"/>
      <c r="PBI223" s="4"/>
      <c r="PBJ223" s="4"/>
      <c r="PBK223" s="4"/>
      <c r="PBL223" s="4"/>
      <c r="PBM223" s="4"/>
      <c r="PBN223" s="4"/>
      <c r="PBO223" s="4"/>
      <c r="PBP223" s="4"/>
      <c r="PBQ223" s="4"/>
      <c r="PBR223" s="4"/>
      <c r="PBS223" s="4"/>
      <c r="PBT223" s="4"/>
      <c r="PBU223" s="4"/>
      <c r="PBV223" s="4"/>
      <c r="PBW223" s="4"/>
      <c r="PBX223" s="4"/>
      <c r="PBY223" s="4"/>
      <c r="PBZ223" s="4"/>
      <c r="PCA223" s="4"/>
      <c r="PCB223" s="4"/>
      <c r="PCC223" s="4"/>
      <c r="PCD223" s="4"/>
      <c r="PCE223" s="4"/>
      <c r="PCF223" s="4"/>
      <c r="PCG223" s="4"/>
      <c r="PCH223" s="4"/>
      <c r="PCI223" s="4"/>
      <c r="PCJ223" s="4"/>
      <c r="PCK223" s="4"/>
      <c r="PCL223" s="4"/>
      <c r="PCM223" s="4"/>
      <c r="PCN223" s="4"/>
      <c r="PCO223" s="4"/>
      <c r="PCP223" s="4"/>
      <c r="PCQ223" s="4"/>
      <c r="PCR223" s="4"/>
      <c r="PCS223" s="4"/>
      <c r="PCT223" s="4"/>
      <c r="PCU223" s="4"/>
      <c r="PCV223" s="4"/>
      <c r="PCW223" s="4"/>
      <c r="PCX223" s="4"/>
      <c r="PCY223" s="4"/>
      <c r="PCZ223" s="4"/>
      <c r="PDA223" s="4"/>
      <c r="PDB223" s="4"/>
      <c r="PDC223" s="4"/>
      <c r="PDD223" s="4"/>
      <c r="PDE223" s="4"/>
      <c r="PDF223" s="4"/>
      <c r="PDG223" s="4"/>
      <c r="PDH223" s="4"/>
      <c r="PDI223" s="4"/>
      <c r="PDJ223" s="4"/>
      <c r="PDK223" s="4"/>
      <c r="PDL223" s="4"/>
      <c r="PDM223" s="4"/>
      <c r="PDN223" s="4"/>
      <c r="PDO223" s="4"/>
      <c r="PDP223" s="4"/>
      <c r="PDQ223" s="4"/>
      <c r="PDR223" s="4"/>
      <c r="PDS223" s="4"/>
      <c r="PDT223" s="4"/>
      <c r="PDU223" s="4"/>
      <c r="PDV223" s="4"/>
      <c r="PDW223" s="4"/>
      <c r="PDX223" s="4"/>
      <c r="PDY223" s="4"/>
      <c r="PDZ223" s="4"/>
      <c r="PEA223" s="4"/>
      <c r="PEB223" s="4"/>
      <c r="PEC223" s="4"/>
      <c r="PED223" s="4"/>
      <c r="PEE223" s="4"/>
      <c r="PEF223" s="4"/>
      <c r="PEG223" s="4"/>
      <c r="PEH223" s="4"/>
      <c r="PEI223" s="4"/>
      <c r="PEJ223" s="4"/>
      <c r="PEK223" s="4"/>
      <c r="PEL223" s="4"/>
      <c r="PEM223" s="4"/>
      <c r="PEN223" s="4"/>
      <c r="PEO223" s="4"/>
      <c r="PEP223" s="4"/>
      <c r="PEQ223" s="4"/>
      <c r="PER223" s="4"/>
      <c r="PES223" s="4"/>
      <c r="PET223" s="4"/>
      <c r="PEU223" s="4"/>
      <c r="PEV223" s="4"/>
      <c r="PEW223" s="4"/>
      <c r="PEX223" s="4"/>
      <c r="PEY223" s="4"/>
      <c r="PEZ223" s="4"/>
      <c r="PFA223" s="4"/>
      <c r="PFB223" s="4"/>
      <c r="PFC223" s="4"/>
      <c r="PFD223" s="4"/>
      <c r="PFE223" s="4"/>
      <c r="PFF223" s="4"/>
      <c r="PFG223" s="4"/>
      <c r="PFH223" s="4"/>
      <c r="PFI223" s="4"/>
      <c r="PFJ223" s="4"/>
      <c r="PFK223" s="4"/>
      <c r="PFL223" s="4"/>
      <c r="PFM223" s="4"/>
      <c r="PFN223" s="4"/>
      <c r="PFO223" s="4"/>
      <c r="PFP223" s="4"/>
      <c r="PFQ223" s="4"/>
      <c r="PFR223" s="4"/>
      <c r="PFS223" s="4"/>
      <c r="PFT223" s="4"/>
      <c r="PFU223" s="4"/>
      <c r="PFV223" s="4"/>
      <c r="PFW223" s="4"/>
      <c r="PFX223" s="4"/>
      <c r="PFY223" s="4"/>
      <c r="PFZ223" s="4"/>
      <c r="PGA223" s="4"/>
      <c r="PGB223" s="4"/>
      <c r="PGC223" s="4"/>
      <c r="PGD223" s="4"/>
      <c r="PGE223" s="4"/>
      <c r="PGF223" s="4"/>
      <c r="PGG223" s="4"/>
      <c r="PGH223" s="4"/>
      <c r="PGI223" s="4"/>
      <c r="PGJ223" s="4"/>
      <c r="PGK223" s="4"/>
      <c r="PGL223" s="4"/>
      <c r="PGM223" s="4"/>
      <c r="PGN223" s="4"/>
      <c r="PGO223" s="4"/>
      <c r="PGP223" s="4"/>
      <c r="PGQ223" s="4"/>
      <c r="PGR223" s="4"/>
      <c r="PGS223" s="4"/>
      <c r="PGT223" s="4"/>
      <c r="PGU223" s="4"/>
      <c r="PGV223" s="4"/>
      <c r="PGW223" s="4"/>
      <c r="PGX223" s="4"/>
      <c r="PGY223" s="4"/>
      <c r="PGZ223" s="4"/>
      <c r="PHA223" s="4"/>
      <c r="PHB223" s="4"/>
      <c r="PHC223" s="4"/>
      <c r="PHD223" s="4"/>
      <c r="PHE223" s="4"/>
      <c r="PHF223" s="4"/>
      <c r="PHG223" s="4"/>
      <c r="PHH223" s="4"/>
      <c r="PHI223" s="4"/>
      <c r="PHJ223" s="4"/>
      <c r="PHK223" s="4"/>
      <c r="PHL223" s="4"/>
      <c r="PHM223" s="4"/>
      <c r="PHN223" s="4"/>
      <c r="PHO223" s="4"/>
      <c r="PHP223" s="4"/>
      <c r="PHQ223" s="4"/>
      <c r="PHR223" s="4"/>
      <c r="PHS223" s="4"/>
      <c r="PHT223" s="4"/>
      <c r="PHU223" s="4"/>
      <c r="PHV223" s="4"/>
      <c r="PHW223" s="4"/>
      <c r="PHX223" s="4"/>
      <c r="PHY223" s="4"/>
      <c r="PHZ223" s="4"/>
      <c r="PIA223" s="4"/>
      <c r="PIB223" s="4"/>
      <c r="PIC223" s="4"/>
      <c r="PID223" s="4"/>
      <c r="PIE223" s="4"/>
      <c r="PIF223" s="4"/>
      <c r="PIG223" s="4"/>
      <c r="PIH223" s="4"/>
      <c r="PII223" s="4"/>
      <c r="PIJ223" s="4"/>
      <c r="PIK223" s="4"/>
      <c r="PIL223" s="4"/>
      <c r="PIM223" s="4"/>
      <c r="PIN223" s="4"/>
      <c r="PIO223" s="4"/>
      <c r="PIP223" s="4"/>
      <c r="PIQ223" s="4"/>
      <c r="PIR223" s="4"/>
      <c r="PIS223" s="4"/>
      <c r="PIT223" s="4"/>
      <c r="PIU223" s="4"/>
      <c r="PIV223" s="4"/>
      <c r="PIW223" s="4"/>
      <c r="PIX223" s="4"/>
      <c r="PIY223" s="4"/>
      <c r="PIZ223" s="4"/>
      <c r="PJA223" s="4"/>
      <c r="PJB223" s="4"/>
      <c r="PJC223" s="4"/>
      <c r="PJD223" s="4"/>
      <c r="PJE223" s="4"/>
      <c r="PJF223" s="4"/>
      <c r="PJG223" s="4"/>
      <c r="PJH223" s="4"/>
      <c r="PJI223" s="4"/>
      <c r="PJJ223" s="4"/>
      <c r="PJK223" s="4"/>
      <c r="PJL223" s="4"/>
      <c r="PJM223" s="4"/>
      <c r="PJN223" s="4"/>
      <c r="PJO223" s="4"/>
      <c r="PJP223" s="4"/>
      <c r="PJQ223" s="4"/>
      <c r="PJR223" s="4"/>
      <c r="PJS223" s="4"/>
      <c r="PJT223" s="4"/>
      <c r="PJU223" s="4"/>
      <c r="PJV223" s="4"/>
      <c r="PJW223" s="4"/>
      <c r="PJX223" s="4"/>
      <c r="PJY223" s="4"/>
      <c r="PJZ223" s="4"/>
      <c r="PKA223" s="4"/>
      <c r="PKB223" s="4"/>
      <c r="PKC223" s="4"/>
      <c r="PKD223" s="4"/>
      <c r="PKE223" s="4"/>
      <c r="PKF223" s="4"/>
      <c r="PKG223" s="4"/>
      <c r="PKH223" s="4"/>
      <c r="PKI223" s="4"/>
      <c r="PKJ223" s="4"/>
      <c r="PKK223" s="4"/>
      <c r="PKL223" s="4"/>
      <c r="PKM223" s="4"/>
      <c r="PKN223" s="4"/>
      <c r="PKO223" s="4"/>
      <c r="PKP223" s="4"/>
      <c r="PKQ223" s="4"/>
      <c r="PKR223" s="4"/>
      <c r="PKS223" s="4"/>
      <c r="PKT223" s="4"/>
      <c r="PKU223" s="4"/>
      <c r="PKV223" s="4"/>
      <c r="PKW223" s="4"/>
      <c r="PKX223" s="4"/>
      <c r="PKY223" s="4"/>
      <c r="PKZ223" s="4"/>
      <c r="PLA223" s="4"/>
      <c r="PLB223" s="4"/>
      <c r="PLC223" s="4"/>
      <c r="PLD223" s="4"/>
      <c r="PLE223" s="4"/>
      <c r="PLF223" s="4"/>
      <c r="PLG223" s="4"/>
      <c r="PLH223" s="4"/>
      <c r="PLI223" s="4"/>
      <c r="PLJ223" s="4"/>
      <c r="PLK223" s="4"/>
      <c r="PLL223" s="4"/>
      <c r="PLM223" s="4"/>
      <c r="PLN223" s="4"/>
      <c r="PLO223" s="4"/>
      <c r="PLP223" s="4"/>
      <c r="PLQ223" s="4"/>
      <c r="PLR223" s="4"/>
      <c r="PLS223" s="4"/>
      <c r="PLT223" s="4"/>
      <c r="PLU223" s="4"/>
      <c r="PLV223" s="4"/>
      <c r="PLW223" s="4"/>
      <c r="PLX223" s="4"/>
      <c r="PLY223" s="4"/>
      <c r="PLZ223" s="4"/>
      <c r="PMA223" s="4"/>
      <c r="PMB223" s="4"/>
      <c r="PMC223" s="4"/>
      <c r="PMD223" s="4"/>
      <c r="PME223" s="4"/>
      <c r="PMF223" s="4"/>
      <c r="PMG223" s="4"/>
      <c r="PMH223" s="4"/>
      <c r="PMI223" s="4"/>
      <c r="PMJ223" s="4"/>
      <c r="PMK223" s="4"/>
      <c r="PML223" s="4"/>
      <c r="PMM223" s="4"/>
      <c r="PMN223" s="4"/>
      <c r="PMO223" s="4"/>
      <c r="PMP223" s="4"/>
      <c r="PMQ223" s="4"/>
      <c r="PMR223" s="4"/>
      <c r="PMS223" s="4"/>
      <c r="PMT223" s="4"/>
      <c r="PMU223" s="4"/>
      <c r="PMV223" s="4"/>
      <c r="PMW223" s="4"/>
      <c r="PMX223" s="4"/>
      <c r="PMY223" s="4"/>
      <c r="PMZ223" s="4"/>
      <c r="PNA223" s="4"/>
      <c r="PNB223" s="4"/>
      <c r="PNC223" s="4"/>
      <c r="PND223" s="4"/>
      <c r="PNE223" s="4"/>
      <c r="PNF223" s="4"/>
      <c r="PNG223" s="4"/>
      <c r="PNH223" s="4"/>
      <c r="PNI223" s="4"/>
      <c r="PNJ223" s="4"/>
      <c r="PNK223" s="4"/>
      <c r="PNL223" s="4"/>
      <c r="PNM223" s="4"/>
      <c r="PNN223" s="4"/>
      <c r="PNO223" s="4"/>
      <c r="PNP223" s="4"/>
      <c r="PNQ223" s="4"/>
      <c r="PNR223" s="4"/>
      <c r="PNS223" s="4"/>
      <c r="PNT223" s="4"/>
      <c r="PNU223" s="4"/>
      <c r="PNV223" s="4"/>
      <c r="PNW223" s="4"/>
      <c r="PNX223" s="4"/>
      <c r="PNY223" s="4"/>
      <c r="PNZ223" s="4"/>
      <c r="POA223" s="4"/>
      <c r="POB223" s="4"/>
      <c r="POC223" s="4"/>
      <c r="POD223" s="4"/>
      <c r="POE223" s="4"/>
      <c r="POF223" s="4"/>
      <c r="POG223" s="4"/>
      <c r="POH223" s="4"/>
      <c r="POI223" s="4"/>
      <c r="POJ223" s="4"/>
      <c r="POK223" s="4"/>
      <c r="POL223" s="4"/>
      <c r="POM223" s="4"/>
      <c r="PON223" s="4"/>
      <c r="POO223" s="4"/>
      <c r="POP223" s="4"/>
      <c r="POQ223" s="4"/>
      <c r="POR223" s="4"/>
      <c r="POS223" s="4"/>
      <c r="POT223" s="4"/>
      <c r="POU223" s="4"/>
      <c r="POV223" s="4"/>
      <c r="POW223" s="4"/>
      <c r="POX223" s="4"/>
      <c r="POY223" s="4"/>
      <c r="POZ223" s="4"/>
      <c r="PPA223" s="4"/>
      <c r="PPB223" s="4"/>
      <c r="PPC223" s="4"/>
      <c r="PPD223" s="4"/>
      <c r="PPE223" s="4"/>
      <c r="PPF223" s="4"/>
      <c r="PPG223" s="4"/>
      <c r="PPH223" s="4"/>
      <c r="PPI223" s="4"/>
      <c r="PPJ223" s="4"/>
      <c r="PPK223" s="4"/>
      <c r="PPL223" s="4"/>
      <c r="PPM223" s="4"/>
      <c r="PPN223" s="4"/>
      <c r="PPO223" s="4"/>
      <c r="PPP223" s="4"/>
      <c r="PPQ223" s="4"/>
      <c r="PPR223" s="4"/>
      <c r="PPS223" s="4"/>
      <c r="PPT223" s="4"/>
      <c r="PPU223" s="4"/>
      <c r="PPV223" s="4"/>
      <c r="PPW223" s="4"/>
      <c r="PPX223" s="4"/>
      <c r="PPY223" s="4"/>
      <c r="PPZ223" s="4"/>
      <c r="PQA223" s="4"/>
      <c r="PQB223" s="4"/>
      <c r="PQC223" s="4"/>
      <c r="PQD223" s="4"/>
      <c r="PQE223" s="4"/>
      <c r="PQF223" s="4"/>
      <c r="PQG223" s="4"/>
      <c r="PQH223" s="4"/>
      <c r="PQI223" s="4"/>
      <c r="PQJ223" s="4"/>
      <c r="PQK223" s="4"/>
      <c r="PQL223" s="4"/>
      <c r="PQM223" s="4"/>
      <c r="PQN223" s="4"/>
      <c r="PQO223" s="4"/>
      <c r="PQP223" s="4"/>
      <c r="PQQ223" s="4"/>
      <c r="PQR223" s="4"/>
      <c r="PQS223" s="4"/>
      <c r="PQT223" s="4"/>
      <c r="PQU223" s="4"/>
      <c r="PQV223" s="4"/>
      <c r="PQW223" s="4"/>
      <c r="PQX223" s="4"/>
      <c r="PQY223" s="4"/>
      <c r="PQZ223" s="4"/>
      <c r="PRA223" s="4"/>
      <c r="PRB223" s="4"/>
      <c r="PRC223" s="4"/>
      <c r="PRD223" s="4"/>
      <c r="PRE223" s="4"/>
      <c r="PRF223" s="4"/>
      <c r="PRG223" s="4"/>
      <c r="PRH223" s="4"/>
      <c r="PRI223" s="4"/>
      <c r="PRJ223" s="4"/>
      <c r="PRK223" s="4"/>
      <c r="PRL223" s="4"/>
      <c r="PRM223" s="4"/>
      <c r="PRN223" s="4"/>
      <c r="PRO223" s="4"/>
      <c r="PRP223" s="4"/>
      <c r="PRQ223" s="4"/>
      <c r="PRR223" s="4"/>
      <c r="PRS223" s="4"/>
      <c r="PRT223" s="4"/>
      <c r="PRU223" s="4"/>
      <c r="PRV223" s="4"/>
      <c r="PRW223" s="4"/>
      <c r="PRX223" s="4"/>
      <c r="PRY223" s="4"/>
      <c r="PRZ223" s="4"/>
      <c r="PSA223" s="4"/>
      <c r="PSB223" s="4"/>
      <c r="PSC223" s="4"/>
      <c r="PSD223" s="4"/>
      <c r="PSE223" s="4"/>
      <c r="PSF223" s="4"/>
      <c r="PSG223" s="4"/>
      <c r="PSH223" s="4"/>
      <c r="PSI223" s="4"/>
      <c r="PSJ223" s="4"/>
      <c r="PSK223" s="4"/>
      <c r="PSL223" s="4"/>
      <c r="PSM223" s="4"/>
      <c r="PSN223" s="4"/>
      <c r="PSO223" s="4"/>
      <c r="PSP223" s="4"/>
      <c r="PSQ223" s="4"/>
      <c r="PSR223" s="4"/>
      <c r="PSS223" s="4"/>
      <c r="PST223" s="4"/>
      <c r="PSU223" s="4"/>
      <c r="PSV223" s="4"/>
      <c r="PSW223" s="4"/>
      <c r="PSX223" s="4"/>
      <c r="PSY223" s="4"/>
      <c r="PSZ223" s="4"/>
      <c r="PTA223" s="4"/>
      <c r="PTB223" s="4"/>
      <c r="PTC223" s="4"/>
      <c r="PTD223" s="4"/>
      <c r="PTE223" s="4"/>
      <c r="PTF223" s="4"/>
      <c r="PTG223" s="4"/>
      <c r="PTH223" s="4"/>
      <c r="PTI223" s="4"/>
      <c r="PTJ223" s="4"/>
      <c r="PTK223" s="4"/>
      <c r="PTL223" s="4"/>
      <c r="PTM223" s="4"/>
      <c r="PTN223" s="4"/>
      <c r="PTO223" s="4"/>
      <c r="PTP223" s="4"/>
      <c r="PTQ223" s="4"/>
      <c r="PTR223" s="4"/>
      <c r="PTS223" s="4"/>
      <c r="PTT223" s="4"/>
      <c r="PTU223" s="4"/>
      <c r="PTV223" s="4"/>
      <c r="PTW223" s="4"/>
      <c r="PTX223" s="4"/>
      <c r="PTY223" s="4"/>
      <c r="PTZ223" s="4"/>
      <c r="PUA223" s="4"/>
      <c r="PUB223" s="4"/>
      <c r="PUC223" s="4"/>
      <c r="PUD223" s="4"/>
      <c r="PUE223" s="4"/>
      <c r="PUF223" s="4"/>
      <c r="PUG223" s="4"/>
      <c r="PUH223" s="4"/>
      <c r="PUI223" s="4"/>
      <c r="PUJ223" s="4"/>
      <c r="PUK223" s="4"/>
      <c r="PUL223" s="4"/>
      <c r="PUM223" s="4"/>
      <c r="PUN223" s="4"/>
      <c r="PUO223" s="4"/>
      <c r="PUP223" s="4"/>
      <c r="PUQ223" s="4"/>
      <c r="PUR223" s="4"/>
      <c r="PUS223" s="4"/>
      <c r="PUT223" s="4"/>
      <c r="PUU223" s="4"/>
      <c r="PUV223" s="4"/>
      <c r="PUW223" s="4"/>
      <c r="PUX223" s="4"/>
      <c r="PUY223" s="4"/>
      <c r="PUZ223" s="4"/>
      <c r="PVA223" s="4"/>
      <c r="PVB223" s="4"/>
      <c r="PVC223" s="4"/>
      <c r="PVD223" s="4"/>
      <c r="PVE223" s="4"/>
      <c r="PVF223" s="4"/>
      <c r="PVG223" s="4"/>
      <c r="PVH223" s="4"/>
      <c r="PVI223" s="4"/>
      <c r="PVJ223" s="4"/>
      <c r="PVK223" s="4"/>
      <c r="PVL223" s="4"/>
      <c r="PVM223" s="4"/>
      <c r="PVN223" s="4"/>
      <c r="PVO223" s="4"/>
      <c r="PVP223" s="4"/>
      <c r="PVQ223" s="4"/>
      <c r="PVR223" s="4"/>
      <c r="PVS223" s="4"/>
      <c r="PVT223" s="4"/>
      <c r="PVU223" s="4"/>
      <c r="PVV223" s="4"/>
      <c r="PVW223" s="4"/>
      <c r="PVX223" s="4"/>
      <c r="PVY223" s="4"/>
      <c r="PVZ223" s="4"/>
      <c r="PWA223" s="4"/>
      <c r="PWB223" s="4"/>
      <c r="PWC223" s="4"/>
      <c r="PWD223" s="4"/>
      <c r="PWE223" s="4"/>
      <c r="PWF223" s="4"/>
      <c r="PWG223" s="4"/>
      <c r="PWH223" s="4"/>
      <c r="PWI223" s="4"/>
      <c r="PWJ223" s="4"/>
      <c r="PWK223" s="4"/>
      <c r="PWL223" s="4"/>
      <c r="PWM223" s="4"/>
      <c r="PWN223" s="4"/>
      <c r="PWO223" s="4"/>
      <c r="PWP223" s="4"/>
      <c r="PWQ223" s="4"/>
      <c r="PWR223" s="4"/>
      <c r="PWS223" s="4"/>
      <c r="PWT223" s="4"/>
      <c r="PWU223" s="4"/>
      <c r="PWV223" s="4"/>
      <c r="PWW223" s="4"/>
      <c r="PWX223" s="4"/>
      <c r="PWY223" s="4"/>
      <c r="PWZ223" s="4"/>
      <c r="PXA223" s="4"/>
      <c r="PXB223" s="4"/>
      <c r="PXC223" s="4"/>
      <c r="PXD223" s="4"/>
      <c r="PXE223" s="4"/>
      <c r="PXF223" s="4"/>
      <c r="PXG223" s="4"/>
      <c r="PXH223" s="4"/>
      <c r="PXI223" s="4"/>
      <c r="PXJ223" s="4"/>
      <c r="PXK223" s="4"/>
      <c r="PXL223" s="4"/>
      <c r="PXM223" s="4"/>
      <c r="PXN223" s="4"/>
      <c r="PXO223" s="4"/>
      <c r="PXP223" s="4"/>
      <c r="PXQ223" s="4"/>
      <c r="PXR223" s="4"/>
      <c r="PXS223" s="4"/>
      <c r="PXT223" s="4"/>
      <c r="PXU223" s="4"/>
      <c r="PXV223" s="4"/>
      <c r="PXW223" s="4"/>
      <c r="PXX223" s="4"/>
      <c r="PXY223" s="4"/>
      <c r="PXZ223" s="4"/>
      <c r="PYA223" s="4"/>
      <c r="PYB223" s="4"/>
      <c r="PYC223" s="4"/>
      <c r="PYD223" s="4"/>
      <c r="PYE223" s="4"/>
      <c r="PYF223" s="4"/>
      <c r="PYG223" s="4"/>
      <c r="PYH223" s="4"/>
      <c r="PYI223" s="4"/>
      <c r="PYJ223" s="4"/>
      <c r="PYK223" s="4"/>
      <c r="PYL223" s="4"/>
      <c r="PYM223" s="4"/>
      <c r="PYN223" s="4"/>
      <c r="PYO223" s="4"/>
      <c r="PYP223" s="4"/>
      <c r="PYQ223" s="4"/>
      <c r="PYR223" s="4"/>
      <c r="PYS223" s="4"/>
      <c r="PYT223" s="4"/>
      <c r="PYU223" s="4"/>
      <c r="PYV223" s="4"/>
      <c r="PYW223" s="4"/>
      <c r="PYX223" s="4"/>
      <c r="PYY223" s="4"/>
      <c r="PYZ223" s="4"/>
      <c r="PZA223" s="4"/>
      <c r="PZB223" s="4"/>
      <c r="PZC223" s="4"/>
      <c r="PZD223" s="4"/>
      <c r="PZE223" s="4"/>
      <c r="PZF223" s="4"/>
      <c r="PZG223" s="4"/>
      <c r="PZH223" s="4"/>
      <c r="PZI223" s="4"/>
      <c r="PZJ223" s="4"/>
      <c r="PZK223" s="4"/>
      <c r="PZL223" s="4"/>
      <c r="PZM223" s="4"/>
      <c r="PZN223" s="4"/>
      <c r="PZO223" s="4"/>
      <c r="PZP223" s="4"/>
      <c r="PZQ223" s="4"/>
      <c r="PZR223" s="4"/>
      <c r="PZS223" s="4"/>
      <c r="PZT223" s="4"/>
      <c r="PZU223" s="4"/>
      <c r="PZV223" s="4"/>
      <c r="PZW223" s="4"/>
      <c r="PZX223" s="4"/>
      <c r="PZY223" s="4"/>
      <c r="PZZ223" s="4"/>
      <c r="QAA223" s="4"/>
      <c r="QAB223" s="4"/>
      <c r="QAC223" s="4"/>
      <c r="QAD223" s="4"/>
      <c r="QAE223" s="4"/>
      <c r="QAF223" s="4"/>
      <c r="QAG223" s="4"/>
      <c r="QAH223" s="4"/>
      <c r="QAI223" s="4"/>
      <c r="QAJ223" s="4"/>
      <c r="QAK223" s="4"/>
      <c r="QAL223" s="4"/>
      <c r="QAM223" s="4"/>
      <c r="QAN223" s="4"/>
      <c r="QAO223" s="4"/>
      <c r="QAP223" s="4"/>
      <c r="QAQ223" s="4"/>
      <c r="QAR223" s="4"/>
      <c r="QAS223" s="4"/>
      <c r="QAT223" s="4"/>
      <c r="QAU223" s="4"/>
      <c r="QAV223" s="4"/>
      <c r="QAW223" s="4"/>
      <c r="QAX223" s="4"/>
      <c r="QAY223" s="4"/>
      <c r="QAZ223" s="4"/>
      <c r="QBA223" s="4"/>
      <c r="QBB223" s="4"/>
      <c r="QBC223" s="4"/>
      <c r="QBD223" s="4"/>
      <c r="QBE223" s="4"/>
      <c r="QBF223" s="4"/>
      <c r="QBG223" s="4"/>
      <c r="QBH223" s="4"/>
      <c r="QBI223" s="4"/>
      <c r="QBJ223" s="4"/>
      <c r="QBK223" s="4"/>
      <c r="QBL223" s="4"/>
      <c r="QBM223" s="4"/>
      <c r="QBN223" s="4"/>
      <c r="QBO223" s="4"/>
      <c r="QBP223" s="4"/>
      <c r="QBQ223" s="4"/>
      <c r="QBR223" s="4"/>
      <c r="QBS223" s="4"/>
      <c r="QBT223" s="4"/>
      <c r="QBU223" s="4"/>
      <c r="QBV223" s="4"/>
      <c r="QBW223" s="4"/>
      <c r="QBX223" s="4"/>
      <c r="QBY223" s="4"/>
      <c r="QBZ223" s="4"/>
      <c r="QCA223" s="4"/>
      <c r="QCB223" s="4"/>
      <c r="QCC223" s="4"/>
      <c r="QCD223" s="4"/>
      <c r="QCE223" s="4"/>
      <c r="QCF223" s="4"/>
      <c r="QCG223" s="4"/>
      <c r="QCH223" s="4"/>
      <c r="QCI223" s="4"/>
      <c r="QCJ223" s="4"/>
      <c r="QCK223" s="4"/>
      <c r="QCL223" s="4"/>
      <c r="QCM223" s="4"/>
      <c r="QCN223" s="4"/>
      <c r="QCO223" s="4"/>
      <c r="QCP223" s="4"/>
      <c r="QCQ223" s="4"/>
      <c r="QCR223" s="4"/>
      <c r="QCS223" s="4"/>
      <c r="QCT223" s="4"/>
      <c r="QCU223" s="4"/>
      <c r="QCV223" s="4"/>
      <c r="QCW223" s="4"/>
      <c r="QCX223" s="4"/>
      <c r="QCY223" s="4"/>
      <c r="QCZ223" s="4"/>
      <c r="QDA223" s="4"/>
      <c r="QDB223" s="4"/>
      <c r="QDC223" s="4"/>
      <c r="QDD223" s="4"/>
      <c r="QDE223" s="4"/>
      <c r="QDF223" s="4"/>
      <c r="QDG223" s="4"/>
      <c r="QDH223" s="4"/>
      <c r="QDI223" s="4"/>
      <c r="QDJ223" s="4"/>
      <c r="QDK223" s="4"/>
      <c r="QDL223" s="4"/>
      <c r="QDM223" s="4"/>
      <c r="QDN223" s="4"/>
      <c r="QDO223" s="4"/>
      <c r="QDP223" s="4"/>
      <c r="QDQ223" s="4"/>
      <c r="QDR223" s="4"/>
      <c r="QDS223" s="4"/>
      <c r="QDT223" s="4"/>
      <c r="QDU223" s="4"/>
      <c r="QDV223" s="4"/>
      <c r="QDW223" s="4"/>
      <c r="QDX223" s="4"/>
      <c r="QDY223" s="4"/>
      <c r="QDZ223" s="4"/>
      <c r="QEA223" s="4"/>
      <c r="QEB223" s="4"/>
      <c r="QEC223" s="4"/>
      <c r="QED223" s="4"/>
      <c r="QEE223" s="4"/>
      <c r="QEF223" s="4"/>
      <c r="QEG223" s="4"/>
      <c r="QEH223" s="4"/>
      <c r="QEI223" s="4"/>
      <c r="QEJ223" s="4"/>
      <c r="QEK223" s="4"/>
      <c r="QEL223" s="4"/>
      <c r="QEM223" s="4"/>
      <c r="QEN223" s="4"/>
      <c r="QEO223" s="4"/>
      <c r="QEP223" s="4"/>
      <c r="QEQ223" s="4"/>
      <c r="QER223" s="4"/>
      <c r="QES223" s="4"/>
      <c r="QET223" s="4"/>
      <c r="QEU223" s="4"/>
      <c r="QEV223" s="4"/>
      <c r="QEW223" s="4"/>
      <c r="QEX223" s="4"/>
      <c r="QEY223" s="4"/>
      <c r="QEZ223" s="4"/>
      <c r="QFA223" s="4"/>
      <c r="QFB223" s="4"/>
      <c r="QFC223" s="4"/>
      <c r="QFD223" s="4"/>
      <c r="QFE223" s="4"/>
      <c r="QFF223" s="4"/>
      <c r="QFG223" s="4"/>
      <c r="QFH223" s="4"/>
      <c r="QFI223" s="4"/>
      <c r="QFJ223" s="4"/>
      <c r="QFK223" s="4"/>
      <c r="QFL223" s="4"/>
      <c r="QFM223" s="4"/>
      <c r="QFN223" s="4"/>
      <c r="QFO223" s="4"/>
      <c r="QFP223" s="4"/>
      <c r="QFQ223" s="4"/>
      <c r="QFR223" s="4"/>
      <c r="QFS223" s="4"/>
      <c r="QFT223" s="4"/>
      <c r="QFU223" s="4"/>
      <c r="QFV223" s="4"/>
      <c r="QFW223" s="4"/>
      <c r="QFX223" s="4"/>
      <c r="QFY223" s="4"/>
      <c r="QFZ223" s="4"/>
      <c r="QGA223" s="4"/>
      <c r="QGB223" s="4"/>
      <c r="QGC223" s="4"/>
      <c r="QGD223" s="4"/>
      <c r="QGE223" s="4"/>
      <c r="QGF223" s="4"/>
      <c r="QGG223" s="4"/>
      <c r="QGH223" s="4"/>
      <c r="QGI223" s="4"/>
      <c r="QGJ223" s="4"/>
      <c r="QGK223" s="4"/>
      <c r="QGL223" s="4"/>
      <c r="QGM223" s="4"/>
      <c r="QGN223" s="4"/>
      <c r="QGO223" s="4"/>
      <c r="QGP223" s="4"/>
      <c r="QGQ223" s="4"/>
      <c r="QGR223" s="4"/>
      <c r="QGS223" s="4"/>
      <c r="QGT223" s="4"/>
      <c r="QGU223" s="4"/>
      <c r="QGV223" s="4"/>
      <c r="QGW223" s="4"/>
      <c r="QGX223" s="4"/>
      <c r="QGY223" s="4"/>
      <c r="QGZ223" s="4"/>
      <c r="QHA223" s="4"/>
      <c r="QHB223" s="4"/>
      <c r="QHC223" s="4"/>
      <c r="QHD223" s="4"/>
      <c r="QHE223" s="4"/>
      <c r="QHF223" s="4"/>
      <c r="QHG223" s="4"/>
      <c r="QHH223" s="4"/>
      <c r="QHI223" s="4"/>
      <c r="QHJ223" s="4"/>
      <c r="QHK223" s="4"/>
      <c r="QHL223" s="4"/>
      <c r="QHM223" s="4"/>
      <c r="QHN223" s="4"/>
      <c r="QHO223" s="4"/>
      <c r="QHP223" s="4"/>
      <c r="QHQ223" s="4"/>
      <c r="QHR223" s="4"/>
      <c r="QHS223" s="4"/>
      <c r="QHT223" s="4"/>
      <c r="QHU223" s="4"/>
      <c r="QHV223" s="4"/>
      <c r="QHW223" s="4"/>
      <c r="QHX223" s="4"/>
      <c r="QHY223" s="4"/>
      <c r="QHZ223" s="4"/>
      <c r="QIA223" s="4"/>
      <c r="QIB223" s="4"/>
      <c r="QIC223" s="4"/>
      <c r="QID223" s="4"/>
      <c r="QIE223" s="4"/>
      <c r="QIF223" s="4"/>
      <c r="QIG223" s="4"/>
      <c r="QIH223" s="4"/>
      <c r="QII223" s="4"/>
      <c r="QIJ223" s="4"/>
      <c r="QIK223" s="4"/>
      <c r="QIL223" s="4"/>
      <c r="QIM223" s="4"/>
      <c r="QIN223" s="4"/>
      <c r="QIO223" s="4"/>
      <c r="QIP223" s="4"/>
      <c r="QIQ223" s="4"/>
      <c r="QIR223" s="4"/>
      <c r="QIS223" s="4"/>
      <c r="QIT223" s="4"/>
      <c r="QIU223" s="4"/>
      <c r="QIV223" s="4"/>
      <c r="QIW223" s="4"/>
      <c r="QIX223" s="4"/>
      <c r="QIY223" s="4"/>
      <c r="QIZ223" s="4"/>
      <c r="QJA223" s="4"/>
      <c r="QJB223" s="4"/>
      <c r="QJC223" s="4"/>
      <c r="QJD223" s="4"/>
      <c r="QJE223" s="4"/>
      <c r="QJF223" s="4"/>
      <c r="QJG223" s="4"/>
      <c r="QJH223" s="4"/>
      <c r="QJI223" s="4"/>
      <c r="QJJ223" s="4"/>
      <c r="QJK223" s="4"/>
      <c r="QJL223" s="4"/>
      <c r="QJM223" s="4"/>
      <c r="QJN223" s="4"/>
      <c r="QJO223" s="4"/>
      <c r="QJP223" s="4"/>
      <c r="QJQ223" s="4"/>
      <c r="QJR223" s="4"/>
      <c r="QJS223" s="4"/>
      <c r="QJT223" s="4"/>
      <c r="QJU223" s="4"/>
      <c r="QJV223" s="4"/>
      <c r="QJW223" s="4"/>
      <c r="QJX223" s="4"/>
      <c r="QJY223" s="4"/>
      <c r="QJZ223" s="4"/>
      <c r="QKA223" s="4"/>
      <c r="QKB223" s="4"/>
      <c r="QKC223" s="4"/>
      <c r="QKD223" s="4"/>
      <c r="QKE223" s="4"/>
      <c r="QKF223" s="4"/>
      <c r="QKG223" s="4"/>
      <c r="QKH223" s="4"/>
      <c r="QKI223" s="4"/>
      <c r="QKJ223" s="4"/>
      <c r="QKK223" s="4"/>
      <c r="QKL223" s="4"/>
      <c r="QKM223" s="4"/>
      <c r="QKN223" s="4"/>
      <c r="QKO223" s="4"/>
      <c r="QKP223" s="4"/>
      <c r="QKQ223" s="4"/>
      <c r="QKR223" s="4"/>
      <c r="QKS223" s="4"/>
      <c r="QKT223" s="4"/>
      <c r="QKU223" s="4"/>
      <c r="QKV223" s="4"/>
      <c r="QKW223" s="4"/>
      <c r="QKX223" s="4"/>
      <c r="QKY223" s="4"/>
      <c r="QKZ223" s="4"/>
      <c r="QLA223" s="4"/>
      <c r="QLB223" s="4"/>
      <c r="QLC223" s="4"/>
      <c r="QLD223" s="4"/>
      <c r="QLE223" s="4"/>
      <c r="QLF223" s="4"/>
      <c r="QLG223" s="4"/>
      <c r="QLH223" s="4"/>
      <c r="QLI223" s="4"/>
      <c r="QLJ223" s="4"/>
      <c r="QLK223" s="4"/>
      <c r="QLL223" s="4"/>
      <c r="QLM223" s="4"/>
      <c r="QLN223" s="4"/>
      <c r="QLO223" s="4"/>
      <c r="QLP223" s="4"/>
      <c r="QLQ223" s="4"/>
      <c r="QLR223" s="4"/>
      <c r="QLS223" s="4"/>
      <c r="QLT223" s="4"/>
      <c r="QLU223" s="4"/>
      <c r="QLV223" s="4"/>
      <c r="QLW223" s="4"/>
      <c r="QLX223" s="4"/>
      <c r="QLY223" s="4"/>
      <c r="QLZ223" s="4"/>
      <c r="QMA223" s="4"/>
      <c r="QMB223" s="4"/>
      <c r="QMC223" s="4"/>
      <c r="QMD223" s="4"/>
      <c r="QME223" s="4"/>
      <c r="QMF223" s="4"/>
      <c r="QMG223" s="4"/>
      <c r="QMH223" s="4"/>
      <c r="QMI223" s="4"/>
      <c r="QMJ223" s="4"/>
      <c r="QMK223" s="4"/>
      <c r="QML223" s="4"/>
      <c r="QMM223" s="4"/>
      <c r="QMN223" s="4"/>
      <c r="QMO223" s="4"/>
      <c r="QMP223" s="4"/>
      <c r="QMQ223" s="4"/>
      <c r="QMR223" s="4"/>
      <c r="QMS223" s="4"/>
      <c r="QMT223" s="4"/>
      <c r="QMU223" s="4"/>
      <c r="QMV223" s="4"/>
      <c r="QMW223" s="4"/>
      <c r="QMX223" s="4"/>
      <c r="QMY223" s="4"/>
      <c r="QMZ223" s="4"/>
      <c r="QNA223" s="4"/>
      <c r="QNB223" s="4"/>
      <c r="QNC223" s="4"/>
      <c r="QND223" s="4"/>
      <c r="QNE223" s="4"/>
      <c r="QNF223" s="4"/>
      <c r="QNG223" s="4"/>
      <c r="QNH223" s="4"/>
      <c r="QNI223" s="4"/>
      <c r="QNJ223" s="4"/>
      <c r="QNK223" s="4"/>
      <c r="QNL223" s="4"/>
      <c r="QNM223" s="4"/>
      <c r="QNN223" s="4"/>
      <c r="QNO223" s="4"/>
      <c r="QNP223" s="4"/>
      <c r="QNQ223" s="4"/>
      <c r="QNR223" s="4"/>
      <c r="QNS223" s="4"/>
      <c r="QNT223" s="4"/>
      <c r="QNU223" s="4"/>
      <c r="QNV223" s="4"/>
      <c r="QNW223" s="4"/>
      <c r="QNX223" s="4"/>
      <c r="QNY223" s="4"/>
      <c r="QNZ223" s="4"/>
      <c r="QOA223" s="4"/>
      <c r="QOB223" s="4"/>
      <c r="QOC223" s="4"/>
      <c r="QOD223" s="4"/>
      <c r="QOE223" s="4"/>
      <c r="QOF223" s="4"/>
      <c r="QOG223" s="4"/>
      <c r="QOH223" s="4"/>
      <c r="QOI223" s="4"/>
      <c r="QOJ223" s="4"/>
      <c r="QOK223" s="4"/>
      <c r="QOL223" s="4"/>
      <c r="QOM223" s="4"/>
      <c r="QON223" s="4"/>
      <c r="QOO223" s="4"/>
      <c r="QOP223" s="4"/>
      <c r="QOQ223" s="4"/>
      <c r="QOR223" s="4"/>
      <c r="QOS223" s="4"/>
      <c r="QOT223" s="4"/>
      <c r="QOU223" s="4"/>
      <c r="QOV223" s="4"/>
      <c r="QOW223" s="4"/>
      <c r="QOX223" s="4"/>
      <c r="QOY223" s="4"/>
      <c r="QOZ223" s="4"/>
      <c r="QPA223" s="4"/>
      <c r="QPB223" s="4"/>
      <c r="QPC223" s="4"/>
      <c r="QPD223" s="4"/>
      <c r="QPE223" s="4"/>
      <c r="QPF223" s="4"/>
      <c r="QPG223" s="4"/>
      <c r="QPH223" s="4"/>
      <c r="QPI223" s="4"/>
      <c r="QPJ223" s="4"/>
      <c r="QPK223" s="4"/>
      <c r="QPL223" s="4"/>
      <c r="QPM223" s="4"/>
      <c r="QPN223" s="4"/>
      <c r="QPO223" s="4"/>
      <c r="QPP223" s="4"/>
      <c r="QPQ223" s="4"/>
      <c r="QPR223" s="4"/>
      <c r="QPS223" s="4"/>
      <c r="QPT223" s="4"/>
      <c r="QPU223" s="4"/>
      <c r="QPV223" s="4"/>
      <c r="QPW223" s="4"/>
      <c r="QPX223" s="4"/>
      <c r="QPY223" s="4"/>
      <c r="QPZ223" s="4"/>
      <c r="QQA223" s="4"/>
      <c r="QQB223" s="4"/>
      <c r="QQC223" s="4"/>
      <c r="QQD223" s="4"/>
      <c r="QQE223" s="4"/>
      <c r="QQF223" s="4"/>
      <c r="QQG223" s="4"/>
      <c r="QQH223" s="4"/>
      <c r="QQI223" s="4"/>
      <c r="QQJ223" s="4"/>
      <c r="QQK223" s="4"/>
      <c r="QQL223" s="4"/>
      <c r="QQM223" s="4"/>
      <c r="QQN223" s="4"/>
      <c r="QQO223" s="4"/>
      <c r="QQP223" s="4"/>
      <c r="QQQ223" s="4"/>
      <c r="QQR223" s="4"/>
      <c r="QQS223" s="4"/>
      <c r="QQT223" s="4"/>
      <c r="QQU223" s="4"/>
      <c r="QQV223" s="4"/>
      <c r="QQW223" s="4"/>
      <c r="QQX223" s="4"/>
      <c r="QQY223" s="4"/>
      <c r="QQZ223" s="4"/>
      <c r="QRA223" s="4"/>
      <c r="QRB223" s="4"/>
      <c r="QRC223" s="4"/>
      <c r="QRD223" s="4"/>
      <c r="QRE223" s="4"/>
      <c r="QRF223" s="4"/>
      <c r="QRG223" s="4"/>
      <c r="QRH223" s="4"/>
      <c r="QRI223" s="4"/>
      <c r="QRJ223" s="4"/>
      <c r="QRK223" s="4"/>
      <c r="QRL223" s="4"/>
      <c r="QRM223" s="4"/>
      <c r="QRN223" s="4"/>
      <c r="QRO223" s="4"/>
      <c r="QRP223" s="4"/>
      <c r="QRQ223" s="4"/>
      <c r="QRR223" s="4"/>
      <c r="QRS223" s="4"/>
      <c r="QRT223" s="4"/>
      <c r="QRU223" s="4"/>
      <c r="QRV223" s="4"/>
      <c r="QRW223" s="4"/>
      <c r="QRX223" s="4"/>
      <c r="QRY223" s="4"/>
      <c r="QRZ223" s="4"/>
      <c r="QSA223" s="4"/>
      <c r="QSB223" s="4"/>
      <c r="QSC223" s="4"/>
      <c r="QSD223" s="4"/>
      <c r="QSE223" s="4"/>
      <c r="QSF223" s="4"/>
      <c r="QSG223" s="4"/>
      <c r="QSH223" s="4"/>
      <c r="QSI223" s="4"/>
      <c r="QSJ223" s="4"/>
      <c r="QSK223" s="4"/>
      <c r="QSL223" s="4"/>
      <c r="QSM223" s="4"/>
      <c r="QSN223" s="4"/>
      <c r="QSO223" s="4"/>
      <c r="QSP223" s="4"/>
      <c r="QSQ223" s="4"/>
      <c r="QSR223" s="4"/>
      <c r="QSS223" s="4"/>
      <c r="QST223" s="4"/>
      <c r="QSU223" s="4"/>
      <c r="QSV223" s="4"/>
      <c r="QSW223" s="4"/>
      <c r="QSX223" s="4"/>
      <c r="QSY223" s="4"/>
      <c r="QSZ223" s="4"/>
      <c r="QTA223" s="4"/>
      <c r="QTB223" s="4"/>
      <c r="QTC223" s="4"/>
      <c r="QTD223" s="4"/>
      <c r="QTE223" s="4"/>
      <c r="QTF223" s="4"/>
      <c r="QTG223" s="4"/>
      <c r="QTH223" s="4"/>
      <c r="QTI223" s="4"/>
      <c r="QTJ223" s="4"/>
      <c r="QTK223" s="4"/>
      <c r="QTL223" s="4"/>
      <c r="QTM223" s="4"/>
      <c r="QTN223" s="4"/>
      <c r="QTO223" s="4"/>
      <c r="QTP223" s="4"/>
      <c r="QTQ223" s="4"/>
      <c r="QTR223" s="4"/>
      <c r="QTS223" s="4"/>
      <c r="QTT223" s="4"/>
      <c r="QTU223" s="4"/>
      <c r="QTV223" s="4"/>
      <c r="QTW223" s="4"/>
      <c r="QTX223" s="4"/>
      <c r="QTY223" s="4"/>
      <c r="QTZ223" s="4"/>
      <c r="QUA223" s="4"/>
      <c r="QUB223" s="4"/>
      <c r="QUC223" s="4"/>
      <c r="QUD223" s="4"/>
      <c r="QUE223" s="4"/>
      <c r="QUF223" s="4"/>
      <c r="QUG223" s="4"/>
      <c r="QUH223" s="4"/>
      <c r="QUI223" s="4"/>
      <c r="QUJ223" s="4"/>
      <c r="QUK223" s="4"/>
      <c r="QUL223" s="4"/>
      <c r="QUM223" s="4"/>
      <c r="QUN223" s="4"/>
      <c r="QUO223" s="4"/>
      <c r="QUP223" s="4"/>
      <c r="QUQ223" s="4"/>
      <c r="QUR223" s="4"/>
      <c r="QUS223" s="4"/>
      <c r="QUT223" s="4"/>
      <c r="QUU223" s="4"/>
      <c r="QUV223" s="4"/>
      <c r="QUW223" s="4"/>
      <c r="QUX223" s="4"/>
      <c r="QUY223" s="4"/>
      <c r="QUZ223" s="4"/>
      <c r="QVA223" s="4"/>
      <c r="QVB223" s="4"/>
      <c r="QVC223" s="4"/>
      <c r="QVD223" s="4"/>
      <c r="QVE223" s="4"/>
      <c r="QVF223" s="4"/>
      <c r="QVG223" s="4"/>
      <c r="QVH223" s="4"/>
      <c r="QVI223" s="4"/>
      <c r="QVJ223" s="4"/>
      <c r="QVK223" s="4"/>
      <c r="QVL223" s="4"/>
      <c r="QVM223" s="4"/>
      <c r="QVN223" s="4"/>
      <c r="QVO223" s="4"/>
      <c r="QVP223" s="4"/>
      <c r="QVQ223" s="4"/>
      <c r="QVR223" s="4"/>
      <c r="QVS223" s="4"/>
      <c r="QVT223" s="4"/>
      <c r="QVU223" s="4"/>
      <c r="QVV223" s="4"/>
      <c r="QVW223" s="4"/>
      <c r="QVX223" s="4"/>
      <c r="QVY223" s="4"/>
      <c r="QVZ223" s="4"/>
      <c r="QWA223" s="4"/>
      <c r="QWB223" s="4"/>
      <c r="QWC223" s="4"/>
      <c r="QWD223" s="4"/>
      <c r="QWE223" s="4"/>
      <c r="QWF223" s="4"/>
      <c r="QWG223" s="4"/>
      <c r="QWH223" s="4"/>
      <c r="QWI223" s="4"/>
      <c r="QWJ223" s="4"/>
      <c r="QWK223" s="4"/>
      <c r="QWL223" s="4"/>
      <c r="QWM223" s="4"/>
      <c r="QWN223" s="4"/>
      <c r="QWO223" s="4"/>
      <c r="QWP223" s="4"/>
      <c r="QWQ223" s="4"/>
      <c r="QWR223" s="4"/>
      <c r="QWS223" s="4"/>
      <c r="QWT223" s="4"/>
      <c r="QWU223" s="4"/>
      <c r="QWV223" s="4"/>
      <c r="QWW223" s="4"/>
      <c r="QWX223" s="4"/>
      <c r="QWY223" s="4"/>
      <c r="QWZ223" s="4"/>
      <c r="QXA223" s="4"/>
      <c r="QXB223" s="4"/>
      <c r="QXC223" s="4"/>
      <c r="QXD223" s="4"/>
      <c r="QXE223" s="4"/>
      <c r="QXF223" s="4"/>
      <c r="QXG223" s="4"/>
      <c r="QXH223" s="4"/>
      <c r="QXI223" s="4"/>
      <c r="QXJ223" s="4"/>
      <c r="QXK223" s="4"/>
      <c r="QXL223" s="4"/>
      <c r="QXM223" s="4"/>
      <c r="QXN223" s="4"/>
      <c r="QXO223" s="4"/>
      <c r="QXP223" s="4"/>
      <c r="QXQ223" s="4"/>
      <c r="QXR223" s="4"/>
      <c r="QXS223" s="4"/>
      <c r="QXT223" s="4"/>
      <c r="QXU223" s="4"/>
      <c r="QXV223" s="4"/>
      <c r="QXW223" s="4"/>
      <c r="QXX223" s="4"/>
      <c r="QXY223" s="4"/>
      <c r="QXZ223" s="4"/>
      <c r="QYA223" s="4"/>
      <c r="QYB223" s="4"/>
      <c r="QYC223" s="4"/>
      <c r="QYD223" s="4"/>
      <c r="QYE223" s="4"/>
      <c r="QYF223" s="4"/>
      <c r="QYG223" s="4"/>
      <c r="QYH223" s="4"/>
      <c r="QYI223" s="4"/>
      <c r="QYJ223" s="4"/>
      <c r="QYK223" s="4"/>
      <c r="QYL223" s="4"/>
      <c r="QYM223" s="4"/>
      <c r="QYN223" s="4"/>
      <c r="QYO223" s="4"/>
      <c r="QYP223" s="4"/>
      <c r="QYQ223" s="4"/>
      <c r="QYR223" s="4"/>
      <c r="QYS223" s="4"/>
      <c r="QYT223" s="4"/>
      <c r="QYU223" s="4"/>
      <c r="QYV223" s="4"/>
      <c r="QYW223" s="4"/>
      <c r="QYX223" s="4"/>
      <c r="QYY223" s="4"/>
      <c r="QYZ223" s="4"/>
      <c r="QZA223" s="4"/>
      <c r="QZB223" s="4"/>
      <c r="QZC223" s="4"/>
      <c r="QZD223" s="4"/>
      <c r="QZE223" s="4"/>
      <c r="QZF223" s="4"/>
      <c r="QZG223" s="4"/>
      <c r="QZH223" s="4"/>
      <c r="QZI223" s="4"/>
      <c r="QZJ223" s="4"/>
      <c r="QZK223" s="4"/>
      <c r="QZL223" s="4"/>
      <c r="QZM223" s="4"/>
      <c r="QZN223" s="4"/>
      <c r="QZO223" s="4"/>
      <c r="QZP223" s="4"/>
      <c r="QZQ223" s="4"/>
      <c r="QZR223" s="4"/>
      <c r="QZS223" s="4"/>
      <c r="QZT223" s="4"/>
      <c r="QZU223" s="4"/>
      <c r="QZV223" s="4"/>
      <c r="QZW223" s="4"/>
      <c r="QZX223" s="4"/>
      <c r="QZY223" s="4"/>
      <c r="QZZ223" s="4"/>
      <c r="RAA223" s="4"/>
      <c r="RAB223" s="4"/>
      <c r="RAC223" s="4"/>
      <c r="RAD223" s="4"/>
      <c r="RAE223" s="4"/>
      <c r="RAF223" s="4"/>
      <c r="RAG223" s="4"/>
      <c r="RAH223" s="4"/>
      <c r="RAI223" s="4"/>
      <c r="RAJ223" s="4"/>
      <c r="RAK223" s="4"/>
      <c r="RAL223" s="4"/>
      <c r="RAM223" s="4"/>
      <c r="RAN223" s="4"/>
      <c r="RAO223" s="4"/>
      <c r="RAP223" s="4"/>
      <c r="RAQ223" s="4"/>
      <c r="RAR223" s="4"/>
      <c r="RAS223" s="4"/>
      <c r="RAT223" s="4"/>
      <c r="RAU223" s="4"/>
      <c r="RAV223" s="4"/>
      <c r="RAW223" s="4"/>
      <c r="RAX223" s="4"/>
      <c r="RAY223" s="4"/>
      <c r="RAZ223" s="4"/>
      <c r="RBA223" s="4"/>
      <c r="RBB223" s="4"/>
      <c r="RBC223" s="4"/>
      <c r="RBD223" s="4"/>
      <c r="RBE223" s="4"/>
      <c r="RBF223" s="4"/>
      <c r="RBG223" s="4"/>
      <c r="RBH223" s="4"/>
      <c r="RBI223" s="4"/>
      <c r="RBJ223" s="4"/>
      <c r="RBK223" s="4"/>
      <c r="RBL223" s="4"/>
      <c r="RBM223" s="4"/>
      <c r="RBN223" s="4"/>
      <c r="RBO223" s="4"/>
      <c r="RBP223" s="4"/>
      <c r="RBQ223" s="4"/>
      <c r="RBR223" s="4"/>
      <c r="RBS223" s="4"/>
      <c r="RBT223" s="4"/>
      <c r="RBU223" s="4"/>
      <c r="RBV223" s="4"/>
      <c r="RBW223" s="4"/>
      <c r="RBX223" s="4"/>
      <c r="RBY223" s="4"/>
      <c r="RBZ223" s="4"/>
      <c r="RCA223" s="4"/>
      <c r="RCB223" s="4"/>
      <c r="RCC223" s="4"/>
      <c r="RCD223" s="4"/>
      <c r="RCE223" s="4"/>
      <c r="RCF223" s="4"/>
      <c r="RCG223" s="4"/>
      <c r="RCH223" s="4"/>
      <c r="RCI223" s="4"/>
      <c r="RCJ223" s="4"/>
      <c r="RCK223" s="4"/>
      <c r="RCL223" s="4"/>
      <c r="RCM223" s="4"/>
      <c r="RCN223" s="4"/>
      <c r="RCO223" s="4"/>
      <c r="RCP223" s="4"/>
      <c r="RCQ223" s="4"/>
      <c r="RCR223" s="4"/>
      <c r="RCS223" s="4"/>
      <c r="RCT223" s="4"/>
      <c r="RCU223" s="4"/>
      <c r="RCV223" s="4"/>
      <c r="RCW223" s="4"/>
      <c r="RCX223" s="4"/>
      <c r="RCY223" s="4"/>
      <c r="RCZ223" s="4"/>
      <c r="RDA223" s="4"/>
      <c r="RDB223" s="4"/>
      <c r="RDC223" s="4"/>
      <c r="RDD223" s="4"/>
      <c r="RDE223" s="4"/>
      <c r="RDF223" s="4"/>
      <c r="RDG223" s="4"/>
      <c r="RDH223" s="4"/>
      <c r="RDI223" s="4"/>
      <c r="RDJ223" s="4"/>
      <c r="RDK223" s="4"/>
      <c r="RDL223" s="4"/>
      <c r="RDM223" s="4"/>
      <c r="RDN223" s="4"/>
      <c r="RDO223" s="4"/>
      <c r="RDP223" s="4"/>
      <c r="RDQ223" s="4"/>
      <c r="RDR223" s="4"/>
      <c r="RDS223" s="4"/>
      <c r="RDT223" s="4"/>
      <c r="RDU223" s="4"/>
      <c r="RDV223" s="4"/>
      <c r="RDW223" s="4"/>
      <c r="RDX223" s="4"/>
      <c r="RDY223" s="4"/>
      <c r="RDZ223" s="4"/>
      <c r="REA223" s="4"/>
      <c r="REB223" s="4"/>
      <c r="REC223" s="4"/>
      <c r="RED223" s="4"/>
      <c r="REE223" s="4"/>
      <c r="REF223" s="4"/>
      <c r="REG223" s="4"/>
      <c r="REH223" s="4"/>
      <c r="REI223" s="4"/>
      <c r="REJ223" s="4"/>
      <c r="REK223" s="4"/>
      <c r="REL223" s="4"/>
      <c r="REM223" s="4"/>
      <c r="REN223" s="4"/>
      <c r="REO223" s="4"/>
      <c r="REP223" s="4"/>
      <c r="REQ223" s="4"/>
      <c r="RER223" s="4"/>
      <c r="RES223" s="4"/>
      <c r="RET223" s="4"/>
      <c r="REU223" s="4"/>
      <c r="REV223" s="4"/>
      <c r="REW223" s="4"/>
      <c r="REX223" s="4"/>
      <c r="REY223" s="4"/>
      <c r="REZ223" s="4"/>
      <c r="RFA223" s="4"/>
      <c r="RFB223" s="4"/>
      <c r="RFC223" s="4"/>
      <c r="RFD223" s="4"/>
      <c r="RFE223" s="4"/>
      <c r="RFF223" s="4"/>
      <c r="RFG223" s="4"/>
      <c r="RFH223" s="4"/>
      <c r="RFI223" s="4"/>
      <c r="RFJ223" s="4"/>
      <c r="RFK223" s="4"/>
      <c r="RFL223" s="4"/>
      <c r="RFM223" s="4"/>
      <c r="RFN223" s="4"/>
      <c r="RFO223" s="4"/>
      <c r="RFP223" s="4"/>
      <c r="RFQ223" s="4"/>
      <c r="RFR223" s="4"/>
      <c r="RFS223" s="4"/>
      <c r="RFT223" s="4"/>
      <c r="RFU223" s="4"/>
      <c r="RFV223" s="4"/>
      <c r="RFW223" s="4"/>
      <c r="RFX223" s="4"/>
      <c r="RFY223" s="4"/>
      <c r="RFZ223" s="4"/>
      <c r="RGA223" s="4"/>
      <c r="RGB223" s="4"/>
      <c r="RGC223" s="4"/>
      <c r="RGD223" s="4"/>
      <c r="RGE223" s="4"/>
      <c r="RGF223" s="4"/>
      <c r="RGG223" s="4"/>
      <c r="RGH223" s="4"/>
      <c r="RGI223" s="4"/>
      <c r="RGJ223" s="4"/>
      <c r="RGK223" s="4"/>
      <c r="RGL223" s="4"/>
      <c r="RGM223" s="4"/>
      <c r="RGN223" s="4"/>
      <c r="RGO223" s="4"/>
      <c r="RGP223" s="4"/>
      <c r="RGQ223" s="4"/>
      <c r="RGR223" s="4"/>
      <c r="RGS223" s="4"/>
      <c r="RGT223" s="4"/>
      <c r="RGU223" s="4"/>
      <c r="RGV223" s="4"/>
      <c r="RGW223" s="4"/>
      <c r="RGX223" s="4"/>
      <c r="RGY223" s="4"/>
      <c r="RGZ223" s="4"/>
      <c r="RHA223" s="4"/>
      <c r="RHB223" s="4"/>
      <c r="RHC223" s="4"/>
      <c r="RHD223" s="4"/>
      <c r="RHE223" s="4"/>
      <c r="RHF223" s="4"/>
      <c r="RHG223" s="4"/>
      <c r="RHH223" s="4"/>
      <c r="RHI223" s="4"/>
      <c r="RHJ223" s="4"/>
      <c r="RHK223" s="4"/>
      <c r="RHL223" s="4"/>
      <c r="RHM223" s="4"/>
      <c r="RHN223" s="4"/>
      <c r="RHO223" s="4"/>
      <c r="RHP223" s="4"/>
      <c r="RHQ223" s="4"/>
      <c r="RHR223" s="4"/>
      <c r="RHS223" s="4"/>
      <c r="RHT223" s="4"/>
      <c r="RHU223" s="4"/>
      <c r="RHV223" s="4"/>
      <c r="RHW223" s="4"/>
      <c r="RHX223" s="4"/>
      <c r="RHY223" s="4"/>
      <c r="RHZ223" s="4"/>
      <c r="RIA223" s="4"/>
      <c r="RIB223" s="4"/>
      <c r="RIC223" s="4"/>
      <c r="RID223" s="4"/>
      <c r="RIE223" s="4"/>
      <c r="RIF223" s="4"/>
      <c r="RIG223" s="4"/>
      <c r="RIH223" s="4"/>
      <c r="RII223" s="4"/>
      <c r="RIJ223" s="4"/>
      <c r="RIK223" s="4"/>
      <c r="RIL223" s="4"/>
      <c r="RIM223" s="4"/>
      <c r="RIN223" s="4"/>
      <c r="RIO223" s="4"/>
      <c r="RIP223" s="4"/>
      <c r="RIQ223" s="4"/>
      <c r="RIR223" s="4"/>
      <c r="RIS223" s="4"/>
      <c r="RIT223" s="4"/>
      <c r="RIU223" s="4"/>
      <c r="RIV223" s="4"/>
      <c r="RIW223" s="4"/>
      <c r="RIX223" s="4"/>
      <c r="RIY223" s="4"/>
      <c r="RIZ223" s="4"/>
      <c r="RJA223" s="4"/>
      <c r="RJB223" s="4"/>
      <c r="RJC223" s="4"/>
      <c r="RJD223" s="4"/>
      <c r="RJE223" s="4"/>
      <c r="RJF223" s="4"/>
      <c r="RJG223" s="4"/>
      <c r="RJH223" s="4"/>
      <c r="RJI223" s="4"/>
      <c r="RJJ223" s="4"/>
      <c r="RJK223" s="4"/>
      <c r="RJL223" s="4"/>
      <c r="RJM223" s="4"/>
      <c r="RJN223" s="4"/>
      <c r="RJO223" s="4"/>
      <c r="RJP223" s="4"/>
      <c r="RJQ223" s="4"/>
      <c r="RJR223" s="4"/>
      <c r="RJS223" s="4"/>
      <c r="RJT223" s="4"/>
      <c r="RJU223" s="4"/>
      <c r="RJV223" s="4"/>
      <c r="RJW223" s="4"/>
      <c r="RJX223" s="4"/>
      <c r="RJY223" s="4"/>
      <c r="RJZ223" s="4"/>
      <c r="RKA223" s="4"/>
      <c r="RKB223" s="4"/>
      <c r="RKC223" s="4"/>
      <c r="RKD223" s="4"/>
      <c r="RKE223" s="4"/>
      <c r="RKF223" s="4"/>
      <c r="RKG223" s="4"/>
      <c r="RKH223" s="4"/>
      <c r="RKI223" s="4"/>
      <c r="RKJ223" s="4"/>
      <c r="RKK223" s="4"/>
      <c r="RKL223" s="4"/>
      <c r="RKM223" s="4"/>
      <c r="RKN223" s="4"/>
      <c r="RKO223" s="4"/>
      <c r="RKP223" s="4"/>
      <c r="RKQ223" s="4"/>
      <c r="RKR223" s="4"/>
      <c r="RKS223" s="4"/>
      <c r="RKT223" s="4"/>
      <c r="RKU223" s="4"/>
      <c r="RKV223" s="4"/>
      <c r="RKW223" s="4"/>
      <c r="RKX223" s="4"/>
      <c r="RKY223" s="4"/>
      <c r="RKZ223" s="4"/>
      <c r="RLA223" s="4"/>
      <c r="RLB223" s="4"/>
      <c r="RLC223" s="4"/>
      <c r="RLD223" s="4"/>
      <c r="RLE223" s="4"/>
      <c r="RLF223" s="4"/>
      <c r="RLG223" s="4"/>
      <c r="RLH223" s="4"/>
      <c r="RLI223" s="4"/>
      <c r="RLJ223" s="4"/>
      <c r="RLK223" s="4"/>
      <c r="RLL223" s="4"/>
      <c r="RLM223" s="4"/>
      <c r="RLN223" s="4"/>
      <c r="RLO223" s="4"/>
      <c r="RLP223" s="4"/>
      <c r="RLQ223" s="4"/>
      <c r="RLR223" s="4"/>
      <c r="RLS223" s="4"/>
      <c r="RLT223" s="4"/>
      <c r="RLU223" s="4"/>
      <c r="RLV223" s="4"/>
      <c r="RLW223" s="4"/>
      <c r="RLX223" s="4"/>
      <c r="RLY223" s="4"/>
      <c r="RLZ223" s="4"/>
      <c r="RMA223" s="4"/>
      <c r="RMB223" s="4"/>
      <c r="RMC223" s="4"/>
      <c r="RMD223" s="4"/>
      <c r="RME223" s="4"/>
      <c r="RMF223" s="4"/>
      <c r="RMG223" s="4"/>
      <c r="RMH223" s="4"/>
      <c r="RMI223" s="4"/>
      <c r="RMJ223" s="4"/>
      <c r="RMK223" s="4"/>
      <c r="RML223" s="4"/>
      <c r="RMM223" s="4"/>
      <c r="RMN223" s="4"/>
      <c r="RMO223" s="4"/>
      <c r="RMP223" s="4"/>
      <c r="RMQ223" s="4"/>
      <c r="RMR223" s="4"/>
      <c r="RMS223" s="4"/>
      <c r="RMT223" s="4"/>
      <c r="RMU223" s="4"/>
      <c r="RMV223" s="4"/>
      <c r="RMW223" s="4"/>
      <c r="RMX223" s="4"/>
      <c r="RMY223" s="4"/>
      <c r="RMZ223" s="4"/>
      <c r="RNA223" s="4"/>
      <c r="RNB223" s="4"/>
      <c r="RNC223" s="4"/>
      <c r="RND223" s="4"/>
      <c r="RNE223" s="4"/>
      <c r="RNF223" s="4"/>
      <c r="RNG223" s="4"/>
      <c r="RNH223" s="4"/>
      <c r="RNI223" s="4"/>
      <c r="RNJ223" s="4"/>
      <c r="RNK223" s="4"/>
      <c r="RNL223" s="4"/>
      <c r="RNM223" s="4"/>
      <c r="RNN223" s="4"/>
      <c r="RNO223" s="4"/>
      <c r="RNP223" s="4"/>
      <c r="RNQ223" s="4"/>
      <c r="RNR223" s="4"/>
      <c r="RNS223" s="4"/>
      <c r="RNT223" s="4"/>
      <c r="RNU223" s="4"/>
      <c r="RNV223" s="4"/>
      <c r="RNW223" s="4"/>
      <c r="RNX223" s="4"/>
      <c r="RNY223" s="4"/>
      <c r="RNZ223" s="4"/>
      <c r="ROA223" s="4"/>
      <c r="ROB223" s="4"/>
      <c r="ROC223" s="4"/>
      <c r="ROD223" s="4"/>
      <c r="ROE223" s="4"/>
      <c r="ROF223" s="4"/>
      <c r="ROG223" s="4"/>
      <c r="ROH223" s="4"/>
      <c r="ROI223" s="4"/>
      <c r="ROJ223" s="4"/>
      <c r="ROK223" s="4"/>
      <c r="ROL223" s="4"/>
      <c r="ROM223" s="4"/>
      <c r="RON223" s="4"/>
      <c r="ROO223" s="4"/>
      <c r="ROP223" s="4"/>
      <c r="ROQ223" s="4"/>
      <c r="ROR223" s="4"/>
      <c r="ROS223" s="4"/>
      <c r="ROT223" s="4"/>
      <c r="ROU223" s="4"/>
      <c r="ROV223" s="4"/>
      <c r="ROW223" s="4"/>
      <c r="ROX223" s="4"/>
      <c r="ROY223" s="4"/>
      <c r="ROZ223" s="4"/>
      <c r="RPA223" s="4"/>
      <c r="RPB223" s="4"/>
      <c r="RPC223" s="4"/>
      <c r="RPD223" s="4"/>
      <c r="RPE223" s="4"/>
      <c r="RPF223" s="4"/>
      <c r="RPG223" s="4"/>
      <c r="RPH223" s="4"/>
      <c r="RPI223" s="4"/>
      <c r="RPJ223" s="4"/>
      <c r="RPK223" s="4"/>
      <c r="RPL223" s="4"/>
      <c r="RPM223" s="4"/>
      <c r="RPN223" s="4"/>
      <c r="RPO223" s="4"/>
      <c r="RPP223" s="4"/>
      <c r="RPQ223" s="4"/>
      <c r="RPR223" s="4"/>
      <c r="RPS223" s="4"/>
      <c r="RPT223" s="4"/>
      <c r="RPU223" s="4"/>
      <c r="RPV223" s="4"/>
      <c r="RPW223" s="4"/>
      <c r="RPX223" s="4"/>
      <c r="RPY223" s="4"/>
      <c r="RPZ223" s="4"/>
      <c r="RQA223" s="4"/>
      <c r="RQB223" s="4"/>
      <c r="RQC223" s="4"/>
      <c r="RQD223" s="4"/>
      <c r="RQE223" s="4"/>
      <c r="RQF223" s="4"/>
      <c r="RQG223" s="4"/>
      <c r="RQH223" s="4"/>
      <c r="RQI223" s="4"/>
      <c r="RQJ223" s="4"/>
      <c r="RQK223" s="4"/>
      <c r="RQL223" s="4"/>
      <c r="RQM223" s="4"/>
      <c r="RQN223" s="4"/>
      <c r="RQO223" s="4"/>
      <c r="RQP223" s="4"/>
      <c r="RQQ223" s="4"/>
      <c r="RQR223" s="4"/>
      <c r="RQS223" s="4"/>
      <c r="RQT223" s="4"/>
      <c r="RQU223" s="4"/>
      <c r="RQV223" s="4"/>
      <c r="RQW223" s="4"/>
      <c r="RQX223" s="4"/>
      <c r="RQY223" s="4"/>
      <c r="RQZ223" s="4"/>
      <c r="RRA223" s="4"/>
      <c r="RRB223" s="4"/>
      <c r="RRC223" s="4"/>
      <c r="RRD223" s="4"/>
      <c r="RRE223" s="4"/>
      <c r="RRF223" s="4"/>
      <c r="RRG223" s="4"/>
      <c r="RRH223" s="4"/>
      <c r="RRI223" s="4"/>
      <c r="RRJ223" s="4"/>
      <c r="RRK223" s="4"/>
      <c r="RRL223" s="4"/>
      <c r="RRM223" s="4"/>
      <c r="RRN223" s="4"/>
      <c r="RRO223" s="4"/>
      <c r="RRP223" s="4"/>
      <c r="RRQ223" s="4"/>
      <c r="RRR223" s="4"/>
      <c r="RRS223" s="4"/>
      <c r="RRT223" s="4"/>
      <c r="RRU223" s="4"/>
      <c r="RRV223" s="4"/>
      <c r="RRW223" s="4"/>
      <c r="RRX223" s="4"/>
      <c r="RRY223" s="4"/>
      <c r="RRZ223" s="4"/>
      <c r="RSA223" s="4"/>
      <c r="RSB223" s="4"/>
      <c r="RSC223" s="4"/>
      <c r="RSD223" s="4"/>
      <c r="RSE223" s="4"/>
      <c r="RSF223" s="4"/>
      <c r="RSG223" s="4"/>
      <c r="RSH223" s="4"/>
      <c r="RSI223" s="4"/>
      <c r="RSJ223" s="4"/>
      <c r="RSK223" s="4"/>
      <c r="RSL223" s="4"/>
      <c r="RSM223" s="4"/>
      <c r="RSN223" s="4"/>
      <c r="RSO223" s="4"/>
      <c r="RSP223" s="4"/>
      <c r="RSQ223" s="4"/>
      <c r="RSR223" s="4"/>
      <c r="RSS223" s="4"/>
      <c r="RST223" s="4"/>
      <c r="RSU223" s="4"/>
      <c r="RSV223" s="4"/>
      <c r="RSW223" s="4"/>
      <c r="RSX223" s="4"/>
      <c r="RSY223" s="4"/>
      <c r="RSZ223" s="4"/>
      <c r="RTA223" s="4"/>
      <c r="RTB223" s="4"/>
      <c r="RTC223" s="4"/>
      <c r="RTD223" s="4"/>
      <c r="RTE223" s="4"/>
      <c r="RTF223" s="4"/>
      <c r="RTG223" s="4"/>
      <c r="RTH223" s="4"/>
      <c r="RTI223" s="4"/>
      <c r="RTJ223" s="4"/>
      <c r="RTK223" s="4"/>
      <c r="RTL223" s="4"/>
      <c r="RTM223" s="4"/>
      <c r="RTN223" s="4"/>
      <c r="RTO223" s="4"/>
      <c r="RTP223" s="4"/>
      <c r="RTQ223" s="4"/>
      <c r="RTR223" s="4"/>
      <c r="RTS223" s="4"/>
      <c r="RTT223" s="4"/>
      <c r="RTU223" s="4"/>
      <c r="RTV223" s="4"/>
      <c r="RTW223" s="4"/>
      <c r="RTX223" s="4"/>
      <c r="RTY223" s="4"/>
      <c r="RTZ223" s="4"/>
      <c r="RUA223" s="4"/>
      <c r="RUB223" s="4"/>
      <c r="RUC223" s="4"/>
      <c r="RUD223" s="4"/>
      <c r="RUE223" s="4"/>
      <c r="RUF223" s="4"/>
      <c r="RUG223" s="4"/>
      <c r="RUH223" s="4"/>
      <c r="RUI223" s="4"/>
      <c r="RUJ223" s="4"/>
      <c r="RUK223" s="4"/>
      <c r="RUL223" s="4"/>
      <c r="RUM223" s="4"/>
      <c r="RUN223" s="4"/>
      <c r="RUO223" s="4"/>
      <c r="RUP223" s="4"/>
      <c r="RUQ223" s="4"/>
      <c r="RUR223" s="4"/>
      <c r="RUS223" s="4"/>
      <c r="RUT223" s="4"/>
      <c r="RUU223" s="4"/>
      <c r="RUV223" s="4"/>
      <c r="RUW223" s="4"/>
      <c r="RUX223" s="4"/>
      <c r="RUY223" s="4"/>
      <c r="RUZ223" s="4"/>
      <c r="RVA223" s="4"/>
      <c r="RVB223" s="4"/>
      <c r="RVC223" s="4"/>
      <c r="RVD223" s="4"/>
      <c r="RVE223" s="4"/>
      <c r="RVF223" s="4"/>
      <c r="RVG223" s="4"/>
      <c r="RVH223" s="4"/>
      <c r="RVI223" s="4"/>
      <c r="RVJ223" s="4"/>
      <c r="RVK223" s="4"/>
      <c r="RVL223" s="4"/>
      <c r="RVM223" s="4"/>
      <c r="RVN223" s="4"/>
      <c r="RVO223" s="4"/>
      <c r="RVP223" s="4"/>
      <c r="RVQ223" s="4"/>
      <c r="RVR223" s="4"/>
      <c r="RVS223" s="4"/>
      <c r="RVT223" s="4"/>
      <c r="RVU223" s="4"/>
      <c r="RVV223" s="4"/>
      <c r="RVW223" s="4"/>
      <c r="RVX223" s="4"/>
      <c r="RVY223" s="4"/>
      <c r="RVZ223" s="4"/>
      <c r="RWA223" s="4"/>
      <c r="RWB223" s="4"/>
      <c r="RWC223" s="4"/>
      <c r="RWD223" s="4"/>
      <c r="RWE223" s="4"/>
      <c r="RWF223" s="4"/>
      <c r="RWG223" s="4"/>
      <c r="RWH223" s="4"/>
      <c r="RWI223" s="4"/>
      <c r="RWJ223" s="4"/>
      <c r="RWK223" s="4"/>
      <c r="RWL223" s="4"/>
      <c r="RWM223" s="4"/>
      <c r="RWN223" s="4"/>
      <c r="RWO223" s="4"/>
      <c r="RWP223" s="4"/>
      <c r="RWQ223" s="4"/>
      <c r="RWR223" s="4"/>
      <c r="RWS223" s="4"/>
      <c r="RWT223" s="4"/>
      <c r="RWU223" s="4"/>
      <c r="RWV223" s="4"/>
      <c r="RWW223" s="4"/>
      <c r="RWX223" s="4"/>
      <c r="RWY223" s="4"/>
      <c r="RWZ223" s="4"/>
      <c r="RXA223" s="4"/>
      <c r="RXB223" s="4"/>
      <c r="RXC223" s="4"/>
      <c r="RXD223" s="4"/>
      <c r="RXE223" s="4"/>
      <c r="RXF223" s="4"/>
      <c r="RXG223" s="4"/>
      <c r="RXH223" s="4"/>
      <c r="RXI223" s="4"/>
      <c r="RXJ223" s="4"/>
      <c r="RXK223" s="4"/>
      <c r="RXL223" s="4"/>
      <c r="RXM223" s="4"/>
      <c r="RXN223" s="4"/>
      <c r="RXO223" s="4"/>
      <c r="RXP223" s="4"/>
      <c r="RXQ223" s="4"/>
      <c r="RXR223" s="4"/>
      <c r="RXS223" s="4"/>
      <c r="RXT223" s="4"/>
      <c r="RXU223" s="4"/>
      <c r="RXV223" s="4"/>
      <c r="RXW223" s="4"/>
      <c r="RXX223" s="4"/>
      <c r="RXY223" s="4"/>
      <c r="RXZ223" s="4"/>
      <c r="RYA223" s="4"/>
      <c r="RYB223" s="4"/>
      <c r="RYC223" s="4"/>
      <c r="RYD223" s="4"/>
      <c r="RYE223" s="4"/>
      <c r="RYF223" s="4"/>
      <c r="RYG223" s="4"/>
      <c r="RYH223" s="4"/>
      <c r="RYI223" s="4"/>
      <c r="RYJ223" s="4"/>
      <c r="RYK223" s="4"/>
      <c r="RYL223" s="4"/>
      <c r="RYM223" s="4"/>
      <c r="RYN223" s="4"/>
      <c r="RYO223" s="4"/>
      <c r="RYP223" s="4"/>
      <c r="RYQ223" s="4"/>
      <c r="RYR223" s="4"/>
      <c r="RYS223" s="4"/>
      <c r="RYT223" s="4"/>
      <c r="RYU223" s="4"/>
      <c r="RYV223" s="4"/>
      <c r="RYW223" s="4"/>
      <c r="RYX223" s="4"/>
      <c r="RYY223" s="4"/>
      <c r="RYZ223" s="4"/>
      <c r="RZA223" s="4"/>
      <c r="RZB223" s="4"/>
      <c r="RZC223" s="4"/>
      <c r="RZD223" s="4"/>
      <c r="RZE223" s="4"/>
      <c r="RZF223" s="4"/>
      <c r="RZG223" s="4"/>
      <c r="RZH223" s="4"/>
      <c r="RZI223" s="4"/>
      <c r="RZJ223" s="4"/>
      <c r="RZK223" s="4"/>
      <c r="RZL223" s="4"/>
      <c r="RZM223" s="4"/>
      <c r="RZN223" s="4"/>
      <c r="RZO223" s="4"/>
      <c r="RZP223" s="4"/>
      <c r="RZQ223" s="4"/>
      <c r="RZR223" s="4"/>
      <c r="RZS223" s="4"/>
      <c r="RZT223" s="4"/>
      <c r="RZU223" s="4"/>
      <c r="RZV223" s="4"/>
      <c r="RZW223" s="4"/>
      <c r="RZX223" s="4"/>
      <c r="RZY223" s="4"/>
      <c r="RZZ223" s="4"/>
      <c r="SAA223" s="4"/>
      <c r="SAB223" s="4"/>
      <c r="SAC223" s="4"/>
      <c r="SAD223" s="4"/>
      <c r="SAE223" s="4"/>
      <c r="SAF223" s="4"/>
      <c r="SAG223" s="4"/>
      <c r="SAH223" s="4"/>
      <c r="SAI223" s="4"/>
      <c r="SAJ223" s="4"/>
      <c r="SAK223" s="4"/>
      <c r="SAL223" s="4"/>
      <c r="SAM223" s="4"/>
      <c r="SAN223" s="4"/>
      <c r="SAO223" s="4"/>
      <c r="SAP223" s="4"/>
      <c r="SAQ223" s="4"/>
      <c r="SAR223" s="4"/>
      <c r="SAS223" s="4"/>
      <c r="SAT223" s="4"/>
      <c r="SAU223" s="4"/>
      <c r="SAV223" s="4"/>
      <c r="SAW223" s="4"/>
      <c r="SAX223" s="4"/>
      <c r="SAY223" s="4"/>
      <c r="SAZ223" s="4"/>
      <c r="SBA223" s="4"/>
      <c r="SBB223" s="4"/>
      <c r="SBC223" s="4"/>
      <c r="SBD223" s="4"/>
      <c r="SBE223" s="4"/>
      <c r="SBF223" s="4"/>
      <c r="SBG223" s="4"/>
      <c r="SBH223" s="4"/>
      <c r="SBI223" s="4"/>
      <c r="SBJ223" s="4"/>
      <c r="SBK223" s="4"/>
      <c r="SBL223" s="4"/>
      <c r="SBM223" s="4"/>
      <c r="SBN223" s="4"/>
      <c r="SBO223" s="4"/>
      <c r="SBP223" s="4"/>
      <c r="SBQ223" s="4"/>
      <c r="SBR223" s="4"/>
      <c r="SBS223" s="4"/>
      <c r="SBT223" s="4"/>
      <c r="SBU223" s="4"/>
      <c r="SBV223" s="4"/>
      <c r="SBW223" s="4"/>
      <c r="SBX223" s="4"/>
      <c r="SBY223" s="4"/>
      <c r="SBZ223" s="4"/>
      <c r="SCA223" s="4"/>
      <c r="SCB223" s="4"/>
      <c r="SCC223" s="4"/>
      <c r="SCD223" s="4"/>
      <c r="SCE223" s="4"/>
      <c r="SCF223" s="4"/>
      <c r="SCG223" s="4"/>
      <c r="SCH223" s="4"/>
      <c r="SCI223" s="4"/>
      <c r="SCJ223" s="4"/>
      <c r="SCK223" s="4"/>
      <c r="SCL223" s="4"/>
      <c r="SCM223" s="4"/>
      <c r="SCN223" s="4"/>
      <c r="SCO223" s="4"/>
      <c r="SCP223" s="4"/>
      <c r="SCQ223" s="4"/>
      <c r="SCR223" s="4"/>
      <c r="SCS223" s="4"/>
      <c r="SCT223" s="4"/>
      <c r="SCU223" s="4"/>
      <c r="SCV223" s="4"/>
      <c r="SCW223" s="4"/>
      <c r="SCX223" s="4"/>
      <c r="SCY223" s="4"/>
      <c r="SCZ223" s="4"/>
      <c r="SDA223" s="4"/>
      <c r="SDB223" s="4"/>
      <c r="SDC223" s="4"/>
      <c r="SDD223" s="4"/>
      <c r="SDE223" s="4"/>
      <c r="SDF223" s="4"/>
      <c r="SDG223" s="4"/>
      <c r="SDH223" s="4"/>
      <c r="SDI223" s="4"/>
      <c r="SDJ223" s="4"/>
      <c r="SDK223" s="4"/>
      <c r="SDL223" s="4"/>
      <c r="SDM223" s="4"/>
      <c r="SDN223" s="4"/>
      <c r="SDO223" s="4"/>
      <c r="SDP223" s="4"/>
      <c r="SDQ223" s="4"/>
      <c r="SDR223" s="4"/>
      <c r="SDS223" s="4"/>
      <c r="SDT223" s="4"/>
      <c r="SDU223" s="4"/>
      <c r="SDV223" s="4"/>
      <c r="SDW223" s="4"/>
      <c r="SDX223" s="4"/>
      <c r="SDY223" s="4"/>
      <c r="SDZ223" s="4"/>
      <c r="SEA223" s="4"/>
      <c r="SEB223" s="4"/>
      <c r="SEC223" s="4"/>
      <c r="SED223" s="4"/>
      <c r="SEE223" s="4"/>
      <c r="SEF223" s="4"/>
      <c r="SEG223" s="4"/>
      <c r="SEH223" s="4"/>
      <c r="SEI223" s="4"/>
      <c r="SEJ223" s="4"/>
      <c r="SEK223" s="4"/>
      <c r="SEL223" s="4"/>
      <c r="SEM223" s="4"/>
      <c r="SEN223" s="4"/>
      <c r="SEO223" s="4"/>
      <c r="SEP223" s="4"/>
      <c r="SEQ223" s="4"/>
      <c r="SER223" s="4"/>
      <c r="SES223" s="4"/>
      <c r="SET223" s="4"/>
      <c r="SEU223" s="4"/>
      <c r="SEV223" s="4"/>
      <c r="SEW223" s="4"/>
      <c r="SEX223" s="4"/>
      <c r="SEY223" s="4"/>
      <c r="SEZ223" s="4"/>
      <c r="SFA223" s="4"/>
      <c r="SFB223" s="4"/>
      <c r="SFC223" s="4"/>
      <c r="SFD223" s="4"/>
      <c r="SFE223" s="4"/>
      <c r="SFF223" s="4"/>
      <c r="SFG223" s="4"/>
      <c r="SFH223" s="4"/>
      <c r="SFI223" s="4"/>
      <c r="SFJ223" s="4"/>
      <c r="SFK223" s="4"/>
      <c r="SFL223" s="4"/>
      <c r="SFM223" s="4"/>
      <c r="SFN223" s="4"/>
      <c r="SFO223" s="4"/>
      <c r="SFP223" s="4"/>
      <c r="SFQ223" s="4"/>
      <c r="SFR223" s="4"/>
      <c r="SFS223" s="4"/>
      <c r="SFT223" s="4"/>
      <c r="SFU223" s="4"/>
      <c r="SFV223" s="4"/>
      <c r="SFW223" s="4"/>
      <c r="SFX223" s="4"/>
      <c r="SFY223" s="4"/>
      <c r="SFZ223" s="4"/>
      <c r="SGA223" s="4"/>
      <c r="SGB223" s="4"/>
      <c r="SGC223" s="4"/>
      <c r="SGD223" s="4"/>
      <c r="SGE223" s="4"/>
      <c r="SGF223" s="4"/>
      <c r="SGG223" s="4"/>
      <c r="SGH223" s="4"/>
      <c r="SGI223" s="4"/>
      <c r="SGJ223" s="4"/>
      <c r="SGK223" s="4"/>
      <c r="SGL223" s="4"/>
      <c r="SGM223" s="4"/>
      <c r="SGN223" s="4"/>
      <c r="SGO223" s="4"/>
      <c r="SGP223" s="4"/>
      <c r="SGQ223" s="4"/>
      <c r="SGR223" s="4"/>
      <c r="SGS223" s="4"/>
      <c r="SGT223" s="4"/>
      <c r="SGU223" s="4"/>
      <c r="SGV223" s="4"/>
      <c r="SGW223" s="4"/>
      <c r="SGX223" s="4"/>
      <c r="SGY223" s="4"/>
      <c r="SGZ223" s="4"/>
      <c r="SHA223" s="4"/>
      <c r="SHB223" s="4"/>
      <c r="SHC223" s="4"/>
      <c r="SHD223" s="4"/>
      <c r="SHE223" s="4"/>
      <c r="SHF223" s="4"/>
      <c r="SHG223" s="4"/>
      <c r="SHH223" s="4"/>
      <c r="SHI223" s="4"/>
      <c r="SHJ223" s="4"/>
      <c r="SHK223" s="4"/>
      <c r="SHL223" s="4"/>
      <c r="SHM223" s="4"/>
      <c r="SHN223" s="4"/>
      <c r="SHO223" s="4"/>
      <c r="SHP223" s="4"/>
      <c r="SHQ223" s="4"/>
      <c r="SHR223" s="4"/>
      <c r="SHS223" s="4"/>
      <c r="SHT223" s="4"/>
      <c r="SHU223" s="4"/>
      <c r="SHV223" s="4"/>
      <c r="SHW223" s="4"/>
      <c r="SHX223" s="4"/>
      <c r="SHY223" s="4"/>
      <c r="SHZ223" s="4"/>
      <c r="SIA223" s="4"/>
      <c r="SIB223" s="4"/>
      <c r="SIC223" s="4"/>
      <c r="SID223" s="4"/>
      <c r="SIE223" s="4"/>
      <c r="SIF223" s="4"/>
      <c r="SIG223" s="4"/>
      <c r="SIH223" s="4"/>
      <c r="SII223" s="4"/>
      <c r="SIJ223" s="4"/>
      <c r="SIK223" s="4"/>
      <c r="SIL223" s="4"/>
      <c r="SIM223" s="4"/>
      <c r="SIN223" s="4"/>
      <c r="SIO223" s="4"/>
      <c r="SIP223" s="4"/>
      <c r="SIQ223" s="4"/>
      <c r="SIR223" s="4"/>
      <c r="SIS223" s="4"/>
      <c r="SIT223" s="4"/>
      <c r="SIU223" s="4"/>
      <c r="SIV223" s="4"/>
      <c r="SIW223" s="4"/>
      <c r="SIX223" s="4"/>
      <c r="SIY223" s="4"/>
      <c r="SIZ223" s="4"/>
      <c r="SJA223" s="4"/>
      <c r="SJB223" s="4"/>
      <c r="SJC223" s="4"/>
      <c r="SJD223" s="4"/>
      <c r="SJE223" s="4"/>
      <c r="SJF223" s="4"/>
      <c r="SJG223" s="4"/>
      <c r="SJH223" s="4"/>
      <c r="SJI223" s="4"/>
      <c r="SJJ223" s="4"/>
      <c r="SJK223" s="4"/>
      <c r="SJL223" s="4"/>
      <c r="SJM223" s="4"/>
      <c r="SJN223" s="4"/>
      <c r="SJO223" s="4"/>
      <c r="SJP223" s="4"/>
      <c r="SJQ223" s="4"/>
      <c r="SJR223" s="4"/>
      <c r="SJS223" s="4"/>
      <c r="SJT223" s="4"/>
      <c r="SJU223" s="4"/>
      <c r="SJV223" s="4"/>
      <c r="SJW223" s="4"/>
      <c r="SJX223" s="4"/>
      <c r="SJY223" s="4"/>
      <c r="SJZ223" s="4"/>
      <c r="SKA223" s="4"/>
      <c r="SKB223" s="4"/>
      <c r="SKC223" s="4"/>
      <c r="SKD223" s="4"/>
      <c r="SKE223" s="4"/>
      <c r="SKF223" s="4"/>
      <c r="SKG223" s="4"/>
      <c r="SKH223" s="4"/>
      <c r="SKI223" s="4"/>
      <c r="SKJ223" s="4"/>
      <c r="SKK223" s="4"/>
      <c r="SKL223" s="4"/>
      <c r="SKM223" s="4"/>
      <c r="SKN223" s="4"/>
      <c r="SKO223" s="4"/>
      <c r="SKP223" s="4"/>
      <c r="SKQ223" s="4"/>
      <c r="SKR223" s="4"/>
      <c r="SKS223" s="4"/>
      <c r="SKT223" s="4"/>
      <c r="SKU223" s="4"/>
      <c r="SKV223" s="4"/>
      <c r="SKW223" s="4"/>
      <c r="SKX223" s="4"/>
      <c r="SKY223" s="4"/>
      <c r="SKZ223" s="4"/>
      <c r="SLA223" s="4"/>
      <c r="SLB223" s="4"/>
      <c r="SLC223" s="4"/>
      <c r="SLD223" s="4"/>
      <c r="SLE223" s="4"/>
      <c r="SLF223" s="4"/>
      <c r="SLG223" s="4"/>
      <c r="SLH223" s="4"/>
      <c r="SLI223" s="4"/>
      <c r="SLJ223" s="4"/>
      <c r="SLK223" s="4"/>
      <c r="SLL223" s="4"/>
      <c r="SLM223" s="4"/>
      <c r="SLN223" s="4"/>
      <c r="SLO223" s="4"/>
      <c r="SLP223" s="4"/>
      <c r="SLQ223" s="4"/>
      <c r="SLR223" s="4"/>
      <c r="SLS223" s="4"/>
      <c r="SLT223" s="4"/>
      <c r="SLU223" s="4"/>
      <c r="SLV223" s="4"/>
      <c r="SLW223" s="4"/>
      <c r="SLX223" s="4"/>
      <c r="SLY223" s="4"/>
      <c r="SLZ223" s="4"/>
      <c r="SMA223" s="4"/>
      <c r="SMB223" s="4"/>
      <c r="SMC223" s="4"/>
      <c r="SMD223" s="4"/>
      <c r="SME223" s="4"/>
      <c r="SMF223" s="4"/>
      <c r="SMG223" s="4"/>
      <c r="SMH223" s="4"/>
      <c r="SMI223" s="4"/>
      <c r="SMJ223" s="4"/>
      <c r="SMK223" s="4"/>
      <c r="SML223" s="4"/>
      <c r="SMM223" s="4"/>
      <c r="SMN223" s="4"/>
      <c r="SMO223" s="4"/>
      <c r="SMP223" s="4"/>
      <c r="SMQ223" s="4"/>
      <c r="SMR223" s="4"/>
      <c r="SMS223" s="4"/>
      <c r="SMT223" s="4"/>
      <c r="SMU223" s="4"/>
      <c r="SMV223" s="4"/>
      <c r="SMW223" s="4"/>
      <c r="SMX223" s="4"/>
      <c r="SMY223" s="4"/>
      <c r="SMZ223" s="4"/>
      <c r="SNA223" s="4"/>
      <c r="SNB223" s="4"/>
      <c r="SNC223" s="4"/>
      <c r="SND223" s="4"/>
      <c r="SNE223" s="4"/>
      <c r="SNF223" s="4"/>
      <c r="SNG223" s="4"/>
      <c r="SNH223" s="4"/>
      <c r="SNI223" s="4"/>
      <c r="SNJ223" s="4"/>
      <c r="SNK223" s="4"/>
      <c r="SNL223" s="4"/>
      <c r="SNM223" s="4"/>
      <c r="SNN223" s="4"/>
      <c r="SNO223" s="4"/>
      <c r="SNP223" s="4"/>
      <c r="SNQ223" s="4"/>
      <c r="SNR223" s="4"/>
      <c r="SNS223" s="4"/>
      <c r="SNT223" s="4"/>
      <c r="SNU223" s="4"/>
      <c r="SNV223" s="4"/>
      <c r="SNW223" s="4"/>
      <c r="SNX223" s="4"/>
      <c r="SNY223" s="4"/>
      <c r="SNZ223" s="4"/>
      <c r="SOA223" s="4"/>
      <c r="SOB223" s="4"/>
      <c r="SOC223" s="4"/>
      <c r="SOD223" s="4"/>
      <c r="SOE223" s="4"/>
      <c r="SOF223" s="4"/>
      <c r="SOG223" s="4"/>
      <c r="SOH223" s="4"/>
      <c r="SOI223" s="4"/>
      <c r="SOJ223" s="4"/>
      <c r="SOK223" s="4"/>
      <c r="SOL223" s="4"/>
      <c r="SOM223" s="4"/>
      <c r="SON223" s="4"/>
      <c r="SOO223" s="4"/>
      <c r="SOP223" s="4"/>
      <c r="SOQ223" s="4"/>
      <c r="SOR223" s="4"/>
      <c r="SOS223" s="4"/>
      <c r="SOT223" s="4"/>
      <c r="SOU223" s="4"/>
      <c r="SOV223" s="4"/>
      <c r="SOW223" s="4"/>
      <c r="SOX223" s="4"/>
      <c r="SOY223" s="4"/>
      <c r="SOZ223" s="4"/>
      <c r="SPA223" s="4"/>
      <c r="SPB223" s="4"/>
      <c r="SPC223" s="4"/>
      <c r="SPD223" s="4"/>
      <c r="SPE223" s="4"/>
      <c r="SPF223" s="4"/>
      <c r="SPG223" s="4"/>
      <c r="SPH223" s="4"/>
      <c r="SPI223" s="4"/>
      <c r="SPJ223" s="4"/>
      <c r="SPK223" s="4"/>
      <c r="SPL223" s="4"/>
      <c r="SPM223" s="4"/>
      <c r="SPN223" s="4"/>
      <c r="SPO223" s="4"/>
      <c r="SPP223" s="4"/>
      <c r="SPQ223" s="4"/>
      <c r="SPR223" s="4"/>
      <c r="SPS223" s="4"/>
      <c r="SPT223" s="4"/>
      <c r="SPU223" s="4"/>
      <c r="SPV223" s="4"/>
      <c r="SPW223" s="4"/>
      <c r="SPX223" s="4"/>
      <c r="SPY223" s="4"/>
      <c r="SPZ223" s="4"/>
      <c r="SQA223" s="4"/>
      <c r="SQB223" s="4"/>
      <c r="SQC223" s="4"/>
      <c r="SQD223" s="4"/>
      <c r="SQE223" s="4"/>
      <c r="SQF223" s="4"/>
      <c r="SQG223" s="4"/>
      <c r="SQH223" s="4"/>
      <c r="SQI223" s="4"/>
      <c r="SQJ223" s="4"/>
      <c r="SQK223" s="4"/>
      <c r="SQL223" s="4"/>
      <c r="SQM223" s="4"/>
      <c r="SQN223" s="4"/>
      <c r="SQO223" s="4"/>
      <c r="SQP223" s="4"/>
      <c r="SQQ223" s="4"/>
      <c r="SQR223" s="4"/>
      <c r="SQS223" s="4"/>
      <c r="SQT223" s="4"/>
      <c r="SQU223" s="4"/>
      <c r="SQV223" s="4"/>
      <c r="SQW223" s="4"/>
      <c r="SQX223" s="4"/>
      <c r="SQY223" s="4"/>
      <c r="SQZ223" s="4"/>
      <c r="SRA223" s="4"/>
      <c r="SRB223" s="4"/>
      <c r="SRC223" s="4"/>
      <c r="SRD223" s="4"/>
      <c r="SRE223" s="4"/>
      <c r="SRF223" s="4"/>
      <c r="SRG223" s="4"/>
      <c r="SRH223" s="4"/>
      <c r="SRI223" s="4"/>
      <c r="SRJ223" s="4"/>
      <c r="SRK223" s="4"/>
      <c r="SRL223" s="4"/>
      <c r="SRM223" s="4"/>
      <c r="SRN223" s="4"/>
      <c r="SRO223" s="4"/>
      <c r="SRP223" s="4"/>
      <c r="SRQ223" s="4"/>
      <c r="SRR223" s="4"/>
      <c r="SRS223" s="4"/>
      <c r="SRT223" s="4"/>
      <c r="SRU223" s="4"/>
      <c r="SRV223" s="4"/>
      <c r="SRW223" s="4"/>
      <c r="SRX223" s="4"/>
      <c r="SRY223" s="4"/>
      <c r="SRZ223" s="4"/>
      <c r="SSA223" s="4"/>
      <c r="SSB223" s="4"/>
      <c r="SSC223" s="4"/>
      <c r="SSD223" s="4"/>
      <c r="SSE223" s="4"/>
      <c r="SSF223" s="4"/>
      <c r="SSG223" s="4"/>
      <c r="SSH223" s="4"/>
      <c r="SSI223" s="4"/>
      <c r="SSJ223" s="4"/>
      <c r="SSK223" s="4"/>
      <c r="SSL223" s="4"/>
      <c r="SSM223" s="4"/>
      <c r="SSN223" s="4"/>
      <c r="SSO223" s="4"/>
      <c r="SSP223" s="4"/>
      <c r="SSQ223" s="4"/>
      <c r="SSR223" s="4"/>
      <c r="SSS223" s="4"/>
      <c r="SST223" s="4"/>
      <c r="SSU223" s="4"/>
      <c r="SSV223" s="4"/>
      <c r="SSW223" s="4"/>
      <c r="SSX223" s="4"/>
      <c r="SSY223" s="4"/>
      <c r="SSZ223" s="4"/>
      <c r="STA223" s="4"/>
      <c r="STB223" s="4"/>
      <c r="STC223" s="4"/>
      <c r="STD223" s="4"/>
      <c r="STE223" s="4"/>
      <c r="STF223" s="4"/>
      <c r="STG223" s="4"/>
      <c r="STH223" s="4"/>
      <c r="STI223" s="4"/>
      <c r="STJ223" s="4"/>
      <c r="STK223" s="4"/>
      <c r="STL223" s="4"/>
      <c r="STM223" s="4"/>
      <c r="STN223" s="4"/>
      <c r="STO223" s="4"/>
      <c r="STP223" s="4"/>
      <c r="STQ223" s="4"/>
      <c r="STR223" s="4"/>
      <c r="STS223" s="4"/>
      <c r="STT223" s="4"/>
      <c r="STU223" s="4"/>
      <c r="STV223" s="4"/>
      <c r="STW223" s="4"/>
      <c r="STX223" s="4"/>
      <c r="STY223" s="4"/>
      <c r="STZ223" s="4"/>
      <c r="SUA223" s="4"/>
      <c r="SUB223" s="4"/>
      <c r="SUC223" s="4"/>
      <c r="SUD223" s="4"/>
      <c r="SUE223" s="4"/>
      <c r="SUF223" s="4"/>
      <c r="SUG223" s="4"/>
      <c r="SUH223" s="4"/>
      <c r="SUI223" s="4"/>
      <c r="SUJ223" s="4"/>
      <c r="SUK223" s="4"/>
      <c r="SUL223" s="4"/>
      <c r="SUM223" s="4"/>
      <c r="SUN223" s="4"/>
      <c r="SUO223" s="4"/>
      <c r="SUP223" s="4"/>
      <c r="SUQ223" s="4"/>
      <c r="SUR223" s="4"/>
      <c r="SUS223" s="4"/>
      <c r="SUT223" s="4"/>
      <c r="SUU223" s="4"/>
      <c r="SUV223" s="4"/>
      <c r="SUW223" s="4"/>
      <c r="SUX223" s="4"/>
      <c r="SUY223" s="4"/>
      <c r="SUZ223" s="4"/>
      <c r="SVA223" s="4"/>
      <c r="SVB223" s="4"/>
      <c r="SVC223" s="4"/>
      <c r="SVD223" s="4"/>
      <c r="SVE223" s="4"/>
      <c r="SVF223" s="4"/>
      <c r="SVG223" s="4"/>
      <c r="SVH223" s="4"/>
      <c r="SVI223" s="4"/>
      <c r="SVJ223" s="4"/>
      <c r="SVK223" s="4"/>
      <c r="SVL223" s="4"/>
      <c r="SVM223" s="4"/>
      <c r="SVN223" s="4"/>
      <c r="SVO223" s="4"/>
      <c r="SVP223" s="4"/>
      <c r="SVQ223" s="4"/>
      <c r="SVR223" s="4"/>
      <c r="SVS223" s="4"/>
      <c r="SVT223" s="4"/>
      <c r="SVU223" s="4"/>
      <c r="SVV223" s="4"/>
      <c r="SVW223" s="4"/>
      <c r="SVX223" s="4"/>
      <c r="SVY223" s="4"/>
      <c r="SVZ223" s="4"/>
      <c r="SWA223" s="4"/>
      <c r="SWB223" s="4"/>
      <c r="SWC223" s="4"/>
      <c r="SWD223" s="4"/>
      <c r="SWE223" s="4"/>
      <c r="SWF223" s="4"/>
      <c r="SWG223" s="4"/>
      <c r="SWH223" s="4"/>
      <c r="SWI223" s="4"/>
      <c r="SWJ223" s="4"/>
      <c r="SWK223" s="4"/>
      <c r="SWL223" s="4"/>
      <c r="SWM223" s="4"/>
      <c r="SWN223" s="4"/>
      <c r="SWO223" s="4"/>
      <c r="SWP223" s="4"/>
      <c r="SWQ223" s="4"/>
      <c r="SWR223" s="4"/>
      <c r="SWS223" s="4"/>
      <c r="SWT223" s="4"/>
      <c r="SWU223" s="4"/>
      <c r="SWV223" s="4"/>
      <c r="SWW223" s="4"/>
      <c r="SWX223" s="4"/>
      <c r="SWY223" s="4"/>
      <c r="SWZ223" s="4"/>
      <c r="SXA223" s="4"/>
      <c r="SXB223" s="4"/>
      <c r="SXC223" s="4"/>
      <c r="SXD223" s="4"/>
      <c r="SXE223" s="4"/>
      <c r="SXF223" s="4"/>
      <c r="SXG223" s="4"/>
      <c r="SXH223" s="4"/>
      <c r="SXI223" s="4"/>
      <c r="SXJ223" s="4"/>
      <c r="SXK223" s="4"/>
      <c r="SXL223" s="4"/>
      <c r="SXM223" s="4"/>
      <c r="SXN223" s="4"/>
      <c r="SXO223" s="4"/>
      <c r="SXP223" s="4"/>
      <c r="SXQ223" s="4"/>
      <c r="SXR223" s="4"/>
      <c r="SXS223" s="4"/>
      <c r="SXT223" s="4"/>
      <c r="SXU223" s="4"/>
      <c r="SXV223" s="4"/>
      <c r="SXW223" s="4"/>
      <c r="SXX223" s="4"/>
      <c r="SXY223" s="4"/>
      <c r="SXZ223" s="4"/>
      <c r="SYA223" s="4"/>
      <c r="SYB223" s="4"/>
      <c r="SYC223" s="4"/>
      <c r="SYD223" s="4"/>
      <c r="SYE223" s="4"/>
      <c r="SYF223" s="4"/>
      <c r="SYG223" s="4"/>
      <c r="SYH223" s="4"/>
      <c r="SYI223" s="4"/>
      <c r="SYJ223" s="4"/>
      <c r="SYK223" s="4"/>
      <c r="SYL223" s="4"/>
      <c r="SYM223" s="4"/>
      <c r="SYN223" s="4"/>
      <c r="SYO223" s="4"/>
      <c r="SYP223" s="4"/>
      <c r="SYQ223" s="4"/>
      <c r="SYR223" s="4"/>
      <c r="SYS223" s="4"/>
      <c r="SYT223" s="4"/>
      <c r="SYU223" s="4"/>
      <c r="SYV223" s="4"/>
      <c r="SYW223" s="4"/>
      <c r="SYX223" s="4"/>
      <c r="SYY223" s="4"/>
      <c r="SYZ223" s="4"/>
      <c r="SZA223" s="4"/>
      <c r="SZB223" s="4"/>
      <c r="SZC223" s="4"/>
      <c r="SZD223" s="4"/>
      <c r="SZE223" s="4"/>
      <c r="SZF223" s="4"/>
      <c r="SZG223" s="4"/>
      <c r="SZH223" s="4"/>
      <c r="SZI223" s="4"/>
      <c r="SZJ223" s="4"/>
      <c r="SZK223" s="4"/>
      <c r="SZL223" s="4"/>
      <c r="SZM223" s="4"/>
      <c r="SZN223" s="4"/>
      <c r="SZO223" s="4"/>
      <c r="SZP223" s="4"/>
      <c r="SZQ223" s="4"/>
      <c r="SZR223" s="4"/>
      <c r="SZS223" s="4"/>
      <c r="SZT223" s="4"/>
      <c r="SZU223" s="4"/>
      <c r="SZV223" s="4"/>
      <c r="SZW223" s="4"/>
      <c r="SZX223" s="4"/>
      <c r="SZY223" s="4"/>
      <c r="SZZ223" s="4"/>
      <c r="TAA223" s="4"/>
      <c r="TAB223" s="4"/>
      <c r="TAC223" s="4"/>
      <c r="TAD223" s="4"/>
      <c r="TAE223" s="4"/>
      <c r="TAF223" s="4"/>
      <c r="TAG223" s="4"/>
      <c r="TAH223" s="4"/>
      <c r="TAI223" s="4"/>
      <c r="TAJ223" s="4"/>
      <c r="TAK223" s="4"/>
      <c r="TAL223" s="4"/>
      <c r="TAM223" s="4"/>
      <c r="TAN223" s="4"/>
      <c r="TAO223" s="4"/>
      <c r="TAP223" s="4"/>
      <c r="TAQ223" s="4"/>
      <c r="TAR223" s="4"/>
      <c r="TAS223" s="4"/>
      <c r="TAT223" s="4"/>
      <c r="TAU223" s="4"/>
      <c r="TAV223" s="4"/>
      <c r="TAW223" s="4"/>
      <c r="TAX223" s="4"/>
      <c r="TAY223" s="4"/>
      <c r="TAZ223" s="4"/>
      <c r="TBA223" s="4"/>
      <c r="TBB223" s="4"/>
      <c r="TBC223" s="4"/>
      <c r="TBD223" s="4"/>
      <c r="TBE223" s="4"/>
      <c r="TBF223" s="4"/>
      <c r="TBG223" s="4"/>
      <c r="TBH223" s="4"/>
      <c r="TBI223" s="4"/>
      <c r="TBJ223" s="4"/>
      <c r="TBK223" s="4"/>
      <c r="TBL223" s="4"/>
      <c r="TBM223" s="4"/>
      <c r="TBN223" s="4"/>
      <c r="TBO223" s="4"/>
      <c r="TBP223" s="4"/>
      <c r="TBQ223" s="4"/>
      <c r="TBR223" s="4"/>
      <c r="TBS223" s="4"/>
      <c r="TBT223" s="4"/>
      <c r="TBU223" s="4"/>
      <c r="TBV223" s="4"/>
      <c r="TBW223" s="4"/>
      <c r="TBX223" s="4"/>
      <c r="TBY223" s="4"/>
      <c r="TBZ223" s="4"/>
      <c r="TCA223" s="4"/>
      <c r="TCB223" s="4"/>
      <c r="TCC223" s="4"/>
      <c r="TCD223" s="4"/>
      <c r="TCE223" s="4"/>
      <c r="TCF223" s="4"/>
      <c r="TCG223" s="4"/>
      <c r="TCH223" s="4"/>
      <c r="TCI223" s="4"/>
      <c r="TCJ223" s="4"/>
      <c r="TCK223" s="4"/>
      <c r="TCL223" s="4"/>
      <c r="TCM223" s="4"/>
      <c r="TCN223" s="4"/>
      <c r="TCO223" s="4"/>
      <c r="TCP223" s="4"/>
      <c r="TCQ223" s="4"/>
      <c r="TCR223" s="4"/>
      <c r="TCS223" s="4"/>
      <c r="TCT223" s="4"/>
      <c r="TCU223" s="4"/>
      <c r="TCV223" s="4"/>
      <c r="TCW223" s="4"/>
      <c r="TCX223" s="4"/>
      <c r="TCY223" s="4"/>
      <c r="TCZ223" s="4"/>
      <c r="TDA223" s="4"/>
      <c r="TDB223" s="4"/>
      <c r="TDC223" s="4"/>
      <c r="TDD223" s="4"/>
      <c r="TDE223" s="4"/>
      <c r="TDF223" s="4"/>
      <c r="TDG223" s="4"/>
      <c r="TDH223" s="4"/>
      <c r="TDI223" s="4"/>
      <c r="TDJ223" s="4"/>
      <c r="TDK223" s="4"/>
      <c r="TDL223" s="4"/>
      <c r="TDM223" s="4"/>
      <c r="TDN223" s="4"/>
      <c r="TDO223" s="4"/>
      <c r="TDP223" s="4"/>
      <c r="TDQ223" s="4"/>
      <c r="TDR223" s="4"/>
      <c r="TDS223" s="4"/>
      <c r="TDT223" s="4"/>
      <c r="TDU223" s="4"/>
      <c r="TDV223" s="4"/>
      <c r="TDW223" s="4"/>
      <c r="TDX223" s="4"/>
      <c r="TDY223" s="4"/>
      <c r="TDZ223" s="4"/>
      <c r="TEA223" s="4"/>
      <c r="TEB223" s="4"/>
      <c r="TEC223" s="4"/>
      <c r="TED223" s="4"/>
      <c r="TEE223" s="4"/>
      <c r="TEF223" s="4"/>
      <c r="TEG223" s="4"/>
      <c r="TEH223" s="4"/>
      <c r="TEI223" s="4"/>
      <c r="TEJ223" s="4"/>
      <c r="TEK223" s="4"/>
      <c r="TEL223" s="4"/>
      <c r="TEM223" s="4"/>
      <c r="TEN223" s="4"/>
      <c r="TEO223" s="4"/>
      <c r="TEP223" s="4"/>
      <c r="TEQ223" s="4"/>
      <c r="TER223" s="4"/>
      <c r="TES223" s="4"/>
      <c r="TET223" s="4"/>
      <c r="TEU223" s="4"/>
      <c r="TEV223" s="4"/>
      <c r="TEW223" s="4"/>
      <c r="TEX223" s="4"/>
      <c r="TEY223" s="4"/>
      <c r="TEZ223" s="4"/>
      <c r="TFA223" s="4"/>
      <c r="TFB223" s="4"/>
      <c r="TFC223" s="4"/>
      <c r="TFD223" s="4"/>
      <c r="TFE223" s="4"/>
      <c r="TFF223" s="4"/>
      <c r="TFG223" s="4"/>
      <c r="TFH223" s="4"/>
      <c r="TFI223" s="4"/>
      <c r="TFJ223" s="4"/>
      <c r="TFK223" s="4"/>
      <c r="TFL223" s="4"/>
      <c r="TFM223" s="4"/>
      <c r="TFN223" s="4"/>
      <c r="TFO223" s="4"/>
      <c r="TFP223" s="4"/>
      <c r="TFQ223" s="4"/>
      <c r="TFR223" s="4"/>
      <c r="TFS223" s="4"/>
      <c r="TFT223" s="4"/>
      <c r="TFU223" s="4"/>
      <c r="TFV223" s="4"/>
      <c r="TFW223" s="4"/>
      <c r="TFX223" s="4"/>
      <c r="TFY223" s="4"/>
      <c r="TFZ223" s="4"/>
      <c r="TGA223" s="4"/>
      <c r="TGB223" s="4"/>
      <c r="TGC223" s="4"/>
      <c r="TGD223" s="4"/>
      <c r="TGE223" s="4"/>
      <c r="TGF223" s="4"/>
      <c r="TGG223" s="4"/>
      <c r="TGH223" s="4"/>
      <c r="TGI223" s="4"/>
      <c r="TGJ223" s="4"/>
      <c r="TGK223" s="4"/>
      <c r="TGL223" s="4"/>
      <c r="TGM223" s="4"/>
      <c r="TGN223" s="4"/>
      <c r="TGO223" s="4"/>
      <c r="TGP223" s="4"/>
      <c r="TGQ223" s="4"/>
      <c r="TGR223" s="4"/>
      <c r="TGS223" s="4"/>
      <c r="TGT223" s="4"/>
      <c r="TGU223" s="4"/>
      <c r="TGV223" s="4"/>
      <c r="TGW223" s="4"/>
      <c r="TGX223" s="4"/>
      <c r="TGY223" s="4"/>
      <c r="TGZ223" s="4"/>
      <c r="THA223" s="4"/>
      <c r="THB223" s="4"/>
      <c r="THC223" s="4"/>
      <c r="THD223" s="4"/>
      <c r="THE223" s="4"/>
      <c r="THF223" s="4"/>
      <c r="THG223" s="4"/>
      <c r="THH223" s="4"/>
      <c r="THI223" s="4"/>
      <c r="THJ223" s="4"/>
      <c r="THK223" s="4"/>
      <c r="THL223" s="4"/>
      <c r="THM223" s="4"/>
      <c r="THN223" s="4"/>
      <c r="THO223" s="4"/>
      <c r="THP223" s="4"/>
      <c r="THQ223" s="4"/>
      <c r="THR223" s="4"/>
      <c r="THS223" s="4"/>
      <c r="THT223" s="4"/>
      <c r="THU223" s="4"/>
      <c r="THV223" s="4"/>
      <c r="THW223" s="4"/>
      <c r="THX223" s="4"/>
      <c r="THY223" s="4"/>
      <c r="THZ223" s="4"/>
      <c r="TIA223" s="4"/>
      <c r="TIB223" s="4"/>
      <c r="TIC223" s="4"/>
      <c r="TID223" s="4"/>
      <c r="TIE223" s="4"/>
      <c r="TIF223" s="4"/>
      <c r="TIG223" s="4"/>
      <c r="TIH223" s="4"/>
      <c r="TII223" s="4"/>
      <c r="TIJ223" s="4"/>
      <c r="TIK223" s="4"/>
      <c r="TIL223" s="4"/>
      <c r="TIM223" s="4"/>
      <c r="TIN223" s="4"/>
      <c r="TIO223" s="4"/>
      <c r="TIP223" s="4"/>
      <c r="TIQ223" s="4"/>
      <c r="TIR223" s="4"/>
      <c r="TIS223" s="4"/>
      <c r="TIT223" s="4"/>
      <c r="TIU223" s="4"/>
      <c r="TIV223" s="4"/>
      <c r="TIW223" s="4"/>
      <c r="TIX223" s="4"/>
      <c r="TIY223" s="4"/>
      <c r="TIZ223" s="4"/>
      <c r="TJA223" s="4"/>
      <c r="TJB223" s="4"/>
      <c r="TJC223" s="4"/>
      <c r="TJD223" s="4"/>
      <c r="TJE223" s="4"/>
      <c r="TJF223" s="4"/>
      <c r="TJG223" s="4"/>
      <c r="TJH223" s="4"/>
      <c r="TJI223" s="4"/>
      <c r="TJJ223" s="4"/>
      <c r="TJK223" s="4"/>
      <c r="TJL223" s="4"/>
      <c r="TJM223" s="4"/>
      <c r="TJN223" s="4"/>
      <c r="TJO223" s="4"/>
      <c r="TJP223" s="4"/>
      <c r="TJQ223" s="4"/>
      <c r="TJR223" s="4"/>
      <c r="TJS223" s="4"/>
      <c r="TJT223" s="4"/>
      <c r="TJU223" s="4"/>
      <c r="TJV223" s="4"/>
      <c r="TJW223" s="4"/>
      <c r="TJX223" s="4"/>
      <c r="TJY223" s="4"/>
      <c r="TJZ223" s="4"/>
      <c r="TKA223" s="4"/>
      <c r="TKB223" s="4"/>
      <c r="TKC223" s="4"/>
      <c r="TKD223" s="4"/>
      <c r="TKE223" s="4"/>
      <c r="TKF223" s="4"/>
      <c r="TKG223" s="4"/>
      <c r="TKH223" s="4"/>
      <c r="TKI223" s="4"/>
      <c r="TKJ223" s="4"/>
      <c r="TKK223" s="4"/>
      <c r="TKL223" s="4"/>
      <c r="TKM223" s="4"/>
      <c r="TKN223" s="4"/>
      <c r="TKO223" s="4"/>
      <c r="TKP223" s="4"/>
      <c r="TKQ223" s="4"/>
      <c r="TKR223" s="4"/>
      <c r="TKS223" s="4"/>
      <c r="TKT223" s="4"/>
      <c r="TKU223" s="4"/>
      <c r="TKV223" s="4"/>
      <c r="TKW223" s="4"/>
      <c r="TKX223" s="4"/>
      <c r="TKY223" s="4"/>
      <c r="TKZ223" s="4"/>
      <c r="TLA223" s="4"/>
      <c r="TLB223" s="4"/>
      <c r="TLC223" s="4"/>
      <c r="TLD223" s="4"/>
      <c r="TLE223" s="4"/>
      <c r="TLF223" s="4"/>
      <c r="TLG223" s="4"/>
      <c r="TLH223" s="4"/>
      <c r="TLI223" s="4"/>
      <c r="TLJ223" s="4"/>
      <c r="TLK223" s="4"/>
      <c r="TLL223" s="4"/>
      <c r="TLM223" s="4"/>
      <c r="TLN223" s="4"/>
      <c r="TLO223" s="4"/>
      <c r="TLP223" s="4"/>
      <c r="TLQ223" s="4"/>
      <c r="TLR223" s="4"/>
      <c r="TLS223" s="4"/>
      <c r="TLT223" s="4"/>
      <c r="TLU223" s="4"/>
      <c r="TLV223" s="4"/>
      <c r="TLW223" s="4"/>
      <c r="TLX223" s="4"/>
      <c r="TLY223" s="4"/>
      <c r="TLZ223" s="4"/>
      <c r="TMA223" s="4"/>
      <c r="TMB223" s="4"/>
      <c r="TMC223" s="4"/>
      <c r="TMD223" s="4"/>
      <c r="TME223" s="4"/>
      <c r="TMF223" s="4"/>
      <c r="TMG223" s="4"/>
      <c r="TMH223" s="4"/>
      <c r="TMI223" s="4"/>
      <c r="TMJ223" s="4"/>
      <c r="TMK223" s="4"/>
      <c r="TML223" s="4"/>
      <c r="TMM223" s="4"/>
      <c r="TMN223" s="4"/>
      <c r="TMO223" s="4"/>
      <c r="TMP223" s="4"/>
      <c r="TMQ223" s="4"/>
      <c r="TMR223" s="4"/>
      <c r="TMS223" s="4"/>
      <c r="TMT223" s="4"/>
      <c r="TMU223" s="4"/>
      <c r="TMV223" s="4"/>
      <c r="TMW223" s="4"/>
      <c r="TMX223" s="4"/>
      <c r="TMY223" s="4"/>
      <c r="TMZ223" s="4"/>
      <c r="TNA223" s="4"/>
      <c r="TNB223" s="4"/>
      <c r="TNC223" s="4"/>
      <c r="TND223" s="4"/>
      <c r="TNE223" s="4"/>
      <c r="TNF223" s="4"/>
      <c r="TNG223" s="4"/>
      <c r="TNH223" s="4"/>
      <c r="TNI223" s="4"/>
      <c r="TNJ223" s="4"/>
      <c r="TNK223" s="4"/>
      <c r="TNL223" s="4"/>
      <c r="TNM223" s="4"/>
      <c r="TNN223" s="4"/>
      <c r="TNO223" s="4"/>
      <c r="TNP223" s="4"/>
      <c r="TNQ223" s="4"/>
      <c r="TNR223" s="4"/>
      <c r="TNS223" s="4"/>
      <c r="TNT223" s="4"/>
      <c r="TNU223" s="4"/>
      <c r="TNV223" s="4"/>
      <c r="TNW223" s="4"/>
      <c r="TNX223" s="4"/>
      <c r="TNY223" s="4"/>
      <c r="TNZ223" s="4"/>
      <c r="TOA223" s="4"/>
      <c r="TOB223" s="4"/>
      <c r="TOC223" s="4"/>
      <c r="TOD223" s="4"/>
      <c r="TOE223" s="4"/>
      <c r="TOF223" s="4"/>
      <c r="TOG223" s="4"/>
      <c r="TOH223" s="4"/>
      <c r="TOI223" s="4"/>
      <c r="TOJ223" s="4"/>
      <c r="TOK223" s="4"/>
      <c r="TOL223" s="4"/>
      <c r="TOM223" s="4"/>
      <c r="TON223" s="4"/>
      <c r="TOO223" s="4"/>
      <c r="TOP223" s="4"/>
      <c r="TOQ223" s="4"/>
      <c r="TOR223" s="4"/>
      <c r="TOS223" s="4"/>
      <c r="TOT223" s="4"/>
      <c r="TOU223" s="4"/>
      <c r="TOV223" s="4"/>
      <c r="TOW223" s="4"/>
      <c r="TOX223" s="4"/>
      <c r="TOY223" s="4"/>
      <c r="TOZ223" s="4"/>
      <c r="TPA223" s="4"/>
      <c r="TPB223" s="4"/>
      <c r="TPC223" s="4"/>
      <c r="TPD223" s="4"/>
      <c r="TPE223" s="4"/>
      <c r="TPF223" s="4"/>
      <c r="TPG223" s="4"/>
      <c r="TPH223" s="4"/>
      <c r="TPI223" s="4"/>
      <c r="TPJ223" s="4"/>
      <c r="TPK223" s="4"/>
      <c r="TPL223" s="4"/>
      <c r="TPM223" s="4"/>
      <c r="TPN223" s="4"/>
      <c r="TPO223" s="4"/>
      <c r="TPP223" s="4"/>
      <c r="TPQ223" s="4"/>
      <c r="TPR223" s="4"/>
      <c r="TPS223" s="4"/>
      <c r="TPT223" s="4"/>
      <c r="TPU223" s="4"/>
      <c r="TPV223" s="4"/>
      <c r="TPW223" s="4"/>
      <c r="TPX223" s="4"/>
      <c r="TPY223" s="4"/>
      <c r="TPZ223" s="4"/>
      <c r="TQA223" s="4"/>
      <c r="TQB223" s="4"/>
      <c r="TQC223" s="4"/>
      <c r="TQD223" s="4"/>
      <c r="TQE223" s="4"/>
      <c r="TQF223" s="4"/>
      <c r="TQG223" s="4"/>
      <c r="TQH223" s="4"/>
      <c r="TQI223" s="4"/>
      <c r="TQJ223" s="4"/>
      <c r="TQK223" s="4"/>
      <c r="TQL223" s="4"/>
      <c r="TQM223" s="4"/>
      <c r="TQN223" s="4"/>
      <c r="TQO223" s="4"/>
      <c r="TQP223" s="4"/>
      <c r="TQQ223" s="4"/>
      <c r="TQR223" s="4"/>
      <c r="TQS223" s="4"/>
      <c r="TQT223" s="4"/>
      <c r="TQU223" s="4"/>
      <c r="TQV223" s="4"/>
      <c r="TQW223" s="4"/>
      <c r="TQX223" s="4"/>
      <c r="TQY223" s="4"/>
      <c r="TQZ223" s="4"/>
      <c r="TRA223" s="4"/>
      <c r="TRB223" s="4"/>
      <c r="TRC223" s="4"/>
      <c r="TRD223" s="4"/>
      <c r="TRE223" s="4"/>
      <c r="TRF223" s="4"/>
      <c r="TRG223" s="4"/>
      <c r="TRH223" s="4"/>
      <c r="TRI223" s="4"/>
      <c r="TRJ223" s="4"/>
      <c r="TRK223" s="4"/>
      <c r="TRL223" s="4"/>
      <c r="TRM223" s="4"/>
      <c r="TRN223" s="4"/>
      <c r="TRO223" s="4"/>
      <c r="TRP223" s="4"/>
      <c r="TRQ223" s="4"/>
      <c r="TRR223" s="4"/>
      <c r="TRS223" s="4"/>
      <c r="TRT223" s="4"/>
      <c r="TRU223" s="4"/>
      <c r="TRV223" s="4"/>
      <c r="TRW223" s="4"/>
      <c r="TRX223" s="4"/>
      <c r="TRY223" s="4"/>
      <c r="TRZ223" s="4"/>
      <c r="TSA223" s="4"/>
      <c r="TSB223" s="4"/>
      <c r="TSC223" s="4"/>
      <c r="TSD223" s="4"/>
      <c r="TSE223" s="4"/>
      <c r="TSF223" s="4"/>
      <c r="TSG223" s="4"/>
      <c r="TSH223" s="4"/>
      <c r="TSI223" s="4"/>
      <c r="TSJ223" s="4"/>
      <c r="TSK223" s="4"/>
      <c r="TSL223" s="4"/>
      <c r="TSM223" s="4"/>
      <c r="TSN223" s="4"/>
      <c r="TSO223" s="4"/>
      <c r="TSP223" s="4"/>
      <c r="TSQ223" s="4"/>
      <c r="TSR223" s="4"/>
      <c r="TSS223" s="4"/>
      <c r="TST223" s="4"/>
      <c r="TSU223" s="4"/>
      <c r="TSV223" s="4"/>
      <c r="TSW223" s="4"/>
      <c r="TSX223" s="4"/>
      <c r="TSY223" s="4"/>
      <c r="TSZ223" s="4"/>
      <c r="TTA223" s="4"/>
      <c r="TTB223" s="4"/>
      <c r="TTC223" s="4"/>
      <c r="TTD223" s="4"/>
      <c r="TTE223" s="4"/>
      <c r="TTF223" s="4"/>
      <c r="TTG223" s="4"/>
      <c r="TTH223" s="4"/>
      <c r="TTI223" s="4"/>
      <c r="TTJ223" s="4"/>
      <c r="TTK223" s="4"/>
      <c r="TTL223" s="4"/>
      <c r="TTM223" s="4"/>
      <c r="TTN223" s="4"/>
      <c r="TTO223" s="4"/>
      <c r="TTP223" s="4"/>
      <c r="TTQ223" s="4"/>
      <c r="TTR223" s="4"/>
      <c r="TTS223" s="4"/>
      <c r="TTT223" s="4"/>
      <c r="TTU223" s="4"/>
      <c r="TTV223" s="4"/>
      <c r="TTW223" s="4"/>
      <c r="TTX223" s="4"/>
      <c r="TTY223" s="4"/>
      <c r="TTZ223" s="4"/>
      <c r="TUA223" s="4"/>
      <c r="TUB223" s="4"/>
      <c r="TUC223" s="4"/>
      <c r="TUD223" s="4"/>
      <c r="TUE223" s="4"/>
      <c r="TUF223" s="4"/>
      <c r="TUG223" s="4"/>
      <c r="TUH223" s="4"/>
      <c r="TUI223" s="4"/>
      <c r="TUJ223" s="4"/>
      <c r="TUK223" s="4"/>
      <c r="TUL223" s="4"/>
      <c r="TUM223" s="4"/>
      <c r="TUN223" s="4"/>
      <c r="TUO223" s="4"/>
      <c r="TUP223" s="4"/>
      <c r="TUQ223" s="4"/>
      <c r="TUR223" s="4"/>
      <c r="TUS223" s="4"/>
      <c r="TUT223" s="4"/>
      <c r="TUU223" s="4"/>
      <c r="TUV223" s="4"/>
      <c r="TUW223" s="4"/>
      <c r="TUX223" s="4"/>
      <c r="TUY223" s="4"/>
      <c r="TUZ223" s="4"/>
      <c r="TVA223" s="4"/>
      <c r="TVB223" s="4"/>
      <c r="TVC223" s="4"/>
      <c r="TVD223" s="4"/>
      <c r="TVE223" s="4"/>
      <c r="TVF223" s="4"/>
      <c r="TVG223" s="4"/>
      <c r="TVH223" s="4"/>
      <c r="TVI223" s="4"/>
      <c r="TVJ223" s="4"/>
      <c r="TVK223" s="4"/>
      <c r="TVL223" s="4"/>
      <c r="TVM223" s="4"/>
      <c r="TVN223" s="4"/>
      <c r="TVO223" s="4"/>
      <c r="TVP223" s="4"/>
      <c r="TVQ223" s="4"/>
      <c r="TVR223" s="4"/>
      <c r="TVS223" s="4"/>
      <c r="TVT223" s="4"/>
      <c r="TVU223" s="4"/>
      <c r="TVV223" s="4"/>
      <c r="TVW223" s="4"/>
      <c r="TVX223" s="4"/>
      <c r="TVY223" s="4"/>
      <c r="TVZ223" s="4"/>
      <c r="TWA223" s="4"/>
      <c r="TWB223" s="4"/>
      <c r="TWC223" s="4"/>
      <c r="TWD223" s="4"/>
      <c r="TWE223" s="4"/>
      <c r="TWF223" s="4"/>
      <c r="TWG223" s="4"/>
      <c r="TWH223" s="4"/>
      <c r="TWI223" s="4"/>
      <c r="TWJ223" s="4"/>
      <c r="TWK223" s="4"/>
      <c r="TWL223" s="4"/>
      <c r="TWM223" s="4"/>
      <c r="TWN223" s="4"/>
      <c r="TWO223" s="4"/>
      <c r="TWP223" s="4"/>
      <c r="TWQ223" s="4"/>
      <c r="TWR223" s="4"/>
      <c r="TWS223" s="4"/>
      <c r="TWT223" s="4"/>
      <c r="TWU223" s="4"/>
      <c r="TWV223" s="4"/>
      <c r="TWW223" s="4"/>
      <c r="TWX223" s="4"/>
      <c r="TWY223" s="4"/>
      <c r="TWZ223" s="4"/>
      <c r="TXA223" s="4"/>
      <c r="TXB223" s="4"/>
      <c r="TXC223" s="4"/>
      <c r="TXD223" s="4"/>
      <c r="TXE223" s="4"/>
      <c r="TXF223" s="4"/>
      <c r="TXG223" s="4"/>
      <c r="TXH223" s="4"/>
      <c r="TXI223" s="4"/>
      <c r="TXJ223" s="4"/>
      <c r="TXK223" s="4"/>
      <c r="TXL223" s="4"/>
      <c r="TXM223" s="4"/>
      <c r="TXN223" s="4"/>
      <c r="TXO223" s="4"/>
      <c r="TXP223" s="4"/>
      <c r="TXQ223" s="4"/>
      <c r="TXR223" s="4"/>
      <c r="TXS223" s="4"/>
      <c r="TXT223" s="4"/>
      <c r="TXU223" s="4"/>
      <c r="TXV223" s="4"/>
      <c r="TXW223" s="4"/>
      <c r="TXX223" s="4"/>
      <c r="TXY223" s="4"/>
      <c r="TXZ223" s="4"/>
      <c r="TYA223" s="4"/>
      <c r="TYB223" s="4"/>
      <c r="TYC223" s="4"/>
      <c r="TYD223" s="4"/>
      <c r="TYE223" s="4"/>
      <c r="TYF223" s="4"/>
      <c r="TYG223" s="4"/>
      <c r="TYH223" s="4"/>
      <c r="TYI223" s="4"/>
      <c r="TYJ223" s="4"/>
      <c r="TYK223" s="4"/>
      <c r="TYL223" s="4"/>
      <c r="TYM223" s="4"/>
      <c r="TYN223" s="4"/>
      <c r="TYO223" s="4"/>
      <c r="TYP223" s="4"/>
      <c r="TYQ223" s="4"/>
      <c r="TYR223" s="4"/>
      <c r="TYS223" s="4"/>
      <c r="TYT223" s="4"/>
      <c r="TYU223" s="4"/>
      <c r="TYV223" s="4"/>
      <c r="TYW223" s="4"/>
      <c r="TYX223" s="4"/>
      <c r="TYY223" s="4"/>
      <c r="TYZ223" s="4"/>
      <c r="TZA223" s="4"/>
      <c r="TZB223" s="4"/>
      <c r="TZC223" s="4"/>
      <c r="TZD223" s="4"/>
      <c r="TZE223" s="4"/>
      <c r="TZF223" s="4"/>
      <c r="TZG223" s="4"/>
      <c r="TZH223" s="4"/>
      <c r="TZI223" s="4"/>
      <c r="TZJ223" s="4"/>
      <c r="TZK223" s="4"/>
      <c r="TZL223" s="4"/>
      <c r="TZM223" s="4"/>
      <c r="TZN223" s="4"/>
      <c r="TZO223" s="4"/>
      <c r="TZP223" s="4"/>
      <c r="TZQ223" s="4"/>
      <c r="TZR223" s="4"/>
      <c r="TZS223" s="4"/>
      <c r="TZT223" s="4"/>
      <c r="TZU223" s="4"/>
      <c r="TZV223" s="4"/>
      <c r="TZW223" s="4"/>
      <c r="TZX223" s="4"/>
      <c r="TZY223" s="4"/>
      <c r="TZZ223" s="4"/>
      <c r="UAA223" s="4"/>
      <c r="UAB223" s="4"/>
      <c r="UAC223" s="4"/>
      <c r="UAD223" s="4"/>
      <c r="UAE223" s="4"/>
      <c r="UAF223" s="4"/>
      <c r="UAG223" s="4"/>
      <c r="UAH223" s="4"/>
      <c r="UAI223" s="4"/>
      <c r="UAJ223" s="4"/>
      <c r="UAK223" s="4"/>
      <c r="UAL223" s="4"/>
      <c r="UAM223" s="4"/>
      <c r="UAN223" s="4"/>
      <c r="UAO223" s="4"/>
      <c r="UAP223" s="4"/>
      <c r="UAQ223" s="4"/>
      <c r="UAR223" s="4"/>
      <c r="UAS223" s="4"/>
      <c r="UAT223" s="4"/>
      <c r="UAU223" s="4"/>
      <c r="UAV223" s="4"/>
      <c r="UAW223" s="4"/>
      <c r="UAX223" s="4"/>
      <c r="UAY223" s="4"/>
      <c r="UAZ223" s="4"/>
      <c r="UBA223" s="4"/>
      <c r="UBB223" s="4"/>
      <c r="UBC223" s="4"/>
      <c r="UBD223" s="4"/>
      <c r="UBE223" s="4"/>
      <c r="UBF223" s="4"/>
      <c r="UBG223" s="4"/>
      <c r="UBH223" s="4"/>
      <c r="UBI223" s="4"/>
      <c r="UBJ223" s="4"/>
      <c r="UBK223" s="4"/>
      <c r="UBL223" s="4"/>
      <c r="UBM223" s="4"/>
      <c r="UBN223" s="4"/>
      <c r="UBO223" s="4"/>
      <c r="UBP223" s="4"/>
      <c r="UBQ223" s="4"/>
      <c r="UBR223" s="4"/>
      <c r="UBS223" s="4"/>
      <c r="UBT223" s="4"/>
      <c r="UBU223" s="4"/>
      <c r="UBV223" s="4"/>
      <c r="UBW223" s="4"/>
      <c r="UBX223" s="4"/>
      <c r="UBY223" s="4"/>
      <c r="UBZ223" s="4"/>
      <c r="UCA223" s="4"/>
      <c r="UCB223" s="4"/>
      <c r="UCC223" s="4"/>
      <c r="UCD223" s="4"/>
      <c r="UCE223" s="4"/>
      <c r="UCF223" s="4"/>
      <c r="UCG223" s="4"/>
      <c r="UCH223" s="4"/>
      <c r="UCI223" s="4"/>
      <c r="UCJ223" s="4"/>
      <c r="UCK223" s="4"/>
      <c r="UCL223" s="4"/>
      <c r="UCM223" s="4"/>
      <c r="UCN223" s="4"/>
      <c r="UCO223" s="4"/>
      <c r="UCP223" s="4"/>
      <c r="UCQ223" s="4"/>
      <c r="UCR223" s="4"/>
      <c r="UCS223" s="4"/>
      <c r="UCT223" s="4"/>
      <c r="UCU223" s="4"/>
      <c r="UCV223" s="4"/>
      <c r="UCW223" s="4"/>
      <c r="UCX223" s="4"/>
      <c r="UCY223" s="4"/>
      <c r="UCZ223" s="4"/>
      <c r="UDA223" s="4"/>
      <c r="UDB223" s="4"/>
      <c r="UDC223" s="4"/>
      <c r="UDD223" s="4"/>
      <c r="UDE223" s="4"/>
      <c r="UDF223" s="4"/>
      <c r="UDG223" s="4"/>
      <c r="UDH223" s="4"/>
      <c r="UDI223" s="4"/>
      <c r="UDJ223" s="4"/>
      <c r="UDK223" s="4"/>
      <c r="UDL223" s="4"/>
      <c r="UDM223" s="4"/>
      <c r="UDN223" s="4"/>
      <c r="UDO223" s="4"/>
      <c r="UDP223" s="4"/>
      <c r="UDQ223" s="4"/>
      <c r="UDR223" s="4"/>
      <c r="UDS223" s="4"/>
      <c r="UDT223" s="4"/>
      <c r="UDU223" s="4"/>
      <c r="UDV223" s="4"/>
      <c r="UDW223" s="4"/>
      <c r="UDX223" s="4"/>
      <c r="UDY223" s="4"/>
      <c r="UDZ223" s="4"/>
      <c r="UEA223" s="4"/>
      <c r="UEB223" s="4"/>
      <c r="UEC223" s="4"/>
      <c r="UED223" s="4"/>
      <c r="UEE223" s="4"/>
      <c r="UEF223" s="4"/>
      <c r="UEG223" s="4"/>
      <c r="UEH223" s="4"/>
      <c r="UEI223" s="4"/>
      <c r="UEJ223" s="4"/>
      <c r="UEK223" s="4"/>
      <c r="UEL223" s="4"/>
      <c r="UEM223" s="4"/>
      <c r="UEN223" s="4"/>
      <c r="UEO223" s="4"/>
      <c r="UEP223" s="4"/>
      <c r="UEQ223" s="4"/>
      <c r="UER223" s="4"/>
      <c r="UES223" s="4"/>
      <c r="UET223" s="4"/>
      <c r="UEU223" s="4"/>
      <c r="UEV223" s="4"/>
      <c r="UEW223" s="4"/>
      <c r="UEX223" s="4"/>
      <c r="UEY223" s="4"/>
      <c r="UEZ223" s="4"/>
      <c r="UFA223" s="4"/>
      <c r="UFB223" s="4"/>
      <c r="UFC223" s="4"/>
      <c r="UFD223" s="4"/>
      <c r="UFE223" s="4"/>
      <c r="UFF223" s="4"/>
      <c r="UFG223" s="4"/>
      <c r="UFH223" s="4"/>
      <c r="UFI223" s="4"/>
      <c r="UFJ223" s="4"/>
      <c r="UFK223" s="4"/>
      <c r="UFL223" s="4"/>
      <c r="UFM223" s="4"/>
      <c r="UFN223" s="4"/>
      <c r="UFO223" s="4"/>
      <c r="UFP223" s="4"/>
      <c r="UFQ223" s="4"/>
      <c r="UFR223" s="4"/>
      <c r="UFS223" s="4"/>
      <c r="UFT223" s="4"/>
      <c r="UFU223" s="4"/>
      <c r="UFV223" s="4"/>
      <c r="UFW223" s="4"/>
      <c r="UFX223" s="4"/>
      <c r="UFY223" s="4"/>
      <c r="UFZ223" s="4"/>
      <c r="UGA223" s="4"/>
      <c r="UGB223" s="4"/>
      <c r="UGC223" s="4"/>
      <c r="UGD223" s="4"/>
      <c r="UGE223" s="4"/>
      <c r="UGF223" s="4"/>
      <c r="UGG223" s="4"/>
      <c r="UGH223" s="4"/>
      <c r="UGI223" s="4"/>
      <c r="UGJ223" s="4"/>
      <c r="UGK223" s="4"/>
      <c r="UGL223" s="4"/>
      <c r="UGM223" s="4"/>
      <c r="UGN223" s="4"/>
      <c r="UGO223" s="4"/>
      <c r="UGP223" s="4"/>
      <c r="UGQ223" s="4"/>
      <c r="UGR223" s="4"/>
      <c r="UGS223" s="4"/>
      <c r="UGT223" s="4"/>
      <c r="UGU223" s="4"/>
      <c r="UGV223" s="4"/>
      <c r="UGW223" s="4"/>
      <c r="UGX223" s="4"/>
      <c r="UGY223" s="4"/>
      <c r="UGZ223" s="4"/>
      <c r="UHA223" s="4"/>
      <c r="UHB223" s="4"/>
      <c r="UHC223" s="4"/>
      <c r="UHD223" s="4"/>
      <c r="UHE223" s="4"/>
      <c r="UHF223" s="4"/>
      <c r="UHG223" s="4"/>
      <c r="UHH223" s="4"/>
      <c r="UHI223" s="4"/>
      <c r="UHJ223" s="4"/>
      <c r="UHK223" s="4"/>
      <c r="UHL223" s="4"/>
      <c r="UHM223" s="4"/>
      <c r="UHN223" s="4"/>
      <c r="UHO223" s="4"/>
      <c r="UHP223" s="4"/>
      <c r="UHQ223" s="4"/>
      <c r="UHR223" s="4"/>
      <c r="UHS223" s="4"/>
      <c r="UHT223" s="4"/>
      <c r="UHU223" s="4"/>
      <c r="UHV223" s="4"/>
      <c r="UHW223" s="4"/>
      <c r="UHX223" s="4"/>
      <c r="UHY223" s="4"/>
      <c r="UHZ223" s="4"/>
      <c r="UIA223" s="4"/>
      <c r="UIB223" s="4"/>
      <c r="UIC223" s="4"/>
      <c r="UID223" s="4"/>
      <c r="UIE223" s="4"/>
      <c r="UIF223" s="4"/>
      <c r="UIG223" s="4"/>
      <c r="UIH223" s="4"/>
      <c r="UII223" s="4"/>
      <c r="UIJ223" s="4"/>
      <c r="UIK223" s="4"/>
      <c r="UIL223" s="4"/>
      <c r="UIM223" s="4"/>
      <c r="UIN223" s="4"/>
      <c r="UIO223" s="4"/>
      <c r="UIP223" s="4"/>
      <c r="UIQ223" s="4"/>
      <c r="UIR223" s="4"/>
      <c r="UIS223" s="4"/>
      <c r="UIT223" s="4"/>
      <c r="UIU223" s="4"/>
      <c r="UIV223" s="4"/>
      <c r="UIW223" s="4"/>
      <c r="UIX223" s="4"/>
      <c r="UIY223" s="4"/>
      <c r="UIZ223" s="4"/>
      <c r="UJA223" s="4"/>
      <c r="UJB223" s="4"/>
      <c r="UJC223" s="4"/>
      <c r="UJD223" s="4"/>
      <c r="UJE223" s="4"/>
      <c r="UJF223" s="4"/>
      <c r="UJG223" s="4"/>
      <c r="UJH223" s="4"/>
      <c r="UJI223" s="4"/>
      <c r="UJJ223" s="4"/>
      <c r="UJK223" s="4"/>
      <c r="UJL223" s="4"/>
      <c r="UJM223" s="4"/>
      <c r="UJN223" s="4"/>
      <c r="UJO223" s="4"/>
      <c r="UJP223" s="4"/>
      <c r="UJQ223" s="4"/>
      <c r="UJR223" s="4"/>
      <c r="UJS223" s="4"/>
      <c r="UJT223" s="4"/>
      <c r="UJU223" s="4"/>
      <c r="UJV223" s="4"/>
      <c r="UJW223" s="4"/>
      <c r="UJX223" s="4"/>
      <c r="UJY223" s="4"/>
      <c r="UJZ223" s="4"/>
      <c r="UKA223" s="4"/>
      <c r="UKB223" s="4"/>
      <c r="UKC223" s="4"/>
      <c r="UKD223" s="4"/>
      <c r="UKE223" s="4"/>
      <c r="UKF223" s="4"/>
      <c r="UKG223" s="4"/>
      <c r="UKH223" s="4"/>
      <c r="UKI223" s="4"/>
      <c r="UKJ223" s="4"/>
      <c r="UKK223" s="4"/>
      <c r="UKL223" s="4"/>
      <c r="UKM223" s="4"/>
      <c r="UKN223" s="4"/>
      <c r="UKO223" s="4"/>
      <c r="UKP223" s="4"/>
      <c r="UKQ223" s="4"/>
      <c r="UKR223" s="4"/>
      <c r="UKS223" s="4"/>
      <c r="UKT223" s="4"/>
      <c r="UKU223" s="4"/>
      <c r="UKV223" s="4"/>
      <c r="UKW223" s="4"/>
      <c r="UKX223" s="4"/>
      <c r="UKY223" s="4"/>
      <c r="UKZ223" s="4"/>
      <c r="ULA223" s="4"/>
      <c r="ULB223" s="4"/>
      <c r="ULC223" s="4"/>
      <c r="ULD223" s="4"/>
      <c r="ULE223" s="4"/>
      <c r="ULF223" s="4"/>
      <c r="ULG223" s="4"/>
      <c r="ULH223" s="4"/>
      <c r="ULI223" s="4"/>
      <c r="ULJ223" s="4"/>
      <c r="ULK223" s="4"/>
      <c r="ULL223" s="4"/>
      <c r="ULM223" s="4"/>
      <c r="ULN223" s="4"/>
      <c r="ULO223" s="4"/>
      <c r="ULP223" s="4"/>
      <c r="ULQ223" s="4"/>
      <c r="ULR223" s="4"/>
      <c r="ULS223" s="4"/>
      <c r="ULT223" s="4"/>
      <c r="ULU223" s="4"/>
      <c r="ULV223" s="4"/>
      <c r="ULW223" s="4"/>
      <c r="ULX223" s="4"/>
      <c r="ULY223" s="4"/>
      <c r="ULZ223" s="4"/>
      <c r="UMA223" s="4"/>
      <c r="UMB223" s="4"/>
      <c r="UMC223" s="4"/>
      <c r="UMD223" s="4"/>
      <c r="UME223" s="4"/>
      <c r="UMF223" s="4"/>
      <c r="UMG223" s="4"/>
      <c r="UMH223" s="4"/>
      <c r="UMI223" s="4"/>
      <c r="UMJ223" s="4"/>
      <c r="UMK223" s="4"/>
      <c r="UML223" s="4"/>
      <c r="UMM223" s="4"/>
      <c r="UMN223" s="4"/>
      <c r="UMO223" s="4"/>
      <c r="UMP223" s="4"/>
      <c r="UMQ223" s="4"/>
      <c r="UMR223" s="4"/>
      <c r="UMS223" s="4"/>
      <c r="UMT223" s="4"/>
      <c r="UMU223" s="4"/>
      <c r="UMV223" s="4"/>
      <c r="UMW223" s="4"/>
      <c r="UMX223" s="4"/>
      <c r="UMY223" s="4"/>
      <c r="UMZ223" s="4"/>
      <c r="UNA223" s="4"/>
      <c r="UNB223" s="4"/>
      <c r="UNC223" s="4"/>
      <c r="UND223" s="4"/>
      <c r="UNE223" s="4"/>
      <c r="UNF223" s="4"/>
      <c r="UNG223" s="4"/>
      <c r="UNH223" s="4"/>
      <c r="UNI223" s="4"/>
      <c r="UNJ223" s="4"/>
      <c r="UNK223" s="4"/>
      <c r="UNL223" s="4"/>
      <c r="UNM223" s="4"/>
      <c r="UNN223" s="4"/>
      <c r="UNO223" s="4"/>
      <c r="UNP223" s="4"/>
      <c r="UNQ223" s="4"/>
      <c r="UNR223" s="4"/>
      <c r="UNS223" s="4"/>
      <c r="UNT223" s="4"/>
      <c r="UNU223" s="4"/>
      <c r="UNV223" s="4"/>
      <c r="UNW223" s="4"/>
      <c r="UNX223" s="4"/>
      <c r="UNY223" s="4"/>
      <c r="UNZ223" s="4"/>
      <c r="UOA223" s="4"/>
      <c r="UOB223" s="4"/>
      <c r="UOC223" s="4"/>
      <c r="UOD223" s="4"/>
      <c r="UOE223" s="4"/>
      <c r="UOF223" s="4"/>
      <c r="UOG223" s="4"/>
      <c r="UOH223" s="4"/>
      <c r="UOI223" s="4"/>
      <c r="UOJ223" s="4"/>
      <c r="UOK223" s="4"/>
      <c r="UOL223" s="4"/>
      <c r="UOM223" s="4"/>
      <c r="UON223" s="4"/>
      <c r="UOO223" s="4"/>
      <c r="UOP223" s="4"/>
      <c r="UOQ223" s="4"/>
      <c r="UOR223" s="4"/>
      <c r="UOS223" s="4"/>
      <c r="UOT223" s="4"/>
      <c r="UOU223" s="4"/>
      <c r="UOV223" s="4"/>
      <c r="UOW223" s="4"/>
      <c r="UOX223" s="4"/>
      <c r="UOY223" s="4"/>
      <c r="UOZ223" s="4"/>
      <c r="UPA223" s="4"/>
      <c r="UPB223" s="4"/>
      <c r="UPC223" s="4"/>
      <c r="UPD223" s="4"/>
      <c r="UPE223" s="4"/>
      <c r="UPF223" s="4"/>
      <c r="UPG223" s="4"/>
      <c r="UPH223" s="4"/>
      <c r="UPI223" s="4"/>
      <c r="UPJ223" s="4"/>
      <c r="UPK223" s="4"/>
      <c r="UPL223" s="4"/>
      <c r="UPM223" s="4"/>
      <c r="UPN223" s="4"/>
      <c r="UPO223" s="4"/>
      <c r="UPP223" s="4"/>
      <c r="UPQ223" s="4"/>
      <c r="UPR223" s="4"/>
      <c r="UPS223" s="4"/>
      <c r="UPT223" s="4"/>
      <c r="UPU223" s="4"/>
      <c r="UPV223" s="4"/>
      <c r="UPW223" s="4"/>
      <c r="UPX223" s="4"/>
      <c r="UPY223" s="4"/>
      <c r="UPZ223" s="4"/>
      <c r="UQA223" s="4"/>
      <c r="UQB223" s="4"/>
      <c r="UQC223" s="4"/>
      <c r="UQD223" s="4"/>
      <c r="UQE223" s="4"/>
      <c r="UQF223" s="4"/>
      <c r="UQG223" s="4"/>
      <c r="UQH223" s="4"/>
      <c r="UQI223" s="4"/>
      <c r="UQJ223" s="4"/>
      <c r="UQK223" s="4"/>
      <c r="UQL223" s="4"/>
      <c r="UQM223" s="4"/>
      <c r="UQN223" s="4"/>
      <c r="UQO223" s="4"/>
      <c r="UQP223" s="4"/>
      <c r="UQQ223" s="4"/>
      <c r="UQR223" s="4"/>
      <c r="UQS223" s="4"/>
      <c r="UQT223" s="4"/>
      <c r="UQU223" s="4"/>
      <c r="UQV223" s="4"/>
      <c r="UQW223" s="4"/>
      <c r="UQX223" s="4"/>
      <c r="UQY223" s="4"/>
      <c r="UQZ223" s="4"/>
      <c r="URA223" s="4"/>
      <c r="URB223" s="4"/>
      <c r="URC223" s="4"/>
      <c r="URD223" s="4"/>
      <c r="URE223" s="4"/>
      <c r="URF223" s="4"/>
      <c r="URG223" s="4"/>
      <c r="URH223" s="4"/>
      <c r="URI223" s="4"/>
      <c r="URJ223" s="4"/>
      <c r="URK223" s="4"/>
      <c r="URL223" s="4"/>
      <c r="URM223" s="4"/>
      <c r="URN223" s="4"/>
      <c r="URO223" s="4"/>
      <c r="URP223" s="4"/>
      <c r="URQ223" s="4"/>
      <c r="URR223" s="4"/>
      <c r="URS223" s="4"/>
      <c r="URT223" s="4"/>
      <c r="URU223" s="4"/>
      <c r="URV223" s="4"/>
      <c r="URW223" s="4"/>
      <c r="URX223" s="4"/>
      <c r="URY223" s="4"/>
      <c r="URZ223" s="4"/>
      <c r="USA223" s="4"/>
      <c r="USB223" s="4"/>
      <c r="USC223" s="4"/>
      <c r="USD223" s="4"/>
      <c r="USE223" s="4"/>
      <c r="USF223" s="4"/>
      <c r="USG223" s="4"/>
      <c r="USH223" s="4"/>
      <c r="USI223" s="4"/>
      <c r="USJ223" s="4"/>
      <c r="USK223" s="4"/>
      <c r="USL223" s="4"/>
      <c r="USM223" s="4"/>
      <c r="USN223" s="4"/>
      <c r="USO223" s="4"/>
      <c r="USP223" s="4"/>
      <c r="USQ223" s="4"/>
      <c r="USR223" s="4"/>
      <c r="USS223" s="4"/>
      <c r="UST223" s="4"/>
      <c r="USU223" s="4"/>
      <c r="USV223" s="4"/>
      <c r="USW223" s="4"/>
      <c r="USX223" s="4"/>
      <c r="USY223" s="4"/>
      <c r="USZ223" s="4"/>
      <c r="UTA223" s="4"/>
      <c r="UTB223" s="4"/>
      <c r="UTC223" s="4"/>
      <c r="UTD223" s="4"/>
      <c r="UTE223" s="4"/>
      <c r="UTF223" s="4"/>
      <c r="UTG223" s="4"/>
      <c r="UTH223" s="4"/>
      <c r="UTI223" s="4"/>
      <c r="UTJ223" s="4"/>
      <c r="UTK223" s="4"/>
      <c r="UTL223" s="4"/>
      <c r="UTM223" s="4"/>
      <c r="UTN223" s="4"/>
      <c r="UTO223" s="4"/>
      <c r="UTP223" s="4"/>
      <c r="UTQ223" s="4"/>
      <c r="UTR223" s="4"/>
      <c r="UTS223" s="4"/>
      <c r="UTT223" s="4"/>
      <c r="UTU223" s="4"/>
      <c r="UTV223" s="4"/>
      <c r="UTW223" s="4"/>
      <c r="UTX223" s="4"/>
      <c r="UTY223" s="4"/>
      <c r="UTZ223" s="4"/>
      <c r="UUA223" s="4"/>
      <c r="UUB223" s="4"/>
      <c r="UUC223" s="4"/>
      <c r="UUD223" s="4"/>
      <c r="UUE223" s="4"/>
      <c r="UUF223" s="4"/>
      <c r="UUG223" s="4"/>
      <c r="UUH223" s="4"/>
      <c r="UUI223" s="4"/>
      <c r="UUJ223" s="4"/>
      <c r="UUK223" s="4"/>
      <c r="UUL223" s="4"/>
      <c r="UUM223" s="4"/>
      <c r="UUN223" s="4"/>
      <c r="UUO223" s="4"/>
      <c r="UUP223" s="4"/>
      <c r="UUQ223" s="4"/>
      <c r="UUR223" s="4"/>
      <c r="UUS223" s="4"/>
      <c r="UUT223" s="4"/>
      <c r="UUU223" s="4"/>
      <c r="UUV223" s="4"/>
      <c r="UUW223" s="4"/>
      <c r="UUX223" s="4"/>
      <c r="UUY223" s="4"/>
      <c r="UUZ223" s="4"/>
      <c r="UVA223" s="4"/>
      <c r="UVB223" s="4"/>
      <c r="UVC223" s="4"/>
      <c r="UVD223" s="4"/>
      <c r="UVE223" s="4"/>
      <c r="UVF223" s="4"/>
      <c r="UVG223" s="4"/>
      <c r="UVH223" s="4"/>
      <c r="UVI223" s="4"/>
      <c r="UVJ223" s="4"/>
      <c r="UVK223" s="4"/>
      <c r="UVL223" s="4"/>
      <c r="UVM223" s="4"/>
      <c r="UVN223" s="4"/>
      <c r="UVO223" s="4"/>
      <c r="UVP223" s="4"/>
      <c r="UVQ223" s="4"/>
      <c r="UVR223" s="4"/>
      <c r="UVS223" s="4"/>
      <c r="UVT223" s="4"/>
      <c r="UVU223" s="4"/>
      <c r="UVV223" s="4"/>
      <c r="UVW223" s="4"/>
      <c r="UVX223" s="4"/>
      <c r="UVY223" s="4"/>
      <c r="UVZ223" s="4"/>
      <c r="UWA223" s="4"/>
      <c r="UWB223" s="4"/>
      <c r="UWC223" s="4"/>
      <c r="UWD223" s="4"/>
      <c r="UWE223" s="4"/>
      <c r="UWF223" s="4"/>
      <c r="UWG223" s="4"/>
      <c r="UWH223" s="4"/>
      <c r="UWI223" s="4"/>
      <c r="UWJ223" s="4"/>
      <c r="UWK223" s="4"/>
      <c r="UWL223" s="4"/>
      <c r="UWM223" s="4"/>
      <c r="UWN223" s="4"/>
      <c r="UWO223" s="4"/>
      <c r="UWP223" s="4"/>
      <c r="UWQ223" s="4"/>
      <c r="UWR223" s="4"/>
      <c r="UWS223" s="4"/>
      <c r="UWT223" s="4"/>
      <c r="UWU223" s="4"/>
      <c r="UWV223" s="4"/>
      <c r="UWW223" s="4"/>
      <c r="UWX223" s="4"/>
      <c r="UWY223" s="4"/>
      <c r="UWZ223" s="4"/>
      <c r="UXA223" s="4"/>
      <c r="UXB223" s="4"/>
      <c r="UXC223" s="4"/>
      <c r="UXD223" s="4"/>
      <c r="UXE223" s="4"/>
      <c r="UXF223" s="4"/>
      <c r="UXG223" s="4"/>
      <c r="UXH223" s="4"/>
      <c r="UXI223" s="4"/>
      <c r="UXJ223" s="4"/>
      <c r="UXK223" s="4"/>
      <c r="UXL223" s="4"/>
      <c r="UXM223" s="4"/>
      <c r="UXN223" s="4"/>
      <c r="UXO223" s="4"/>
      <c r="UXP223" s="4"/>
      <c r="UXQ223" s="4"/>
      <c r="UXR223" s="4"/>
      <c r="UXS223" s="4"/>
      <c r="UXT223" s="4"/>
      <c r="UXU223" s="4"/>
      <c r="UXV223" s="4"/>
      <c r="UXW223" s="4"/>
      <c r="UXX223" s="4"/>
      <c r="UXY223" s="4"/>
      <c r="UXZ223" s="4"/>
      <c r="UYA223" s="4"/>
      <c r="UYB223" s="4"/>
      <c r="UYC223" s="4"/>
      <c r="UYD223" s="4"/>
      <c r="UYE223" s="4"/>
      <c r="UYF223" s="4"/>
      <c r="UYG223" s="4"/>
      <c r="UYH223" s="4"/>
      <c r="UYI223" s="4"/>
      <c r="UYJ223" s="4"/>
      <c r="UYK223" s="4"/>
      <c r="UYL223" s="4"/>
      <c r="UYM223" s="4"/>
      <c r="UYN223" s="4"/>
      <c r="UYO223" s="4"/>
      <c r="UYP223" s="4"/>
      <c r="UYQ223" s="4"/>
      <c r="UYR223" s="4"/>
      <c r="UYS223" s="4"/>
      <c r="UYT223" s="4"/>
      <c r="UYU223" s="4"/>
      <c r="UYV223" s="4"/>
      <c r="UYW223" s="4"/>
      <c r="UYX223" s="4"/>
      <c r="UYY223" s="4"/>
      <c r="UYZ223" s="4"/>
      <c r="UZA223" s="4"/>
      <c r="UZB223" s="4"/>
      <c r="UZC223" s="4"/>
      <c r="UZD223" s="4"/>
      <c r="UZE223" s="4"/>
      <c r="UZF223" s="4"/>
      <c r="UZG223" s="4"/>
      <c r="UZH223" s="4"/>
      <c r="UZI223" s="4"/>
      <c r="UZJ223" s="4"/>
      <c r="UZK223" s="4"/>
      <c r="UZL223" s="4"/>
      <c r="UZM223" s="4"/>
      <c r="UZN223" s="4"/>
      <c r="UZO223" s="4"/>
      <c r="UZP223" s="4"/>
      <c r="UZQ223" s="4"/>
      <c r="UZR223" s="4"/>
      <c r="UZS223" s="4"/>
      <c r="UZT223" s="4"/>
      <c r="UZU223" s="4"/>
      <c r="UZV223" s="4"/>
      <c r="UZW223" s="4"/>
      <c r="UZX223" s="4"/>
      <c r="UZY223" s="4"/>
      <c r="UZZ223" s="4"/>
      <c r="VAA223" s="4"/>
      <c r="VAB223" s="4"/>
      <c r="VAC223" s="4"/>
      <c r="VAD223" s="4"/>
      <c r="VAE223" s="4"/>
      <c r="VAF223" s="4"/>
      <c r="VAG223" s="4"/>
      <c r="VAH223" s="4"/>
      <c r="VAI223" s="4"/>
      <c r="VAJ223" s="4"/>
      <c r="VAK223" s="4"/>
      <c r="VAL223" s="4"/>
      <c r="VAM223" s="4"/>
      <c r="VAN223" s="4"/>
      <c r="VAO223" s="4"/>
      <c r="VAP223" s="4"/>
      <c r="VAQ223" s="4"/>
      <c r="VAR223" s="4"/>
      <c r="VAS223" s="4"/>
      <c r="VAT223" s="4"/>
      <c r="VAU223" s="4"/>
      <c r="VAV223" s="4"/>
      <c r="VAW223" s="4"/>
      <c r="VAX223" s="4"/>
      <c r="VAY223" s="4"/>
      <c r="VAZ223" s="4"/>
      <c r="VBA223" s="4"/>
      <c r="VBB223" s="4"/>
      <c r="VBC223" s="4"/>
      <c r="VBD223" s="4"/>
      <c r="VBE223" s="4"/>
      <c r="VBF223" s="4"/>
      <c r="VBG223" s="4"/>
      <c r="VBH223" s="4"/>
      <c r="VBI223" s="4"/>
      <c r="VBJ223" s="4"/>
      <c r="VBK223" s="4"/>
      <c r="VBL223" s="4"/>
      <c r="VBM223" s="4"/>
      <c r="VBN223" s="4"/>
      <c r="VBO223" s="4"/>
      <c r="VBP223" s="4"/>
      <c r="VBQ223" s="4"/>
      <c r="VBR223" s="4"/>
      <c r="VBS223" s="4"/>
      <c r="VBT223" s="4"/>
      <c r="VBU223" s="4"/>
      <c r="VBV223" s="4"/>
      <c r="VBW223" s="4"/>
      <c r="VBX223" s="4"/>
      <c r="VBY223" s="4"/>
      <c r="VBZ223" s="4"/>
      <c r="VCA223" s="4"/>
      <c r="VCB223" s="4"/>
      <c r="VCC223" s="4"/>
      <c r="VCD223" s="4"/>
      <c r="VCE223" s="4"/>
      <c r="VCF223" s="4"/>
      <c r="VCG223" s="4"/>
      <c r="VCH223" s="4"/>
      <c r="VCI223" s="4"/>
      <c r="VCJ223" s="4"/>
      <c r="VCK223" s="4"/>
      <c r="VCL223" s="4"/>
      <c r="VCM223" s="4"/>
      <c r="VCN223" s="4"/>
      <c r="VCO223" s="4"/>
      <c r="VCP223" s="4"/>
      <c r="VCQ223" s="4"/>
      <c r="VCR223" s="4"/>
      <c r="VCS223" s="4"/>
      <c r="VCT223" s="4"/>
      <c r="VCU223" s="4"/>
      <c r="VCV223" s="4"/>
      <c r="VCW223" s="4"/>
      <c r="VCX223" s="4"/>
      <c r="VCY223" s="4"/>
      <c r="VCZ223" s="4"/>
      <c r="VDA223" s="4"/>
      <c r="VDB223" s="4"/>
      <c r="VDC223" s="4"/>
      <c r="VDD223" s="4"/>
      <c r="VDE223" s="4"/>
      <c r="VDF223" s="4"/>
      <c r="VDG223" s="4"/>
      <c r="VDH223" s="4"/>
      <c r="VDI223" s="4"/>
      <c r="VDJ223" s="4"/>
      <c r="VDK223" s="4"/>
      <c r="VDL223" s="4"/>
      <c r="VDM223" s="4"/>
      <c r="VDN223" s="4"/>
      <c r="VDO223" s="4"/>
      <c r="VDP223" s="4"/>
      <c r="VDQ223" s="4"/>
      <c r="VDR223" s="4"/>
      <c r="VDS223" s="4"/>
      <c r="VDT223" s="4"/>
      <c r="VDU223" s="4"/>
      <c r="VDV223" s="4"/>
      <c r="VDW223" s="4"/>
      <c r="VDX223" s="4"/>
      <c r="VDY223" s="4"/>
      <c r="VDZ223" s="4"/>
      <c r="VEA223" s="4"/>
      <c r="VEB223" s="4"/>
      <c r="VEC223" s="4"/>
      <c r="VED223" s="4"/>
      <c r="VEE223" s="4"/>
      <c r="VEF223" s="4"/>
      <c r="VEG223" s="4"/>
      <c r="VEH223" s="4"/>
      <c r="VEI223" s="4"/>
      <c r="VEJ223" s="4"/>
      <c r="VEK223" s="4"/>
      <c r="VEL223" s="4"/>
      <c r="VEM223" s="4"/>
      <c r="VEN223" s="4"/>
      <c r="VEO223" s="4"/>
      <c r="VEP223" s="4"/>
      <c r="VEQ223" s="4"/>
      <c r="VER223" s="4"/>
      <c r="VES223" s="4"/>
      <c r="VET223" s="4"/>
      <c r="VEU223" s="4"/>
      <c r="VEV223" s="4"/>
      <c r="VEW223" s="4"/>
      <c r="VEX223" s="4"/>
      <c r="VEY223" s="4"/>
      <c r="VEZ223" s="4"/>
      <c r="VFA223" s="4"/>
      <c r="VFB223" s="4"/>
      <c r="VFC223" s="4"/>
      <c r="VFD223" s="4"/>
      <c r="VFE223" s="4"/>
      <c r="VFF223" s="4"/>
      <c r="VFG223" s="4"/>
      <c r="VFH223" s="4"/>
      <c r="VFI223" s="4"/>
      <c r="VFJ223" s="4"/>
      <c r="VFK223" s="4"/>
      <c r="VFL223" s="4"/>
      <c r="VFM223" s="4"/>
      <c r="VFN223" s="4"/>
      <c r="VFO223" s="4"/>
      <c r="VFP223" s="4"/>
      <c r="VFQ223" s="4"/>
      <c r="VFR223" s="4"/>
      <c r="VFS223" s="4"/>
      <c r="VFT223" s="4"/>
      <c r="VFU223" s="4"/>
      <c r="VFV223" s="4"/>
      <c r="VFW223" s="4"/>
      <c r="VFX223" s="4"/>
      <c r="VFY223" s="4"/>
      <c r="VFZ223" s="4"/>
      <c r="VGA223" s="4"/>
      <c r="VGB223" s="4"/>
      <c r="VGC223" s="4"/>
      <c r="VGD223" s="4"/>
      <c r="VGE223" s="4"/>
      <c r="VGF223" s="4"/>
      <c r="VGG223" s="4"/>
      <c r="VGH223" s="4"/>
      <c r="VGI223" s="4"/>
      <c r="VGJ223" s="4"/>
      <c r="VGK223" s="4"/>
      <c r="VGL223" s="4"/>
      <c r="VGM223" s="4"/>
      <c r="VGN223" s="4"/>
      <c r="VGO223" s="4"/>
      <c r="VGP223" s="4"/>
      <c r="VGQ223" s="4"/>
      <c r="VGR223" s="4"/>
      <c r="VGS223" s="4"/>
      <c r="VGT223" s="4"/>
      <c r="VGU223" s="4"/>
      <c r="VGV223" s="4"/>
      <c r="VGW223" s="4"/>
      <c r="VGX223" s="4"/>
      <c r="VGY223" s="4"/>
      <c r="VGZ223" s="4"/>
      <c r="VHA223" s="4"/>
      <c r="VHB223" s="4"/>
      <c r="VHC223" s="4"/>
      <c r="VHD223" s="4"/>
      <c r="VHE223" s="4"/>
      <c r="VHF223" s="4"/>
      <c r="VHG223" s="4"/>
      <c r="VHH223" s="4"/>
      <c r="VHI223" s="4"/>
      <c r="VHJ223" s="4"/>
      <c r="VHK223" s="4"/>
      <c r="VHL223" s="4"/>
      <c r="VHM223" s="4"/>
      <c r="VHN223" s="4"/>
      <c r="VHO223" s="4"/>
      <c r="VHP223" s="4"/>
      <c r="VHQ223" s="4"/>
      <c r="VHR223" s="4"/>
      <c r="VHS223" s="4"/>
      <c r="VHT223" s="4"/>
      <c r="VHU223" s="4"/>
      <c r="VHV223" s="4"/>
      <c r="VHW223" s="4"/>
      <c r="VHX223" s="4"/>
      <c r="VHY223" s="4"/>
      <c r="VHZ223" s="4"/>
      <c r="VIA223" s="4"/>
      <c r="VIB223" s="4"/>
      <c r="VIC223" s="4"/>
      <c r="VID223" s="4"/>
      <c r="VIE223" s="4"/>
      <c r="VIF223" s="4"/>
      <c r="VIG223" s="4"/>
      <c r="VIH223" s="4"/>
      <c r="VII223" s="4"/>
      <c r="VIJ223" s="4"/>
      <c r="VIK223" s="4"/>
      <c r="VIL223" s="4"/>
      <c r="VIM223" s="4"/>
      <c r="VIN223" s="4"/>
      <c r="VIO223" s="4"/>
      <c r="VIP223" s="4"/>
      <c r="VIQ223" s="4"/>
      <c r="VIR223" s="4"/>
      <c r="VIS223" s="4"/>
      <c r="VIT223" s="4"/>
      <c r="VIU223" s="4"/>
      <c r="VIV223" s="4"/>
      <c r="VIW223" s="4"/>
      <c r="VIX223" s="4"/>
      <c r="VIY223" s="4"/>
      <c r="VIZ223" s="4"/>
      <c r="VJA223" s="4"/>
      <c r="VJB223" s="4"/>
      <c r="VJC223" s="4"/>
      <c r="VJD223" s="4"/>
      <c r="VJE223" s="4"/>
      <c r="VJF223" s="4"/>
      <c r="VJG223" s="4"/>
      <c r="VJH223" s="4"/>
      <c r="VJI223" s="4"/>
      <c r="VJJ223" s="4"/>
      <c r="VJK223" s="4"/>
      <c r="VJL223" s="4"/>
      <c r="VJM223" s="4"/>
      <c r="VJN223" s="4"/>
      <c r="VJO223" s="4"/>
      <c r="VJP223" s="4"/>
      <c r="VJQ223" s="4"/>
      <c r="VJR223" s="4"/>
      <c r="VJS223" s="4"/>
      <c r="VJT223" s="4"/>
      <c r="VJU223" s="4"/>
      <c r="VJV223" s="4"/>
      <c r="VJW223" s="4"/>
      <c r="VJX223" s="4"/>
      <c r="VJY223" s="4"/>
      <c r="VJZ223" s="4"/>
      <c r="VKA223" s="4"/>
      <c r="VKB223" s="4"/>
      <c r="VKC223" s="4"/>
      <c r="VKD223" s="4"/>
      <c r="VKE223" s="4"/>
      <c r="VKF223" s="4"/>
      <c r="VKG223" s="4"/>
      <c r="VKH223" s="4"/>
      <c r="VKI223" s="4"/>
      <c r="VKJ223" s="4"/>
      <c r="VKK223" s="4"/>
      <c r="VKL223" s="4"/>
      <c r="VKM223" s="4"/>
      <c r="VKN223" s="4"/>
      <c r="VKO223" s="4"/>
      <c r="VKP223" s="4"/>
      <c r="VKQ223" s="4"/>
      <c r="VKR223" s="4"/>
      <c r="VKS223" s="4"/>
      <c r="VKT223" s="4"/>
      <c r="VKU223" s="4"/>
      <c r="VKV223" s="4"/>
      <c r="VKW223" s="4"/>
      <c r="VKX223" s="4"/>
      <c r="VKY223" s="4"/>
      <c r="VKZ223" s="4"/>
      <c r="VLA223" s="4"/>
      <c r="VLB223" s="4"/>
      <c r="VLC223" s="4"/>
      <c r="VLD223" s="4"/>
      <c r="VLE223" s="4"/>
      <c r="VLF223" s="4"/>
      <c r="VLG223" s="4"/>
      <c r="VLH223" s="4"/>
      <c r="VLI223" s="4"/>
      <c r="VLJ223" s="4"/>
      <c r="VLK223" s="4"/>
      <c r="VLL223" s="4"/>
      <c r="VLM223" s="4"/>
      <c r="VLN223" s="4"/>
      <c r="VLO223" s="4"/>
      <c r="VLP223" s="4"/>
      <c r="VLQ223" s="4"/>
      <c r="VLR223" s="4"/>
      <c r="VLS223" s="4"/>
      <c r="VLT223" s="4"/>
      <c r="VLU223" s="4"/>
      <c r="VLV223" s="4"/>
      <c r="VLW223" s="4"/>
      <c r="VLX223" s="4"/>
      <c r="VLY223" s="4"/>
      <c r="VLZ223" s="4"/>
      <c r="VMA223" s="4"/>
      <c r="VMB223" s="4"/>
      <c r="VMC223" s="4"/>
      <c r="VMD223" s="4"/>
      <c r="VME223" s="4"/>
      <c r="VMF223" s="4"/>
      <c r="VMG223" s="4"/>
      <c r="VMH223" s="4"/>
      <c r="VMI223" s="4"/>
      <c r="VMJ223" s="4"/>
      <c r="VMK223" s="4"/>
      <c r="VML223" s="4"/>
      <c r="VMM223" s="4"/>
      <c r="VMN223" s="4"/>
      <c r="VMO223" s="4"/>
      <c r="VMP223" s="4"/>
      <c r="VMQ223" s="4"/>
      <c r="VMR223" s="4"/>
      <c r="VMS223" s="4"/>
      <c r="VMT223" s="4"/>
      <c r="VMU223" s="4"/>
      <c r="VMV223" s="4"/>
      <c r="VMW223" s="4"/>
      <c r="VMX223" s="4"/>
      <c r="VMY223" s="4"/>
      <c r="VMZ223" s="4"/>
      <c r="VNA223" s="4"/>
      <c r="VNB223" s="4"/>
      <c r="VNC223" s="4"/>
      <c r="VND223" s="4"/>
      <c r="VNE223" s="4"/>
      <c r="VNF223" s="4"/>
      <c r="VNG223" s="4"/>
      <c r="VNH223" s="4"/>
      <c r="VNI223" s="4"/>
      <c r="VNJ223" s="4"/>
      <c r="VNK223" s="4"/>
      <c r="VNL223" s="4"/>
      <c r="VNM223" s="4"/>
      <c r="VNN223" s="4"/>
      <c r="VNO223" s="4"/>
      <c r="VNP223" s="4"/>
      <c r="VNQ223" s="4"/>
      <c r="VNR223" s="4"/>
      <c r="VNS223" s="4"/>
      <c r="VNT223" s="4"/>
      <c r="VNU223" s="4"/>
      <c r="VNV223" s="4"/>
      <c r="VNW223" s="4"/>
      <c r="VNX223" s="4"/>
      <c r="VNY223" s="4"/>
      <c r="VNZ223" s="4"/>
      <c r="VOA223" s="4"/>
      <c r="VOB223" s="4"/>
      <c r="VOC223" s="4"/>
      <c r="VOD223" s="4"/>
      <c r="VOE223" s="4"/>
      <c r="VOF223" s="4"/>
      <c r="VOG223" s="4"/>
      <c r="VOH223" s="4"/>
      <c r="VOI223" s="4"/>
      <c r="VOJ223" s="4"/>
      <c r="VOK223" s="4"/>
      <c r="VOL223" s="4"/>
      <c r="VOM223" s="4"/>
      <c r="VON223" s="4"/>
      <c r="VOO223" s="4"/>
      <c r="VOP223" s="4"/>
      <c r="VOQ223" s="4"/>
      <c r="VOR223" s="4"/>
      <c r="VOS223" s="4"/>
      <c r="VOT223" s="4"/>
      <c r="VOU223" s="4"/>
      <c r="VOV223" s="4"/>
      <c r="VOW223" s="4"/>
      <c r="VOX223" s="4"/>
      <c r="VOY223" s="4"/>
      <c r="VOZ223" s="4"/>
      <c r="VPA223" s="4"/>
      <c r="VPB223" s="4"/>
      <c r="VPC223" s="4"/>
      <c r="VPD223" s="4"/>
      <c r="VPE223" s="4"/>
      <c r="VPF223" s="4"/>
      <c r="VPG223" s="4"/>
      <c r="VPH223" s="4"/>
      <c r="VPI223" s="4"/>
      <c r="VPJ223" s="4"/>
      <c r="VPK223" s="4"/>
      <c r="VPL223" s="4"/>
      <c r="VPM223" s="4"/>
      <c r="VPN223" s="4"/>
      <c r="VPO223" s="4"/>
      <c r="VPP223" s="4"/>
      <c r="VPQ223" s="4"/>
      <c r="VPR223" s="4"/>
      <c r="VPS223" s="4"/>
      <c r="VPT223" s="4"/>
      <c r="VPU223" s="4"/>
      <c r="VPV223" s="4"/>
      <c r="VPW223" s="4"/>
      <c r="VPX223" s="4"/>
      <c r="VPY223" s="4"/>
      <c r="VPZ223" s="4"/>
      <c r="VQA223" s="4"/>
      <c r="VQB223" s="4"/>
      <c r="VQC223" s="4"/>
      <c r="VQD223" s="4"/>
      <c r="VQE223" s="4"/>
      <c r="VQF223" s="4"/>
      <c r="VQG223" s="4"/>
      <c r="VQH223" s="4"/>
      <c r="VQI223" s="4"/>
      <c r="VQJ223" s="4"/>
      <c r="VQK223" s="4"/>
      <c r="VQL223" s="4"/>
      <c r="VQM223" s="4"/>
      <c r="VQN223" s="4"/>
      <c r="VQO223" s="4"/>
      <c r="VQP223" s="4"/>
      <c r="VQQ223" s="4"/>
      <c r="VQR223" s="4"/>
      <c r="VQS223" s="4"/>
      <c r="VQT223" s="4"/>
      <c r="VQU223" s="4"/>
      <c r="VQV223" s="4"/>
      <c r="VQW223" s="4"/>
      <c r="VQX223" s="4"/>
      <c r="VQY223" s="4"/>
      <c r="VQZ223" s="4"/>
      <c r="VRA223" s="4"/>
      <c r="VRB223" s="4"/>
      <c r="VRC223" s="4"/>
      <c r="VRD223" s="4"/>
      <c r="VRE223" s="4"/>
      <c r="VRF223" s="4"/>
      <c r="VRG223" s="4"/>
      <c r="VRH223" s="4"/>
      <c r="VRI223" s="4"/>
      <c r="VRJ223" s="4"/>
      <c r="VRK223" s="4"/>
      <c r="VRL223" s="4"/>
      <c r="VRM223" s="4"/>
      <c r="VRN223" s="4"/>
      <c r="VRO223" s="4"/>
      <c r="VRP223" s="4"/>
      <c r="VRQ223" s="4"/>
      <c r="VRR223" s="4"/>
      <c r="VRS223" s="4"/>
      <c r="VRT223" s="4"/>
      <c r="VRU223" s="4"/>
      <c r="VRV223" s="4"/>
      <c r="VRW223" s="4"/>
      <c r="VRX223" s="4"/>
      <c r="VRY223" s="4"/>
      <c r="VRZ223" s="4"/>
      <c r="VSA223" s="4"/>
      <c r="VSB223" s="4"/>
      <c r="VSC223" s="4"/>
      <c r="VSD223" s="4"/>
      <c r="VSE223" s="4"/>
      <c r="VSF223" s="4"/>
      <c r="VSG223" s="4"/>
      <c r="VSH223" s="4"/>
      <c r="VSI223" s="4"/>
      <c r="VSJ223" s="4"/>
      <c r="VSK223" s="4"/>
      <c r="VSL223" s="4"/>
      <c r="VSM223" s="4"/>
      <c r="VSN223" s="4"/>
      <c r="VSO223" s="4"/>
      <c r="VSP223" s="4"/>
      <c r="VSQ223" s="4"/>
      <c r="VSR223" s="4"/>
      <c r="VSS223" s="4"/>
      <c r="VST223" s="4"/>
      <c r="VSU223" s="4"/>
      <c r="VSV223" s="4"/>
      <c r="VSW223" s="4"/>
      <c r="VSX223" s="4"/>
      <c r="VSY223" s="4"/>
      <c r="VSZ223" s="4"/>
      <c r="VTA223" s="4"/>
      <c r="VTB223" s="4"/>
      <c r="VTC223" s="4"/>
      <c r="VTD223" s="4"/>
      <c r="VTE223" s="4"/>
      <c r="VTF223" s="4"/>
      <c r="VTG223" s="4"/>
      <c r="VTH223" s="4"/>
      <c r="VTI223" s="4"/>
      <c r="VTJ223" s="4"/>
      <c r="VTK223" s="4"/>
      <c r="VTL223" s="4"/>
      <c r="VTM223" s="4"/>
      <c r="VTN223" s="4"/>
      <c r="VTO223" s="4"/>
      <c r="VTP223" s="4"/>
      <c r="VTQ223" s="4"/>
      <c r="VTR223" s="4"/>
      <c r="VTS223" s="4"/>
      <c r="VTT223" s="4"/>
      <c r="VTU223" s="4"/>
      <c r="VTV223" s="4"/>
      <c r="VTW223" s="4"/>
      <c r="VTX223" s="4"/>
      <c r="VTY223" s="4"/>
      <c r="VTZ223" s="4"/>
      <c r="VUA223" s="4"/>
      <c r="VUB223" s="4"/>
      <c r="VUC223" s="4"/>
      <c r="VUD223" s="4"/>
      <c r="VUE223" s="4"/>
      <c r="VUF223" s="4"/>
      <c r="VUG223" s="4"/>
      <c r="VUH223" s="4"/>
      <c r="VUI223" s="4"/>
      <c r="VUJ223" s="4"/>
      <c r="VUK223" s="4"/>
      <c r="VUL223" s="4"/>
      <c r="VUM223" s="4"/>
      <c r="VUN223" s="4"/>
      <c r="VUO223" s="4"/>
      <c r="VUP223" s="4"/>
      <c r="VUQ223" s="4"/>
      <c r="VUR223" s="4"/>
      <c r="VUS223" s="4"/>
      <c r="VUT223" s="4"/>
      <c r="VUU223" s="4"/>
      <c r="VUV223" s="4"/>
      <c r="VUW223" s="4"/>
      <c r="VUX223" s="4"/>
      <c r="VUY223" s="4"/>
      <c r="VUZ223" s="4"/>
      <c r="VVA223" s="4"/>
      <c r="VVB223" s="4"/>
      <c r="VVC223" s="4"/>
      <c r="VVD223" s="4"/>
      <c r="VVE223" s="4"/>
      <c r="VVF223" s="4"/>
      <c r="VVG223" s="4"/>
      <c r="VVH223" s="4"/>
      <c r="VVI223" s="4"/>
      <c r="VVJ223" s="4"/>
      <c r="VVK223" s="4"/>
      <c r="VVL223" s="4"/>
      <c r="VVM223" s="4"/>
      <c r="VVN223" s="4"/>
      <c r="VVO223" s="4"/>
      <c r="VVP223" s="4"/>
      <c r="VVQ223" s="4"/>
      <c r="VVR223" s="4"/>
      <c r="VVS223" s="4"/>
      <c r="VVT223" s="4"/>
      <c r="VVU223" s="4"/>
      <c r="VVV223" s="4"/>
      <c r="VVW223" s="4"/>
      <c r="VVX223" s="4"/>
      <c r="VVY223" s="4"/>
      <c r="VVZ223" s="4"/>
      <c r="VWA223" s="4"/>
      <c r="VWB223" s="4"/>
      <c r="VWC223" s="4"/>
      <c r="VWD223" s="4"/>
      <c r="VWE223" s="4"/>
      <c r="VWF223" s="4"/>
      <c r="VWG223" s="4"/>
      <c r="VWH223" s="4"/>
      <c r="VWI223" s="4"/>
      <c r="VWJ223" s="4"/>
      <c r="VWK223" s="4"/>
      <c r="VWL223" s="4"/>
      <c r="VWM223" s="4"/>
      <c r="VWN223" s="4"/>
      <c r="VWO223" s="4"/>
      <c r="VWP223" s="4"/>
      <c r="VWQ223" s="4"/>
      <c r="VWR223" s="4"/>
      <c r="VWS223" s="4"/>
      <c r="VWT223" s="4"/>
      <c r="VWU223" s="4"/>
      <c r="VWV223" s="4"/>
      <c r="VWW223" s="4"/>
      <c r="VWX223" s="4"/>
      <c r="VWY223" s="4"/>
      <c r="VWZ223" s="4"/>
      <c r="VXA223" s="4"/>
      <c r="VXB223" s="4"/>
      <c r="VXC223" s="4"/>
      <c r="VXD223" s="4"/>
      <c r="VXE223" s="4"/>
      <c r="VXF223" s="4"/>
      <c r="VXG223" s="4"/>
      <c r="VXH223" s="4"/>
      <c r="VXI223" s="4"/>
      <c r="VXJ223" s="4"/>
      <c r="VXK223" s="4"/>
      <c r="VXL223" s="4"/>
      <c r="VXM223" s="4"/>
      <c r="VXN223" s="4"/>
      <c r="VXO223" s="4"/>
      <c r="VXP223" s="4"/>
      <c r="VXQ223" s="4"/>
      <c r="VXR223" s="4"/>
      <c r="VXS223" s="4"/>
      <c r="VXT223" s="4"/>
      <c r="VXU223" s="4"/>
      <c r="VXV223" s="4"/>
      <c r="VXW223" s="4"/>
      <c r="VXX223" s="4"/>
      <c r="VXY223" s="4"/>
      <c r="VXZ223" s="4"/>
      <c r="VYA223" s="4"/>
      <c r="VYB223" s="4"/>
      <c r="VYC223" s="4"/>
      <c r="VYD223" s="4"/>
      <c r="VYE223" s="4"/>
      <c r="VYF223" s="4"/>
      <c r="VYG223" s="4"/>
      <c r="VYH223" s="4"/>
      <c r="VYI223" s="4"/>
      <c r="VYJ223" s="4"/>
      <c r="VYK223" s="4"/>
      <c r="VYL223" s="4"/>
      <c r="VYM223" s="4"/>
      <c r="VYN223" s="4"/>
      <c r="VYO223" s="4"/>
      <c r="VYP223" s="4"/>
      <c r="VYQ223" s="4"/>
      <c r="VYR223" s="4"/>
      <c r="VYS223" s="4"/>
      <c r="VYT223" s="4"/>
      <c r="VYU223" s="4"/>
      <c r="VYV223" s="4"/>
      <c r="VYW223" s="4"/>
      <c r="VYX223" s="4"/>
      <c r="VYY223" s="4"/>
      <c r="VYZ223" s="4"/>
      <c r="VZA223" s="4"/>
      <c r="VZB223" s="4"/>
      <c r="VZC223" s="4"/>
      <c r="VZD223" s="4"/>
      <c r="VZE223" s="4"/>
      <c r="VZF223" s="4"/>
      <c r="VZG223" s="4"/>
      <c r="VZH223" s="4"/>
      <c r="VZI223" s="4"/>
      <c r="VZJ223" s="4"/>
      <c r="VZK223" s="4"/>
      <c r="VZL223" s="4"/>
      <c r="VZM223" s="4"/>
      <c r="VZN223" s="4"/>
      <c r="VZO223" s="4"/>
      <c r="VZP223" s="4"/>
      <c r="VZQ223" s="4"/>
      <c r="VZR223" s="4"/>
      <c r="VZS223" s="4"/>
      <c r="VZT223" s="4"/>
      <c r="VZU223" s="4"/>
      <c r="VZV223" s="4"/>
      <c r="VZW223" s="4"/>
      <c r="VZX223" s="4"/>
      <c r="VZY223" s="4"/>
      <c r="VZZ223" s="4"/>
      <c r="WAA223" s="4"/>
      <c r="WAB223" s="4"/>
      <c r="WAC223" s="4"/>
      <c r="WAD223" s="4"/>
      <c r="WAE223" s="4"/>
      <c r="WAF223" s="4"/>
      <c r="WAG223" s="4"/>
      <c r="WAH223" s="4"/>
      <c r="WAI223" s="4"/>
      <c r="WAJ223" s="4"/>
      <c r="WAK223" s="4"/>
      <c r="WAL223" s="4"/>
      <c r="WAM223" s="4"/>
      <c r="WAN223" s="4"/>
      <c r="WAO223" s="4"/>
      <c r="WAP223" s="4"/>
      <c r="WAQ223" s="4"/>
      <c r="WAR223" s="4"/>
      <c r="WAS223" s="4"/>
      <c r="WAT223" s="4"/>
      <c r="WAU223" s="4"/>
      <c r="WAV223" s="4"/>
      <c r="WAW223" s="4"/>
      <c r="WAX223" s="4"/>
      <c r="WAY223" s="4"/>
      <c r="WAZ223" s="4"/>
      <c r="WBA223" s="4"/>
      <c r="WBB223" s="4"/>
      <c r="WBC223" s="4"/>
      <c r="WBD223" s="4"/>
      <c r="WBE223" s="4"/>
      <c r="WBF223" s="4"/>
      <c r="WBG223" s="4"/>
      <c r="WBH223" s="4"/>
      <c r="WBI223" s="4"/>
      <c r="WBJ223" s="4"/>
      <c r="WBK223" s="4"/>
      <c r="WBL223" s="4"/>
      <c r="WBM223" s="4"/>
      <c r="WBN223" s="4"/>
      <c r="WBO223" s="4"/>
      <c r="WBP223" s="4"/>
      <c r="WBQ223" s="4"/>
      <c r="WBR223" s="4"/>
      <c r="WBS223" s="4"/>
      <c r="WBT223" s="4"/>
      <c r="WBU223" s="4"/>
      <c r="WBV223" s="4"/>
      <c r="WBW223" s="4"/>
      <c r="WBX223" s="4"/>
      <c r="WBY223" s="4"/>
      <c r="WBZ223" s="4"/>
      <c r="WCA223" s="4"/>
      <c r="WCB223" s="4"/>
      <c r="WCC223" s="4"/>
      <c r="WCD223" s="4"/>
      <c r="WCE223" s="4"/>
      <c r="WCF223" s="4"/>
      <c r="WCG223" s="4"/>
      <c r="WCH223" s="4"/>
      <c r="WCI223" s="4"/>
      <c r="WCJ223" s="4"/>
      <c r="WCK223" s="4"/>
      <c r="WCL223" s="4"/>
      <c r="WCM223" s="4"/>
      <c r="WCN223" s="4"/>
      <c r="WCO223" s="4"/>
      <c r="WCP223" s="4"/>
      <c r="WCQ223" s="4"/>
      <c r="WCR223" s="4"/>
      <c r="WCS223" s="4"/>
      <c r="WCT223" s="4"/>
      <c r="WCU223" s="4"/>
      <c r="WCV223" s="4"/>
      <c r="WCW223" s="4"/>
      <c r="WCX223" s="4"/>
      <c r="WCY223" s="4"/>
      <c r="WCZ223" s="4"/>
      <c r="WDA223" s="4"/>
      <c r="WDB223" s="4"/>
      <c r="WDC223" s="4"/>
      <c r="WDD223" s="4"/>
      <c r="WDE223" s="4"/>
      <c r="WDF223" s="4"/>
      <c r="WDG223" s="4"/>
      <c r="WDH223" s="4"/>
      <c r="WDI223" s="4"/>
      <c r="WDJ223" s="4"/>
      <c r="WDK223" s="4"/>
      <c r="WDL223" s="4"/>
      <c r="WDM223" s="4"/>
      <c r="WDN223" s="4"/>
      <c r="WDO223" s="4"/>
      <c r="WDP223" s="4"/>
      <c r="WDQ223" s="4"/>
      <c r="WDR223" s="4"/>
      <c r="WDS223" s="4"/>
      <c r="WDT223" s="4"/>
      <c r="WDU223" s="4"/>
      <c r="WDV223" s="4"/>
      <c r="WDW223" s="4"/>
      <c r="WDX223" s="4"/>
      <c r="WDY223" s="4"/>
      <c r="WDZ223" s="4"/>
      <c r="WEA223" s="4"/>
      <c r="WEB223" s="4"/>
      <c r="WEC223" s="4"/>
      <c r="WED223" s="4"/>
      <c r="WEE223" s="4"/>
      <c r="WEF223" s="4"/>
      <c r="WEG223" s="4"/>
      <c r="WEH223" s="4"/>
      <c r="WEI223" s="4"/>
      <c r="WEJ223" s="4"/>
      <c r="WEK223" s="4"/>
      <c r="WEL223" s="4"/>
      <c r="WEM223" s="4"/>
      <c r="WEN223" s="4"/>
      <c r="WEO223" s="4"/>
      <c r="WEP223" s="4"/>
      <c r="WEQ223" s="4"/>
      <c r="WER223" s="4"/>
      <c r="WES223" s="4"/>
      <c r="WET223" s="4"/>
      <c r="WEU223" s="4"/>
      <c r="WEV223" s="4"/>
      <c r="WEW223" s="4"/>
      <c r="WEX223" s="4"/>
      <c r="WEY223" s="4"/>
      <c r="WEZ223" s="4"/>
      <c r="WFA223" s="4"/>
      <c r="WFB223" s="4"/>
      <c r="WFC223" s="4"/>
      <c r="WFD223" s="4"/>
      <c r="WFE223" s="4"/>
      <c r="WFF223" s="4"/>
      <c r="WFG223" s="4"/>
      <c r="WFH223" s="4"/>
      <c r="WFI223" s="4"/>
      <c r="WFJ223" s="4"/>
      <c r="WFK223" s="4"/>
      <c r="WFL223" s="4"/>
      <c r="WFM223" s="4"/>
      <c r="WFN223" s="4"/>
      <c r="WFO223" s="4"/>
      <c r="WFP223" s="4"/>
      <c r="WFQ223" s="4"/>
      <c r="WFR223" s="4"/>
      <c r="WFS223" s="4"/>
      <c r="WFT223" s="4"/>
      <c r="WFU223" s="4"/>
      <c r="WFV223" s="4"/>
      <c r="WFW223" s="4"/>
      <c r="WFX223" s="4"/>
      <c r="WFY223" s="4"/>
      <c r="WFZ223" s="4"/>
      <c r="WGA223" s="4"/>
      <c r="WGB223" s="4"/>
      <c r="WGC223" s="4"/>
      <c r="WGD223" s="4"/>
      <c r="WGE223" s="4"/>
      <c r="WGF223" s="4"/>
      <c r="WGG223" s="4"/>
      <c r="WGH223" s="4"/>
      <c r="WGI223" s="4"/>
      <c r="WGJ223" s="4"/>
      <c r="WGK223" s="4"/>
      <c r="WGL223" s="4"/>
      <c r="WGM223" s="4"/>
      <c r="WGN223" s="4"/>
      <c r="WGO223" s="4"/>
      <c r="WGP223" s="4"/>
      <c r="WGQ223" s="4"/>
      <c r="WGR223" s="4"/>
      <c r="WGS223" s="4"/>
      <c r="WGT223" s="4"/>
      <c r="WGU223" s="4"/>
      <c r="WGV223" s="4"/>
      <c r="WGW223" s="4"/>
      <c r="WGX223" s="4"/>
      <c r="WGY223" s="4"/>
      <c r="WGZ223" s="4"/>
      <c r="WHA223" s="4"/>
      <c r="WHB223" s="4"/>
      <c r="WHC223" s="4"/>
      <c r="WHD223" s="4"/>
      <c r="WHE223" s="4"/>
      <c r="WHF223" s="4"/>
      <c r="WHG223" s="4"/>
      <c r="WHH223" s="4"/>
      <c r="WHI223" s="4"/>
      <c r="WHJ223" s="4"/>
      <c r="WHK223" s="4"/>
      <c r="WHL223" s="4"/>
      <c r="WHM223" s="4"/>
      <c r="WHN223" s="4"/>
      <c r="WHO223" s="4"/>
      <c r="WHP223" s="4"/>
      <c r="WHQ223" s="4"/>
      <c r="WHR223" s="4"/>
      <c r="WHS223" s="4"/>
      <c r="WHT223" s="4"/>
      <c r="WHU223" s="4"/>
      <c r="WHV223" s="4"/>
      <c r="WHW223" s="4"/>
      <c r="WHX223" s="4"/>
      <c r="WHY223" s="4"/>
      <c r="WHZ223" s="4"/>
      <c r="WIA223" s="4"/>
      <c r="WIB223" s="4"/>
      <c r="WIC223" s="4"/>
      <c r="WID223" s="4"/>
      <c r="WIE223" s="4"/>
      <c r="WIF223" s="4"/>
      <c r="WIG223" s="4"/>
      <c r="WIH223" s="4"/>
      <c r="WII223" s="4"/>
      <c r="WIJ223" s="4"/>
      <c r="WIK223" s="4"/>
      <c r="WIL223" s="4"/>
      <c r="WIM223" s="4"/>
      <c r="WIN223" s="4"/>
      <c r="WIO223" s="4"/>
      <c r="WIP223" s="4"/>
      <c r="WIQ223" s="4"/>
      <c r="WIR223" s="4"/>
      <c r="WIS223" s="4"/>
      <c r="WIT223" s="4"/>
      <c r="WIU223" s="4"/>
      <c r="WIV223" s="4"/>
      <c r="WIW223" s="4"/>
      <c r="WIX223" s="4"/>
      <c r="WIY223" s="4"/>
      <c r="WIZ223" s="4"/>
      <c r="WJA223" s="4"/>
      <c r="WJB223" s="4"/>
      <c r="WJC223" s="4"/>
      <c r="WJD223" s="4"/>
      <c r="WJE223" s="4"/>
      <c r="WJF223" s="4"/>
      <c r="WJG223" s="4"/>
      <c r="WJH223" s="4"/>
      <c r="WJI223" s="4"/>
      <c r="WJJ223" s="4"/>
      <c r="WJK223" s="4"/>
      <c r="WJL223" s="4"/>
      <c r="WJM223" s="4"/>
      <c r="WJN223" s="4"/>
      <c r="WJO223" s="4"/>
      <c r="WJP223" s="4"/>
      <c r="WJQ223" s="4"/>
      <c r="WJR223" s="4"/>
      <c r="WJS223" s="4"/>
      <c r="WJT223" s="4"/>
      <c r="WJU223" s="4"/>
      <c r="WJV223" s="4"/>
      <c r="WJW223" s="4"/>
      <c r="WJX223" s="4"/>
      <c r="WJY223" s="4"/>
      <c r="WJZ223" s="4"/>
      <c r="WKA223" s="4"/>
      <c r="WKB223" s="4"/>
      <c r="WKC223" s="4"/>
      <c r="WKD223" s="4"/>
      <c r="WKE223" s="4"/>
      <c r="WKF223" s="4"/>
      <c r="WKG223" s="4"/>
      <c r="WKH223" s="4"/>
      <c r="WKI223" s="4"/>
      <c r="WKJ223" s="4"/>
      <c r="WKK223" s="4"/>
      <c r="WKL223" s="4"/>
      <c r="WKM223" s="4"/>
      <c r="WKN223" s="4"/>
      <c r="WKO223" s="4"/>
      <c r="WKP223" s="4"/>
      <c r="WKQ223" s="4"/>
      <c r="WKR223" s="4"/>
      <c r="WKS223" s="4"/>
      <c r="WKT223" s="4"/>
      <c r="WKU223" s="4"/>
      <c r="WKV223" s="4"/>
      <c r="WKW223" s="4"/>
      <c r="WKX223" s="4"/>
      <c r="WKY223" s="4"/>
      <c r="WKZ223" s="4"/>
      <c r="WLA223" s="4"/>
      <c r="WLB223" s="4"/>
      <c r="WLC223" s="4"/>
      <c r="WLD223" s="4"/>
      <c r="WLE223" s="4"/>
      <c r="WLF223" s="4"/>
      <c r="WLG223" s="4"/>
      <c r="WLH223" s="4"/>
      <c r="WLI223" s="4"/>
      <c r="WLJ223" s="4"/>
      <c r="WLK223" s="4"/>
      <c r="WLL223" s="4"/>
      <c r="WLM223" s="4"/>
      <c r="WLN223" s="4"/>
      <c r="WLO223" s="4"/>
      <c r="WLP223" s="4"/>
      <c r="WLQ223" s="4"/>
      <c r="WLR223" s="4"/>
      <c r="WLS223" s="4"/>
      <c r="WLT223" s="4"/>
      <c r="WLU223" s="4"/>
      <c r="WLV223" s="4"/>
      <c r="WLW223" s="4"/>
      <c r="WLX223" s="4"/>
      <c r="WLY223" s="4"/>
      <c r="WLZ223" s="4"/>
      <c r="WMA223" s="4"/>
      <c r="WMB223" s="4"/>
      <c r="WMC223" s="4"/>
      <c r="WMD223" s="4"/>
      <c r="WME223" s="4"/>
      <c r="WMF223" s="4"/>
      <c r="WMG223" s="4"/>
      <c r="WMH223" s="4"/>
      <c r="WMI223" s="4"/>
      <c r="WMJ223" s="4"/>
      <c r="WMK223" s="4"/>
      <c r="WML223" s="4"/>
      <c r="WMM223" s="4"/>
      <c r="WMN223" s="4"/>
      <c r="WMO223" s="4"/>
      <c r="WMP223" s="4"/>
      <c r="WMQ223" s="4"/>
      <c r="WMR223" s="4"/>
      <c r="WMS223" s="4"/>
      <c r="WMT223" s="4"/>
      <c r="WMU223" s="4"/>
      <c r="WMV223" s="4"/>
      <c r="WMW223" s="4"/>
      <c r="WMX223" s="4"/>
      <c r="WMY223" s="4"/>
      <c r="WMZ223" s="4"/>
      <c r="WNA223" s="4"/>
      <c r="WNB223" s="4"/>
      <c r="WNC223" s="4"/>
      <c r="WND223" s="4"/>
      <c r="WNE223" s="4"/>
      <c r="WNF223" s="4"/>
      <c r="WNG223" s="4"/>
      <c r="WNH223" s="4"/>
      <c r="WNI223" s="4"/>
      <c r="WNJ223" s="4"/>
      <c r="WNK223" s="4"/>
      <c r="WNL223" s="4"/>
      <c r="WNM223" s="4"/>
      <c r="WNN223" s="4"/>
      <c r="WNO223" s="4"/>
      <c r="WNP223" s="4"/>
      <c r="WNQ223" s="4"/>
      <c r="WNR223" s="4"/>
      <c r="WNS223" s="4"/>
      <c r="WNT223" s="4"/>
      <c r="WNU223" s="4"/>
      <c r="WNV223" s="4"/>
      <c r="WNW223" s="4"/>
      <c r="WNX223" s="4"/>
      <c r="WNY223" s="4"/>
      <c r="WNZ223" s="4"/>
      <c r="WOA223" s="4"/>
      <c r="WOB223" s="4"/>
      <c r="WOC223" s="4"/>
      <c r="WOD223" s="4"/>
      <c r="WOE223" s="4"/>
      <c r="WOF223" s="4"/>
      <c r="WOG223" s="4"/>
      <c r="WOH223" s="4"/>
      <c r="WOI223" s="4"/>
      <c r="WOJ223" s="4"/>
      <c r="WOK223" s="4"/>
      <c r="WOL223" s="4"/>
      <c r="WOM223" s="4"/>
      <c r="WON223" s="4"/>
      <c r="WOO223" s="4"/>
      <c r="WOP223" s="4"/>
      <c r="WOQ223" s="4"/>
      <c r="WOR223" s="4"/>
      <c r="WOS223" s="4"/>
      <c r="WOT223" s="4"/>
      <c r="WOU223" s="4"/>
      <c r="WOV223" s="4"/>
      <c r="WOW223" s="4"/>
      <c r="WOX223" s="4"/>
      <c r="WOY223" s="4"/>
      <c r="WOZ223" s="4"/>
      <c r="WPA223" s="4"/>
      <c r="WPB223" s="4"/>
      <c r="WPC223" s="4"/>
      <c r="WPD223" s="4"/>
      <c r="WPE223" s="4"/>
      <c r="WPF223" s="4"/>
      <c r="WPG223" s="4"/>
      <c r="WPH223" s="4"/>
      <c r="WPI223" s="4"/>
      <c r="WPJ223" s="4"/>
      <c r="WPK223" s="4"/>
      <c r="WPL223" s="4"/>
      <c r="WPM223" s="4"/>
      <c r="WPN223" s="4"/>
      <c r="WPO223" s="4"/>
      <c r="WPP223" s="4"/>
      <c r="WPQ223" s="4"/>
      <c r="WPR223" s="4"/>
      <c r="WPS223" s="4"/>
      <c r="WPT223" s="4"/>
      <c r="WPU223" s="4"/>
      <c r="WPV223" s="4"/>
      <c r="WPW223" s="4"/>
      <c r="WPX223" s="4"/>
      <c r="WPY223" s="4"/>
      <c r="WPZ223" s="4"/>
      <c r="WQA223" s="4"/>
      <c r="WQB223" s="4"/>
      <c r="WQC223" s="4"/>
      <c r="WQD223" s="4"/>
      <c r="WQE223" s="4"/>
      <c r="WQF223" s="4"/>
      <c r="WQG223" s="4"/>
      <c r="WQH223" s="4"/>
      <c r="WQI223" s="4"/>
      <c r="WQJ223" s="4"/>
      <c r="WQK223" s="4"/>
      <c r="WQL223" s="4"/>
      <c r="WQM223" s="4"/>
      <c r="WQN223" s="4"/>
      <c r="WQO223" s="4"/>
      <c r="WQP223" s="4"/>
      <c r="WQQ223" s="4"/>
      <c r="WQR223" s="4"/>
      <c r="WQS223" s="4"/>
      <c r="WQT223" s="4"/>
      <c r="WQU223" s="4"/>
      <c r="WQV223" s="4"/>
      <c r="WQW223" s="4"/>
      <c r="WQX223" s="4"/>
      <c r="WQY223" s="4"/>
      <c r="WQZ223" s="4"/>
      <c r="WRA223" s="4"/>
      <c r="WRB223" s="4"/>
      <c r="WRC223" s="4"/>
      <c r="WRD223" s="4"/>
      <c r="WRE223" s="4"/>
      <c r="WRF223" s="4"/>
      <c r="WRG223" s="4"/>
      <c r="WRH223" s="4"/>
      <c r="WRI223" s="4"/>
      <c r="WRJ223" s="4"/>
      <c r="WRK223" s="4"/>
      <c r="WRL223" s="4"/>
      <c r="WRM223" s="4"/>
      <c r="WRN223" s="4"/>
      <c r="WRO223" s="4"/>
      <c r="WRP223" s="4"/>
      <c r="WRQ223" s="4"/>
      <c r="WRR223" s="4"/>
      <c r="WRS223" s="4"/>
      <c r="WRT223" s="4"/>
      <c r="WRU223" s="4"/>
      <c r="WRV223" s="4"/>
      <c r="WRW223" s="4"/>
      <c r="WRX223" s="4"/>
      <c r="WRY223" s="4"/>
      <c r="WRZ223" s="4"/>
      <c r="WSA223" s="4"/>
      <c r="WSB223" s="4"/>
      <c r="WSC223" s="4"/>
      <c r="WSD223" s="4"/>
      <c r="WSE223" s="4"/>
      <c r="WSF223" s="4"/>
      <c r="WSG223" s="4"/>
      <c r="WSH223" s="4"/>
      <c r="WSI223" s="4"/>
      <c r="WSJ223" s="4"/>
      <c r="WSK223" s="4"/>
      <c r="WSL223" s="4"/>
      <c r="WSM223" s="4"/>
      <c r="WSN223" s="4"/>
      <c r="WSO223" s="4"/>
      <c r="WSP223" s="4"/>
      <c r="WSQ223" s="4"/>
      <c r="WSR223" s="4"/>
      <c r="WSS223" s="4"/>
      <c r="WST223" s="4"/>
      <c r="WSU223" s="4"/>
      <c r="WSV223" s="4"/>
      <c r="WSW223" s="4"/>
      <c r="WSX223" s="4"/>
      <c r="WSY223" s="4"/>
      <c r="WSZ223" s="4"/>
      <c r="WTA223" s="4"/>
      <c r="WTB223" s="4"/>
      <c r="WTC223" s="4"/>
      <c r="WTD223" s="4"/>
      <c r="WTE223" s="4"/>
      <c r="WTF223" s="4"/>
      <c r="WTG223" s="4"/>
      <c r="WTH223" s="4"/>
      <c r="WTI223" s="4"/>
      <c r="WTJ223" s="4"/>
      <c r="WTK223" s="4"/>
      <c r="WTL223" s="4"/>
      <c r="WTM223" s="4"/>
      <c r="WTN223" s="4"/>
      <c r="WTO223" s="4"/>
      <c r="WTP223" s="4"/>
      <c r="WTQ223" s="4"/>
      <c r="WTR223" s="4"/>
      <c r="WTS223" s="4"/>
      <c r="WTT223" s="4"/>
      <c r="WTU223" s="4"/>
      <c r="WTV223" s="4"/>
      <c r="WTW223" s="4"/>
      <c r="WTX223" s="4"/>
      <c r="WTY223" s="4"/>
      <c r="WTZ223" s="4"/>
      <c r="WUA223" s="4"/>
      <c r="WUB223" s="4"/>
      <c r="WUC223" s="4"/>
      <c r="WUD223" s="4"/>
      <c r="WUE223" s="4"/>
      <c r="WUF223" s="4"/>
      <c r="WUG223" s="4"/>
      <c r="WUH223" s="4"/>
      <c r="WUI223" s="4"/>
      <c r="WUJ223" s="4"/>
      <c r="WUK223" s="4"/>
      <c r="WUL223" s="4"/>
      <c r="WUM223" s="4"/>
      <c r="WUN223" s="4"/>
      <c r="WUO223" s="4"/>
      <c r="WUP223" s="4"/>
      <c r="WUQ223" s="4"/>
      <c r="WUR223" s="4"/>
      <c r="WUS223" s="4"/>
      <c r="WUT223" s="4"/>
      <c r="WUU223" s="4"/>
      <c r="WUV223" s="4"/>
      <c r="WUW223" s="4"/>
      <c r="WUX223" s="4"/>
      <c r="WUY223" s="4"/>
      <c r="WUZ223" s="4"/>
      <c r="WVA223" s="4"/>
      <c r="WVB223" s="4"/>
      <c r="WVC223" s="4"/>
      <c r="WVD223" s="4"/>
      <c r="WVE223" s="4"/>
      <c r="WVF223" s="4"/>
      <c r="WVG223" s="4"/>
      <c r="WVH223" s="4"/>
      <c r="WVI223" s="4"/>
      <c r="WVJ223" s="4"/>
      <c r="WVK223" s="4"/>
      <c r="WVL223" s="4"/>
      <c r="WVM223" s="4"/>
      <c r="WVN223" s="4"/>
      <c r="WVO223" s="4"/>
      <c r="WVP223" s="4"/>
      <c r="WVQ223" s="4"/>
      <c r="WVR223" s="4"/>
      <c r="WVS223" s="4"/>
      <c r="WVT223" s="4"/>
      <c r="WVU223" s="4"/>
      <c r="WVV223" s="4"/>
      <c r="WVW223" s="4"/>
      <c r="WVX223" s="4"/>
      <c r="WVY223" s="4"/>
      <c r="WVZ223" s="4"/>
      <c r="WWA223" s="4"/>
      <c r="WWB223" s="4"/>
      <c r="WWC223" s="4"/>
      <c r="WWD223" s="4"/>
      <c r="WWE223" s="4"/>
      <c r="WWF223" s="4"/>
      <c r="WWG223" s="4"/>
      <c r="WWH223" s="4"/>
      <c r="WWI223" s="4"/>
      <c r="WWJ223" s="4"/>
      <c r="WWK223" s="4"/>
      <c r="WWL223" s="4"/>
      <c r="WWM223" s="4"/>
      <c r="WWN223" s="4"/>
      <c r="WWO223" s="4"/>
      <c r="WWP223" s="4"/>
      <c r="WWQ223" s="4"/>
      <c r="WWR223" s="4"/>
      <c r="WWS223" s="4"/>
      <c r="WWT223" s="4"/>
      <c r="WWU223" s="4"/>
      <c r="WWV223" s="4"/>
      <c r="WWW223" s="4"/>
      <c r="WWX223" s="4"/>
      <c r="WWY223" s="4"/>
      <c r="WWZ223" s="4"/>
      <c r="WXA223" s="4"/>
      <c r="WXB223" s="4"/>
      <c r="WXC223" s="4"/>
      <c r="WXD223" s="4"/>
      <c r="WXE223" s="4"/>
      <c r="WXF223" s="4"/>
      <c r="WXG223" s="4"/>
      <c r="WXH223" s="4"/>
      <c r="WXI223" s="4"/>
      <c r="WXJ223" s="4"/>
      <c r="WXK223" s="4"/>
      <c r="WXL223" s="4"/>
      <c r="WXM223" s="4"/>
      <c r="WXN223" s="4"/>
      <c r="WXO223" s="4"/>
      <c r="WXP223" s="4"/>
      <c r="WXQ223" s="4"/>
      <c r="WXR223" s="4"/>
      <c r="WXS223" s="4"/>
      <c r="WXT223" s="4"/>
      <c r="WXU223" s="4"/>
      <c r="WXV223" s="4"/>
      <c r="WXW223" s="4"/>
      <c r="WXX223" s="4"/>
      <c r="WXY223" s="4"/>
      <c r="WXZ223" s="4"/>
      <c r="WYA223" s="4"/>
      <c r="WYB223" s="4"/>
      <c r="WYC223" s="4"/>
      <c r="WYD223" s="4"/>
      <c r="WYE223" s="4"/>
      <c r="WYF223" s="4"/>
      <c r="WYG223" s="4"/>
      <c r="WYH223" s="4"/>
      <c r="WYI223" s="4"/>
      <c r="WYJ223" s="4"/>
      <c r="WYK223" s="4"/>
      <c r="WYL223" s="4"/>
      <c r="WYM223" s="4"/>
      <c r="WYN223" s="4"/>
      <c r="WYO223" s="4"/>
      <c r="WYP223" s="4"/>
      <c r="WYQ223" s="4"/>
      <c r="WYR223" s="4"/>
      <c r="WYS223" s="4"/>
      <c r="WYT223" s="4"/>
      <c r="WYU223" s="4"/>
      <c r="WYV223" s="4"/>
      <c r="WYW223" s="4"/>
      <c r="WYX223" s="4"/>
      <c r="WYY223" s="4"/>
      <c r="WYZ223" s="4"/>
      <c r="WZA223" s="4"/>
      <c r="WZB223" s="4"/>
      <c r="WZC223" s="4"/>
      <c r="WZD223" s="4"/>
      <c r="WZE223" s="4"/>
      <c r="WZF223" s="4"/>
      <c r="WZG223" s="4"/>
      <c r="WZH223" s="4"/>
      <c r="WZI223" s="4"/>
      <c r="WZJ223" s="4"/>
      <c r="WZK223" s="4"/>
      <c r="WZL223" s="4"/>
      <c r="WZM223" s="4"/>
      <c r="WZN223" s="4"/>
      <c r="WZO223" s="4"/>
      <c r="WZP223" s="4"/>
      <c r="WZQ223" s="4"/>
      <c r="WZR223" s="4"/>
      <c r="WZS223" s="4"/>
      <c r="WZT223" s="4"/>
      <c r="WZU223" s="4"/>
      <c r="WZV223" s="4"/>
      <c r="WZW223" s="4"/>
      <c r="WZX223" s="4"/>
      <c r="WZY223" s="4"/>
      <c r="WZZ223" s="4"/>
      <c r="XAA223" s="4"/>
      <c r="XAB223" s="4"/>
      <c r="XAC223" s="4"/>
      <c r="XAD223" s="4"/>
      <c r="XAE223" s="4"/>
      <c r="XAF223" s="4"/>
      <c r="XAG223" s="4"/>
      <c r="XAH223" s="4"/>
      <c r="XAI223" s="4"/>
      <c r="XAJ223" s="4"/>
      <c r="XAK223" s="4"/>
      <c r="XAL223" s="4"/>
      <c r="XAM223" s="4"/>
      <c r="XAN223" s="4"/>
      <c r="XAO223" s="4"/>
      <c r="XAP223" s="4"/>
      <c r="XAQ223" s="4"/>
      <c r="XAR223" s="4"/>
      <c r="XAS223" s="4"/>
      <c r="XAT223" s="4"/>
      <c r="XAU223" s="4"/>
      <c r="XAV223" s="4"/>
      <c r="XAW223" s="4"/>
      <c r="XAX223" s="4"/>
      <c r="XAY223" s="4"/>
      <c r="XAZ223" s="4"/>
      <c r="XBA223" s="4"/>
      <c r="XBB223" s="4"/>
      <c r="XBC223" s="4"/>
      <c r="XBD223" s="4"/>
      <c r="XBE223" s="4"/>
      <c r="XBF223" s="4"/>
      <c r="XBG223" s="4"/>
      <c r="XBH223" s="4"/>
      <c r="XBI223" s="4"/>
      <c r="XBJ223" s="4"/>
      <c r="XBK223" s="4"/>
      <c r="XBL223" s="4"/>
      <c r="XBM223" s="4"/>
      <c r="XBN223" s="4"/>
      <c r="XBO223" s="4"/>
      <c r="XBP223" s="4"/>
      <c r="XBQ223" s="4"/>
      <c r="XBR223" s="4"/>
      <c r="XBS223" s="4"/>
      <c r="XBT223" s="4"/>
      <c r="XBU223" s="4"/>
      <c r="XBV223" s="4"/>
      <c r="XBW223" s="4"/>
      <c r="XBX223" s="4"/>
      <c r="XBY223" s="4"/>
      <c r="XBZ223" s="4"/>
      <c r="XCA223" s="4"/>
      <c r="XCB223" s="4"/>
      <c r="XCC223" s="4"/>
      <c r="XCD223" s="4"/>
      <c r="XCE223" s="4"/>
      <c r="XCF223" s="4"/>
      <c r="XCG223" s="4"/>
      <c r="XCH223" s="4"/>
      <c r="XCI223" s="4"/>
      <c r="XCJ223" s="4"/>
      <c r="XCK223" s="4"/>
      <c r="XCL223" s="4"/>
      <c r="XCM223" s="4"/>
      <c r="XCN223" s="4"/>
      <c r="XCO223" s="4"/>
      <c r="XCP223" s="4"/>
      <c r="XCQ223" s="4"/>
      <c r="XCR223" s="4"/>
      <c r="XCS223" s="4"/>
      <c r="XCT223" s="4"/>
      <c r="XCU223" s="4"/>
      <c r="XCV223" s="4"/>
      <c r="XCW223" s="4"/>
      <c r="XCX223" s="4"/>
      <c r="XCY223" s="4"/>
      <c r="XCZ223" s="4"/>
      <c r="XDA223" s="4"/>
      <c r="XDB223" s="4"/>
      <c r="XDC223" s="4"/>
      <c r="XDD223" s="4"/>
      <c r="XDE223" s="4"/>
    </row>
    <row r="224" spans="1:16333" ht="14.5" x14ac:dyDescent="0.35">
      <c r="A224" s="1" t="str">
        <f t="shared" si="17"/>
        <v>U15</v>
      </c>
      <c r="B224" s="2" t="s">
        <v>32</v>
      </c>
      <c r="C224" s="1" t="s">
        <v>80</v>
      </c>
      <c r="D224" s="1" t="s">
        <v>189</v>
      </c>
      <c r="E224" s="19" t="s">
        <v>11</v>
      </c>
      <c r="F224" s="20">
        <v>22.84</v>
      </c>
      <c r="G224" s="27">
        <v>39903</v>
      </c>
      <c r="H224" s="1" t="s">
        <v>248</v>
      </c>
      <c r="I224" s="1" t="s">
        <v>249</v>
      </c>
      <c r="J224" s="15" t="str">
        <f t="shared" si="18"/>
        <v/>
      </c>
      <c r="K224" s="15" t="str">
        <f>IF(AND(B224=100, OR(AND(E224='club records'!$B$6, F224&lt;='club records'!$C$6), AND(E224='club records'!$B$7, F224&lt;='club records'!$C$7), AND(E224='club records'!$B$8, F224&lt;='club records'!$C$8), AND(E224='club records'!$B$9, F224&lt;='club records'!$C$9), AND(E224='club records'!$B$10, F224&lt;='club records'!$C$10))), "CR", " ")</f>
        <v xml:space="preserve"> </v>
      </c>
      <c r="L224" s="15" t="str">
        <f>IF(AND(B224=200, OR(AND(E224='club records'!$B$11, F224&lt;='club records'!$C$11), AND(E224='club records'!$B$12, F224&lt;='club records'!$C$12), AND(E224='club records'!$B$13, F224&lt;='club records'!$C$13), AND(E224='club records'!$B$14, F224&lt;='club records'!$C$14), AND(E224='club records'!$B$15, F224&lt;='club records'!$C$15))), "CR", " ")</f>
        <v xml:space="preserve"> </v>
      </c>
      <c r="M224" s="15" t="str">
        <f>IF(AND(B224=300, OR(AND(E224='club records'!$B$16, F224&lt;='club records'!$C$16), AND(E224='club records'!$B$17, F224&lt;='club records'!$C$17))), "CR", " ")</f>
        <v xml:space="preserve"> </v>
      </c>
      <c r="N224" s="15" t="str">
        <f>IF(AND(B224=400, OR(AND(E224='club records'!$B$18, F224&lt;='club records'!$C$18), AND(E224='club records'!$B$19, F224&lt;='club records'!$C$19), AND(E224='club records'!$B$20, F224&lt;='club records'!$C$20), AND(E224='club records'!$B$21, F224&lt;='club records'!$C$21))), "CR", " ")</f>
        <v xml:space="preserve"> </v>
      </c>
      <c r="O224" s="15" t="str">
        <f>IF(AND(B224=800, OR(AND(E224='club records'!$B$22, F224&lt;='club records'!$C$22), AND(E224='club records'!$B$23, F224&lt;='club records'!$C$23), AND(E224='club records'!$B$24, F224&lt;='club records'!$C$24), AND(E224='club records'!$B$25, F224&lt;='club records'!$C$25), AND(E224='club records'!$B$26, F224&lt;='club records'!$C$26))), "CR", " ")</f>
        <v xml:space="preserve"> </v>
      </c>
      <c r="P224" s="15" t="str">
        <f>IF(AND(B224=1000, OR(AND(E224='club records'!$B$27, F224&lt;='club records'!$C$27), AND(E224='club records'!$B$28, F224&lt;='club records'!$C$28))), "CR", " ")</f>
        <v xml:space="preserve"> </v>
      </c>
      <c r="Q224" s="15" t="str">
        <f>IF(AND(B224=1500, OR(AND(E224='club records'!$B$29, F224&lt;='club records'!$C$29), AND(E224='club records'!$B$30, F224&lt;='club records'!$C$30), AND(E224='club records'!$B$31, F224&lt;='club records'!$C$31), AND(E224='club records'!$B$32, F224&lt;='club records'!$C$32), AND(E224='club records'!$B$33, F224&lt;='club records'!$C$33))), "CR", " ")</f>
        <v xml:space="preserve"> </v>
      </c>
      <c r="R224" s="15" t="str">
        <f>IF(AND(B224="1600 (Mile)",OR(AND(E224='club records'!$B$34,F224&lt;='club records'!$C$34),AND(E224='club records'!$B$35,F224&lt;='club records'!$C$35),AND(E224='club records'!$B$36,F224&lt;='club records'!$C$36),AND(E224='club records'!$B$37,F224&lt;='club records'!$C$37))),"CR"," ")</f>
        <v xml:space="preserve"> </v>
      </c>
      <c r="S224" s="15" t="str">
        <f>IF(AND(B224=3000, OR(AND(E224='club records'!$B$38, F224&lt;='club records'!$C$38), AND(E224='club records'!$B$39, F224&lt;='club records'!$C$39), AND(E224='club records'!$B$40, F224&lt;='club records'!$C$40), AND(E224='club records'!$B$41, F224&lt;='club records'!$C$41))), "CR", " ")</f>
        <v xml:space="preserve"> </v>
      </c>
      <c r="T224" s="15" t="str">
        <f>IF(AND(B224=5000, OR(AND(E224='club records'!$B$42, F224&lt;='club records'!$C$42), AND(E224='club records'!$B$43, F224&lt;='club records'!$C$43))), "CR", " ")</f>
        <v xml:space="preserve"> </v>
      </c>
      <c r="U224" s="14" t="str">
        <f>IF(AND(B224=10000, OR(AND(E224='club records'!$B$44, F224&lt;='club records'!$C$44), AND(E224='club records'!$B$45, F224&lt;='club records'!$C$45))), "CR", " ")</f>
        <v xml:space="preserve"> </v>
      </c>
      <c r="V224" s="14" t="str">
        <f>IF(AND(B224="high jump", OR(AND(E224='club records'!$F$1, F224&gt;='club records'!$G$1), AND(E224='club records'!$F$2, F224&gt;='club records'!$G$2), AND(E224='club records'!$F$3, F224&gt;='club records'!$G$3), AND(E224='club records'!$F$4, F224&gt;='club records'!$G$4), AND(E224='club records'!$F$5, F224&gt;='club records'!$G$5))), "CR", " ")</f>
        <v xml:space="preserve"> </v>
      </c>
      <c r="W224" s="14" t="str">
        <f>IF(AND(B224="long jump", OR(AND(E224='club records'!$F$6, F224&gt;='club records'!$G$6), AND(E224='club records'!$F$7, F224&gt;='club records'!$G$7), AND(E224='club records'!$F$8, F224&gt;='club records'!$G$8), AND(E224='club records'!$F$9, F224&gt;='club records'!$G$9), AND(E224='club records'!$F$10, F224&gt;='club records'!$G$10))), "CR", " ")</f>
        <v xml:space="preserve"> </v>
      </c>
      <c r="X224" s="14" t="str">
        <f>IF(AND(B224="triple jump", OR(AND(E224='club records'!$F$11, F224&gt;='club records'!$G$11), AND(E224='club records'!$F$12, F224&gt;='club records'!$G$12), AND(E224='club records'!$F$13, F224&gt;='club records'!$G$13), AND(E224='club records'!$F$14, F224&gt;='club records'!$G$14), AND(E224='club records'!$F$15, F224&gt;='club records'!$G$15))), "CR", " ")</f>
        <v xml:space="preserve"> </v>
      </c>
      <c r="Y224" s="14" t="str">
        <f>IF(AND(B224="pole vault", OR(AND(E224='club records'!$F$16, F224&gt;='club records'!$G$16), AND(E224='club records'!$F$17, F224&gt;='club records'!$G$17), AND(E224='club records'!$F$18, F224&gt;='club records'!$G$18), AND(E224='club records'!$F$19, F224&gt;='club records'!$G$19), AND(E224='club records'!$F$20, F224&gt;='club records'!$G$20))), "CR", " ")</f>
        <v xml:space="preserve"> </v>
      </c>
      <c r="Z224" s="14" t="str">
        <f>IF(AND(B224="discus 1", E224='club records'!$F$21, F224&gt;='club records'!$G$21), "CR", " ")</f>
        <v xml:space="preserve"> </v>
      </c>
      <c r="AA224" s="14" t="str">
        <f>IF(AND(B224="discus 1.25", E224='club records'!$F$22, F224&gt;='club records'!$G$22), "CR", " ")</f>
        <v xml:space="preserve"> </v>
      </c>
      <c r="AB224" s="14" t="str">
        <f>IF(AND(B224="discus 1.5", E224='club records'!$F$23, F224&gt;='club records'!$G$23), "CR", " ")</f>
        <v xml:space="preserve"> </v>
      </c>
      <c r="AC224" s="14" t="str">
        <f>IF(AND(B224="discus 1.75", E224='club records'!$F$24, F224&gt;='club records'!$G$24), "CR", " ")</f>
        <v xml:space="preserve"> </v>
      </c>
      <c r="AD224" s="14" t="str">
        <f>IF(AND(B224="discus 2", E224='club records'!$F$25, F224&gt;='club records'!$G$25), "CR", " ")</f>
        <v xml:space="preserve"> </v>
      </c>
      <c r="AE224" s="14" t="str">
        <f>IF(AND(B224="hammer 4", E224='club records'!$F$27, F224&gt;='club records'!$G$27), "CR", " ")</f>
        <v xml:space="preserve"> </v>
      </c>
      <c r="AF224" s="14" t="str">
        <f>IF(AND(B224="hammer 5", E224='club records'!$F$28, F224&gt;='club records'!$G$28), "CR", " ")</f>
        <v xml:space="preserve"> </v>
      </c>
      <c r="AG224" s="14" t="str">
        <f>IF(AND(B224="hammer 6", E224='club records'!$F$29, F224&gt;='club records'!$G$29), "CR", " ")</f>
        <v xml:space="preserve"> </v>
      </c>
      <c r="AH224" s="14" t="str">
        <f>IF(AND(B224="hammer 7.26", E224='club records'!$F$30, F224&gt;='club records'!$G$30), "CR", " ")</f>
        <v xml:space="preserve"> </v>
      </c>
      <c r="AI224" s="14" t="str">
        <f>IF(AND(B224="javelin 400", E224='club records'!$F$31, F224&gt;='club records'!$G$31), "CR", " ")</f>
        <v xml:space="preserve"> </v>
      </c>
      <c r="AJ224" s="14" t="str">
        <f>IF(AND(B224="javelin 600", E224='club records'!$F$32, F224&gt;='club records'!$G$32), "CR", " ")</f>
        <v xml:space="preserve"> </v>
      </c>
      <c r="AK224" s="14" t="str">
        <f>IF(AND(B224="javelin 700", E224='club records'!$F$33, F224&gt;='club records'!$G$33), "CR", " ")</f>
        <v xml:space="preserve"> </v>
      </c>
      <c r="AL224" s="14" t="str">
        <f>IF(AND(B224="javelin 800", OR(AND(E224='club records'!$F$34, F224&gt;='club records'!$G$34), AND(E224='club records'!$F$35, F224&gt;='club records'!$G$35))), "CR", " ")</f>
        <v xml:space="preserve"> </v>
      </c>
      <c r="AM224" s="14" t="str">
        <f>IF(AND(B224="shot 3", E224='club records'!$F$36, F224&gt;='club records'!$G$36), "CR", " ")</f>
        <v xml:space="preserve"> </v>
      </c>
      <c r="AN224" s="14" t="str">
        <f>IF(AND(B224="shot 4", E224='club records'!$F$37, F224&gt;='club records'!$G$37), "CR", " ")</f>
        <v xml:space="preserve"> </v>
      </c>
      <c r="AO224" s="14" t="str">
        <f>IF(AND(B224="shot 5", E224='club records'!$F$38, F224&gt;='club records'!$G$38), "CR", " ")</f>
        <v xml:space="preserve"> </v>
      </c>
      <c r="AP224" s="14" t="str">
        <f>IF(AND(B224="shot 6", E224='club records'!$F$39, F224&gt;='club records'!$G$39), "CR", " ")</f>
        <v xml:space="preserve"> </v>
      </c>
      <c r="AQ224" s="14" t="str">
        <f>IF(AND(B224="shot 7.26", E224='club records'!$F$40, F224&gt;='club records'!$G$40), "CR", " ")</f>
        <v xml:space="preserve"> </v>
      </c>
      <c r="AR224" s="14" t="str">
        <f>IF(AND(B224="60H",OR(AND(E224='club records'!$J$1,F224&lt;='club records'!$K$1),AND(E224='club records'!$J$2,F224&lt;='club records'!$K$2),AND(E224='club records'!$J$3,F224&lt;='club records'!$K$3),AND(E224='club records'!$J$4,F224&lt;='club records'!$K$4),AND(E224='club records'!$J$5,F224&lt;='club records'!$K$5))),"CR"," ")</f>
        <v xml:space="preserve"> </v>
      </c>
      <c r="AS224" s="14" t="str">
        <f>IF(AND(B224="75H", AND(E224='club records'!$J$6, F224&lt;='club records'!$K$6)), "CR", " ")</f>
        <v xml:space="preserve"> </v>
      </c>
      <c r="AT224" s="14" t="str">
        <f>IF(AND(B224="80H", AND(E224='club records'!$J$7, F224&lt;='club records'!$K$7)), "CR", " ")</f>
        <v xml:space="preserve"> </v>
      </c>
      <c r="AU224" s="14" t="str">
        <f>IF(AND(B224="100H", AND(E224='club records'!$J$8, F224&lt;='club records'!$K$8)), "CR", " ")</f>
        <v xml:space="preserve"> </v>
      </c>
      <c r="AV224" s="14" t="str">
        <f>IF(AND(B224="110H", OR(AND(E224='club records'!$J$9, F224&lt;='club records'!$K$9), AND(E224='club records'!$J$10, F224&lt;='club records'!$K$10))), "CR", " ")</f>
        <v xml:space="preserve"> </v>
      </c>
      <c r="AW224" s="14" t="str">
        <f>IF(AND(B224="400H", OR(AND(E224='club records'!$J$11, F224&lt;='club records'!$K$11), AND(E224='club records'!$J$12, F224&lt;='club records'!$K$12), AND(E224='club records'!$J$13, F224&lt;='club records'!$K$13), AND(E224='club records'!$J$14, F224&lt;='club records'!$K$14))), "CR", " ")</f>
        <v xml:space="preserve"> </v>
      </c>
      <c r="AX224" s="14" t="str">
        <f>IF(AND(B224="1500SC", AND(E224='club records'!$J$15, F224&lt;='club records'!$K$15)), "CR", " ")</f>
        <v xml:space="preserve"> </v>
      </c>
      <c r="AY224" s="14" t="str">
        <f>IF(AND(B224="2000SC", OR(AND(E224='club records'!$J$17, F224&lt;='club records'!$K$17), AND(E224='club records'!$J$18, F224&lt;='club records'!$K$18))), "CR", " ")</f>
        <v xml:space="preserve"> </v>
      </c>
      <c r="AZ224" s="14" t="str">
        <f>IF(AND(B224="3000SC", OR(AND(E224='club records'!$J$20, F224&lt;='club records'!$K$20), AND(E224='club records'!$J$21, F224&lt;='club records'!$K$21))), "CR", " ")</f>
        <v xml:space="preserve"> </v>
      </c>
      <c r="BA224" s="15" t="str">
        <f>IF(AND(B224="4x100", OR(AND(E224='club records'!$N$1, F224&lt;='club records'!$O$1), AND(E224='club records'!$N$2, F224&lt;='club records'!$O$2), AND(E224='club records'!$N$3, F224&lt;='club records'!$O$3), AND(E224='club records'!$N$4, F224&lt;='club records'!$O$4), AND(E224='club records'!$N$5, F224&lt;='club records'!$O$5))), "CR", " ")</f>
        <v xml:space="preserve"> </v>
      </c>
      <c r="BB224" s="15" t="str">
        <f>IF(AND(B224="4x200", OR(AND(E224='club records'!$N$6, F224&lt;='club records'!$O$6), AND(E224='club records'!$N$7, F224&lt;='club records'!$O$7), AND(E224='club records'!$N$8, F224&lt;='club records'!$O$8), AND(E224='club records'!$N$9, F224&lt;='club records'!$O$9), AND(E224='club records'!$N$10, F224&lt;='club records'!$O$10))), "CR", " ")</f>
        <v xml:space="preserve"> </v>
      </c>
      <c r="BC224" s="15" t="str">
        <f>IF(AND(B224="4x300", AND(E224='club records'!$N$11, F224&lt;='club records'!$O$11)), "CR", " ")</f>
        <v xml:space="preserve"> </v>
      </c>
      <c r="BD224" s="15" t="str">
        <f>IF(AND(B224="4x400", OR(AND(E224='club records'!$N$12, F224&lt;='club records'!$O$12), AND(E224='club records'!$N$13, F224&lt;='club records'!$O$13), AND(E224='club records'!$N$14, F224&lt;='club records'!$O$14), AND(E224='club records'!$N$15, F224&lt;='club records'!$O$15))), "CR", " ")</f>
        <v xml:space="preserve"> </v>
      </c>
      <c r="BE224" s="15" t="str">
        <f>IF(AND(B224="3x800", OR(AND(E224='club records'!$N$16, F224&lt;='club records'!$O$16), AND(E224='club records'!$N$17, F224&lt;='club records'!$O$17), AND(E224='club records'!$N$18, F224&lt;='club records'!$O$18))), "CR", " ")</f>
        <v xml:space="preserve"> </v>
      </c>
      <c r="BF224" s="15" t="str">
        <f>IF(AND(B224="pentathlon", OR(AND(E224='club records'!$N$21, F224&gt;='club records'!$O$21), AND(E224='club records'!$N$22, F224&gt;='club records'!$O$22),AND(E224='club records'!$N$23, F224&gt;='club records'!$O$23),AND(E224='club records'!$N$24, F224&gt;='club records'!$O$24))), "CR", " ")</f>
        <v xml:space="preserve"> </v>
      </c>
      <c r="BG224" s="15" t="str">
        <f>IF(AND(B224="heptathlon", OR(AND(E224='club records'!$N$26, F224&gt;='club records'!$O$26), AND(E224='club records'!$N$27, F224&gt;='club records'!$O$27))), "CR", " ")</f>
        <v xml:space="preserve"> </v>
      </c>
      <c r="BH224" s="15" t="str">
        <f>IF(AND(B224="decathlon", OR(AND(E224='club records'!$N$29, F224&gt;='club records'!$O$29), AND(E224='club records'!$N$30, F224&gt;='club records'!$O$30),AND(E224='club records'!$N$31, F224&gt;='club records'!$O$31))), "CR", " ")</f>
        <v xml:space="preserve"> </v>
      </c>
    </row>
    <row r="225" spans="1:62" ht="14.5" x14ac:dyDescent="0.35">
      <c r="A225" s="1" t="str">
        <f t="shared" si="17"/>
        <v>U15</v>
      </c>
      <c r="B225" s="2" t="s">
        <v>32</v>
      </c>
      <c r="C225" s="1" t="s">
        <v>120</v>
      </c>
      <c r="D225" s="1" t="s">
        <v>63</v>
      </c>
      <c r="E225" s="19" t="s">
        <v>11</v>
      </c>
      <c r="F225" s="20">
        <v>28.19</v>
      </c>
      <c r="G225" s="27">
        <v>43687</v>
      </c>
      <c r="H225" s="1" t="s">
        <v>313</v>
      </c>
      <c r="I225" s="1" t="s">
        <v>537</v>
      </c>
      <c r="J225" s="15" t="str">
        <f t="shared" si="18"/>
        <v/>
      </c>
      <c r="K225" s="15" t="str">
        <f>IF(AND(B225=100, OR(AND(E225='club records'!$B$6, F225&lt;='club records'!$C$6), AND(E225='club records'!$B$7, F225&lt;='club records'!$C$7), AND(E225='club records'!$B$8, F225&lt;='club records'!$C$8), AND(E225='club records'!$B$9, F225&lt;='club records'!$C$9), AND(E225='club records'!$B$10, F225&lt;='club records'!$C$10))), "CR", " ")</f>
        <v xml:space="preserve"> </v>
      </c>
      <c r="L225" s="15" t="str">
        <f>IF(AND(B225=200, OR(AND(E225='club records'!$B$11, F225&lt;='club records'!$C$11), AND(E225='club records'!$B$12, F225&lt;='club records'!$C$12), AND(E225='club records'!$B$13, F225&lt;='club records'!$C$13), AND(E225='club records'!$B$14, F225&lt;='club records'!$C$14), AND(E225='club records'!$B$15, F225&lt;='club records'!$C$15))), "CR", " ")</f>
        <v xml:space="preserve"> </v>
      </c>
      <c r="M225" s="15" t="str">
        <f>IF(AND(B225=300, OR(AND(E225='club records'!$B$16, F225&lt;='club records'!$C$16), AND(E225='club records'!$B$17, F225&lt;='club records'!$C$17))), "CR", " ")</f>
        <v xml:space="preserve"> </v>
      </c>
      <c r="N225" s="15" t="str">
        <f>IF(AND(B225=400, OR(AND(E225='club records'!$B$18, F225&lt;='club records'!$C$18), AND(E225='club records'!$B$19, F225&lt;='club records'!$C$19), AND(E225='club records'!$B$20, F225&lt;='club records'!$C$20), AND(E225='club records'!$B$21, F225&lt;='club records'!$C$21))), "CR", " ")</f>
        <v xml:space="preserve"> </v>
      </c>
      <c r="O225" s="15" t="str">
        <f>IF(AND(B225=800, OR(AND(E225='club records'!$B$22, F225&lt;='club records'!$C$22), AND(E225='club records'!$B$23, F225&lt;='club records'!$C$23), AND(E225='club records'!$B$24, F225&lt;='club records'!$C$24), AND(E225='club records'!$B$25, F225&lt;='club records'!$C$25), AND(E225='club records'!$B$26, F225&lt;='club records'!$C$26))), "CR", " ")</f>
        <v xml:space="preserve"> </v>
      </c>
      <c r="P225" s="15" t="str">
        <f>IF(AND(B225=1000, OR(AND(E225='club records'!$B$27, F225&lt;='club records'!$C$27), AND(E225='club records'!$B$28, F225&lt;='club records'!$C$28))), "CR", " ")</f>
        <v xml:space="preserve"> </v>
      </c>
      <c r="Q225" s="15" t="str">
        <f>IF(AND(B225=1500, OR(AND(E225='club records'!$B$29, F225&lt;='club records'!$C$29), AND(E225='club records'!$B$30, F225&lt;='club records'!$C$30), AND(E225='club records'!$B$31, F225&lt;='club records'!$C$31), AND(E225='club records'!$B$32, F225&lt;='club records'!$C$32), AND(E225='club records'!$B$33, F225&lt;='club records'!$C$33))), "CR", " ")</f>
        <v xml:space="preserve"> </v>
      </c>
      <c r="R225" s="15" t="str">
        <f>IF(AND(B225="1600 (Mile)",OR(AND(E225='club records'!$B$34,F225&lt;='club records'!$C$34),AND(E225='club records'!$B$35,F225&lt;='club records'!$C$35),AND(E225='club records'!$B$36,F225&lt;='club records'!$C$36),AND(E225='club records'!$B$37,F225&lt;='club records'!$C$37))),"CR"," ")</f>
        <v xml:space="preserve"> </v>
      </c>
      <c r="S225" s="15" t="str">
        <f>IF(AND(B225=3000, OR(AND(E225='club records'!$B$38, F225&lt;='club records'!$C$38), AND(E225='club records'!$B$39, F225&lt;='club records'!$C$39), AND(E225='club records'!$B$40, F225&lt;='club records'!$C$40), AND(E225='club records'!$B$41, F225&lt;='club records'!$C$41))), "CR", " ")</f>
        <v xml:space="preserve"> </v>
      </c>
      <c r="T225" s="15" t="str">
        <f>IF(AND(B225=5000, OR(AND(E225='club records'!$B$42, F225&lt;='club records'!$C$42), AND(E225='club records'!$B$43, F225&lt;='club records'!$C$43))), "CR", " ")</f>
        <v xml:space="preserve"> </v>
      </c>
      <c r="U225" s="14" t="str">
        <f>IF(AND(B225=10000, OR(AND(E225='club records'!$B$44, F225&lt;='club records'!$C$44), AND(E225='club records'!$B$45, F225&lt;='club records'!$C$45))), "CR", " ")</f>
        <v xml:space="preserve"> </v>
      </c>
      <c r="V225" s="14" t="str">
        <f>IF(AND(B225="high jump", OR(AND(E225='club records'!$F$1, F225&gt;='club records'!$G$1), AND(E225='club records'!$F$2, F225&gt;='club records'!$G$2), AND(E225='club records'!$F$3, F225&gt;='club records'!$G$3), AND(E225='club records'!$F$4, F225&gt;='club records'!$G$4), AND(E225='club records'!$F$5, F225&gt;='club records'!$G$5))), "CR", " ")</f>
        <v xml:space="preserve"> </v>
      </c>
      <c r="W225" s="14" t="str">
        <f>IF(AND(B225="long jump", OR(AND(E225='club records'!$F$6, F225&gt;='club records'!$G$6), AND(E225='club records'!$F$7, F225&gt;='club records'!$G$7), AND(E225='club records'!$F$8, F225&gt;='club records'!$G$8), AND(E225='club records'!$F$9, F225&gt;='club records'!$G$9), AND(E225='club records'!$F$10, F225&gt;='club records'!$G$10))), "CR", " ")</f>
        <v xml:space="preserve"> </v>
      </c>
      <c r="X225" s="14" t="str">
        <f>IF(AND(B225="triple jump", OR(AND(E225='club records'!$F$11, F225&gt;='club records'!$G$11), AND(E225='club records'!$F$12, F225&gt;='club records'!$G$12), AND(E225='club records'!$F$13, F225&gt;='club records'!$G$13), AND(E225='club records'!$F$14, F225&gt;='club records'!$G$14), AND(E225='club records'!$F$15, F225&gt;='club records'!$G$15))), "CR", " ")</f>
        <v xml:space="preserve"> </v>
      </c>
      <c r="Y225" s="14" t="str">
        <f>IF(AND(B225="pole vault", OR(AND(E225='club records'!$F$16, F225&gt;='club records'!$G$16), AND(E225='club records'!$F$17, F225&gt;='club records'!$G$17), AND(E225='club records'!$F$18, F225&gt;='club records'!$G$18), AND(E225='club records'!$F$19, F225&gt;='club records'!$G$19), AND(E225='club records'!$F$20, F225&gt;='club records'!$G$20))), "CR", " ")</f>
        <v xml:space="preserve"> </v>
      </c>
      <c r="Z225" s="14" t="str">
        <f>IF(AND(B225="discus 1", E225='club records'!$F$21, F225&gt;='club records'!$G$21), "CR", " ")</f>
        <v xml:space="preserve"> </v>
      </c>
      <c r="AA225" s="14" t="str">
        <f>IF(AND(B225="discus 1.25", E225='club records'!$F$22, F225&gt;='club records'!$G$22), "CR", " ")</f>
        <v xml:space="preserve"> </v>
      </c>
      <c r="AB225" s="14" t="str">
        <f>IF(AND(B225="discus 1.5", E225='club records'!$F$23, F225&gt;='club records'!$G$23), "CR", " ")</f>
        <v xml:space="preserve"> </v>
      </c>
      <c r="AC225" s="14" t="str">
        <f>IF(AND(B225="discus 1.75", E225='club records'!$F$24, F225&gt;='club records'!$G$24), "CR", " ")</f>
        <v xml:space="preserve"> </v>
      </c>
      <c r="AD225" s="14" t="str">
        <f>IF(AND(B225="discus 2", E225='club records'!$F$25, F225&gt;='club records'!$G$25), "CR", " ")</f>
        <v xml:space="preserve"> </v>
      </c>
      <c r="AE225" s="14" t="str">
        <f>IF(AND(B225="hammer 4", E225='club records'!$F$27, F225&gt;='club records'!$G$27), "CR", " ")</f>
        <v xml:space="preserve"> </v>
      </c>
      <c r="AF225" s="14" t="str">
        <f>IF(AND(B225="hammer 5", E225='club records'!$F$28, F225&gt;='club records'!$G$28), "CR", " ")</f>
        <v xml:space="preserve"> </v>
      </c>
      <c r="AG225" s="14" t="str">
        <f>IF(AND(B225="hammer 6", E225='club records'!$F$29, F225&gt;='club records'!$G$29), "CR", " ")</f>
        <v xml:space="preserve"> </v>
      </c>
      <c r="AH225" s="14" t="str">
        <f>IF(AND(B225="hammer 7.26", E225='club records'!$F$30, F225&gt;='club records'!$G$30), "CR", " ")</f>
        <v xml:space="preserve"> </v>
      </c>
      <c r="AI225" s="14" t="str">
        <f>IF(AND(B225="javelin 400", E225='club records'!$F$31, F225&gt;='club records'!$G$31), "CR", " ")</f>
        <v xml:space="preserve"> </v>
      </c>
      <c r="AJ225" s="14" t="str">
        <f>IF(AND(B225="javelin 600", E225='club records'!$F$32, F225&gt;='club records'!$G$32), "CR", " ")</f>
        <v xml:space="preserve"> </v>
      </c>
      <c r="AK225" s="14" t="str">
        <f>IF(AND(B225="javelin 700", E225='club records'!$F$33, F225&gt;='club records'!$G$33), "CR", " ")</f>
        <v xml:space="preserve"> </v>
      </c>
      <c r="AL225" s="14" t="str">
        <f>IF(AND(B225="javelin 800", OR(AND(E225='club records'!$F$34, F225&gt;='club records'!$G$34), AND(E225='club records'!$F$35, F225&gt;='club records'!$G$35))), "CR", " ")</f>
        <v xml:space="preserve"> </v>
      </c>
      <c r="AM225" s="14" t="str">
        <f>IF(AND(B225="shot 3", E225='club records'!$F$36, F225&gt;='club records'!$G$36), "CR", " ")</f>
        <v xml:space="preserve"> </v>
      </c>
      <c r="AN225" s="14" t="str">
        <f>IF(AND(B225="shot 4", E225='club records'!$F$37, F225&gt;='club records'!$G$37), "CR", " ")</f>
        <v xml:space="preserve"> </v>
      </c>
      <c r="AO225" s="14" t="str">
        <f>IF(AND(B225="shot 5", E225='club records'!$F$38, F225&gt;='club records'!$G$38), "CR", " ")</f>
        <v xml:space="preserve"> </v>
      </c>
      <c r="AP225" s="14" t="str">
        <f>IF(AND(B225="shot 6", E225='club records'!$F$39, F225&gt;='club records'!$G$39), "CR", " ")</f>
        <v xml:space="preserve"> </v>
      </c>
      <c r="AQ225" s="14" t="str">
        <f>IF(AND(B225="shot 7.26", E225='club records'!$F$40, F225&gt;='club records'!$G$40), "CR", " ")</f>
        <v xml:space="preserve"> </v>
      </c>
      <c r="AR225" s="14" t="str">
        <f>IF(AND(B225="60H",OR(AND(E225='club records'!$J$1,F225&lt;='club records'!$K$1),AND(E225='club records'!$J$2,F225&lt;='club records'!$K$2),AND(E225='club records'!$J$3,F225&lt;='club records'!$K$3),AND(E225='club records'!$J$4,F225&lt;='club records'!$K$4),AND(E225='club records'!$J$5,F225&lt;='club records'!$K$5))),"CR"," ")</f>
        <v xml:space="preserve"> </v>
      </c>
      <c r="AS225" s="14" t="str">
        <f>IF(AND(B225="75H", AND(E225='club records'!$J$6, F225&lt;='club records'!$K$6)), "CR", " ")</f>
        <v xml:space="preserve"> </v>
      </c>
      <c r="AT225" s="14" t="str">
        <f>IF(AND(B225="80H", AND(E225='club records'!$J$7, F225&lt;='club records'!$K$7)), "CR", " ")</f>
        <v xml:space="preserve"> </v>
      </c>
      <c r="AU225" s="14" t="str">
        <f>IF(AND(B225="100H", AND(E225='club records'!$J$8, F225&lt;='club records'!$K$8)), "CR", " ")</f>
        <v xml:space="preserve"> </v>
      </c>
      <c r="AV225" s="14" t="str">
        <f>IF(AND(B225="110H", OR(AND(E225='club records'!$J$9, F225&lt;='club records'!$K$9), AND(E225='club records'!$J$10, F225&lt;='club records'!$K$10))), "CR", " ")</f>
        <v xml:space="preserve"> </v>
      </c>
      <c r="AW225" s="14" t="str">
        <f>IF(AND(B225="400H", OR(AND(E225='club records'!$J$11, F225&lt;='club records'!$K$11), AND(E225='club records'!$J$12, F225&lt;='club records'!$K$12), AND(E225='club records'!$J$13, F225&lt;='club records'!$K$13), AND(E225='club records'!$J$14, F225&lt;='club records'!$K$14))), "CR", " ")</f>
        <v xml:space="preserve"> </v>
      </c>
      <c r="AX225" s="14" t="str">
        <f>IF(AND(B225="1500SC", AND(E225='club records'!$J$15, F225&lt;='club records'!$K$15)), "CR", " ")</f>
        <v xml:space="preserve"> </v>
      </c>
      <c r="AY225" s="14" t="str">
        <f>IF(AND(B225="2000SC", OR(AND(E225='club records'!$J$17, F225&lt;='club records'!$K$17), AND(E225='club records'!$J$18, F225&lt;='club records'!$K$18))), "CR", " ")</f>
        <v xml:space="preserve"> </v>
      </c>
      <c r="AZ225" s="14" t="str">
        <f>IF(AND(B225="3000SC", OR(AND(E225='club records'!$J$20, F225&lt;='club records'!$K$20), AND(E225='club records'!$J$21, F225&lt;='club records'!$K$21))), "CR", " ")</f>
        <v xml:space="preserve"> </v>
      </c>
      <c r="BA225" s="15" t="str">
        <f>IF(AND(B225="4x100", OR(AND(E225='club records'!$N$1, F225&lt;='club records'!$O$1), AND(E225='club records'!$N$2, F225&lt;='club records'!$O$2), AND(E225='club records'!$N$3, F225&lt;='club records'!$O$3), AND(E225='club records'!$N$4, F225&lt;='club records'!$O$4), AND(E225='club records'!$N$5, F225&lt;='club records'!$O$5))), "CR", " ")</f>
        <v xml:space="preserve"> </v>
      </c>
      <c r="BB225" s="15" t="str">
        <f>IF(AND(B225="4x200", OR(AND(E225='club records'!$N$6, F225&lt;='club records'!$O$6), AND(E225='club records'!$N$7, F225&lt;='club records'!$O$7), AND(E225='club records'!$N$8, F225&lt;='club records'!$O$8), AND(E225='club records'!$N$9, F225&lt;='club records'!$O$9), AND(E225='club records'!$N$10, F225&lt;='club records'!$O$10))), "CR", " ")</f>
        <v xml:space="preserve"> </v>
      </c>
      <c r="BC225" s="15" t="str">
        <f>IF(AND(B225="4x300", AND(E225='club records'!$N$11, F225&lt;='club records'!$O$11)), "CR", " ")</f>
        <v xml:space="preserve"> </v>
      </c>
      <c r="BD225" s="15" t="str">
        <f>IF(AND(B225="4x400", OR(AND(E225='club records'!$N$12, F225&lt;='club records'!$O$12), AND(E225='club records'!$N$13, F225&lt;='club records'!$O$13), AND(E225='club records'!$N$14, F225&lt;='club records'!$O$14), AND(E225='club records'!$N$15, F225&lt;='club records'!$O$15))), "CR", " ")</f>
        <v xml:space="preserve"> </v>
      </c>
      <c r="BE225" s="15" t="str">
        <f>IF(AND(B225="3x800", OR(AND(E225='club records'!$N$16, F225&lt;='club records'!$O$16), AND(E225='club records'!$N$17, F225&lt;='club records'!$O$17), AND(E225='club records'!$N$18, F225&lt;='club records'!$O$18))), "CR", " ")</f>
        <v xml:space="preserve"> </v>
      </c>
      <c r="BF225" s="15" t="str">
        <f>IF(AND(B225="pentathlon", OR(AND(E225='club records'!$N$21, F225&gt;='club records'!$O$21), AND(E225='club records'!$N$22, F225&gt;='club records'!$O$22),AND(E225='club records'!$N$23, F225&gt;='club records'!$O$23),AND(E225='club records'!$N$24, F225&gt;='club records'!$O$24))), "CR", " ")</f>
        <v xml:space="preserve"> </v>
      </c>
      <c r="BG225" s="15" t="str">
        <f>IF(AND(B225="heptathlon", OR(AND(E225='club records'!$N$26, F225&gt;='club records'!$O$26), AND(E225='club records'!$N$27, F225&gt;='club records'!$O$27))), "CR", " ")</f>
        <v xml:space="preserve"> </v>
      </c>
      <c r="BH225" s="15" t="str">
        <f>IF(AND(B225="decathlon", OR(AND(E225='club records'!$N$29, F225&gt;='club records'!$O$29), AND(E225='club records'!$N$30, F225&gt;='club records'!$O$30),AND(E225='club records'!$N$31, F225&gt;='club records'!$O$31))), "CR", " ")</f>
        <v xml:space="preserve"> </v>
      </c>
      <c r="BI225" s="4"/>
      <c r="BJ225" s="4"/>
    </row>
    <row r="226" spans="1:62" ht="14.5" x14ac:dyDescent="0.35">
      <c r="A226" s="1" t="str">
        <f t="shared" si="17"/>
        <v>U15</v>
      </c>
      <c r="B226" s="2" t="s">
        <v>32</v>
      </c>
      <c r="C226" s="1" t="s">
        <v>166</v>
      </c>
      <c r="D226" s="1" t="s">
        <v>26</v>
      </c>
      <c r="E226" s="19" t="s">
        <v>11</v>
      </c>
      <c r="F226" s="20">
        <v>33.17</v>
      </c>
      <c r="G226" s="26">
        <v>43604</v>
      </c>
      <c r="H226" s="1" t="s">
        <v>313</v>
      </c>
      <c r="I226" s="1" t="s">
        <v>361</v>
      </c>
      <c r="J226" s="15" t="str">
        <f t="shared" si="18"/>
        <v/>
      </c>
      <c r="K226" s="15" t="str">
        <f>IF(AND(B226=100, OR(AND(E226='club records'!$B$6, F226&lt;='club records'!$C$6), AND(E226='club records'!$B$7, F226&lt;='club records'!$C$7), AND(E226='club records'!$B$8, F226&lt;='club records'!$C$8), AND(E226='club records'!$B$9, F226&lt;='club records'!$C$9), AND(E226='club records'!$B$10, F226&lt;='club records'!$C$10))), "CR", " ")</f>
        <v xml:space="preserve"> </v>
      </c>
      <c r="L226" s="15" t="str">
        <f>IF(AND(B226=200, OR(AND(E226='club records'!$B$11, F226&lt;='club records'!$C$11), AND(E226='club records'!$B$12, F226&lt;='club records'!$C$12), AND(E226='club records'!$B$13, F226&lt;='club records'!$C$13), AND(E226='club records'!$B$14, F226&lt;='club records'!$C$14), AND(E226='club records'!$B$15, F226&lt;='club records'!$C$15))), "CR", " ")</f>
        <v xml:space="preserve"> </v>
      </c>
      <c r="M226" s="15" t="str">
        <f>IF(AND(B226=300, OR(AND(E226='club records'!$B$16, F226&lt;='club records'!$C$16), AND(E226='club records'!$B$17, F226&lt;='club records'!$C$17))), "CR", " ")</f>
        <v xml:space="preserve"> </v>
      </c>
      <c r="N226" s="15" t="str">
        <f>IF(AND(B226=400, OR(AND(E226='club records'!$B$18, F226&lt;='club records'!$C$18), AND(E226='club records'!$B$19, F226&lt;='club records'!$C$19), AND(E226='club records'!$B$20, F226&lt;='club records'!$C$20), AND(E226='club records'!$B$21, F226&lt;='club records'!$C$21))), "CR", " ")</f>
        <v xml:space="preserve"> </v>
      </c>
      <c r="O226" s="15" t="str">
        <f>IF(AND(B226=800, OR(AND(E226='club records'!$B$22, F226&lt;='club records'!$C$22), AND(E226='club records'!$B$23, F226&lt;='club records'!$C$23), AND(E226='club records'!$B$24, F226&lt;='club records'!$C$24), AND(E226='club records'!$B$25, F226&lt;='club records'!$C$25), AND(E226='club records'!$B$26, F226&lt;='club records'!$C$26))), "CR", " ")</f>
        <v xml:space="preserve"> </v>
      </c>
      <c r="P226" s="15" t="str">
        <f>IF(AND(B226=1000, OR(AND(E226='club records'!$B$27, F226&lt;='club records'!$C$27), AND(E226='club records'!$B$28, F226&lt;='club records'!$C$28))), "CR", " ")</f>
        <v xml:space="preserve"> </v>
      </c>
      <c r="Q226" s="15" t="str">
        <f>IF(AND(B226=1500, OR(AND(E226='club records'!$B$29, F226&lt;='club records'!$C$29), AND(E226='club records'!$B$30, F226&lt;='club records'!$C$30), AND(E226='club records'!$B$31, F226&lt;='club records'!$C$31), AND(E226='club records'!$B$32, F226&lt;='club records'!$C$32), AND(E226='club records'!$B$33, F226&lt;='club records'!$C$33))), "CR", " ")</f>
        <v xml:space="preserve"> </v>
      </c>
      <c r="R226" s="15" t="str">
        <f>IF(AND(B226="1600 (Mile)",OR(AND(E226='club records'!$B$34,F226&lt;='club records'!$C$34),AND(E226='club records'!$B$35,F226&lt;='club records'!$C$35),AND(E226='club records'!$B$36,F226&lt;='club records'!$C$36),AND(E226='club records'!$B$37,F226&lt;='club records'!$C$37))),"CR"," ")</f>
        <v xml:space="preserve"> </v>
      </c>
      <c r="S226" s="15" t="str">
        <f>IF(AND(B226=3000, OR(AND(E226='club records'!$B$38, F226&lt;='club records'!$C$38), AND(E226='club records'!$B$39, F226&lt;='club records'!$C$39), AND(E226='club records'!$B$40, F226&lt;='club records'!$C$40), AND(E226='club records'!$B$41, F226&lt;='club records'!$C$41))), "CR", " ")</f>
        <v xml:space="preserve"> </v>
      </c>
      <c r="T226" s="15" t="str">
        <f>IF(AND(B226=5000, OR(AND(E226='club records'!$B$42, F226&lt;='club records'!$C$42), AND(E226='club records'!$B$43, F226&lt;='club records'!$C$43))), "CR", " ")</f>
        <v xml:space="preserve"> </v>
      </c>
      <c r="U226" s="14" t="str">
        <f>IF(AND(B226=10000, OR(AND(E226='club records'!$B$44, F226&lt;='club records'!$C$44), AND(E226='club records'!$B$45, F226&lt;='club records'!$C$45))), "CR", " ")</f>
        <v xml:space="preserve"> </v>
      </c>
      <c r="V226" s="14" t="str">
        <f>IF(AND(B226="high jump", OR(AND(E226='club records'!$F$1, F226&gt;='club records'!$G$1), AND(E226='club records'!$F$2, F226&gt;='club records'!$G$2), AND(E226='club records'!$F$3, F226&gt;='club records'!$G$3), AND(E226='club records'!$F$4, F226&gt;='club records'!$G$4), AND(E226='club records'!$F$5, F226&gt;='club records'!$G$5))), "CR", " ")</f>
        <v xml:space="preserve"> </v>
      </c>
      <c r="W226" s="14" t="str">
        <f>IF(AND(B226="long jump", OR(AND(E226='club records'!$F$6, F226&gt;='club records'!$G$6), AND(E226='club records'!$F$7, F226&gt;='club records'!$G$7), AND(E226='club records'!$F$8, F226&gt;='club records'!$G$8), AND(E226='club records'!$F$9, F226&gt;='club records'!$G$9), AND(E226='club records'!$F$10, F226&gt;='club records'!$G$10))), "CR", " ")</f>
        <v xml:space="preserve"> </v>
      </c>
      <c r="X226" s="14" t="str">
        <f>IF(AND(B226="triple jump", OR(AND(E226='club records'!$F$11, F226&gt;='club records'!$G$11), AND(E226='club records'!$F$12, F226&gt;='club records'!$G$12), AND(E226='club records'!$F$13, F226&gt;='club records'!$G$13), AND(E226='club records'!$F$14, F226&gt;='club records'!$G$14), AND(E226='club records'!$F$15, F226&gt;='club records'!$G$15))), "CR", " ")</f>
        <v xml:space="preserve"> </v>
      </c>
      <c r="Y226" s="14" t="str">
        <f>IF(AND(B226="pole vault", OR(AND(E226='club records'!$F$16, F226&gt;='club records'!$G$16), AND(E226='club records'!$F$17, F226&gt;='club records'!$G$17), AND(E226='club records'!$F$18, F226&gt;='club records'!$G$18), AND(E226='club records'!$F$19, F226&gt;='club records'!$G$19), AND(E226='club records'!$F$20, F226&gt;='club records'!$G$20))), "CR", " ")</f>
        <v xml:space="preserve"> </v>
      </c>
      <c r="Z226" s="14" t="str">
        <f>IF(AND(B226="discus 1", E226='club records'!$F$21, F226&gt;='club records'!$G$21), "CR", " ")</f>
        <v xml:space="preserve"> </v>
      </c>
      <c r="AA226" s="14" t="str">
        <f>IF(AND(B226="discus 1.25", E226='club records'!$F$22, F226&gt;='club records'!$G$22), "CR", " ")</f>
        <v xml:space="preserve"> </v>
      </c>
      <c r="AB226" s="14" t="str">
        <f>IF(AND(B226="discus 1.5", E226='club records'!$F$23, F226&gt;='club records'!$G$23), "CR", " ")</f>
        <v xml:space="preserve"> </v>
      </c>
      <c r="AC226" s="14" t="str">
        <f>IF(AND(B226="discus 1.75", E226='club records'!$F$24, F226&gt;='club records'!$G$24), "CR", " ")</f>
        <v xml:space="preserve"> </v>
      </c>
      <c r="AD226" s="14" t="str">
        <f>IF(AND(B226="discus 2", E226='club records'!$F$25, F226&gt;='club records'!$G$25), "CR", " ")</f>
        <v xml:space="preserve"> </v>
      </c>
      <c r="AE226" s="14" t="str">
        <f>IF(AND(B226="hammer 4", E226='club records'!$F$27, F226&gt;='club records'!$G$27), "CR", " ")</f>
        <v xml:space="preserve"> </v>
      </c>
      <c r="AF226" s="14" t="str">
        <f>IF(AND(B226="hammer 5", E226='club records'!$F$28, F226&gt;='club records'!$G$28), "CR", " ")</f>
        <v xml:space="preserve"> </v>
      </c>
      <c r="AG226" s="14" t="str">
        <f>IF(AND(B226="hammer 6", E226='club records'!$F$29, F226&gt;='club records'!$G$29), "CR", " ")</f>
        <v xml:space="preserve"> </v>
      </c>
      <c r="AH226" s="14" t="str">
        <f>IF(AND(B226="hammer 7.26", E226='club records'!$F$30, F226&gt;='club records'!$G$30), "CR", " ")</f>
        <v xml:space="preserve"> </v>
      </c>
      <c r="AI226" s="14" t="str">
        <f>IF(AND(B226="javelin 400", E226='club records'!$F$31, F226&gt;='club records'!$G$31), "CR", " ")</f>
        <v xml:space="preserve"> </v>
      </c>
      <c r="AJ226" s="14" t="str">
        <f>IF(AND(B226="javelin 600", E226='club records'!$F$32, F226&gt;='club records'!$G$32), "CR", " ")</f>
        <v xml:space="preserve"> </v>
      </c>
      <c r="AK226" s="14" t="str">
        <f>IF(AND(B226="javelin 700", E226='club records'!$F$33, F226&gt;='club records'!$G$33), "CR", " ")</f>
        <v xml:space="preserve"> </v>
      </c>
      <c r="AL226" s="14" t="str">
        <f>IF(AND(B226="javelin 800", OR(AND(E226='club records'!$F$34, F226&gt;='club records'!$G$34), AND(E226='club records'!$F$35, F226&gt;='club records'!$G$35))), "CR", " ")</f>
        <v xml:space="preserve"> </v>
      </c>
      <c r="AM226" s="14" t="str">
        <f>IF(AND(B226="shot 3", E226='club records'!$F$36, F226&gt;='club records'!$G$36), "CR", " ")</f>
        <v xml:space="preserve"> </v>
      </c>
      <c r="AN226" s="14" t="str">
        <f>IF(AND(B226="shot 4", E226='club records'!$F$37, F226&gt;='club records'!$G$37), "CR", " ")</f>
        <v xml:space="preserve"> </v>
      </c>
      <c r="AO226" s="14" t="str">
        <f>IF(AND(B226="shot 5", E226='club records'!$F$38, F226&gt;='club records'!$G$38), "CR", " ")</f>
        <v xml:space="preserve"> </v>
      </c>
      <c r="AP226" s="14" t="str">
        <f>IF(AND(B226="shot 6", E226='club records'!$F$39, F226&gt;='club records'!$G$39), "CR", " ")</f>
        <v xml:space="preserve"> </v>
      </c>
      <c r="AQ226" s="14" t="str">
        <f>IF(AND(B226="shot 7.26", E226='club records'!$F$40, F226&gt;='club records'!$G$40), "CR", " ")</f>
        <v xml:space="preserve"> </v>
      </c>
      <c r="AR226" s="14" t="str">
        <f>IF(AND(B226="60H",OR(AND(E226='club records'!$J$1,F226&lt;='club records'!$K$1),AND(E226='club records'!$J$2,F226&lt;='club records'!$K$2),AND(E226='club records'!$J$3,F226&lt;='club records'!$K$3),AND(E226='club records'!$J$4,F226&lt;='club records'!$K$4),AND(E226='club records'!$J$5,F226&lt;='club records'!$K$5))),"CR"," ")</f>
        <v xml:space="preserve"> </v>
      </c>
      <c r="AS226" s="14" t="str">
        <f>IF(AND(B226="75H", AND(E226='club records'!$J$6, F226&lt;='club records'!$K$6)), "CR", " ")</f>
        <v xml:space="preserve"> </v>
      </c>
      <c r="AT226" s="14" t="str">
        <f>IF(AND(B226="80H", AND(E226='club records'!$J$7, F226&lt;='club records'!$K$7)), "CR", " ")</f>
        <v xml:space="preserve"> </v>
      </c>
      <c r="AU226" s="14" t="str">
        <f>IF(AND(B226="100H", AND(E226='club records'!$J$8, F226&lt;='club records'!$K$8)), "CR", " ")</f>
        <v xml:space="preserve"> </v>
      </c>
      <c r="AV226" s="14" t="str">
        <f>IF(AND(B226="110H", OR(AND(E226='club records'!$J$9, F226&lt;='club records'!$K$9), AND(E226='club records'!$J$10, F226&lt;='club records'!$K$10))), "CR", " ")</f>
        <v xml:space="preserve"> </v>
      </c>
      <c r="AW226" s="14" t="str">
        <f>IF(AND(B226="400H", OR(AND(E226='club records'!$J$11, F226&lt;='club records'!$K$11), AND(E226='club records'!$J$12, F226&lt;='club records'!$K$12), AND(E226='club records'!$J$13, F226&lt;='club records'!$K$13), AND(E226='club records'!$J$14, F226&lt;='club records'!$K$14))), "CR", " ")</f>
        <v xml:space="preserve"> </v>
      </c>
      <c r="AX226" s="14" t="str">
        <f>IF(AND(B226="1500SC", AND(E226='club records'!$J$15, F226&lt;='club records'!$K$15)), "CR", " ")</f>
        <v xml:space="preserve"> </v>
      </c>
      <c r="AY226" s="14" t="str">
        <f>IF(AND(B226="2000SC", OR(AND(E226='club records'!$J$17, F226&lt;='club records'!$K$17), AND(E226='club records'!$J$18, F226&lt;='club records'!$K$18))), "CR", " ")</f>
        <v xml:space="preserve"> </v>
      </c>
      <c r="AZ226" s="14" t="str">
        <f>IF(AND(B226="3000SC", OR(AND(E226='club records'!$J$20, F226&lt;='club records'!$K$20), AND(E226='club records'!$J$21, F226&lt;='club records'!$K$21))), "CR", " ")</f>
        <v xml:space="preserve"> </v>
      </c>
      <c r="BA226" s="15" t="str">
        <f>IF(AND(B226="4x100", OR(AND(E226='club records'!$N$1, F226&lt;='club records'!$O$1), AND(E226='club records'!$N$2, F226&lt;='club records'!$O$2), AND(E226='club records'!$N$3, F226&lt;='club records'!$O$3), AND(E226='club records'!$N$4, F226&lt;='club records'!$O$4), AND(E226='club records'!$N$5, F226&lt;='club records'!$O$5))), "CR", " ")</f>
        <v xml:space="preserve"> </v>
      </c>
      <c r="BB226" s="15" t="str">
        <f>IF(AND(B226="4x200", OR(AND(E226='club records'!$N$6, F226&lt;='club records'!$O$6), AND(E226='club records'!$N$7, F226&lt;='club records'!$O$7), AND(E226='club records'!$N$8, F226&lt;='club records'!$O$8), AND(E226='club records'!$N$9, F226&lt;='club records'!$O$9), AND(E226='club records'!$N$10, F226&lt;='club records'!$O$10))), "CR", " ")</f>
        <v xml:space="preserve"> </v>
      </c>
      <c r="BC226" s="15" t="str">
        <f>IF(AND(B226="4x300", AND(E226='club records'!$N$11, F226&lt;='club records'!$O$11)), "CR", " ")</f>
        <v xml:space="preserve"> </v>
      </c>
      <c r="BD226" s="15" t="str">
        <f>IF(AND(B226="4x400", OR(AND(E226='club records'!$N$12, F226&lt;='club records'!$O$12), AND(E226='club records'!$N$13, F226&lt;='club records'!$O$13), AND(E226='club records'!$N$14, F226&lt;='club records'!$O$14), AND(E226='club records'!$N$15, F226&lt;='club records'!$O$15))), "CR", " ")</f>
        <v xml:space="preserve"> </v>
      </c>
      <c r="BE226" s="15" t="str">
        <f>IF(AND(B226="3x800", OR(AND(E226='club records'!$N$16, F226&lt;='club records'!$O$16), AND(E226='club records'!$N$17, F226&lt;='club records'!$O$17), AND(E226='club records'!$N$18, F226&lt;='club records'!$O$18))), "CR", " ")</f>
        <v xml:space="preserve"> </v>
      </c>
      <c r="BF226" s="15" t="str">
        <f>IF(AND(B226="pentathlon", OR(AND(E226='club records'!$N$21, F226&gt;='club records'!$O$21), AND(E226='club records'!$N$22, F226&gt;='club records'!$O$22),AND(E226='club records'!$N$23, F226&gt;='club records'!$O$23),AND(E226='club records'!$N$24, F226&gt;='club records'!$O$24))), "CR", " ")</f>
        <v xml:space="preserve"> </v>
      </c>
      <c r="BG226" s="15" t="str">
        <f>IF(AND(B226="heptathlon", OR(AND(E226='club records'!$N$26, F226&gt;='club records'!$O$26), AND(E226='club records'!$N$27, F226&gt;='club records'!$O$27))), "CR", " ")</f>
        <v xml:space="preserve"> </v>
      </c>
      <c r="BH226" s="15" t="str">
        <f>IF(AND(B226="decathlon", OR(AND(E226='club records'!$N$29, F226&gt;='club records'!$O$29), AND(E226='club records'!$N$30, F226&gt;='club records'!$O$30),AND(E226='club records'!$N$31, F226&gt;='club records'!$O$31))), "CR", " ")</f>
        <v xml:space="preserve"> </v>
      </c>
    </row>
    <row r="227" spans="1:62" ht="14.5" x14ac:dyDescent="0.35">
      <c r="A227" s="1" t="str">
        <f t="shared" si="17"/>
        <v>U15</v>
      </c>
      <c r="B227" s="2" t="s">
        <v>7</v>
      </c>
      <c r="C227" s="1" t="s">
        <v>120</v>
      </c>
      <c r="D227" s="1" t="s">
        <v>63</v>
      </c>
      <c r="E227" s="19" t="s">
        <v>11</v>
      </c>
      <c r="F227" s="20">
        <v>4.41</v>
      </c>
      <c r="G227" s="27">
        <v>43649</v>
      </c>
      <c r="H227" s="1" t="s">
        <v>313</v>
      </c>
      <c r="I227" s="1" t="s">
        <v>305</v>
      </c>
      <c r="J227" s="15" t="str">
        <f t="shared" si="18"/>
        <v/>
      </c>
      <c r="K227" s="15" t="str">
        <f>IF(AND(B227=100, OR(AND(E227='club records'!$B$6, F227&lt;='club records'!$C$6), AND(E227='club records'!$B$7, F227&lt;='club records'!$C$7), AND(E227='club records'!$B$8, F227&lt;='club records'!$C$8), AND(E227='club records'!$B$9, F227&lt;='club records'!$C$9), AND(E227='club records'!$B$10, F227&lt;='club records'!$C$10))), "CR", " ")</f>
        <v xml:space="preserve"> </v>
      </c>
      <c r="L227" s="15" t="str">
        <f>IF(AND(B227=200, OR(AND(E227='club records'!$B$11, F227&lt;='club records'!$C$11), AND(E227='club records'!$B$12, F227&lt;='club records'!$C$12), AND(E227='club records'!$B$13, F227&lt;='club records'!$C$13), AND(E227='club records'!$B$14, F227&lt;='club records'!$C$14), AND(E227='club records'!$B$15, F227&lt;='club records'!$C$15))), "CR", " ")</f>
        <v xml:space="preserve"> </v>
      </c>
      <c r="M227" s="15" t="str">
        <f>IF(AND(B227=300, OR(AND(E227='club records'!$B$16, F227&lt;='club records'!$C$16), AND(E227='club records'!$B$17, F227&lt;='club records'!$C$17))), "CR", " ")</f>
        <v xml:space="preserve"> </v>
      </c>
      <c r="N227" s="15" t="str">
        <f>IF(AND(B227=400, OR(AND(E227='club records'!$B$18, F227&lt;='club records'!$C$18), AND(E227='club records'!$B$19, F227&lt;='club records'!$C$19), AND(E227='club records'!$B$20, F227&lt;='club records'!$C$20), AND(E227='club records'!$B$21, F227&lt;='club records'!$C$21))), "CR", " ")</f>
        <v xml:space="preserve"> </v>
      </c>
      <c r="O227" s="15" t="str">
        <f>IF(AND(B227=800, OR(AND(E227='club records'!$B$22, F227&lt;='club records'!$C$22), AND(E227='club records'!$B$23, F227&lt;='club records'!$C$23), AND(E227='club records'!$B$24, F227&lt;='club records'!$C$24), AND(E227='club records'!$B$25, F227&lt;='club records'!$C$25), AND(E227='club records'!$B$26, F227&lt;='club records'!$C$26))), "CR", " ")</f>
        <v xml:space="preserve"> </v>
      </c>
      <c r="P227" s="15" t="str">
        <f>IF(AND(B227=1000, OR(AND(E227='club records'!$B$27, F227&lt;='club records'!$C$27), AND(E227='club records'!$B$28, F227&lt;='club records'!$C$28))), "CR", " ")</f>
        <v xml:space="preserve"> </v>
      </c>
      <c r="Q227" s="15" t="str">
        <f>IF(AND(B227=1500, OR(AND(E227='club records'!$B$29, F227&lt;='club records'!$C$29), AND(E227='club records'!$B$30, F227&lt;='club records'!$C$30), AND(E227='club records'!$B$31, F227&lt;='club records'!$C$31), AND(E227='club records'!$B$32, F227&lt;='club records'!$C$32), AND(E227='club records'!$B$33, F227&lt;='club records'!$C$33))), "CR", " ")</f>
        <v xml:space="preserve"> </v>
      </c>
      <c r="R227" s="15" t="str">
        <f>IF(AND(B227="1600 (Mile)",OR(AND(E227='club records'!$B$34,F227&lt;='club records'!$C$34),AND(E227='club records'!$B$35,F227&lt;='club records'!$C$35),AND(E227='club records'!$B$36,F227&lt;='club records'!$C$36),AND(E227='club records'!$B$37,F227&lt;='club records'!$C$37))),"CR"," ")</f>
        <v xml:space="preserve"> </v>
      </c>
      <c r="S227" s="15" t="str">
        <f>IF(AND(B227=3000, OR(AND(E227='club records'!$B$38, F227&lt;='club records'!$C$38), AND(E227='club records'!$B$39, F227&lt;='club records'!$C$39), AND(E227='club records'!$B$40, F227&lt;='club records'!$C$40), AND(E227='club records'!$B$41, F227&lt;='club records'!$C$41))), "CR", " ")</f>
        <v xml:space="preserve"> </v>
      </c>
      <c r="T227" s="15" t="str">
        <f>IF(AND(B227=5000, OR(AND(E227='club records'!$B$42, F227&lt;='club records'!$C$42), AND(E227='club records'!$B$43, F227&lt;='club records'!$C$43))), "CR", " ")</f>
        <v xml:space="preserve"> </v>
      </c>
      <c r="U227" s="14" t="str">
        <f>IF(AND(B227=10000, OR(AND(E227='club records'!$B$44, F227&lt;='club records'!$C$44), AND(E227='club records'!$B$45, F227&lt;='club records'!$C$45))), "CR", " ")</f>
        <v xml:space="preserve"> </v>
      </c>
      <c r="V227" s="14" t="str">
        <f>IF(AND(B227="high jump", OR(AND(E227='club records'!$F$1, F227&gt;='club records'!$G$1), AND(E227='club records'!$F$2, F227&gt;='club records'!$G$2), AND(E227='club records'!$F$3, F227&gt;='club records'!$G$3), AND(E227='club records'!$F$4, F227&gt;='club records'!$G$4), AND(E227='club records'!$F$5, F227&gt;='club records'!$G$5))), "CR", " ")</f>
        <v xml:space="preserve"> </v>
      </c>
      <c r="W227" s="14" t="str">
        <f>IF(AND(B227="long jump", OR(AND(E227='club records'!$F$6, F227&gt;='club records'!$G$6), AND(E227='club records'!$F$7, F227&gt;='club records'!$G$7), AND(E227='club records'!$F$8, F227&gt;='club records'!$G$8), AND(E227='club records'!$F$9, F227&gt;='club records'!$G$9), AND(E227='club records'!$F$10, F227&gt;='club records'!$G$10))), "CR", " ")</f>
        <v xml:space="preserve"> </v>
      </c>
      <c r="X227" s="14" t="str">
        <f>IF(AND(B227="triple jump", OR(AND(E227='club records'!$F$11, F227&gt;='club records'!$G$11), AND(E227='club records'!$F$12, F227&gt;='club records'!$G$12), AND(E227='club records'!$F$13, F227&gt;='club records'!$G$13), AND(E227='club records'!$F$14, F227&gt;='club records'!$G$14), AND(E227='club records'!$F$15, F227&gt;='club records'!$G$15))), "CR", " ")</f>
        <v xml:space="preserve"> </v>
      </c>
      <c r="Y227" s="14" t="str">
        <f>IF(AND(B227="pole vault", OR(AND(E227='club records'!$F$16, F227&gt;='club records'!$G$16), AND(E227='club records'!$F$17, F227&gt;='club records'!$G$17), AND(E227='club records'!$F$18, F227&gt;='club records'!$G$18), AND(E227='club records'!$F$19, F227&gt;='club records'!$G$19), AND(E227='club records'!$F$20, F227&gt;='club records'!$G$20))), "CR", " ")</f>
        <v xml:space="preserve"> </v>
      </c>
      <c r="Z227" s="14" t="str">
        <f>IF(AND(B227="discus 1", E227='club records'!$F$21, F227&gt;='club records'!$G$21), "CR", " ")</f>
        <v xml:space="preserve"> </v>
      </c>
      <c r="AA227" s="14" t="str">
        <f>IF(AND(B227="discus 1.25", E227='club records'!$F$22, F227&gt;='club records'!$G$22), "CR", " ")</f>
        <v xml:space="preserve"> </v>
      </c>
      <c r="AB227" s="14" t="str">
        <f>IF(AND(B227="discus 1.5", E227='club records'!$F$23, F227&gt;='club records'!$G$23), "CR", " ")</f>
        <v xml:space="preserve"> </v>
      </c>
      <c r="AC227" s="14" t="str">
        <f>IF(AND(B227="discus 1.75", E227='club records'!$F$24, F227&gt;='club records'!$G$24), "CR", " ")</f>
        <v xml:space="preserve"> </v>
      </c>
      <c r="AD227" s="14" t="str">
        <f>IF(AND(B227="discus 2", E227='club records'!$F$25, F227&gt;='club records'!$G$25), "CR", " ")</f>
        <v xml:space="preserve"> </v>
      </c>
      <c r="AE227" s="14" t="str">
        <f>IF(AND(B227="hammer 4", E227='club records'!$F$27, F227&gt;='club records'!$G$27), "CR", " ")</f>
        <v xml:space="preserve"> </v>
      </c>
      <c r="AF227" s="14" t="str">
        <f>IF(AND(B227="hammer 5", E227='club records'!$F$28, F227&gt;='club records'!$G$28), "CR", " ")</f>
        <v xml:space="preserve"> </v>
      </c>
      <c r="AG227" s="14" t="str">
        <f>IF(AND(B227="hammer 6", E227='club records'!$F$29, F227&gt;='club records'!$G$29), "CR", " ")</f>
        <v xml:space="preserve"> </v>
      </c>
      <c r="AH227" s="14" t="str">
        <f>IF(AND(B227="hammer 7.26", E227='club records'!$F$30, F227&gt;='club records'!$G$30), "CR", " ")</f>
        <v xml:space="preserve"> </v>
      </c>
      <c r="AI227" s="14" t="str">
        <f>IF(AND(B227="javelin 400", E227='club records'!$F$31, F227&gt;='club records'!$G$31), "CR", " ")</f>
        <v xml:space="preserve"> </v>
      </c>
      <c r="AJ227" s="14" t="str">
        <f>IF(AND(B227="javelin 600", E227='club records'!$F$32, F227&gt;='club records'!$G$32), "CR", " ")</f>
        <v xml:space="preserve"> </v>
      </c>
      <c r="AK227" s="14" t="str">
        <f>IF(AND(B227="javelin 700", E227='club records'!$F$33, F227&gt;='club records'!$G$33), "CR", " ")</f>
        <v xml:space="preserve"> </v>
      </c>
      <c r="AL227" s="14" t="str">
        <f>IF(AND(B227="javelin 800", OR(AND(E227='club records'!$F$34, F227&gt;='club records'!$G$34), AND(E227='club records'!$F$35, F227&gt;='club records'!$G$35))), "CR", " ")</f>
        <v xml:space="preserve"> </v>
      </c>
      <c r="AM227" s="14" t="str">
        <f>IF(AND(B227="shot 3", E227='club records'!$F$36, F227&gt;='club records'!$G$36), "CR", " ")</f>
        <v xml:space="preserve"> </v>
      </c>
      <c r="AN227" s="14" t="str">
        <f>IF(AND(B227="shot 4", E227='club records'!$F$37, F227&gt;='club records'!$G$37), "CR", " ")</f>
        <v xml:space="preserve"> </v>
      </c>
      <c r="AO227" s="14" t="str">
        <f>IF(AND(B227="shot 5", E227='club records'!$F$38, F227&gt;='club records'!$G$38), "CR", " ")</f>
        <v xml:space="preserve"> </v>
      </c>
      <c r="AP227" s="14" t="str">
        <f>IF(AND(B227="shot 6", E227='club records'!$F$39, F227&gt;='club records'!$G$39), "CR", " ")</f>
        <v xml:space="preserve"> </v>
      </c>
      <c r="AQ227" s="14" t="str">
        <f>IF(AND(B227="shot 7.26", E227='club records'!$F$40, F227&gt;='club records'!$G$40), "CR", " ")</f>
        <v xml:space="preserve"> </v>
      </c>
      <c r="AR227" s="14" t="str">
        <f>IF(AND(B227="60H",OR(AND(E227='club records'!$J$1,F227&lt;='club records'!$K$1),AND(E227='club records'!$J$2,F227&lt;='club records'!$K$2),AND(E227='club records'!$J$3,F227&lt;='club records'!$K$3),AND(E227='club records'!$J$4,F227&lt;='club records'!$K$4),AND(E227='club records'!$J$5,F227&lt;='club records'!$K$5))),"CR"," ")</f>
        <v xml:space="preserve"> </v>
      </c>
      <c r="AS227" s="14" t="str">
        <f>IF(AND(B227="75H", AND(E227='club records'!$J$6, F227&lt;='club records'!$K$6)), "CR", " ")</f>
        <v xml:space="preserve"> </v>
      </c>
      <c r="AT227" s="14" t="str">
        <f>IF(AND(B227="80H", AND(E227='club records'!$J$7, F227&lt;='club records'!$K$7)), "CR", " ")</f>
        <v xml:space="preserve"> </v>
      </c>
      <c r="AU227" s="14" t="str">
        <f>IF(AND(B227="100H", AND(E227='club records'!$J$8, F227&lt;='club records'!$K$8)), "CR", " ")</f>
        <v xml:space="preserve"> </v>
      </c>
      <c r="AV227" s="14" t="str">
        <f>IF(AND(B227="110H", OR(AND(E227='club records'!$J$9, F227&lt;='club records'!$K$9), AND(E227='club records'!$J$10, F227&lt;='club records'!$K$10))), "CR", " ")</f>
        <v xml:space="preserve"> </v>
      </c>
      <c r="AW227" s="14" t="str">
        <f>IF(AND(B227="400H", OR(AND(E227='club records'!$J$11, F227&lt;='club records'!$K$11), AND(E227='club records'!$J$12, F227&lt;='club records'!$K$12), AND(E227='club records'!$J$13, F227&lt;='club records'!$K$13), AND(E227='club records'!$J$14, F227&lt;='club records'!$K$14))), "CR", " ")</f>
        <v xml:space="preserve"> </v>
      </c>
      <c r="AX227" s="14" t="str">
        <f>IF(AND(B227="1500SC", AND(E227='club records'!$J$15, F227&lt;='club records'!$K$15)), "CR", " ")</f>
        <v xml:space="preserve"> </v>
      </c>
      <c r="AY227" s="14" t="str">
        <f>IF(AND(B227="2000SC", OR(AND(E227='club records'!$J$17, F227&lt;='club records'!$K$17), AND(E227='club records'!$J$18, F227&lt;='club records'!$K$18))), "CR", " ")</f>
        <v xml:space="preserve"> </v>
      </c>
      <c r="AZ227" s="14" t="str">
        <f>IF(AND(B227="3000SC", OR(AND(E227='club records'!$J$20, F227&lt;='club records'!$K$20), AND(E227='club records'!$J$21, F227&lt;='club records'!$K$21))), "CR", " ")</f>
        <v xml:space="preserve"> </v>
      </c>
      <c r="BA227" s="15" t="str">
        <f>IF(AND(B227="4x100", OR(AND(E227='club records'!$N$1, F227&lt;='club records'!$O$1), AND(E227='club records'!$N$2, F227&lt;='club records'!$O$2), AND(E227='club records'!$N$3, F227&lt;='club records'!$O$3), AND(E227='club records'!$N$4, F227&lt;='club records'!$O$4), AND(E227='club records'!$N$5, F227&lt;='club records'!$O$5))), "CR", " ")</f>
        <v xml:space="preserve"> </v>
      </c>
      <c r="BB227" s="15" t="str">
        <f>IF(AND(B227="4x200", OR(AND(E227='club records'!$N$6, F227&lt;='club records'!$O$6), AND(E227='club records'!$N$7, F227&lt;='club records'!$O$7), AND(E227='club records'!$N$8, F227&lt;='club records'!$O$8), AND(E227='club records'!$N$9, F227&lt;='club records'!$O$9), AND(E227='club records'!$N$10, F227&lt;='club records'!$O$10))), "CR", " ")</f>
        <v xml:space="preserve"> </v>
      </c>
      <c r="BC227" s="15" t="str">
        <f>IF(AND(B227="4x300", AND(E227='club records'!$N$11, F227&lt;='club records'!$O$11)), "CR", " ")</f>
        <v xml:space="preserve"> </v>
      </c>
      <c r="BD227" s="15" t="str">
        <f>IF(AND(B227="4x400", OR(AND(E227='club records'!$N$12, F227&lt;='club records'!$O$12), AND(E227='club records'!$N$13, F227&lt;='club records'!$O$13), AND(E227='club records'!$N$14, F227&lt;='club records'!$O$14), AND(E227='club records'!$N$15, F227&lt;='club records'!$O$15))), "CR", " ")</f>
        <v xml:space="preserve"> </v>
      </c>
      <c r="BE227" s="15" t="str">
        <f>IF(AND(B227="3x800", OR(AND(E227='club records'!$N$16, F227&lt;='club records'!$O$16), AND(E227='club records'!$N$17, F227&lt;='club records'!$O$17), AND(E227='club records'!$N$18, F227&lt;='club records'!$O$18))), "CR", " ")</f>
        <v xml:space="preserve"> </v>
      </c>
      <c r="BF227" s="15" t="str">
        <f>IF(AND(B227="pentathlon", OR(AND(E227='club records'!$N$21, F227&gt;='club records'!$O$21), AND(E227='club records'!$N$22, F227&gt;='club records'!$O$22),AND(E227='club records'!$N$23, F227&gt;='club records'!$O$23),AND(E227='club records'!$N$24, F227&gt;='club records'!$O$24))), "CR", " ")</f>
        <v xml:space="preserve"> </v>
      </c>
      <c r="BG227" s="15" t="str">
        <f>IF(AND(B227="heptathlon", OR(AND(E227='club records'!$N$26, F227&gt;='club records'!$O$26), AND(E227='club records'!$N$27, F227&gt;='club records'!$O$27))), "CR", " ")</f>
        <v xml:space="preserve"> </v>
      </c>
      <c r="BH227" s="15" t="str">
        <f>IF(AND(B227="decathlon", OR(AND(E227='club records'!$N$29, F227&gt;='club records'!$O$29), AND(E227='club records'!$N$30, F227&gt;='club records'!$O$30),AND(E227='club records'!$N$31, F227&gt;='club records'!$O$31))), "CR", " ")</f>
        <v xml:space="preserve"> </v>
      </c>
    </row>
    <row r="228" spans="1:62" ht="14.5" x14ac:dyDescent="0.35">
      <c r="A228" s="1" t="str">
        <f t="shared" si="17"/>
        <v>U15</v>
      </c>
      <c r="B228" s="2" t="s">
        <v>7</v>
      </c>
      <c r="C228" s="1" t="s">
        <v>73</v>
      </c>
      <c r="D228" s="1" t="s">
        <v>530</v>
      </c>
      <c r="E228" s="19" t="s">
        <v>11</v>
      </c>
      <c r="F228" s="21">
        <v>4.67</v>
      </c>
      <c r="G228" s="26">
        <v>43604</v>
      </c>
      <c r="H228" s="1" t="s">
        <v>313</v>
      </c>
      <c r="I228" s="1" t="s">
        <v>361</v>
      </c>
      <c r="J228" s="15" t="str">
        <f t="shared" si="18"/>
        <v/>
      </c>
      <c r="K228" s="15" t="str">
        <f>IF(AND(B228=100, OR(AND(E228='club records'!$B$6, F228&lt;='club records'!$C$6), AND(E228='club records'!$B$7, F228&lt;='club records'!$C$7), AND(E228='club records'!$B$8, F228&lt;='club records'!$C$8), AND(E228='club records'!$B$9, F228&lt;='club records'!$C$9), AND(E228='club records'!$B$10, F228&lt;='club records'!$C$10))), "CR", " ")</f>
        <v xml:space="preserve"> </v>
      </c>
      <c r="L228" s="15" t="str">
        <f>IF(AND(B228=200, OR(AND(E228='club records'!$B$11, F228&lt;='club records'!$C$11), AND(E228='club records'!$B$12, F228&lt;='club records'!$C$12), AND(E228='club records'!$B$13, F228&lt;='club records'!$C$13), AND(E228='club records'!$B$14, F228&lt;='club records'!$C$14), AND(E228='club records'!$B$15, F228&lt;='club records'!$C$15))), "CR", " ")</f>
        <v xml:space="preserve"> </v>
      </c>
      <c r="M228" s="15" t="str">
        <f>IF(AND(B228=300, OR(AND(E228='club records'!$B$16, F228&lt;='club records'!$C$16), AND(E228='club records'!$B$17, F228&lt;='club records'!$C$17))), "CR", " ")</f>
        <v xml:space="preserve"> </v>
      </c>
      <c r="N228" s="15" t="str">
        <f>IF(AND(B228=400, OR(AND(E228='club records'!$B$18, F228&lt;='club records'!$C$18), AND(E228='club records'!$B$19, F228&lt;='club records'!$C$19), AND(E228='club records'!$B$20, F228&lt;='club records'!$C$20), AND(E228='club records'!$B$21, F228&lt;='club records'!$C$21))), "CR", " ")</f>
        <v xml:space="preserve"> </v>
      </c>
      <c r="O228" s="15" t="str">
        <f>IF(AND(B228=800, OR(AND(E228='club records'!$B$22, F228&lt;='club records'!$C$22), AND(E228='club records'!$B$23, F228&lt;='club records'!$C$23), AND(E228='club records'!$B$24, F228&lt;='club records'!$C$24), AND(E228='club records'!$B$25, F228&lt;='club records'!$C$25), AND(E228='club records'!$B$26, F228&lt;='club records'!$C$26))), "CR", " ")</f>
        <v xml:space="preserve"> </v>
      </c>
      <c r="P228" s="15" t="str">
        <f>IF(AND(B228=1000, OR(AND(E228='club records'!$B$27, F228&lt;='club records'!$C$27), AND(E228='club records'!$B$28, F228&lt;='club records'!$C$28))), "CR", " ")</f>
        <v xml:space="preserve"> </v>
      </c>
      <c r="Q228" s="15" t="str">
        <f>IF(AND(B228=1500, OR(AND(E228='club records'!$B$29, F228&lt;='club records'!$C$29), AND(E228='club records'!$B$30, F228&lt;='club records'!$C$30), AND(E228='club records'!$B$31, F228&lt;='club records'!$C$31), AND(E228='club records'!$B$32, F228&lt;='club records'!$C$32), AND(E228='club records'!$B$33, F228&lt;='club records'!$C$33))), "CR", " ")</f>
        <v xml:space="preserve"> </v>
      </c>
      <c r="R228" s="15" t="str">
        <f>IF(AND(B228="1600 (Mile)",OR(AND(E228='club records'!$B$34,F228&lt;='club records'!$C$34),AND(E228='club records'!$B$35,F228&lt;='club records'!$C$35),AND(E228='club records'!$B$36,F228&lt;='club records'!$C$36),AND(E228='club records'!$B$37,F228&lt;='club records'!$C$37))),"CR"," ")</f>
        <v xml:space="preserve"> </v>
      </c>
      <c r="S228" s="15" t="str">
        <f>IF(AND(B228=3000, OR(AND(E228='club records'!$B$38, F228&lt;='club records'!$C$38), AND(E228='club records'!$B$39, F228&lt;='club records'!$C$39), AND(E228='club records'!$B$40, F228&lt;='club records'!$C$40), AND(E228='club records'!$B$41, F228&lt;='club records'!$C$41))), "CR", " ")</f>
        <v xml:space="preserve"> </v>
      </c>
      <c r="T228" s="15" t="str">
        <f>IF(AND(B228=5000, OR(AND(E228='club records'!$B$42, F228&lt;='club records'!$C$42), AND(E228='club records'!$B$43, F228&lt;='club records'!$C$43))), "CR", " ")</f>
        <v xml:space="preserve"> </v>
      </c>
      <c r="U228" s="14" t="str">
        <f>IF(AND(B228=10000, OR(AND(E228='club records'!$B$44, F228&lt;='club records'!$C$44), AND(E228='club records'!$B$45, F228&lt;='club records'!$C$45))), "CR", " ")</f>
        <v xml:space="preserve"> </v>
      </c>
      <c r="V228" s="14" t="str">
        <f>IF(AND(B228="high jump", OR(AND(E228='club records'!$F$1, F228&gt;='club records'!$G$1), AND(E228='club records'!$F$2, F228&gt;='club records'!$G$2), AND(E228='club records'!$F$3, F228&gt;='club records'!$G$3), AND(E228='club records'!$F$4, F228&gt;='club records'!$G$4), AND(E228='club records'!$F$5, F228&gt;='club records'!$G$5))), "CR", " ")</f>
        <v xml:space="preserve"> </v>
      </c>
      <c r="W228" s="14" t="str">
        <f>IF(AND(B228="long jump", OR(AND(E228='club records'!$F$6, F228&gt;='club records'!$G$6), AND(E228='club records'!$F$7, F228&gt;='club records'!$G$7), AND(E228='club records'!$F$8, F228&gt;='club records'!$G$8), AND(E228='club records'!$F$9, F228&gt;='club records'!$G$9), AND(E228='club records'!$F$10, F228&gt;='club records'!$G$10))), "CR", " ")</f>
        <v xml:space="preserve"> </v>
      </c>
      <c r="X228" s="14" t="str">
        <f>IF(AND(B228="triple jump", OR(AND(E228='club records'!$F$11, F228&gt;='club records'!$G$11), AND(E228='club records'!$F$12, F228&gt;='club records'!$G$12), AND(E228='club records'!$F$13, F228&gt;='club records'!$G$13), AND(E228='club records'!$F$14, F228&gt;='club records'!$G$14), AND(E228='club records'!$F$15, F228&gt;='club records'!$G$15))), "CR", " ")</f>
        <v xml:space="preserve"> </v>
      </c>
      <c r="Y228" s="14" t="str">
        <f>IF(AND(B228="pole vault", OR(AND(E228='club records'!$F$16, F228&gt;='club records'!$G$16), AND(E228='club records'!$F$17, F228&gt;='club records'!$G$17), AND(E228='club records'!$F$18, F228&gt;='club records'!$G$18), AND(E228='club records'!$F$19, F228&gt;='club records'!$G$19), AND(E228='club records'!$F$20, F228&gt;='club records'!$G$20))), "CR", " ")</f>
        <v xml:space="preserve"> </v>
      </c>
      <c r="Z228" s="14" t="str">
        <f>IF(AND(B228="discus 1", E228='club records'!$F$21, F228&gt;='club records'!$G$21), "CR", " ")</f>
        <v xml:space="preserve"> </v>
      </c>
      <c r="AA228" s="14" t="str">
        <f>IF(AND(B228="discus 1.25", E228='club records'!$F$22, F228&gt;='club records'!$G$22), "CR", " ")</f>
        <v xml:space="preserve"> </v>
      </c>
      <c r="AB228" s="14" t="str">
        <f>IF(AND(B228="discus 1.5", E228='club records'!$F$23, F228&gt;='club records'!$G$23), "CR", " ")</f>
        <v xml:space="preserve"> </v>
      </c>
      <c r="AC228" s="14" t="str">
        <f>IF(AND(B228="discus 1.75", E228='club records'!$F$24, F228&gt;='club records'!$G$24), "CR", " ")</f>
        <v xml:space="preserve"> </v>
      </c>
      <c r="AD228" s="14" t="str">
        <f>IF(AND(B228="discus 2", E228='club records'!$F$25, F228&gt;='club records'!$G$25), "CR", " ")</f>
        <v xml:space="preserve"> </v>
      </c>
      <c r="AE228" s="14" t="str">
        <f>IF(AND(B228="hammer 4", E228='club records'!$F$27, F228&gt;='club records'!$G$27), "CR", " ")</f>
        <v xml:space="preserve"> </v>
      </c>
      <c r="AF228" s="14" t="str">
        <f>IF(AND(B228="hammer 5", E228='club records'!$F$28, F228&gt;='club records'!$G$28), "CR", " ")</f>
        <v xml:space="preserve"> </v>
      </c>
      <c r="AG228" s="14" t="str">
        <f>IF(AND(B228="hammer 6", E228='club records'!$F$29, F228&gt;='club records'!$G$29), "CR", " ")</f>
        <v xml:space="preserve"> </v>
      </c>
      <c r="AH228" s="14" t="str">
        <f>IF(AND(B228="hammer 7.26", E228='club records'!$F$30, F228&gt;='club records'!$G$30), "CR", " ")</f>
        <v xml:space="preserve"> </v>
      </c>
      <c r="AI228" s="14" t="str">
        <f>IF(AND(B228="javelin 400", E228='club records'!$F$31, F228&gt;='club records'!$G$31), "CR", " ")</f>
        <v xml:space="preserve"> </v>
      </c>
      <c r="AJ228" s="14" t="str">
        <f>IF(AND(B228="javelin 600", E228='club records'!$F$32, F228&gt;='club records'!$G$32), "CR", " ")</f>
        <v xml:space="preserve"> </v>
      </c>
      <c r="AK228" s="14" t="str">
        <f>IF(AND(B228="javelin 700", E228='club records'!$F$33, F228&gt;='club records'!$G$33), "CR", " ")</f>
        <v xml:space="preserve"> </v>
      </c>
      <c r="AL228" s="14" t="str">
        <f>IF(AND(B228="javelin 800", OR(AND(E228='club records'!$F$34, F228&gt;='club records'!$G$34), AND(E228='club records'!$F$35, F228&gt;='club records'!$G$35))), "CR", " ")</f>
        <v xml:space="preserve"> </v>
      </c>
      <c r="AM228" s="14" t="str">
        <f>IF(AND(B228="shot 3", E228='club records'!$F$36, F228&gt;='club records'!$G$36), "CR", " ")</f>
        <v xml:space="preserve"> </v>
      </c>
      <c r="AN228" s="14" t="str">
        <f>IF(AND(B228="shot 4", E228='club records'!$F$37, F228&gt;='club records'!$G$37), "CR", " ")</f>
        <v xml:space="preserve"> </v>
      </c>
      <c r="AO228" s="14" t="str">
        <f>IF(AND(B228="shot 5", E228='club records'!$F$38, F228&gt;='club records'!$G$38), "CR", " ")</f>
        <v xml:space="preserve"> </v>
      </c>
      <c r="AP228" s="14" t="str">
        <f>IF(AND(B228="shot 6", E228='club records'!$F$39, F228&gt;='club records'!$G$39), "CR", " ")</f>
        <v xml:space="preserve"> </v>
      </c>
      <c r="AQ228" s="14" t="str">
        <f>IF(AND(B228="shot 7.26", E228='club records'!$F$40, F228&gt;='club records'!$G$40), "CR", " ")</f>
        <v xml:space="preserve"> </v>
      </c>
      <c r="AR228" s="14" t="str">
        <f>IF(AND(B228="60H",OR(AND(E228='club records'!$J$1,F228&lt;='club records'!$K$1),AND(E228='club records'!$J$2,F228&lt;='club records'!$K$2),AND(E228='club records'!$J$3,F228&lt;='club records'!$K$3),AND(E228='club records'!$J$4,F228&lt;='club records'!$K$4),AND(E228='club records'!$J$5,F228&lt;='club records'!$K$5))),"CR"," ")</f>
        <v xml:space="preserve"> </v>
      </c>
      <c r="AS228" s="14" t="str">
        <f>IF(AND(B228="75H", AND(E228='club records'!$J$6, F228&lt;='club records'!$K$6)), "CR", " ")</f>
        <v xml:space="preserve"> </v>
      </c>
      <c r="AT228" s="14" t="str">
        <f>IF(AND(B228="80H", AND(E228='club records'!$J$7, F228&lt;='club records'!$K$7)), "CR", " ")</f>
        <v xml:space="preserve"> </v>
      </c>
      <c r="AU228" s="14" t="str">
        <f>IF(AND(B228="100H", AND(E228='club records'!$J$8, F228&lt;='club records'!$K$8)), "CR", " ")</f>
        <v xml:space="preserve"> </v>
      </c>
      <c r="AV228" s="14" t="str">
        <f>IF(AND(B228="110H", OR(AND(E228='club records'!$J$9, F228&lt;='club records'!$K$9), AND(E228='club records'!$J$10, F228&lt;='club records'!$K$10))), "CR", " ")</f>
        <v xml:space="preserve"> </v>
      </c>
      <c r="AW228" s="14" t="str">
        <f>IF(AND(B228="400H", OR(AND(E228='club records'!$J$11, F228&lt;='club records'!$K$11), AND(E228='club records'!$J$12, F228&lt;='club records'!$K$12), AND(E228='club records'!$J$13, F228&lt;='club records'!$K$13), AND(E228='club records'!$J$14, F228&lt;='club records'!$K$14))), "CR", " ")</f>
        <v xml:space="preserve"> </v>
      </c>
      <c r="AX228" s="14" t="str">
        <f>IF(AND(B228="1500SC", AND(E228='club records'!$J$15, F228&lt;='club records'!$K$15)), "CR", " ")</f>
        <v xml:space="preserve"> </v>
      </c>
      <c r="AY228" s="14" t="str">
        <f>IF(AND(B228="2000SC", OR(AND(E228='club records'!$J$17, F228&lt;='club records'!$K$17), AND(E228='club records'!$J$18, F228&lt;='club records'!$K$18))), "CR", " ")</f>
        <v xml:space="preserve"> </v>
      </c>
      <c r="AZ228" s="14" t="str">
        <f>IF(AND(B228="3000SC", OR(AND(E228='club records'!$J$20, F228&lt;='club records'!$K$20), AND(E228='club records'!$J$21, F228&lt;='club records'!$K$21))), "CR", " ")</f>
        <v xml:space="preserve"> </v>
      </c>
      <c r="BA228" s="15" t="str">
        <f>IF(AND(B228="4x100", OR(AND(E228='club records'!$N$1, F228&lt;='club records'!$O$1), AND(E228='club records'!$N$2, F228&lt;='club records'!$O$2), AND(E228='club records'!$N$3, F228&lt;='club records'!$O$3), AND(E228='club records'!$N$4, F228&lt;='club records'!$O$4), AND(E228='club records'!$N$5, F228&lt;='club records'!$O$5))), "CR", " ")</f>
        <v xml:space="preserve"> </v>
      </c>
      <c r="BB228" s="15" t="str">
        <f>IF(AND(B228="4x200", OR(AND(E228='club records'!$N$6, F228&lt;='club records'!$O$6), AND(E228='club records'!$N$7, F228&lt;='club records'!$O$7), AND(E228='club records'!$N$8, F228&lt;='club records'!$O$8), AND(E228='club records'!$N$9, F228&lt;='club records'!$O$9), AND(E228='club records'!$N$10, F228&lt;='club records'!$O$10))), "CR", " ")</f>
        <v xml:space="preserve"> </v>
      </c>
      <c r="BC228" s="15" t="str">
        <f>IF(AND(B228="4x300", AND(E228='club records'!$N$11, F228&lt;='club records'!$O$11)), "CR", " ")</f>
        <v xml:space="preserve"> </v>
      </c>
      <c r="BD228" s="15" t="str">
        <f>IF(AND(B228="4x400", OR(AND(E228='club records'!$N$12, F228&lt;='club records'!$O$12), AND(E228='club records'!$N$13, F228&lt;='club records'!$O$13), AND(E228='club records'!$N$14, F228&lt;='club records'!$O$14), AND(E228='club records'!$N$15, F228&lt;='club records'!$O$15))), "CR", " ")</f>
        <v xml:space="preserve"> </v>
      </c>
      <c r="BE228" s="15" t="str">
        <f>IF(AND(B228="3x800", OR(AND(E228='club records'!$N$16, F228&lt;='club records'!$O$16), AND(E228='club records'!$N$17, F228&lt;='club records'!$O$17), AND(E228='club records'!$N$18, F228&lt;='club records'!$O$18))), "CR", " ")</f>
        <v xml:space="preserve"> </v>
      </c>
      <c r="BF228" s="15" t="str">
        <f>IF(AND(B228="pentathlon", OR(AND(E228='club records'!$N$21, F228&gt;='club records'!$O$21), AND(E228='club records'!$N$22, F228&gt;='club records'!$O$22),AND(E228='club records'!$N$23, F228&gt;='club records'!$O$23),AND(E228='club records'!$N$24, F228&gt;='club records'!$O$24))), "CR", " ")</f>
        <v xml:space="preserve"> </v>
      </c>
      <c r="BG228" s="15" t="str">
        <f>IF(AND(B228="heptathlon", OR(AND(E228='club records'!$N$26, F228&gt;='club records'!$O$26), AND(E228='club records'!$N$27, F228&gt;='club records'!$O$27))), "CR", " ")</f>
        <v xml:space="preserve"> </v>
      </c>
      <c r="BH228" s="15" t="str">
        <f>IF(AND(B228="decathlon", OR(AND(E228='club records'!$N$29, F228&gt;='club records'!$O$29), AND(E228='club records'!$N$30, F228&gt;='club records'!$O$30),AND(E228='club records'!$N$31, F228&gt;='club records'!$O$31))), "CR", " ")</f>
        <v xml:space="preserve"> </v>
      </c>
    </row>
    <row r="229" spans="1:62" ht="14.5" x14ac:dyDescent="0.35">
      <c r="A229" s="1" t="str">
        <f t="shared" si="17"/>
        <v>U15</v>
      </c>
      <c r="B229" s="2" t="s">
        <v>7</v>
      </c>
      <c r="C229" s="1" t="s">
        <v>94</v>
      </c>
      <c r="D229" s="1" t="s">
        <v>417</v>
      </c>
      <c r="E229" s="19" t="s">
        <v>11</v>
      </c>
      <c r="F229" s="21">
        <v>5.05</v>
      </c>
      <c r="G229" s="26" t="s">
        <v>414</v>
      </c>
      <c r="H229" s="1" t="s">
        <v>313</v>
      </c>
      <c r="I229" s="1" t="s">
        <v>411</v>
      </c>
      <c r="J229" s="15" t="str">
        <f t="shared" si="18"/>
        <v/>
      </c>
      <c r="K229" s="15" t="str">
        <f>IF(AND(B229=100, OR(AND(E229='club records'!$B$6, F229&lt;='club records'!$C$6), AND(E229='club records'!$B$7, F229&lt;='club records'!$C$7), AND(E229='club records'!$B$8, F229&lt;='club records'!$C$8), AND(E229='club records'!$B$9, F229&lt;='club records'!$C$9), AND(E229='club records'!$B$10, F229&lt;='club records'!$C$10))), "CR", " ")</f>
        <v xml:space="preserve"> </v>
      </c>
      <c r="L229" s="15" t="str">
        <f>IF(AND(B229=200, OR(AND(E229='club records'!$B$11, F229&lt;='club records'!$C$11), AND(E229='club records'!$B$12, F229&lt;='club records'!$C$12), AND(E229='club records'!$B$13, F229&lt;='club records'!$C$13), AND(E229='club records'!$B$14, F229&lt;='club records'!$C$14), AND(E229='club records'!$B$15, F229&lt;='club records'!$C$15))), "CR", " ")</f>
        <v xml:space="preserve"> </v>
      </c>
      <c r="M229" s="15" t="str">
        <f>IF(AND(B229=300, OR(AND(E229='club records'!$B$16, F229&lt;='club records'!$C$16), AND(E229='club records'!$B$17, F229&lt;='club records'!$C$17))), "CR", " ")</f>
        <v xml:space="preserve"> </v>
      </c>
      <c r="N229" s="15" t="str">
        <f>IF(AND(B229=400, OR(AND(E229='club records'!$B$18, F229&lt;='club records'!$C$18), AND(E229='club records'!$B$19, F229&lt;='club records'!$C$19), AND(E229='club records'!$B$20, F229&lt;='club records'!$C$20), AND(E229='club records'!$B$21, F229&lt;='club records'!$C$21))), "CR", " ")</f>
        <v xml:space="preserve"> </v>
      </c>
      <c r="O229" s="15" t="str">
        <f>IF(AND(B229=800, OR(AND(E229='club records'!$B$22, F229&lt;='club records'!$C$22), AND(E229='club records'!$B$23, F229&lt;='club records'!$C$23), AND(E229='club records'!$B$24, F229&lt;='club records'!$C$24), AND(E229='club records'!$B$25, F229&lt;='club records'!$C$25), AND(E229='club records'!$B$26, F229&lt;='club records'!$C$26))), "CR", " ")</f>
        <v xml:space="preserve"> </v>
      </c>
      <c r="P229" s="15" t="str">
        <f>IF(AND(B229=1000, OR(AND(E229='club records'!$B$27, F229&lt;='club records'!$C$27), AND(E229='club records'!$B$28, F229&lt;='club records'!$C$28))), "CR", " ")</f>
        <v xml:space="preserve"> </v>
      </c>
      <c r="Q229" s="15" t="str">
        <f>IF(AND(B229=1500, OR(AND(E229='club records'!$B$29, F229&lt;='club records'!$C$29), AND(E229='club records'!$B$30, F229&lt;='club records'!$C$30), AND(E229='club records'!$B$31, F229&lt;='club records'!$C$31), AND(E229='club records'!$B$32, F229&lt;='club records'!$C$32), AND(E229='club records'!$B$33, F229&lt;='club records'!$C$33))), "CR", " ")</f>
        <v xml:space="preserve"> </v>
      </c>
      <c r="R229" s="15" t="str">
        <f>IF(AND(B229="1600 (Mile)",OR(AND(E229='club records'!$B$34,F229&lt;='club records'!$C$34),AND(E229='club records'!$B$35,F229&lt;='club records'!$C$35),AND(E229='club records'!$B$36,F229&lt;='club records'!$C$36),AND(E229='club records'!$B$37,F229&lt;='club records'!$C$37))),"CR"," ")</f>
        <v xml:space="preserve"> </v>
      </c>
      <c r="S229" s="15" t="str">
        <f>IF(AND(B229=3000, OR(AND(E229='club records'!$B$38, F229&lt;='club records'!$C$38), AND(E229='club records'!$B$39, F229&lt;='club records'!$C$39), AND(E229='club records'!$B$40, F229&lt;='club records'!$C$40), AND(E229='club records'!$B$41, F229&lt;='club records'!$C$41))), "CR", " ")</f>
        <v xml:space="preserve"> </v>
      </c>
      <c r="T229" s="15" t="str">
        <f>IF(AND(B229=5000, OR(AND(E229='club records'!$B$42, F229&lt;='club records'!$C$42), AND(E229='club records'!$B$43, F229&lt;='club records'!$C$43))), "CR", " ")</f>
        <v xml:space="preserve"> </v>
      </c>
      <c r="U229" s="14" t="str">
        <f>IF(AND(B229=10000, OR(AND(E229='club records'!$B$44, F229&lt;='club records'!$C$44), AND(E229='club records'!$B$45, F229&lt;='club records'!$C$45))), "CR", " ")</f>
        <v xml:space="preserve"> </v>
      </c>
      <c r="V229" s="14" t="str">
        <f>IF(AND(B229="high jump", OR(AND(E229='club records'!$F$1, F229&gt;='club records'!$G$1), AND(E229='club records'!$F$2, F229&gt;='club records'!$G$2), AND(E229='club records'!$F$3, F229&gt;='club records'!$G$3), AND(E229='club records'!$F$4, F229&gt;='club records'!$G$4), AND(E229='club records'!$F$5, F229&gt;='club records'!$G$5))), "CR", " ")</f>
        <v xml:space="preserve"> </v>
      </c>
      <c r="W229" s="14" t="str">
        <f>IF(AND(B229="long jump", OR(AND(E229='club records'!$F$6, F229&gt;='club records'!$G$6), AND(E229='club records'!$F$7, F229&gt;='club records'!$G$7), AND(E229='club records'!$F$8, F229&gt;='club records'!$G$8), AND(E229='club records'!$F$9, F229&gt;='club records'!$G$9), AND(E229='club records'!$F$10, F229&gt;='club records'!$G$10))), "CR", " ")</f>
        <v xml:space="preserve"> </v>
      </c>
      <c r="X229" s="14" t="str">
        <f>IF(AND(B229="triple jump", OR(AND(E229='club records'!$F$11, F229&gt;='club records'!$G$11), AND(E229='club records'!$F$12, F229&gt;='club records'!$G$12), AND(E229='club records'!$F$13, F229&gt;='club records'!$G$13), AND(E229='club records'!$F$14, F229&gt;='club records'!$G$14), AND(E229='club records'!$F$15, F229&gt;='club records'!$G$15))), "CR", " ")</f>
        <v xml:space="preserve"> </v>
      </c>
      <c r="Y229" s="14" t="str">
        <f>IF(AND(B229="pole vault", OR(AND(E229='club records'!$F$16, F229&gt;='club records'!$G$16), AND(E229='club records'!$F$17, F229&gt;='club records'!$G$17), AND(E229='club records'!$F$18, F229&gt;='club records'!$G$18), AND(E229='club records'!$F$19, F229&gt;='club records'!$G$19), AND(E229='club records'!$F$20, F229&gt;='club records'!$G$20))), "CR", " ")</f>
        <v xml:space="preserve"> </v>
      </c>
      <c r="Z229" s="14" t="str">
        <f>IF(AND(B229="discus 1", E229='club records'!$F$21, F229&gt;='club records'!$G$21), "CR", " ")</f>
        <v xml:space="preserve"> </v>
      </c>
      <c r="AA229" s="14" t="str">
        <f>IF(AND(B229="discus 1.25", E229='club records'!$F$22, F229&gt;='club records'!$G$22), "CR", " ")</f>
        <v xml:space="preserve"> </v>
      </c>
      <c r="AB229" s="14" t="str">
        <f>IF(AND(B229="discus 1.5", E229='club records'!$F$23, F229&gt;='club records'!$G$23), "CR", " ")</f>
        <v xml:space="preserve"> </v>
      </c>
      <c r="AC229" s="14" t="str">
        <f>IF(AND(B229="discus 1.75", E229='club records'!$F$24, F229&gt;='club records'!$G$24), "CR", " ")</f>
        <v xml:space="preserve"> </v>
      </c>
      <c r="AD229" s="14" t="str">
        <f>IF(AND(B229="discus 2", E229='club records'!$F$25, F229&gt;='club records'!$G$25), "CR", " ")</f>
        <v xml:space="preserve"> </v>
      </c>
      <c r="AE229" s="14" t="str">
        <f>IF(AND(B229="hammer 4", E229='club records'!$F$27, F229&gt;='club records'!$G$27), "CR", " ")</f>
        <v xml:space="preserve"> </v>
      </c>
      <c r="AF229" s="14" t="str">
        <f>IF(AND(B229="hammer 5", E229='club records'!$F$28, F229&gt;='club records'!$G$28), "CR", " ")</f>
        <v xml:space="preserve"> </v>
      </c>
      <c r="AG229" s="14" t="str">
        <f>IF(AND(B229="hammer 6", E229='club records'!$F$29, F229&gt;='club records'!$G$29), "CR", " ")</f>
        <v xml:space="preserve"> </v>
      </c>
      <c r="AH229" s="14" t="str">
        <f>IF(AND(B229="hammer 7.26", E229='club records'!$F$30, F229&gt;='club records'!$G$30), "CR", " ")</f>
        <v xml:space="preserve"> </v>
      </c>
      <c r="AI229" s="14" t="str">
        <f>IF(AND(B229="javelin 400", E229='club records'!$F$31, F229&gt;='club records'!$G$31), "CR", " ")</f>
        <v xml:space="preserve"> </v>
      </c>
      <c r="AJ229" s="14" t="str">
        <f>IF(AND(B229="javelin 600", E229='club records'!$F$32, F229&gt;='club records'!$G$32), "CR", " ")</f>
        <v xml:space="preserve"> </v>
      </c>
      <c r="AK229" s="14" t="str">
        <f>IF(AND(B229="javelin 700", E229='club records'!$F$33, F229&gt;='club records'!$G$33), "CR", " ")</f>
        <v xml:space="preserve"> </v>
      </c>
      <c r="AL229" s="14" t="str">
        <f>IF(AND(B229="javelin 800", OR(AND(E229='club records'!$F$34, F229&gt;='club records'!$G$34), AND(E229='club records'!$F$35, F229&gt;='club records'!$G$35))), "CR", " ")</f>
        <v xml:space="preserve"> </v>
      </c>
      <c r="AM229" s="14" t="str">
        <f>IF(AND(B229="shot 3", E229='club records'!$F$36, F229&gt;='club records'!$G$36), "CR", " ")</f>
        <v xml:space="preserve"> </v>
      </c>
      <c r="AN229" s="14" t="str">
        <f>IF(AND(B229="shot 4", E229='club records'!$F$37, F229&gt;='club records'!$G$37), "CR", " ")</f>
        <v xml:space="preserve"> </v>
      </c>
      <c r="AO229" s="14" t="str">
        <f>IF(AND(B229="shot 5", E229='club records'!$F$38, F229&gt;='club records'!$G$38), "CR", " ")</f>
        <v xml:space="preserve"> </v>
      </c>
      <c r="AP229" s="14" t="str">
        <f>IF(AND(B229="shot 6", E229='club records'!$F$39, F229&gt;='club records'!$G$39), "CR", " ")</f>
        <v xml:space="preserve"> </v>
      </c>
      <c r="AQ229" s="14" t="str">
        <f>IF(AND(B229="shot 7.26", E229='club records'!$F$40, F229&gt;='club records'!$G$40), "CR", " ")</f>
        <v xml:space="preserve"> </v>
      </c>
      <c r="AR229" s="14" t="str">
        <f>IF(AND(B229="60H",OR(AND(E229='club records'!$J$1,F229&lt;='club records'!$K$1),AND(E229='club records'!$J$2,F229&lt;='club records'!$K$2),AND(E229='club records'!$J$3,F229&lt;='club records'!$K$3),AND(E229='club records'!$J$4,F229&lt;='club records'!$K$4),AND(E229='club records'!$J$5,F229&lt;='club records'!$K$5))),"CR"," ")</f>
        <v xml:space="preserve"> </v>
      </c>
      <c r="AS229" s="14" t="str">
        <f>IF(AND(B229="75H", AND(E229='club records'!$J$6, F229&lt;='club records'!$K$6)), "CR", " ")</f>
        <v xml:space="preserve"> </v>
      </c>
      <c r="AT229" s="14" t="str">
        <f>IF(AND(B229="80H", AND(E229='club records'!$J$7, F229&lt;='club records'!$K$7)), "CR", " ")</f>
        <v xml:space="preserve"> </v>
      </c>
      <c r="AU229" s="14" t="str">
        <f>IF(AND(B229="100H", AND(E229='club records'!$J$8, F229&lt;='club records'!$K$8)), "CR", " ")</f>
        <v xml:space="preserve"> </v>
      </c>
      <c r="AV229" s="14" t="str">
        <f>IF(AND(B229="110H", OR(AND(E229='club records'!$J$9, F229&lt;='club records'!$K$9), AND(E229='club records'!$J$10, F229&lt;='club records'!$K$10))), "CR", " ")</f>
        <v xml:space="preserve"> </v>
      </c>
      <c r="AW229" s="14" t="str">
        <f>IF(AND(B229="400H", OR(AND(E229='club records'!$J$11, F229&lt;='club records'!$K$11), AND(E229='club records'!$J$12, F229&lt;='club records'!$K$12), AND(E229='club records'!$J$13, F229&lt;='club records'!$K$13), AND(E229='club records'!$J$14, F229&lt;='club records'!$K$14))), "CR", " ")</f>
        <v xml:space="preserve"> </v>
      </c>
      <c r="AX229" s="14" t="str">
        <f>IF(AND(B229="1500SC", AND(E229='club records'!$J$15, F229&lt;='club records'!$K$15)), "CR", " ")</f>
        <v xml:space="preserve"> </v>
      </c>
      <c r="AY229" s="14" t="str">
        <f>IF(AND(B229="2000SC", OR(AND(E229='club records'!$J$17, F229&lt;='club records'!$K$17), AND(E229='club records'!$J$18, F229&lt;='club records'!$K$18))), "CR", " ")</f>
        <v xml:space="preserve"> </v>
      </c>
      <c r="AZ229" s="14" t="str">
        <f>IF(AND(B229="3000SC", OR(AND(E229='club records'!$J$20, F229&lt;='club records'!$K$20), AND(E229='club records'!$J$21, F229&lt;='club records'!$K$21))), "CR", " ")</f>
        <v xml:space="preserve"> </v>
      </c>
      <c r="BA229" s="15" t="str">
        <f>IF(AND(B229="4x100", OR(AND(E229='club records'!$N$1, F229&lt;='club records'!$O$1), AND(E229='club records'!$N$2, F229&lt;='club records'!$O$2), AND(E229='club records'!$N$3, F229&lt;='club records'!$O$3), AND(E229='club records'!$N$4, F229&lt;='club records'!$O$4), AND(E229='club records'!$N$5, F229&lt;='club records'!$O$5))), "CR", " ")</f>
        <v xml:space="preserve"> </v>
      </c>
      <c r="BB229" s="15" t="str">
        <f>IF(AND(B229="4x200", OR(AND(E229='club records'!$N$6, F229&lt;='club records'!$O$6), AND(E229='club records'!$N$7, F229&lt;='club records'!$O$7), AND(E229='club records'!$N$8, F229&lt;='club records'!$O$8), AND(E229='club records'!$N$9, F229&lt;='club records'!$O$9), AND(E229='club records'!$N$10, F229&lt;='club records'!$O$10))), "CR", " ")</f>
        <v xml:space="preserve"> </v>
      </c>
      <c r="BC229" s="15" t="str">
        <f>IF(AND(B229="4x300", AND(E229='club records'!$N$11, F229&lt;='club records'!$O$11)), "CR", " ")</f>
        <v xml:space="preserve"> </v>
      </c>
      <c r="BD229" s="15" t="str">
        <f>IF(AND(B229="4x400", OR(AND(E229='club records'!$N$12, F229&lt;='club records'!$O$12), AND(E229='club records'!$N$13, F229&lt;='club records'!$O$13), AND(E229='club records'!$N$14, F229&lt;='club records'!$O$14), AND(E229='club records'!$N$15, F229&lt;='club records'!$O$15))), "CR", " ")</f>
        <v xml:space="preserve"> </v>
      </c>
      <c r="BE229" s="15" t="str">
        <f>IF(AND(B229="3x800", OR(AND(E229='club records'!$N$16, F229&lt;='club records'!$O$16), AND(E229='club records'!$N$17, F229&lt;='club records'!$O$17), AND(E229='club records'!$N$18, F229&lt;='club records'!$O$18))), "CR", " ")</f>
        <v xml:space="preserve"> </v>
      </c>
      <c r="BF229" s="15" t="str">
        <f>IF(AND(B229="pentathlon", OR(AND(E229='club records'!$N$21, F229&gt;='club records'!$O$21), AND(E229='club records'!$N$22, F229&gt;='club records'!$O$22),AND(E229='club records'!$N$23, F229&gt;='club records'!$O$23),AND(E229='club records'!$N$24, F229&gt;='club records'!$O$24))), "CR", " ")</f>
        <v xml:space="preserve"> </v>
      </c>
      <c r="BG229" s="15" t="str">
        <f>IF(AND(B229="heptathlon", OR(AND(E229='club records'!$N$26, F229&gt;='club records'!$O$26), AND(E229='club records'!$N$27, F229&gt;='club records'!$O$27))), "CR", " ")</f>
        <v xml:space="preserve"> </v>
      </c>
      <c r="BH229" s="15" t="str">
        <f>IF(AND(B229="decathlon", OR(AND(E229='club records'!$N$29, F229&gt;='club records'!$O$29), AND(E229='club records'!$N$30, F229&gt;='club records'!$O$30),AND(E229='club records'!$N$31, F229&gt;='club records'!$O$31))), "CR", " ")</f>
        <v xml:space="preserve"> </v>
      </c>
    </row>
    <row r="230" spans="1:62" ht="14.5" x14ac:dyDescent="0.35">
      <c r="A230" s="1" t="str">
        <f t="shared" si="17"/>
        <v>U15</v>
      </c>
      <c r="B230" s="2" t="s">
        <v>7</v>
      </c>
      <c r="C230" s="1" t="s">
        <v>70</v>
      </c>
      <c r="D230" s="1" t="s">
        <v>15</v>
      </c>
      <c r="E230" s="19" t="s">
        <v>11</v>
      </c>
      <c r="F230" s="20">
        <v>5.28</v>
      </c>
      <c r="G230" s="26">
        <v>43639</v>
      </c>
      <c r="H230" s="1" t="s">
        <v>387</v>
      </c>
      <c r="I230" s="1" t="s">
        <v>442</v>
      </c>
      <c r="J230" s="15" t="str">
        <f t="shared" si="18"/>
        <v/>
      </c>
      <c r="K230" s="15" t="str">
        <f>IF(AND(B230=100, OR(AND(E230='club records'!$B$6, F230&lt;='club records'!$C$6), AND(E230='club records'!$B$7, F230&lt;='club records'!$C$7), AND(E230='club records'!$B$8, F230&lt;='club records'!$C$8), AND(E230='club records'!$B$9, F230&lt;='club records'!$C$9), AND(E230='club records'!$B$10, F230&lt;='club records'!$C$10))), "CR", " ")</f>
        <v xml:space="preserve"> </v>
      </c>
      <c r="L230" s="15" t="str">
        <f>IF(AND(B230=200, OR(AND(E230='club records'!$B$11, F230&lt;='club records'!$C$11), AND(E230='club records'!$B$12, F230&lt;='club records'!$C$12), AND(E230='club records'!$B$13, F230&lt;='club records'!$C$13), AND(E230='club records'!$B$14, F230&lt;='club records'!$C$14), AND(E230='club records'!$B$15, F230&lt;='club records'!$C$15))), "CR", " ")</f>
        <v xml:space="preserve"> </v>
      </c>
      <c r="M230" s="15" t="str">
        <f>IF(AND(B230=300, OR(AND(E230='club records'!$B$16, F230&lt;='club records'!$C$16), AND(E230='club records'!$B$17, F230&lt;='club records'!$C$17))), "CR", " ")</f>
        <v xml:space="preserve"> </v>
      </c>
      <c r="N230" s="15" t="str">
        <f>IF(AND(B230=400, OR(AND(E230='club records'!$B$18, F230&lt;='club records'!$C$18), AND(E230='club records'!$B$19, F230&lt;='club records'!$C$19), AND(E230='club records'!$B$20, F230&lt;='club records'!$C$20), AND(E230='club records'!$B$21, F230&lt;='club records'!$C$21))), "CR", " ")</f>
        <v xml:space="preserve"> </v>
      </c>
      <c r="O230" s="15" t="str">
        <f>IF(AND(B230=800, OR(AND(E230='club records'!$B$22, F230&lt;='club records'!$C$22), AND(E230='club records'!$B$23, F230&lt;='club records'!$C$23), AND(E230='club records'!$B$24, F230&lt;='club records'!$C$24), AND(E230='club records'!$B$25, F230&lt;='club records'!$C$25), AND(E230='club records'!$B$26, F230&lt;='club records'!$C$26))), "CR", " ")</f>
        <v xml:space="preserve"> </v>
      </c>
      <c r="P230" s="15" t="str">
        <f>IF(AND(B230=1000, OR(AND(E230='club records'!$B$27, F230&lt;='club records'!$C$27), AND(E230='club records'!$B$28, F230&lt;='club records'!$C$28))), "CR", " ")</f>
        <v xml:space="preserve"> </v>
      </c>
      <c r="Q230" s="15" t="str">
        <f>IF(AND(B230=1500, OR(AND(E230='club records'!$B$29, F230&lt;='club records'!$C$29), AND(E230='club records'!$B$30, F230&lt;='club records'!$C$30), AND(E230='club records'!$B$31, F230&lt;='club records'!$C$31), AND(E230='club records'!$B$32, F230&lt;='club records'!$C$32), AND(E230='club records'!$B$33, F230&lt;='club records'!$C$33))), "CR", " ")</f>
        <v xml:space="preserve"> </v>
      </c>
      <c r="R230" s="15" t="str">
        <f>IF(AND(B230="1600 (Mile)",OR(AND(E230='club records'!$B$34,F230&lt;='club records'!$C$34),AND(E230='club records'!$B$35,F230&lt;='club records'!$C$35),AND(E230='club records'!$B$36,F230&lt;='club records'!$C$36),AND(E230='club records'!$B$37,F230&lt;='club records'!$C$37))),"CR"," ")</f>
        <v xml:space="preserve"> </v>
      </c>
      <c r="S230" s="15" t="str">
        <f>IF(AND(B230=3000, OR(AND(E230='club records'!$B$38, F230&lt;='club records'!$C$38), AND(E230='club records'!$B$39, F230&lt;='club records'!$C$39), AND(E230='club records'!$B$40, F230&lt;='club records'!$C$40), AND(E230='club records'!$B$41, F230&lt;='club records'!$C$41))), "CR", " ")</f>
        <v xml:space="preserve"> </v>
      </c>
      <c r="T230" s="15" t="str">
        <f>IF(AND(B230=5000, OR(AND(E230='club records'!$B$42, F230&lt;='club records'!$C$42), AND(E230='club records'!$B$43, F230&lt;='club records'!$C$43))), "CR", " ")</f>
        <v xml:space="preserve"> </v>
      </c>
      <c r="U230" s="14" t="str">
        <f>IF(AND(B230=10000, OR(AND(E230='club records'!$B$44, F230&lt;='club records'!$C$44), AND(E230='club records'!$B$45, F230&lt;='club records'!$C$45))), "CR", " ")</f>
        <v xml:space="preserve"> </v>
      </c>
      <c r="V230" s="14" t="str">
        <f>IF(AND(B230="high jump", OR(AND(E230='club records'!$F$1, F230&gt;='club records'!$G$1), AND(E230='club records'!$F$2, F230&gt;='club records'!$G$2), AND(E230='club records'!$F$3, F230&gt;='club records'!$G$3), AND(E230='club records'!$F$4, F230&gt;='club records'!$G$4), AND(E230='club records'!$F$5, F230&gt;='club records'!$G$5))), "CR", " ")</f>
        <v xml:space="preserve"> </v>
      </c>
      <c r="W230" s="14" t="str">
        <f>IF(AND(B230="long jump", OR(AND(E230='club records'!$F$6, F230&gt;='club records'!$G$6), AND(E230='club records'!$F$7, F230&gt;='club records'!$G$7), AND(E230='club records'!$F$8, F230&gt;='club records'!$G$8), AND(E230='club records'!$F$9, F230&gt;='club records'!$G$9), AND(E230='club records'!$F$10, F230&gt;='club records'!$G$10))), "CR", " ")</f>
        <v xml:space="preserve"> </v>
      </c>
      <c r="X230" s="14" t="str">
        <f>IF(AND(B230="triple jump", OR(AND(E230='club records'!$F$11, F230&gt;='club records'!$G$11), AND(E230='club records'!$F$12, F230&gt;='club records'!$G$12), AND(E230='club records'!$F$13, F230&gt;='club records'!$G$13), AND(E230='club records'!$F$14, F230&gt;='club records'!$G$14), AND(E230='club records'!$F$15, F230&gt;='club records'!$G$15))), "CR", " ")</f>
        <v xml:space="preserve"> </v>
      </c>
      <c r="Y230" s="14" t="str">
        <f>IF(AND(B230="pole vault", OR(AND(E230='club records'!$F$16, F230&gt;='club records'!$G$16), AND(E230='club records'!$F$17, F230&gt;='club records'!$G$17), AND(E230='club records'!$F$18, F230&gt;='club records'!$G$18), AND(E230='club records'!$F$19, F230&gt;='club records'!$G$19), AND(E230='club records'!$F$20, F230&gt;='club records'!$G$20))), "CR", " ")</f>
        <v xml:space="preserve"> </v>
      </c>
      <c r="Z230" s="14" t="str">
        <f>IF(AND(B230="discus 1", E230='club records'!$F$21, F230&gt;='club records'!$G$21), "CR", " ")</f>
        <v xml:space="preserve"> </v>
      </c>
      <c r="AA230" s="14" t="str">
        <f>IF(AND(B230="discus 1.25", E230='club records'!$F$22, F230&gt;='club records'!$G$22), "CR", " ")</f>
        <v xml:space="preserve"> </v>
      </c>
      <c r="AB230" s="14" t="str">
        <f>IF(AND(B230="discus 1.5", E230='club records'!$F$23, F230&gt;='club records'!$G$23), "CR", " ")</f>
        <v xml:space="preserve"> </v>
      </c>
      <c r="AC230" s="14" t="str">
        <f>IF(AND(B230="discus 1.75", E230='club records'!$F$24, F230&gt;='club records'!$G$24), "CR", " ")</f>
        <v xml:space="preserve"> </v>
      </c>
      <c r="AD230" s="14" t="str">
        <f>IF(AND(B230="discus 2", E230='club records'!$F$25, F230&gt;='club records'!$G$25), "CR", " ")</f>
        <v xml:space="preserve"> </v>
      </c>
      <c r="AE230" s="14" t="str">
        <f>IF(AND(B230="hammer 4", E230='club records'!$F$27, F230&gt;='club records'!$G$27), "CR", " ")</f>
        <v xml:space="preserve"> </v>
      </c>
      <c r="AF230" s="14" t="str">
        <f>IF(AND(B230="hammer 5", E230='club records'!$F$28, F230&gt;='club records'!$G$28), "CR", " ")</f>
        <v xml:space="preserve"> </v>
      </c>
      <c r="AG230" s="14" t="str">
        <f>IF(AND(B230="hammer 6", E230='club records'!$F$29, F230&gt;='club records'!$G$29), "CR", " ")</f>
        <v xml:space="preserve"> </v>
      </c>
      <c r="AH230" s="14" t="str">
        <f>IF(AND(B230="hammer 7.26", E230='club records'!$F$30, F230&gt;='club records'!$G$30), "CR", " ")</f>
        <v xml:space="preserve"> </v>
      </c>
      <c r="AI230" s="14" t="str">
        <f>IF(AND(B230="javelin 400", E230='club records'!$F$31, F230&gt;='club records'!$G$31), "CR", " ")</f>
        <v xml:space="preserve"> </v>
      </c>
      <c r="AJ230" s="14" t="str">
        <f>IF(AND(B230="javelin 600", E230='club records'!$F$32, F230&gt;='club records'!$G$32), "CR", " ")</f>
        <v xml:space="preserve"> </v>
      </c>
      <c r="AK230" s="14" t="str">
        <f>IF(AND(B230="javelin 700", E230='club records'!$F$33, F230&gt;='club records'!$G$33), "CR", " ")</f>
        <v xml:space="preserve"> </v>
      </c>
      <c r="AL230" s="14" t="str">
        <f>IF(AND(B230="javelin 800", OR(AND(E230='club records'!$F$34, F230&gt;='club records'!$G$34), AND(E230='club records'!$F$35, F230&gt;='club records'!$G$35))), "CR", " ")</f>
        <v xml:space="preserve"> </v>
      </c>
      <c r="AM230" s="14" t="str">
        <f>IF(AND(B230="shot 3", E230='club records'!$F$36, F230&gt;='club records'!$G$36), "CR", " ")</f>
        <v xml:space="preserve"> </v>
      </c>
      <c r="AN230" s="14" t="str">
        <f>IF(AND(B230="shot 4", E230='club records'!$F$37, F230&gt;='club records'!$G$37), "CR", " ")</f>
        <v xml:space="preserve"> </v>
      </c>
      <c r="AO230" s="14" t="str">
        <f>IF(AND(B230="shot 5", E230='club records'!$F$38, F230&gt;='club records'!$G$38), "CR", " ")</f>
        <v xml:space="preserve"> </v>
      </c>
      <c r="AP230" s="14" t="str">
        <f>IF(AND(B230="shot 6", E230='club records'!$F$39, F230&gt;='club records'!$G$39), "CR", " ")</f>
        <v xml:space="preserve"> </v>
      </c>
      <c r="AQ230" s="14" t="str">
        <f>IF(AND(B230="shot 7.26", E230='club records'!$F$40, F230&gt;='club records'!$G$40), "CR", " ")</f>
        <v xml:space="preserve"> </v>
      </c>
      <c r="AR230" s="14" t="str">
        <f>IF(AND(B230="60H",OR(AND(E230='club records'!$J$1,F230&lt;='club records'!$K$1),AND(E230='club records'!$J$2,F230&lt;='club records'!$K$2),AND(E230='club records'!$J$3,F230&lt;='club records'!$K$3),AND(E230='club records'!$J$4,F230&lt;='club records'!$K$4),AND(E230='club records'!$J$5,F230&lt;='club records'!$K$5))),"CR"," ")</f>
        <v xml:space="preserve"> </v>
      </c>
      <c r="AS230" s="14" t="str">
        <f>IF(AND(B230="75H", AND(E230='club records'!$J$6, F230&lt;='club records'!$K$6)), "CR", " ")</f>
        <v xml:space="preserve"> </v>
      </c>
      <c r="AT230" s="14" t="str">
        <f>IF(AND(B230="80H", AND(E230='club records'!$J$7, F230&lt;='club records'!$K$7)), "CR", " ")</f>
        <v xml:space="preserve"> </v>
      </c>
      <c r="AU230" s="14" t="str">
        <f>IF(AND(B230="100H", AND(E230='club records'!$J$8, F230&lt;='club records'!$K$8)), "CR", " ")</f>
        <v xml:space="preserve"> </v>
      </c>
      <c r="AV230" s="14" t="str">
        <f>IF(AND(B230="110H", OR(AND(E230='club records'!$J$9, F230&lt;='club records'!$K$9), AND(E230='club records'!$J$10, F230&lt;='club records'!$K$10))), "CR", " ")</f>
        <v xml:space="preserve"> </v>
      </c>
      <c r="AW230" s="14" t="str">
        <f>IF(AND(B230="400H", OR(AND(E230='club records'!$J$11, F230&lt;='club records'!$K$11), AND(E230='club records'!$J$12, F230&lt;='club records'!$K$12), AND(E230='club records'!$J$13, F230&lt;='club records'!$K$13), AND(E230='club records'!$J$14, F230&lt;='club records'!$K$14))), "CR", " ")</f>
        <v xml:space="preserve"> </v>
      </c>
      <c r="AX230" s="14" t="str">
        <f>IF(AND(B230="1500SC", AND(E230='club records'!$J$15, F230&lt;='club records'!$K$15)), "CR", " ")</f>
        <v xml:space="preserve"> </v>
      </c>
      <c r="AY230" s="14" t="str">
        <f>IF(AND(B230="2000SC", OR(AND(E230='club records'!$J$17, F230&lt;='club records'!$K$17), AND(E230='club records'!$J$18, F230&lt;='club records'!$K$18))), "CR", " ")</f>
        <v xml:space="preserve"> </v>
      </c>
      <c r="AZ230" s="14" t="str">
        <f>IF(AND(B230="3000SC", OR(AND(E230='club records'!$J$20, F230&lt;='club records'!$K$20), AND(E230='club records'!$J$21, F230&lt;='club records'!$K$21))), "CR", " ")</f>
        <v xml:space="preserve"> </v>
      </c>
      <c r="BA230" s="15" t="str">
        <f>IF(AND(B230="4x100", OR(AND(E230='club records'!$N$1, F230&lt;='club records'!$O$1), AND(E230='club records'!$N$2, F230&lt;='club records'!$O$2), AND(E230='club records'!$N$3, F230&lt;='club records'!$O$3), AND(E230='club records'!$N$4, F230&lt;='club records'!$O$4), AND(E230='club records'!$N$5, F230&lt;='club records'!$O$5))), "CR", " ")</f>
        <v xml:space="preserve"> </v>
      </c>
      <c r="BB230" s="15" t="str">
        <f>IF(AND(B230="4x200", OR(AND(E230='club records'!$N$6, F230&lt;='club records'!$O$6), AND(E230='club records'!$N$7, F230&lt;='club records'!$O$7), AND(E230='club records'!$N$8, F230&lt;='club records'!$O$8), AND(E230='club records'!$N$9, F230&lt;='club records'!$O$9), AND(E230='club records'!$N$10, F230&lt;='club records'!$O$10))), "CR", " ")</f>
        <v xml:space="preserve"> </v>
      </c>
      <c r="BC230" s="15" t="str">
        <f>IF(AND(B230="4x300", AND(E230='club records'!$N$11, F230&lt;='club records'!$O$11)), "CR", " ")</f>
        <v xml:space="preserve"> </v>
      </c>
      <c r="BD230" s="15" t="str">
        <f>IF(AND(B230="4x400", OR(AND(E230='club records'!$N$12, F230&lt;='club records'!$O$12), AND(E230='club records'!$N$13, F230&lt;='club records'!$O$13), AND(E230='club records'!$N$14, F230&lt;='club records'!$O$14), AND(E230='club records'!$N$15, F230&lt;='club records'!$O$15))), "CR", " ")</f>
        <v xml:space="preserve"> </v>
      </c>
      <c r="BE230" s="15" t="str">
        <f>IF(AND(B230="3x800", OR(AND(E230='club records'!$N$16, F230&lt;='club records'!$O$16), AND(E230='club records'!$N$17, F230&lt;='club records'!$O$17), AND(E230='club records'!$N$18, F230&lt;='club records'!$O$18))), "CR", " ")</f>
        <v xml:space="preserve"> </v>
      </c>
      <c r="BF230" s="15" t="str">
        <f>IF(AND(B230="pentathlon", OR(AND(E230='club records'!$N$21, F230&gt;='club records'!$O$21), AND(E230='club records'!$N$22, F230&gt;='club records'!$O$22),AND(E230='club records'!$N$23, F230&gt;='club records'!$O$23),AND(E230='club records'!$N$24, F230&gt;='club records'!$O$24))), "CR", " ")</f>
        <v xml:space="preserve"> </v>
      </c>
      <c r="BG230" s="15" t="str">
        <f>IF(AND(B230="heptathlon", OR(AND(E230='club records'!$N$26, F230&gt;='club records'!$O$26), AND(E230='club records'!$N$27, F230&gt;='club records'!$O$27))), "CR", " ")</f>
        <v xml:space="preserve"> </v>
      </c>
      <c r="BH230" s="15" t="str">
        <f>IF(AND(B230="decathlon", OR(AND(E230='club records'!$N$29, F230&gt;='club records'!$O$29), AND(E230='club records'!$N$30, F230&gt;='club records'!$O$30),AND(E230='club records'!$N$31, F230&gt;='club records'!$O$31))), "CR", " ")</f>
        <v xml:space="preserve"> </v>
      </c>
    </row>
    <row r="231" spans="1:62" ht="14.5" x14ac:dyDescent="0.35">
      <c r="A231" s="1" t="str">
        <f t="shared" si="17"/>
        <v>U15</v>
      </c>
      <c r="B231" s="2" t="s">
        <v>7</v>
      </c>
      <c r="C231" s="1" t="s">
        <v>288</v>
      </c>
      <c r="D231" s="1" t="s">
        <v>261</v>
      </c>
      <c r="E231" s="19" t="s">
        <v>11</v>
      </c>
      <c r="F231" s="20">
        <v>5.45</v>
      </c>
      <c r="G231" s="27">
        <v>43649</v>
      </c>
      <c r="H231" s="1" t="s">
        <v>313</v>
      </c>
      <c r="I231" s="1" t="s">
        <v>305</v>
      </c>
      <c r="J231" s="15" t="s">
        <v>410</v>
      </c>
      <c r="K231" s="15" t="str">
        <f>IF(AND(B231=100, OR(AND(E231='club records'!$B$6, F231&lt;='club records'!$C$6), AND(E231='club records'!$B$7, F231&lt;='club records'!$C$7), AND(E231='club records'!$B$8, F231&lt;='club records'!$C$8), AND(E231='club records'!$B$9, F231&lt;='club records'!$C$9), AND(E231='club records'!$B$10, F231&lt;='club records'!$C$10))), "CR", " ")</f>
        <v xml:space="preserve"> </v>
      </c>
      <c r="L231" s="15" t="str">
        <f>IF(AND(B231=200, OR(AND(E231='club records'!$B$11, F231&lt;='club records'!$C$11), AND(E231='club records'!$B$12, F231&lt;='club records'!$C$12), AND(E231='club records'!$B$13, F231&lt;='club records'!$C$13), AND(E231='club records'!$B$14, F231&lt;='club records'!$C$14), AND(E231='club records'!$B$15, F231&lt;='club records'!$C$15))), "CR", " ")</f>
        <v xml:space="preserve"> </v>
      </c>
      <c r="M231" s="15" t="str">
        <f>IF(AND(B231=300, OR(AND(E231='club records'!$B$16, F231&lt;='club records'!$C$16), AND(E231='club records'!$B$17, F231&lt;='club records'!$C$17))), "CR", " ")</f>
        <v xml:space="preserve"> </v>
      </c>
      <c r="N231" s="15" t="str">
        <f>IF(AND(B231=400, OR(AND(E231='club records'!$B$18, F231&lt;='club records'!$C$18), AND(E231='club records'!$B$19, F231&lt;='club records'!$C$19), AND(E231='club records'!$B$20, F231&lt;='club records'!$C$20), AND(E231='club records'!$B$21, F231&lt;='club records'!$C$21))), "CR", " ")</f>
        <v xml:space="preserve"> </v>
      </c>
      <c r="O231" s="15" t="str">
        <f>IF(AND(B231=800, OR(AND(E231='club records'!$B$22, F231&lt;='club records'!$C$22), AND(E231='club records'!$B$23, F231&lt;='club records'!$C$23), AND(E231='club records'!$B$24, F231&lt;='club records'!$C$24), AND(E231='club records'!$B$25, F231&lt;='club records'!$C$25), AND(E231='club records'!$B$26, F231&lt;='club records'!$C$26))), "CR", " ")</f>
        <v xml:space="preserve"> </v>
      </c>
      <c r="P231" s="15"/>
      <c r="Q231" s="15"/>
      <c r="R231" s="15" t="str">
        <f>IF(AND(B231="1600 (Mile)",OR(AND(E231='club records'!$B$34,F231&lt;='club records'!$C$34),AND(E231='club records'!$B$35,F231&lt;='club records'!$C$35),AND(E231='club records'!$B$36,F231&lt;='club records'!$C$36),AND(E231='club records'!$B$37,F231&lt;='club records'!$C$37))),"CR"," ")</f>
        <v xml:space="preserve"> </v>
      </c>
      <c r="S231" s="15"/>
      <c r="T231" s="1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5"/>
      <c r="BB231" s="15"/>
      <c r="BC231" s="15"/>
      <c r="BD231" s="15"/>
      <c r="BE231" s="15"/>
      <c r="BF231" s="15"/>
      <c r="BG231" s="15"/>
      <c r="BH231" s="15"/>
    </row>
    <row r="232" spans="1:62" ht="14.5" x14ac:dyDescent="0.35">
      <c r="A232" s="1" t="str">
        <f t="shared" si="17"/>
        <v>U15</v>
      </c>
      <c r="B232" s="2" t="s">
        <v>7</v>
      </c>
      <c r="C232" s="1" t="s">
        <v>71</v>
      </c>
      <c r="D232" s="1" t="s">
        <v>72</v>
      </c>
      <c r="E232" s="19" t="s">
        <v>11</v>
      </c>
      <c r="F232" s="20">
        <v>5.52</v>
      </c>
      <c r="G232" s="26">
        <v>43715</v>
      </c>
      <c r="H232" s="1" t="s">
        <v>552</v>
      </c>
      <c r="I232" s="1" t="s">
        <v>553</v>
      </c>
      <c r="J232" s="15" t="str">
        <f>IF(OR(K232="CR", L232="CR", M232="CR", N232="CR", O232="CR", P232="CR", Q232="CR", R232="CR", S232="CR", T232="CR",U232="CR", V232="CR", W232="CR", X232="CR", Y232="CR", Z232="CR", AA232="CR", AB232="CR", AC232="CR", AD232="CR", AE232="CR", AF232="CR", AG232="CR", AH232="CR", AI232="CR", AJ232="CR", AK232="CR", AL232="CR", AM232="CR", AN232="CR", AO232="CR", AP232="CR", AQ232="CR", AR232="CR", AS232="CR", AT232="CR", AU232="CR", AV232="CR", AW232="CR", AX232="CR", AY232="CR", AZ232="CR", BA232="CR", BB232="CR", BC232="CR", BD232="CR", BE232="CR", BF232="CR", BG232="CR", BH232="CR"), "***CLUB RECORD***", "")</f>
        <v/>
      </c>
      <c r="K232" s="15" t="str">
        <f>IF(AND(B232=100, OR(AND(E232='club records'!$B$6, F232&lt;='club records'!$C$6), AND(E232='club records'!$B$7, F232&lt;='club records'!$C$7), AND(E232='club records'!$B$8, F232&lt;='club records'!$C$8), AND(E232='club records'!$B$9, F232&lt;='club records'!$C$9), AND(E232='club records'!$B$10, F232&lt;='club records'!$C$10))), "CR", " ")</f>
        <v xml:space="preserve"> </v>
      </c>
      <c r="L232" s="15" t="str">
        <f>IF(AND(B232=200, OR(AND(E232='club records'!$B$11, F232&lt;='club records'!$C$11), AND(E232='club records'!$B$12, F232&lt;='club records'!$C$12), AND(E232='club records'!$B$13, F232&lt;='club records'!$C$13), AND(E232='club records'!$B$14, F232&lt;='club records'!$C$14), AND(E232='club records'!$B$15, F232&lt;='club records'!$C$15))), "CR", " ")</f>
        <v xml:space="preserve"> </v>
      </c>
      <c r="M232" s="15" t="str">
        <f>IF(AND(B232=300, OR(AND(E232='club records'!$B$16, F232&lt;='club records'!$C$16), AND(E232='club records'!$B$17, F232&lt;='club records'!$C$17))), "CR", " ")</f>
        <v xml:space="preserve"> </v>
      </c>
      <c r="N232" s="15" t="str">
        <f>IF(AND(B232=400, OR(AND(E232='club records'!$B$18, F232&lt;='club records'!$C$18), AND(E232='club records'!$B$19, F232&lt;='club records'!$C$19), AND(E232='club records'!$B$20, F232&lt;='club records'!$C$20), AND(E232='club records'!$B$21, F232&lt;='club records'!$C$21))), "CR", " ")</f>
        <v xml:space="preserve"> </v>
      </c>
      <c r="O232" s="15" t="str">
        <f>IF(AND(B232=800, OR(AND(E232='club records'!$B$22, F232&lt;='club records'!$C$22), AND(E232='club records'!$B$23, F232&lt;='club records'!$C$23), AND(E232='club records'!$B$24, F232&lt;='club records'!$C$24), AND(E232='club records'!$B$25, F232&lt;='club records'!$C$25), AND(E232='club records'!$B$26, F232&lt;='club records'!$C$26))), "CR", " ")</f>
        <v xml:space="preserve"> </v>
      </c>
      <c r="P232" s="15" t="str">
        <f>IF(AND(B232=1000, OR(AND(E232='club records'!$B$27, F232&lt;='club records'!$C$27), AND(E232='club records'!$B$28, F232&lt;='club records'!$C$28))), "CR", " ")</f>
        <v xml:space="preserve"> </v>
      </c>
      <c r="Q232" s="15" t="str">
        <f>IF(AND(B232=1500, OR(AND(E232='club records'!$B$29, F232&lt;='club records'!$C$29), AND(E232='club records'!$B$30, F232&lt;='club records'!$C$30), AND(E232='club records'!$B$31, F232&lt;='club records'!$C$31), AND(E232='club records'!$B$32, F232&lt;='club records'!$C$32), AND(E232='club records'!$B$33, F232&lt;='club records'!$C$33))), "CR", " ")</f>
        <v xml:space="preserve"> </v>
      </c>
      <c r="R232" s="15" t="str">
        <f>IF(AND(B232="1600 (Mile)",OR(AND(E232='club records'!$B$34,F232&lt;='club records'!$C$34),AND(E232='club records'!$B$35,F232&lt;='club records'!$C$35),AND(E232='club records'!$B$36,F232&lt;='club records'!$C$36),AND(E232='club records'!$B$37,F232&lt;='club records'!$C$37))),"CR"," ")</f>
        <v xml:space="preserve"> </v>
      </c>
      <c r="S232" s="15" t="str">
        <f>IF(AND(B232=3000, OR(AND(E232='club records'!$B$38, F232&lt;='club records'!$C$38), AND(E232='club records'!$B$39, F232&lt;='club records'!$C$39), AND(E232='club records'!$B$40, F232&lt;='club records'!$C$40), AND(E232='club records'!$B$41, F232&lt;='club records'!$C$41))), "CR", " ")</f>
        <v xml:space="preserve"> </v>
      </c>
      <c r="T232" s="15" t="str">
        <f>IF(AND(B232=5000, OR(AND(E232='club records'!$B$42, F232&lt;='club records'!$C$42), AND(E232='club records'!$B$43, F232&lt;='club records'!$C$43))), "CR", " ")</f>
        <v xml:space="preserve"> </v>
      </c>
      <c r="U232" s="14" t="str">
        <f>IF(AND(B232=10000, OR(AND(E232='club records'!$B$44, F232&lt;='club records'!$C$44), AND(E232='club records'!$B$45, F232&lt;='club records'!$C$45))), "CR", " ")</f>
        <v xml:space="preserve"> </v>
      </c>
      <c r="V232" s="14" t="str">
        <f>IF(AND(B232="high jump", OR(AND(E232='club records'!$F$1, F232&gt;='club records'!$G$1), AND(E232='club records'!$F$2, F232&gt;='club records'!$G$2), AND(E232='club records'!$F$3, F232&gt;='club records'!$G$3), AND(E232='club records'!$F$4, F232&gt;='club records'!$G$4), AND(E232='club records'!$F$5, F232&gt;='club records'!$G$5))), "CR", " ")</f>
        <v xml:space="preserve"> </v>
      </c>
      <c r="W232" s="14" t="str">
        <f>IF(AND(B232="long jump", OR(AND(E232='club records'!$F$6, F232&gt;='club records'!$G$6), AND(E232='club records'!$F$7, F232&gt;='club records'!$G$7), AND(E232='club records'!$F$8, F232&gt;='club records'!$G$8), AND(E232='club records'!$F$9, F232&gt;='club records'!$G$9), AND(E232='club records'!$F$10, F232&gt;='club records'!$G$10))), "CR", " ")</f>
        <v xml:space="preserve"> </v>
      </c>
      <c r="X232" s="14" t="str">
        <f>IF(AND(B232="triple jump", OR(AND(E232='club records'!$F$11, F232&gt;='club records'!$G$11), AND(E232='club records'!$F$12, F232&gt;='club records'!$G$12), AND(E232='club records'!$F$13, F232&gt;='club records'!$G$13), AND(E232='club records'!$F$14, F232&gt;='club records'!$G$14), AND(E232='club records'!$F$15, F232&gt;='club records'!$G$15))), "CR", " ")</f>
        <v xml:space="preserve"> </v>
      </c>
      <c r="Y232" s="14" t="str">
        <f>IF(AND(B232="pole vault", OR(AND(E232='club records'!$F$16, F232&gt;='club records'!$G$16), AND(E232='club records'!$F$17, F232&gt;='club records'!$G$17), AND(E232='club records'!$F$18, F232&gt;='club records'!$G$18), AND(E232='club records'!$F$19, F232&gt;='club records'!$G$19), AND(E232='club records'!$F$20, F232&gt;='club records'!$G$20))), "CR", " ")</f>
        <v xml:space="preserve"> </v>
      </c>
      <c r="Z232" s="14" t="str">
        <f>IF(AND(B232="discus 1", E232='club records'!$F$21, F232&gt;='club records'!$G$21), "CR", " ")</f>
        <v xml:space="preserve"> </v>
      </c>
      <c r="AA232" s="14" t="str">
        <f>IF(AND(B232="discus 1.25", E232='club records'!$F$22, F232&gt;='club records'!$G$22), "CR", " ")</f>
        <v xml:space="preserve"> </v>
      </c>
      <c r="AB232" s="14" t="str">
        <f>IF(AND(B232="discus 1.5", E232='club records'!$F$23, F232&gt;='club records'!$G$23), "CR", " ")</f>
        <v xml:space="preserve"> </v>
      </c>
      <c r="AC232" s="14" t="str">
        <f>IF(AND(B232="discus 1.75", E232='club records'!$F$24, F232&gt;='club records'!$G$24), "CR", " ")</f>
        <v xml:space="preserve"> </v>
      </c>
      <c r="AD232" s="14" t="str">
        <f>IF(AND(B232="discus 2", E232='club records'!$F$25, F232&gt;='club records'!$G$25), "CR", " ")</f>
        <v xml:space="preserve"> </v>
      </c>
      <c r="AE232" s="14" t="str">
        <f>IF(AND(B232="hammer 4", E232='club records'!$F$27, F232&gt;='club records'!$G$27), "CR", " ")</f>
        <v xml:space="preserve"> </v>
      </c>
      <c r="AF232" s="14" t="str">
        <f>IF(AND(B232="hammer 5", E232='club records'!$F$28, F232&gt;='club records'!$G$28), "CR", " ")</f>
        <v xml:space="preserve"> </v>
      </c>
      <c r="AG232" s="14" t="str">
        <f>IF(AND(B232="hammer 6", E232='club records'!$F$29, F232&gt;='club records'!$G$29), "CR", " ")</f>
        <v xml:space="preserve"> </v>
      </c>
      <c r="AH232" s="14" t="str">
        <f>IF(AND(B232="hammer 7.26", E232='club records'!$F$30, F232&gt;='club records'!$G$30), "CR", " ")</f>
        <v xml:space="preserve"> </v>
      </c>
      <c r="AI232" s="14" t="str">
        <f>IF(AND(B232="javelin 400", E232='club records'!$F$31, F232&gt;='club records'!$G$31), "CR", " ")</f>
        <v xml:space="preserve"> </v>
      </c>
      <c r="AJ232" s="14" t="str">
        <f>IF(AND(B232="javelin 600", E232='club records'!$F$32, F232&gt;='club records'!$G$32), "CR", " ")</f>
        <v xml:space="preserve"> </v>
      </c>
      <c r="AK232" s="14" t="str">
        <f>IF(AND(B232="javelin 700", E232='club records'!$F$33, F232&gt;='club records'!$G$33), "CR", " ")</f>
        <v xml:space="preserve"> </v>
      </c>
      <c r="AL232" s="14" t="str">
        <f>IF(AND(B232="javelin 800", OR(AND(E232='club records'!$F$34, F232&gt;='club records'!$G$34), AND(E232='club records'!$F$35, F232&gt;='club records'!$G$35))), "CR", " ")</f>
        <v xml:space="preserve"> </v>
      </c>
      <c r="AM232" s="14" t="str">
        <f>IF(AND(B232="shot 3", E232='club records'!$F$36, F232&gt;='club records'!$G$36), "CR", " ")</f>
        <v xml:space="preserve"> </v>
      </c>
      <c r="AN232" s="14" t="str">
        <f>IF(AND(B232="shot 4", E232='club records'!$F$37, F232&gt;='club records'!$G$37), "CR", " ")</f>
        <v xml:space="preserve"> </v>
      </c>
      <c r="AO232" s="14" t="str">
        <f>IF(AND(B232="shot 5", E232='club records'!$F$38, F232&gt;='club records'!$G$38), "CR", " ")</f>
        <v xml:space="preserve"> </v>
      </c>
      <c r="AP232" s="14" t="str">
        <f>IF(AND(B232="shot 6", E232='club records'!$F$39, F232&gt;='club records'!$G$39), "CR", " ")</f>
        <v xml:space="preserve"> </v>
      </c>
      <c r="AQ232" s="14" t="str">
        <f>IF(AND(B232="shot 7.26", E232='club records'!$F$40, F232&gt;='club records'!$G$40), "CR", " ")</f>
        <v xml:space="preserve"> </v>
      </c>
      <c r="AR232" s="14" t="str">
        <f>IF(AND(B232="60H",OR(AND(E232='club records'!$J$1,F232&lt;='club records'!$K$1),AND(E232='club records'!$J$2,F232&lt;='club records'!$K$2),AND(E232='club records'!$J$3,F232&lt;='club records'!$K$3),AND(E232='club records'!$J$4,F232&lt;='club records'!$K$4),AND(E232='club records'!$J$5,F232&lt;='club records'!$K$5))),"CR"," ")</f>
        <v xml:space="preserve"> </v>
      </c>
      <c r="AS232" s="14" t="str">
        <f>IF(AND(B232="75H", AND(E232='club records'!$J$6, F232&lt;='club records'!$K$6)), "CR", " ")</f>
        <v xml:space="preserve"> </v>
      </c>
      <c r="AT232" s="14" t="str">
        <f>IF(AND(B232="80H", AND(E232='club records'!$J$7, F232&lt;='club records'!$K$7)), "CR", " ")</f>
        <v xml:space="preserve"> </v>
      </c>
      <c r="AU232" s="14" t="str">
        <f>IF(AND(B232="100H", AND(E232='club records'!$J$8, F232&lt;='club records'!$K$8)), "CR", " ")</f>
        <v xml:space="preserve"> </v>
      </c>
      <c r="AV232" s="14" t="str">
        <f>IF(AND(B232="110H", OR(AND(E232='club records'!$J$9, F232&lt;='club records'!$K$9), AND(E232='club records'!$J$10, F232&lt;='club records'!$K$10))), "CR", " ")</f>
        <v xml:space="preserve"> </v>
      </c>
      <c r="AW232" s="14" t="str">
        <f>IF(AND(B232="400H", OR(AND(E232='club records'!$J$11, F232&lt;='club records'!$K$11), AND(E232='club records'!$J$12, F232&lt;='club records'!$K$12), AND(E232='club records'!$J$13, F232&lt;='club records'!$K$13), AND(E232='club records'!$J$14, F232&lt;='club records'!$K$14))), "CR", " ")</f>
        <v xml:space="preserve"> </v>
      </c>
      <c r="AX232" s="14" t="str">
        <f>IF(AND(B232="1500SC", AND(E232='club records'!$J$15, F232&lt;='club records'!$K$15)), "CR", " ")</f>
        <v xml:space="preserve"> </v>
      </c>
      <c r="AY232" s="14" t="str">
        <f>IF(AND(B232="2000SC", OR(AND(E232='club records'!$J$17, F232&lt;='club records'!$K$17), AND(E232='club records'!$J$18, F232&lt;='club records'!$K$18))), "CR", " ")</f>
        <v xml:space="preserve"> </v>
      </c>
      <c r="AZ232" s="14" t="str">
        <f>IF(AND(B232="3000SC", OR(AND(E232='club records'!$J$20, F232&lt;='club records'!$K$20), AND(E232='club records'!$J$21, F232&lt;='club records'!$K$21))), "CR", " ")</f>
        <v xml:space="preserve"> </v>
      </c>
      <c r="BA232" s="15" t="str">
        <f>IF(AND(B232="4x100", OR(AND(E232='club records'!$N$1, F232&lt;='club records'!$O$1), AND(E232='club records'!$N$2, F232&lt;='club records'!$O$2), AND(E232='club records'!$N$3, F232&lt;='club records'!$O$3), AND(E232='club records'!$N$4, F232&lt;='club records'!$O$4), AND(E232='club records'!$N$5, F232&lt;='club records'!$O$5))), "CR", " ")</f>
        <v xml:space="preserve"> </v>
      </c>
      <c r="BB232" s="15" t="str">
        <f>IF(AND(B232="4x200", OR(AND(E232='club records'!$N$6, F232&lt;='club records'!$O$6), AND(E232='club records'!$N$7, F232&lt;='club records'!$O$7), AND(E232='club records'!$N$8, F232&lt;='club records'!$O$8), AND(E232='club records'!$N$9, F232&lt;='club records'!$O$9), AND(E232='club records'!$N$10, F232&lt;='club records'!$O$10))), "CR", " ")</f>
        <v xml:space="preserve"> </v>
      </c>
      <c r="BC232" s="15" t="str">
        <f>IF(AND(B232="4x300", AND(E232='club records'!$N$11, F232&lt;='club records'!$O$11)), "CR", " ")</f>
        <v xml:space="preserve"> </v>
      </c>
      <c r="BD232" s="15" t="str">
        <f>IF(AND(B232="4x400", OR(AND(E232='club records'!$N$12, F232&lt;='club records'!$O$12), AND(E232='club records'!$N$13, F232&lt;='club records'!$O$13), AND(E232='club records'!$N$14, F232&lt;='club records'!$O$14), AND(E232='club records'!$N$15, F232&lt;='club records'!$O$15))), "CR", " ")</f>
        <v xml:space="preserve"> </v>
      </c>
      <c r="BE232" s="15" t="str">
        <f>IF(AND(B232="3x800", OR(AND(E232='club records'!$N$16, F232&lt;='club records'!$O$16), AND(E232='club records'!$N$17, F232&lt;='club records'!$O$17), AND(E232='club records'!$N$18, F232&lt;='club records'!$O$18))), "CR", " ")</f>
        <v xml:space="preserve"> </v>
      </c>
      <c r="BF232" s="15" t="str">
        <f>IF(AND(B232="pentathlon", OR(AND(E232='club records'!$N$21, F232&gt;='club records'!$O$21), AND(E232='club records'!$N$22, F232&gt;='club records'!$O$22),AND(E232='club records'!$N$23, F232&gt;='club records'!$O$23),AND(E232='club records'!$N$24, F232&gt;='club records'!$O$24))), "CR", " ")</f>
        <v xml:space="preserve"> </v>
      </c>
      <c r="BG232" s="15" t="str">
        <f>IF(AND(B232="heptathlon", OR(AND(E232='club records'!$N$26, F232&gt;='club records'!$O$26), AND(E232='club records'!$N$27, F232&gt;='club records'!$O$27))), "CR", " ")</f>
        <v xml:space="preserve"> </v>
      </c>
      <c r="BH232" s="15" t="str">
        <f>IF(AND(B232="decathlon", OR(AND(E232='club records'!$N$29, F232&gt;='club records'!$O$29), AND(E232='club records'!$N$30, F232&gt;='club records'!$O$30),AND(E232='club records'!$N$31, F232&gt;='club records'!$O$31))), "CR", " ")</f>
        <v xml:space="preserve"> </v>
      </c>
    </row>
    <row r="233" spans="1:62" ht="14.5" x14ac:dyDescent="0.35">
      <c r="A233" s="1" t="s">
        <v>11</v>
      </c>
      <c r="B233" s="2" t="s">
        <v>9</v>
      </c>
      <c r="C233" s="1" t="s">
        <v>73</v>
      </c>
      <c r="D233" s="1" t="s">
        <v>530</v>
      </c>
      <c r="E233" s="19" t="s">
        <v>11</v>
      </c>
      <c r="F233" s="21">
        <v>2.1</v>
      </c>
      <c r="G233" s="26">
        <v>43715</v>
      </c>
      <c r="H233" s="1" t="s">
        <v>552</v>
      </c>
      <c r="I233" s="1" t="s">
        <v>553</v>
      </c>
      <c r="J233" s="15" t="s">
        <v>410</v>
      </c>
      <c r="O233" s="1"/>
      <c r="P233" s="1"/>
      <c r="Q233" s="1"/>
      <c r="R233" s="1"/>
      <c r="S233" s="1"/>
      <c r="T233" s="1"/>
    </row>
    <row r="234" spans="1:62" ht="14.5" x14ac:dyDescent="0.35">
      <c r="A234" s="1" t="str">
        <f t="shared" ref="A234:A241" si="19">E234</f>
        <v>U15</v>
      </c>
      <c r="B234" s="2" t="s">
        <v>29</v>
      </c>
      <c r="C234" s="1" t="s">
        <v>93</v>
      </c>
      <c r="D234" s="1" t="s">
        <v>82</v>
      </c>
      <c r="E234" s="19" t="s">
        <v>11</v>
      </c>
      <c r="F234" s="21">
        <v>8.69</v>
      </c>
      <c r="G234" s="26" t="s">
        <v>414</v>
      </c>
      <c r="H234" s="1" t="s">
        <v>313</v>
      </c>
      <c r="I234" s="1" t="s">
        <v>411</v>
      </c>
      <c r="J234" s="15" t="s">
        <v>410</v>
      </c>
      <c r="K234" s="15" t="str">
        <f>IF(AND(B234=100, OR(AND(E234='club records'!$B$6, F234&lt;='club records'!$C$6), AND(E234='club records'!$B$7, F234&lt;='club records'!$C$7), AND(E234='club records'!$B$8, F234&lt;='club records'!$C$8), AND(E234='club records'!$B$9, F234&lt;='club records'!$C$9), AND(E234='club records'!$B$10, F234&lt;='club records'!$C$10))), "CR", " ")</f>
        <v xml:space="preserve"> </v>
      </c>
      <c r="L234" s="15" t="str">
        <f>IF(AND(B234=200, OR(AND(E234='club records'!$B$11, F234&lt;='club records'!$C$11), AND(E234='club records'!$B$12, F234&lt;='club records'!$C$12), AND(E234='club records'!$B$13, F234&lt;='club records'!$C$13), AND(E234='club records'!$B$14, F234&lt;='club records'!$C$14), AND(E234='club records'!$B$15, F234&lt;='club records'!$C$15))), "CR", " ")</f>
        <v xml:space="preserve"> </v>
      </c>
      <c r="M234" s="15" t="str">
        <f>IF(AND(B234=300, OR(AND(E234='club records'!$B$16, F234&lt;='club records'!$C$16), AND(E234='club records'!$B$17, F234&lt;='club records'!$C$17))), "CR", " ")</f>
        <v xml:space="preserve"> </v>
      </c>
      <c r="N234" s="15" t="str">
        <f>IF(AND(B234=400, OR(AND(E234='club records'!$B$18, F234&lt;='club records'!$C$18), AND(E234='club records'!$B$19, F234&lt;='club records'!$C$19), AND(E234='club records'!$B$20, F234&lt;='club records'!$C$20), AND(E234='club records'!$B$21, F234&lt;='club records'!$C$21))), "CR", " ")</f>
        <v xml:space="preserve"> </v>
      </c>
      <c r="O234" s="15" t="str">
        <f>IF(AND(B234=800, OR(AND(E234='club records'!$B$22, F234&lt;='club records'!$C$22), AND(E234='club records'!$B$23, F234&lt;='club records'!$C$23), AND(E234='club records'!$B$24, F234&lt;='club records'!$C$24), AND(E234='club records'!$B$25, F234&lt;='club records'!$C$25), AND(E234='club records'!$B$26, F234&lt;='club records'!$C$26))), "CR", " ")</f>
        <v xml:space="preserve"> </v>
      </c>
      <c r="P234" s="15"/>
      <c r="Q234" s="15"/>
      <c r="R234" s="15" t="str">
        <f>IF(AND(B234="1600 (Mile)",OR(AND(E234='club records'!$B$34,F234&lt;='club records'!$C$34),AND(E234='club records'!$B$35,F234&lt;='club records'!$C$35),AND(E234='club records'!$B$36,F234&lt;='club records'!$C$36),AND(E234='club records'!$B$37,F234&lt;='club records'!$C$37))),"CR"," ")</f>
        <v xml:space="preserve"> </v>
      </c>
      <c r="S234" s="15"/>
      <c r="T234" s="1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5"/>
      <c r="BB234" s="15"/>
      <c r="BC234" s="15"/>
      <c r="BD234" s="15"/>
      <c r="BE234" s="15"/>
      <c r="BF234" s="15"/>
      <c r="BG234" s="15"/>
      <c r="BH234" s="15"/>
    </row>
    <row r="235" spans="1:62" ht="14.5" x14ac:dyDescent="0.35">
      <c r="A235" s="1" t="str">
        <f t="shared" si="19"/>
        <v>U15</v>
      </c>
      <c r="B235" s="2" t="s">
        <v>30</v>
      </c>
      <c r="C235" s="1" t="s">
        <v>125</v>
      </c>
      <c r="D235" s="1" t="s">
        <v>0</v>
      </c>
      <c r="E235" s="19" t="s">
        <v>11</v>
      </c>
      <c r="F235" s="20">
        <v>4.01</v>
      </c>
      <c r="G235" s="26">
        <v>43603</v>
      </c>
      <c r="H235" s="1" t="s">
        <v>304</v>
      </c>
      <c r="I235" s="1" t="s">
        <v>358</v>
      </c>
      <c r="J235" s="15" t="str">
        <f>IF(OR(K235="CR", L235="CR", M235="CR", N235="CR", O235="CR", P235="CR", Q235="CR", R235="CR", S235="CR", T235="CR",U235="CR", V235="CR", W235="CR", X235="CR", Y235="CR", Z235="CR", AA235="CR", AB235="CR", AC235="CR", AD235="CR", AE235="CR", AF235="CR", AG235="CR", AH235="CR", AI235="CR", AJ235="CR", AK235="CR", AL235="CR", AM235="CR", AN235="CR", AO235="CR", AP235="CR", AQ235="CR", AR235="CR", AS235="CR", AT235="CR", AU235="CR", AV235="CR", AW235="CR", AX235="CR", AY235="CR", AZ235="CR", BA235="CR", BB235="CR", BC235="CR", BD235="CR", BE235="CR", BF235="CR", BG235="CR", BH235="CR"), "***CLUB RECORD***", "")</f>
        <v/>
      </c>
      <c r="K235" s="15" t="str">
        <f>IF(AND(B235=100, OR(AND(E235='club records'!$B$6, F235&lt;='club records'!$C$6), AND(E235='club records'!$B$7, F235&lt;='club records'!$C$7), AND(E235='club records'!$B$8, F235&lt;='club records'!$C$8), AND(E235='club records'!$B$9, F235&lt;='club records'!$C$9), AND(E235='club records'!$B$10, F235&lt;='club records'!$C$10))), "CR", " ")</f>
        <v xml:space="preserve"> </v>
      </c>
      <c r="L235" s="15" t="str">
        <f>IF(AND(B235=200, OR(AND(E235='club records'!$B$11, F235&lt;='club records'!$C$11), AND(E235='club records'!$B$12, F235&lt;='club records'!$C$12), AND(E235='club records'!$B$13, F235&lt;='club records'!$C$13), AND(E235='club records'!$B$14, F235&lt;='club records'!$C$14), AND(E235='club records'!$B$15, F235&lt;='club records'!$C$15))), "CR", " ")</f>
        <v xml:space="preserve"> </v>
      </c>
      <c r="M235" s="15" t="str">
        <f>IF(AND(B235=300, OR(AND(E235='club records'!$B$16, F235&lt;='club records'!$C$16), AND(E235='club records'!$B$17, F235&lt;='club records'!$C$17))), "CR", " ")</f>
        <v xml:space="preserve"> </v>
      </c>
      <c r="N235" s="15" t="str">
        <f>IF(AND(B235=400, OR(AND(E235='club records'!$B$18, F235&lt;='club records'!$C$18), AND(E235='club records'!$B$19, F235&lt;='club records'!$C$19), AND(E235='club records'!$B$20, F235&lt;='club records'!$C$20), AND(E235='club records'!$B$21, F235&lt;='club records'!$C$21))), "CR", " ")</f>
        <v xml:space="preserve"> </v>
      </c>
      <c r="O235" s="15" t="str">
        <f>IF(AND(B235=800, OR(AND(E235='club records'!$B$22, F235&lt;='club records'!$C$22), AND(E235='club records'!$B$23, F235&lt;='club records'!$C$23), AND(E235='club records'!$B$24, F235&lt;='club records'!$C$24), AND(E235='club records'!$B$25, F235&lt;='club records'!$C$25), AND(E235='club records'!$B$26, F235&lt;='club records'!$C$26))), "CR", " ")</f>
        <v xml:space="preserve"> </v>
      </c>
      <c r="P235" s="15" t="str">
        <f>IF(AND(B235=1000, OR(AND(E235='club records'!$B$27, F235&lt;='club records'!$C$27), AND(E235='club records'!$B$28, F235&lt;='club records'!$C$28))), "CR", " ")</f>
        <v xml:space="preserve"> </v>
      </c>
      <c r="Q235" s="15" t="str">
        <f>IF(AND(B235=1500, OR(AND(E235='club records'!$B$29, F235&lt;='club records'!$C$29), AND(E235='club records'!$B$30, F235&lt;='club records'!$C$30), AND(E235='club records'!$B$31, F235&lt;='club records'!$C$31), AND(E235='club records'!$B$32, F235&lt;='club records'!$C$32), AND(E235='club records'!$B$33, F235&lt;='club records'!$C$33))), "CR", " ")</f>
        <v xml:space="preserve"> </v>
      </c>
      <c r="R235" s="15" t="str">
        <f>IF(AND(B235="1600 (Mile)",OR(AND(E235='club records'!$B$34,F235&lt;='club records'!$C$34),AND(E235='club records'!$B$35,F235&lt;='club records'!$C$35),AND(E235='club records'!$B$36,F235&lt;='club records'!$C$36),AND(E235='club records'!$B$37,F235&lt;='club records'!$C$37))),"CR"," ")</f>
        <v xml:space="preserve"> </v>
      </c>
      <c r="S235" s="15" t="str">
        <f>IF(AND(B235=3000, OR(AND(E235='club records'!$B$38, F235&lt;='club records'!$C$38), AND(E235='club records'!$B$39, F235&lt;='club records'!$C$39), AND(E235='club records'!$B$40, F235&lt;='club records'!$C$40), AND(E235='club records'!$B$41, F235&lt;='club records'!$C$41))), "CR", " ")</f>
        <v xml:space="preserve"> </v>
      </c>
      <c r="T235" s="15" t="str">
        <f>IF(AND(B235=5000, OR(AND(E235='club records'!$B$42, F235&lt;='club records'!$C$42), AND(E235='club records'!$B$43, F235&lt;='club records'!$C$43))), "CR", " ")</f>
        <v xml:space="preserve"> </v>
      </c>
      <c r="U235" s="14" t="str">
        <f>IF(AND(B235=10000, OR(AND(E235='club records'!$B$44, F235&lt;='club records'!$C$44), AND(E235='club records'!$B$45, F235&lt;='club records'!$C$45))), "CR", " ")</f>
        <v xml:space="preserve"> </v>
      </c>
      <c r="V235" s="14" t="str">
        <f>IF(AND(B235="high jump", OR(AND(E235='club records'!$F$1, F235&gt;='club records'!$G$1), AND(E235='club records'!$F$2, F235&gt;='club records'!$G$2), AND(E235='club records'!$F$3, F235&gt;='club records'!$G$3), AND(E235='club records'!$F$4, F235&gt;='club records'!$G$4), AND(E235='club records'!$F$5, F235&gt;='club records'!$G$5))), "CR", " ")</f>
        <v xml:space="preserve"> </v>
      </c>
      <c r="W235" s="14" t="str">
        <f>IF(AND(B235="long jump", OR(AND(E235='club records'!$F$6, F235&gt;='club records'!$G$6), AND(E235='club records'!$F$7, F235&gt;='club records'!$G$7), AND(E235='club records'!$F$8, F235&gt;='club records'!$G$8), AND(E235='club records'!$F$9, F235&gt;='club records'!$G$9), AND(E235='club records'!$F$10, F235&gt;='club records'!$G$10))), "CR", " ")</f>
        <v xml:space="preserve"> </v>
      </c>
      <c r="X235" s="14" t="str">
        <f>IF(AND(B235="triple jump", OR(AND(E235='club records'!$F$11, F235&gt;='club records'!$G$11), AND(E235='club records'!$F$12, F235&gt;='club records'!$G$12), AND(E235='club records'!$F$13, F235&gt;='club records'!$G$13), AND(E235='club records'!$F$14, F235&gt;='club records'!$G$14), AND(E235='club records'!$F$15, F235&gt;='club records'!$G$15))), "CR", " ")</f>
        <v xml:space="preserve"> </v>
      </c>
      <c r="Y235" s="14" t="str">
        <f>IF(AND(B235="pole vault", OR(AND(E235='club records'!$F$16, F235&gt;='club records'!$G$16), AND(E235='club records'!$F$17, F235&gt;='club records'!$G$17), AND(E235='club records'!$F$18, F235&gt;='club records'!$G$18), AND(E235='club records'!$F$19, F235&gt;='club records'!$G$19), AND(E235='club records'!$F$20, F235&gt;='club records'!$G$20))), "CR", " ")</f>
        <v xml:space="preserve"> </v>
      </c>
      <c r="Z235" s="14" t="str">
        <f>IF(AND(B235="discus 1", E235='club records'!$F$21, F235&gt;='club records'!$G$21), "CR", " ")</f>
        <v xml:space="preserve"> </v>
      </c>
      <c r="AA235" s="14" t="str">
        <f>IF(AND(B235="discus 1.25", E235='club records'!$F$22, F235&gt;='club records'!$G$22), "CR", " ")</f>
        <v xml:space="preserve"> </v>
      </c>
      <c r="AB235" s="14" t="str">
        <f>IF(AND(B235="discus 1.5", E235='club records'!$F$23, F235&gt;='club records'!$G$23), "CR", " ")</f>
        <v xml:space="preserve"> </v>
      </c>
      <c r="AC235" s="14" t="str">
        <f>IF(AND(B235="discus 1.75", E235='club records'!$F$24, F235&gt;='club records'!$G$24), "CR", " ")</f>
        <v xml:space="preserve"> </v>
      </c>
      <c r="AD235" s="14" t="str">
        <f>IF(AND(B235="discus 2", E235='club records'!$F$25, F235&gt;='club records'!$G$25), "CR", " ")</f>
        <v xml:space="preserve"> </v>
      </c>
      <c r="AE235" s="14" t="str">
        <f>IF(AND(B235="hammer 4", E235='club records'!$F$27, F235&gt;='club records'!$G$27), "CR", " ")</f>
        <v xml:space="preserve"> </v>
      </c>
      <c r="AF235" s="14" t="str">
        <f>IF(AND(B235="hammer 5", E235='club records'!$F$28, F235&gt;='club records'!$G$28), "CR", " ")</f>
        <v xml:space="preserve"> </v>
      </c>
      <c r="AG235" s="14" t="str">
        <f>IF(AND(B235="hammer 6", E235='club records'!$F$29, F235&gt;='club records'!$G$29), "CR", " ")</f>
        <v xml:space="preserve"> </v>
      </c>
      <c r="AH235" s="14" t="str">
        <f>IF(AND(B235="hammer 7.26", E235='club records'!$F$30, F235&gt;='club records'!$G$30), "CR", " ")</f>
        <v xml:space="preserve"> </v>
      </c>
      <c r="AI235" s="14" t="str">
        <f>IF(AND(B235="javelin 400", E235='club records'!$F$31, F235&gt;='club records'!$G$31), "CR", " ")</f>
        <v xml:space="preserve"> </v>
      </c>
      <c r="AJ235" s="14" t="str">
        <f>IF(AND(B235="javelin 600", E235='club records'!$F$32, F235&gt;='club records'!$G$32), "CR", " ")</f>
        <v xml:space="preserve"> </v>
      </c>
      <c r="AK235" s="14" t="str">
        <f>IF(AND(B235="javelin 700", E235='club records'!$F$33, F235&gt;='club records'!$G$33), "CR", " ")</f>
        <v xml:space="preserve"> </v>
      </c>
      <c r="AL235" s="14" t="str">
        <f>IF(AND(B235="javelin 800", OR(AND(E235='club records'!$F$34, F235&gt;='club records'!$G$34), AND(E235='club records'!$F$35, F235&gt;='club records'!$G$35))), "CR", " ")</f>
        <v xml:space="preserve"> </v>
      </c>
      <c r="AM235" s="14" t="str">
        <f>IF(AND(B235="shot 3", E235='club records'!$F$36, F235&gt;='club records'!$G$36), "CR", " ")</f>
        <v xml:space="preserve"> </v>
      </c>
      <c r="AN235" s="14" t="str">
        <f>IF(AND(B235="shot 4", E235='club records'!$F$37, F235&gt;='club records'!$G$37), "CR", " ")</f>
        <v xml:space="preserve"> </v>
      </c>
      <c r="AO235" s="14" t="str">
        <f>IF(AND(B235="shot 5", E235='club records'!$F$38, F235&gt;='club records'!$G$38), "CR", " ")</f>
        <v xml:space="preserve"> </v>
      </c>
      <c r="AP235" s="14" t="str">
        <f>IF(AND(B235="shot 6", E235='club records'!$F$39, F235&gt;='club records'!$G$39), "CR", " ")</f>
        <v xml:space="preserve"> </v>
      </c>
      <c r="AQ235" s="14" t="str">
        <f>IF(AND(B235="shot 7.26", E235='club records'!$F$40, F235&gt;='club records'!$G$40), "CR", " ")</f>
        <v xml:space="preserve"> </v>
      </c>
      <c r="AR235" s="14" t="str">
        <f>IF(AND(B235="60H",OR(AND(E235='club records'!$J$1,F235&lt;='club records'!$K$1),AND(E235='club records'!$J$2,F235&lt;='club records'!$K$2),AND(E235='club records'!$J$3,F235&lt;='club records'!$K$3),AND(E235='club records'!$J$4,F235&lt;='club records'!$K$4),AND(E235='club records'!$J$5,F235&lt;='club records'!$K$5))),"CR"," ")</f>
        <v xml:space="preserve"> </v>
      </c>
      <c r="AS235" s="14" t="str">
        <f>IF(AND(B235="75H", AND(E235='club records'!$J$6, F235&lt;='club records'!$K$6)), "CR", " ")</f>
        <v xml:space="preserve"> </v>
      </c>
      <c r="AT235" s="14" t="str">
        <f>IF(AND(B235="80H", AND(E235='club records'!$J$7, F235&lt;='club records'!$K$7)), "CR", " ")</f>
        <v xml:space="preserve"> </v>
      </c>
      <c r="AU235" s="14" t="str">
        <f>IF(AND(B235="100H", AND(E235='club records'!$J$8, F235&lt;='club records'!$K$8)), "CR", " ")</f>
        <v xml:space="preserve"> </v>
      </c>
      <c r="AV235" s="14" t="str">
        <f>IF(AND(B235="110H", OR(AND(E235='club records'!$J$9, F235&lt;='club records'!$K$9), AND(E235='club records'!$J$10, F235&lt;='club records'!$K$10))), "CR", " ")</f>
        <v xml:space="preserve"> </v>
      </c>
      <c r="AW235" s="14" t="str">
        <f>IF(AND(B235="400H", OR(AND(E235='club records'!$J$11, F235&lt;='club records'!$K$11), AND(E235='club records'!$J$12, F235&lt;='club records'!$K$12), AND(E235='club records'!$J$13, F235&lt;='club records'!$K$13), AND(E235='club records'!$J$14, F235&lt;='club records'!$K$14))), "CR", " ")</f>
        <v xml:space="preserve"> </v>
      </c>
      <c r="AX235" s="14" t="str">
        <f>IF(AND(B235="1500SC", AND(E235='club records'!$J$15, F235&lt;='club records'!$K$15)), "CR", " ")</f>
        <v xml:space="preserve"> </v>
      </c>
      <c r="AY235" s="14" t="str">
        <f>IF(AND(B235="2000SC", OR(AND(E235='club records'!$J$17, F235&lt;='club records'!$K$17), AND(E235='club records'!$J$18, F235&lt;='club records'!$K$18))), "CR", " ")</f>
        <v xml:space="preserve"> </v>
      </c>
      <c r="AZ235" s="14" t="str">
        <f>IF(AND(B235="3000SC", OR(AND(E235='club records'!$J$20, F235&lt;='club records'!$K$20), AND(E235='club records'!$J$21, F235&lt;='club records'!$K$21))), "CR", " ")</f>
        <v xml:space="preserve"> </v>
      </c>
      <c r="BA235" s="15" t="str">
        <f>IF(AND(B235="4x100", OR(AND(E235='club records'!$N$1, F235&lt;='club records'!$O$1), AND(E235='club records'!$N$2, F235&lt;='club records'!$O$2), AND(E235='club records'!$N$3, F235&lt;='club records'!$O$3), AND(E235='club records'!$N$4, F235&lt;='club records'!$O$4), AND(E235='club records'!$N$5, F235&lt;='club records'!$O$5))), "CR", " ")</f>
        <v xml:space="preserve"> </v>
      </c>
      <c r="BB235" s="15" t="str">
        <f>IF(AND(B235="4x200", OR(AND(E235='club records'!$N$6, F235&lt;='club records'!$O$6), AND(E235='club records'!$N$7, F235&lt;='club records'!$O$7), AND(E235='club records'!$N$8, F235&lt;='club records'!$O$8), AND(E235='club records'!$N$9, F235&lt;='club records'!$O$9), AND(E235='club records'!$N$10, F235&lt;='club records'!$O$10))), "CR", " ")</f>
        <v xml:space="preserve"> </v>
      </c>
      <c r="BC235" s="15" t="str">
        <f>IF(AND(B235="4x300", AND(E235='club records'!$N$11, F235&lt;='club records'!$O$11)), "CR", " ")</f>
        <v xml:space="preserve"> </v>
      </c>
      <c r="BD235" s="15" t="str">
        <f>IF(AND(B235="4x400", OR(AND(E235='club records'!$N$12, F235&lt;='club records'!$O$12), AND(E235='club records'!$N$13, F235&lt;='club records'!$O$13), AND(E235='club records'!$N$14, F235&lt;='club records'!$O$14), AND(E235='club records'!$N$15, F235&lt;='club records'!$O$15))), "CR", " ")</f>
        <v xml:space="preserve"> </v>
      </c>
      <c r="BE235" s="15" t="str">
        <f>IF(AND(B235="3x800", OR(AND(E235='club records'!$N$16, F235&lt;='club records'!$O$16), AND(E235='club records'!$N$17, F235&lt;='club records'!$O$17), AND(E235='club records'!$N$18, F235&lt;='club records'!$O$18))), "CR", " ")</f>
        <v xml:space="preserve"> </v>
      </c>
      <c r="BF235" s="15" t="str">
        <f>IF(AND(B235="pentathlon", OR(AND(E235='club records'!$N$21, F235&gt;='club records'!$O$21), AND(E235='club records'!$N$22, F235&gt;='club records'!$O$22),AND(E235='club records'!$N$23, F235&gt;='club records'!$O$23),AND(E235='club records'!$N$24, F235&gt;='club records'!$O$24))), "CR", " ")</f>
        <v xml:space="preserve"> </v>
      </c>
      <c r="BG235" s="15" t="str">
        <f>IF(AND(B235="heptathlon", OR(AND(E235='club records'!$N$26, F235&gt;='club records'!$O$26), AND(E235='club records'!$N$27, F235&gt;='club records'!$O$27))), "CR", " ")</f>
        <v xml:space="preserve"> </v>
      </c>
      <c r="BH235" s="15" t="str">
        <f>IF(AND(B235="decathlon", OR(AND(E235='club records'!$N$29, F235&gt;='club records'!$O$29), AND(E235='club records'!$N$30, F235&gt;='club records'!$O$30),AND(E235='club records'!$N$31, F235&gt;='club records'!$O$31))), "CR", " ")</f>
        <v xml:space="preserve"> </v>
      </c>
    </row>
    <row r="236" spans="1:62" ht="14.5" x14ac:dyDescent="0.35">
      <c r="A236" s="1" t="str">
        <f t="shared" si="19"/>
        <v>U15</v>
      </c>
      <c r="B236" s="2" t="s">
        <v>30</v>
      </c>
      <c r="C236" s="1" t="s">
        <v>152</v>
      </c>
      <c r="D236" s="1" t="s">
        <v>153</v>
      </c>
      <c r="E236" s="19" t="s">
        <v>11</v>
      </c>
      <c r="F236" s="20">
        <v>5.76</v>
      </c>
      <c r="G236" s="26">
        <v>43604</v>
      </c>
      <c r="H236" s="1" t="s">
        <v>313</v>
      </c>
      <c r="I236" s="1" t="s">
        <v>361</v>
      </c>
      <c r="J236" s="15" t="str">
        <f>IF(OR(K236="CR", L236="CR", M236="CR", N236="CR", O236="CR", P236="CR", Q236="CR", R236="CR", S236="CR", T236="CR",U236="CR", V236="CR", W236="CR", X236="CR", Y236="CR", Z236="CR", AA236="CR", AB236="CR", AC236="CR", AD236="CR", AE236="CR", AF236="CR", AG236="CR", AH236="CR", AI236="CR", AJ236="CR", AK236="CR", AL236="CR", AM236="CR", AN236="CR", AO236="CR", AP236="CR", AQ236="CR", AR236="CR", AS236="CR", AT236="CR", AU236="CR", AV236="CR", AW236="CR", AX236="CR", AY236="CR", AZ236="CR", BA236="CR", BB236="CR", BC236="CR", BD236="CR", BE236="CR", BF236="CR", BG236="CR", BH236="CR"), "***CLUB RECORD***", "")</f>
        <v/>
      </c>
      <c r="K236" s="15" t="str">
        <f>IF(AND(B236=100, OR(AND(E236='club records'!$B$6, F236&lt;='club records'!$C$6), AND(E236='club records'!$B$7, F236&lt;='club records'!$C$7), AND(E236='club records'!$B$8, F236&lt;='club records'!$C$8), AND(E236='club records'!$B$9, F236&lt;='club records'!$C$9), AND(E236='club records'!$B$10, F236&lt;='club records'!$C$10))), "CR", " ")</f>
        <v xml:space="preserve"> </v>
      </c>
      <c r="L236" s="15" t="str">
        <f>IF(AND(B236=200, OR(AND(E236='club records'!$B$11, F236&lt;='club records'!$C$11), AND(E236='club records'!$B$12, F236&lt;='club records'!$C$12), AND(E236='club records'!$B$13, F236&lt;='club records'!$C$13), AND(E236='club records'!$B$14, F236&lt;='club records'!$C$14), AND(E236='club records'!$B$15, F236&lt;='club records'!$C$15))), "CR", " ")</f>
        <v xml:space="preserve"> </v>
      </c>
      <c r="M236" s="15" t="str">
        <f>IF(AND(B236=300, OR(AND(E236='club records'!$B$16, F236&lt;='club records'!$C$16), AND(E236='club records'!$B$17, F236&lt;='club records'!$C$17))), "CR", " ")</f>
        <v xml:space="preserve"> </v>
      </c>
      <c r="N236" s="15" t="str">
        <f>IF(AND(B236=400, OR(AND(E236='club records'!$B$18, F236&lt;='club records'!$C$18), AND(E236='club records'!$B$19, F236&lt;='club records'!$C$19), AND(E236='club records'!$B$20, F236&lt;='club records'!$C$20), AND(E236='club records'!$B$21, F236&lt;='club records'!$C$21))), "CR", " ")</f>
        <v xml:space="preserve"> </v>
      </c>
      <c r="O236" s="15" t="str">
        <f>IF(AND(B236=800, OR(AND(E236='club records'!$B$22, F236&lt;='club records'!$C$22), AND(E236='club records'!$B$23, F236&lt;='club records'!$C$23), AND(E236='club records'!$B$24, F236&lt;='club records'!$C$24), AND(E236='club records'!$B$25, F236&lt;='club records'!$C$25), AND(E236='club records'!$B$26, F236&lt;='club records'!$C$26))), "CR", " ")</f>
        <v xml:space="preserve"> </v>
      </c>
      <c r="P236" s="15" t="str">
        <f>IF(AND(B236=1000, OR(AND(E236='club records'!$B$27, F236&lt;='club records'!$C$27), AND(E236='club records'!$B$28, F236&lt;='club records'!$C$28))), "CR", " ")</f>
        <v xml:space="preserve"> </v>
      </c>
      <c r="Q236" s="15" t="str">
        <f>IF(AND(B236=1500, OR(AND(E236='club records'!$B$29, F236&lt;='club records'!$C$29), AND(E236='club records'!$B$30, F236&lt;='club records'!$C$30), AND(E236='club records'!$B$31, F236&lt;='club records'!$C$31), AND(E236='club records'!$B$32, F236&lt;='club records'!$C$32), AND(E236='club records'!$B$33, F236&lt;='club records'!$C$33))), "CR", " ")</f>
        <v xml:space="preserve"> </v>
      </c>
      <c r="R236" s="15" t="str">
        <f>IF(AND(B236="1600 (Mile)",OR(AND(E236='club records'!$B$34,F236&lt;='club records'!$C$34),AND(E236='club records'!$B$35,F236&lt;='club records'!$C$35),AND(E236='club records'!$B$36,F236&lt;='club records'!$C$36),AND(E236='club records'!$B$37,F236&lt;='club records'!$C$37))),"CR"," ")</f>
        <v xml:space="preserve"> </v>
      </c>
      <c r="S236" s="15" t="str">
        <f>IF(AND(B236=3000, OR(AND(E236='club records'!$B$38, F236&lt;='club records'!$C$38), AND(E236='club records'!$B$39, F236&lt;='club records'!$C$39), AND(E236='club records'!$B$40, F236&lt;='club records'!$C$40), AND(E236='club records'!$B$41, F236&lt;='club records'!$C$41))), "CR", " ")</f>
        <v xml:space="preserve"> </v>
      </c>
      <c r="T236" s="15" t="str">
        <f>IF(AND(B236=5000, OR(AND(E236='club records'!$B$42, F236&lt;='club records'!$C$42), AND(E236='club records'!$B$43, F236&lt;='club records'!$C$43))), "CR", " ")</f>
        <v xml:space="preserve"> </v>
      </c>
      <c r="U236" s="14" t="str">
        <f>IF(AND(B236=10000, OR(AND(E236='club records'!$B$44, F236&lt;='club records'!$C$44), AND(E236='club records'!$B$45, F236&lt;='club records'!$C$45))), "CR", " ")</f>
        <v xml:space="preserve"> </v>
      </c>
      <c r="V236" s="14" t="str">
        <f>IF(AND(B236="high jump", OR(AND(E236='club records'!$F$1, F236&gt;='club records'!$G$1), AND(E236='club records'!$F$2, F236&gt;='club records'!$G$2), AND(E236='club records'!$F$3, F236&gt;='club records'!$G$3), AND(E236='club records'!$F$4, F236&gt;='club records'!$G$4), AND(E236='club records'!$F$5, F236&gt;='club records'!$G$5))), "CR", " ")</f>
        <v xml:space="preserve"> </v>
      </c>
      <c r="W236" s="14" t="str">
        <f>IF(AND(B236="long jump", OR(AND(E236='club records'!$F$6, F236&gt;='club records'!$G$6), AND(E236='club records'!$F$7, F236&gt;='club records'!$G$7), AND(E236='club records'!$F$8, F236&gt;='club records'!$G$8), AND(E236='club records'!$F$9, F236&gt;='club records'!$G$9), AND(E236='club records'!$F$10, F236&gt;='club records'!$G$10))), "CR", " ")</f>
        <v xml:space="preserve"> </v>
      </c>
      <c r="X236" s="14" t="str">
        <f>IF(AND(B236="triple jump", OR(AND(E236='club records'!$F$11, F236&gt;='club records'!$G$11), AND(E236='club records'!$F$12, F236&gt;='club records'!$G$12), AND(E236='club records'!$F$13, F236&gt;='club records'!$G$13), AND(E236='club records'!$F$14, F236&gt;='club records'!$G$14), AND(E236='club records'!$F$15, F236&gt;='club records'!$G$15))), "CR", " ")</f>
        <v xml:space="preserve"> </v>
      </c>
      <c r="Y236" s="14" t="str">
        <f>IF(AND(B236="pole vault", OR(AND(E236='club records'!$F$16, F236&gt;='club records'!$G$16), AND(E236='club records'!$F$17, F236&gt;='club records'!$G$17), AND(E236='club records'!$F$18, F236&gt;='club records'!$G$18), AND(E236='club records'!$F$19, F236&gt;='club records'!$G$19), AND(E236='club records'!$F$20, F236&gt;='club records'!$G$20))), "CR", " ")</f>
        <v xml:space="preserve"> </v>
      </c>
      <c r="Z236" s="14" t="str">
        <f>IF(AND(B236="discus 1", E236='club records'!$F$21, F236&gt;='club records'!$G$21), "CR", " ")</f>
        <v xml:space="preserve"> </v>
      </c>
      <c r="AA236" s="14" t="str">
        <f>IF(AND(B236="discus 1.25", E236='club records'!$F$22, F236&gt;='club records'!$G$22), "CR", " ")</f>
        <v xml:space="preserve"> </v>
      </c>
      <c r="AB236" s="14" t="str">
        <f>IF(AND(B236="discus 1.5", E236='club records'!$F$23, F236&gt;='club records'!$G$23), "CR", " ")</f>
        <v xml:space="preserve"> </v>
      </c>
      <c r="AC236" s="14" t="str">
        <f>IF(AND(B236="discus 1.75", E236='club records'!$F$24, F236&gt;='club records'!$G$24), "CR", " ")</f>
        <v xml:space="preserve"> </v>
      </c>
      <c r="AD236" s="14" t="str">
        <f>IF(AND(B236="discus 2", E236='club records'!$F$25, F236&gt;='club records'!$G$25), "CR", " ")</f>
        <v xml:space="preserve"> </v>
      </c>
      <c r="AE236" s="14" t="str">
        <f>IF(AND(B236="hammer 4", E236='club records'!$F$27, F236&gt;='club records'!$G$27), "CR", " ")</f>
        <v xml:space="preserve"> </v>
      </c>
      <c r="AF236" s="14" t="str">
        <f>IF(AND(B236="hammer 5", E236='club records'!$F$28, F236&gt;='club records'!$G$28), "CR", " ")</f>
        <v xml:space="preserve"> </v>
      </c>
      <c r="AG236" s="14" t="str">
        <f>IF(AND(B236="hammer 6", E236='club records'!$F$29, F236&gt;='club records'!$G$29), "CR", " ")</f>
        <v xml:space="preserve"> </v>
      </c>
      <c r="AH236" s="14" t="str">
        <f>IF(AND(B236="hammer 7.26", E236='club records'!$F$30, F236&gt;='club records'!$G$30), "CR", " ")</f>
        <v xml:space="preserve"> </v>
      </c>
      <c r="AI236" s="14" t="str">
        <f>IF(AND(B236="javelin 400", E236='club records'!$F$31, F236&gt;='club records'!$G$31), "CR", " ")</f>
        <v xml:space="preserve"> </v>
      </c>
      <c r="AJ236" s="14" t="str">
        <f>IF(AND(B236="javelin 600", E236='club records'!$F$32, F236&gt;='club records'!$G$32), "CR", " ")</f>
        <v xml:space="preserve"> </v>
      </c>
      <c r="AK236" s="14" t="str">
        <f>IF(AND(B236="javelin 700", E236='club records'!$F$33, F236&gt;='club records'!$G$33), "CR", " ")</f>
        <v xml:space="preserve"> </v>
      </c>
      <c r="AL236" s="14" t="str">
        <f>IF(AND(B236="javelin 800", OR(AND(E236='club records'!$F$34, F236&gt;='club records'!$G$34), AND(E236='club records'!$F$35, F236&gt;='club records'!$G$35))), "CR", " ")</f>
        <v xml:space="preserve"> </v>
      </c>
      <c r="AM236" s="14" t="str">
        <f>IF(AND(B236="shot 3", E236='club records'!$F$36, F236&gt;='club records'!$G$36), "CR", " ")</f>
        <v xml:space="preserve"> </v>
      </c>
      <c r="AN236" s="14" t="str">
        <f>IF(AND(B236="shot 4", E236='club records'!$F$37, F236&gt;='club records'!$G$37), "CR", " ")</f>
        <v xml:space="preserve"> </v>
      </c>
      <c r="AO236" s="14" t="str">
        <f>IF(AND(B236="shot 5", E236='club records'!$F$38, F236&gt;='club records'!$G$38), "CR", " ")</f>
        <v xml:space="preserve"> </v>
      </c>
      <c r="AP236" s="14" t="str">
        <f>IF(AND(B236="shot 6", E236='club records'!$F$39, F236&gt;='club records'!$G$39), "CR", " ")</f>
        <v xml:space="preserve"> </v>
      </c>
      <c r="AQ236" s="14" t="str">
        <f>IF(AND(B236="shot 7.26", E236='club records'!$F$40, F236&gt;='club records'!$G$40), "CR", " ")</f>
        <v xml:space="preserve"> </v>
      </c>
      <c r="AR236" s="14" t="str">
        <f>IF(AND(B236="60H",OR(AND(E236='club records'!$J$1,F236&lt;='club records'!$K$1),AND(E236='club records'!$J$2,F236&lt;='club records'!$K$2),AND(E236='club records'!$J$3,F236&lt;='club records'!$K$3),AND(E236='club records'!$J$4,F236&lt;='club records'!$K$4),AND(E236='club records'!$J$5,F236&lt;='club records'!$K$5))),"CR"," ")</f>
        <v xml:space="preserve"> </v>
      </c>
      <c r="AS236" s="14" t="str">
        <f>IF(AND(B236="75H", AND(E236='club records'!$J$6, F236&lt;='club records'!$K$6)), "CR", " ")</f>
        <v xml:space="preserve"> </v>
      </c>
      <c r="AT236" s="14" t="str">
        <f>IF(AND(B236="80H", AND(E236='club records'!$J$7, F236&lt;='club records'!$K$7)), "CR", " ")</f>
        <v xml:space="preserve"> </v>
      </c>
      <c r="AU236" s="14" t="str">
        <f>IF(AND(B236="100H", AND(E236='club records'!$J$8, F236&lt;='club records'!$K$8)), "CR", " ")</f>
        <v xml:space="preserve"> </v>
      </c>
      <c r="AV236" s="14" t="str">
        <f>IF(AND(B236="110H", OR(AND(E236='club records'!$J$9, F236&lt;='club records'!$K$9), AND(E236='club records'!$J$10, F236&lt;='club records'!$K$10))), "CR", " ")</f>
        <v xml:space="preserve"> </v>
      </c>
      <c r="AW236" s="14" t="str">
        <f>IF(AND(B236="400H", OR(AND(E236='club records'!$J$11, F236&lt;='club records'!$K$11), AND(E236='club records'!$J$12, F236&lt;='club records'!$K$12), AND(E236='club records'!$J$13, F236&lt;='club records'!$K$13), AND(E236='club records'!$J$14, F236&lt;='club records'!$K$14))), "CR", " ")</f>
        <v xml:space="preserve"> </v>
      </c>
      <c r="AX236" s="14" t="str">
        <f>IF(AND(B236="1500SC", AND(E236='club records'!$J$15, F236&lt;='club records'!$K$15)), "CR", " ")</f>
        <v xml:space="preserve"> </v>
      </c>
      <c r="AY236" s="14" t="str">
        <f>IF(AND(B236="2000SC", OR(AND(E236='club records'!$J$17, F236&lt;='club records'!$K$17), AND(E236='club records'!$J$18, F236&lt;='club records'!$K$18))), "CR", " ")</f>
        <v xml:space="preserve"> </v>
      </c>
      <c r="AZ236" s="14" t="str">
        <f>IF(AND(B236="3000SC", OR(AND(E236='club records'!$J$20, F236&lt;='club records'!$K$20), AND(E236='club records'!$J$21, F236&lt;='club records'!$K$21))), "CR", " ")</f>
        <v xml:space="preserve"> </v>
      </c>
      <c r="BA236" s="15" t="str">
        <f>IF(AND(B236="4x100", OR(AND(E236='club records'!$N$1, F236&lt;='club records'!$O$1), AND(E236='club records'!$N$2, F236&lt;='club records'!$O$2), AND(E236='club records'!$N$3, F236&lt;='club records'!$O$3), AND(E236='club records'!$N$4, F236&lt;='club records'!$O$4), AND(E236='club records'!$N$5, F236&lt;='club records'!$O$5))), "CR", " ")</f>
        <v xml:space="preserve"> </v>
      </c>
      <c r="BB236" s="15" t="str">
        <f>IF(AND(B236="4x200", OR(AND(E236='club records'!$N$6, F236&lt;='club records'!$O$6), AND(E236='club records'!$N$7, F236&lt;='club records'!$O$7), AND(E236='club records'!$N$8, F236&lt;='club records'!$O$8), AND(E236='club records'!$N$9, F236&lt;='club records'!$O$9), AND(E236='club records'!$N$10, F236&lt;='club records'!$O$10))), "CR", " ")</f>
        <v xml:space="preserve"> </v>
      </c>
      <c r="BC236" s="15" t="str">
        <f>IF(AND(B236="4x300", AND(E236='club records'!$N$11, F236&lt;='club records'!$O$11)), "CR", " ")</f>
        <v xml:space="preserve"> </v>
      </c>
      <c r="BD236" s="15" t="str">
        <f>IF(AND(B236="4x400", OR(AND(E236='club records'!$N$12, F236&lt;='club records'!$O$12), AND(E236='club records'!$N$13, F236&lt;='club records'!$O$13), AND(E236='club records'!$N$14, F236&lt;='club records'!$O$14), AND(E236='club records'!$N$15, F236&lt;='club records'!$O$15))), "CR", " ")</f>
        <v xml:space="preserve"> </v>
      </c>
      <c r="BE236" s="15" t="str">
        <f>IF(AND(B236="3x800", OR(AND(E236='club records'!$N$16, F236&lt;='club records'!$O$16), AND(E236='club records'!$N$17, F236&lt;='club records'!$O$17), AND(E236='club records'!$N$18, F236&lt;='club records'!$O$18))), "CR", " ")</f>
        <v xml:space="preserve"> </v>
      </c>
      <c r="BF236" s="15" t="str">
        <f>IF(AND(B236="pentathlon", OR(AND(E236='club records'!$N$21, F236&gt;='club records'!$O$21), AND(E236='club records'!$N$22, F236&gt;='club records'!$O$22),AND(E236='club records'!$N$23, F236&gt;='club records'!$O$23),AND(E236='club records'!$N$24, F236&gt;='club records'!$O$24))), "CR", " ")</f>
        <v xml:space="preserve"> </v>
      </c>
      <c r="BG236" s="15" t="str">
        <f>IF(AND(B236="heptathlon", OR(AND(E236='club records'!$N$26, F236&gt;='club records'!$O$26), AND(E236='club records'!$N$27, F236&gt;='club records'!$O$27))), "CR", " ")</f>
        <v xml:space="preserve"> </v>
      </c>
      <c r="BH236" s="15" t="str">
        <f>IF(AND(B236="decathlon", OR(AND(E236='club records'!$N$29, F236&gt;='club records'!$O$29), AND(E236='club records'!$N$30, F236&gt;='club records'!$O$30),AND(E236='club records'!$N$31, F236&gt;='club records'!$O$31))), "CR", " ")</f>
        <v xml:space="preserve"> </v>
      </c>
    </row>
    <row r="237" spans="1:62" ht="14.5" x14ac:dyDescent="0.35">
      <c r="A237" s="1" t="str">
        <f t="shared" si="19"/>
        <v>U15</v>
      </c>
      <c r="B237" s="2" t="s">
        <v>30</v>
      </c>
      <c r="C237" s="1" t="s">
        <v>80</v>
      </c>
      <c r="D237" s="1" t="s">
        <v>189</v>
      </c>
      <c r="E237" s="19" t="s">
        <v>11</v>
      </c>
      <c r="F237" s="20">
        <v>6.53</v>
      </c>
      <c r="G237" s="27">
        <v>43681</v>
      </c>
      <c r="H237" s="1" t="s">
        <v>313</v>
      </c>
      <c r="I237" s="1" t="s">
        <v>526</v>
      </c>
      <c r="J237" s="15" t="s">
        <v>410</v>
      </c>
      <c r="L237" s="15"/>
      <c r="M237" s="15"/>
      <c r="N237" s="15"/>
      <c r="O237" s="15"/>
      <c r="P237" s="15"/>
      <c r="Q237" s="15"/>
      <c r="R237" s="15"/>
      <c r="S237" s="15"/>
      <c r="T237" s="1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5"/>
      <c r="BB237" s="15"/>
      <c r="BC237" s="15"/>
      <c r="BD237" s="15"/>
      <c r="BE237" s="15"/>
      <c r="BF237" s="15"/>
      <c r="BG237" s="15"/>
      <c r="BH237" s="15"/>
    </row>
    <row r="238" spans="1:62" ht="14.5" x14ac:dyDescent="0.35">
      <c r="A238" s="1" t="str">
        <f t="shared" si="19"/>
        <v>U15</v>
      </c>
      <c r="B238" s="2" t="s">
        <v>30</v>
      </c>
      <c r="C238" s="1" t="s">
        <v>120</v>
      </c>
      <c r="D238" s="1" t="s">
        <v>63</v>
      </c>
      <c r="E238" s="19" t="s">
        <v>11</v>
      </c>
      <c r="F238" s="20">
        <v>7.48</v>
      </c>
      <c r="G238" s="27">
        <v>43635</v>
      </c>
      <c r="H238" s="1" t="s">
        <v>304</v>
      </c>
      <c r="I238" s="1" t="s">
        <v>305</v>
      </c>
      <c r="J238" s="15" t="str">
        <f t="shared" ref="J238:J246" si="20">IF(OR(K238="CR", L238="CR", M238="CR", N238="CR", O238="CR", P238="CR", Q238="CR", R238="CR", S238="CR", T238="CR",U238="CR", V238="CR", W238="CR", X238="CR", Y238="CR", Z238="CR", AA238="CR", AB238="CR", AC238="CR", AD238="CR", AE238="CR", AF238="CR", AG238="CR", AH238="CR", AI238="CR", AJ238="CR", AK238="CR", AL238="CR", AM238="CR", AN238="CR", AO238="CR", AP238="CR", AQ238="CR", AR238="CR", AS238="CR", AT238="CR", AU238="CR", AV238="CR", AW238="CR", AX238="CR", AY238="CR", AZ238="CR", BA238="CR", BB238="CR", BC238="CR", BD238="CR", BE238="CR", BF238="CR", BG238="CR", BH238="CR"), "***CLUB RECORD***", "")</f>
        <v/>
      </c>
      <c r="K238" s="15" t="str">
        <f>IF(AND(B238=100, OR(AND(E238='club records'!$B$6, F238&lt;='club records'!$C$6), AND(E238='club records'!$B$7, F238&lt;='club records'!$C$7), AND(E238='club records'!$B$8, F238&lt;='club records'!$C$8), AND(E238='club records'!$B$9, F238&lt;='club records'!$C$9), AND(E238='club records'!$B$10, F238&lt;='club records'!$C$10))), "CR", " ")</f>
        <v xml:space="preserve"> </v>
      </c>
      <c r="L238" s="15" t="str">
        <f>IF(AND(B238=200, OR(AND(E238='club records'!$B$11, F238&lt;='club records'!$C$11), AND(E238='club records'!$B$12, F238&lt;='club records'!$C$12), AND(E238='club records'!$B$13, F238&lt;='club records'!$C$13), AND(E238='club records'!$B$14, F238&lt;='club records'!$C$14), AND(E238='club records'!$B$15, F238&lt;='club records'!$C$15))), "CR", " ")</f>
        <v xml:space="preserve"> </v>
      </c>
      <c r="M238" s="15" t="str">
        <f>IF(AND(B238=300, OR(AND(E238='club records'!$B$16, F238&lt;='club records'!$C$16), AND(E238='club records'!$B$17, F238&lt;='club records'!$C$17))), "CR", " ")</f>
        <v xml:space="preserve"> </v>
      </c>
      <c r="N238" s="15" t="str">
        <f>IF(AND(B238=400, OR(AND(E238='club records'!$B$18, F238&lt;='club records'!$C$18), AND(E238='club records'!$B$19, F238&lt;='club records'!$C$19), AND(E238='club records'!$B$20, F238&lt;='club records'!$C$20), AND(E238='club records'!$B$21, F238&lt;='club records'!$C$21))), "CR", " ")</f>
        <v xml:space="preserve"> </v>
      </c>
      <c r="O238" s="15" t="str">
        <f>IF(AND(B238=800, OR(AND(E238='club records'!$B$22, F238&lt;='club records'!$C$22), AND(E238='club records'!$B$23, F238&lt;='club records'!$C$23), AND(E238='club records'!$B$24, F238&lt;='club records'!$C$24), AND(E238='club records'!$B$25, F238&lt;='club records'!$C$25), AND(E238='club records'!$B$26, F238&lt;='club records'!$C$26))), "CR", " ")</f>
        <v xml:space="preserve"> </v>
      </c>
      <c r="P238" s="15" t="str">
        <f>IF(AND(B238=1000, OR(AND(E238='club records'!$B$27, F238&lt;='club records'!$C$27), AND(E238='club records'!$B$28, F238&lt;='club records'!$C$28))), "CR", " ")</f>
        <v xml:space="preserve"> </v>
      </c>
      <c r="Q238" s="15" t="str">
        <f>IF(AND(B238=1500, OR(AND(E238='club records'!$B$29, F238&lt;='club records'!$C$29), AND(E238='club records'!$B$30, F238&lt;='club records'!$C$30), AND(E238='club records'!$B$31, F238&lt;='club records'!$C$31), AND(E238='club records'!$B$32, F238&lt;='club records'!$C$32), AND(E238='club records'!$B$33, F238&lt;='club records'!$C$33))), "CR", " ")</f>
        <v xml:space="preserve"> </v>
      </c>
      <c r="R238" s="15" t="str">
        <f>IF(AND(B238="1600 (Mile)",OR(AND(E238='club records'!$B$34,F238&lt;='club records'!$C$34),AND(E238='club records'!$B$35,F238&lt;='club records'!$C$35),AND(E238='club records'!$B$36,F238&lt;='club records'!$C$36),AND(E238='club records'!$B$37,F238&lt;='club records'!$C$37))),"CR"," ")</f>
        <v xml:space="preserve"> </v>
      </c>
      <c r="S238" s="15" t="str">
        <f>IF(AND(B238=3000, OR(AND(E238='club records'!$B$38, F238&lt;='club records'!$C$38), AND(E238='club records'!$B$39, F238&lt;='club records'!$C$39), AND(E238='club records'!$B$40, F238&lt;='club records'!$C$40), AND(E238='club records'!$B$41, F238&lt;='club records'!$C$41))), "CR", " ")</f>
        <v xml:space="preserve"> </v>
      </c>
      <c r="T238" s="15" t="str">
        <f>IF(AND(B238=5000, OR(AND(E238='club records'!$B$42, F238&lt;='club records'!$C$42), AND(E238='club records'!$B$43, F238&lt;='club records'!$C$43))), "CR", " ")</f>
        <v xml:space="preserve"> </v>
      </c>
      <c r="U238" s="14" t="str">
        <f>IF(AND(B238=10000, OR(AND(E238='club records'!$B$44, F238&lt;='club records'!$C$44), AND(E238='club records'!$B$45, F238&lt;='club records'!$C$45))), "CR", " ")</f>
        <v xml:space="preserve"> </v>
      </c>
      <c r="V238" s="14" t="str">
        <f>IF(AND(B238="high jump", OR(AND(E238='club records'!$F$1, F238&gt;='club records'!$G$1), AND(E238='club records'!$F$2, F238&gt;='club records'!$G$2), AND(E238='club records'!$F$3, F238&gt;='club records'!$G$3), AND(E238='club records'!$F$4, F238&gt;='club records'!$G$4), AND(E238='club records'!$F$5, F238&gt;='club records'!$G$5))), "CR", " ")</f>
        <v xml:space="preserve"> </v>
      </c>
      <c r="W238" s="14" t="str">
        <f>IF(AND(B238="long jump", OR(AND(E238='club records'!$F$6, F238&gt;='club records'!$G$6), AND(E238='club records'!$F$7, F238&gt;='club records'!$G$7), AND(E238='club records'!$F$8, F238&gt;='club records'!$G$8), AND(E238='club records'!$F$9, F238&gt;='club records'!$G$9), AND(E238='club records'!$F$10, F238&gt;='club records'!$G$10))), "CR", " ")</f>
        <v xml:space="preserve"> </v>
      </c>
      <c r="X238" s="14" t="str">
        <f>IF(AND(B238="triple jump", OR(AND(E238='club records'!$F$11, F238&gt;='club records'!$G$11), AND(E238='club records'!$F$12, F238&gt;='club records'!$G$12), AND(E238='club records'!$F$13, F238&gt;='club records'!$G$13), AND(E238='club records'!$F$14, F238&gt;='club records'!$G$14), AND(E238='club records'!$F$15, F238&gt;='club records'!$G$15))), "CR", " ")</f>
        <v xml:space="preserve"> </v>
      </c>
      <c r="Y238" s="14" t="str">
        <f>IF(AND(B238="pole vault", OR(AND(E238='club records'!$F$16, F238&gt;='club records'!$G$16), AND(E238='club records'!$F$17, F238&gt;='club records'!$G$17), AND(E238='club records'!$F$18, F238&gt;='club records'!$G$18), AND(E238='club records'!$F$19, F238&gt;='club records'!$G$19), AND(E238='club records'!$F$20, F238&gt;='club records'!$G$20))), "CR", " ")</f>
        <v xml:space="preserve"> </v>
      </c>
      <c r="Z238" s="14" t="str">
        <f>IF(AND(B238="discus 1", E238='club records'!$F$21, F238&gt;='club records'!$G$21), "CR", " ")</f>
        <v xml:space="preserve"> </v>
      </c>
      <c r="AA238" s="14" t="str">
        <f>IF(AND(B238="discus 1.25", E238='club records'!$F$22, F238&gt;='club records'!$G$22), "CR", " ")</f>
        <v xml:space="preserve"> </v>
      </c>
      <c r="AB238" s="14" t="str">
        <f>IF(AND(B238="discus 1.5", E238='club records'!$F$23, F238&gt;='club records'!$G$23), "CR", " ")</f>
        <v xml:space="preserve"> </v>
      </c>
      <c r="AC238" s="14" t="str">
        <f>IF(AND(B238="discus 1.75", E238='club records'!$F$24, F238&gt;='club records'!$G$24), "CR", " ")</f>
        <v xml:space="preserve"> </v>
      </c>
      <c r="AD238" s="14" t="str">
        <f>IF(AND(B238="discus 2", E238='club records'!$F$25, F238&gt;='club records'!$G$25), "CR", " ")</f>
        <v xml:space="preserve"> </v>
      </c>
      <c r="AE238" s="14" t="str">
        <f>IF(AND(B238="hammer 4", E238='club records'!$F$27, F238&gt;='club records'!$G$27), "CR", " ")</f>
        <v xml:space="preserve"> </v>
      </c>
      <c r="AF238" s="14" t="str">
        <f>IF(AND(B238="hammer 5", E238='club records'!$F$28, F238&gt;='club records'!$G$28), "CR", " ")</f>
        <v xml:space="preserve"> </v>
      </c>
      <c r="AG238" s="14" t="str">
        <f>IF(AND(B238="hammer 6", E238='club records'!$F$29, F238&gt;='club records'!$G$29), "CR", " ")</f>
        <v xml:space="preserve"> </v>
      </c>
      <c r="AH238" s="14" t="str">
        <f>IF(AND(B238="hammer 7.26", E238='club records'!$F$30, F238&gt;='club records'!$G$30), "CR", " ")</f>
        <v xml:space="preserve"> </v>
      </c>
      <c r="AI238" s="14" t="str">
        <f>IF(AND(B238="javelin 400", E238='club records'!$F$31, F238&gt;='club records'!$G$31), "CR", " ")</f>
        <v xml:space="preserve"> </v>
      </c>
      <c r="AJ238" s="14" t="str">
        <f>IF(AND(B238="javelin 600", E238='club records'!$F$32, F238&gt;='club records'!$G$32), "CR", " ")</f>
        <v xml:space="preserve"> </v>
      </c>
      <c r="AK238" s="14" t="str">
        <f>IF(AND(B238="javelin 700", E238='club records'!$F$33, F238&gt;='club records'!$G$33), "CR", " ")</f>
        <v xml:space="preserve"> </v>
      </c>
      <c r="AL238" s="14" t="str">
        <f>IF(AND(B238="javelin 800", OR(AND(E238='club records'!$F$34, F238&gt;='club records'!$G$34), AND(E238='club records'!$F$35, F238&gt;='club records'!$G$35))), "CR", " ")</f>
        <v xml:space="preserve"> </v>
      </c>
      <c r="AM238" s="14" t="str">
        <f>IF(AND(B238="shot 3", E238='club records'!$F$36, F238&gt;='club records'!$G$36), "CR", " ")</f>
        <v xml:space="preserve"> </v>
      </c>
      <c r="AN238" s="14" t="str">
        <f>IF(AND(B238="shot 4", E238='club records'!$F$37, F238&gt;='club records'!$G$37), "CR", " ")</f>
        <v xml:space="preserve"> </v>
      </c>
      <c r="AO238" s="14" t="str">
        <f>IF(AND(B238="shot 5", E238='club records'!$F$38, F238&gt;='club records'!$G$38), "CR", " ")</f>
        <v xml:space="preserve"> </v>
      </c>
      <c r="AP238" s="14" t="str">
        <f>IF(AND(B238="shot 6", E238='club records'!$F$39, F238&gt;='club records'!$G$39), "CR", " ")</f>
        <v xml:space="preserve"> </v>
      </c>
      <c r="AQ238" s="14" t="str">
        <f>IF(AND(B238="shot 7.26", E238='club records'!$F$40, F238&gt;='club records'!$G$40), "CR", " ")</f>
        <v xml:space="preserve"> </v>
      </c>
      <c r="AR238" s="14" t="str">
        <f>IF(AND(B238="60H",OR(AND(E238='club records'!$J$1,F238&lt;='club records'!$K$1),AND(E238='club records'!$J$2,F238&lt;='club records'!$K$2),AND(E238='club records'!$J$3,F238&lt;='club records'!$K$3),AND(E238='club records'!$J$4,F238&lt;='club records'!$K$4),AND(E238='club records'!$J$5,F238&lt;='club records'!$K$5))),"CR"," ")</f>
        <v xml:space="preserve"> </v>
      </c>
      <c r="AS238" s="14" t="str">
        <f>IF(AND(B238="75H", AND(E238='club records'!$J$6, F238&lt;='club records'!$K$6)), "CR", " ")</f>
        <v xml:space="preserve"> </v>
      </c>
      <c r="AT238" s="14" t="str">
        <f>IF(AND(B238="80H", AND(E238='club records'!$J$7, F238&lt;='club records'!$K$7)), "CR", " ")</f>
        <v xml:space="preserve"> </v>
      </c>
      <c r="AU238" s="14" t="str">
        <f>IF(AND(B238="100H", AND(E238='club records'!$J$8, F238&lt;='club records'!$K$8)), "CR", " ")</f>
        <v xml:space="preserve"> </v>
      </c>
      <c r="AV238" s="14" t="str">
        <f>IF(AND(B238="110H", OR(AND(E238='club records'!$J$9, F238&lt;='club records'!$K$9), AND(E238='club records'!$J$10, F238&lt;='club records'!$K$10))), "CR", " ")</f>
        <v xml:space="preserve"> </v>
      </c>
      <c r="AW238" s="14" t="str">
        <f>IF(AND(B238="400H", OR(AND(E238='club records'!$J$11, F238&lt;='club records'!$K$11), AND(E238='club records'!$J$12, F238&lt;='club records'!$K$12), AND(E238='club records'!$J$13, F238&lt;='club records'!$K$13), AND(E238='club records'!$J$14, F238&lt;='club records'!$K$14))), "CR", " ")</f>
        <v xml:space="preserve"> </v>
      </c>
      <c r="AX238" s="14" t="str">
        <f>IF(AND(B238="1500SC", AND(E238='club records'!$J$15, F238&lt;='club records'!$K$15)), "CR", " ")</f>
        <v xml:space="preserve"> </v>
      </c>
      <c r="AY238" s="14" t="str">
        <f>IF(AND(B238="2000SC", OR(AND(E238='club records'!$J$17, F238&lt;='club records'!$K$17), AND(E238='club records'!$J$18, F238&lt;='club records'!$K$18))), "CR", " ")</f>
        <v xml:space="preserve"> </v>
      </c>
      <c r="AZ238" s="14" t="str">
        <f>IF(AND(B238="3000SC", OR(AND(E238='club records'!$J$20, F238&lt;='club records'!$K$20), AND(E238='club records'!$J$21, F238&lt;='club records'!$K$21))), "CR", " ")</f>
        <v xml:space="preserve"> </v>
      </c>
      <c r="BA238" s="15" t="str">
        <f>IF(AND(B238="4x100", OR(AND(E238='club records'!$N$1, F238&lt;='club records'!$O$1), AND(E238='club records'!$N$2, F238&lt;='club records'!$O$2), AND(E238='club records'!$N$3, F238&lt;='club records'!$O$3), AND(E238='club records'!$N$4, F238&lt;='club records'!$O$4), AND(E238='club records'!$N$5, F238&lt;='club records'!$O$5))), "CR", " ")</f>
        <v xml:space="preserve"> </v>
      </c>
      <c r="BB238" s="15" t="str">
        <f>IF(AND(B238="4x200", OR(AND(E238='club records'!$N$6, F238&lt;='club records'!$O$6), AND(E238='club records'!$N$7, F238&lt;='club records'!$O$7), AND(E238='club records'!$N$8, F238&lt;='club records'!$O$8), AND(E238='club records'!$N$9, F238&lt;='club records'!$O$9), AND(E238='club records'!$N$10, F238&lt;='club records'!$O$10))), "CR", " ")</f>
        <v xml:space="preserve"> </v>
      </c>
      <c r="BC238" s="15" t="str">
        <f>IF(AND(B238="4x300", AND(E238='club records'!$N$11, F238&lt;='club records'!$O$11)), "CR", " ")</f>
        <v xml:space="preserve"> </v>
      </c>
      <c r="BD238" s="15" t="str">
        <f>IF(AND(B238="4x400", OR(AND(E238='club records'!$N$12, F238&lt;='club records'!$O$12), AND(E238='club records'!$N$13, F238&lt;='club records'!$O$13), AND(E238='club records'!$N$14, F238&lt;='club records'!$O$14), AND(E238='club records'!$N$15, F238&lt;='club records'!$O$15))), "CR", " ")</f>
        <v xml:space="preserve"> </v>
      </c>
      <c r="BE238" s="15" t="str">
        <f>IF(AND(B238="3x800", OR(AND(E238='club records'!$N$16, F238&lt;='club records'!$O$16), AND(E238='club records'!$N$17, F238&lt;='club records'!$O$17), AND(E238='club records'!$N$18, F238&lt;='club records'!$O$18))), "CR", " ")</f>
        <v xml:space="preserve"> </v>
      </c>
      <c r="BF238" s="15" t="str">
        <f>IF(AND(B238="pentathlon", OR(AND(E238='club records'!$N$21, F238&gt;='club records'!$O$21), AND(E238='club records'!$N$22, F238&gt;='club records'!$O$22),AND(E238='club records'!$N$23, F238&gt;='club records'!$O$23),AND(E238='club records'!$N$24, F238&gt;='club records'!$O$24))), "CR", " ")</f>
        <v xml:space="preserve"> </v>
      </c>
      <c r="BG238" s="15" t="str">
        <f>IF(AND(B238="heptathlon", OR(AND(E238='club records'!$N$26, F238&gt;='club records'!$O$26), AND(E238='club records'!$N$27, F238&gt;='club records'!$O$27))), "CR", " ")</f>
        <v xml:space="preserve"> </v>
      </c>
      <c r="BH238" s="15" t="str">
        <f>IF(AND(B238="decathlon", OR(AND(E238='club records'!$N$29, F238&gt;='club records'!$O$29), AND(E238='club records'!$N$30, F238&gt;='club records'!$O$30),AND(E238='club records'!$N$31, F238&gt;='club records'!$O$31))), "CR", " ")</f>
        <v xml:space="preserve"> </v>
      </c>
    </row>
    <row r="239" spans="1:62" ht="14.5" x14ac:dyDescent="0.35">
      <c r="A239" s="1" t="str">
        <f t="shared" si="19"/>
        <v>U15</v>
      </c>
      <c r="B239" s="2" t="s">
        <v>30</v>
      </c>
      <c r="C239" s="1" t="s">
        <v>93</v>
      </c>
      <c r="D239" s="1" t="s">
        <v>82</v>
      </c>
      <c r="E239" s="19" t="s">
        <v>11</v>
      </c>
      <c r="F239" s="20">
        <v>8.01</v>
      </c>
      <c r="G239" s="26">
        <v>43604</v>
      </c>
      <c r="H239" s="1" t="s">
        <v>313</v>
      </c>
      <c r="I239" s="1" t="s">
        <v>361</v>
      </c>
      <c r="J239" s="15" t="str">
        <f t="shared" si="20"/>
        <v/>
      </c>
      <c r="K239" s="15" t="str">
        <f>IF(AND(B239=100, OR(AND(E239='club records'!$B$6, F239&lt;='club records'!$C$6), AND(E239='club records'!$B$7, F239&lt;='club records'!$C$7), AND(E239='club records'!$B$8, F239&lt;='club records'!$C$8), AND(E239='club records'!$B$9, F239&lt;='club records'!$C$9), AND(E239='club records'!$B$10, F239&lt;='club records'!$C$10))), "CR", " ")</f>
        <v xml:space="preserve"> </v>
      </c>
      <c r="L239" s="15" t="str">
        <f>IF(AND(B239=200, OR(AND(E239='club records'!$B$11, F239&lt;='club records'!$C$11), AND(E239='club records'!$B$12, F239&lt;='club records'!$C$12), AND(E239='club records'!$B$13, F239&lt;='club records'!$C$13), AND(E239='club records'!$B$14, F239&lt;='club records'!$C$14), AND(E239='club records'!$B$15, F239&lt;='club records'!$C$15))), "CR", " ")</f>
        <v xml:space="preserve"> </v>
      </c>
      <c r="M239" s="15" t="str">
        <f>IF(AND(B239=300, OR(AND(E239='club records'!$B$16, F239&lt;='club records'!$C$16), AND(E239='club records'!$B$17, F239&lt;='club records'!$C$17))), "CR", " ")</f>
        <v xml:space="preserve"> </v>
      </c>
      <c r="N239" s="15" t="str">
        <f>IF(AND(B239=400, OR(AND(E239='club records'!$B$18, F239&lt;='club records'!$C$18), AND(E239='club records'!$B$19, F239&lt;='club records'!$C$19), AND(E239='club records'!$B$20, F239&lt;='club records'!$C$20), AND(E239='club records'!$B$21, F239&lt;='club records'!$C$21))), "CR", " ")</f>
        <v xml:space="preserve"> </v>
      </c>
      <c r="O239" s="15" t="str">
        <f>IF(AND(B239=800, OR(AND(E239='club records'!$B$22, F239&lt;='club records'!$C$22), AND(E239='club records'!$B$23, F239&lt;='club records'!$C$23), AND(E239='club records'!$B$24, F239&lt;='club records'!$C$24), AND(E239='club records'!$B$25, F239&lt;='club records'!$C$25), AND(E239='club records'!$B$26, F239&lt;='club records'!$C$26))), "CR", " ")</f>
        <v xml:space="preserve"> </v>
      </c>
      <c r="P239" s="15" t="str">
        <f>IF(AND(B239=1000, OR(AND(E239='club records'!$B$27, F239&lt;='club records'!$C$27), AND(E239='club records'!$B$28, F239&lt;='club records'!$C$28))), "CR", " ")</f>
        <v xml:space="preserve"> </v>
      </c>
      <c r="Q239" s="15" t="str">
        <f>IF(AND(B239=1500, OR(AND(E239='club records'!$B$29, F239&lt;='club records'!$C$29), AND(E239='club records'!$B$30, F239&lt;='club records'!$C$30), AND(E239='club records'!$B$31, F239&lt;='club records'!$C$31), AND(E239='club records'!$B$32, F239&lt;='club records'!$C$32), AND(E239='club records'!$B$33, F239&lt;='club records'!$C$33))), "CR", " ")</f>
        <v xml:space="preserve"> </v>
      </c>
      <c r="R239" s="15" t="str">
        <f>IF(AND(B239="1600 (Mile)",OR(AND(E239='club records'!$B$34,F239&lt;='club records'!$C$34),AND(E239='club records'!$B$35,F239&lt;='club records'!$C$35),AND(E239='club records'!$B$36,F239&lt;='club records'!$C$36),AND(E239='club records'!$B$37,F239&lt;='club records'!$C$37))),"CR"," ")</f>
        <v xml:space="preserve"> </v>
      </c>
      <c r="S239" s="15" t="str">
        <f>IF(AND(B239=3000, OR(AND(E239='club records'!$B$38, F239&lt;='club records'!$C$38), AND(E239='club records'!$B$39, F239&lt;='club records'!$C$39), AND(E239='club records'!$B$40, F239&lt;='club records'!$C$40), AND(E239='club records'!$B$41, F239&lt;='club records'!$C$41))), "CR", " ")</f>
        <v xml:space="preserve"> </v>
      </c>
      <c r="T239" s="15" t="str">
        <f>IF(AND(B239=5000, OR(AND(E239='club records'!$B$42, F239&lt;='club records'!$C$42), AND(E239='club records'!$B$43, F239&lt;='club records'!$C$43))), "CR", " ")</f>
        <v xml:space="preserve"> </v>
      </c>
      <c r="U239" s="14" t="str">
        <f>IF(AND(B239=10000, OR(AND(E239='club records'!$B$44, F239&lt;='club records'!$C$44), AND(E239='club records'!$B$45, F239&lt;='club records'!$C$45))), "CR", " ")</f>
        <v xml:space="preserve"> </v>
      </c>
      <c r="V239" s="14" t="str">
        <f>IF(AND(B239="high jump", OR(AND(E239='club records'!$F$1, F239&gt;='club records'!$G$1), AND(E239='club records'!$F$2, F239&gt;='club records'!$G$2), AND(E239='club records'!$F$3, F239&gt;='club records'!$G$3), AND(E239='club records'!$F$4, F239&gt;='club records'!$G$4), AND(E239='club records'!$F$5, F239&gt;='club records'!$G$5))), "CR", " ")</f>
        <v xml:space="preserve"> </v>
      </c>
      <c r="W239" s="14" t="str">
        <f>IF(AND(B239="long jump", OR(AND(E239='club records'!$F$6, F239&gt;='club records'!$G$6), AND(E239='club records'!$F$7, F239&gt;='club records'!$G$7), AND(E239='club records'!$F$8, F239&gt;='club records'!$G$8), AND(E239='club records'!$F$9, F239&gt;='club records'!$G$9), AND(E239='club records'!$F$10, F239&gt;='club records'!$G$10))), "CR", " ")</f>
        <v xml:space="preserve"> </v>
      </c>
      <c r="X239" s="14" t="str">
        <f>IF(AND(B239="triple jump", OR(AND(E239='club records'!$F$11, F239&gt;='club records'!$G$11), AND(E239='club records'!$F$12, F239&gt;='club records'!$G$12), AND(E239='club records'!$F$13, F239&gt;='club records'!$G$13), AND(E239='club records'!$F$14, F239&gt;='club records'!$G$14), AND(E239='club records'!$F$15, F239&gt;='club records'!$G$15))), "CR", " ")</f>
        <v xml:space="preserve"> </v>
      </c>
      <c r="Y239" s="14" t="str">
        <f>IF(AND(B239="pole vault", OR(AND(E239='club records'!$F$16, F239&gt;='club records'!$G$16), AND(E239='club records'!$F$17, F239&gt;='club records'!$G$17), AND(E239='club records'!$F$18, F239&gt;='club records'!$G$18), AND(E239='club records'!$F$19, F239&gt;='club records'!$G$19), AND(E239='club records'!$F$20, F239&gt;='club records'!$G$20))), "CR", " ")</f>
        <v xml:space="preserve"> </v>
      </c>
      <c r="Z239" s="14" t="str">
        <f>IF(AND(B239="discus 1", E239='club records'!$F$21, F239&gt;='club records'!$G$21), "CR", " ")</f>
        <v xml:space="preserve"> </v>
      </c>
      <c r="AA239" s="14" t="str">
        <f>IF(AND(B239="discus 1.25", E239='club records'!$F$22, F239&gt;='club records'!$G$22), "CR", " ")</f>
        <v xml:space="preserve"> </v>
      </c>
      <c r="AB239" s="14" t="str">
        <f>IF(AND(B239="discus 1.5", E239='club records'!$F$23, F239&gt;='club records'!$G$23), "CR", " ")</f>
        <v xml:space="preserve"> </v>
      </c>
      <c r="AC239" s="14" t="str">
        <f>IF(AND(B239="discus 1.75", E239='club records'!$F$24, F239&gt;='club records'!$G$24), "CR", " ")</f>
        <v xml:space="preserve"> </v>
      </c>
      <c r="AD239" s="14" t="str">
        <f>IF(AND(B239="discus 2", E239='club records'!$F$25, F239&gt;='club records'!$G$25), "CR", " ")</f>
        <v xml:space="preserve"> </v>
      </c>
      <c r="AE239" s="14" t="str">
        <f>IF(AND(B239="hammer 4", E239='club records'!$F$27, F239&gt;='club records'!$G$27), "CR", " ")</f>
        <v xml:space="preserve"> </v>
      </c>
      <c r="AF239" s="14" t="str">
        <f>IF(AND(B239="hammer 5", E239='club records'!$F$28, F239&gt;='club records'!$G$28), "CR", " ")</f>
        <v xml:space="preserve"> </v>
      </c>
      <c r="AG239" s="14" t="str">
        <f>IF(AND(B239="hammer 6", E239='club records'!$F$29, F239&gt;='club records'!$G$29), "CR", " ")</f>
        <v xml:space="preserve"> </v>
      </c>
      <c r="AH239" s="14" t="str">
        <f>IF(AND(B239="hammer 7.26", E239='club records'!$F$30, F239&gt;='club records'!$G$30), "CR", " ")</f>
        <v xml:space="preserve"> </v>
      </c>
      <c r="AI239" s="14" t="str">
        <f>IF(AND(B239="javelin 400", E239='club records'!$F$31, F239&gt;='club records'!$G$31), "CR", " ")</f>
        <v xml:space="preserve"> </v>
      </c>
      <c r="AJ239" s="14" t="str">
        <f>IF(AND(B239="javelin 600", E239='club records'!$F$32, F239&gt;='club records'!$G$32), "CR", " ")</f>
        <v xml:space="preserve"> </v>
      </c>
      <c r="AK239" s="14" t="str">
        <f>IF(AND(B239="javelin 700", E239='club records'!$F$33, F239&gt;='club records'!$G$33), "CR", " ")</f>
        <v xml:space="preserve"> </v>
      </c>
      <c r="AL239" s="14" t="str">
        <f>IF(AND(B239="javelin 800", OR(AND(E239='club records'!$F$34, F239&gt;='club records'!$G$34), AND(E239='club records'!$F$35, F239&gt;='club records'!$G$35))), "CR", " ")</f>
        <v xml:space="preserve"> </v>
      </c>
      <c r="AM239" s="14" t="str">
        <f>IF(AND(B239="shot 3", E239='club records'!$F$36, F239&gt;='club records'!$G$36), "CR", " ")</f>
        <v xml:space="preserve"> </v>
      </c>
      <c r="AN239" s="14" t="str">
        <f>IF(AND(B239="shot 4", E239='club records'!$F$37, F239&gt;='club records'!$G$37), "CR", " ")</f>
        <v xml:space="preserve"> </v>
      </c>
      <c r="AO239" s="14" t="str">
        <f>IF(AND(B239="shot 5", E239='club records'!$F$38, F239&gt;='club records'!$G$38), "CR", " ")</f>
        <v xml:space="preserve"> </v>
      </c>
      <c r="AP239" s="14" t="str">
        <f>IF(AND(B239="shot 6", E239='club records'!$F$39, F239&gt;='club records'!$G$39), "CR", " ")</f>
        <v xml:space="preserve"> </v>
      </c>
      <c r="AQ239" s="14" t="str">
        <f>IF(AND(B239="shot 7.26", E239='club records'!$F$40, F239&gt;='club records'!$G$40), "CR", " ")</f>
        <v xml:space="preserve"> </v>
      </c>
      <c r="AR239" s="14" t="str">
        <f>IF(AND(B239="60H",OR(AND(E239='club records'!$J$1,F239&lt;='club records'!$K$1),AND(E239='club records'!$J$2,F239&lt;='club records'!$K$2),AND(E239='club records'!$J$3,F239&lt;='club records'!$K$3),AND(E239='club records'!$J$4,F239&lt;='club records'!$K$4),AND(E239='club records'!$J$5,F239&lt;='club records'!$K$5))),"CR"," ")</f>
        <v xml:space="preserve"> </v>
      </c>
      <c r="AS239" s="14" t="str">
        <f>IF(AND(B239="75H", AND(E239='club records'!$J$6, F239&lt;='club records'!$K$6)), "CR", " ")</f>
        <v xml:space="preserve"> </v>
      </c>
      <c r="AT239" s="14" t="str">
        <f>IF(AND(B239="80H", AND(E239='club records'!$J$7, F239&lt;='club records'!$K$7)), "CR", " ")</f>
        <v xml:space="preserve"> </v>
      </c>
      <c r="AU239" s="14" t="str">
        <f>IF(AND(B239="100H", AND(E239='club records'!$J$8, F239&lt;='club records'!$K$8)), "CR", " ")</f>
        <v xml:space="preserve"> </v>
      </c>
      <c r="AV239" s="14" t="str">
        <f>IF(AND(B239="110H", OR(AND(E239='club records'!$J$9, F239&lt;='club records'!$K$9), AND(E239='club records'!$J$10, F239&lt;='club records'!$K$10))), "CR", " ")</f>
        <v xml:space="preserve"> </v>
      </c>
      <c r="AW239" s="14" t="str">
        <f>IF(AND(B239="400H", OR(AND(E239='club records'!$J$11, F239&lt;='club records'!$K$11), AND(E239='club records'!$J$12, F239&lt;='club records'!$K$12), AND(E239='club records'!$J$13, F239&lt;='club records'!$K$13), AND(E239='club records'!$J$14, F239&lt;='club records'!$K$14))), "CR", " ")</f>
        <v xml:space="preserve"> </v>
      </c>
      <c r="AX239" s="14" t="str">
        <f>IF(AND(B239="1500SC", AND(E239='club records'!$J$15, F239&lt;='club records'!$K$15)), "CR", " ")</f>
        <v xml:space="preserve"> </v>
      </c>
      <c r="AY239" s="14" t="str">
        <f>IF(AND(B239="2000SC", OR(AND(E239='club records'!$J$17, F239&lt;='club records'!$K$17), AND(E239='club records'!$J$18, F239&lt;='club records'!$K$18))), "CR", " ")</f>
        <v xml:space="preserve"> </v>
      </c>
      <c r="AZ239" s="14" t="str">
        <f>IF(AND(B239="3000SC", OR(AND(E239='club records'!$J$20, F239&lt;='club records'!$K$20), AND(E239='club records'!$J$21, F239&lt;='club records'!$K$21))), "CR", " ")</f>
        <v xml:space="preserve"> </v>
      </c>
      <c r="BA239" s="15" t="str">
        <f>IF(AND(B239="4x100", OR(AND(E239='club records'!$N$1, F239&lt;='club records'!$O$1), AND(E239='club records'!$N$2, F239&lt;='club records'!$O$2), AND(E239='club records'!$N$3, F239&lt;='club records'!$O$3), AND(E239='club records'!$N$4, F239&lt;='club records'!$O$4), AND(E239='club records'!$N$5, F239&lt;='club records'!$O$5))), "CR", " ")</f>
        <v xml:space="preserve"> </v>
      </c>
      <c r="BB239" s="15" t="str">
        <f>IF(AND(B239="4x200", OR(AND(E239='club records'!$N$6, F239&lt;='club records'!$O$6), AND(E239='club records'!$N$7, F239&lt;='club records'!$O$7), AND(E239='club records'!$N$8, F239&lt;='club records'!$O$8), AND(E239='club records'!$N$9, F239&lt;='club records'!$O$9), AND(E239='club records'!$N$10, F239&lt;='club records'!$O$10))), "CR", " ")</f>
        <v xml:space="preserve"> </v>
      </c>
      <c r="BC239" s="15" t="str">
        <f>IF(AND(B239="4x300", AND(E239='club records'!$N$11, F239&lt;='club records'!$O$11)), "CR", " ")</f>
        <v xml:space="preserve"> </v>
      </c>
      <c r="BD239" s="15" t="str">
        <f>IF(AND(B239="4x400", OR(AND(E239='club records'!$N$12, F239&lt;='club records'!$O$12), AND(E239='club records'!$N$13, F239&lt;='club records'!$O$13), AND(E239='club records'!$N$14, F239&lt;='club records'!$O$14), AND(E239='club records'!$N$15, F239&lt;='club records'!$O$15))), "CR", " ")</f>
        <v xml:space="preserve"> </v>
      </c>
      <c r="BE239" s="15" t="str">
        <f>IF(AND(B239="3x800", OR(AND(E239='club records'!$N$16, F239&lt;='club records'!$O$16), AND(E239='club records'!$N$17, F239&lt;='club records'!$O$17), AND(E239='club records'!$N$18, F239&lt;='club records'!$O$18))), "CR", " ")</f>
        <v xml:space="preserve"> </v>
      </c>
      <c r="BF239" s="15" t="str">
        <f>IF(AND(B239="pentathlon", OR(AND(E239='club records'!$N$21, F239&gt;='club records'!$O$21), AND(E239='club records'!$N$22, F239&gt;='club records'!$O$22),AND(E239='club records'!$N$23, F239&gt;='club records'!$O$23),AND(E239='club records'!$N$24, F239&gt;='club records'!$O$24))), "CR", " ")</f>
        <v xml:space="preserve"> </v>
      </c>
      <c r="BG239" s="15" t="str">
        <f>IF(AND(B239="heptathlon", OR(AND(E239='club records'!$N$26, F239&gt;='club records'!$O$26), AND(E239='club records'!$N$27, F239&gt;='club records'!$O$27))), "CR", " ")</f>
        <v xml:space="preserve"> </v>
      </c>
      <c r="BH239" s="15" t="str">
        <f>IF(AND(B239="decathlon", OR(AND(E239='club records'!$N$29, F239&gt;='club records'!$O$29), AND(E239='club records'!$N$30, F239&gt;='club records'!$O$30),AND(E239='club records'!$N$31, F239&gt;='club records'!$O$31))), "CR", " ")</f>
        <v xml:space="preserve"> </v>
      </c>
    </row>
    <row r="240" spans="1:62" ht="14.5" x14ac:dyDescent="0.35">
      <c r="A240" s="1" t="str">
        <f t="shared" si="19"/>
        <v>U15</v>
      </c>
      <c r="B240" s="2" t="s">
        <v>30</v>
      </c>
      <c r="C240" s="1" t="s">
        <v>45</v>
      </c>
      <c r="D240" s="1" t="s">
        <v>88</v>
      </c>
      <c r="E240" s="19" t="s">
        <v>11</v>
      </c>
      <c r="F240" s="20">
        <v>8.1199999999999992</v>
      </c>
      <c r="G240" s="26">
        <v>43582</v>
      </c>
      <c r="H240" s="1" t="s">
        <v>313</v>
      </c>
      <c r="I240" s="1" t="s">
        <v>316</v>
      </c>
      <c r="J240" s="15" t="str">
        <f t="shared" si="20"/>
        <v/>
      </c>
      <c r="K240" s="15" t="str">
        <f>IF(AND(B240=100, OR(AND(E240='club records'!$B$6, F240&lt;='club records'!$C$6), AND(E240='club records'!$B$7, F240&lt;='club records'!$C$7), AND(E240='club records'!$B$8, F240&lt;='club records'!$C$8), AND(E240='club records'!$B$9, F240&lt;='club records'!$C$9), AND(E240='club records'!$B$10, F240&lt;='club records'!$C$10))), "CR", " ")</f>
        <v xml:space="preserve"> </v>
      </c>
      <c r="L240" s="15" t="str">
        <f>IF(AND(B240=200, OR(AND(E240='club records'!$B$11, F240&lt;='club records'!$C$11), AND(E240='club records'!$B$12, F240&lt;='club records'!$C$12), AND(E240='club records'!$B$13, F240&lt;='club records'!$C$13), AND(E240='club records'!$B$14, F240&lt;='club records'!$C$14), AND(E240='club records'!$B$15, F240&lt;='club records'!$C$15))), "CR", " ")</f>
        <v xml:space="preserve"> </v>
      </c>
      <c r="M240" s="15" t="str">
        <f>IF(AND(B240=300, OR(AND(E240='club records'!$B$16, F240&lt;='club records'!$C$16), AND(E240='club records'!$B$17, F240&lt;='club records'!$C$17))), "CR", " ")</f>
        <v xml:space="preserve"> </v>
      </c>
      <c r="N240" s="15" t="str">
        <f>IF(AND(B240=400, OR(AND(E240='club records'!$B$18, F240&lt;='club records'!$C$18), AND(E240='club records'!$B$19, F240&lt;='club records'!$C$19), AND(E240='club records'!$B$20, F240&lt;='club records'!$C$20), AND(E240='club records'!$B$21, F240&lt;='club records'!$C$21))), "CR", " ")</f>
        <v xml:space="preserve"> </v>
      </c>
      <c r="O240" s="15" t="str">
        <f>IF(AND(B240=800, OR(AND(E240='club records'!$B$22, F240&lt;='club records'!$C$22), AND(E240='club records'!$B$23, F240&lt;='club records'!$C$23), AND(E240='club records'!$B$24, F240&lt;='club records'!$C$24), AND(E240='club records'!$B$25, F240&lt;='club records'!$C$25), AND(E240='club records'!$B$26, F240&lt;='club records'!$C$26))), "CR", " ")</f>
        <v xml:space="preserve"> </v>
      </c>
      <c r="P240" s="15" t="str">
        <f>IF(AND(B240=1000, OR(AND(E240='club records'!$B$27, F240&lt;='club records'!$C$27), AND(E240='club records'!$B$28, F240&lt;='club records'!$C$28))), "CR", " ")</f>
        <v xml:space="preserve"> </v>
      </c>
      <c r="Q240" s="15" t="str">
        <f>IF(AND(B240=1500, OR(AND(E240='club records'!$B$29, F240&lt;='club records'!$C$29), AND(E240='club records'!$B$30, F240&lt;='club records'!$C$30), AND(E240='club records'!$B$31, F240&lt;='club records'!$C$31), AND(E240='club records'!$B$32, F240&lt;='club records'!$C$32), AND(E240='club records'!$B$33, F240&lt;='club records'!$C$33))), "CR", " ")</f>
        <v xml:space="preserve"> </v>
      </c>
      <c r="R240" s="15" t="str">
        <f>IF(AND(B240="1600 (Mile)",OR(AND(E240='club records'!$B$34,F240&lt;='club records'!$C$34),AND(E240='club records'!$B$35,F240&lt;='club records'!$C$35),AND(E240='club records'!$B$36,F240&lt;='club records'!$C$36),AND(E240='club records'!$B$37,F240&lt;='club records'!$C$37))),"CR"," ")</f>
        <v xml:space="preserve"> </v>
      </c>
      <c r="S240" s="15" t="str">
        <f>IF(AND(B240=3000, OR(AND(E240='club records'!$B$38, F240&lt;='club records'!$C$38), AND(E240='club records'!$B$39, F240&lt;='club records'!$C$39), AND(E240='club records'!$B$40, F240&lt;='club records'!$C$40), AND(E240='club records'!$B$41, F240&lt;='club records'!$C$41))), "CR", " ")</f>
        <v xml:space="preserve"> </v>
      </c>
      <c r="T240" s="15" t="str">
        <f>IF(AND(B240=5000, OR(AND(E240='club records'!$B$42, F240&lt;='club records'!$C$42), AND(E240='club records'!$B$43, F240&lt;='club records'!$C$43))), "CR", " ")</f>
        <v xml:space="preserve"> </v>
      </c>
      <c r="U240" s="14" t="str">
        <f>IF(AND(B240=10000, OR(AND(E240='club records'!$B$44, F240&lt;='club records'!$C$44), AND(E240='club records'!$B$45, F240&lt;='club records'!$C$45))), "CR", " ")</f>
        <v xml:space="preserve"> </v>
      </c>
      <c r="V240" s="14" t="str">
        <f>IF(AND(B240="high jump", OR(AND(E240='club records'!$F$1, F240&gt;='club records'!$G$1), AND(E240='club records'!$F$2, F240&gt;='club records'!$G$2), AND(E240='club records'!$F$3, F240&gt;='club records'!$G$3), AND(E240='club records'!$F$4, F240&gt;='club records'!$G$4), AND(E240='club records'!$F$5, F240&gt;='club records'!$G$5))), "CR", " ")</f>
        <v xml:space="preserve"> </v>
      </c>
      <c r="W240" s="14" t="str">
        <f>IF(AND(B240="long jump", OR(AND(E240='club records'!$F$6, F240&gt;='club records'!$G$6), AND(E240='club records'!$F$7, F240&gt;='club records'!$G$7), AND(E240='club records'!$F$8, F240&gt;='club records'!$G$8), AND(E240='club records'!$F$9, F240&gt;='club records'!$G$9), AND(E240='club records'!$F$10, F240&gt;='club records'!$G$10))), "CR", " ")</f>
        <v xml:space="preserve"> </v>
      </c>
      <c r="X240" s="14" t="str">
        <f>IF(AND(B240="triple jump", OR(AND(E240='club records'!$F$11, F240&gt;='club records'!$G$11), AND(E240='club records'!$F$12, F240&gt;='club records'!$G$12), AND(E240='club records'!$F$13, F240&gt;='club records'!$G$13), AND(E240='club records'!$F$14, F240&gt;='club records'!$G$14), AND(E240='club records'!$F$15, F240&gt;='club records'!$G$15))), "CR", " ")</f>
        <v xml:space="preserve"> </v>
      </c>
      <c r="Y240" s="14" t="str">
        <f>IF(AND(B240="pole vault", OR(AND(E240='club records'!$F$16, F240&gt;='club records'!$G$16), AND(E240='club records'!$F$17, F240&gt;='club records'!$G$17), AND(E240='club records'!$F$18, F240&gt;='club records'!$G$18), AND(E240='club records'!$F$19, F240&gt;='club records'!$G$19), AND(E240='club records'!$F$20, F240&gt;='club records'!$G$20))), "CR", " ")</f>
        <v xml:space="preserve"> </v>
      </c>
      <c r="Z240" s="14" t="str">
        <f>IF(AND(B240="discus 1", E240='club records'!$F$21, F240&gt;='club records'!$G$21), "CR", " ")</f>
        <v xml:space="preserve"> </v>
      </c>
      <c r="AA240" s="14" t="str">
        <f>IF(AND(B240="discus 1.25", E240='club records'!$F$22, F240&gt;='club records'!$G$22), "CR", " ")</f>
        <v xml:space="preserve"> </v>
      </c>
      <c r="AB240" s="14" t="str">
        <f>IF(AND(B240="discus 1.5", E240='club records'!$F$23, F240&gt;='club records'!$G$23), "CR", " ")</f>
        <v xml:space="preserve"> </v>
      </c>
      <c r="AC240" s="14" t="str">
        <f>IF(AND(B240="discus 1.75", E240='club records'!$F$24, F240&gt;='club records'!$G$24), "CR", " ")</f>
        <v xml:space="preserve"> </v>
      </c>
      <c r="AD240" s="14" t="str">
        <f>IF(AND(B240="discus 2", E240='club records'!$F$25, F240&gt;='club records'!$G$25), "CR", " ")</f>
        <v xml:space="preserve"> </v>
      </c>
      <c r="AE240" s="14" t="str">
        <f>IF(AND(B240="hammer 4", E240='club records'!$F$27, F240&gt;='club records'!$G$27), "CR", " ")</f>
        <v xml:space="preserve"> </v>
      </c>
      <c r="AF240" s="14" t="str">
        <f>IF(AND(B240="hammer 5", E240='club records'!$F$28, F240&gt;='club records'!$G$28), "CR", " ")</f>
        <v xml:space="preserve"> </v>
      </c>
      <c r="AG240" s="14" t="str">
        <f>IF(AND(B240="hammer 6", E240='club records'!$F$29, F240&gt;='club records'!$G$29), "CR", " ")</f>
        <v xml:space="preserve"> </v>
      </c>
      <c r="AH240" s="14" t="str">
        <f>IF(AND(B240="hammer 7.26", E240='club records'!$F$30, F240&gt;='club records'!$G$30), "CR", " ")</f>
        <v xml:space="preserve"> </v>
      </c>
      <c r="AI240" s="14" t="str">
        <f>IF(AND(B240="javelin 400", E240='club records'!$F$31, F240&gt;='club records'!$G$31), "CR", " ")</f>
        <v xml:space="preserve"> </v>
      </c>
      <c r="AJ240" s="14" t="str">
        <f>IF(AND(B240="javelin 600", E240='club records'!$F$32, F240&gt;='club records'!$G$32), "CR", " ")</f>
        <v xml:space="preserve"> </v>
      </c>
      <c r="AK240" s="14" t="str">
        <f>IF(AND(B240="javelin 700", E240='club records'!$F$33, F240&gt;='club records'!$G$33), "CR", " ")</f>
        <v xml:space="preserve"> </v>
      </c>
      <c r="AL240" s="14" t="str">
        <f>IF(AND(B240="javelin 800", OR(AND(E240='club records'!$F$34, F240&gt;='club records'!$G$34), AND(E240='club records'!$F$35, F240&gt;='club records'!$G$35))), "CR", " ")</f>
        <v xml:space="preserve"> </v>
      </c>
      <c r="AM240" s="14" t="str">
        <f>IF(AND(B240="shot 3", E240='club records'!$F$36, F240&gt;='club records'!$G$36), "CR", " ")</f>
        <v xml:space="preserve"> </v>
      </c>
      <c r="AN240" s="14" t="str">
        <f>IF(AND(B240="shot 4", E240='club records'!$F$37, F240&gt;='club records'!$G$37), "CR", " ")</f>
        <v xml:space="preserve"> </v>
      </c>
      <c r="AO240" s="14" t="str">
        <f>IF(AND(B240="shot 5", E240='club records'!$F$38, F240&gt;='club records'!$G$38), "CR", " ")</f>
        <v xml:space="preserve"> </v>
      </c>
      <c r="AP240" s="14" t="str">
        <f>IF(AND(B240="shot 6", E240='club records'!$F$39, F240&gt;='club records'!$G$39), "CR", " ")</f>
        <v xml:space="preserve"> </v>
      </c>
      <c r="AQ240" s="14" t="str">
        <f>IF(AND(B240="shot 7.26", E240='club records'!$F$40, F240&gt;='club records'!$G$40), "CR", " ")</f>
        <v xml:space="preserve"> </v>
      </c>
      <c r="AR240" s="14" t="str">
        <f>IF(AND(B240="60H",OR(AND(E240='club records'!$J$1,F240&lt;='club records'!$K$1),AND(E240='club records'!$J$2,F240&lt;='club records'!$K$2),AND(E240='club records'!$J$3,F240&lt;='club records'!$K$3),AND(E240='club records'!$J$4,F240&lt;='club records'!$K$4),AND(E240='club records'!$J$5,F240&lt;='club records'!$K$5))),"CR"," ")</f>
        <v xml:space="preserve"> </v>
      </c>
      <c r="AS240" s="14" t="str">
        <f>IF(AND(B240="75H", AND(E240='club records'!$J$6, F240&lt;='club records'!$K$6)), "CR", " ")</f>
        <v xml:space="preserve"> </v>
      </c>
      <c r="AT240" s="14" t="str">
        <f>IF(AND(B240="80H", AND(E240='club records'!$J$7, F240&lt;='club records'!$K$7)), "CR", " ")</f>
        <v xml:space="preserve"> </v>
      </c>
      <c r="AU240" s="14" t="str">
        <f>IF(AND(B240="100H", AND(E240='club records'!$J$8, F240&lt;='club records'!$K$8)), "CR", " ")</f>
        <v xml:space="preserve"> </v>
      </c>
      <c r="AV240" s="14" t="str">
        <f>IF(AND(B240="110H", OR(AND(E240='club records'!$J$9, F240&lt;='club records'!$K$9), AND(E240='club records'!$J$10, F240&lt;='club records'!$K$10))), "CR", " ")</f>
        <v xml:space="preserve"> </v>
      </c>
      <c r="AW240" s="14" t="str">
        <f>IF(AND(B240="400H", OR(AND(E240='club records'!$J$11, F240&lt;='club records'!$K$11), AND(E240='club records'!$J$12, F240&lt;='club records'!$K$12), AND(E240='club records'!$J$13, F240&lt;='club records'!$K$13), AND(E240='club records'!$J$14, F240&lt;='club records'!$K$14))), "CR", " ")</f>
        <v xml:space="preserve"> </v>
      </c>
      <c r="AX240" s="14" t="str">
        <f>IF(AND(B240="1500SC", AND(E240='club records'!$J$15, F240&lt;='club records'!$K$15)), "CR", " ")</f>
        <v xml:space="preserve"> </v>
      </c>
      <c r="AY240" s="14" t="str">
        <f>IF(AND(B240="2000SC", OR(AND(E240='club records'!$J$17, F240&lt;='club records'!$K$17), AND(E240='club records'!$J$18, F240&lt;='club records'!$K$18))), "CR", " ")</f>
        <v xml:space="preserve"> </v>
      </c>
      <c r="AZ240" s="14" t="str">
        <f>IF(AND(B240="3000SC", OR(AND(E240='club records'!$J$20, F240&lt;='club records'!$K$20), AND(E240='club records'!$J$21, F240&lt;='club records'!$K$21))), "CR", " ")</f>
        <v xml:space="preserve"> </v>
      </c>
      <c r="BA240" s="15" t="str">
        <f>IF(AND(B240="4x100", OR(AND(E240='club records'!$N$1, F240&lt;='club records'!$O$1), AND(E240='club records'!$N$2, F240&lt;='club records'!$O$2), AND(E240='club records'!$N$3, F240&lt;='club records'!$O$3), AND(E240='club records'!$N$4, F240&lt;='club records'!$O$4), AND(E240='club records'!$N$5, F240&lt;='club records'!$O$5))), "CR", " ")</f>
        <v xml:space="preserve"> </v>
      </c>
      <c r="BB240" s="15" t="str">
        <f>IF(AND(B240="4x200", OR(AND(E240='club records'!$N$6, F240&lt;='club records'!$O$6), AND(E240='club records'!$N$7, F240&lt;='club records'!$O$7), AND(E240='club records'!$N$8, F240&lt;='club records'!$O$8), AND(E240='club records'!$N$9, F240&lt;='club records'!$O$9), AND(E240='club records'!$N$10, F240&lt;='club records'!$O$10))), "CR", " ")</f>
        <v xml:space="preserve"> </v>
      </c>
      <c r="BC240" s="15" t="str">
        <f>IF(AND(B240="4x300", AND(E240='club records'!$N$11, F240&lt;='club records'!$O$11)), "CR", " ")</f>
        <v xml:space="preserve"> </v>
      </c>
      <c r="BD240" s="15" t="str">
        <f>IF(AND(B240="4x400", OR(AND(E240='club records'!$N$12, F240&lt;='club records'!$O$12), AND(E240='club records'!$N$13, F240&lt;='club records'!$O$13), AND(E240='club records'!$N$14, F240&lt;='club records'!$O$14), AND(E240='club records'!$N$15, F240&lt;='club records'!$O$15))), "CR", " ")</f>
        <v xml:space="preserve"> </v>
      </c>
      <c r="BE240" s="15" t="str">
        <f>IF(AND(B240="3x800", OR(AND(E240='club records'!$N$16, F240&lt;='club records'!$O$16), AND(E240='club records'!$N$17, F240&lt;='club records'!$O$17), AND(E240='club records'!$N$18, F240&lt;='club records'!$O$18))), "CR", " ")</f>
        <v xml:space="preserve"> </v>
      </c>
      <c r="BF240" s="15" t="str">
        <f>IF(AND(B240="pentathlon", OR(AND(E240='club records'!$N$21, F240&gt;='club records'!$O$21), AND(E240='club records'!$N$22, F240&gt;='club records'!$O$22),AND(E240='club records'!$N$23, F240&gt;='club records'!$O$23),AND(E240='club records'!$N$24, F240&gt;='club records'!$O$24))), "CR", " ")</f>
        <v xml:space="preserve"> </v>
      </c>
      <c r="BG240" s="15" t="str">
        <f>IF(AND(B240="heptathlon", OR(AND(E240='club records'!$N$26, F240&gt;='club records'!$O$26), AND(E240='club records'!$N$27, F240&gt;='club records'!$O$27))), "CR", " ")</f>
        <v xml:space="preserve"> </v>
      </c>
      <c r="BH240" s="15" t="str">
        <f>IF(AND(B240="decathlon", OR(AND(E240='club records'!$N$29, F240&gt;='club records'!$O$29), AND(E240='club records'!$N$30, F240&gt;='club records'!$O$30),AND(E240='club records'!$N$31, F240&gt;='club records'!$O$31))), "CR", " ")</f>
        <v xml:space="preserve"> </v>
      </c>
    </row>
    <row r="241" spans="1:60" ht="14.5" x14ac:dyDescent="0.35">
      <c r="A241" s="1" t="str">
        <f t="shared" si="19"/>
        <v>U15</v>
      </c>
      <c r="B241" s="2" t="s">
        <v>30</v>
      </c>
      <c r="C241" s="1" t="s">
        <v>166</v>
      </c>
      <c r="D241" s="1" t="s">
        <v>26</v>
      </c>
      <c r="E241" s="19" t="s">
        <v>11</v>
      </c>
      <c r="F241" s="20">
        <v>8.68</v>
      </c>
      <c r="G241" s="26">
        <v>43639</v>
      </c>
      <c r="H241" s="1" t="s">
        <v>387</v>
      </c>
      <c r="I241" s="1" t="s">
        <v>442</v>
      </c>
      <c r="J241" s="15" t="str">
        <f t="shared" si="20"/>
        <v/>
      </c>
      <c r="K241" s="15" t="str">
        <f>IF(AND(B241=100, OR(AND(E241='club records'!$B$6, F241&lt;='club records'!$C$6), AND(E241='club records'!$B$7, F241&lt;='club records'!$C$7), AND(E241='club records'!$B$8, F241&lt;='club records'!$C$8), AND(E241='club records'!$B$9, F241&lt;='club records'!$C$9), AND(E241='club records'!$B$10, F241&lt;='club records'!$C$10))), "CR", " ")</f>
        <v xml:space="preserve"> </v>
      </c>
      <c r="L241" s="15" t="str">
        <f>IF(AND(B241=200, OR(AND(E241='club records'!$B$11, F241&lt;='club records'!$C$11), AND(E241='club records'!$B$12, F241&lt;='club records'!$C$12), AND(E241='club records'!$B$13, F241&lt;='club records'!$C$13), AND(E241='club records'!$B$14, F241&lt;='club records'!$C$14), AND(E241='club records'!$B$15, F241&lt;='club records'!$C$15))), "CR", " ")</f>
        <v xml:space="preserve"> </v>
      </c>
      <c r="M241" s="15" t="str">
        <f>IF(AND(B241=300, OR(AND(E241='club records'!$B$16, F241&lt;='club records'!$C$16), AND(E241='club records'!$B$17, F241&lt;='club records'!$C$17))), "CR", " ")</f>
        <v xml:space="preserve"> </v>
      </c>
      <c r="N241" s="15" t="str">
        <f>IF(AND(B241=400, OR(AND(E241='club records'!$B$18, F241&lt;='club records'!$C$18), AND(E241='club records'!$B$19, F241&lt;='club records'!$C$19), AND(E241='club records'!$B$20, F241&lt;='club records'!$C$20), AND(E241='club records'!$B$21, F241&lt;='club records'!$C$21))), "CR", " ")</f>
        <v xml:space="preserve"> </v>
      </c>
      <c r="O241" s="15" t="str">
        <f>IF(AND(B241=800, OR(AND(E241='club records'!$B$22, F241&lt;='club records'!$C$22), AND(E241='club records'!$B$23, F241&lt;='club records'!$C$23), AND(E241='club records'!$B$24, F241&lt;='club records'!$C$24), AND(E241='club records'!$B$25, F241&lt;='club records'!$C$25), AND(E241='club records'!$B$26, F241&lt;='club records'!$C$26))), "CR", " ")</f>
        <v xml:space="preserve"> </v>
      </c>
      <c r="P241" s="15" t="str">
        <f>IF(AND(B241=1000, OR(AND(E241='club records'!$B$27, F241&lt;='club records'!$C$27), AND(E241='club records'!$B$28, F241&lt;='club records'!$C$28))), "CR", " ")</f>
        <v xml:space="preserve"> </v>
      </c>
      <c r="Q241" s="15" t="str">
        <f>IF(AND(B241=1500, OR(AND(E241='club records'!$B$29, F241&lt;='club records'!$C$29), AND(E241='club records'!$B$30, F241&lt;='club records'!$C$30), AND(E241='club records'!$B$31, F241&lt;='club records'!$C$31), AND(E241='club records'!$B$32, F241&lt;='club records'!$C$32), AND(E241='club records'!$B$33, F241&lt;='club records'!$C$33))), "CR", " ")</f>
        <v xml:space="preserve"> </v>
      </c>
      <c r="R241" s="15" t="str">
        <f>IF(AND(B241="1600 (Mile)",OR(AND(E241='club records'!$B$34,F241&lt;='club records'!$C$34),AND(E241='club records'!$B$35,F241&lt;='club records'!$C$35),AND(E241='club records'!$B$36,F241&lt;='club records'!$C$36),AND(E241='club records'!$B$37,F241&lt;='club records'!$C$37))),"CR"," ")</f>
        <v xml:space="preserve"> </v>
      </c>
      <c r="S241" s="15" t="str">
        <f>IF(AND(B241=3000, OR(AND(E241='club records'!$B$38, F241&lt;='club records'!$C$38), AND(E241='club records'!$B$39, F241&lt;='club records'!$C$39), AND(E241='club records'!$B$40, F241&lt;='club records'!$C$40), AND(E241='club records'!$B$41, F241&lt;='club records'!$C$41))), "CR", " ")</f>
        <v xml:space="preserve"> </v>
      </c>
      <c r="T241" s="15" t="str">
        <f>IF(AND(B241=5000, OR(AND(E241='club records'!$B$42, F241&lt;='club records'!$C$42), AND(E241='club records'!$B$43, F241&lt;='club records'!$C$43))), "CR", " ")</f>
        <v xml:space="preserve"> </v>
      </c>
      <c r="U241" s="14" t="str">
        <f>IF(AND(B241=10000, OR(AND(E241='club records'!$B$44, F241&lt;='club records'!$C$44), AND(E241='club records'!$B$45, F241&lt;='club records'!$C$45))), "CR", " ")</f>
        <v xml:space="preserve"> </v>
      </c>
      <c r="V241" s="14" t="str">
        <f>IF(AND(B241="high jump", OR(AND(E241='club records'!$F$1, F241&gt;='club records'!$G$1), AND(E241='club records'!$F$2, F241&gt;='club records'!$G$2), AND(E241='club records'!$F$3, F241&gt;='club records'!$G$3), AND(E241='club records'!$F$4, F241&gt;='club records'!$G$4), AND(E241='club records'!$F$5, F241&gt;='club records'!$G$5))), "CR", " ")</f>
        <v xml:space="preserve"> </v>
      </c>
      <c r="W241" s="14" t="str">
        <f>IF(AND(B241="long jump", OR(AND(E241='club records'!$F$6, F241&gt;='club records'!$G$6), AND(E241='club records'!$F$7, F241&gt;='club records'!$G$7), AND(E241='club records'!$F$8, F241&gt;='club records'!$G$8), AND(E241='club records'!$F$9, F241&gt;='club records'!$G$9), AND(E241='club records'!$F$10, F241&gt;='club records'!$G$10))), "CR", " ")</f>
        <v xml:space="preserve"> </v>
      </c>
      <c r="X241" s="14" t="str">
        <f>IF(AND(B241="triple jump", OR(AND(E241='club records'!$F$11, F241&gt;='club records'!$G$11), AND(E241='club records'!$F$12, F241&gt;='club records'!$G$12), AND(E241='club records'!$F$13, F241&gt;='club records'!$G$13), AND(E241='club records'!$F$14, F241&gt;='club records'!$G$14), AND(E241='club records'!$F$15, F241&gt;='club records'!$G$15))), "CR", " ")</f>
        <v xml:space="preserve"> </v>
      </c>
      <c r="Y241" s="14" t="str">
        <f>IF(AND(B241="pole vault", OR(AND(E241='club records'!$F$16, F241&gt;='club records'!$G$16), AND(E241='club records'!$F$17, F241&gt;='club records'!$G$17), AND(E241='club records'!$F$18, F241&gt;='club records'!$G$18), AND(E241='club records'!$F$19, F241&gt;='club records'!$G$19), AND(E241='club records'!$F$20, F241&gt;='club records'!$G$20))), "CR", " ")</f>
        <v xml:space="preserve"> </v>
      </c>
      <c r="Z241" s="14" t="str">
        <f>IF(AND(B241="discus 1", E241='club records'!$F$21, F241&gt;='club records'!$G$21), "CR", " ")</f>
        <v xml:space="preserve"> </v>
      </c>
      <c r="AA241" s="14" t="str">
        <f>IF(AND(B241="discus 1.25", E241='club records'!$F$22, F241&gt;='club records'!$G$22), "CR", " ")</f>
        <v xml:space="preserve"> </v>
      </c>
      <c r="AB241" s="14" t="str">
        <f>IF(AND(B241="discus 1.5", E241='club records'!$F$23, F241&gt;='club records'!$G$23), "CR", " ")</f>
        <v xml:space="preserve"> </v>
      </c>
      <c r="AC241" s="14" t="str">
        <f>IF(AND(B241="discus 1.75", E241='club records'!$F$24, F241&gt;='club records'!$G$24), "CR", " ")</f>
        <v xml:space="preserve"> </v>
      </c>
      <c r="AD241" s="14" t="str">
        <f>IF(AND(B241="discus 2", E241='club records'!$F$25, F241&gt;='club records'!$G$25), "CR", " ")</f>
        <v xml:space="preserve"> </v>
      </c>
      <c r="AE241" s="14" t="str">
        <f>IF(AND(B241="hammer 4", E241='club records'!$F$27, F241&gt;='club records'!$G$27), "CR", " ")</f>
        <v xml:space="preserve"> </v>
      </c>
      <c r="AF241" s="14" t="str">
        <f>IF(AND(B241="hammer 5", E241='club records'!$F$28, F241&gt;='club records'!$G$28), "CR", " ")</f>
        <v xml:space="preserve"> </v>
      </c>
      <c r="AG241" s="14" t="str">
        <f>IF(AND(B241="hammer 6", E241='club records'!$F$29, F241&gt;='club records'!$G$29), "CR", " ")</f>
        <v xml:space="preserve"> </v>
      </c>
      <c r="AH241" s="14" t="str">
        <f>IF(AND(B241="hammer 7.26", E241='club records'!$F$30, F241&gt;='club records'!$G$30), "CR", " ")</f>
        <v xml:space="preserve"> </v>
      </c>
      <c r="AI241" s="14" t="str">
        <f>IF(AND(B241="javelin 400", E241='club records'!$F$31, F241&gt;='club records'!$G$31), "CR", " ")</f>
        <v xml:space="preserve"> </v>
      </c>
      <c r="AJ241" s="14" t="str">
        <f>IF(AND(B241="javelin 600", E241='club records'!$F$32, F241&gt;='club records'!$G$32), "CR", " ")</f>
        <v xml:space="preserve"> </v>
      </c>
      <c r="AK241" s="14" t="str">
        <f>IF(AND(B241="javelin 700", E241='club records'!$F$33, F241&gt;='club records'!$G$33), "CR", " ")</f>
        <v xml:space="preserve"> </v>
      </c>
      <c r="AL241" s="14" t="str">
        <f>IF(AND(B241="javelin 800", OR(AND(E241='club records'!$F$34, F241&gt;='club records'!$G$34), AND(E241='club records'!$F$35, F241&gt;='club records'!$G$35))), "CR", " ")</f>
        <v xml:space="preserve"> </v>
      </c>
      <c r="AM241" s="14" t="str">
        <f>IF(AND(B241="shot 3", E241='club records'!$F$36, F241&gt;='club records'!$G$36), "CR", " ")</f>
        <v xml:space="preserve"> </v>
      </c>
      <c r="AN241" s="14" t="str">
        <f>IF(AND(B241="shot 4", E241='club records'!$F$37, F241&gt;='club records'!$G$37), "CR", " ")</f>
        <v xml:space="preserve"> </v>
      </c>
      <c r="AO241" s="14" t="str">
        <f>IF(AND(B241="shot 5", E241='club records'!$F$38, F241&gt;='club records'!$G$38), "CR", " ")</f>
        <v xml:space="preserve"> </v>
      </c>
      <c r="AP241" s="14" t="str">
        <f>IF(AND(B241="shot 6", E241='club records'!$F$39, F241&gt;='club records'!$G$39), "CR", " ")</f>
        <v xml:space="preserve"> </v>
      </c>
      <c r="AQ241" s="14" t="str">
        <f>IF(AND(B241="shot 7.26", E241='club records'!$F$40, F241&gt;='club records'!$G$40), "CR", " ")</f>
        <v xml:space="preserve"> </v>
      </c>
      <c r="AR241" s="14" t="str">
        <f>IF(AND(B241="60H",OR(AND(E241='club records'!$J$1,F241&lt;='club records'!$K$1),AND(E241='club records'!$J$2,F241&lt;='club records'!$K$2),AND(E241='club records'!$J$3,F241&lt;='club records'!$K$3),AND(E241='club records'!$J$4,F241&lt;='club records'!$K$4),AND(E241='club records'!$J$5,F241&lt;='club records'!$K$5))),"CR"," ")</f>
        <v xml:space="preserve"> </v>
      </c>
      <c r="AS241" s="14" t="str">
        <f>IF(AND(B241="75H", AND(E241='club records'!$J$6, F241&lt;='club records'!$K$6)), "CR", " ")</f>
        <v xml:space="preserve"> </v>
      </c>
      <c r="AT241" s="14" t="str">
        <f>IF(AND(B241="80H", AND(E241='club records'!$J$7, F241&lt;='club records'!$K$7)), "CR", " ")</f>
        <v xml:space="preserve"> </v>
      </c>
      <c r="AU241" s="14" t="str">
        <f>IF(AND(B241="100H", AND(E241='club records'!$J$8, F241&lt;='club records'!$K$8)), "CR", " ")</f>
        <v xml:space="preserve"> </v>
      </c>
      <c r="AV241" s="14" t="str">
        <f>IF(AND(B241="110H", OR(AND(E241='club records'!$J$9, F241&lt;='club records'!$K$9), AND(E241='club records'!$J$10, F241&lt;='club records'!$K$10))), "CR", " ")</f>
        <v xml:space="preserve"> </v>
      </c>
      <c r="AW241" s="14" t="str">
        <f>IF(AND(B241="400H", OR(AND(E241='club records'!$J$11, F241&lt;='club records'!$K$11), AND(E241='club records'!$J$12, F241&lt;='club records'!$K$12), AND(E241='club records'!$J$13, F241&lt;='club records'!$K$13), AND(E241='club records'!$J$14, F241&lt;='club records'!$K$14))), "CR", " ")</f>
        <v xml:space="preserve"> </v>
      </c>
      <c r="AX241" s="14" t="str">
        <f>IF(AND(B241="1500SC", AND(E241='club records'!$J$15, F241&lt;='club records'!$K$15)), "CR", " ")</f>
        <v xml:space="preserve"> </v>
      </c>
      <c r="AY241" s="14" t="str">
        <f>IF(AND(B241="2000SC", OR(AND(E241='club records'!$J$17, F241&lt;='club records'!$K$17), AND(E241='club records'!$J$18, F241&lt;='club records'!$K$18))), "CR", " ")</f>
        <v xml:space="preserve"> </v>
      </c>
      <c r="AZ241" s="14" t="str">
        <f>IF(AND(B241="3000SC", OR(AND(E241='club records'!$J$20, F241&lt;='club records'!$K$20), AND(E241='club records'!$J$21, F241&lt;='club records'!$K$21))), "CR", " ")</f>
        <v xml:space="preserve"> </v>
      </c>
      <c r="BA241" s="15" t="str">
        <f>IF(AND(B241="4x100", OR(AND(E241='club records'!$N$1, F241&lt;='club records'!$O$1), AND(E241='club records'!$N$2, F241&lt;='club records'!$O$2), AND(E241='club records'!$N$3, F241&lt;='club records'!$O$3), AND(E241='club records'!$N$4, F241&lt;='club records'!$O$4), AND(E241='club records'!$N$5, F241&lt;='club records'!$O$5))), "CR", " ")</f>
        <v xml:space="preserve"> </v>
      </c>
      <c r="BB241" s="15" t="str">
        <f>IF(AND(B241="4x200", OR(AND(E241='club records'!$N$6, F241&lt;='club records'!$O$6), AND(E241='club records'!$N$7, F241&lt;='club records'!$O$7), AND(E241='club records'!$N$8, F241&lt;='club records'!$O$8), AND(E241='club records'!$N$9, F241&lt;='club records'!$O$9), AND(E241='club records'!$N$10, F241&lt;='club records'!$O$10))), "CR", " ")</f>
        <v xml:space="preserve"> </v>
      </c>
      <c r="BC241" s="15" t="str">
        <f>IF(AND(B241="4x300", AND(E241='club records'!$N$11, F241&lt;='club records'!$O$11)), "CR", " ")</f>
        <v xml:space="preserve"> </v>
      </c>
      <c r="BD241" s="15" t="str">
        <f>IF(AND(B241="4x400", OR(AND(E241='club records'!$N$12, F241&lt;='club records'!$O$12), AND(E241='club records'!$N$13, F241&lt;='club records'!$O$13), AND(E241='club records'!$N$14, F241&lt;='club records'!$O$14), AND(E241='club records'!$N$15, F241&lt;='club records'!$O$15))), "CR", " ")</f>
        <v xml:space="preserve"> </v>
      </c>
      <c r="BE241" s="15" t="str">
        <f>IF(AND(B241="3x800", OR(AND(E241='club records'!$N$16, F241&lt;='club records'!$O$16), AND(E241='club records'!$N$17, F241&lt;='club records'!$O$17), AND(E241='club records'!$N$18, F241&lt;='club records'!$O$18))), "CR", " ")</f>
        <v xml:space="preserve"> </v>
      </c>
      <c r="BF241" s="15" t="str">
        <f>IF(AND(B241="pentathlon", OR(AND(E241='club records'!$N$21, F241&gt;='club records'!$O$21), AND(E241='club records'!$N$22, F241&gt;='club records'!$O$22),AND(E241='club records'!$N$23, F241&gt;='club records'!$O$23),AND(E241='club records'!$N$24, F241&gt;='club records'!$O$24))), "CR", " ")</f>
        <v xml:space="preserve"> </v>
      </c>
      <c r="BG241" s="15" t="str">
        <f>IF(AND(B241="heptathlon", OR(AND(E241='club records'!$N$26, F241&gt;='club records'!$O$26), AND(E241='club records'!$N$27, F241&gt;='club records'!$O$27))), "CR", " ")</f>
        <v xml:space="preserve"> </v>
      </c>
      <c r="BH241" s="15" t="str">
        <f>IF(AND(B241="decathlon", OR(AND(E241='club records'!$N$29, F241&gt;='club records'!$O$29), AND(E241='club records'!$N$30, F241&gt;='club records'!$O$30),AND(E241='club records'!$N$31, F241&gt;='club records'!$O$31))), "CR", " ")</f>
        <v xml:space="preserve"> </v>
      </c>
    </row>
    <row r="242" spans="1:60" ht="14.5" x14ac:dyDescent="0.35">
      <c r="A242" s="19" t="s">
        <v>11</v>
      </c>
      <c r="B242" s="33"/>
      <c r="C242" s="14"/>
      <c r="D242" s="14"/>
      <c r="E242" s="34"/>
      <c r="F242" s="35"/>
      <c r="G242" s="36"/>
      <c r="H242" s="14"/>
      <c r="I242" s="14"/>
      <c r="J242" s="15" t="str">
        <f t="shared" si="20"/>
        <v/>
      </c>
      <c r="K242" s="15" t="str">
        <f>IF(AND(B242=100, OR(AND(E242='club records'!$B$6, F242&lt;='club records'!$C$6), AND(E242='club records'!$B$7, F242&lt;='club records'!$C$7), AND(E242='club records'!$B$8, F242&lt;='club records'!$C$8), AND(E242='club records'!$B$9, F242&lt;='club records'!$C$9), AND(E242='club records'!$B$10, F242&lt;='club records'!$C$10))), "CR", " ")</f>
        <v xml:space="preserve"> </v>
      </c>
      <c r="L242" s="15" t="str">
        <f>IF(AND(B242=200, OR(AND(E242='club records'!$B$11, F242&lt;='club records'!$C$11), AND(E242='club records'!$B$12, F242&lt;='club records'!$C$12), AND(E242='club records'!$B$13, F242&lt;='club records'!$C$13), AND(E242='club records'!$B$14, F242&lt;='club records'!$C$14), AND(E242='club records'!$B$15, F242&lt;='club records'!$C$15))), "CR", " ")</f>
        <v xml:space="preserve"> </v>
      </c>
      <c r="M242" s="15" t="str">
        <f>IF(AND(B242=300, OR(AND(E242='club records'!$B$16, F242&lt;='club records'!$C$16), AND(E242='club records'!$B$17, F242&lt;='club records'!$C$17))), "CR", " ")</f>
        <v xml:space="preserve"> </v>
      </c>
      <c r="N242" s="15" t="str">
        <f>IF(AND(B242=400, OR(AND(E242='club records'!$B$18, F242&lt;='club records'!$C$18), AND(E242='club records'!$B$19, F242&lt;='club records'!$C$19), AND(E242='club records'!$B$20, F242&lt;='club records'!$C$20), AND(E242='club records'!$B$21, F242&lt;='club records'!$C$21))), "CR", " ")</f>
        <v xml:space="preserve"> </v>
      </c>
      <c r="O242" s="15" t="str">
        <f>IF(AND(B242=800, OR(AND(E242='club records'!$B$22, F242&lt;='club records'!$C$22), AND(E242='club records'!$B$23, F242&lt;='club records'!$C$23), AND(E242='club records'!$B$24, F242&lt;='club records'!$C$24), AND(E242='club records'!$B$25, F242&lt;='club records'!$C$25), AND(E242='club records'!$B$26, F242&lt;='club records'!$C$26))), "CR", " ")</f>
        <v xml:space="preserve"> </v>
      </c>
      <c r="P242" s="15" t="str">
        <f>IF(AND(B242=1000, OR(AND(E242='club records'!$B$27, F242&lt;='club records'!$C$27), AND(E242='club records'!$B$28, F242&lt;='club records'!$C$28))), "CR", " ")</f>
        <v xml:space="preserve"> </v>
      </c>
      <c r="Q242" s="15" t="str">
        <f>IF(AND(B242=1500, OR(AND(E242='club records'!$B$29, F242&lt;='club records'!$C$29), AND(E242='club records'!$B$30, F242&lt;='club records'!$C$30), AND(E242='club records'!$B$31, F242&lt;='club records'!$C$31), AND(E242='club records'!$B$32, F242&lt;='club records'!$C$32), AND(E242='club records'!$B$33, F242&lt;='club records'!$C$33))), "CR", " ")</f>
        <v xml:space="preserve"> </v>
      </c>
      <c r="R242" s="15" t="str">
        <f>IF(AND(B242="1600 (Mile)",OR(AND(E242='club records'!$B$34,F242&lt;='club records'!$C$34),AND(E242='club records'!$B$35,F242&lt;='club records'!$C$35),AND(E242='club records'!$B$36,F242&lt;='club records'!$C$36),AND(E242='club records'!$B$37,F242&lt;='club records'!$C$37))),"CR"," ")</f>
        <v xml:space="preserve"> </v>
      </c>
      <c r="S242" s="15" t="str">
        <f>IF(AND(B242=3000, OR(AND(E242='club records'!$B$38, F242&lt;='club records'!$C$38), AND(E242='club records'!$B$39, F242&lt;='club records'!$C$39), AND(E242='club records'!$B$40, F242&lt;='club records'!$C$40), AND(E242='club records'!$B$41, F242&lt;='club records'!$C$41))), "CR", " ")</f>
        <v xml:space="preserve"> </v>
      </c>
      <c r="T242" s="15" t="str">
        <f>IF(AND(B242=5000, OR(AND(E242='club records'!$B$42, F242&lt;='club records'!$C$42), AND(E242='club records'!$B$43, F242&lt;='club records'!$C$43))), "CR", " ")</f>
        <v xml:space="preserve"> </v>
      </c>
      <c r="U242" s="14" t="str">
        <f>IF(AND(B242=10000, OR(AND(E242='club records'!$B$44, F242&lt;='club records'!$C$44), AND(E242='club records'!$B$45, F242&lt;='club records'!$C$45))), "CR", " ")</f>
        <v xml:space="preserve"> </v>
      </c>
      <c r="V242" s="14" t="str">
        <f>IF(AND(B242="high jump", OR(AND(E242='club records'!$F$1, F242&gt;='club records'!$G$1), AND(E242='club records'!$F$2, F242&gt;='club records'!$G$2), AND(E242='club records'!$F$3, F242&gt;='club records'!$G$3), AND(E242='club records'!$F$4, F242&gt;='club records'!$G$4), AND(E242='club records'!$F$5, F242&gt;='club records'!$G$5))), "CR", " ")</f>
        <v xml:space="preserve"> </v>
      </c>
      <c r="W242" s="14" t="str">
        <f>IF(AND(B242="long jump", OR(AND(E242='club records'!$F$6, F242&gt;='club records'!$G$6), AND(E242='club records'!$F$7, F242&gt;='club records'!$G$7), AND(E242='club records'!$F$8, F242&gt;='club records'!$G$8), AND(E242='club records'!$F$9, F242&gt;='club records'!$G$9), AND(E242='club records'!$F$10, F242&gt;='club records'!$G$10))), "CR", " ")</f>
        <v xml:space="preserve"> </v>
      </c>
      <c r="X242" s="14" t="str">
        <f>IF(AND(B242="triple jump", OR(AND(E242='club records'!$F$11, F242&gt;='club records'!$G$11), AND(E242='club records'!$F$12, F242&gt;='club records'!$G$12), AND(E242='club records'!$F$13, F242&gt;='club records'!$G$13), AND(E242='club records'!$F$14, F242&gt;='club records'!$G$14), AND(E242='club records'!$F$15, F242&gt;='club records'!$G$15))), "CR", " ")</f>
        <v xml:space="preserve"> </v>
      </c>
      <c r="Y242" s="14" t="str">
        <f>IF(AND(B242="pole vault", OR(AND(E242='club records'!$F$16, F242&gt;='club records'!$G$16), AND(E242='club records'!$F$17, F242&gt;='club records'!$G$17), AND(E242='club records'!$F$18, F242&gt;='club records'!$G$18), AND(E242='club records'!$F$19, F242&gt;='club records'!$G$19), AND(E242='club records'!$F$20, F242&gt;='club records'!$G$20))), "CR", " ")</f>
        <v xml:space="preserve"> </v>
      </c>
      <c r="Z242" s="14" t="str">
        <f>IF(AND(B242="discus 1", E242='club records'!$F$21, F242&gt;='club records'!$G$21), "CR", " ")</f>
        <v xml:space="preserve"> </v>
      </c>
      <c r="AA242" s="14" t="str">
        <f>IF(AND(B242="discus 1.25", E242='club records'!$F$22, F242&gt;='club records'!$G$22), "CR", " ")</f>
        <v xml:space="preserve"> </v>
      </c>
      <c r="AB242" s="14" t="str">
        <f>IF(AND(B242="discus 1.5", E242='club records'!$F$23, F242&gt;='club records'!$G$23), "CR", " ")</f>
        <v xml:space="preserve"> </v>
      </c>
      <c r="AC242" s="14" t="str">
        <f>IF(AND(B242="discus 1.75", E242='club records'!$F$24, F242&gt;='club records'!$G$24), "CR", " ")</f>
        <v xml:space="preserve"> </v>
      </c>
      <c r="AD242" s="14" t="str">
        <f>IF(AND(B242="discus 2", E242='club records'!$F$25, F242&gt;='club records'!$G$25), "CR", " ")</f>
        <v xml:space="preserve"> </v>
      </c>
      <c r="AE242" s="14" t="str">
        <f>IF(AND(B242="hammer 4", E242='club records'!$F$27, F242&gt;='club records'!$G$27), "CR", " ")</f>
        <v xml:space="preserve"> </v>
      </c>
      <c r="AF242" s="14" t="str">
        <f>IF(AND(B242="hammer 5", E242='club records'!$F$28, F242&gt;='club records'!$G$28), "CR", " ")</f>
        <v xml:space="preserve"> </v>
      </c>
      <c r="AG242" s="14" t="str">
        <f>IF(AND(B242="hammer 6", E242='club records'!$F$29, F242&gt;='club records'!$G$29), "CR", " ")</f>
        <v xml:space="preserve"> </v>
      </c>
      <c r="AH242" s="14" t="str">
        <f>IF(AND(B242="hammer 7.26", E242='club records'!$F$30, F242&gt;='club records'!$G$30), "CR", " ")</f>
        <v xml:space="preserve"> </v>
      </c>
      <c r="AI242" s="14" t="str">
        <f>IF(AND(B242="javelin 400", E242='club records'!$F$31, F242&gt;='club records'!$G$31), "CR", " ")</f>
        <v xml:space="preserve"> </v>
      </c>
      <c r="AJ242" s="14" t="str">
        <f>IF(AND(B242="javelin 600", E242='club records'!$F$32, F242&gt;='club records'!$G$32), "CR", " ")</f>
        <v xml:space="preserve"> </v>
      </c>
      <c r="AK242" s="14" t="str">
        <f>IF(AND(B242="javelin 700", E242='club records'!$F$33, F242&gt;='club records'!$G$33), "CR", " ")</f>
        <v xml:space="preserve"> </v>
      </c>
      <c r="AL242" s="14" t="str">
        <f>IF(AND(B242="javelin 800", OR(AND(E242='club records'!$F$34, F242&gt;='club records'!$G$34), AND(E242='club records'!$F$35, F242&gt;='club records'!$G$35))), "CR", " ")</f>
        <v xml:space="preserve"> </v>
      </c>
      <c r="AM242" s="14" t="str">
        <f>IF(AND(B242="shot 3", E242='club records'!$F$36, F242&gt;='club records'!$G$36), "CR", " ")</f>
        <v xml:space="preserve"> </v>
      </c>
      <c r="AN242" s="14" t="str">
        <f>IF(AND(B242="shot 4", E242='club records'!$F$37, F242&gt;='club records'!$G$37), "CR", " ")</f>
        <v xml:space="preserve"> </v>
      </c>
      <c r="AO242" s="14" t="str">
        <f>IF(AND(B242="shot 5", E242='club records'!$F$38, F242&gt;='club records'!$G$38), "CR", " ")</f>
        <v xml:space="preserve"> </v>
      </c>
      <c r="AP242" s="14" t="str">
        <f>IF(AND(B242="shot 6", E242='club records'!$F$39, F242&gt;='club records'!$G$39), "CR", " ")</f>
        <v xml:space="preserve"> </v>
      </c>
      <c r="AQ242" s="14" t="str">
        <f>IF(AND(B242="shot 7.26", E242='club records'!$F$40, F242&gt;='club records'!$G$40), "CR", " ")</f>
        <v xml:space="preserve"> </v>
      </c>
      <c r="AR242" s="14" t="str">
        <f>IF(AND(B242="60H",OR(AND(E242='club records'!$J$1,F242&lt;='club records'!$K$1),AND(E242='club records'!$J$2,F242&lt;='club records'!$K$2),AND(E242='club records'!$J$3,F242&lt;='club records'!$K$3),AND(E242='club records'!$J$4,F242&lt;='club records'!$K$4),AND(E242='club records'!$J$5,F242&lt;='club records'!$K$5))),"CR"," ")</f>
        <v xml:space="preserve"> </v>
      </c>
      <c r="AS242" s="14" t="str">
        <f>IF(AND(B242="75H", AND(E242='club records'!$J$6, F242&lt;='club records'!$K$6)), "CR", " ")</f>
        <v xml:space="preserve"> </v>
      </c>
      <c r="AT242" s="14" t="str">
        <f>IF(AND(B242="80H", AND(E242='club records'!$J$7, F242&lt;='club records'!$K$7)), "CR", " ")</f>
        <v xml:space="preserve"> </v>
      </c>
      <c r="AU242" s="14" t="str">
        <f>IF(AND(B242="100H", AND(E242='club records'!$J$8, F242&lt;='club records'!$K$8)), "CR", " ")</f>
        <v xml:space="preserve"> </v>
      </c>
      <c r="AV242" s="14" t="str">
        <f>IF(AND(B242="110H", OR(AND(E242='club records'!$J$9, F242&lt;='club records'!$K$9), AND(E242='club records'!$J$10, F242&lt;='club records'!$K$10))), "CR", " ")</f>
        <v xml:space="preserve"> </v>
      </c>
      <c r="AW242" s="14" t="str">
        <f>IF(AND(B242="400H", OR(AND(E242='club records'!$J$11, F242&lt;='club records'!$K$11), AND(E242='club records'!$J$12, F242&lt;='club records'!$K$12), AND(E242='club records'!$J$13, F242&lt;='club records'!$K$13), AND(E242='club records'!$J$14, F242&lt;='club records'!$K$14))), "CR", " ")</f>
        <v xml:space="preserve"> </v>
      </c>
      <c r="AX242" s="14" t="str">
        <f>IF(AND(B242="1500SC", AND(E242='club records'!$J$15, F242&lt;='club records'!$K$15)), "CR", " ")</f>
        <v xml:space="preserve"> </v>
      </c>
      <c r="AY242" s="14" t="str">
        <f>IF(AND(B242="2000SC", OR(AND(E242='club records'!$J$17, F242&lt;='club records'!$K$17), AND(E242='club records'!$J$18, F242&lt;='club records'!$K$18))), "CR", " ")</f>
        <v xml:space="preserve"> </v>
      </c>
      <c r="AZ242" s="14" t="str">
        <f>IF(AND(B242="3000SC", OR(AND(E242='club records'!$J$20, F242&lt;='club records'!$K$20), AND(E242='club records'!$J$21, F242&lt;='club records'!$K$21))), "CR", " ")</f>
        <v xml:space="preserve"> </v>
      </c>
      <c r="BA242" s="15" t="str">
        <f>IF(AND(B242="4x100", OR(AND(E242='club records'!$N$1, F242&lt;='club records'!$O$1), AND(E242='club records'!$N$2, F242&lt;='club records'!$O$2), AND(E242='club records'!$N$3, F242&lt;='club records'!$O$3), AND(E242='club records'!$N$4, F242&lt;='club records'!$O$4), AND(E242='club records'!$N$5, F242&lt;='club records'!$O$5))), "CR", " ")</f>
        <v xml:space="preserve"> </v>
      </c>
      <c r="BB242" s="15" t="str">
        <f>IF(AND(B242="4x200", OR(AND(E242='club records'!$N$6, F242&lt;='club records'!$O$6), AND(E242='club records'!$N$7, F242&lt;='club records'!$O$7), AND(E242='club records'!$N$8, F242&lt;='club records'!$O$8), AND(E242='club records'!$N$9, F242&lt;='club records'!$O$9), AND(E242='club records'!$N$10, F242&lt;='club records'!$O$10))), "CR", " ")</f>
        <v xml:space="preserve"> </v>
      </c>
      <c r="BC242" s="15" t="str">
        <f>IF(AND(B242="4x300", AND(E242='club records'!$N$11, F242&lt;='club records'!$O$11)), "CR", " ")</f>
        <v xml:space="preserve"> </v>
      </c>
      <c r="BD242" s="15" t="str">
        <f>IF(AND(B242="4x400", OR(AND(E242='club records'!$N$12, F242&lt;='club records'!$O$12), AND(E242='club records'!$N$13, F242&lt;='club records'!$O$13), AND(E242='club records'!$N$14, F242&lt;='club records'!$O$14), AND(E242='club records'!$N$15, F242&lt;='club records'!$O$15))), "CR", " ")</f>
        <v xml:space="preserve"> </v>
      </c>
      <c r="BE242" s="15" t="str">
        <f>IF(AND(B242="3x800", OR(AND(E242='club records'!$N$16, F242&lt;='club records'!$O$16), AND(E242='club records'!$N$17, F242&lt;='club records'!$O$17), AND(E242='club records'!$N$18, F242&lt;='club records'!$O$18))), "CR", " ")</f>
        <v xml:space="preserve"> </v>
      </c>
      <c r="BF242" s="15" t="str">
        <f>IF(AND(B242="pentathlon", OR(AND(E242='club records'!$N$21, F242&gt;='club records'!$O$21), AND(E242='club records'!$N$22, F242&gt;='club records'!$O$22),AND(E242='club records'!$N$23, F242&gt;='club records'!$O$23),AND(E242='club records'!$N$24, F242&gt;='club records'!$O$24))), "CR", " ")</f>
        <v xml:space="preserve"> </v>
      </c>
      <c r="BG242" s="15" t="str">
        <f>IF(AND(B242="heptathlon", OR(AND(E242='club records'!$N$26, F242&gt;='club records'!$O$26), AND(E242='club records'!$N$27, F242&gt;='club records'!$O$27))), "CR", " ")</f>
        <v xml:space="preserve"> </v>
      </c>
      <c r="BH242" s="15" t="str">
        <f>IF(AND(B242="decathlon", OR(AND(E242='club records'!$N$29, F242&gt;='club records'!$O$29), AND(E242='club records'!$N$30, F242&gt;='club records'!$O$30),AND(E242='club records'!$N$31, F242&gt;='club records'!$O$31))), "CR", " ")</f>
        <v xml:space="preserve"> </v>
      </c>
    </row>
    <row r="243" spans="1:60" ht="14.5" x14ac:dyDescent="0.35">
      <c r="A243" s="1" t="str">
        <f>E243</f>
        <v>U17</v>
      </c>
      <c r="B243" s="2">
        <v>100</v>
      </c>
      <c r="C243" s="1" t="s">
        <v>42</v>
      </c>
      <c r="D243" s="1" t="s">
        <v>15</v>
      </c>
      <c r="E243" s="19" t="s">
        <v>14</v>
      </c>
      <c r="F243" s="20">
        <v>11.14</v>
      </c>
      <c r="G243" s="26">
        <v>43694</v>
      </c>
      <c r="H243" s="1" t="s">
        <v>313</v>
      </c>
      <c r="I243" s="1" t="s">
        <v>537</v>
      </c>
      <c r="J243" s="15" t="str">
        <f t="shared" si="20"/>
        <v/>
      </c>
      <c r="K243" s="15" t="str">
        <f>IF(AND(B243=100, OR(AND(E243='club records'!$B$6, F243&lt;='club records'!$C$6), AND(E243='club records'!$B$7, F243&lt;='club records'!$C$7), AND(E243='club records'!$B$8, F243&lt;='club records'!$C$8), AND(E243='club records'!$B$9, F243&lt;='club records'!$C$9), AND(E243='club records'!$B$10, F243&lt;='club records'!$C$10))), "CR", " ")</f>
        <v xml:space="preserve"> </v>
      </c>
      <c r="L243" s="15" t="str">
        <f>IF(AND(B243=200, OR(AND(E243='club records'!$B$11, F243&lt;='club records'!$C$11), AND(E243='club records'!$B$12, F243&lt;='club records'!$C$12), AND(E243='club records'!$B$13, F243&lt;='club records'!$C$13), AND(E243='club records'!$B$14, F243&lt;='club records'!$C$14), AND(E243='club records'!$B$15, F243&lt;='club records'!$C$15))), "CR", " ")</f>
        <v xml:space="preserve"> </v>
      </c>
      <c r="M243" s="15" t="str">
        <f>IF(AND(B243=300, OR(AND(E243='club records'!$B$16, F243&lt;='club records'!$C$16), AND(E243='club records'!$B$17, F243&lt;='club records'!$C$17))), "CR", " ")</f>
        <v xml:space="preserve"> </v>
      </c>
      <c r="N243" s="15" t="str">
        <f>IF(AND(B243=400, OR(AND(E243='club records'!$B$18, F243&lt;='club records'!$C$18), AND(E243='club records'!$B$19, F243&lt;='club records'!$C$19), AND(E243='club records'!$B$20, F243&lt;='club records'!$C$20), AND(E243='club records'!$B$21, F243&lt;='club records'!$C$21))), "CR", " ")</f>
        <v xml:space="preserve"> </v>
      </c>
      <c r="O243" s="15" t="str">
        <f>IF(AND(B243=800, OR(AND(E243='club records'!$B$22, F243&lt;='club records'!$C$22), AND(E243='club records'!$B$23, F243&lt;='club records'!$C$23), AND(E243='club records'!$B$24, F243&lt;='club records'!$C$24), AND(E243='club records'!$B$25, F243&lt;='club records'!$C$25), AND(E243='club records'!$B$26, F243&lt;='club records'!$C$26))), "CR", " ")</f>
        <v xml:space="preserve"> </v>
      </c>
      <c r="P243" s="15" t="str">
        <f>IF(AND(B243=1000, OR(AND(E243='club records'!$B$27, F243&lt;='club records'!$C$27), AND(E243='club records'!$B$28, F243&lt;='club records'!$C$28))), "CR", " ")</f>
        <v xml:space="preserve"> </v>
      </c>
      <c r="Q243" s="15" t="str">
        <f>IF(AND(B243=1500, OR(AND(E243='club records'!$B$29, F243&lt;='club records'!$C$29), AND(E243='club records'!$B$30, F243&lt;='club records'!$C$30), AND(E243='club records'!$B$31, F243&lt;='club records'!$C$31), AND(E243='club records'!$B$32, F243&lt;='club records'!$C$32), AND(E243='club records'!$B$33, F243&lt;='club records'!$C$33))), "CR", " ")</f>
        <v xml:space="preserve"> </v>
      </c>
      <c r="R243" s="15" t="str">
        <f>IF(AND(B243="1600 (Mile)",OR(AND(E243='club records'!$B$34,F243&lt;='club records'!$C$34),AND(E243='club records'!$B$35,F243&lt;='club records'!$C$35),AND(E243='club records'!$B$36,F243&lt;='club records'!$C$36),AND(E243='club records'!$B$37,F243&lt;='club records'!$C$37))),"CR"," ")</f>
        <v xml:space="preserve"> </v>
      </c>
      <c r="S243" s="15" t="str">
        <f>IF(AND(B243=3000, OR(AND(E243='club records'!$B$38, F243&lt;='club records'!$C$38), AND(E243='club records'!$B$39, F243&lt;='club records'!$C$39), AND(E243='club records'!$B$40, F243&lt;='club records'!$C$40), AND(E243='club records'!$B$41, F243&lt;='club records'!$C$41))), "CR", " ")</f>
        <v xml:space="preserve"> </v>
      </c>
      <c r="T243" s="15" t="str">
        <f>IF(AND(B243=5000, OR(AND(E243='club records'!$B$42, F243&lt;='club records'!$C$42), AND(E243='club records'!$B$43, F243&lt;='club records'!$C$43))), "CR", " ")</f>
        <v xml:space="preserve"> </v>
      </c>
      <c r="U243" s="14" t="str">
        <f>IF(AND(B243=10000, OR(AND(E243='club records'!$B$44, F243&lt;='club records'!$C$44), AND(E243='club records'!$B$45, F243&lt;='club records'!$C$45))), "CR", " ")</f>
        <v xml:space="preserve"> </v>
      </c>
      <c r="V243" s="14" t="str">
        <f>IF(AND(B243="high jump", OR(AND(E243='club records'!$F$1, F243&gt;='club records'!$G$1), AND(E243='club records'!$F$2, F243&gt;='club records'!$G$2), AND(E243='club records'!$F$3, F243&gt;='club records'!$G$3), AND(E243='club records'!$F$4, F243&gt;='club records'!$G$4), AND(E243='club records'!$F$5, F243&gt;='club records'!$G$5))), "CR", " ")</f>
        <v xml:space="preserve"> </v>
      </c>
      <c r="W243" s="14" t="str">
        <f>IF(AND(B243="long jump", OR(AND(E243='club records'!$F$6, F243&gt;='club records'!$G$6), AND(E243='club records'!$F$7, F243&gt;='club records'!$G$7), AND(E243='club records'!$F$8, F243&gt;='club records'!$G$8), AND(E243='club records'!$F$9, F243&gt;='club records'!$G$9), AND(E243='club records'!$F$10, F243&gt;='club records'!$G$10))), "CR", " ")</f>
        <v xml:space="preserve"> </v>
      </c>
      <c r="X243" s="14" t="str">
        <f>IF(AND(B243="triple jump", OR(AND(E243='club records'!$F$11, F243&gt;='club records'!$G$11), AND(E243='club records'!$F$12, F243&gt;='club records'!$G$12), AND(E243='club records'!$F$13, F243&gt;='club records'!$G$13), AND(E243='club records'!$F$14, F243&gt;='club records'!$G$14), AND(E243='club records'!$F$15, F243&gt;='club records'!$G$15))), "CR", " ")</f>
        <v xml:space="preserve"> </v>
      </c>
      <c r="Y243" s="14" t="str">
        <f>IF(AND(B243="pole vault", OR(AND(E243='club records'!$F$16, F243&gt;='club records'!$G$16), AND(E243='club records'!$F$17, F243&gt;='club records'!$G$17), AND(E243='club records'!$F$18, F243&gt;='club records'!$G$18), AND(E243='club records'!$F$19, F243&gt;='club records'!$G$19), AND(E243='club records'!$F$20, F243&gt;='club records'!$G$20))), "CR", " ")</f>
        <v xml:space="preserve"> </v>
      </c>
      <c r="Z243" s="14" t="str">
        <f>IF(AND(B243="discus 1", E243='club records'!$F$21, F243&gt;='club records'!$G$21), "CR", " ")</f>
        <v xml:space="preserve"> </v>
      </c>
      <c r="AA243" s="14" t="str">
        <f>IF(AND(B243="discus 1.25", E243='club records'!$F$22, F243&gt;='club records'!$G$22), "CR", " ")</f>
        <v xml:space="preserve"> </v>
      </c>
      <c r="AB243" s="14" t="str">
        <f>IF(AND(B243="discus 1.5", E243='club records'!$F$23, F243&gt;='club records'!$G$23), "CR", " ")</f>
        <v xml:space="preserve"> </v>
      </c>
      <c r="AC243" s="14" t="str">
        <f>IF(AND(B243="discus 1.75", E243='club records'!$F$24, F243&gt;='club records'!$G$24), "CR", " ")</f>
        <v xml:space="preserve"> </v>
      </c>
      <c r="AD243" s="14" t="str">
        <f>IF(AND(B243="discus 2", E243='club records'!$F$25, F243&gt;='club records'!$G$25), "CR", " ")</f>
        <v xml:space="preserve"> </v>
      </c>
      <c r="AE243" s="14" t="str">
        <f>IF(AND(B243="hammer 4", E243='club records'!$F$27, F243&gt;='club records'!$G$27), "CR", " ")</f>
        <v xml:space="preserve"> </v>
      </c>
      <c r="AF243" s="14" t="str">
        <f>IF(AND(B243="hammer 5", E243='club records'!$F$28, F243&gt;='club records'!$G$28), "CR", " ")</f>
        <v xml:space="preserve"> </v>
      </c>
      <c r="AG243" s="14" t="str">
        <f>IF(AND(B243="hammer 6", E243='club records'!$F$29, F243&gt;='club records'!$G$29), "CR", " ")</f>
        <v xml:space="preserve"> </v>
      </c>
      <c r="AH243" s="14" t="str">
        <f>IF(AND(B243="hammer 7.26", E243='club records'!$F$30, F243&gt;='club records'!$G$30), "CR", " ")</f>
        <v xml:space="preserve"> </v>
      </c>
      <c r="AI243" s="14" t="str">
        <f>IF(AND(B243="javelin 400", E243='club records'!$F$31, F243&gt;='club records'!$G$31), "CR", " ")</f>
        <v xml:space="preserve"> </v>
      </c>
      <c r="AJ243" s="14" t="str">
        <f>IF(AND(B243="javelin 600", E243='club records'!$F$32, F243&gt;='club records'!$G$32), "CR", " ")</f>
        <v xml:space="preserve"> </v>
      </c>
      <c r="AK243" s="14" t="str">
        <f>IF(AND(B243="javelin 700", E243='club records'!$F$33, F243&gt;='club records'!$G$33), "CR", " ")</f>
        <v xml:space="preserve"> </v>
      </c>
      <c r="AL243" s="14" t="str">
        <f>IF(AND(B243="javelin 800", OR(AND(E243='club records'!$F$34, F243&gt;='club records'!$G$34), AND(E243='club records'!$F$35, F243&gt;='club records'!$G$35))), "CR", " ")</f>
        <v xml:space="preserve"> </v>
      </c>
      <c r="AM243" s="14" t="str">
        <f>IF(AND(B243="shot 3", E243='club records'!$F$36, F243&gt;='club records'!$G$36), "CR", " ")</f>
        <v xml:space="preserve"> </v>
      </c>
      <c r="AN243" s="14" t="str">
        <f>IF(AND(B243="shot 4", E243='club records'!$F$37, F243&gt;='club records'!$G$37), "CR", " ")</f>
        <v xml:space="preserve"> </v>
      </c>
      <c r="AO243" s="14" t="str">
        <f>IF(AND(B243="shot 5", E243='club records'!$F$38, F243&gt;='club records'!$G$38), "CR", " ")</f>
        <v xml:space="preserve"> </v>
      </c>
      <c r="AP243" s="14" t="str">
        <f>IF(AND(B243="shot 6", E243='club records'!$F$39, F243&gt;='club records'!$G$39), "CR", " ")</f>
        <v xml:space="preserve"> </v>
      </c>
      <c r="AQ243" s="14" t="str">
        <f>IF(AND(B243="shot 7.26", E243='club records'!$F$40, F243&gt;='club records'!$G$40), "CR", " ")</f>
        <v xml:space="preserve"> </v>
      </c>
      <c r="AR243" s="14" t="str">
        <f>IF(AND(B243="60H",OR(AND(E243='club records'!$J$1,F243&lt;='club records'!$K$1),AND(E243='club records'!$J$2,F243&lt;='club records'!$K$2),AND(E243='club records'!$J$3,F243&lt;='club records'!$K$3),AND(E243='club records'!$J$4,F243&lt;='club records'!$K$4),AND(E243='club records'!$J$5,F243&lt;='club records'!$K$5))),"CR"," ")</f>
        <v xml:space="preserve"> </v>
      </c>
      <c r="AS243" s="14" t="str">
        <f>IF(AND(B243="75H", AND(E243='club records'!$J$6, F243&lt;='club records'!$K$6)), "CR", " ")</f>
        <v xml:space="preserve"> </v>
      </c>
      <c r="AT243" s="14" t="str">
        <f>IF(AND(B243="80H", AND(E243='club records'!$J$7, F243&lt;='club records'!$K$7)), "CR", " ")</f>
        <v xml:space="preserve"> </v>
      </c>
      <c r="AU243" s="14" t="str">
        <f>IF(AND(B243="100H", AND(E243='club records'!$J$8, F243&lt;='club records'!$K$8)), "CR", " ")</f>
        <v xml:space="preserve"> </v>
      </c>
      <c r="AV243" s="14" t="str">
        <f>IF(AND(B243="110H", OR(AND(E243='club records'!$J$9, F243&lt;='club records'!$K$9), AND(E243='club records'!$J$10, F243&lt;='club records'!$K$10))), "CR", " ")</f>
        <v xml:space="preserve"> </v>
      </c>
      <c r="AW243" s="14" t="str">
        <f>IF(AND(B243="400H", OR(AND(E243='club records'!$J$11, F243&lt;='club records'!$K$11), AND(E243='club records'!$J$12, F243&lt;='club records'!$K$12), AND(E243='club records'!$J$13, F243&lt;='club records'!$K$13), AND(E243='club records'!$J$14, F243&lt;='club records'!$K$14))), "CR", " ")</f>
        <v xml:space="preserve"> </v>
      </c>
      <c r="AX243" s="14" t="str">
        <f>IF(AND(B243="1500SC", AND(E243='club records'!$J$15, F243&lt;='club records'!$K$15)), "CR", " ")</f>
        <v xml:space="preserve"> </v>
      </c>
      <c r="AY243" s="14" t="str">
        <f>IF(AND(B243="2000SC", OR(AND(E243='club records'!$J$17, F243&lt;='club records'!$K$17), AND(E243='club records'!$J$18, F243&lt;='club records'!$K$18))), "CR", " ")</f>
        <v xml:space="preserve"> </v>
      </c>
      <c r="AZ243" s="14" t="str">
        <f>IF(AND(B243="3000SC", OR(AND(E243='club records'!$J$20, F243&lt;='club records'!$K$20), AND(E243='club records'!$J$21, F243&lt;='club records'!$K$21))), "CR", " ")</f>
        <v xml:space="preserve"> </v>
      </c>
      <c r="BA243" s="15" t="str">
        <f>IF(AND(B243="4x100", OR(AND(E243='club records'!$N$1, F243&lt;='club records'!$O$1), AND(E243='club records'!$N$2, F243&lt;='club records'!$O$2), AND(E243='club records'!$N$3, F243&lt;='club records'!$O$3), AND(E243='club records'!$N$4, F243&lt;='club records'!$O$4), AND(E243='club records'!$N$5, F243&lt;='club records'!$O$5))), "CR", " ")</f>
        <v xml:space="preserve"> </v>
      </c>
      <c r="BB243" s="15" t="str">
        <f>IF(AND(B243="4x200", OR(AND(E243='club records'!$N$6, F243&lt;='club records'!$O$6), AND(E243='club records'!$N$7, F243&lt;='club records'!$O$7), AND(E243='club records'!$N$8, F243&lt;='club records'!$O$8), AND(E243='club records'!$N$9, F243&lt;='club records'!$O$9), AND(E243='club records'!$N$10, F243&lt;='club records'!$O$10))), "CR", " ")</f>
        <v xml:space="preserve"> </v>
      </c>
      <c r="BC243" s="15" t="str">
        <f>IF(AND(B243="4x300", AND(E243='club records'!$N$11, F243&lt;='club records'!$O$11)), "CR", " ")</f>
        <v xml:space="preserve"> </v>
      </c>
      <c r="BD243" s="15" t="str">
        <f>IF(AND(B243="4x400", OR(AND(E243='club records'!$N$12, F243&lt;='club records'!$O$12), AND(E243='club records'!$N$13, F243&lt;='club records'!$O$13), AND(E243='club records'!$N$14, F243&lt;='club records'!$O$14), AND(E243='club records'!$N$15, F243&lt;='club records'!$O$15))), "CR", " ")</f>
        <v xml:space="preserve"> </v>
      </c>
      <c r="BE243" s="15" t="str">
        <f>IF(AND(B243="3x800", OR(AND(E243='club records'!$N$16, F243&lt;='club records'!$O$16), AND(E243='club records'!$N$17, F243&lt;='club records'!$O$17), AND(E243='club records'!$N$18, F243&lt;='club records'!$O$18))), "CR", " ")</f>
        <v xml:space="preserve"> </v>
      </c>
      <c r="BF243" s="15" t="str">
        <f>IF(AND(B243="pentathlon", OR(AND(E243='club records'!$N$21, F243&gt;='club records'!$O$21), AND(E243='club records'!$N$22, F243&gt;='club records'!$O$22),AND(E243='club records'!$N$23, F243&gt;='club records'!$O$23),AND(E243='club records'!$N$24, F243&gt;='club records'!$O$24))), "CR", " ")</f>
        <v xml:space="preserve"> </v>
      </c>
      <c r="BG243" s="15" t="str">
        <f>IF(AND(B243="heptathlon", OR(AND(E243='club records'!$N$26, F243&gt;='club records'!$O$26), AND(E243='club records'!$N$27, F243&gt;='club records'!$O$27))), "CR", " ")</f>
        <v xml:space="preserve"> </v>
      </c>
      <c r="BH243" s="15" t="str">
        <f>IF(AND(B243="decathlon", OR(AND(E243='club records'!$N$29, F243&gt;='club records'!$O$29), AND(E243='club records'!$N$30, F243&gt;='club records'!$O$30),AND(E243='club records'!$N$31, F243&gt;='club records'!$O$31))), "CR", " ")</f>
        <v xml:space="preserve"> </v>
      </c>
    </row>
    <row r="244" spans="1:60" ht="14.5" x14ac:dyDescent="0.35">
      <c r="A244" s="1" t="str">
        <f>E244</f>
        <v>U17</v>
      </c>
      <c r="B244" s="2">
        <v>100</v>
      </c>
      <c r="C244" s="1" t="s">
        <v>49</v>
      </c>
      <c r="D244" s="1" t="s">
        <v>50</v>
      </c>
      <c r="E244" s="19" t="s">
        <v>14</v>
      </c>
      <c r="F244" s="20">
        <v>11.39</v>
      </c>
      <c r="G244" s="27">
        <v>43646</v>
      </c>
      <c r="H244" s="1" t="s">
        <v>471</v>
      </c>
      <c r="I244" s="1" t="s">
        <v>442</v>
      </c>
      <c r="J244" s="15" t="str">
        <f t="shared" si="20"/>
        <v/>
      </c>
      <c r="K244" s="15" t="str">
        <f>IF(AND(B244=100, OR(AND(E244='club records'!$B$6, F244&lt;='club records'!$C$6), AND(E244='club records'!$B$7, F244&lt;='club records'!$C$7), AND(E244='club records'!$B$8, F244&lt;='club records'!$C$8), AND(E244='club records'!$B$9, F244&lt;='club records'!$C$9), AND(E244='club records'!$B$10, F244&lt;='club records'!$C$10))), "CR", " ")</f>
        <v xml:space="preserve"> </v>
      </c>
      <c r="L244" s="15" t="str">
        <f>IF(AND(B244=200, OR(AND(E244='club records'!$B$11, F244&lt;='club records'!$C$11), AND(E244='club records'!$B$12, F244&lt;='club records'!$C$12), AND(E244='club records'!$B$13, F244&lt;='club records'!$C$13), AND(E244='club records'!$B$14, F244&lt;='club records'!$C$14), AND(E244='club records'!$B$15, F244&lt;='club records'!$C$15))), "CR", " ")</f>
        <v xml:space="preserve"> </v>
      </c>
      <c r="M244" s="15" t="str">
        <f>IF(AND(B244=300, OR(AND(E244='club records'!$B$16, F244&lt;='club records'!$C$16), AND(E244='club records'!$B$17, F244&lt;='club records'!$C$17))), "CR", " ")</f>
        <v xml:space="preserve"> </v>
      </c>
      <c r="N244" s="15" t="str">
        <f>IF(AND(B244=400, OR(AND(E244='club records'!$B$18, F244&lt;='club records'!$C$18), AND(E244='club records'!$B$19, F244&lt;='club records'!$C$19), AND(E244='club records'!$B$20, F244&lt;='club records'!$C$20), AND(E244='club records'!$B$21, F244&lt;='club records'!$C$21))), "CR", " ")</f>
        <v xml:space="preserve"> </v>
      </c>
      <c r="O244" s="15" t="str">
        <f>IF(AND(B244=800, OR(AND(E244='club records'!$B$22, F244&lt;='club records'!$C$22), AND(E244='club records'!$B$23, F244&lt;='club records'!$C$23), AND(E244='club records'!$B$24, F244&lt;='club records'!$C$24), AND(E244='club records'!$B$25, F244&lt;='club records'!$C$25), AND(E244='club records'!$B$26, F244&lt;='club records'!$C$26))), "CR", " ")</f>
        <v xml:space="preserve"> </v>
      </c>
      <c r="P244" s="15" t="str">
        <f>IF(AND(B244=1000, OR(AND(E244='club records'!$B$27, F244&lt;='club records'!$C$27), AND(E244='club records'!$B$28, F244&lt;='club records'!$C$28))), "CR", " ")</f>
        <v xml:space="preserve"> </v>
      </c>
      <c r="Q244" s="15" t="str">
        <f>IF(AND(B244=1500, OR(AND(E244='club records'!$B$29, F244&lt;='club records'!$C$29), AND(E244='club records'!$B$30, F244&lt;='club records'!$C$30), AND(E244='club records'!$B$31, F244&lt;='club records'!$C$31), AND(E244='club records'!$B$32, F244&lt;='club records'!$C$32), AND(E244='club records'!$B$33, F244&lt;='club records'!$C$33))), "CR", " ")</f>
        <v xml:space="preserve"> </v>
      </c>
      <c r="R244" s="15" t="str">
        <f>IF(AND(B244="1600 (Mile)",OR(AND(E244='club records'!$B$34,F244&lt;='club records'!$C$34),AND(E244='club records'!$B$35,F244&lt;='club records'!$C$35),AND(E244='club records'!$B$36,F244&lt;='club records'!$C$36),AND(E244='club records'!$B$37,F244&lt;='club records'!$C$37))),"CR"," ")</f>
        <v xml:space="preserve"> </v>
      </c>
      <c r="S244" s="15" t="str">
        <f>IF(AND(B244=3000, OR(AND(E244='club records'!$B$38, F244&lt;='club records'!$C$38), AND(E244='club records'!$B$39, F244&lt;='club records'!$C$39), AND(E244='club records'!$B$40, F244&lt;='club records'!$C$40), AND(E244='club records'!$B$41, F244&lt;='club records'!$C$41))), "CR", " ")</f>
        <v xml:space="preserve"> </v>
      </c>
      <c r="T244" s="15" t="str">
        <f>IF(AND(B244=5000, OR(AND(E244='club records'!$B$42, F244&lt;='club records'!$C$42), AND(E244='club records'!$B$43, F244&lt;='club records'!$C$43))), "CR", " ")</f>
        <v xml:space="preserve"> </v>
      </c>
      <c r="U244" s="14" t="str">
        <f>IF(AND(B244=10000, OR(AND(E244='club records'!$B$44, F244&lt;='club records'!$C$44), AND(E244='club records'!$B$45, F244&lt;='club records'!$C$45))), "CR", " ")</f>
        <v xml:space="preserve"> </v>
      </c>
      <c r="V244" s="14" t="str">
        <f>IF(AND(B244="high jump", OR(AND(E244='club records'!$F$1, F244&gt;='club records'!$G$1), AND(E244='club records'!$F$2, F244&gt;='club records'!$G$2), AND(E244='club records'!$F$3, F244&gt;='club records'!$G$3), AND(E244='club records'!$F$4, F244&gt;='club records'!$G$4), AND(E244='club records'!$F$5, F244&gt;='club records'!$G$5))), "CR", " ")</f>
        <v xml:space="preserve"> </v>
      </c>
      <c r="W244" s="14" t="str">
        <f>IF(AND(B244="long jump", OR(AND(E244='club records'!$F$6, F244&gt;='club records'!$G$6), AND(E244='club records'!$F$7, F244&gt;='club records'!$G$7), AND(E244='club records'!$F$8, F244&gt;='club records'!$G$8), AND(E244='club records'!$F$9, F244&gt;='club records'!$G$9), AND(E244='club records'!$F$10, F244&gt;='club records'!$G$10))), "CR", " ")</f>
        <v xml:space="preserve"> </v>
      </c>
      <c r="X244" s="14" t="str">
        <f>IF(AND(B244="triple jump", OR(AND(E244='club records'!$F$11, F244&gt;='club records'!$G$11), AND(E244='club records'!$F$12, F244&gt;='club records'!$G$12), AND(E244='club records'!$F$13, F244&gt;='club records'!$G$13), AND(E244='club records'!$F$14, F244&gt;='club records'!$G$14), AND(E244='club records'!$F$15, F244&gt;='club records'!$G$15))), "CR", " ")</f>
        <v xml:space="preserve"> </v>
      </c>
      <c r="Y244" s="14" t="str">
        <f>IF(AND(B244="pole vault", OR(AND(E244='club records'!$F$16, F244&gt;='club records'!$G$16), AND(E244='club records'!$F$17, F244&gt;='club records'!$G$17), AND(E244='club records'!$F$18, F244&gt;='club records'!$G$18), AND(E244='club records'!$F$19, F244&gt;='club records'!$G$19), AND(E244='club records'!$F$20, F244&gt;='club records'!$G$20))), "CR", " ")</f>
        <v xml:space="preserve"> </v>
      </c>
      <c r="Z244" s="14" t="str">
        <f>IF(AND(B244="discus 1", E244='club records'!$F$21, F244&gt;='club records'!$G$21), "CR", " ")</f>
        <v xml:space="preserve"> </v>
      </c>
      <c r="AA244" s="14" t="str">
        <f>IF(AND(B244="discus 1.25", E244='club records'!$F$22, F244&gt;='club records'!$G$22), "CR", " ")</f>
        <v xml:space="preserve"> </v>
      </c>
      <c r="AB244" s="14" t="str">
        <f>IF(AND(B244="discus 1.5", E244='club records'!$F$23, F244&gt;='club records'!$G$23), "CR", " ")</f>
        <v xml:space="preserve"> </v>
      </c>
      <c r="AC244" s="14" t="str">
        <f>IF(AND(B244="discus 1.75", E244='club records'!$F$24, F244&gt;='club records'!$G$24), "CR", " ")</f>
        <v xml:space="preserve"> </v>
      </c>
      <c r="AD244" s="14" t="str">
        <f>IF(AND(B244="discus 2", E244='club records'!$F$25, F244&gt;='club records'!$G$25), "CR", " ")</f>
        <v xml:space="preserve"> </v>
      </c>
      <c r="AE244" s="14" t="str">
        <f>IF(AND(B244="hammer 4", E244='club records'!$F$27, F244&gt;='club records'!$G$27), "CR", " ")</f>
        <v xml:space="preserve"> </v>
      </c>
      <c r="AF244" s="14" t="str">
        <f>IF(AND(B244="hammer 5", E244='club records'!$F$28, F244&gt;='club records'!$G$28), "CR", " ")</f>
        <v xml:space="preserve"> </v>
      </c>
      <c r="AG244" s="14" t="str">
        <f>IF(AND(B244="hammer 6", E244='club records'!$F$29, F244&gt;='club records'!$G$29), "CR", " ")</f>
        <v xml:space="preserve"> </v>
      </c>
      <c r="AH244" s="14" t="str">
        <f>IF(AND(B244="hammer 7.26", E244='club records'!$F$30, F244&gt;='club records'!$G$30), "CR", " ")</f>
        <v xml:space="preserve"> </v>
      </c>
      <c r="AI244" s="14" t="str">
        <f>IF(AND(B244="javelin 400", E244='club records'!$F$31, F244&gt;='club records'!$G$31), "CR", " ")</f>
        <v xml:space="preserve"> </v>
      </c>
      <c r="AJ244" s="14" t="str">
        <f>IF(AND(B244="javelin 600", E244='club records'!$F$32, F244&gt;='club records'!$G$32), "CR", " ")</f>
        <v xml:space="preserve"> </v>
      </c>
      <c r="AK244" s="14" t="str">
        <f>IF(AND(B244="javelin 700", E244='club records'!$F$33, F244&gt;='club records'!$G$33), "CR", " ")</f>
        <v xml:space="preserve"> </v>
      </c>
      <c r="AL244" s="14" t="str">
        <f>IF(AND(B244="javelin 800", OR(AND(E244='club records'!$F$34, F244&gt;='club records'!$G$34), AND(E244='club records'!$F$35, F244&gt;='club records'!$G$35))), "CR", " ")</f>
        <v xml:space="preserve"> </v>
      </c>
      <c r="AM244" s="14" t="str">
        <f>IF(AND(B244="shot 3", E244='club records'!$F$36, F244&gt;='club records'!$G$36), "CR", " ")</f>
        <v xml:space="preserve"> </v>
      </c>
      <c r="AN244" s="14" t="str">
        <f>IF(AND(B244="shot 4", E244='club records'!$F$37, F244&gt;='club records'!$G$37), "CR", " ")</f>
        <v xml:space="preserve"> </v>
      </c>
      <c r="AO244" s="14" t="str">
        <f>IF(AND(B244="shot 5", E244='club records'!$F$38, F244&gt;='club records'!$G$38), "CR", " ")</f>
        <v xml:space="preserve"> </v>
      </c>
      <c r="AP244" s="14" t="str">
        <f>IF(AND(B244="shot 6", E244='club records'!$F$39, F244&gt;='club records'!$G$39), "CR", " ")</f>
        <v xml:space="preserve"> </v>
      </c>
      <c r="AQ244" s="14" t="str">
        <f>IF(AND(B244="shot 7.26", E244='club records'!$F$40, F244&gt;='club records'!$G$40), "CR", " ")</f>
        <v xml:space="preserve"> </v>
      </c>
      <c r="AR244" s="14" t="str">
        <f>IF(AND(B244="60H",OR(AND(E244='club records'!$J$1,F244&lt;='club records'!$K$1),AND(E244='club records'!$J$2,F244&lt;='club records'!$K$2),AND(E244='club records'!$J$3,F244&lt;='club records'!$K$3),AND(E244='club records'!$J$4,F244&lt;='club records'!$K$4),AND(E244='club records'!$J$5,F244&lt;='club records'!$K$5))),"CR"," ")</f>
        <v xml:space="preserve"> </v>
      </c>
      <c r="AS244" s="14" t="str">
        <f>IF(AND(B244="75H", AND(E244='club records'!$J$6, F244&lt;='club records'!$K$6)), "CR", " ")</f>
        <v xml:space="preserve"> </v>
      </c>
      <c r="AT244" s="14" t="str">
        <f>IF(AND(B244="80H", AND(E244='club records'!$J$7, F244&lt;='club records'!$K$7)), "CR", " ")</f>
        <v xml:space="preserve"> </v>
      </c>
      <c r="AU244" s="14" t="str">
        <f>IF(AND(B244="100H", AND(E244='club records'!$J$8, F244&lt;='club records'!$K$8)), "CR", " ")</f>
        <v xml:space="preserve"> </v>
      </c>
      <c r="AV244" s="14" t="str">
        <f>IF(AND(B244="110H", OR(AND(E244='club records'!$J$9, F244&lt;='club records'!$K$9), AND(E244='club records'!$J$10, F244&lt;='club records'!$K$10))), "CR", " ")</f>
        <v xml:space="preserve"> </v>
      </c>
      <c r="AW244" s="14" t="str">
        <f>IF(AND(B244="400H", OR(AND(E244='club records'!$J$11, F244&lt;='club records'!$K$11), AND(E244='club records'!$J$12, F244&lt;='club records'!$K$12), AND(E244='club records'!$J$13, F244&lt;='club records'!$K$13), AND(E244='club records'!$J$14, F244&lt;='club records'!$K$14))), "CR", " ")</f>
        <v xml:space="preserve"> </v>
      </c>
      <c r="AX244" s="14" t="str">
        <f>IF(AND(B244="1500SC", AND(E244='club records'!$J$15, F244&lt;='club records'!$K$15)), "CR", " ")</f>
        <v xml:space="preserve"> </v>
      </c>
      <c r="AY244" s="14" t="str">
        <f>IF(AND(B244="2000SC", OR(AND(E244='club records'!$J$17, F244&lt;='club records'!$K$17), AND(E244='club records'!$J$18, F244&lt;='club records'!$K$18))), "CR", " ")</f>
        <v xml:space="preserve"> </v>
      </c>
      <c r="AZ244" s="14" t="str">
        <f>IF(AND(B244="3000SC", OR(AND(E244='club records'!$J$20, F244&lt;='club records'!$K$20), AND(E244='club records'!$J$21, F244&lt;='club records'!$K$21))), "CR", " ")</f>
        <v xml:space="preserve"> </v>
      </c>
      <c r="BA244" s="15" t="str">
        <f>IF(AND(B244="4x100", OR(AND(E244='club records'!$N$1, F244&lt;='club records'!$O$1), AND(E244='club records'!$N$2, F244&lt;='club records'!$O$2), AND(E244='club records'!$N$3, F244&lt;='club records'!$O$3), AND(E244='club records'!$N$4, F244&lt;='club records'!$O$4), AND(E244='club records'!$N$5, F244&lt;='club records'!$O$5))), "CR", " ")</f>
        <v xml:space="preserve"> </v>
      </c>
      <c r="BB244" s="15" t="str">
        <f>IF(AND(B244="4x200", OR(AND(E244='club records'!$N$6, F244&lt;='club records'!$O$6), AND(E244='club records'!$N$7, F244&lt;='club records'!$O$7), AND(E244='club records'!$N$8, F244&lt;='club records'!$O$8), AND(E244='club records'!$N$9, F244&lt;='club records'!$O$9), AND(E244='club records'!$N$10, F244&lt;='club records'!$O$10))), "CR", " ")</f>
        <v xml:space="preserve"> </v>
      </c>
      <c r="BC244" s="15" t="str">
        <f>IF(AND(B244="4x300", AND(E244='club records'!$N$11, F244&lt;='club records'!$O$11)), "CR", " ")</f>
        <v xml:space="preserve"> </v>
      </c>
      <c r="BD244" s="15" t="str">
        <f>IF(AND(B244="4x400", OR(AND(E244='club records'!$N$12, F244&lt;='club records'!$O$12), AND(E244='club records'!$N$13, F244&lt;='club records'!$O$13), AND(E244='club records'!$N$14, F244&lt;='club records'!$O$14), AND(E244='club records'!$N$15, F244&lt;='club records'!$O$15))), "CR", " ")</f>
        <v xml:space="preserve"> </v>
      </c>
      <c r="BE244" s="15" t="str">
        <f>IF(AND(B244="3x800", OR(AND(E244='club records'!$N$16, F244&lt;='club records'!$O$16), AND(E244='club records'!$N$17, F244&lt;='club records'!$O$17), AND(E244='club records'!$N$18, F244&lt;='club records'!$O$18))), "CR", " ")</f>
        <v xml:space="preserve"> </v>
      </c>
      <c r="BF244" s="15" t="str">
        <f>IF(AND(B244="pentathlon", OR(AND(E244='club records'!$N$21, F244&gt;='club records'!$O$21), AND(E244='club records'!$N$22, F244&gt;='club records'!$O$22),AND(E244='club records'!$N$23, F244&gt;='club records'!$O$23),AND(E244='club records'!$N$24, F244&gt;='club records'!$O$24))), "CR", " ")</f>
        <v xml:space="preserve"> </v>
      </c>
      <c r="BG244" s="15" t="str">
        <f>IF(AND(B244="heptathlon", OR(AND(E244='club records'!$N$26, F244&gt;='club records'!$O$26), AND(E244='club records'!$N$27, F244&gt;='club records'!$O$27))), "CR", " ")</f>
        <v xml:space="preserve"> </v>
      </c>
      <c r="BH244" s="15" t="str">
        <f>IF(AND(B244="decathlon", OR(AND(E244='club records'!$N$29, F244&gt;='club records'!$O$29), AND(E244='club records'!$N$30, F244&gt;='club records'!$O$30),AND(E244='club records'!$N$31, F244&gt;='club records'!$O$31))), "CR", " ")</f>
        <v xml:space="preserve"> </v>
      </c>
    </row>
    <row r="245" spans="1:60" ht="14.5" x14ac:dyDescent="0.35">
      <c r="A245" s="1" t="str">
        <f>E245</f>
        <v>U17</v>
      </c>
      <c r="B245" s="2">
        <v>100</v>
      </c>
      <c r="C245" s="1" t="s">
        <v>66</v>
      </c>
      <c r="D245" s="1" t="s">
        <v>67</v>
      </c>
      <c r="E245" s="19" t="s">
        <v>14</v>
      </c>
      <c r="F245" s="20">
        <v>11.52</v>
      </c>
      <c r="G245" s="27">
        <v>43708</v>
      </c>
      <c r="H245" s="1" t="s">
        <v>313</v>
      </c>
      <c r="I245" s="1" t="s">
        <v>551</v>
      </c>
      <c r="J245" s="15" t="str">
        <f t="shared" si="20"/>
        <v/>
      </c>
      <c r="K245" s="15" t="str">
        <f>IF(AND(B245=100, OR(AND(E245='club records'!$B$6, F245&lt;='club records'!$C$6), AND(E245='club records'!$B$7, F245&lt;='club records'!$C$7), AND(E245='club records'!$B$8, F245&lt;='club records'!$C$8), AND(E245='club records'!$B$9, F245&lt;='club records'!$C$9), AND(E245='club records'!$B$10, F245&lt;='club records'!$C$10))), "CR", " ")</f>
        <v xml:space="preserve"> </v>
      </c>
      <c r="L245" s="15" t="str">
        <f>IF(AND(B245=200, OR(AND(E245='club records'!$B$11, F245&lt;='club records'!$C$11), AND(E245='club records'!$B$12, F245&lt;='club records'!$C$12), AND(E245='club records'!$B$13, F245&lt;='club records'!$C$13), AND(E245='club records'!$B$14, F245&lt;='club records'!$C$14), AND(E245='club records'!$B$15, F245&lt;='club records'!$C$15))), "CR", " ")</f>
        <v xml:space="preserve"> </v>
      </c>
      <c r="M245" s="15" t="str">
        <f>IF(AND(B245=300, OR(AND(E245='club records'!$B$16, F245&lt;='club records'!$C$16), AND(E245='club records'!$B$17, F245&lt;='club records'!$C$17))), "CR", " ")</f>
        <v xml:space="preserve"> </v>
      </c>
      <c r="N245" s="15" t="str">
        <f>IF(AND(B245=400, OR(AND(E245='club records'!$B$18, F245&lt;='club records'!$C$18), AND(E245='club records'!$B$19, F245&lt;='club records'!$C$19), AND(E245='club records'!$B$20, F245&lt;='club records'!$C$20), AND(E245='club records'!$B$21, F245&lt;='club records'!$C$21))), "CR", " ")</f>
        <v xml:space="preserve"> </v>
      </c>
      <c r="O245" s="15" t="str">
        <f>IF(AND(B245=800, OR(AND(E245='club records'!$B$22, F245&lt;='club records'!$C$22), AND(E245='club records'!$B$23, F245&lt;='club records'!$C$23), AND(E245='club records'!$B$24, F245&lt;='club records'!$C$24), AND(E245='club records'!$B$25, F245&lt;='club records'!$C$25), AND(E245='club records'!$B$26, F245&lt;='club records'!$C$26))), "CR", " ")</f>
        <v xml:space="preserve"> </v>
      </c>
      <c r="P245" s="15" t="str">
        <f>IF(AND(B245=1000, OR(AND(E245='club records'!$B$27, F245&lt;='club records'!$C$27), AND(E245='club records'!$B$28, F245&lt;='club records'!$C$28))), "CR", " ")</f>
        <v xml:space="preserve"> </v>
      </c>
      <c r="Q245" s="15" t="str">
        <f>IF(AND(B245=1500, OR(AND(E245='club records'!$B$29, F245&lt;='club records'!$C$29), AND(E245='club records'!$B$30, F245&lt;='club records'!$C$30), AND(E245='club records'!$B$31, F245&lt;='club records'!$C$31), AND(E245='club records'!$B$32, F245&lt;='club records'!$C$32), AND(E245='club records'!$B$33, F245&lt;='club records'!$C$33))), "CR", " ")</f>
        <v xml:space="preserve"> </v>
      </c>
      <c r="R245" s="15" t="str">
        <f>IF(AND(B245="1600 (Mile)",OR(AND(E245='club records'!$B$34,F245&lt;='club records'!$C$34),AND(E245='club records'!$B$35,F245&lt;='club records'!$C$35),AND(E245='club records'!$B$36,F245&lt;='club records'!$C$36),AND(E245='club records'!$B$37,F245&lt;='club records'!$C$37))),"CR"," ")</f>
        <v xml:space="preserve"> </v>
      </c>
      <c r="S245" s="15" t="str">
        <f>IF(AND(B245=3000, OR(AND(E245='club records'!$B$38, F245&lt;='club records'!$C$38), AND(E245='club records'!$B$39, F245&lt;='club records'!$C$39), AND(E245='club records'!$B$40, F245&lt;='club records'!$C$40), AND(E245='club records'!$B$41, F245&lt;='club records'!$C$41))), "CR", " ")</f>
        <v xml:space="preserve"> </v>
      </c>
      <c r="T245" s="15" t="str">
        <f>IF(AND(B245=5000, OR(AND(E245='club records'!$B$42, F245&lt;='club records'!$C$42), AND(E245='club records'!$B$43, F245&lt;='club records'!$C$43))), "CR", " ")</f>
        <v xml:space="preserve"> </v>
      </c>
      <c r="U245" s="14" t="str">
        <f>IF(AND(B245=10000, OR(AND(E245='club records'!$B$44, F245&lt;='club records'!$C$44), AND(E245='club records'!$B$45, F245&lt;='club records'!$C$45))), "CR", " ")</f>
        <v xml:space="preserve"> </v>
      </c>
      <c r="V245" s="14" t="str">
        <f>IF(AND(B245="high jump", OR(AND(E245='club records'!$F$1, F245&gt;='club records'!$G$1), AND(E245='club records'!$F$2, F245&gt;='club records'!$G$2), AND(E245='club records'!$F$3, F245&gt;='club records'!$G$3), AND(E245='club records'!$F$4, F245&gt;='club records'!$G$4), AND(E245='club records'!$F$5, F245&gt;='club records'!$G$5))), "CR", " ")</f>
        <v xml:space="preserve"> </v>
      </c>
      <c r="W245" s="14" t="str">
        <f>IF(AND(B245="long jump", OR(AND(E245='club records'!$F$6, F245&gt;='club records'!$G$6), AND(E245='club records'!$F$7, F245&gt;='club records'!$G$7), AND(E245='club records'!$F$8, F245&gt;='club records'!$G$8), AND(E245='club records'!$F$9, F245&gt;='club records'!$G$9), AND(E245='club records'!$F$10, F245&gt;='club records'!$G$10))), "CR", " ")</f>
        <v xml:space="preserve"> </v>
      </c>
      <c r="X245" s="14" t="str">
        <f>IF(AND(B245="triple jump", OR(AND(E245='club records'!$F$11, F245&gt;='club records'!$G$11), AND(E245='club records'!$F$12, F245&gt;='club records'!$G$12), AND(E245='club records'!$F$13, F245&gt;='club records'!$G$13), AND(E245='club records'!$F$14, F245&gt;='club records'!$G$14), AND(E245='club records'!$F$15, F245&gt;='club records'!$G$15))), "CR", " ")</f>
        <v xml:space="preserve"> </v>
      </c>
      <c r="Y245" s="14" t="str">
        <f>IF(AND(B245="pole vault", OR(AND(E245='club records'!$F$16, F245&gt;='club records'!$G$16), AND(E245='club records'!$F$17, F245&gt;='club records'!$G$17), AND(E245='club records'!$F$18, F245&gt;='club records'!$G$18), AND(E245='club records'!$F$19, F245&gt;='club records'!$G$19), AND(E245='club records'!$F$20, F245&gt;='club records'!$G$20))), "CR", " ")</f>
        <v xml:space="preserve"> </v>
      </c>
      <c r="Z245" s="14" t="str">
        <f>IF(AND(B245="discus 1", E245='club records'!$F$21, F245&gt;='club records'!$G$21), "CR", " ")</f>
        <v xml:space="preserve"> </v>
      </c>
      <c r="AA245" s="14" t="str">
        <f>IF(AND(B245="discus 1.25", E245='club records'!$F$22, F245&gt;='club records'!$G$22), "CR", " ")</f>
        <v xml:space="preserve"> </v>
      </c>
      <c r="AB245" s="14" t="str">
        <f>IF(AND(B245="discus 1.5", E245='club records'!$F$23, F245&gt;='club records'!$G$23), "CR", " ")</f>
        <v xml:space="preserve"> </v>
      </c>
      <c r="AC245" s="14" t="str">
        <f>IF(AND(B245="discus 1.75", E245='club records'!$F$24, F245&gt;='club records'!$G$24), "CR", " ")</f>
        <v xml:space="preserve"> </v>
      </c>
      <c r="AD245" s="14" t="str">
        <f>IF(AND(B245="discus 2", E245='club records'!$F$25, F245&gt;='club records'!$G$25), "CR", " ")</f>
        <v xml:space="preserve"> </v>
      </c>
      <c r="AE245" s="14" t="str">
        <f>IF(AND(B245="hammer 4", E245='club records'!$F$27, F245&gt;='club records'!$G$27), "CR", " ")</f>
        <v xml:space="preserve"> </v>
      </c>
      <c r="AF245" s="14" t="str">
        <f>IF(AND(B245="hammer 5", E245='club records'!$F$28, F245&gt;='club records'!$G$28), "CR", " ")</f>
        <v xml:space="preserve"> </v>
      </c>
      <c r="AG245" s="14" t="str">
        <f>IF(AND(B245="hammer 6", E245='club records'!$F$29, F245&gt;='club records'!$G$29), "CR", " ")</f>
        <v xml:space="preserve"> </v>
      </c>
      <c r="AH245" s="14" t="str">
        <f>IF(AND(B245="hammer 7.26", E245='club records'!$F$30, F245&gt;='club records'!$G$30), "CR", " ")</f>
        <v xml:space="preserve"> </v>
      </c>
      <c r="AI245" s="14" t="str">
        <f>IF(AND(B245="javelin 400", E245='club records'!$F$31, F245&gt;='club records'!$G$31), "CR", " ")</f>
        <v xml:space="preserve"> </v>
      </c>
      <c r="AJ245" s="14" t="str">
        <f>IF(AND(B245="javelin 600", E245='club records'!$F$32, F245&gt;='club records'!$G$32), "CR", " ")</f>
        <v xml:space="preserve"> </v>
      </c>
      <c r="AK245" s="14" t="str">
        <f>IF(AND(B245="javelin 700", E245='club records'!$F$33, F245&gt;='club records'!$G$33), "CR", " ")</f>
        <v xml:space="preserve"> </v>
      </c>
      <c r="AL245" s="14" t="str">
        <f>IF(AND(B245="javelin 800", OR(AND(E245='club records'!$F$34, F245&gt;='club records'!$G$34), AND(E245='club records'!$F$35, F245&gt;='club records'!$G$35))), "CR", " ")</f>
        <v xml:space="preserve"> </v>
      </c>
      <c r="AM245" s="14" t="str">
        <f>IF(AND(B245="shot 3", E245='club records'!$F$36, F245&gt;='club records'!$G$36), "CR", " ")</f>
        <v xml:space="preserve"> </v>
      </c>
      <c r="AN245" s="14" t="str">
        <f>IF(AND(B245="shot 4", E245='club records'!$F$37, F245&gt;='club records'!$G$37), "CR", " ")</f>
        <v xml:space="preserve"> </v>
      </c>
      <c r="AO245" s="14" t="str">
        <f>IF(AND(B245="shot 5", E245='club records'!$F$38, F245&gt;='club records'!$G$38), "CR", " ")</f>
        <v xml:space="preserve"> </v>
      </c>
      <c r="AP245" s="14" t="str">
        <f>IF(AND(B245="shot 6", E245='club records'!$F$39, F245&gt;='club records'!$G$39), "CR", " ")</f>
        <v xml:space="preserve"> </v>
      </c>
      <c r="AQ245" s="14" t="str">
        <f>IF(AND(B245="shot 7.26", E245='club records'!$F$40, F245&gt;='club records'!$G$40), "CR", " ")</f>
        <v xml:space="preserve"> </v>
      </c>
      <c r="AR245" s="14" t="str">
        <f>IF(AND(B245="60H",OR(AND(E245='club records'!$J$1,F245&lt;='club records'!$K$1),AND(E245='club records'!$J$2,F245&lt;='club records'!$K$2),AND(E245='club records'!$J$3,F245&lt;='club records'!$K$3),AND(E245='club records'!$J$4,F245&lt;='club records'!$K$4),AND(E245='club records'!$J$5,F245&lt;='club records'!$K$5))),"CR"," ")</f>
        <v xml:space="preserve"> </v>
      </c>
      <c r="AS245" s="14" t="str">
        <f>IF(AND(B245="75H", AND(E245='club records'!$J$6, F245&lt;='club records'!$K$6)), "CR", " ")</f>
        <v xml:space="preserve"> </v>
      </c>
      <c r="AT245" s="14" t="str">
        <f>IF(AND(B245="80H", AND(E245='club records'!$J$7, F245&lt;='club records'!$K$7)), "CR", " ")</f>
        <v xml:space="preserve"> </v>
      </c>
      <c r="AU245" s="14" t="str">
        <f>IF(AND(B245="100H", AND(E245='club records'!$J$8, F245&lt;='club records'!$K$8)), "CR", " ")</f>
        <v xml:space="preserve"> </v>
      </c>
      <c r="AV245" s="14" t="str">
        <f>IF(AND(B245="110H", OR(AND(E245='club records'!$J$9, F245&lt;='club records'!$K$9), AND(E245='club records'!$J$10, F245&lt;='club records'!$K$10))), "CR", " ")</f>
        <v xml:space="preserve"> </v>
      </c>
      <c r="AW245" s="14" t="str">
        <f>IF(AND(B245="400H", OR(AND(E245='club records'!$J$11, F245&lt;='club records'!$K$11), AND(E245='club records'!$J$12, F245&lt;='club records'!$K$12), AND(E245='club records'!$J$13, F245&lt;='club records'!$K$13), AND(E245='club records'!$J$14, F245&lt;='club records'!$K$14))), "CR", " ")</f>
        <v xml:space="preserve"> </v>
      </c>
      <c r="AX245" s="14" t="str">
        <f>IF(AND(B245="1500SC", AND(E245='club records'!$J$15, F245&lt;='club records'!$K$15)), "CR", " ")</f>
        <v xml:space="preserve"> </v>
      </c>
      <c r="AY245" s="14" t="str">
        <f>IF(AND(B245="2000SC", OR(AND(E245='club records'!$J$17, F245&lt;='club records'!$K$17), AND(E245='club records'!$J$18, F245&lt;='club records'!$K$18))), "CR", " ")</f>
        <v xml:space="preserve"> </v>
      </c>
      <c r="AZ245" s="14" t="str">
        <f>IF(AND(B245="3000SC", OR(AND(E245='club records'!$J$20, F245&lt;='club records'!$K$20), AND(E245='club records'!$J$21, F245&lt;='club records'!$K$21))), "CR", " ")</f>
        <v xml:space="preserve"> </v>
      </c>
      <c r="BA245" s="15" t="str">
        <f>IF(AND(B245="4x100", OR(AND(E245='club records'!$N$1, F245&lt;='club records'!$O$1), AND(E245='club records'!$N$2, F245&lt;='club records'!$O$2), AND(E245='club records'!$N$3, F245&lt;='club records'!$O$3), AND(E245='club records'!$N$4, F245&lt;='club records'!$O$4), AND(E245='club records'!$N$5, F245&lt;='club records'!$O$5))), "CR", " ")</f>
        <v xml:space="preserve"> </v>
      </c>
      <c r="BB245" s="15" t="str">
        <f>IF(AND(B245="4x200", OR(AND(E245='club records'!$N$6, F245&lt;='club records'!$O$6), AND(E245='club records'!$N$7, F245&lt;='club records'!$O$7), AND(E245='club records'!$N$8, F245&lt;='club records'!$O$8), AND(E245='club records'!$N$9, F245&lt;='club records'!$O$9), AND(E245='club records'!$N$10, F245&lt;='club records'!$O$10))), "CR", " ")</f>
        <v xml:space="preserve"> </v>
      </c>
      <c r="BC245" s="15" t="str">
        <f>IF(AND(B245="4x300", AND(E245='club records'!$N$11, F245&lt;='club records'!$O$11)), "CR", " ")</f>
        <v xml:space="preserve"> </v>
      </c>
      <c r="BD245" s="15" t="str">
        <f>IF(AND(B245="4x400", OR(AND(E245='club records'!$N$12, F245&lt;='club records'!$O$12), AND(E245='club records'!$N$13, F245&lt;='club records'!$O$13), AND(E245='club records'!$N$14, F245&lt;='club records'!$O$14), AND(E245='club records'!$N$15, F245&lt;='club records'!$O$15))), "CR", " ")</f>
        <v xml:space="preserve"> </v>
      </c>
      <c r="BE245" s="15" t="str">
        <f>IF(AND(B245="3x800", OR(AND(E245='club records'!$N$16, F245&lt;='club records'!$O$16), AND(E245='club records'!$N$17, F245&lt;='club records'!$O$17), AND(E245='club records'!$N$18, F245&lt;='club records'!$O$18))), "CR", " ")</f>
        <v xml:space="preserve"> </v>
      </c>
      <c r="BF245" s="15" t="str">
        <f>IF(AND(B245="pentathlon", OR(AND(E245='club records'!$N$21, F245&gt;='club records'!$O$21), AND(E245='club records'!$N$22, F245&gt;='club records'!$O$22),AND(E245='club records'!$N$23, F245&gt;='club records'!$O$23),AND(E245='club records'!$N$24, F245&gt;='club records'!$O$24))), "CR", " ")</f>
        <v xml:space="preserve"> </v>
      </c>
      <c r="BG245" s="15" t="str">
        <f>IF(AND(B245="heptathlon", OR(AND(E245='club records'!$N$26, F245&gt;='club records'!$O$26), AND(E245='club records'!$N$27, F245&gt;='club records'!$O$27))), "CR", " ")</f>
        <v xml:space="preserve"> </v>
      </c>
      <c r="BH245" s="15" t="str">
        <f>IF(AND(B245="decathlon", OR(AND(E245='club records'!$N$29, F245&gt;='club records'!$O$29), AND(E245='club records'!$N$30, F245&gt;='club records'!$O$30),AND(E245='club records'!$N$31, F245&gt;='club records'!$O$31))), "CR", " ")</f>
        <v xml:space="preserve"> </v>
      </c>
    </row>
    <row r="246" spans="1:60" ht="14.5" x14ac:dyDescent="0.35">
      <c r="A246" s="1" t="str">
        <f>E246</f>
        <v>U17</v>
      </c>
      <c r="B246" s="2">
        <v>100</v>
      </c>
      <c r="C246" s="1" t="s">
        <v>25</v>
      </c>
      <c r="D246" s="1" t="s">
        <v>44</v>
      </c>
      <c r="E246" s="19" t="s">
        <v>14</v>
      </c>
      <c r="F246" s="20">
        <v>11.53</v>
      </c>
      <c r="G246" s="27">
        <v>43716</v>
      </c>
      <c r="H246" s="1" t="s">
        <v>552</v>
      </c>
      <c r="I246" s="1" t="s">
        <v>553</v>
      </c>
      <c r="J246" s="15" t="str">
        <f t="shared" si="20"/>
        <v/>
      </c>
      <c r="K246" s="15" t="str">
        <f>IF(AND(B246=100, OR(AND(E246='club records'!$B$6, F246&lt;='club records'!$C$6), AND(E246='club records'!$B$7, F246&lt;='club records'!$C$7), AND(E246='club records'!$B$8, F246&lt;='club records'!$C$8), AND(E246='club records'!$B$9, F246&lt;='club records'!$C$9), AND(E246='club records'!$B$10, F246&lt;='club records'!$C$10))), "CR", " ")</f>
        <v xml:space="preserve"> </v>
      </c>
      <c r="L246" s="15" t="str">
        <f>IF(AND(B246=200, OR(AND(E246='club records'!$B$11, F246&lt;='club records'!$C$11), AND(E246='club records'!$B$12, F246&lt;='club records'!$C$12), AND(E246='club records'!$B$13, F246&lt;='club records'!$C$13), AND(E246='club records'!$B$14, F246&lt;='club records'!$C$14), AND(E246='club records'!$B$15, F246&lt;='club records'!$C$15))), "CR", " ")</f>
        <v xml:space="preserve"> </v>
      </c>
      <c r="M246" s="15" t="str">
        <f>IF(AND(B246=300, OR(AND(E246='club records'!$B$16, F246&lt;='club records'!$C$16), AND(E246='club records'!$B$17, F246&lt;='club records'!$C$17))), "CR", " ")</f>
        <v xml:space="preserve"> </v>
      </c>
      <c r="N246" s="15" t="str">
        <f>IF(AND(B246=400, OR(AND(E246='club records'!$B$18, F246&lt;='club records'!$C$18), AND(E246='club records'!$B$19, F246&lt;='club records'!$C$19), AND(E246='club records'!$B$20, F246&lt;='club records'!$C$20), AND(E246='club records'!$B$21, F246&lt;='club records'!$C$21))), "CR", " ")</f>
        <v xml:space="preserve"> </v>
      </c>
      <c r="O246" s="15" t="str">
        <f>IF(AND(B246=800, OR(AND(E246='club records'!$B$22, F246&lt;='club records'!$C$22), AND(E246='club records'!$B$23, F246&lt;='club records'!$C$23), AND(E246='club records'!$B$24, F246&lt;='club records'!$C$24), AND(E246='club records'!$B$25, F246&lt;='club records'!$C$25), AND(E246='club records'!$B$26, F246&lt;='club records'!$C$26))), "CR", " ")</f>
        <v xml:space="preserve"> </v>
      </c>
      <c r="P246" s="15" t="str">
        <f>IF(AND(B246=1000, OR(AND(E246='club records'!$B$27, F246&lt;='club records'!$C$27), AND(E246='club records'!$B$28, F246&lt;='club records'!$C$28))), "CR", " ")</f>
        <v xml:space="preserve"> </v>
      </c>
      <c r="Q246" s="15" t="str">
        <f>IF(AND(B246=1500, OR(AND(E246='club records'!$B$29, F246&lt;='club records'!$C$29), AND(E246='club records'!$B$30, F246&lt;='club records'!$C$30), AND(E246='club records'!$B$31, F246&lt;='club records'!$C$31), AND(E246='club records'!$B$32, F246&lt;='club records'!$C$32), AND(E246='club records'!$B$33, F246&lt;='club records'!$C$33))), "CR", " ")</f>
        <v xml:space="preserve"> </v>
      </c>
      <c r="R246" s="15" t="str">
        <f>IF(AND(B246="1600 (Mile)",OR(AND(E246='club records'!$B$34,F246&lt;='club records'!$C$34),AND(E246='club records'!$B$35,F246&lt;='club records'!$C$35),AND(E246='club records'!$B$36,F246&lt;='club records'!$C$36),AND(E246='club records'!$B$37,F246&lt;='club records'!$C$37))),"CR"," ")</f>
        <v xml:space="preserve"> </v>
      </c>
      <c r="S246" s="15" t="str">
        <f>IF(AND(B246=3000, OR(AND(E246='club records'!$B$38, F246&lt;='club records'!$C$38), AND(E246='club records'!$B$39, F246&lt;='club records'!$C$39), AND(E246='club records'!$B$40, F246&lt;='club records'!$C$40), AND(E246='club records'!$B$41, F246&lt;='club records'!$C$41))), "CR", " ")</f>
        <v xml:space="preserve"> </v>
      </c>
      <c r="T246" s="15" t="str">
        <f>IF(AND(B246=5000, OR(AND(E246='club records'!$B$42, F246&lt;='club records'!$C$42), AND(E246='club records'!$B$43, F246&lt;='club records'!$C$43))), "CR", " ")</f>
        <v xml:space="preserve"> </v>
      </c>
      <c r="U246" s="14" t="str">
        <f>IF(AND(B246=10000, OR(AND(E246='club records'!$B$44, F246&lt;='club records'!$C$44), AND(E246='club records'!$B$45, F246&lt;='club records'!$C$45))), "CR", " ")</f>
        <v xml:space="preserve"> </v>
      </c>
      <c r="V246" s="14" t="str">
        <f>IF(AND(B246="high jump", OR(AND(E246='club records'!$F$1, F246&gt;='club records'!$G$1), AND(E246='club records'!$F$2, F246&gt;='club records'!$G$2), AND(E246='club records'!$F$3, F246&gt;='club records'!$G$3), AND(E246='club records'!$F$4, F246&gt;='club records'!$G$4), AND(E246='club records'!$F$5, F246&gt;='club records'!$G$5))), "CR", " ")</f>
        <v xml:space="preserve"> </v>
      </c>
      <c r="W246" s="14" t="str">
        <f>IF(AND(B246="long jump", OR(AND(E246='club records'!$F$6, F246&gt;='club records'!$G$6), AND(E246='club records'!$F$7, F246&gt;='club records'!$G$7), AND(E246='club records'!$F$8, F246&gt;='club records'!$G$8), AND(E246='club records'!$F$9, F246&gt;='club records'!$G$9), AND(E246='club records'!$F$10, F246&gt;='club records'!$G$10))), "CR", " ")</f>
        <v xml:space="preserve"> </v>
      </c>
      <c r="X246" s="14" t="str">
        <f>IF(AND(B246="triple jump", OR(AND(E246='club records'!$F$11, F246&gt;='club records'!$G$11), AND(E246='club records'!$F$12, F246&gt;='club records'!$G$12), AND(E246='club records'!$F$13, F246&gt;='club records'!$G$13), AND(E246='club records'!$F$14, F246&gt;='club records'!$G$14), AND(E246='club records'!$F$15, F246&gt;='club records'!$G$15))), "CR", " ")</f>
        <v xml:space="preserve"> </v>
      </c>
      <c r="Y246" s="14" t="str">
        <f>IF(AND(B246="pole vault", OR(AND(E246='club records'!$F$16, F246&gt;='club records'!$G$16), AND(E246='club records'!$F$17, F246&gt;='club records'!$G$17), AND(E246='club records'!$F$18, F246&gt;='club records'!$G$18), AND(E246='club records'!$F$19, F246&gt;='club records'!$G$19), AND(E246='club records'!$F$20, F246&gt;='club records'!$G$20))), "CR", " ")</f>
        <v xml:space="preserve"> </v>
      </c>
      <c r="Z246" s="14" t="str">
        <f>IF(AND(B246="discus 1", E246='club records'!$F$21, F246&gt;='club records'!$G$21), "CR", " ")</f>
        <v xml:space="preserve"> </v>
      </c>
      <c r="AA246" s="14" t="str">
        <f>IF(AND(B246="discus 1.25", E246='club records'!$F$22, F246&gt;='club records'!$G$22), "CR", " ")</f>
        <v xml:space="preserve"> </v>
      </c>
      <c r="AB246" s="14" t="str">
        <f>IF(AND(B246="discus 1.5", E246='club records'!$F$23, F246&gt;='club records'!$G$23), "CR", " ")</f>
        <v xml:space="preserve"> </v>
      </c>
      <c r="AC246" s="14" t="str">
        <f>IF(AND(B246="discus 1.75", E246='club records'!$F$24, F246&gt;='club records'!$G$24), "CR", " ")</f>
        <v xml:space="preserve"> </v>
      </c>
      <c r="AD246" s="14" t="str">
        <f>IF(AND(B246="discus 2", E246='club records'!$F$25, F246&gt;='club records'!$G$25), "CR", " ")</f>
        <v xml:space="preserve"> </v>
      </c>
      <c r="AE246" s="14" t="str">
        <f>IF(AND(B246="hammer 4", E246='club records'!$F$27, F246&gt;='club records'!$G$27), "CR", " ")</f>
        <v xml:space="preserve"> </v>
      </c>
      <c r="AF246" s="14" t="str">
        <f>IF(AND(B246="hammer 5", E246='club records'!$F$28, F246&gt;='club records'!$G$28), "CR", " ")</f>
        <v xml:space="preserve"> </v>
      </c>
      <c r="AG246" s="14" t="str">
        <f>IF(AND(B246="hammer 6", E246='club records'!$F$29, F246&gt;='club records'!$G$29), "CR", " ")</f>
        <v xml:space="preserve"> </v>
      </c>
      <c r="AH246" s="14" t="str">
        <f>IF(AND(B246="hammer 7.26", E246='club records'!$F$30, F246&gt;='club records'!$G$30), "CR", " ")</f>
        <v xml:space="preserve"> </v>
      </c>
      <c r="AI246" s="14" t="str">
        <f>IF(AND(B246="javelin 400", E246='club records'!$F$31, F246&gt;='club records'!$G$31), "CR", " ")</f>
        <v xml:space="preserve"> </v>
      </c>
      <c r="AJ246" s="14" t="str">
        <f>IF(AND(B246="javelin 600", E246='club records'!$F$32, F246&gt;='club records'!$G$32), "CR", " ")</f>
        <v xml:space="preserve"> </v>
      </c>
      <c r="AK246" s="14" t="str">
        <f>IF(AND(B246="javelin 700", E246='club records'!$F$33, F246&gt;='club records'!$G$33), "CR", " ")</f>
        <v xml:space="preserve"> </v>
      </c>
      <c r="AL246" s="14" t="str">
        <f>IF(AND(B246="javelin 800", OR(AND(E246='club records'!$F$34, F246&gt;='club records'!$G$34), AND(E246='club records'!$F$35, F246&gt;='club records'!$G$35))), "CR", " ")</f>
        <v xml:space="preserve"> </v>
      </c>
      <c r="AM246" s="14" t="str">
        <f>IF(AND(B246="shot 3", E246='club records'!$F$36, F246&gt;='club records'!$G$36), "CR", " ")</f>
        <v xml:space="preserve"> </v>
      </c>
      <c r="AN246" s="14" t="str">
        <f>IF(AND(B246="shot 4", E246='club records'!$F$37, F246&gt;='club records'!$G$37), "CR", " ")</f>
        <v xml:space="preserve"> </v>
      </c>
      <c r="AO246" s="14" t="str">
        <f>IF(AND(B246="shot 5", E246='club records'!$F$38, F246&gt;='club records'!$G$38), "CR", " ")</f>
        <v xml:space="preserve"> </v>
      </c>
      <c r="AP246" s="14" t="str">
        <f>IF(AND(B246="shot 6", E246='club records'!$F$39, F246&gt;='club records'!$G$39), "CR", " ")</f>
        <v xml:space="preserve"> </v>
      </c>
      <c r="AQ246" s="14" t="str">
        <f>IF(AND(B246="shot 7.26", E246='club records'!$F$40, F246&gt;='club records'!$G$40), "CR", " ")</f>
        <v xml:space="preserve"> </v>
      </c>
      <c r="AR246" s="14" t="str">
        <f>IF(AND(B246="60H",OR(AND(E246='club records'!$J$1,F246&lt;='club records'!$K$1),AND(E246='club records'!$J$2,F246&lt;='club records'!$K$2),AND(E246='club records'!$J$3,F246&lt;='club records'!$K$3),AND(E246='club records'!$J$4,F246&lt;='club records'!$K$4),AND(E246='club records'!$J$5,F246&lt;='club records'!$K$5))),"CR"," ")</f>
        <v xml:space="preserve"> </v>
      </c>
      <c r="AS246" s="14" t="str">
        <f>IF(AND(B246="75H", AND(E246='club records'!$J$6, F246&lt;='club records'!$K$6)), "CR", " ")</f>
        <v xml:space="preserve"> </v>
      </c>
      <c r="AT246" s="14" t="str">
        <f>IF(AND(B246="80H", AND(E246='club records'!$J$7, F246&lt;='club records'!$K$7)), "CR", " ")</f>
        <v xml:space="preserve"> </v>
      </c>
      <c r="AU246" s="14" t="str">
        <f>IF(AND(B246="100H", AND(E246='club records'!$J$8, F246&lt;='club records'!$K$8)), "CR", " ")</f>
        <v xml:space="preserve"> </v>
      </c>
      <c r="AV246" s="14" t="str">
        <f>IF(AND(B246="110H", OR(AND(E246='club records'!$J$9, F246&lt;='club records'!$K$9), AND(E246='club records'!$J$10, F246&lt;='club records'!$K$10))), "CR", " ")</f>
        <v xml:space="preserve"> </v>
      </c>
      <c r="AW246" s="14" t="str">
        <f>IF(AND(B246="400H", OR(AND(E246='club records'!$J$11, F246&lt;='club records'!$K$11), AND(E246='club records'!$J$12, F246&lt;='club records'!$K$12), AND(E246='club records'!$J$13, F246&lt;='club records'!$K$13), AND(E246='club records'!$J$14, F246&lt;='club records'!$K$14))), "CR", " ")</f>
        <v xml:space="preserve"> </v>
      </c>
      <c r="AX246" s="14" t="str">
        <f>IF(AND(B246="1500SC", AND(E246='club records'!$J$15, F246&lt;='club records'!$K$15)), "CR", " ")</f>
        <v xml:space="preserve"> </v>
      </c>
      <c r="AY246" s="14" t="str">
        <f>IF(AND(B246="2000SC", OR(AND(E246='club records'!$J$17, F246&lt;='club records'!$K$17), AND(E246='club records'!$J$18, F246&lt;='club records'!$K$18))), "CR", " ")</f>
        <v xml:space="preserve"> </v>
      </c>
      <c r="AZ246" s="14" t="str">
        <f>IF(AND(B246="3000SC", OR(AND(E246='club records'!$J$20, F246&lt;='club records'!$K$20), AND(E246='club records'!$J$21, F246&lt;='club records'!$K$21))), "CR", " ")</f>
        <v xml:space="preserve"> </v>
      </c>
      <c r="BA246" s="15" t="str">
        <f>IF(AND(B246="4x100", OR(AND(E246='club records'!$N$1, F246&lt;='club records'!$O$1), AND(E246='club records'!$N$2, F246&lt;='club records'!$O$2), AND(E246='club records'!$N$3, F246&lt;='club records'!$O$3), AND(E246='club records'!$N$4, F246&lt;='club records'!$O$4), AND(E246='club records'!$N$5, F246&lt;='club records'!$O$5))), "CR", " ")</f>
        <v xml:space="preserve"> </v>
      </c>
      <c r="BB246" s="15" t="str">
        <f>IF(AND(B246="4x200", OR(AND(E246='club records'!$N$6, F246&lt;='club records'!$O$6), AND(E246='club records'!$N$7, F246&lt;='club records'!$O$7), AND(E246='club records'!$N$8, F246&lt;='club records'!$O$8), AND(E246='club records'!$N$9, F246&lt;='club records'!$O$9), AND(E246='club records'!$N$10, F246&lt;='club records'!$O$10))), "CR", " ")</f>
        <v xml:space="preserve"> </v>
      </c>
      <c r="BC246" s="15" t="str">
        <f>IF(AND(B246="4x300", AND(E246='club records'!$N$11, F246&lt;='club records'!$O$11)), "CR", " ")</f>
        <v xml:space="preserve"> </v>
      </c>
      <c r="BD246" s="15" t="str">
        <f>IF(AND(B246="4x400", OR(AND(E246='club records'!$N$12, F246&lt;='club records'!$O$12), AND(E246='club records'!$N$13, F246&lt;='club records'!$O$13), AND(E246='club records'!$N$14, F246&lt;='club records'!$O$14), AND(E246='club records'!$N$15, F246&lt;='club records'!$O$15))), "CR", " ")</f>
        <v xml:space="preserve"> </v>
      </c>
      <c r="BE246" s="15" t="str">
        <f>IF(AND(B246="3x800", OR(AND(E246='club records'!$N$16, F246&lt;='club records'!$O$16), AND(E246='club records'!$N$17, F246&lt;='club records'!$O$17), AND(E246='club records'!$N$18, F246&lt;='club records'!$O$18))), "CR", " ")</f>
        <v xml:space="preserve"> </v>
      </c>
      <c r="BF246" s="15" t="str">
        <f>IF(AND(B246="pentathlon", OR(AND(E246='club records'!$N$21, F246&gt;='club records'!$O$21), AND(E246='club records'!$N$22, F246&gt;='club records'!$O$22),AND(E246='club records'!$N$23, F246&gt;='club records'!$O$23),AND(E246='club records'!$N$24, F246&gt;='club records'!$O$24))), "CR", " ")</f>
        <v xml:space="preserve"> </v>
      </c>
      <c r="BG246" s="15" t="str">
        <f>IF(AND(B246="heptathlon", OR(AND(E246='club records'!$N$26, F246&gt;='club records'!$O$26), AND(E246='club records'!$N$27, F246&gt;='club records'!$O$27))), "CR", " ")</f>
        <v xml:space="preserve"> </v>
      </c>
      <c r="BH246" s="15" t="str">
        <f>IF(AND(B246="decathlon", OR(AND(E246='club records'!$N$29, F246&gt;='club records'!$O$29), AND(E246='club records'!$N$30, F246&gt;='club records'!$O$30),AND(E246='club records'!$N$31, F246&gt;='club records'!$O$31))), "CR", " ")</f>
        <v xml:space="preserve"> </v>
      </c>
    </row>
    <row r="247" spans="1:60" ht="14.5" x14ac:dyDescent="0.35">
      <c r="A247" s="1" t="s">
        <v>14</v>
      </c>
      <c r="B247" s="2">
        <v>100</v>
      </c>
      <c r="C247" s="1" t="s">
        <v>162</v>
      </c>
      <c r="D247" s="1" t="s">
        <v>418</v>
      </c>
      <c r="E247" s="19" t="s">
        <v>14</v>
      </c>
      <c r="F247" s="20">
        <v>11.81</v>
      </c>
      <c r="G247" s="27">
        <v>43611</v>
      </c>
      <c r="H247" s="1" t="s">
        <v>335</v>
      </c>
      <c r="I247" s="1" t="s">
        <v>544</v>
      </c>
      <c r="J247" s="15" t="s">
        <v>410</v>
      </c>
      <c r="O247" s="1"/>
      <c r="P247" s="1"/>
      <c r="Q247" s="1"/>
      <c r="R247" s="1"/>
      <c r="S247" s="1"/>
      <c r="T247" s="1"/>
    </row>
    <row r="248" spans="1:60" ht="14.5" x14ac:dyDescent="0.35">
      <c r="A248" s="1" t="str">
        <f t="shared" ref="A248:A274" si="21">E248</f>
        <v>U17</v>
      </c>
      <c r="B248" s="2">
        <v>100</v>
      </c>
      <c r="C248" s="1" t="s">
        <v>75</v>
      </c>
      <c r="D248" s="1" t="s">
        <v>76</v>
      </c>
      <c r="E248" s="19" t="s">
        <v>14</v>
      </c>
      <c r="F248" s="20">
        <v>12.16</v>
      </c>
      <c r="G248" s="27">
        <v>43604</v>
      </c>
      <c r="H248" s="1" t="s">
        <v>313</v>
      </c>
      <c r="I248" s="1" t="s">
        <v>508</v>
      </c>
      <c r="J248" s="15" t="str">
        <f t="shared" ref="J248:J264" si="22">IF(OR(K248="CR", L248="CR", M248="CR", N248="CR", O248="CR", P248="CR", Q248="CR", R248="CR", S248="CR", T248="CR",U248="CR", V248="CR", W248="CR", X248="CR", Y248="CR", Z248="CR", AA248="CR", AB248="CR", AC248="CR", AD248="CR", AE248="CR", AF248="CR", AG248="CR", AH248="CR", AI248="CR", AJ248="CR", AK248="CR", AL248="CR", AM248="CR", AN248="CR", AO248="CR", AP248="CR", AQ248="CR", AR248="CR", AS248="CR", AT248="CR", AU248="CR", AV248="CR", AW248="CR", AX248="CR", AY248="CR", AZ248="CR", BA248="CR", BB248="CR", BC248="CR", BD248="CR", BE248="CR", BF248="CR", BG248="CR", BH248="CR"), "***CLUB RECORD***", "")</f>
        <v/>
      </c>
      <c r="K248" s="15" t="str">
        <f>IF(AND(B248=100, OR(AND(E248='club records'!$B$6, F248&lt;='club records'!$C$6), AND(E248='club records'!$B$7, F248&lt;='club records'!$C$7), AND(E248='club records'!$B$8, F248&lt;='club records'!$C$8), AND(E248='club records'!$B$9, F248&lt;='club records'!$C$9), AND(E248='club records'!$B$10, F248&lt;='club records'!$C$10))), "CR", " ")</f>
        <v xml:space="preserve"> </v>
      </c>
      <c r="L248" s="15" t="str">
        <f>IF(AND(B248=200, OR(AND(E248='club records'!$B$11, F248&lt;='club records'!$C$11), AND(E248='club records'!$B$12, F248&lt;='club records'!$C$12), AND(E248='club records'!$B$13, F248&lt;='club records'!$C$13), AND(E248='club records'!$B$14, F248&lt;='club records'!$C$14), AND(E248='club records'!$B$15, F248&lt;='club records'!$C$15))), "CR", " ")</f>
        <v xml:space="preserve"> </v>
      </c>
      <c r="M248" s="15" t="str">
        <f>IF(AND(B248=300, OR(AND(E248='club records'!$B$16, F248&lt;='club records'!$C$16), AND(E248='club records'!$B$17, F248&lt;='club records'!$C$17))), "CR", " ")</f>
        <v xml:space="preserve"> </v>
      </c>
      <c r="N248" s="15" t="str">
        <f>IF(AND(B248=400, OR(AND(E248='club records'!$B$18, F248&lt;='club records'!$C$18), AND(E248='club records'!$B$19, F248&lt;='club records'!$C$19), AND(E248='club records'!$B$20, F248&lt;='club records'!$C$20), AND(E248='club records'!$B$21, F248&lt;='club records'!$C$21))), "CR", " ")</f>
        <v xml:space="preserve"> </v>
      </c>
      <c r="O248" s="15" t="str">
        <f>IF(AND(B248=800, OR(AND(E248='club records'!$B$22, F248&lt;='club records'!$C$22), AND(E248='club records'!$B$23, F248&lt;='club records'!$C$23), AND(E248='club records'!$B$24, F248&lt;='club records'!$C$24), AND(E248='club records'!$B$25, F248&lt;='club records'!$C$25), AND(E248='club records'!$B$26, F248&lt;='club records'!$C$26))), "CR", " ")</f>
        <v xml:space="preserve"> </v>
      </c>
      <c r="P248" s="15" t="str">
        <f>IF(AND(B248=1000, OR(AND(E248='club records'!$B$27, F248&lt;='club records'!$C$27), AND(E248='club records'!$B$28, F248&lt;='club records'!$C$28))), "CR", " ")</f>
        <v xml:space="preserve"> </v>
      </c>
      <c r="Q248" s="15" t="str">
        <f>IF(AND(B248=1500, OR(AND(E248='club records'!$B$29, F248&lt;='club records'!$C$29), AND(E248='club records'!$B$30, F248&lt;='club records'!$C$30), AND(E248='club records'!$B$31, F248&lt;='club records'!$C$31), AND(E248='club records'!$B$32, F248&lt;='club records'!$C$32), AND(E248='club records'!$B$33, F248&lt;='club records'!$C$33))), "CR", " ")</f>
        <v xml:space="preserve"> </v>
      </c>
      <c r="R248" s="15" t="str">
        <f>IF(AND(B248="1600 (Mile)",OR(AND(E248='club records'!$B$34,F248&lt;='club records'!$C$34),AND(E248='club records'!$B$35,F248&lt;='club records'!$C$35),AND(E248='club records'!$B$36,F248&lt;='club records'!$C$36),AND(E248='club records'!$B$37,F248&lt;='club records'!$C$37))),"CR"," ")</f>
        <v xml:space="preserve"> </v>
      </c>
      <c r="S248" s="15" t="str">
        <f>IF(AND(B248=3000, OR(AND(E248='club records'!$B$38, F248&lt;='club records'!$C$38), AND(E248='club records'!$B$39, F248&lt;='club records'!$C$39), AND(E248='club records'!$B$40, F248&lt;='club records'!$C$40), AND(E248='club records'!$B$41, F248&lt;='club records'!$C$41))), "CR", " ")</f>
        <v xml:space="preserve"> </v>
      </c>
      <c r="T248" s="15" t="str">
        <f>IF(AND(B248=5000, OR(AND(E248='club records'!$B$42, F248&lt;='club records'!$C$42), AND(E248='club records'!$B$43, F248&lt;='club records'!$C$43))), "CR", " ")</f>
        <v xml:space="preserve"> </v>
      </c>
      <c r="U248" s="14" t="str">
        <f>IF(AND(B248=10000, OR(AND(E248='club records'!$B$44, F248&lt;='club records'!$C$44), AND(E248='club records'!$B$45, F248&lt;='club records'!$C$45))), "CR", " ")</f>
        <v xml:space="preserve"> </v>
      </c>
      <c r="V248" s="14" t="str">
        <f>IF(AND(B248="high jump", OR(AND(E248='club records'!$F$1, F248&gt;='club records'!$G$1), AND(E248='club records'!$F$2, F248&gt;='club records'!$G$2), AND(E248='club records'!$F$3, F248&gt;='club records'!$G$3), AND(E248='club records'!$F$4, F248&gt;='club records'!$G$4), AND(E248='club records'!$F$5, F248&gt;='club records'!$G$5))), "CR", " ")</f>
        <v xml:space="preserve"> </v>
      </c>
      <c r="W248" s="14" t="str">
        <f>IF(AND(B248="long jump", OR(AND(E248='club records'!$F$6, F248&gt;='club records'!$G$6), AND(E248='club records'!$F$7, F248&gt;='club records'!$G$7), AND(E248='club records'!$F$8, F248&gt;='club records'!$G$8), AND(E248='club records'!$F$9, F248&gt;='club records'!$G$9), AND(E248='club records'!$F$10, F248&gt;='club records'!$G$10))), "CR", " ")</f>
        <v xml:space="preserve"> </v>
      </c>
      <c r="X248" s="14" t="str">
        <f>IF(AND(B248="triple jump", OR(AND(E248='club records'!$F$11, F248&gt;='club records'!$G$11), AND(E248='club records'!$F$12, F248&gt;='club records'!$G$12), AND(E248='club records'!$F$13, F248&gt;='club records'!$G$13), AND(E248='club records'!$F$14, F248&gt;='club records'!$G$14), AND(E248='club records'!$F$15, F248&gt;='club records'!$G$15))), "CR", " ")</f>
        <v xml:space="preserve"> </v>
      </c>
      <c r="Y248" s="14" t="str">
        <f>IF(AND(B248="pole vault", OR(AND(E248='club records'!$F$16, F248&gt;='club records'!$G$16), AND(E248='club records'!$F$17, F248&gt;='club records'!$G$17), AND(E248='club records'!$F$18, F248&gt;='club records'!$G$18), AND(E248='club records'!$F$19, F248&gt;='club records'!$G$19), AND(E248='club records'!$F$20, F248&gt;='club records'!$G$20))), "CR", " ")</f>
        <v xml:space="preserve"> </v>
      </c>
      <c r="Z248" s="14" t="str">
        <f>IF(AND(B248="discus 1", E248='club records'!$F$21, F248&gt;='club records'!$G$21), "CR", " ")</f>
        <v xml:space="preserve"> </v>
      </c>
      <c r="AA248" s="14" t="str">
        <f>IF(AND(B248="discus 1.25", E248='club records'!$F$22, F248&gt;='club records'!$G$22), "CR", " ")</f>
        <v xml:space="preserve"> </v>
      </c>
      <c r="AB248" s="14" t="str">
        <f>IF(AND(B248="discus 1.5", E248='club records'!$F$23, F248&gt;='club records'!$G$23), "CR", " ")</f>
        <v xml:space="preserve"> </v>
      </c>
      <c r="AC248" s="14" t="str">
        <f>IF(AND(B248="discus 1.75", E248='club records'!$F$24, F248&gt;='club records'!$G$24), "CR", " ")</f>
        <v xml:space="preserve"> </v>
      </c>
      <c r="AD248" s="14" t="str">
        <f>IF(AND(B248="discus 2", E248='club records'!$F$25, F248&gt;='club records'!$G$25), "CR", " ")</f>
        <v xml:space="preserve"> </v>
      </c>
      <c r="AE248" s="14" t="str">
        <f>IF(AND(B248="hammer 4", E248='club records'!$F$27, F248&gt;='club records'!$G$27), "CR", " ")</f>
        <v xml:space="preserve"> </v>
      </c>
      <c r="AF248" s="14" t="str">
        <f>IF(AND(B248="hammer 5", E248='club records'!$F$28, F248&gt;='club records'!$G$28), "CR", " ")</f>
        <v xml:space="preserve"> </v>
      </c>
      <c r="AG248" s="14" t="str">
        <f>IF(AND(B248="hammer 6", E248='club records'!$F$29, F248&gt;='club records'!$G$29), "CR", " ")</f>
        <v xml:space="preserve"> </v>
      </c>
      <c r="AH248" s="14" t="str">
        <f>IF(AND(B248="hammer 7.26", E248='club records'!$F$30, F248&gt;='club records'!$G$30), "CR", " ")</f>
        <v xml:space="preserve"> </v>
      </c>
      <c r="AI248" s="14" t="str">
        <f>IF(AND(B248="javelin 400", E248='club records'!$F$31, F248&gt;='club records'!$G$31), "CR", " ")</f>
        <v xml:space="preserve"> </v>
      </c>
      <c r="AJ248" s="14" t="str">
        <f>IF(AND(B248="javelin 600", E248='club records'!$F$32, F248&gt;='club records'!$G$32), "CR", " ")</f>
        <v xml:space="preserve"> </v>
      </c>
      <c r="AK248" s="14" t="str">
        <f>IF(AND(B248="javelin 700", E248='club records'!$F$33, F248&gt;='club records'!$G$33), "CR", " ")</f>
        <v xml:space="preserve"> </v>
      </c>
      <c r="AL248" s="14" t="str">
        <f>IF(AND(B248="javelin 800", OR(AND(E248='club records'!$F$34, F248&gt;='club records'!$G$34), AND(E248='club records'!$F$35, F248&gt;='club records'!$G$35))), "CR", " ")</f>
        <v xml:space="preserve"> </v>
      </c>
      <c r="AM248" s="14" t="str">
        <f>IF(AND(B248="shot 3", E248='club records'!$F$36, F248&gt;='club records'!$G$36), "CR", " ")</f>
        <v xml:space="preserve"> </v>
      </c>
      <c r="AN248" s="14" t="str">
        <f>IF(AND(B248="shot 4", E248='club records'!$F$37, F248&gt;='club records'!$G$37), "CR", " ")</f>
        <v xml:space="preserve"> </v>
      </c>
      <c r="AO248" s="14" t="str">
        <f>IF(AND(B248="shot 5", E248='club records'!$F$38, F248&gt;='club records'!$G$38), "CR", " ")</f>
        <v xml:space="preserve"> </v>
      </c>
      <c r="AP248" s="14" t="str">
        <f>IF(AND(B248="shot 6", E248='club records'!$F$39, F248&gt;='club records'!$G$39), "CR", " ")</f>
        <v xml:space="preserve"> </v>
      </c>
      <c r="AQ248" s="14" t="str">
        <f>IF(AND(B248="shot 7.26", E248='club records'!$F$40, F248&gt;='club records'!$G$40), "CR", " ")</f>
        <v xml:space="preserve"> </v>
      </c>
      <c r="AR248" s="14" t="str">
        <f>IF(AND(B248="60H",OR(AND(E248='club records'!$J$1,F248&lt;='club records'!$K$1),AND(E248='club records'!$J$2,F248&lt;='club records'!$K$2),AND(E248='club records'!$J$3,F248&lt;='club records'!$K$3),AND(E248='club records'!$J$4,F248&lt;='club records'!$K$4),AND(E248='club records'!$J$5,F248&lt;='club records'!$K$5))),"CR"," ")</f>
        <v xml:space="preserve"> </v>
      </c>
      <c r="AS248" s="14" t="str">
        <f>IF(AND(B248="75H", AND(E248='club records'!$J$6, F248&lt;='club records'!$K$6)), "CR", " ")</f>
        <v xml:space="preserve"> </v>
      </c>
      <c r="AT248" s="14" t="str">
        <f>IF(AND(B248="80H", AND(E248='club records'!$J$7, F248&lt;='club records'!$K$7)), "CR", " ")</f>
        <v xml:space="preserve"> </v>
      </c>
      <c r="AU248" s="14" t="str">
        <f>IF(AND(B248="100H", AND(E248='club records'!$J$8, F248&lt;='club records'!$K$8)), "CR", " ")</f>
        <v xml:space="preserve"> </v>
      </c>
      <c r="AV248" s="14" t="str">
        <f>IF(AND(B248="110H", OR(AND(E248='club records'!$J$9, F248&lt;='club records'!$K$9), AND(E248='club records'!$J$10, F248&lt;='club records'!$K$10))), "CR", " ")</f>
        <v xml:space="preserve"> </v>
      </c>
      <c r="AW248" s="14" t="str">
        <f>IF(AND(B248="400H", OR(AND(E248='club records'!$J$11, F248&lt;='club records'!$K$11), AND(E248='club records'!$J$12, F248&lt;='club records'!$K$12), AND(E248='club records'!$J$13, F248&lt;='club records'!$K$13), AND(E248='club records'!$J$14, F248&lt;='club records'!$K$14))), "CR", " ")</f>
        <v xml:space="preserve"> </v>
      </c>
      <c r="AX248" s="14" t="str">
        <f>IF(AND(B248="1500SC", AND(E248='club records'!$J$15, F248&lt;='club records'!$K$15)), "CR", " ")</f>
        <v xml:space="preserve"> </v>
      </c>
      <c r="AY248" s="14" t="str">
        <f>IF(AND(B248="2000SC", OR(AND(E248='club records'!$J$17, F248&lt;='club records'!$K$17), AND(E248='club records'!$J$18, F248&lt;='club records'!$K$18))), "CR", " ")</f>
        <v xml:space="preserve"> </v>
      </c>
      <c r="AZ248" s="14" t="str">
        <f>IF(AND(B248="3000SC", OR(AND(E248='club records'!$J$20, F248&lt;='club records'!$K$20), AND(E248='club records'!$J$21, F248&lt;='club records'!$K$21))), "CR", " ")</f>
        <v xml:space="preserve"> </v>
      </c>
      <c r="BA248" s="15" t="str">
        <f>IF(AND(B248="4x100", OR(AND(E248='club records'!$N$1, F248&lt;='club records'!$O$1), AND(E248='club records'!$N$2, F248&lt;='club records'!$O$2), AND(E248='club records'!$N$3, F248&lt;='club records'!$O$3), AND(E248='club records'!$N$4, F248&lt;='club records'!$O$4), AND(E248='club records'!$N$5, F248&lt;='club records'!$O$5))), "CR", " ")</f>
        <v xml:space="preserve"> </v>
      </c>
      <c r="BB248" s="15" t="str">
        <f>IF(AND(B248="4x200", OR(AND(E248='club records'!$N$6, F248&lt;='club records'!$O$6), AND(E248='club records'!$N$7, F248&lt;='club records'!$O$7), AND(E248='club records'!$N$8, F248&lt;='club records'!$O$8), AND(E248='club records'!$N$9, F248&lt;='club records'!$O$9), AND(E248='club records'!$N$10, F248&lt;='club records'!$O$10))), "CR", " ")</f>
        <v xml:space="preserve"> </v>
      </c>
      <c r="BC248" s="15" t="str">
        <f>IF(AND(B248="4x300", AND(E248='club records'!$N$11, F248&lt;='club records'!$O$11)), "CR", " ")</f>
        <v xml:space="preserve"> </v>
      </c>
      <c r="BD248" s="15" t="str">
        <f>IF(AND(B248="4x400", OR(AND(E248='club records'!$N$12, F248&lt;='club records'!$O$12), AND(E248='club records'!$N$13, F248&lt;='club records'!$O$13), AND(E248='club records'!$N$14, F248&lt;='club records'!$O$14), AND(E248='club records'!$N$15, F248&lt;='club records'!$O$15))), "CR", " ")</f>
        <v xml:space="preserve"> </v>
      </c>
      <c r="BE248" s="15" t="str">
        <f>IF(AND(B248="3x800", OR(AND(E248='club records'!$N$16, F248&lt;='club records'!$O$16), AND(E248='club records'!$N$17, F248&lt;='club records'!$O$17), AND(E248='club records'!$N$18, F248&lt;='club records'!$O$18))), "CR", " ")</f>
        <v xml:space="preserve"> </v>
      </c>
      <c r="BF248" s="15" t="str">
        <f>IF(AND(B248="pentathlon", OR(AND(E248='club records'!$N$21, F248&gt;='club records'!$O$21), AND(E248='club records'!$N$22, F248&gt;='club records'!$O$22),AND(E248='club records'!$N$23, F248&gt;='club records'!$O$23),AND(E248='club records'!$N$24, F248&gt;='club records'!$O$24))), "CR", " ")</f>
        <v xml:space="preserve"> </v>
      </c>
      <c r="BG248" s="15" t="str">
        <f>IF(AND(B248="heptathlon", OR(AND(E248='club records'!$N$26, F248&gt;='club records'!$O$26), AND(E248='club records'!$N$27, F248&gt;='club records'!$O$27))), "CR", " ")</f>
        <v xml:space="preserve"> </v>
      </c>
      <c r="BH248" s="15" t="str">
        <f>IF(AND(B248="decathlon", OR(AND(E248='club records'!$N$29, F248&gt;='club records'!$O$29), AND(E248='club records'!$N$30, F248&gt;='club records'!$O$30),AND(E248='club records'!$N$31, F248&gt;='club records'!$O$31))), "CR", " ")</f>
        <v xml:space="preserve"> </v>
      </c>
    </row>
    <row r="249" spans="1:60" ht="14.5" x14ac:dyDescent="0.35">
      <c r="A249" s="1" t="str">
        <f t="shared" si="21"/>
        <v>U17</v>
      </c>
      <c r="B249" s="2">
        <v>100</v>
      </c>
      <c r="C249" s="1" t="s">
        <v>2</v>
      </c>
      <c r="D249" s="1" t="s">
        <v>16</v>
      </c>
      <c r="E249" s="19" t="s">
        <v>14</v>
      </c>
      <c r="F249" s="20">
        <v>12.17</v>
      </c>
      <c r="G249" s="27">
        <v>43596</v>
      </c>
      <c r="H249" s="1" t="s">
        <v>313</v>
      </c>
      <c r="I249" s="1" t="s">
        <v>339</v>
      </c>
      <c r="J249" s="15" t="str">
        <f t="shared" si="22"/>
        <v/>
      </c>
      <c r="K249" s="15" t="str">
        <f>IF(AND(B249=100, OR(AND(E249='club records'!$B$6, F249&lt;='club records'!$C$6), AND(E249='club records'!$B$7, F249&lt;='club records'!$C$7), AND(E249='club records'!$B$8, F249&lt;='club records'!$C$8), AND(E249='club records'!$B$9, F249&lt;='club records'!$C$9), AND(E249='club records'!$B$10, F249&lt;='club records'!$C$10))), "CR", " ")</f>
        <v xml:space="preserve"> </v>
      </c>
      <c r="L249" s="15" t="str">
        <f>IF(AND(B249=200, OR(AND(E249='club records'!$B$11, F249&lt;='club records'!$C$11), AND(E249='club records'!$B$12, F249&lt;='club records'!$C$12), AND(E249='club records'!$B$13, F249&lt;='club records'!$C$13), AND(E249='club records'!$B$14, F249&lt;='club records'!$C$14), AND(E249='club records'!$B$15, F249&lt;='club records'!$C$15))), "CR", " ")</f>
        <v xml:space="preserve"> </v>
      </c>
      <c r="M249" s="15" t="str">
        <f>IF(AND(B249=300, OR(AND(E249='club records'!$B$16, F249&lt;='club records'!$C$16), AND(E249='club records'!$B$17, F249&lt;='club records'!$C$17))), "CR", " ")</f>
        <v xml:space="preserve"> </v>
      </c>
      <c r="N249" s="15" t="str">
        <f>IF(AND(B249=400, OR(AND(E249='club records'!$B$18, F249&lt;='club records'!$C$18), AND(E249='club records'!$B$19, F249&lt;='club records'!$C$19), AND(E249='club records'!$B$20, F249&lt;='club records'!$C$20), AND(E249='club records'!$B$21, F249&lt;='club records'!$C$21))), "CR", " ")</f>
        <v xml:space="preserve"> </v>
      </c>
      <c r="O249" s="15" t="str">
        <f>IF(AND(B249=800, OR(AND(E249='club records'!$B$22, F249&lt;='club records'!$C$22), AND(E249='club records'!$B$23, F249&lt;='club records'!$C$23), AND(E249='club records'!$B$24, F249&lt;='club records'!$C$24), AND(E249='club records'!$B$25, F249&lt;='club records'!$C$25), AND(E249='club records'!$B$26, F249&lt;='club records'!$C$26))), "CR", " ")</f>
        <v xml:space="preserve"> </v>
      </c>
      <c r="P249" s="15" t="str">
        <f>IF(AND(B249=1000, OR(AND(E249='club records'!$B$27, F249&lt;='club records'!$C$27), AND(E249='club records'!$B$28, F249&lt;='club records'!$C$28))), "CR", " ")</f>
        <v xml:space="preserve"> </v>
      </c>
      <c r="Q249" s="15" t="str">
        <f>IF(AND(B249=1500, OR(AND(E249='club records'!$B$29, F249&lt;='club records'!$C$29), AND(E249='club records'!$B$30, F249&lt;='club records'!$C$30), AND(E249='club records'!$B$31, F249&lt;='club records'!$C$31), AND(E249='club records'!$B$32, F249&lt;='club records'!$C$32), AND(E249='club records'!$B$33, F249&lt;='club records'!$C$33))), "CR", " ")</f>
        <v xml:space="preserve"> </v>
      </c>
      <c r="R249" s="15" t="str">
        <f>IF(AND(B249="1600 (Mile)",OR(AND(E249='club records'!$B$34,F249&lt;='club records'!$C$34),AND(E249='club records'!$B$35,F249&lt;='club records'!$C$35),AND(E249='club records'!$B$36,F249&lt;='club records'!$C$36),AND(E249='club records'!$B$37,F249&lt;='club records'!$C$37))),"CR"," ")</f>
        <v xml:space="preserve"> </v>
      </c>
      <c r="S249" s="15" t="str">
        <f>IF(AND(B249=3000, OR(AND(E249='club records'!$B$38, F249&lt;='club records'!$C$38), AND(E249='club records'!$B$39, F249&lt;='club records'!$C$39), AND(E249='club records'!$B$40, F249&lt;='club records'!$C$40), AND(E249='club records'!$B$41, F249&lt;='club records'!$C$41))), "CR", " ")</f>
        <v xml:space="preserve"> </v>
      </c>
      <c r="T249" s="15" t="str">
        <f>IF(AND(B249=5000, OR(AND(E249='club records'!$B$42, F249&lt;='club records'!$C$42), AND(E249='club records'!$B$43, F249&lt;='club records'!$C$43))), "CR", " ")</f>
        <v xml:space="preserve"> </v>
      </c>
      <c r="U249" s="14" t="str">
        <f>IF(AND(B249=10000, OR(AND(E249='club records'!$B$44, F249&lt;='club records'!$C$44), AND(E249='club records'!$B$45, F249&lt;='club records'!$C$45))), "CR", " ")</f>
        <v xml:space="preserve"> </v>
      </c>
      <c r="V249" s="14" t="str">
        <f>IF(AND(B249="high jump", OR(AND(E249='club records'!$F$1, F249&gt;='club records'!$G$1), AND(E249='club records'!$F$2, F249&gt;='club records'!$G$2), AND(E249='club records'!$F$3, F249&gt;='club records'!$G$3), AND(E249='club records'!$F$4, F249&gt;='club records'!$G$4), AND(E249='club records'!$F$5, F249&gt;='club records'!$G$5))), "CR", " ")</f>
        <v xml:space="preserve"> </v>
      </c>
      <c r="W249" s="14" t="str">
        <f>IF(AND(B249="long jump", OR(AND(E249='club records'!$F$6, F249&gt;='club records'!$G$6), AND(E249='club records'!$F$7, F249&gt;='club records'!$G$7), AND(E249='club records'!$F$8, F249&gt;='club records'!$G$8), AND(E249='club records'!$F$9, F249&gt;='club records'!$G$9), AND(E249='club records'!$F$10, F249&gt;='club records'!$G$10))), "CR", " ")</f>
        <v xml:space="preserve"> </v>
      </c>
      <c r="X249" s="14" t="str">
        <f>IF(AND(B249="triple jump", OR(AND(E249='club records'!$F$11, F249&gt;='club records'!$G$11), AND(E249='club records'!$F$12, F249&gt;='club records'!$G$12), AND(E249='club records'!$F$13, F249&gt;='club records'!$G$13), AND(E249='club records'!$F$14, F249&gt;='club records'!$G$14), AND(E249='club records'!$F$15, F249&gt;='club records'!$G$15))), "CR", " ")</f>
        <v xml:space="preserve"> </v>
      </c>
      <c r="Y249" s="14" t="str">
        <f>IF(AND(B249="pole vault", OR(AND(E249='club records'!$F$16, F249&gt;='club records'!$G$16), AND(E249='club records'!$F$17, F249&gt;='club records'!$G$17), AND(E249='club records'!$F$18, F249&gt;='club records'!$G$18), AND(E249='club records'!$F$19, F249&gt;='club records'!$G$19), AND(E249='club records'!$F$20, F249&gt;='club records'!$G$20))), "CR", " ")</f>
        <v xml:space="preserve"> </v>
      </c>
      <c r="Z249" s="14" t="str">
        <f>IF(AND(B249="discus 1", E249='club records'!$F$21, F249&gt;='club records'!$G$21), "CR", " ")</f>
        <v xml:space="preserve"> </v>
      </c>
      <c r="AA249" s="14" t="str">
        <f>IF(AND(B249="discus 1.25", E249='club records'!$F$22, F249&gt;='club records'!$G$22), "CR", " ")</f>
        <v xml:space="preserve"> </v>
      </c>
      <c r="AB249" s="14" t="str">
        <f>IF(AND(B249="discus 1.5", E249='club records'!$F$23, F249&gt;='club records'!$G$23), "CR", " ")</f>
        <v xml:space="preserve"> </v>
      </c>
      <c r="AC249" s="14" t="str">
        <f>IF(AND(B249="discus 1.75", E249='club records'!$F$24, F249&gt;='club records'!$G$24), "CR", " ")</f>
        <v xml:space="preserve"> </v>
      </c>
      <c r="AD249" s="14" t="str">
        <f>IF(AND(B249="discus 2", E249='club records'!$F$25, F249&gt;='club records'!$G$25), "CR", " ")</f>
        <v xml:space="preserve"> </v>
      </c>
      <c r="AE249" s="14" t="str">
        <f>IF(AND(B249="hammer 4", E249='club records'!$F$27, F249&gt;='club records'!$G$27), "CR", " ")</f>
        <v xml:space="preserve"> </v>
      </c>
      <c r="AF249" s="14" t="str">
        <f>IF(AND(B249="hammer 5", E249='club records'!$F$28, F249&gt;='club records'!$G$28), "CR", " ")</f>
        <v xml:space="preserve"> </v>
      </c>
      <c r="AG249" s="14" t="str">
        <f>IF(AND(B249="hammer 6", E249='club records'!$F$29, F249&gt;='club records'!$G$29), "CR", " ")</f>
        <v xml:space="preserve"> </v>
      </c>
      <c r="AH249" s="14" t="str">
        <f>IF(AND(B249="hammer 7.26", E249='club records'!$F$30, F249&gt;='club records'!$G$30), "CR", " ")</f>
        <v xml:space="preserve"> </v>
      </c>
      <c r="AI249" s="14" t="str">
        <f>IF(AND(B249="javelin 400", E249='club records'!$F$31, F249&gt;='club records'!$G$31), "CR", " ")</f>
        <v xml:space="preserve"> </v>
      </c>
      <c r="AJ249" s="14" t="str">
        <f>IF(AND(B249="javelin 600", E249='club records'!$F$32, F249&gt;='club records'!$G$32), "CR", " ")</f>
        <v xml:space="preserve"> </v>
      </c>
      <c r="AK249" s="14" t="str">
        <f>IF(AND(B249="javelin 700", E249='club records'!$F$33, F249&gt;='club records'!$G$33), "CR", " ")</f>
        <v xml:space="preserve"> </v>
      </c>
      <c r="AL249" s="14" t="str">
        <f>IF(AND(B249="javelin 800", OR(AND(E249='club records'!$F$34, F249&gt;='club records'!$G$34), AND(E249='club records'!$F$35, F249&gt;='club records'!$G$35))), "CR", " ")</f>
        <v xml:space="preserve"> </v>
      </c>
      <c r="AM249" s="14" t="str">
        <f>IF(AND(B249="shot 3", E249='club records'!$F$36, F249&gt;='club records'!$G$36), "CR", " ")</f>
        <v xml:space="preserve"> </v>
      </c>
      <c r="AN249" s="14" t="str">
        <f>IF(AND(B249="shot 4", E249='club records'!$F$37, F249&gt;='club records'!$G$37), "CR", " ")</f>
        <v xml:space="preserve"> </v>
      </c>
      <c r="AO249" s="14" t="str">
        <f>IF(AND(B249="shot 5", E249='club records'!$F$38, F249&gt;='club records'!$G$38), "CR", " ")</f>
        <v xml:space="preserve"> </v>
      </c>
      <c r="AP249" s="14" t="str">
        <f>IF(AND(B249="shot 6", E249='club records'!$F$39, F249&gt;='club records'!$G$39), "CR", " ")</f>
        <v xml:space="preserve"> </v>
      </c>
      <c r="AQ249" s="14" t="str">
        <f>IF(AND(B249="shot 7.26", E249='club records'!$F$40, F249&gt;='club records'!$G$40), "CR", " ")</f>
        <v xml:space="preserve"> </v>
      </c>
      <c r="AR249" s="14" t="str">
        <f>IF(AND(B249="60H",OR(AND(E249='club records'!$J$1,F249&lt;='club records'!$K$1),AND(E249='club records'!$J$2,F249&lt;='club records'!$K$2),AND(E249='club records'!$J$3,F249&lt;='club records'!$K$3),AND(E249='club records'!$J$4,F249&lt;='club records'!$K$4),AND(E249='club records'!$J$5,F249&lt;='club records'!$K$5))),"CR"," ")</f>
        <v xml:space="preserve"> </v>
      </c>
      <c r="AS249" s="14" t="str">
        <f>IF(AND(B249="75H", AND(E249='club records'!$J$6, F249&lt;='club records'!$K$6)), "CR", " ")</f>
        <v xml:space="preserve"> </v>
      </c>
      <c r="AT249" s="14" t="str">
        <f>IF(AND(B249="80H", AND(E249='club records'!$J$7, F249&lt;='club records'!$K$7)), "CR", " ")</f>
        <v xml:space="preserve"> </v>
      </c>
      <c r="AU249" s="14" t="str">
        <f>IF(AND(B249="100H", AND(E249='club records'!$J$8, F249&lt;='club records'!$K$8)), "CR", " ")</f>
        <v xml:space="preserve"> </v>
      </c>
      <c r="AV249" s="14" t="str">
        <f>IF(AND(B249="110H", OR(AND(E249='club records'!$J$9, F249&lt;='club records'!$K$9), AND(E249='club records'!$J$10, F249&lt;='club records'!$K$10))), "CR", " ")</f>
        <v xml:space="preserve"> </v>
      </c>
      <c r="AW249" s="14" t="str">
        <f>IF(AND(B249="400H", OR(AND(E249='club records'!$J$11, F249&lt;='club records'!$K$11), AND(E249='club records'!$J$12, F249&lt;='club records'!$K$12), AND(E249='club records'!$J$13, F249&lt;='club records'!$K$13), AND(E249='club records'!$J$14, F249&lt;='club records'!$K$14))), "CR", " ")</f>
        <v xml:space="preserve"> </v>
      </c>
      <c r="AX249" s="14" t="str">
        <f>IF(AND(B249="1500SC", AND(E249='club records'!$J$15, F249&lt;='club records'!$K$15)), "CR", " ")</f>
        <v xml:space="preserve"> </v>
      </c>
      <c r="AY249" s="14" t="str">
        <f>IF(AND(B249="2000SC", OR(AND(E249='club records'!$J$17, F249&lt;='club records'!$K$17), AND(E249='club records'!$J$18, F249&lt;='club records'!$K$18))), "CR", " ")</f>
        <v xml:space="preserve"> </v>
      </c>
      <c r="AZ249" s="14" t="str">
        <f>IF(AND(B249="3000SC", OR(AND(E249='club records'!$J$20, F249&lt;='club records'!$K$20), AND(E249='club records'!$J$21, F249&lt;='club records'!$K$21))), "CR", " ")</f>
        <v xml:space="preserve"> </v>
      </c>
      <c r="BA249" s="15" t="str">
        <f>IF(AND(B249="4x100", OR(AND(E249='club records'!$N$1, F249&lt;='club records'!$O$1), AND(E249='club records'!$N$2, F249&lt;='club records'!$O$2), AND(E249='club records'!$N$3, F249&lt;='club records'!$O$3), AND(E249='club records'!$N$4, F249&lt;='club records'!$O$4), AND(E249='club records'!$N$5, F249&lt;='club records'!$O$5))), "CR", " ")</f>
        <v xml:space="preserve"> </v>
      </c>
      <c r="BB249" s="15" t="str">
        <f>IF(AND(B249="4x200", OR(AND(E249='club records'!$N$6, F249&lt;='club records'!$O$6), AND(E249='club records'!$N$7, F249&lt;='club records'!$O$7), AND(E249='club records'!$N$8, F249&lt;='club records'!$O$8), AND(E249='club records'!$N$9, F249&lt;='club records'!$O$9), AND(E249='club records'!$N$10, F249&lt;='club records'!$O$10))), "CR", " ")</f>
        <v xml:space="preserve"> </v>
      </c>
      <c r="BC249" s="15" t="str">
        <f>IF(AND(B249="4x300", AND(E249='club records'!$N$11, F249&lt;='club records'!$O$11)), "CR", " ")</f>
        <v xml:space="preserve"> </v>
      </c>
      <c r="BD249" s="15" t="str">
        <f>IF(AND(B249="4x400", OR(AND(E249='club records'!$N$12, F249&lt;='club records'!$O$12), AND(E249='club records'!$N$13, F249&lt;='club records'!$O$13), AND(E249='club records'!$N$14, F249&lt;='club records'!$O$14), AND(E249='club records'!$N$15, F249&lt;='club records'!$O$15))), "CR", " ")</f>
        <v xml:space="preserve"> </v>
      </c>
      <c r="BE249" s="15" t="str">
        <f>IF(AND(B249="3x800", OR(AND(E249='club records'!$N$16, F249&lt;='club records'!$O$16), AND(E249='club records'!$N$17, F249&lt;='club records'!$O$17), AND(E249='club records'!$N$18, F249&lt;='club records'!$O$18))), "CR", " ")</f>
        <v xml:space="preserve"> </v>
      </c>
      <c r="BF249" s="15" t="str">
        <f>IF(AND(B249="pentathlon", OR(AND(E249='club records'!$N$21, F249&gt;='club records'!$O$21), AND(E249='club records'!$N$22, F249&gt;='club records'!$O$22),AND(E249='club records'!$N$23, F249&gt;='club records'!$O$23),AND(E249='club records'!$N$24, F249&gt;='club records'!$O$24))), "CR", " ")</f>
        <v xml:space="preserve"> </v>
      </c>
      <c r="BG249" s="15" t="str">
        <f>IF(AND(B249="heptathlon", OR(AND(E249='club records'!$N$26, F249&gt;='club records'!$O$26), AND(E249='club records'!$N$27, F249&gt;='club records'!$O$27))), "CR", " ")</f>
        <v xml:space="preserve"> </v>
      </c>
      <c r="BH249" s="15" t="str">
        <f>IF(AND(B249="decathlon", OR(AND(E249='club records'!$N$29, F249&gt;='club records'!$O$29), AND(E249='club records'!$N$30, F249&gt;='club records'!$O$30),AND(E249='club records'!$N$31, F249&gt;='club records'!$O$31))), "CR", " ")</f>
        <v xml:space="preserve"> </v>
      </c>
    </row>
    <row r="250" spans="1:60" ht="14.5" x14ac:dyDescent="0.35">
      <c r="A250" s="1" t="str">
        <f t="shared" si="21"/>
        <v>U17</v>
      </c>
      <c r="B250" s="2">
        <v>100</v>
      </c>
      <c r="C250" s="1" t="s">
        <v>40</v>
      </c>
      <c r="D250" s="1" t="s">
        <v>279</v>
      </c>
      <c r="E250" s="19" t="s">
        <v>14</v>
      </c>
      <c r="F250" s="20">
        <v>12.42</v>
      </c>
      <c r="G250" s="27">
        <v>39903</v>
      </c>
      <c r="H250" s="1" t="s">
        <v>248</v>
      </c>
      <c r="I250" s="1" t="s">
        <v>249</v>
      </c>
      <c r="J250" s="15" t="str">
        <f t="shared" si="22"/>
        <v/>
      </c>
      <c r="K250" s="15" t="str">
        <f>IF(AND(B250=100, OR(AND(E250='club records'!$B$6, F250&lt;='club records'!$C$6), AND(E250='club records'!$B$7, F250&lt;='club records'!$C$7), AND(E250='club records'!$B$8, F250&lt;='club records'!$C$8), AND(E250='club records'!$B$9, F250&lt;='club records'!$C$9), AND(E250='club records'!$B$10, F250&lt;='club records'!$C$10))), "CR", " ")</f>
        <v xml:space="preserve"> </v>
      </c>
      <c r="L250" s="15" t="str">
        <f>IF(AND(B250=200, OR(AND(E250='club records'!$B$11, F250&lt;='club records'!$C$11), AND(E250='club records'!$B$12, F250&lt;='club records'!$C$12), AND(E250='club records'!$B$13, F250&lt;='club records'!$C$13), AND(E250='club records'!$B$14, F250&lt;='club records'!$C$14), AND(E250='club records'!$B$15, F250&lt;='club records'!$C$15))), "CR", " ")</f>
        <v xml:space="preserve"> </v>
      </c>
      <c r="M250" s="15" t="str">
        <f>IF(AND(B250=300, OR(AND(E250='club records'!$B$16, F250&lt;='club records'!$C$16), AND(E250='club records'!$B$17, F250&lt;='club records'!$C$17))), "CR", " ")</f>
        <v xml:space="preserve"> </v>
      </c>
      <c r="N250" s="15" t="str">
        <f>IF(AND(B250=400, OR(AND(E250='club records'!$B$18, F250&lt;='club records'!$C$18), AND(E250='club records'!$B$19, F250&lt;='club records'!$C$19), AND(E250='club records'!$B$20, F250&lt;='club records'!$C$20), AND(E250='club records'!$B$21, F250&lt;='club records'!$C$21))), "CR", " ")</f>
        <v xml:space="preserve"> </v>
      </c>
      <c r="O250" s="15" t="str">
        <f>IF(AND(B250=800, OR(AND(E250='club records'!$B$22, F250&lt;='club records'!$C$22), AND(E250='club records'!$B$23, F250&lt;='club records'!$C$23), AND(E250='club records'!$B$24, F250&lt;='club records'!$C$24), AND(E250='club records'!$B$25, F250&lt;='club records'!$C$25), AND(E250='club records'!$B$26, F250&lt;='club records'!$C$26))), "CR", " ")</f>
        <v xml:space="preserve"> </v>
      </c>
      <c r="P250" s="15" t="str">
        <f>IF(AND(B250=1000, OR(AND(E250='club records'!$B$27, F250&lt;='club records'!$C$27), AND(E250='club records'!$B$28, F250&lt;='club records'!$C$28))), "CR", " ")</f>
        <v xml:space="preserve"> </v>
      </c>
      <c r="Q250" s="15" t="str">
        <f>IF(AND(B250=1500, OR(AND(E250='club records'!$B$29, F250&lt;='club records'!$C$29), AND(E250='club records'!$B$30, F250&lt;='club records'!$C$30), AND(E250='club records'!$B$31, F250&lt;='club records'!$C$31), AND(E250='club records'!$B$32, F250&lt;='club records'!$C$32), AND(E250='club records'!$B$33, F250&lt;='club records'!$C$33))), "CR", " ")</f>
        <v xml:space="preserve"> </v>
      </c>
      <c r="R250" s="15" t="str">
        <f>IF(AND(B250="1600 (Mile)",OR(AND(E250='club records'!$B$34,F250&lt;='club records'!$C$34),AND(E250='club records'!$B$35,F250&lt;='club records'!$C$35),AND(E250='club records'!$B$36,F250&lt;='club records'!$C$36),AND(E250='club records'!$B$37,F250&lt;='club records'!$C$37))),"CR"," ")</f>
        <v xml:space="preserve"> </v>
      </c>
      <c r="S250" s="15" t="str">
        <f>IF(AND(B250=3000, OR(AND(E250='club records'!$B$38, F250&lt;='club records'!$C$38), AND(E250='club records'!$B$39, F250&lt;='club records'!$C$39), AND(E250='club records'!$B$40, F250&lt;='club records'!$C$40), AND(E250='club records'!$B$41, F250&lt;='club records'!$C$41))), "CR", " ")</f>
        <v xml:space="preserve"> </v>
      </c>
      <c r="T250" s="15" t="str">
        <f>IF(AND(B250=5000, OR(AND(E250='club records'!$B$42, F250&lt;='club records'!$C$42), AND(E250='club records'!$B$43, F250&lt;='club records'!$C$43))), "CR", " ")</f>
        <v xml:space="preserve"> </v>
      </c>
      <c r="U250" s="14" t="str">
        <f>IF(AND(B250=10000, OR(AND(E250='club records'!$B$44, F250&lt;='club records'!$C$44), AND(E250='club records'!$B$45, F250&lt;='club records'!$C$45))), "CR", " ")</f>
        <v xml:space="preserve"> </v>
      </c>
      <c r="V250" s="14" t="str">
        <f>IF(AND(B250="high jump", OR(AND(E250='club records'!$F$1, F250&gt;='club records'!$G$1), AND(E250='club records'!$F$2, F250&gt;='club records'!$G$2), AND(E250='club records'!$F$3, F250&gt;='club records'!$G$3), AND(E250='club records'!$F$4, F250&gt;='club records'!$G$4), AND(E250='club records'!$F$5, F250&gt;='club records'!$G$5))), "CR", " ")</f>
        <v xml:space="preserve"> </v>
      </c>
      <c r="W250" s="14" t="str">
        <f>IF(AND(B250="long jump", OR(AND(E250='club records'!$F$6, F250&gt;='club records'!$G$6), AND(E250='club records'!$F$7, F250&gt;='club records'!$G$7), AND(E250='club records'!$F$8, F250&gt;='club records'!$G$8), AND(E250='club records'!$F$9, F250&gt;='club records'!$G$9), AND(E250='club records'!$F$10, F250&gt;='club records'!$G$10))), "CR", " ")</f>
        <v xml:space="preserve"> </v>
      </c>
      <c r="X250" s="14" t="str">
        <f>IF(AND(B250="triple jump", OR(AND(E250='club records'!$F$11, F250&gt;='club records'!$G$11), AND(E250='club records'!$F$12, F250&gt;='club records'!$G$12), AND(E250='club records'!$F$13, F250&gt;='club records'!$G$13), AND(E250='club records'!$F$14, F250&gt;='club records'!$G$14), AND(E250='club records'!$F$15, F250&gt;='club records'!$G$15))), "CR", " ")</f>
        <v xml:space="preserve"> </v>
      </c>
      <c r="Y250" s="14" t="str">
        <f>IF(AND(B250="pole vault", OR(AND(E250='club records'!$F$16, F250&gt;='club records'!$G$16), AND(E250='club records'!$F$17, F250&gt;='club records'!$G$17), AND(E250='club records'!$F$18, F250&gt;='club records'!$G$18), AND(E250='club records'!$F$19, F250&gt;='club records'!$G$19), AND(E250='club records'!$F$20, F250&gt;='club records'!$G$20))), "CR", " ")</f>
        <v xml:space="preserve"> </v>
      </c>
      <c r="Z250" s="14" t="str">
        <f>IF(AND(B250="discus 1", E250='club records'!$F$21, F250&gt;='club records'!$G$21), "CR", " ")</f>
        <v xml:space="preserve"> </v>
      </c>
      <c r="AA250" s="14" t="str">
        <f>IF(AND(B250="discus 1.25", E250='club records'!$F$22, F250&gt;='club records'!$G$22), "CR", " ")</f>
        <v xml:space="preserve"> </v>
      </c>
      <c r="AB250" s="14" t="str">
        <f>IF(AND(B250="discus 1.5", E250='club records'!$F$23, F250&gt;='club records'!$G$23), "CR", " ")</f>
        <v xml:space="preserve"> </v>
      </c>
      <c r="AC250" s="14" t="str">
        <f>IF(AND(B250="discus 1.75", E250='club records'!$F$24, F250&gt;='club records'!$G$24), "CR", " ")</f>
        <v xml:space="preserve"> </v>
      </c>
      <c r="AD250" s="14" t="str">
        <f>IF(AND(B250="discus 2", E250='club records'!$F$25, F250&gt;='club records'!$G$25), "CR", " ")</f>
        <v xml:space="preserve"> </v>
      </c>
      <c r="AE250" s="14" t="str">
        <f>IF(AND(B250="hammer 4", E250='club records'!$F$27, F250&gt;='club records'!$G$27), "CR", " ")</f>
        <v xml:space="preserve"> </v>
      </c>
      <c r="AF250" s="14" t="str">
        <f>IF(AND(B250="hammer 5", E250='club records'!$F$28, F250&gt;='club records'!$G$28), "CR", " ")</f>
        <v xml:space="preserve"> </v>
      </c>
      <c r="AG250" s="14" t="str">
        <f>IF(AND(B250="hammer 6", E250='club records'!$F$29, F250&gt;='club records'!$G$29), "CR", " ")</f>
        <v xml:space="preserve"> </v>
      </c>
      <c r="AH250" s="14" t="str">
        <f>IF(AND(B250="hammer 7.26", E250='club records'!$F$30, F250&gt;='club records'!$G$30), "CR", " ")</f>
        <v xml:space="preserve"> </v>
      </c>
      <c r="AI250" s="14" t="str">
        <f>IF(AND(B250="javelin 400", E250='club records'!$F$31, F250&gt;='club records'!$G$31), "CR", " ")</f>
        <v xml:space="preserve"> </v>
      </c>
      <c r="AJ250" s="14" t="str">
        <f>IF(AND(B250="javelin 600", E250='club records'!$F$32, F250&gt;='club records'!$G$32), "CR", " ")</f>
        <v xml:space="preserve"> </v>
      </c>
      <c r="AK250" s="14" t="str">
        <f>IF(AND(B250="javelin 700", E250='club records'!$F$33, F250&gt;='club records'!$G$33), "CR", " ")</f>
        <v xml:space="preserve"> </v>
      </c>
      <c r="AL250" s="14" t="str">
        <f>IF(AND(B250="javelin 800", OR(AND(E250='club records'!$F$34, F250&gt;='club records'!$G$34), AND(E250='club records'!$F$35, F250&gt;='club records'!$G$35))), "CR", " ")</f>
        <v xml:space="preserve"> </v>
      </c>
      <c r="AM250" s="14" t="str">
        <f>IF(AND(B250="shot 3", E250='club records'!$F$36, F250&gt;='club records'!$G$36), "CR", " ")</f>
        <v xml:space="preserve"> </v>
      </c>
      <c r="AN250" s="14" t="str">
        <f>IF(AND(B250="shot 4", E250='club records'!$F$37, F250&gt;='club records'!$G$37), "CR", " ")</f>
        <v xml:space="preserve"> </v>
      </c>
      <c r="AO250" s="14" t="str">
        <f>IF(AND(B250="shot 5", E250='club records'!$F$38, F250&gt;='club records'!$G$38), "CR", " ")</f>
        <v xml:space="preserve"> </v>
      </c>
      <c r="AP250" s="14" t="str">
        <f>IF(AND(B250="shot 6", E250='club records'!$F$39, F250&gt;='club records'!$G$39), "CR", " ")</f>
        <v xml:space="preserve"> </v>
      </c>
      <c r="AQ250" s="14" t="str">
        <f>IF(AND(B250="shot 7.26", E250='club records'!$F$40, F250&gt;='club records'!$G$40), "CR", " ")</f>
        <v xml:space="preserve"> </v>
      </c>
      <c r="AR250" s="14" t="str">
        <f>IF(AND(B250="60H",OR(AND(E250='club records'!$J$1,F250&lt;='club records'!$K$1),AND(E250='club records'!$J$2,F250&lt;='club records'!$K$2),AND(E250='club records'!$J$3,F250&lt;='club records'!$K$3),AND(E250='club records'!$J$4,F250&lt;='club records'!$K$4),AND(E250='club records'!$J$5,F250&lt;='club records'!$K$5))),"CR"," ")</f>
        <v xml:space="preserve"> </v>
      </c>
      <c r="AS250" s="14" t="str">
        <f>IF(AND(B250="75H", AND(E250='club records'!$J$6, F250&lt;='club records'!$K$6)), "CR", " ")</f>
        <v xml:space="preserve"> </v>
      </c>
      <c r="AT250" s="14" t="str">
        <f>IF(AND(B250="80H", AND(E250='club records'!$J$7, F250&lt;='club records'!$K$7)), "CR", " ")</f>
        <v xml:space="preserve"> </v>
      </c>
      <c r="AU250" s="14" t="str">
        <f>IF(AND(B250="100H", AND(E250='club records'!$J$8, F250&lt;='club records'!$K$8)), "CR", " ")</f>
        <v xml:space="preserve"> </v>
      </c>
      <c r="AV250" s="14" t="str">
        <f>IF(AND(B250="110H", OR(AND(E250='club records'!$J$9, F250&lt;='club records'!$K$9), AND(E250='club records'!$J$10, F250&lt;='club records'!$K$10))), "CR", " ")</f>
        <v xml:space="preserve"> </v>
      </c>
      <c r="AW250" s="14" t="str">
        <f>IF(AND(B250="400H", OR(AND(E250='club records'!$J$11, F250&lt;='club records'!$K$11), AND(E250='club records'!$J$12, F250&lt;='club records'!$K$12), AND(E250='club records'!$J$13, F250&lt;='club records'!$K$13), AND(E250='club records'!$J$14, F250&lt;='club records'!$K$14))), "CR", " ")</f>
        <v xml:space="preserve"> </v>
      </c>
      <c r="AX250" s="14" t="str">
        <f>IF(AND(B250="1500SC", AND(E250='club records'!$J$15, F250&lt;='club records'!$K$15)), "CR", " ")</f>
        <v xml:space="preserve"> </v>
      </c>
      <c r="AY250" s="14" t="str">
        <f>IF(AND(B250="2000SC", OR(AND(E250='club records'!$J$17, F250&lt;='club records'!$K$17), AND(E250='club records'!$J$18, F250&lt;='club records'!$K$18))), "CR", " ")</f>
        <v xml:space="preserve"> </v>
      </c>
      <c r="AZ250" s="14" t="str">
        <f>IF(AND(B250="3000SC", OR(AND(E250='club records'!$J$20, F250&lt;='club records'!$K$20), AND(E250='club records'!$J$21, F250&lt;='club records'!$K$21))), "CR", " ")</f>
        <v xml:space="preserve"> </v>
      </c>
      <c r="BA250" s="15" t="str">
        <f>IF(AND(B250="4x100", OR(AND(E250='club records'!$N$1, F250&lt;='club records'!$O$1), AND(E250='club records'!$N$2, F250&lt;='club records'!$O$2), AND(E250='club records'!$N$3, F250&lt;='club records'!$O$3), AND(E250='club records'!$N$4, F250&lt;='club records'!$O$4), AND(E250='club records'!$N$5, F250&lt;='club records'!$O$5))), "CR", " ")</f>
        <v xml:space="preserve"> </v>
      </c>
      <c r="BB250" s="15" t="str">
        <f>IF(AND(B250="4x200", OR(AND(E250='club records'!$N$6, F250&lt;='club records'!$O$6), AND(E250='club records'!$N$7, F250&lt;='club records'!$O$7), AND(E250='club records'!$N$8, F250&lt;='club records'!$O$8), AND(E250='club records'!$N$9, F250&lt;='club records'!$O$9), AND(E250='club records'!$N$10, F250&lt;='club records'!$O$10))), "CR", " ")</f>
        <v xml:space="preserve"> </v>
      </c>
      <c r="BC250" s="15" t="str">
        <f>IF(AND(B250="4x300", AND(E250='club records'!$N$11, F250&lt;='club records'!$O$11)), "CR", " ")</f>
        <v xml:space="preserve"> </v>
      </c>
      <c r="BD250" s="15" t="str">
        <f>IF(AND(B250="4x400", OR(AND(E250='club records'!$N$12, F250&lt;='club records'!$O$12), AND(E250='club records'!$N$13, F250&lt;='club records'!$O$13), AND(E250='club records'!$N$14, F250&lt;='club records'!$O$14), AND(E250='club records'!$N$15, F250&lt;='club records'!$O$15))), "CR", " ")</f>
        <v xml:space="preserve"> </v>
      </c>
      <c r="BE250" s="15" t="str">
        <f>IF(AND(B250="3x800", OR(AND(E250='club records'!$N$16, F250&lt;='club records'!$O$16), AND(E250='club records'!$N$17, F250&lt;='club records'!$O$17), AND(E250='club records'!$N$18, F250&lt;='club records'!$O$18))), "CR", " ")</f>
        <v xml:space="preserve"> </v>
      </c>
      <c r="BF250" s="15" t="str">
        <f>IF(AND(B250="pentathlon", OR(AND(E250='club records'!$N$21, F250&gt;='club records'!$O$21), AND(E250='club records'!$N$22, F250&gt;='club records'!$O$22),AND(E250='club records'!$N$23, F250&gt;='club records'!$O$23),AND(E250='club records'!$N$24, F250&gt;='club records'!$O$24))), "CR", " ")</f>
        <v xml:space="preserve"> </v>
      </c>
      <c r="BG250" s="15" t="str">
        <f>IF(AND(B250="heptathlon", OR(AND(E250='club records'!$N$26, F250&gt;='club records'!$O$26), AND(E250='club records'!$N$27, F250&gt;='club records'!$O$27))), "CR", " ")</f>
        <v xml:space="preserve"> </v>
      </c>
      <c r="BH250" s="15" t="str">
        <f>IF(AND(B250="decathlon", OR(AND(E250='club records'!$N$29, F250&gt;='club records'!$O$29), AND(E250='club records'!$N$30, F250&gt;='club records'!$O$30),AND(E250='club records'!$N$31, F250&gt;='club records'!$O$31))), "CR", " ")</f>
        <v xml:space="preserve"> </v>
      </c>
    </row>
    <row r="251" spans="1:60" ht="14.5" x14ac:dyDescent="0.35">
      <c r="A251" s="1" t="str">
        <f t="shared" si="21"/>
        <v>U17</v>
      </c>
      <c r="B251" s="2">
        <v>100</v>
      </c>
      <c r="C251" s="1" t="s">
        <v>116</v>
      </c>
      <c r="D251" s="1" t="s">
        <v>111</v>
      </c>
      <c r="E251" s="19" t="s">
        <v>14</v>
      </c>
      <c r="F251" s="20">
        <v>12.69</v>
      </c>
      <c r="G251" s="27">
        <v>39903</v>
      </c>
      <c r="H251" s="1" t="s">
        <v>248</v>
      </c>
      <c r="I251" s="1" t="s">
        <v>249</v>
      </c>
      <c r="J251" s="15" t="str">
        <f t="shared" si="22"/>
        <v/>
      </c>
      <c r="K251" s="15" t="str">
        <f>IF(AND(B251=100, OR(AND(E251='club records'!$B$6, F251&lt;='club records'!$C$6), AND(E251='club records'!$B$7, F251&lt;='club records'!$C$7), AND(E251='club records'!$B$8, F251&lt;='club records'!$C$8), AND(E251='club records'!$B$9, F251&lt;='club records'!$C$9), AND(E251='club records'!$B$10, F251&lt;='club records'!$C$10))), "CR", " ")</f>
        <v xml:space="preserve"> </v>
      </c>
      <c r="L251" s="15" t="str">
        <f>IF(AND(B251=200, OR(AND(E251='club records'!$B$11, F251&lt;='club records'!$C$11), AND(E251='club records'!$B$12, F251&lt;='club records'!$C$12), AND(E251='club records'!$B$13, F251&lt;='club records'!$C$13), AND(E251='club records'!$B$14, F251&lt;='club records'!$C$14), AND(E251='club records'!$B$15, F251&lt;='club records'!$C$15))), "CR", " ")</f>
        <v xml:space="preserve"> </v>
      </c>
      <c r="M251" s="15" t="str">
        <f>IF(AND(B251=300, OR(AND(E251='club records'!$B$16, F251&lt;='club records'!$C$16), AND(E251='club records'!$B$17, F251&lt;='club records'!$C$17))), "CR", " ")</f>
        <v xml:space="preserve"> </v>
      </c>
      <c r="N251" s="15" t="str">
        <f>IF(AND(B251=400, OR(AND(E251='club records'!$B$18, F251&lt;='club records'!$C$18), AND(E251='club records'!$B$19, F251&lt;='club records'!$C$19), AND(E251='club records'!$B$20, F251&lt;='club records'!$C$20), AND(E251='club records'!$B$21, F251&lt;='club records'!$C$21))), "CR", " ")</f>
        <v xml:space="preserve"> </v>
      </c>
      <c r="O251" s="15" t="str">
        <f>IF(AND(B251=800, OR(AND(E251='club records'!$B$22, F251&lt;='club records'!$C$22), AND(E251='club records'!$B$23, F251&lt;='club records'!$C$23), AND(E251='club records'!$B$24, F251&lt;='club records'!$C$24), AND(E251='club records'!$B$25, F251&lt;='club records'!$C$25), AND(E251='club records'!$B$26, F251&lt;='club records'!$C$26))), "CR", " ")</f>
        <v xml:space="preserve"> </v>
      </c>
      <c r="P251" s="15" t="str">
        <f>IF(AND(B251=1000, OR(AND(E251='club records'!$B$27, F251&lt;='club records'!$C$27), AND(E251='club records'!$B$28, F251&lt;='club records'!$C$28))), "CR", " ")</f>
        <v xml:space="preserve"> </v>
      </c>
      <c r="Q251" s="15" t="str">
        <f>IF(AND(B251=1500, OR(AND(E251='club records'!$B$29, F251&lt;='club records'!$C$29), AND(E251='club records'!$B$30, F251&lt;='club records'!$C$30), AND(E251='club records'!$B$31, F251&lt;='club records'!$C$31), AND(E251='club records'!$B$32, F251&lt;='club records'!$C$32), AND(E251='club records'!$B$33, F251&lt;='club records'!$C$33))), "CR", " ")</f>
        <v xml:space="preserve"> </v>
      </c>
      <c r="R251" s="15" t="str">
        <f>IF(AND(B251="1600 (Mile)",OR(AND(E251='club records'!$B$34,F251&lt;='club records'!$C$34),AND(E251='club records'!$B$35,F251&lt;='club records'!$C$35),AND(E251='club records'!$B$36,F251&lt;='club records'!$C$36),AND(E251='club records'!$B$37,F251&lt;='club records'!$C$37))),"CR"," ")</f>
        <v xml:space="preserve"> </v>
      </c>
      <c r="S251" s="15" t="str">
        <f>IF(AND(B251=3000, OR(AND(E251='club records'!$B$38, F251&lt;='club records'!$C$38), AND(E251='club records'!$B$39, F251&lt;='club records'!$C$39), AND(E251='club records'!$B$40, F251&lt;='club records'!$C$40), AND(E251='club records'!$B$41, F251&lt;='club records'!$C$41))), "CR", " ")</f>
        <v xml:space="preserve"> </v>
      </c>
      <c r="T251" s="15" t="str">
        <f>IF(AND(B251=5000, OR(AND(E251='club records'!$B$42, F251&lt;='club records'!$C$42), AND(E251='club records'!$B$43, F251&lt;='club records'!$C$43))), "CR", " ")</f>
        <v xml:space="preserve"> </v>
      </c>
      <c r="U251" s="14" t="str">
        <f>IF(AND(B251=10000, OR(AND(E251='club records'!$B$44, F251&lt;='club records'!$C$44), AND(E251='club records'!$B$45, F251&lt;='club records'!$C$45))), "CR", " ")</f>
        <v xml:space="preserve"> </v>
      </c>
      <c r="V251" s="14" t="str">
        <f>IF(AND(B251="high jump", OR(AND(E251='club records'!$F$1, F251&gt;='club records'!$G$1), AND(E251='club records'!$F$2, F251&gt;='club records'!$G$2), AND(E251='club records'!$F$3, F251&gt;='club records'!$G$3), AND(E251='club records'!$F$4, F251&gt;='club records'!$G$4), AND(E251='club records'!$F$5, F251&gt;='club records'!$G$5))), "CR", " ")</f>
        <v xml:space="preserve"> </v>
      </c>
      <c r="W251" s="14" t="str">
        <f>IF(AND(B251="long jump", OR(AND(E251='club records'!$F$6, F251&gt;='club records'!$G$6), AND(E251='club records'!$F$7, F251&gt;='club records'!$G$7), AND(E251='club records'!$F$8, F251&gt;='club records'!$G$8), AND(E251='club records'!$F$9, F251&gt;='club records'!$G$9), AND(E251='club records'!$F$10, F251&gt;='club records'!$G$10))), "CR", " ")</f>
        <v xml:space="preserve"> </v>
      </c>
      <c r="X251" s="14" t="str">
        <f>IF(AND(B251="triple jump", OR(AND(E251='club records'!$F$11, F251&gt;='club records'!$G$11), AND(E251='club records'!$F$12, F251&gt;='club records'!$G$12), AND(E251='club records'!$F$13, F251&gt;='club records'!$G$13), AND(E251='club records'!$F$14, F251&gt;='club records'!$G$14), AND(E251='club records'!$F$15, F251&gt;='club records'!$G$15))), "CR", " ")</f>
        <v xml:space="preserve"> </v>
      </c>
      <c r="Y251" s="14" t="str">
        <f>IF(AND(B251="pole vault", OR(AND(E251='club records'!$F$16, F251&gt;='club records'!$G$16), AND(E251='club records'!$F$17, F251&gt;='club records'!$G$17), AND(E251='club records'!$F$18, F251&gt;='club records'!$G$18), AND(E251='club records'!$F$19, F251&gt;='club records'!$G$19), AND(E251='club records'!$F$20, F251&gt;='club records'!$G$20))), "CR", " ")</f>
        <v xml:space="preserve"> </v>
      </c>
      <c r="Z251" s="14" t="str">
        <f>IF(AND(B251="discus 1", E251='club records'!$F$21, F251&gt;='club records'!$G$21), "CR", " ")</f>
        <v xml:space="preserve"> </v>
      </c>
      <c r="AA251" s="14" t="str">
        <f>IF(AND(B251="discus 1.25", E251='club records'!$F$22, F251&gt;='club records'!$G$22), "CR", " ")</f>
        <v xml:space="preserve"> </v>
      </c>
      <c r="AB251" s="14" t="str">
        <f>IF(AND(B251="discus 1.5", E251='club records'!$F$23, F251&gt;='club records'!$G$23), "CR", " ")</f>
        <v xml:space="preserve"> </v>
      </c>
      <c r="AC251" s="14" t="str">
        <f>IF(AND(B251="discus 1.75", E251='club records'!$F$24, F251&gt;='club records'!$G$24), "CR", " ")</f>
        <v xml:space="preserve"> </v>
      </c>
      <c r="AD251" s="14" t="str">
        <f>IF(AND(B251="discus 2", E251='club records'!$F$25, F251&gt;='club records'!$G$25), "CR", " ")</f>
        <v xml:space="preserve"> </v>
      </c>
      <c r="AE251" s="14" t="str">
        <f>IF(AND(B251="hammer 4", E251='club records'!$F$27, F251&gt;='club records'!$G$27), "CR", " ")</f>
        <v xml:space="preserve"> </v>
      </c>
      <c r="AF251" s="14" t="str">
        <f>IF(AND(B251="hammer 5", E251='club records'!$F$28, F251&gt;='club records'!$G$28), "CR", " ")</f>
        <v xml:space="preserve"> </v>
      </c>
      <c r="AG251" s="14" t="str">
        <f>IF(AND(B251="hammer 6", E251='club records'!$F$29, F251&gt;='club records'!$G$29), "CR", " ")</f>
        <v xml:space="preserve"> </v>
      </c>
      <c r="AH251" s="14" t="str">
        <f>IF(AND(B251="hammer 7.26", E251='club records'!$F$30, F251&gt;='club records'!$G$30), "CR", " ")</f>
        <v xml:space="preserve"> </v>
      </c>
      <c r="AI251" s="14" t="str">
        <f>IF(AND(B251="javelin 400", E251='club records'!$F$31, F251&gt;='club records'!$G$31), "CR", " ")</f>
        <v xml:space="preserve"> </v>
      </c>
      <c r="AJ251" s="14" t="str">
        <f>IF(AND(B251="javelin 600", E251='club records'!$F$32, F251&gt;='club records'!$G$32), "CR", " ")</f>
        <v xml:space="preserve"> </v>
      </c>
      <c r="AK251" s="14" t="str">
        <f>IF(AND(B251="javelin 700", E251='club records'!$F$33, F251&gt;='club records'!$G$33), "CR", " ")</f>
        <v xml:space="preserve"> </v>
      </c>
      <c r="AL251" s="14" t="str">
        <f>IF(AND(B251="javelin 800", OR(AND(E251='club records'!$F$34, F251&gt;='club records'!$G$34), AND(E251='club records'!$F$35, F251&gt;='club records'!$G$35))), "CR", " ")</f>
        <v xml:space="preserve"> </v>
      </c>
      <c r="AM251" s="14" t="str">
        <f>IF(AND(B251="shot 3", E251='club records'!$F$36, F251&gt;='club records'!$G$36), "CR", " ")</f>
        <v xml:space="preserve"> </v>
      </c>
      <c r="AN251" s="14" t="str">
        <f>IF(AND(B251="shot 4", E251='club records'!$F$37, F251&gt;='club records'!$G$37), "CR", " ")</f>
        <v xml:space="preserve"> </v>
      </c>
      <c r="AO251" s="14" t="str">
        <f>IF(AND(B251="shot 5", E251='club records'!$F$38, F251&gt;='club records'!$G$38), "CR", " ")</f>
        <v xml:space="preserve"> </v>
      </c>
      <c r="AP251" s="14" t="str">
        <f>IF(AND(B251="shot 6", E251='club records'!$F$39, F251&gt;='club records'!$G$39), "CR", " ")</f>
        <v xml:space="preserve"> </v>
      </c>
      <c r="AQ251" s="14" t="str">
        <f>IF(AND(B251="shot 7.26", E251='club records'!$F$40, F251&gt;='club records'!$G$40), "CR", " ")</f>
        <v xml:space="preserve"> </v>
      </c>
      <c r="AR251" s="14" t="str">
        <f>IF(AND(B251="60H",OR(AND(E251='club records'!$J$1,F251&lt;='club records'!$K$1),AND(E251='club records'!$J$2,F251&lt;='club records'!$K$2),AND(E251='club records'!$J$3,F251&lt;='club records'!$K$3),AND(E251='club records'!$J$4,F251&lt;='club records'!$K$4),AND(E251='club records'!$J$5,F251&lt;='club records'!$K$5))),"CR"," ")</f>
        <v xml:space="preserve"> </v>
      </c>
      <c r="AS251" s="14" t="str">
        <f>IF(AND(B251="75H", AND(E251='club records'!$J$6, F251&lt;='club records'!$K$6)), "CR", " ")</f>
        <v xml:space="preserve"> </v>
      </c>
      <c r="AT251" s="14" t="str">
        <f>IF(AND(B251="80H", AND(E251='club records'!$J$7, F251&lt;='club records'!$K$7)), "CR", " ")</f>
        <v xml:space="preserve"> </v>
      </c>
      <c r="AU251" s="14" t="str">
        <f>IF(AND(B251="100H", AND(E251='club records'!$J$8, F251&lt;='club records'!$K$8)), "CR", " ")</f>
        <v xml:space="preserve"> </v>
      </c>
      <c r="AV251" s="14" t="str">
        <f>IF(AND(B251="110H", OR(AND(E251='club records'!$J$9, F251&lt;='club records'!$K$9), AND(E251='club records'!$J$10, F251&lt;='club records'!$K$10))), "CR", " ")</f>
        <v xml:space="preserve"> </v>
      </c>
      <c r="AW251" s="14" t="str">
        <f>IF(AND(B251="400H", OR(AND(E251='club records'!$J$11, F251&lt;='club records'!$K$11), AND(E251='club records'!$J$12, F251&lt;='club records'!$K$12), AND(E251='club records'!$J$13, F251&lt;='club records'!$K$13), AND(E251='club records'!$J$14, F251&lt;='club records'!$K$14))), "CR", " ")</f>
        <v xml:space="preserve"> </v>
      </c>
      <c r="AX251" s="14" t="str">
        <f>IF(AND(B251="1500SC", AND(E251='club records'!$J$15, F251&lt;='club records'!$K$15)), "CR", " ")</f>
        <v xml:space="preserve"> </v>
      </c>
      <c r="AY251" s="14" t="str">
        <f>IF(AND(B251="2000SC", OR(AND(E251='club records'!$J$17, F251&lt;='club records'!$K$17), AND(E251='club records'!$J$18, F251&lt;='club records'!$K$18))), "CR", " ")</f>
        <v xml:space="preserve"> </v>
      </c>
      <c r="AZ251" s="14" t="str">
        <f>IF(AND(B251="3000SC", OR(AND(E251='club records'!$J$20, F251&lt;='club records'!$K$20), AND(E251='club records'!$J$21, F251&lt;='club records'!$K$21))), "CR", " ")</f>
        <v xml:space="preserve"> </v>
      </c>
      <c r="BA251" s="15" t="str">
        <f>IF(AND(B251="4x100", OR(AND(E251='club records'!$N$1, F251&lt;='club records'!$O$1), AND(E251='club records'!$N$2, F251&lt;='club records'!$O$2), AND(E251='club records'!$N$3, F251&lt;='club records'!$O$3), AND(E251='club records'!$N$4, F251&lt;='club records'!$O$4), AND(E251='club records'!$N$5, F251&lt;='club records'!$O$5))), "CR", " ")</f>
        <v xml:space="preserve"> </v>
      </c>
      <c r="BB251" s="15" t="str">
        <f>IF(AND(B251="4x200", OR(AND(E251='club records'!$N$6, F251&lt;='club records'!$O$6), AND(E251='club records'!$N$7, F251&lt;='club records'!$O$7), AND(E251='club records'!$N$8, F251&lt;='club records'!$O$8), AND(E251='club records'!$N$9, F251&lt;='club records'!$O$9), AND(E251='club records'!$N$10, F251&lt;='club records'!$O$10))), "CR", " ")</f>
        <v xml:space="preserve"> </v>
      </c>
      <c r="BC251" s="15" t="str">
        <f>IF(AND(B251="4x300", AND(E251='club records'!$N$11, F251&lt;='club records'!$O$11)), "CR", " ")</f>
        <v xml:space="preserve"> </v>
      </c>
      <c r="BD251" s="15" t="str">
        <f>IF(AND(B251="4x400", OR(AND(E251='club records'!$N$12, F251&lt;='club records'!$O$12), AND(E251='club records'!$N$13, F251&lt;='club records'!$O$13), AND(E251='club records'!$N$14, F251&lt;='club records'!$O$14), AND(E251='club records'!$N$15, F251&lt;='club records'!$O$15))), "CR", " ")</f>
        <v xml:space="preserve"> </v>
      </c>
      <c r="BE251" s="15" t="str">
        <f>IF(AND(B251="3x800", OR(AND(E251='club records'!$N$16, F251&lt;='club records'!$O$16), AND(E251='club records'!$N$17, F251&lt;='club records'!$O$17), AND(E251='club records'!$N$18, F251&lt;='club records'!$O$18))), "CR", " ")</f>
        <v xml:space="preserve"> </v>
      </c>
      <c r="BF251" s="15" t="str">
        <f>IF(AND(B251="pentathlon", OR(AND(E251='club records'!$N$21, F251&gt;='club records'!$O$21), AND(E251='club records'!$N$22, F251&gt;='club records'!$O$22),AND(E251='club records'!$N$23, F251&gt;='club records'!$O$23),AND(E251='club records'!$N$24, F251&gt;='club records'!$O$24))), "CR", " ")</f>
        <v xml:space="preserve"> </v>
      </c>
      <c r="BG251" s="15" t="str">
        <f>IF(AND(B251="heptathlon", OR(AND(E251='club records'!$N$26, F251&gt;='club records'!$O$26), AND(E251='club records'!$N$27, F251&gt;='club records'!$O$27))), "CR", " ")</f>
        <v xml:space="preserve"> </v>
      </c>
      <c r="BH251" s="15" t="str">
        <f>IF(AND(B251="decathlon", OR(AND(E251='club records'!$N$29, F251&gt;='club records'!$O$29), AND(E251='club records'!$N$30, F251&gt;='club records'!$O$30),AND(E251='club records'!$N$31, F251&gt;='club records'!$O$31))), "CR", " ")</f>
        <v xml:space="preserve"> </v>
      </c>
    </row>
    <row r="252" spans="1:60" ht="14.5" x14ac:dyDescent="0.35">
      <c r="A252" s="1" t="str">
        <f t="shared" si="21"/>
        <v>U17</v>
      </c>
      <c r="B252" s="2">
        <v>100</v>
      </c>
      <c r="C252" s="1" t="s">
        <v>145</v>
      </c>
      <c r="D252" s="1" t="s">
        <v>299</v>
      </c>
      <c r="E252" s="19" t="s">
        <v>14</v>
      </c>
      <c r="F252" s="20">
        <v>12.79</v>
      </c>
      <c r="G252" s="27">
        <v>43646</v>
      </c>
      <c r="H252" s="1" t="s">
        <v>471</v>
      </c>
      <c r="I252" s="1" t="s">
        <v>442</v>
      </c>
      <c r="J252" s="15" t="str">
        <f t="shared" si="22"/>
        <v/>
      </c>
      <c r="K252" s="15" t="str">
        <f>IF(AND(B252=100, OR(AND(E252='club records'!$B$6, F252&lt;='club records'!$C$6), AND(E252='club records'!$B$7, F252&lt;='club records'!$C$7), AND(E252='club records'!$B$8, F252&lt;='club records'!$C$8), AND(E252='club records'!$B$9, F252&lt;='club records'!$C$9), AND(E252='club records'!$B$10, F252&lt;='club records'!$C$10))), "CR", " ")</f>
        <v xml:space="preserve"> </v>
      </c>
      <c r="L252" s="15" t="str">
        <f>IF(AND(B252=200, OR(AND(E252='club records'!$B$11, F252&lt;='club records'!$C$11), AND(E252='club records'!$B$12, F252&lt;='club records'!$C$12), AND(E252='club records'!$B$13, F252&lt;='club records'!$C$13), AND(E252='club records'!$B$14, F252&lt;='club records'!$C$14), AND(E252='club records'!$B$15, F252&lt;='club records'!$C$15))), "CR", " ")</f>
        <v xml:space="preserve"> </v>
      </c>
      <c r="M252" s="15" t="str">
        <f>IF(AND(B252=300, OR(AND(E252='club records'!$B$16, F252&lt;='club records'!$C$16), AND(E252='club records'!$B$17, F252&lt;='club records'!$C$17))), "CR", " ")</f>
        <v xml:space="preserve"> </v>
      </c>
      <c r="N252" s="15" t="str">
        <f>IF(AND(B252=400, OR(AND(E252='club records'!$B$18, F252&lt;='club records'!$C$18), AND(E252='club records'!$B$19, F252&lt;='club records'!$C$19), AND(E252='club records'!$B$20, F252&lt;='club records'!$C$20), AND(E252='club records'!$B$21, F252&lt;='club records'!$C$21))), "CR", " ")</f>
        <v xml:space="preserve"> </v>
      </c>
      <c r="O252" s="15" t="str">
        <f>IF(AND(B252=800, OR(AND(E252='club records'!$B$22, F252&lt;='club records'!$C$22), AND(E252='club records'!$B$23, F252&lt;='club records'!$C$23), AND(E252='club records'!$B$24, F252&lt;='club records'!$C$24), AND(E252='club records'!$B$25, F252&lt;='club records'!$C$25), AND(E252='club records'!$B$26, F252&lt;='club records'!$C$26))), "CR", " ")</f>
        <v xml:space="preserve"> </v>
      </c>
      <c r="P252" s="15" t="str">
        <f>IF(AND(B252=1000, OR(AND(E252='club records'!$B$27, F252&lt;='club records'!$C$27), AND(E252='club records'!$B$28, F252&lt;='club records'!$C$28))), "CR", " ")</f>
        <v xml:space="preserve"> </v>
      </c>
      <c r="Q252" s="15" t="str">
        <f>IF(AND(B252=1500, OR(AND(E252='club records'!$B$29, F252&lt;='club records'!$C$29), AND(E252='club records'!$B$30, F252&lt;='club records'!$C$30), AND(E252='club records'!$B$31, F252&lt;='club records'!$C$31), AND(E252='club records'!$B$32, F252&lt;='club records'!$C$32), AND(E252='club records'!$B$33, F252&lt;='club records'!$C$33))), "CR", " ")</f>
        <v xml:space="preserve"> </v>
      </c>
      <c r="R252" s="15" t="str">
        <f>IF(AND(B252="1600 (Mile)",OR(AND(E252='club records'!$B$34,F252&lt;='club records'!$C$34),AND(E252='club records'!$B$35,F252&lt;='club records'!$C$35),AND(E252='club records'!$B$36,F252&lt;='club records'!$C$36),AND(E252='club records'!$B$37,F252&lt;='club records'!$C$37))),"CR"," ")</f>
        <v xml:space="preserve"> </v>
      </c>
      <c r="S252" s="15" t="str">
        <f>IF(AND(B252=3000, OR(AND(E252='club records'!$B$38, F252&lt;='club records'!$C$38), AND(E252='club records'!$B$39, F252&lt;='club records'!$C$39), AND(E252='club records'!$B$40, F252&lt;='club records'!$C$40), AND(E252='club records'!$B$41, F252&lt;='club records'!$C$41))), "CR", " ")</f>
        <v xml:space="preserve"> </v>
      </c>
      <c r="T252" s="15" t="str">
        <f>IF(AND(B252=5000, OR(AND(E252='club records'!$B$42, F252&lt;='club records'!$C$42), AND(E252='club records'!$B$43, F252&lt;='club records'!$C$43))), "CR", " ")</f>
        <v xml:space="preserve"> </v>
      </c>
      <c r="U252" s="14" t="str">
        <f>IF(AND(B252=10000, OR(AND(E252='club records'!$B$44, F252&lt;='club records'!$C$44), AND(E252='club records'!$B$45, F252&lt;='club records'!$C$45))), "CR", " ")</f>
        <v xml:space="preserve"> </v>
      </c>
      <c r="V252" s="14" t="str">
        <f>IF(AND(B252="high jump", OR(AND(E252='club records'!$F$1, F252&gt;='club records'!$G$1), AND(E252='club records'!$F$2, F252&gt;='club records'!$G$2), AND(E252='club records'!$F$3, F252&gt;='club records'!$G$3), AND(E252='club records'!$F$4, F252&gt;='club records'!$G$4), AND(E252='club records'!$F$5, F252&gt;='club records'!$G$5))), "CR", " ")</f>
        <v xml:space="preserve"> </v>
      </c>
      <c r="W252" s="14" t="str">
        <f>IF(AND(B252="long jump", OR(AND(E252='club records'!$F$6, F252&gt;='club records'!$G$6), AND(E252='club records'!$F$7, F252&gt;='club records'!$G$7), AND(E252='club records'!$F$8, F252&gt;='club records'!$G$8), AND(E252='club records'!$F$9, F252&gt;='club records'!$G$9), AND(E252='club records'!$F$10, F252&gt;='club records'!$G$10))), "CR", " ")</f>
        <v xml:space="preserve"> </v>
      </c>
      <c r="X252" s="14" t="str">
        <f>IF(AND(B252="triple jump", OR(AND(E252='club records'!$F$11, F252&gt;='club records'!$G$11), AND(E252='club records'!$F$12, F252&gt;='club records'!$G$12), AND(E252='club records'!$F$13, F252&gt;='club records'!$G$13), AND(E252='club records'!$F$14, F252&gt;='club records'!$G$14), AND(E252='club records'!$F$15, F252&gt;='club records'!$G$15))), "CR", " ")</f>
        <v xml:space="preserve"> </v>
      </c>
      <c r="Y252" s="14" t="str">
        <f>IF(AND(B252="pole vault", OR(AND(E252='club records'!$F$16, F252&gt;='club records'!$G$16), AND(E252='club records'!$F$17, F252&gt;='club records'!$G$17), AND(E252='club records'!$F$18, F252&gt;='club records'!$G$18), AND(E252='club records'!$F$19, F252&gt;='club records'!$G$19), AND(E252='club records'!$F$20, F252&gt;='club records'!$G$20))), "CR", " ")</f>
        <v xml:space="preserve"> </v>
      </c>
      <c r="Z252" s="14" t="str">
        <f>IF(AND(B252="discus 1", E252='club records'!$F$21, F252&gt;='club records'!$G$21), "CR", " ")</f>
        <v xml:space="preserve"> </v>
      </c>
      <c r="AA252" s="14" t="str">
        <f>IF(AND(B252="discus 1.25", E252='club records'!$F$22, F252&gt;='club records'!$G$22), "CR", " ")</f>
        <v xml:space="preserve"> </v>
      </c>
      <c r="AB252" s="14" t="str">
        <f>IF(AND(B252="discus 1.5", E252='club records'!$F$23, F252&gt;='club records'!$G$23), "CR", " ")</f>
        <v xml:space="preserve"> </v>
      </c>
      <c r="AC252" s="14" t="str">
        <f>IF(AND(B252="discus 1.75", E252='club records'!$F$24, F252&gt;='club records'!$G$24), "CR", " ")</f>
        <v xml:space="preserve"> </v>
      </c>
      <c r="AD252" s="14" t="str">
        <f>IF(AND(B252="discus 2", E252='club records'!$F$25, F252&gt;='club records'!$G$25), "CR", " ")</f>
        <v xml:space="preserve"> </v>
      </c>
      <c r="AE252" s="14" t="str">
        <f>IF(AND(B252="hammer 4", E252='club records'!$F$27, F252&gt;='club records'!$G$27), "CR", " ")</f>
        <v xml:space="preserve"> </v>
      </c>
      <c r="AF252" s="14" t="str">
        <f>IF(AND(B252="hammer 5", E252='club records'!$F$28, F252&gt;='club records'!$G$28), "CR", " ")</f>
        <v xml:space="preserve"> </v>
      </c>
      <c r="AG252" s="14" t="str">
        <f>IF(AND(B252="hammer 6", E252='club records'!$F$29, F252&gt;='club records'!$G$29), "CR", " ")</f>
        <v xml:space="preserve"> </v>
      </c>
      <c r="AH252" s="14" t="str">
        <f>IF(AND(B252="hammer 7.26", E252='club records'!$F$30, F252&gt;='club records'!$G$30), "CR", " ")</f>
        <v xml:space="preserve"> </v>
      </c>
      <c r="AI252" s="14" t="str">
        <f>IF(AND(B252="javelin 400", E252='club records'!$F$31, F252&gt;='club records'!$G$31), "CR", " ")</f>
        <v xml:space="preserve"> </v>
      </c>
      <c r="AJ252" s="14" t="str">
        <f>IF(AND(B252="javelin 600", E252='club records'!$F$32, F252&gt;='club records'!$G$32), "CR", " ")</f>
        <v xml:space="preserve"> </v>
      </c>
      <c r="AK252" s="14" t="str">
        <f>IF(AND(B252="javelin 700", E252='club records'!$F$33, F252&gt;='club records'!$G$33), "CR", " ")</f>
        <v xml:space="preserve"> </v>
      </c>
      <c r="AL252" s="14" t="str">
        <f>IF(AND(B252="javelin 800", OR(AND(E252='club records'!$F$34, F252&gt;='club records'!$G$34), AND(E252='club records'!$F$35, F252&gt;='club records'!$G$35))), "CR", " ")</f>
        <v xml:space="preserve"> </v>
      </c>
      <c r="AM252" s="14" t="str">
        <f>IF(AND(B252="shot 3", E252='club records'!$F$36, F252&gt;='club records'!$G$36), "CR", " ")</f>
        <v xml:space="preserve"> </v>
      </c>
      <c r="AN252" s="14" t="str">
        <f>IF(AND(B252="shot 4", E252='club records'!$F$37, F252&gt;='club records'!$G$37), "CR", " ")</f>
        <v xml:space="preserve"> </v>
      </c>
      <c r="AO252" s="14" t="str">
        <f>IF(AND(B252="shot 5", E252='club records'!$F$38, F252&gt;='club records'!$G$38), "CR", " ")</f>
        <v xml:space="preserve"> </v>
      </c>
      <c r="AP252" s="14" t="str">
        <f>IF(AND(B252="shot 6", E252='club records'!$F$39, F252&gt;='club records'!$G$39), "CR", " ")</f>
        <v xml:space="preserve"> </v>
      </c>
      <c r="AQ252" s="14" t="str">
        <f>IF(AND(B252="shot 7.26", E252='club records'!$F$40, F252&gt;='club records'!$G$40), "CR", " ")</f>
        <v xml:space="preserve"> </v>
      </c>
      <c r="AR252" s="14" t="str">
        <f>IF(AND(B252="60H",OR(AND(E252='club records'!$J$1,F252&lt;='club records'!$K$1),AND(E252='club records'!$J$2,F252&lt;='club records'!$K$2),AND(E252='club records'!$J$3,F252&lt;='club records'!$K$3),AND(E252='club records'!$J$4,F252&lt;='club records'!$K$4),AND(E252='club records'!$J$5,F252&lt;='club records'!$K$5))),"CR"," ")</f>
        <v xml:space="preserve"> </v>
      </c>
      <c r="AS252" s="14" t="str">
        <f>IF(AND(B252="75H", AND(E252='club records'!$J$6, F252&lt;='club records'!$K$6)), "CR", " ")</f>
        <v xml:space="preserve"> </v>
      </c>
      <c r="AT252" s="14" t="str">
        <f>IF(AND(B252="80H", AND(E252='club records'!$J$7, F252&lt;='club records'!$K$7)), "CR", " ")</f>
        <v xml:space="preserve"> </v>
      </c>
      <c r="AU252" s="14" t="str">
        <f>IF(AND(B252="100H", AND(E252='club records'!$J$8, F252&lt;='club records'!$K$8)), "CR", " ")</f>
        <v xml:space="preserve"> </v>
      </c>
      <c r="AV252" s="14" t="str">
        <f>IF(AND(B252="110H", OR(AND(E252='club records'!$J$9, F252&lt;='club records'!$K$9), AND(E252='club records'!$J$10, F252&lt;='club records'!$K$10))), "CR", " ")</f>
        <v xml:space="preserve"> </v>
      </c>
      <c r="AW252" s="14" t="str">
        <f>IF(AND(B252="400H", OR(AND(E252='club records'!$J$11, F252&lt;='club records'!$K$11), AND(E252='club records'!$J$12, F252&lt;='club records'!$K$12), AND(E252='club records'!$J$13, F252&lt;='club records'!$K$13), AND(E252='club records'!$J$14, F252&lt;='club records'!$K$14))), "CR", " ")</f>
        <v xml:space="preserve"> </v>
      </c>
      <c r="AX252" s="14" t="str">
        <f>IF(AND(B252="1500SC", AND(E252='club records'!$J$15, F252&lt;='club records'!$K$15)), "CR", " ")</f>
        <v xml:space="preserve"> </v>
      </c>
      <c r="AY252" s="14" t="str">
        <f>IF(AND(B252="2000SC", OR(AND(E252='club records'!$J$17, F252&lt;='club records'!$K$17), AND(E252='club records'!$J$18, F252&lt;='club records'!$K$18))), "CR", " ")</f>
        <v xml:space="preserve"> </v>
      </c>
      <c r="AZ252" s="14" t="str">
        <f>IF(AND(B252="3000SC", OR(AND(E252='club records'!$J$20, F252&lt;='club records'!$K$20), AND(E252='club records'!$J$21, F252&lt;='club records'!$K$21))), "CR", " ")</f>
        <v xml:space="preserve"> </v>
      </c>
      <c r="BA252" s="15" t="str">
        <f>IF(AND(B252="4x100", OR(AND(E252='club records'!$N$1, F252&lt;='club records'!$O$1), AND(E252='club records'!$N$2, F252&lt;='club records'!$O$2), AND(E252='club records'!$N$3, F252&lt;='club records'!$O$3), AND(E252='club records'!$N$4, F252&lt;='club records'!$O$4), AND(E252='club records'!$N$5, F252&lt;='club records'!$O$5))), "CR", " ")</f>
        <v xml:space="preserve"> </v>
      </c>
      <c r="BB252" s="15" t="str">
        <f>IF(AND(B252="4x200", OR(AND(E252='club records'!$N$6, F252&lt;='club records'!$O$6), AND(E252='club records'!$N$7, F252&lt;='club records'!$O$7), AND(E252='club records'!$N$8, F252&lt;='club records'!$O$8), AND(E252='club records'!$N$9, F252&lt;='club records'!$O$9), AND(E252='club records'!$N$10, F252&lt;='club records'!$O$10))), "CR", " ")</f>
        <v xml:space="preserve"> </v>
      </c>
      <c r="BC252" s="15" t="str">
        <f>IF(AND(B252="4x300", AND(E252='club records'!$N$11, F252&lt;='club records'!$O$11)), "CR", " ")</f>
        <v xml:space="preserve"> </v>
      </c>
      <c r="BD252" s="15" t="str">
        <f>IF(AND(B252="4x400", OR(AND(E252='club records'!$N$12, F252&lt;='club records'!$O$12), AND(E252='club records'!$N$13, F252&lt;='club records'!$O$13), AND(E252='club records'!$N$14, F252&lt;='club records'!$O$14), AND(E252='club records'!$N$15, F252&lt;='club records'!$O$15))), "CR", " ")</f>
        <v xml:space="preserve"> </v>
      </c>
      <c r="BE252" s="15" t="str">
        <f>IF(AND(B252="3x800", OR(AND(E252='club records'!$N$16, F252&lt;='club records'!$O$16), AND(E252='club records'!$N$17, F252&lt;='club records'!$O$17), AND(E252='club records'!$N$18, F252&lt;='club records'!$O$18))), "CR", " ")</f>
        <v xml:space="preserve"> </v>
      </c>
      <c r="BF252" s="15" t="str">
        <f>IF(AND(B252="pentathlon", OR(AND(E252='club records'!$N$21, F252&gt;='club records'!$O$21), AND(E252='club records'!$N$22, F252&gt;='club records'!$O$22),AND(E252='club records'!$N$23, F252&gt;='club records'!$O$23),AND(E252='club records'!$N$24, F252&gt;='club records'!$O$24))), "CR", " ")</f>
        <v xml:space="preserve"> </v>
      </c>
      <c r="BG252" s="15" t="str">
        <f>IF(AND(B252="heptathlon", OR(AND(E252='club records'!$N$26, F252&gt;='club records'!$O$26), AND(E252='club records'!$N$27, F252&gt;='club records'!$O$27))), "CR", " ")</f>
        <v xml:space="preserve"> </v>
      </c>
      <c r="BH252" s="15" t="str">
        <f>IF(AND(B252="decathlon", OR(AND(E252='club records'!$N$29, F252&gt;='club records'!$O$29), AND(E252='club records'!$N$30, F252&gt;='club records'!$O$30),AND(E252='club records'!$N$31, F252&gt;='club records'!$O$31))), "CR", " ")</f>
        <v xml:space="preserve"> </v>
      </c>
    </row>
    <row r="253" spans="1:60" ht="14.5" x14ac:dyDescent="0.35">
      <c r="A253" s="1" t="str">
        <f t="shared" si="21"/>
        <v>U17</v>
      </c>
      <c r="B253" s="2">
        <v>100</v>
      </c>
      <c r="C253" s="1" t="s">
        <v>83</v>
      </c>
      <c r="D253" s="1" t="s">
        <v>84</v>
      </c>
      <c r="E253" s="19" t="s">
        <v>14</v>
      </c>
      <c r="F253" s="20">
        <v>12.97</v>
      </c>
      <c r="G253" s="27">
        <v>39903</v>
      </c>
      <c r="H253" s="1" t="s">
        <v>248</v>
      </c>
      <c r="I253" s="1" t="s">
        <v>249</v>
      </c>
      <c r="J253" s="15" t="str">
        <f t="shared" si="22"/>
        <v/>
      </c>
      <c r="K253" s="15" t="str">
        <f>IF(AND(B253=100, OR(AND(E253='club records'!$B$6, F253&lt;='club records'!$C$6), AND(E253='club records'!$B$7, F253&lt;='club records'!$C$7), AND(E253='club records'!$B$8, F253&lt;='club records'!$C$8), AND(E253='club records'!$B$9, F253&lt;='club records'!$C$9), AND(E253='club records'!$B$10, F253&lt;='club records'!$C$10))), "CR", " ")</f>
        <v xml:space="preserve"> </v>
      </c>
      <c r="L253" s="15" t="str">
        <f>IF(AND(B253=200, OR(AND(E253='club records'!$B$11, F253&lt;='club records'!$C$11), AND(E253='club records'!$B$12, F253&lt;='club records'!$C$12), AND(E253='club records'!$B$13, F253&lt;='club records'!$C$13), AND(E253='club records'!$B$14, F253&lt;='club records'!$C$14), AND(E253='club records'!$B$15, F253&lt;='club records'!$C$15))), "CR", " ")</f>
        <v xml:space="preserve"> </v>
      </c>
      <c r="M253" s="15" t="str">
        <f>IF(AND(B253=300, OR(AND(E253='club records'!$B$16, F253&lt;='club records'!$C$16), AND(E253='club records'!$B$17, F253&lt;='club records'!$C$17))), "CR", " ")</f>
        <v xml:space="preserve"> </v>
      </c>
      <c r="N253" s="15" t="str">
        <f>IF(AND(B253=400, OR(AND(E253='club records'!$B$18, F253&lt;='club records'!$C$18), AND(E253='club records'!$B$19, F253&lt;='club records'!$C$19), AND(E253='club records'!$B$20, F253&lt;='club records'!$C$20), AND(E253='club records'!$B$21, F253&lt;='club records'!$C$21))), "CR", " ")</f>
        <v xml:space="preserve"> </v>
      </c>
      <c r="O253" s="15" t="str">
        <f>IF(AND(B253=800, OR(AND(E253='club records'!$B$22, F253&lt;='club records'!$C$22), AND(E253='club records'!$B$23, F253&lt;='club records'!$C$23), AND(E253='club records'!$B$24, F253&lt;='club records'!$C$24), AND(E253='club records'!$B$25, F253&lt;='club records'!$C$25), AND(E253='club records'!$B$26, F253&lt;='club records'!$C$26))), "CR", " ")</f>
        <v xml:space="preserve"> </v>
      </c>
      <c r="P253" s="15" t="str">
        <f>IF(AND(B253=1000, OR(AND(E253='club records'!$B$27, F253&lt;='club records'!$C$27), AND(E253='club records'!$B$28, F253&lt;='club records'!$C$28))), "CR", " ")</f>
        <v xml:space="preserve"> </v>
      </c>
      <c r="Q253" s="15" t="str">
        <f>IF(AND(B253=1500, OR(AND(E253='club records'!$B$29, F253&lt;='club records'!$C$29), AND(E253='club records'!$B$30, F253&lt;='club records'!$C$30), AND(E253='club records'!$B$31, F253&lt;='club records'!$C$31), AND(E253='club records'!$B$32, F253&lt;='club records'!$C$32), AND(E253='club records'!$B$33, F253&lt;='club records'!$C$33))), "CR", " ")</f>
        <v xml:space="preserve"> </v>
      </c>
      <c r="R253" s="15" t="str">
        <f>IF(AND(B253="1600 (Mile)",OR(AND(E253='club records'!$B$34,F253&lt;='club records'!$C$34),AND(E253='club records'!$B$35,F253&lt;='club records'!$C$35),AND(E253='club records'!$B$36,F253&lt;='club records'!$C$36),AND(E253='club records'!$B$37,F253&lt;='club records'!$C$37))),"CR"," ")</f>
        <v xml:space="preserve"> </v>
      </c>
      <c r="S253" s="15" t="str">
        <f>IF(AND(B253=3000, OR(AND(E253='club records'!$B$38, F253&lt;='club records'!$C$38), AND(E253='club records'!$B$39, F253&lt;='club records'!$C$39), AND(E253='club records'!$B$40, F253&lt;='club records'!$C$40), AND(E253='club records'!$B$41, F253&lt;='club records'!$C$41))), "CR", " ")</f>
        <v xml:space="preserve"> </v>
      </c>
      <c r="T253" s="15" t="str">
        <f>IF(AND(B253=5000, OR(AND(E253='club records'!$B$42, F253&lt;='club records'!$C$42), AND(E253='club records'!$B$43, F253&lt;='club records'!$C$43))), "CR", " ")</f>
        <v xml:space="preserve"> </v>
      </c>
      <c r="U253" s="14" t="str">
        <f>IF(AND(B253=10000, OR(AND(E253='club records'!$B$44, F253&lt;='club records'!$C$44), AND(E253='club records'!$B$45, F253&lt;='club records'!$C$45))), "CR", " ")</f>
        <v xml:space="preserve"> </v>
      </c>
      <c r="V253" s="14" t="str">
        <f>IF(AND(B253="high jump", OR(AND(E253='club records'!$F$1, F253&gt;='club records'!$G$1), AND(E253='club records'!$F$2, F253&gt;='club records'!$G$2), AND(E253='club records'!$F$3, F253&gt;='club records'!$G$3), AND(E253='club records'!$F$4, F253&gt;='club records'!$G$4), AND(E253='club records'!$F$5, F253&gt;='club records'!$G$5))), "CR", " ")</f>
        <v xml:space="preserve"> </v>
      </c>
      <c r="W253" s="14" t="str">
        <f>IF(AND(B253="long jump", OR(AND(E253='club records'!$F$6, F253&gt;='club records'!$G$6), AND(E253='club records'!$F$7, F253&gt;='club records'!$G$7), AND(E253='club records'!$F$8, F253&gt;='club records'!$G$8), AND(E253='club records'!$F$9, F253&gt;='club records'!$G$9), AND(E253='club records'!$F$10, F253&gt;='club records'!$G$10))), "CR", " ")</f>
        <v xml:space="preserve"> </v>
      </c>
      <c r="X253" s="14" t="str">
        <f>IF(AND(B253="triple jump", OR(AND(E253='club records'!$F$11, F253&gt;='club records'!$G$11), AND(E253='club records'!$F$12, F253&gt;='club records'!$G$12), AND(E253='club records'!$F$13, F253&gt;='club records'!$G$13), AND(E253='club records'!$F$14, F253&gt;='club records'!$G$14), AND(E253='club records'!$F$15, F253&gt;='club records'!$G$15))), "CR", " ")</f>
        <v xml:space="preserve"> </v>
      </c>
      <c r="Y253" s="14" t="str">
        <f>IF(AND(B253="pole vault", OR(AND(E253='club records'!$F$16, F253&gt;='club records'!$G$16), AND(E253='club records'!$F$17, F253&gt;='club records'!$G$17), AND(E253='club records'!$F$18, F253&gt;='club records'!$G$18), AND(E253='club records'!$F$19, F253&gt;='club records'!$G$19), AND(E253='club records'!$F$20, F253&gt;='club records'!$G$20))), "CR", " ")</f>
        <v xml:space="preserve"> </v>
      </c>
      <c r="Z253" s="14" t="str">
        <f>IF(AND(B253="discus 1", E253='club records'!$F$21, F253&gt;='club records'!$G$21), "CR", " ")</f>
        <v xml:space="preserve"> </v>
      </c>
      <c r="AA253" s="14" t="str">
        <f>IF(AND(B253="discus 1.25", E253='club records'!$F$22, F253&gt;='club records'!$G$22), "CR", " ")</f>
        <v xml:space="preserve"> </v>
      </c>
      <c r="AB253" s="14" t="str">
        <f>IF(AND(B253="discus 1.5", E253='club records'!$F$23, F253&gt;='club records'!$G$23), "CR", " ")</f>
        <v xml:space="preserve"> </v>
      </c>
      <c r="AC253" s="14" t="str">
        <f>IF(AND(B253="discus 1.75", E253='club records'!$F$24, F253&gt;='club records'!$G$24), "CR", " ")</f>
        <v xml:space="preserve"> </v>
      </c>
      <c r="AD253" s="14" t="str">
        <f>IF(AND(B253="discus 2", E253='club records'!$F$25, F253&gt;='club records'!$G$25), "CR", " ")</f>
        <v xml:space="preserve"> </v>
      </c>
      <c r="AE253" s="14" t="str">
        <f>IF(AND(B253="hammer 4", E253='club records'!$F$27, F253&gt;='club records'!$G$27), "CR", " ")</f>
        <v xml:space="preserve"> </v>
      </c>
      <c r="AF253" s="14" t="str">
        <f>IF(AND(B253="hammer 5", E253='club records'!$F$28, F253&gt;='club records'!$G$28), "CR", " ")</f>
        <v xml:space="preserve"> </v>
      </c>
      <c r="AG253" s="14" t="str">
        <f>IF(AND(B253="hammer 6", E253='club records'!$F$29, F253&gt;='club records'!$G$29), "CR", " ")</f>
        <v xml:space="preserve"> </v>
      </c>
      <c r="AH253" s="14" t="str">
        <f>IF(AND(B253="hammer 7.26", E253='club records'!$F$30, F253&gt;='club records'!$G$30), "CR", " ")</f>
        <v xml:space="preserve"> </v>
      </c>
      <c r="AI253" s="14" t="str">
        <f>IF(AND(B253="javelin 400", E253='club records'!$F$31, F253&gt;='club records'!$G$31), "CR", " ")</f>
        <v xml:space="preserve"> </v>
      </c>
      <c r="AJ253" s="14" t="str">
        <f>IF(AND(B253="javelin 600", E253='club records'!$F$32, F253&gt;='club records'!$G$32), "CR", " ")</f>
        <v xml:space="preserve"> </v>
      </c>
      <c r="AK253" s="14" t="str">
        <f>IF(AND(B253="javelin 700", E253='club records'!$F$33, F253&gt;='club records'!$G$33), "CR", " ")</f>
        <v xml:space="preserve"> </v>
      </c>
      <c r="AL253" s="14" t="str">
        <f>IF(AND(B253="javelin 800", OR(AND(E253='club records'!$F$34, F253&gt;='club records'!$G$34), AND(E253='club records'!$F$35, F253&gt;='club records'!$G$35))), "CR", " ")</f>
        <v xml:space="preserve"> </v>
      </c>
      <c r="AM253" s="14" t="str">
        <f>IF(AND(B253="shot 3", E253='club records'!$F$36, F253&gt;='club records'!$G$36), "CR", " ")</f>
        <v xml:space="preserve"> </v>
      </c>
      <c r="AN253" s="14" t="str">
        <f>IF(AND(B253="shot 4", E253='club records'!$F$37, F253&gt;='club records'!$G$37), "CR", " ")</f>
        <v xml:space="preserve"> </v>
      </c>
      <c r="AO253" s="14" t="str">
        <f>IF(AND(B253="shot 5", E253='club records'!$F$38, F253&gt;='club records'!$G$38), "CR", " ")</f>
        <v xml:space="preserve"> </v>
      </c>
      <c r="AP253" s="14" t="str">
        <f>IF(AND(B253="shot 6", E253='club records'!$F$39, F253&gt;='club records'!$G$39), "CR", " ")</f>
        <v xml:space="preserve"> </v>
      </c>
      <c r="AQ253" s="14" t="str">
        <f>IF(AND(B253="shot 7.26", E253='club records'!$F$40, F253&gt;='club records'!$G$40), "CR", " ")</f>
        <v xml:space="preserve"> </v>
      </c>
      <c r="AR253" s="14" t="str">
        <f>IF(AND(B253="60H",OR(AND(E253='club records'!$J$1,F253&lt;='club records'!$K$1),AND(E253='club records'!$J$2,F253&lt;='club records'!$K$2),AND(E253='club records'!$J$3,F253&lt;='club records'!$K$3),AND(E253='club records'!$J$4,F253&lt;='club records'!$K$4),AND(E253='club records'!$J$5,F253&lt;='club records'!$K$5))),"CR"," ")</f>
        <v xml:space="preserve"> </v>
      </c>
      <c r="AS253" s="14" t="str">
        <f>IF(AND(B253="75H", AND(E253='club records'!$J$6, F253&lt;='club records'!$K$6)), "CR", " ")</f>
        <v xml:space="preserve"> </v>
      </c>
      <c r="AT253" s="14" t="str">
        <f>IF(AND(B253="80H", AND(E253='club records'!$J$7, F253&lt;='club records'!$K$7)), "CR", " ")</f>
        <v xml:space="preserve"> </v>
      </c>
      <c r="AU253" s="14" t="str">
        <f>IF(AND(B253="100H", AND(E253='club records'!$J$8, F253&lt;='club records'!$K$8)), "CR", " ")</f>
        <v xml:space="preserve"> </v>
      </c>
      <c r="AV253" s="14" t="str">
        <f>IF(AND(B253="110H", OR(AND(E253='club records'!$J$9, F253&lt;='club records'!$K$9), AND(E253='club records'!$J$10, F253&lt;='club records'!$K$10))), "CR", " ")</f>
        <v xml:space="preserve"> </v>
      </c>
      <c r="AW253" s="14" t="str">
        <f>IF(AND(B253="400H", OR(AND(E253='club records'!$J$11, F253&lt;='club records'!$K$11), AND(E253='club records'!$J$12, F253&lt;='club records'!$K$12), AND(E253='club records'!$J$13, F253&lt;='club records'!$K$13), AND(E253='club records'!$J$14, F253&lt;='club records'!$K$14))), "CR", " ")</f>
        <v xml:space="preserve"> </v>
      </c>
      <c r="AX253" s="14" t="str">
        <f>IF(AND(B253="1500SC", AND(E253='club records'!$J$15, F253&lt;='club records'!$K$15)), "CR", " ")</f>
        <v xml:space="preserve"> </v>
      </c>
      <c r="AY253" s="14" t="str">
        <f>IF(AND(B253="2000SC", OR(AND(E253='club records'!$J$17, F253&lt;='club records'!$K$17), AND(E253='club records'!$J$18, F253&lt;='club records'!$K$18))), "CR", " ")</f>
        <v xml:space="preserve"> </v>
      </c>
      <c r="AZ253" s="14" t="str">
        <f>IF(AND(B253="3000SC", OR(AND(E253='club records'!$J$20, F253&lt;='club records'!$K$20), AND(E253='club records'!$J$21, F253&lt;='club records'!$K$21))), "CR", " ")</f>
        <v xml:space="preserve"> </v>
      </c>
      <c r="BA253" s="15" t="str">
        <f>IF(AND(B253="4x100", OR(AND(E253='club records'!$N$1, F253&lt;='club records'!$O$1), AND(E253='club records'!$N$2, F253&lt;='club records'!$O$2), AND(E253='club records'!$N$3, F253&lt;='club records'!$O$3), AND(E253='club records'!$N$4, F253&lt;='club records'!$O$4), AND(E253='club records'!$N$5, F253&lt;='club records'!$O$5))), "CR", " ")</f>
        <v xml:space="preserve"> </v>
      </c>
      <c r="BB253" s="15" t="str">
        <f>IF(AND(B253="4x200", OR(AND(E253='club records'!$N$6, F253&lt;='club records'!$O$6), AND(E253='club records'!$N$7, F253&lt;='club records'!$O$7), AND(E253='club records'!$N$8, F253&lt;='club records'!$O$8), AND(E253='club records'!$N$9, F253&lt;='club records'!$O$9), AND(E253='club records'!$N$10, F253&lt;='club records'!$O$10))), "CR", " ")</f>
        <v xml:space="preserve"> </v>
      </c>
      <c r="BC253" s="15" t="str">
        <f>IF(AND(B253="4x300", AND(E253='club records'!$N$11, F253&lt;='club records'!$O$11)), "CR", " ")</f>
        <v xml:space="preserve"> </v>
      </c>
      <c r="BD253" s="15" t="str">
        <f>IF(AND(B253="4x400", OR(AND(E253='club records'!$N$12, F253&lt;='club records'!$O$12), AND(E253='club records'!$N$13, F253&lt;='club records'!$O$13), AND(E253='club records'!$N$14, F253&lt;='club records'!$O$14), AND(E253='club records'!$N$15, F253&lt;='club records'!$O$15))), "CR", " ")</f>
        <v xml:space="preserve"> </v>
      </c>
      <c r="BE253" s="15" t="str">
        <f>IF(AND(B253="3x800", OR(AND(E253='club records'!$N$16, F253&lt;='club records'!$O$16), AND(E253='club records'!$N$17, F253&lt;='club records'!$O$17), AND(E253='club records'!$N$18, F253&lt;='club records'!$O$18))), "CR", " ")</f>
        <v xml:space="preserve"> </v>
      </c>
      <c r="BF253" s="15" t="str">
        <f>IF(AND(B253="pentathlon", OR(AND(E253='club records'!$N$21, F253&gt;='club records'!$O$21), AND(E253='club records'!$N$22, F253&gt;='club records'!$O$22),AND(E253='club records'!$N$23, F253&gt;='club records'!$O$23),AND(E253='club records'!$N$24, F253&gt;='club records'!$O$24))), "CR", " ")</f>
        <v xml:space="preserve"> </v>
      </c>
      <c r="BG253" s="15" t="str">
        <f>IF(AND(B253="heptathlon", OR(AND(E253='club records'!$N$26, F253&gt;='club records'!$O$26), AND(E253='club records'!$N$27, F253&gt;='club records'!$O$27))), "CR", " ")</f>
        <v xml:space="preserve"> </v>
      </c>
      <c r="BH253" s="15" t="str">
        <f>IF(AND(B253="decathlon", OR(AND(E253='club records'!$N$29, F253&gt;='club records'!$O$29), AND(E253='club records'!$N$30, F253&gt;='club records'!$O$30),AND(E253='club records'!$N$31, F253&gt;='club records'!$O$31))), "CR", " ")</f>
        <v xml:space="preserve"> </v>
      </c>
    </row>
    <row r="254" spans="1:60" ht="14.5" x14ac:dyDescent="0.35">
      <c r="A254" s="1" t="str">
        <f t="shared" si="21"/>
        <v>U17</v>
      </c>
      <c r="B254" s="2">
        <v>200</v>
      </c>
      <c r="C254" s="1" t="s">
        <v>42</v>
      </c>
      <c r="D254" s="1" t="s">
        <v>15</v>
      </c>
      <c r="E254" s="19" t="s">
        <v>14</v>
      </c>
      <c r="F254" s="20">
        <v>22.46</v>
      </c>
      <c r="G254" s="26">
        <v>43695</v>
      </c>
      <c r="H254" s="1" t="s">
        <v>313</v>
      </c>
      <c r="I254" s="1" t="s">
        <v>537</v>
      </c>
      <c r="J254" s="15" t="str">
        <f t="shared" si="22"/>
        <v/>
      </c>
      <c r="K254" s="15" t="str">
        <f>IF(AND(B254=100, OR(AND(E254='club records'!$B$6, F254&lt;='club records'!$C$6), AND(E254='club records'!$B$7, F254&lt;='club records'!$C$7), AND(E254='club records'!$B$8, F254&lt;='club records'!$C$8), AND(E254='club records'!$B$9, F254&lt;='club records'!$C$9), AND(E254='club records'!$B$10, F254&lt;='club records'!$C$10))), "CR", " ")</f>
        <v xml:space="preserve"> </v>
      </c>
      <c r="L254" s="15" t="str">
        <f>IF(AND(B254=200, OR(AND(E254='club records'!$B$11, F254&lt;='club records'!$C$11), AND(E254='club records'!$B$12, F254&lt;='club records'!$C$12), AND(E254='club records'!$B$13, F254&lt;='club records'!$C$13), AND(E254='club records'!$B$14, F254&lt;='club records'!$C$14), AND(E254='club records'!$B$15, F254&lt;='club records'!$C$15))), "CR", " ")</f>
        <v xml:space="preserve"> </v>
      </c>
      <c r="M254" s="15" t="str">
        <f>IF(AND(B254=300, OR(AND(E254='club records'!$B$16, F254&lt;='club records'!$C$16), AND(E254='club records'!$B$17, F254&lt;='club records'!$C$17))), "CR", " ")</f>
        <v xml:space="preserve"> </v>
      </c>
      <c r="N254" s="15" t="str">
        <f>IF(AND(B254=400, OR(AND(E254='club records'!$B$18, F254&lt;='club records'!$C$18), AND(E254='club records'!$B$19, F254&lt;='club records'!$C$19), AND(E254='club records'!$B$20, F254&lt;='club records'!$C$20), AND(E254='club records'!$B$21, F254&lt;='club records'!$C$21))), "CR", " ")</f>
        <v xml:space="preserve"> </v>
      </c>
      <c r="O254" s="15" t="str">
        <f>IF(AND(B254=800, OR(AND(E254='club records'!$B$22, F254&lt;='club records'!$C$22), AND(E254='club records'!$B$23, F254&lt;='club records'!$C$23), AND(E254='club records'!$B$24, F254&lt;='club records'!$C$24), AND(E254='club records'!$B$25, F254&lt;='club records'!$C$25), AND(E254='club records'!$B$26, F254&lt;='club records'!$C$26))), "CR", " ")</f>
        <v xml:space="preserve"> </v>
      </c>
      <c r="P254" s="15" t="str">
        <f>IF(AND(B254=1000, OR(AND(E254='club records'!$B$27, F254&lt;='club records'!$C$27), AND(E254='club records'!$B$28, F254&lt;='club records'!$C$28))), "CR", " ")</f>
        <v xml:space="preserve"> </v>
      </c>
      <c r="Q254" s="15" t="str">
        <f>IF(AND(B254=1500, OR(AND(E254='club records'!$B$29, F254&lt;='club records'!$C$29), AND(E254='club records'!$B$30, F254&lt;='club records'!$C$30), AND(E254='club records'!$B$31, F254&lt;='club records'!$C$31), AND(E254='club records'!$B$32, F254&lt;='club records'!$C$32), AND(E254='club records'!$B$33, F254&lt;='club records'!$C$33))), "CR", " ")</f>
        <v xml:space="preserve"> </v>
      </c>
      <c r="R254" s="15" t="str">
        <f>IF(AND(B254="1600 (Mile)",OR(AND(E254='club records'!$B$34,F254&lt;='club records'!$C$34),AND(E254='club records'!$B$35,F254&lt;='club records'!$C$35),AND(E254='club records'!$B$36,F254&lt;='club records'!$C$36),AND(E254='club records'!$B$37,F254&lt;='club records'!$C$37))),"CR"," ")</f>
        <v xml:space="preserve"> </v>
      </c>
      <c r="S254" s="15" t="str">
        <f>IF(AND(B254=3000, OR(AND(E254='club records'!$B$38, F254&lt;='club records'!$C$38), AND(E254='club records'!$B$39, F254&lt;='club records'!$C$39), AND(E254='club records'!$B$40, F254&lt;='club records'!$C$40), AND(E254='club records'!$B$41, F254&lt;='club records'!$C$41))), "CR", " ")</f>
        <v xml:space="preserve"> </v>
      </c>
      <c r="T254" s="15" t="str">
        <f>IF(AND(B254=5000, OR(AND(E254='club records'!$B$42, F254&lt;='club records'!$C$42), AND(E254='club records'!$B$43, F254&lt;='club records'!$C$43))), "CR", " ")</f>
        <v xml:space="preserve"> </v>
      </c>
      <c r="U254" s="14" t="str">
        <f>IF(AND(B254=10000, OR(AND(E254='club records'!$B$44, F254&lt;='club records'!$C$44), AND(E254='club records'!$B$45, F254&lt;='club records'!$C$45))), "CR", " ")</f>
        <v xml:space="preserve"> </v>
      </c>
      <c r="V254" s="14" t="str">
        <f>IF(AND(B254="high jump", OR(AND(E254='club records'!$F$1, F254&gt;='club records'!$G$1), AND(E254='club records'!$F$2, F254&gt;='club records'!$G$2), AND(E254='club records'!$F$3, F254&gt;='club records'!$G$3), AND(E254='club records'!$F$4, F254&gt;='club records'!$G$4), AND(E254='club records'!$F$5, F254&gt;='club records'!$G$5))), "CR", " ")</f>
        <v xml:space="preserve"> </v>
      </c>
      <c r="W254" s="14" t="str">
        <f>IF(AND(B254="long jump", OR(AND(E254='club records'!$F$6, F254&gt;='club records'!$G$6), AND(E254='club records'!$F$7, F254&gt;='club records'!$G$7), AND(E254='club records'!$F$8, F254&gt;='club records'!$G$8), AND(E254='club records'!$F$9, F254&gt;='club records'!$G$9), AND(E254='club records'!$F$10, F254&gt;='club records'!$G$10))), "CR", " ")</f>
        <v xml:space="preserve"> </v>
      </c>
      <c r="X254" s="14" t="str">
        <f>IF(AND(B254="triple jump", OR(AND(E254='club records'!$F$11, F254&gt;='club records'!$G$11), AND(E254='club records'!$F$12, F254&gt;='club records'!$G$12), AND(E254='club records'!$F$13, F254&gt;='club records'!$G$13), AND(E254='club records'!$F$14, F254&gt;='club records'!$G$14), AND(E254='club records'!$F$15, F254&gt;='club records'!$G$15))), "CR", " ")</f>
        <v xml:space="preserve"> </v>
      </c>
      <c r="Y254" s="14" t="str">
        <f>IF(AND(B254="pole vault", OR(AND(E254='club records'!$F$16, F254&gt;='club records'!$G$16), AND(E254='club records'!$F$17, F254&gt;='club records'!$G$17), AND(E254='club records'!$F$18, F254&gt;='club records'!$G$18), AND(E254='club records'!$F$19, F254&gt;='club records'!$G$19), AND(E254='club records'!$F$20, F254&gt;='club records'!$G$20))), "CR", " ")</f>
        <v xml:space="preserve"> </v>
      </c>
      <c r="Z254" s="14" t="str">
        <f>IF(AND(B254="discus 1", E254='club records'!$F$21, F254&gt;='club records'!$G$21), "CR", " ")</f>
        <v xml:space="preserve"> </v>
      </c>
      <c r="AA254" s="14" t="str">
        <f>IF(AND(B254="discus 1.25", E254='club records'!$F$22, F254&gt;='club records'!$G$22), "CR", " ")</f>
        <v xml:space="preserve"> </v>
      </c>
      <c r="AB254" s="14" t="str">
        <f>IF(AND(B254="discus 1.5", E254='club records'!$F$23, F254&gt;='club records'!$G$23), "CR", " ")</f>
        <v xml:space="preserve"> </v>
      </c>
      <c r="AC254" s="14" t="str">
        <f>IF(AND(B254="discus 1.75", E254='club records'!$F$24, F254&gt;='club records'!$G$24), "CR", " ")</f>
        <v xml:space="preserve"> </v>
      </c>
      <c r="AD254" s="14" t="str">
        <f>IF(AND(B254="discus 2", E254='club records'!$F$25, F254&gt;='club records'!$G$25), "CR", " ")</f>
        <v xml:space="preserve"> </v>
      </c>
      <c r="AE254" s="14" t="str">
        <f>IF(AND(B254="hammer 4", E254='club records'!$F$27, F254&gt;='club records'!$G$27), "CR", " ")</f>
        <v xml:space="preserve"> </v>
      </c>
      <c r="AF254" s="14" t="str">
        <f>IF(AND(B254="hammer 5", E254='club records'!$F$28, F254&gt;='club records'!$G$28), "CR", " ")</f>
        <v xml:space="preserve"> </v>
      </c>
      <c r="AG254" s="14" t="str">
        <f>IF(AND(B254="hammer 6", E254='club records'!$F$29, F254&gt;='club records'!$G$29), "CR", " ")</f>
        <v xml:space="preserve"> </v>
      </c>
      <c r="AH254" s="14" t="str">
        <f>IF(AND(B254="hammer 7.26", E254='club records'!$F$30, F254&gt;='club records'!$G$30), "CR", " ")</f>
        <v xml:space="preserve"> </v>
      </c>
      <c r="AI254" s="14" t="str">
        <f>IF(AND(B254="javelin 400", E254='club records'!$F$31, F254&gt;='club records'!$G$31), "CR", " ")</f>
        <v xml:space="preserve"> </v>
      </c>
      <c r="AJ254" s="14" t="str">
        <f>IF(AND(B254="javelin 600", E254='club records'!$F$32, F254&gt;='club records'!$G$32), "CR", " ")</f>
        <v xml:space="preserve"> </v>
      </c>
      <c r="AK254" s="14" t="str">
        <f>IF(AND(B254="javelin 700", E254='club records'!$F$33, F254&gt;='club records'!$G$33), "CR", " ")</f>
        <v xml:space="preserve"> </v>
      </c>
      <c r="AL254" s="14" t="str">
        <f>IF(AND(B254="javelin 800", OR(AND(E254='club records'!$F$34, F254&gt;='club records'!$G$34), AND(E254='club records'!$F$35, F254&gt;='club records'!$G$35))), "CR", " ")</f>
        <v xml:space="preserve"> </v>
      </c>
      <c r="AM254" s="14" t="str">
        <f>IF(AND(B254="shot 3", E254='club records'!$F$36, F254&gt;='club records'!$G$36), "CR", " ")</f>
        <v xml:space="preserve"> </v>
      </c>
      <c r="AN254" s="14" t="str">
        <f>IF(AND(B254="shot 4", E254='club records'!$F$37, F254&gt;='club records'!$G$37), "CR", " ")</f>
        <v xml:space="preserve"> </v>
      </c>
      <c r="AO254" s="14" t="str">
        <f>IF(AND(B254="shot 5", E254='club records'!$F$38, F254&gt;='club records'!$G$38), "CR", " ")</f>
        <v xml:space="preserve"> </v>
      </c>
      <c r="AP254" s="14" t="str">
        <f>IF(AND(B254="shot 6", E254='club records'!$F$39, F254&gt;='club records'!$G$39), "CR", " ")</f>
        <v xml:space="preserve"> </v>
      </c>
      <c r="AQ254" s="14" t="str">
        <f>IF(AND(B254="shot 7.26", E254='club records'!$F$40, F254&gt;='club records'!$G$40), "CR", " ")</f>
        <v xml:space="preserve"> </v>
      </c>
      <c r="AR254" s="14" t="str">
        <f>IF(AND(B254="60H",OR(AND(E254='club records'!$J$1,F254&lt;='club records'!$K$1),AND(E254='club records'!$J$2,F254&lt;='club records'!$K$2),AND(E254='club records'!$J$3,F254&lt;='club records'!$K$3),AND(E254='club records'!$J$4,F254&lt;='club records'!$K$4),AND(E254='club records'!$J$5,F254&lt;='club records'!$K$5))),"CR"," ")</f>
        <v xml:space="preserve"> </v>
      </c>
      <c r="AS254" s="14" t="str">
        <f>IF(AND(B254="75H", AND(E254='club records'!$J$6, F254&lt;='club records'!$K$6)), "CR", " ")</f>
        <v xml:space="preserve"> </v>
      </c>
      <c r="AT254" s="14" t="str">
        <f>IF(AND(B254="80H", AND(E254='club records'!$J$7, F254&lt;='club records'!$K$7)), "CR", " ")</f>
        <v xml:space="preserve"> </v>
      </c>
      <c r="AU254" s="14" t="str">
        <f>IF(AND(B254="100H", AND(E254='club records'!$J$8, F254&lt;='club records'!$K$8)), "CR", " ")</f>
        <v xml:space="preserve"> </v>
      </c>
      <c r="AV254" s="14" t="str">
        <f>IF(AND(B254="110H", OR(AND(E254='club records'!$J$9, F254&lt;='club records'!$K$9), AND(E254='club records'!$J$10, F254&lt;='club records'!$K$10))), "CR", " ")</f>
        <v xml:space="preserve"> </v>
      </c>
      <c r="AW254" s="14" t="str">
        <f>IF(AND(B254="400H", OR(AND(E254='club records'!$J$11, F254&lt;='club records'!$K$11), AND(E254='club records'!$J$12, F254&lt;='club records'!$K$12), AND(E254='club records'!$J$13, F254&lt;='club records'!$K$13), AND(E254='club records'!$J$14, F254&lt;='club records'!$K$14))), "CR", " ")</f>
        <v xml:space="preserve"> </v>
      </c>
      <c r="AX254" s="14" t="str">
        <f>IF(AND(B254="1500SC", AND(E254='club records'!$J$15, F254&lt;='club records'!$K$15)), "CR", " ")</f>
        <v xml:space="preserve"> </v>
      </c>
      <c r="AY254" s="14" t="str">
        <f>IF(AND(B254="2000SC", OR(AND(E254='club records'!$J$17, F254&lt;='club records'!$K$17), AND(E254='club records'!$J$18, F254&lt;='club records'!$K$18))), "CR", " ")</f>
        <v xml:space="preserve"> </v>
      </c>
      <c r="AZ254" s="14" t="str">
        <f>IF(AND(B254="3000SC", OR(AND(E254='club records'!$J$20, F254&lt;='club records'!$K$20), AND(E254='club records'!$J$21, F254&lt;='club records'!$K$21))), "CR", " ")</f>
        <v xml:space="preserve"> </v>
      </c>
      <c r="BA254" s="15" t="str">
        <f>IF(AND(B254="4x100", OR(AND(E254='club records'!$N$1, F254&lt;='club records'!$O$1), AND(E254='club records'!$N$2, F254&lt;='club records'!$O$2), AND(E254='club records'!$N$3, F254&lt;='club records'!$O$3), AND(E254='club records'!$N$4, F254&lt;='club records'!$O$4), AND(E254='club records'!$N$5, F254&lt;='club records'!$O$5))), "CR", " ")</f>
        <v xml:space="preserve"> </v>
      </c>
      <c r="BB254" s="15" t="str">
        <f>IF(AND(B254="4x200", OR(AND(E254='club records'!$N$6, F254&lt;='club records'!$O$6), AND(E254='club records'!$N$7, F254&lt;='club records'!$O$7), AND(E254='club records'!$N$8, F254&lt;='club records'!$O$8), AND(E254='club records'!$N$9, F254&lt;='club records'!$O$9), AND(E254='club records'!$N$10, F254&lt;='club records'!$O$10))), "CR", " ")</f>
        <v xml:space="preserve"> </v>
      </c>
      <c r="BC254" s="15" t="str">
        <f>IF(AND(B254="4x300", AND(E254='club records'!$N$11, F254&lt;='club records'!$O$11)), "CR", " ")</f>
        <v xml:space="preserve"> </v>
      </c>
      <c r="BD254" s="15" t="str">
        <f>IF(AND(B254="4x400", OR(AND(E254='club records'!$N$12, F254&lt;='club records'!$O$12), AND(E254='club records'!$N$13, F254&lt;='club records'!$O$13), AND(E254='club records'!$N$14, F254&lt;='club records'!$O$14), AND(E254='club records'!$N$15, F254&lt;='club records'!$O$15))), "CR", " ")</f>
        <v xml:space="preserve"> </v>
      </c>
      <c r="BE254" s="15" t="str">
        <f>IF(AND(B254="3x800", OR(AND(E254='club records'!$N$16, F254&lt;='club records'!$O$16), AND(E254='club records'!$N$17, F254&lt;='club records'!$O$17), AND(E254='club records'!$N$18, F254&lt;='club records'!$O$18))), "CR", " ")</f>
        <v xml:space="preserve"> </v>
      </c>
      <c r="BF254" s="15" t="str">
        <f>IF(AND(B254="pentathlon", OR(AND(E254='club records'!$N$21, F254&gt;='club records'!$O$21), AND(E254='club records'!$N$22, F254&gt;='club records'!$O$22),AND(E254='club records'!$N$23, F254&gt;='club records'!$O$23),AND(E254='club records'!$N$24, F254&gt;='club records'!$O$24))), "CR", " ")</f>
        <v xml:space="preserve"> </v>
      </c>
      <c r="BG254" s="15" t="str">
        <f>IF(AND(B254="heptathlon", OR(AND(E254='club records'!$N$26, F254&gt;='club records'!$O$26), AND(E254='club records'!$N$27, F254&gt;='club records'!$O$27))), "CR", " ")</f>
        <v xml:space="preserve"> </v>
      </c>
      <c r="BH254" s="15" t="str">
        <f>IF(AND(B254="decathlon", OR(AND(E254='club records'!$N$29, F254&gt;='club records'!$O$29), AND(E254='club records'!$N$30, F254&gt;='club records'!$O$30),AND(E254='club records'!$N$31, F254&gt;='club records'!$O$31))), "CR", " ")</f>
        <v xml:space="preserve"> </v>
      </c>
    </row>
    <row r="255" spans="1:60" ht="14.5" x14ac:dyDescent="0.35">
      <c r="A255" s="1" t="str">
        <f t="shared" si="21"/>
        <v>U17</v>
      </c>
      <c r="B255" s="2">
        <v>200</v>
      </c>
      <c r="C255" s="1" t="s">
        <v>49</v>
      </c>
      <c r="D255" s="1" t="s">
        <v>50</v>
      </c>
      <c r="E255" s="19" t="s">
        <v>14</v>
      </c>
      <c r="F255" s="20">
        <v>22.98</v>
      </c>
      <c r="G255" s="27">
        <v>43681</v>
      </c>
      <c r="H255" s="1" t="s">
        <v>313</v>
      </c>
      <c r="I255" s="1" t="s">
        <v>528</v>
      </c>
      <c r="J255" s="15" t="str">
        <f t="shared" si="22"/>
        <v/>
      </c>
      <c r="K255" s="15" t="str">
        <f>IF(AND(B255=100, OR(AND(E255='club records'!$B$6, F255&lt;='club records'!$C$6), AND(E255='club records'!$B$7, F255&lt;='club records'!$C$7), AND(E255='club records'!$B$8, F255&lt;='club records'!$C$8), AND(E255='club records'!$B$9, F255&lt;='club records'!$C$9), AND(E255='club records'!$B$10, F255&lt;='club records'!$C$10))), "CR", " ")</f>
        <v xml:space="preserve"> </v>
      </c>
      <c r="L255" s="15" t="str">
        <f>IF(AND(B255=200, OR(AND(E255='club records'!$B$11, F255&lt;='club records'!$C$11), AND(E255='club records'!$B$12, F255&lt;='club records'!$C$12), AND(E255='club records'!$B$13, F255&lt;='club records'!$C$13), AND(E255='club records'!$B$14, F255&lt;='club records'!$C$14), AND(E255='club records'!$B$15, F255&lt;='club records'!$C$15))), "CR", " ")</f>
        <v xml:space="preserve"> </v>
      </c>
      <c r="M255" s="15" t="str">
        <f>IF(AND(B255=300, OR(AND(E255='club records'!$B$16, F255&lt;='club records'!$C$16), AND(E255='club records'!$B$17, F255&lt;='club records'!$C$17))), "CR", " ")</f>
        <v xml:space="preserve"> </v>
      </c>
      <c r="N255" s="15" t="str">
        <f>IF(AND(B255=400, OR(AND(E255='club records'!$B$18, F255&lt;='club records'!$C$18), AND(E255='club records'!$B$19, F255&lt;='club records'!$C$19), AND(E255='club records'!$B$20, F255&lt;='club records'!$C$20), AND(E255='club records'!$B$21, F255&lt;='club records'!$C$21))), "CR", " ")</f>
        <v xml:space="preserve"> </v>
      </c>
      <c r="O255" s="15" t="str">
        <f>IF(AND(B255=800, OR(AND(E255='club records'!$B$22, F255&lt;='club records'!$C$22), AND(E255='club records'!$B$23, F255&lt;='club records'!$C$23), AND(E255='club records'!$B$24, F255&lt;='club records'!$C$24), AND(E255='club records'!$B$25, F255&lt;='club records'!$C$25), AND(E255='club records'!$B$26, F255&lt;='club records'!$C$26))), "CR", " ")</f>
        <v xml:space="preserve"> </v>
      </c>
      <c r="P255" s="15" t="str">
        <f>IF(AND(B255=1000, OR(AND(E255='club records'!$B$27, F255&lt;='club records'!$C$27), AND(E255='club records'!$B$28, F255&lt;='club records'!$C$28))), "CR", " ")</f>
        <v xml:space="preserve"> </v>
      </c>
      <c r="Q255" s="15" t="str">
        <f>IF(AND(B255=1500, OR(AND(E255='club records'!$B$29, F255&lt;='club records'!$C$29), AND(E255='club records'!$B$30, F255&lt;='club records'!$C$30), AND(E255='club records'!$B$31, F255&lt;='club records'!$C$31), AND(E255='club records'!$B$32, F255&lt;='club records'!$C$32), AND(E255='club records'!$B$33, F255&lt;='club records'!$C$33))), "CR", " ")</f>
        <v xml:space="preserve"> </v>
      </c>
      <c r="R255" s="15" t="str">
        <f>IF(AND(B255="1600 (Mile)",OR(AND(E255='club records'!$B$34,F255&lt;='club records'!$C$34),AND(E255='club records'!$B$35,F255&lt;='club records'!$C$35),AND(E255='club records'!$B$36,F255&lt;='club records'!$C$36),AND(E255='club records'!$B$37,F255&lt;='club records'!$C$37))),"CR"," ")</f>
        <v xml:space="preserve"> </v>
      </c>
      <c r="S255" s="15" t="str">
        <f>IF(AND(B255=3000, OR(AND(E255='club records'!$B$38, F255&lt;='club records'!$C$38), AND(E255='club records'!$B$39, F255&lt;='club records'!$C$39), AND(E255='club records'!$B$40, F255&lt;='club records'!$C$40), AND(E255='club records'!$B$41, F255&lt;='club records'!$C$41))), "CR", " ")</f>
        <v xml:space="preserve"> </v>
      </c>
      <c r="T255" s="15" t="str">
        <f>IF(AND(B255=5000, OR(AND(E255='club records'!$B$42, F255&lt;='club records'!$C$42), AND(E255='club records'!$B$43, F255&lt;='club records'!$C$43))), "CR", " ")</f>
        <v xml:space="preserve"> </v>
      </c>
      <c r="U255" s="14" t="str">
        <f>IF(AND(B255=10000, OR(AND(E255='club records'!$B$44, F255&lt;='club records'!$C$44), AND(E255='club records'!$B$45, F255&lt;='club records'!$C$45))), "CR", " ")</f>
        <v xml:space="preserve"> </v>
      </c>
      <c r="V255" s="14" t="str">
        <f>IF(AND(B255="high jump", OR(AND(E255='club records'!$F$1, F255&gt;='club records'!$G$1), AND(E255='club records'!$F$2, F255&gt;='club records'!$G$2), AND(E255='club records'!$F$3, F255&gt;='club records'!$G$3), AND(E255='club records'!$F$4, F255&gt;='club records'!$G$4), AND(E255='club records'!$F$5, F255&gt;='club records'!$G$5))), "CR", " ")</f>
        <v xml:space="preserve"> </v>
      </c>
      <c r="W255" s="14" t="str">
        <f>IF(AND(B255="long jump", OR(AND(E255='club records'!$F$6, F255&gt;='club records'!$G$6), AND(E255='club records'!$F$7, F255&gt;='club records'!$G$7), AND(E255='club records'!$F$8, F255&gt;='club records'!$G$8), AND(E255='club records'!$F$9, F255&gt;='club records'!$G$9), AND(E255='club records'!$F$10, F255&gt;='club records'!$G$10))), "CR", " ")</f>
        <v xml:space="preserve"> </v>
      </c>
      <c r="X255" s="14" t="str">
        <f>IF(AND(B255="triple jump", OR(AND(E255='club records'!$F$11, F255&gt;='club records'!$G$11), AND(E255='club records'!$F$12, F255&gt;='club records'!$G$12), AND(E255='club records'!$F$13, F255&gt;='club records'!$G$13), AND(E255='club records'!$F$14, F255&gt;='club records'!$G$14), AND(E255='club records'!$F$15, F255&gt;='club records'!$G$15))), "CR", " ")</f>
        <v xml:space="preserve"> </v>
      </c>
      <c r="Y255" s="14" t="str">
        <f>IF(AND(B255="pole vault", OR(AND(E255='club records'!$F$16, F255&gt;='club records'!$G$16), AND(E255='club records'!$F$17, F255&gt;='club records'!$G$17), AND(E255='club records'!$F$18, F255&gt;='club records'!$G$18), AND(E255='club records'!$F$19, F255&gt;='club records'!$G$19), AND(E255='club records'!$F$20, F255&gt;='club records'!$G$20))), "CR", " ")</f>
        <v xml:space="preserve"> </v>
      </c>
      <c r="Z255" s="14" t="str">
        <f>IF(AND(B255="discus 1", E255='club records'!$F$21, F255&gt;='club records'!$G$21), "CR", " ")</f>
        <v xml:space="preserve"> </v>
      </c>
      <c r="AA255" s="14" t="str">
        <f>IF(AND(B255="discus 1.25", E255='club records'!$F$22, F255&gt;='club records'!$G$22), "CR", " ")</f>
        <v xml:space="preserve"> </v>
      </c>
      <c r="AB255" s="14" t="str">
        <f>IF(AND(B255="discus 1.5", E255='club records'!$F$23, F255&gt;='club records'!$G$23), "CR", " ")</f>
        <v xml:space="preserve"> </v>
      </c>
      <c r="AC255" s="14" t="str">
        <f>IF(AND(B255="discus 1.75", E255='club records'!$F$24, F255&gt;='club records'!$G$24), "CR", " ")</f>
        <v xml:space="preserve"> </v>
      </c>
      <c r="AD255" s="14" t="str">
        <f>IF(AND(B255="discus 2", E255='club records'!$F$25, F255&gt;='club records'!$G$25), "CR", " ")</f>
        <v xml:space="preserve"> </v>
      </c>
      <c r="AE255" s="14" t="str">
        <f>IF(AND(B255="hammer 4", E255='club records'!$F$27, F255&gt;='club records'!$G$27), "CR", " ")</f>
        <v xml:space="preserve"> </v>
      </c>
      <c r="AF255" s="14" t="str">
        <f>IF(AND(B255="hammer 5", E255='club records'!$F$28, F255&gt;='club records'!$G$28), "CR", " ")</f>
        <v xml:space="preserve"> </v>
      </c>
      <c r="AG255" s="14" t="str">
        <f>IF(AND(B255="hammer 6", E255='club records'!$F$29, F255&gt;='club records'!$G$29), "CR", " ")</f>
        <v xml:space="preserve"> </v>
      </c>
      <c r="AH255" s="14" t="str">
        <f>IF(AND(B255="hammer 7.26", E255='club records'!$F$30, F255&gt;='club records'!$G$30), "CR", " ")</f>
        <v xml:space="preserve"> </v>
      </c>
      <c r="AI255" s="14" t="str">
        <f>IF(AND(B255="javelin 400", E255='club records'!$F$31, F255&gt;='club records'!$G$31), "CR", " ")</f>
        <v xml:space="preserve"> </v>
      </c>
      <c r="AJ255" s="14" t="str">
        <f>IF(AND(B255="javelin 600", E255='club records'!$F$32, F255&gt;='club records'!$G$32), "CR", " ")</f>
        <v xml:space="preserve"> </v>
      </c>
      <c r="AK255" s="14" t="str">
        <f>IF(AND(B255="javelin 700", E255='club records'!$F$33, F255&gt;='club records'!$G$33), "CR", " ")</f>
        <v xml:space="preserve"> </v>
      </c>
      <c r="AL255" s="14" t="str">
        <f>IF(AND(B255="javelin 800", OR(AND(E255='club records'!$F$34, F255&gt;='club records'!$G$34), AND(E255='club records'!$F$35, F255&gt;='club records'!$G$35))), "CR", " ")</f>
        <v xml:space="preserve"> </v>
      </c>
      <c r="AM255" s="14" t="str">
        <f>IF(AND(B255="shot 3", E255='club records'!$F$36, F255&gt;='club records'!$G$36), "CR", " ")</f>
        <v xml:space="preserve"> </v>
      </c>
      <c r="AN255" s="14" t="str">
        <f>IF(AND(B255="shot 4", E255='club records'!$F$37, F255&gt;='club records'!$G$37), "CR", " ")</f>
        <v xml:space="preserve"> </v>
      </c>
      <c r="AO255" s="14" t="str">
        <f>IF(AND(B255="shot 5", E255='club records'!$F$38, F255&gt;='club records'!$G$38), "CR", " ")</f>
        <v xml:space="preserve"> </v>
      </c>
      <c r="AP255" s="14" t="str">
        <f>IF(AND(B255="shot 6", E255='club records'!$F$39, F255&gt;='club records'!$G$39), "CR", " ")</f>
        <v xml:space="preserve"> </v>
      </c>
      <c r="AQ255" s="14" t="str">
        <f>IF(AND(B255="shot 7.26", E255='club records'!$F$40, F255&gt;='club records'!$G$40), "CR", " ")</f>
        <v xml:space="preserve"> </v>
      </c>
      <c r="AR255" s="14" t="str">
        <f>IF(AND(B255="60H",OR(AND(E255='club records'!$J$1,F255&lt;='club records'!$K$1),AND(E255='club records'!$J$2,F255&lt;='club records'!$K$2),AND(E255='club records'!$J$3,F255&lt;='club records'!$K$3),AND(E255='club records'!$J$4,F255&lt;='club records'!$K$4),AND(E255='club records'!$J$5,F255&lt;='club records'!$K$5))),"CR"," ")</f>
        <v xml:space="preserve"> </v>
      </c>
      <c r="AS255" s="14" t="str">
        <f>IF(AND(B255="75H", AND(E255='club records'!$J$6, F255&lt;='club records'!$K$6)), "CR", " ")</f>
        <v xml:space="preserve"> </v>
      </c>
      <c r="AT255" s="14" t="str">
        <f>IF(AND(B255="80H", AND(E255='club records'!$J$7, F255&lt;='club records'!$K$7)), "CR", " ")</f>
        <v xml:space="preserve"> </v>
      </c>
      <c r="AU255" s="14" t="str">
        <f>IF(AND(B255="100H", AND(E255='club records'!$J$8, F255&lt;='club records'!$K$8)), "CR", " ")</f>
        <v xml:space="preserve"> </v>
      </c>
      <c r="AV255" s="14" t="str">
        <f>IF(AND(B255="110H", OR(AND(E255='club records'!$J$9, F255&lt;='club records'!$K$9), AND(E255='club records'!$J$10, F255&lt;='club records'!$K$10))), "CR", " ")</f>
        <v xml:space="preserve"> </v>
      </c>
      <c r="AW255" s="14" t="str">
        <f>IF(AND(B255="400H", OR(AND(E255='club records'!$J$11, F255&lt;='club records'!$K$11), AND(E255='club records'!$J$12, F255&lt;='club records'!$K$12), AND(E255='club records'!$J$13, F255&lt;='club records'!$K$13), AND(E255='club records'!$J$14, F255&lt;='club records'!$K$14))), "CR", " ")</f>
        <v xml:space="preserve"> </v>
      </c>
      <c r="AX255" s="14" t="str">
        <f>IF(AND(B255="1500SC", AND(E255='club records'!$J$15, F255&lt;='club records'!$K$15)), "CR", " ")</f>
        <v xml:space="preserve"> </v>
      </c>
      <c r="AY255" s="14" t="str">
        <f>IF(AND(B255="2000SC", OR(AND(E255='club records'!$J$17, F255&lt;='club records'!$K$17), AND(E255='club records'!$J$18, F255&lt;='club records'!$K$18))), "CR", " ")</f>
        <v xml:space="preserve"> </v>
      </c>
      <c r="AZ255" s="14" t="str">
        <f>IF(AND(B255="3000SC", OR(AND(E255='club records'!$J$20, F255&lt;='club records'!$K$20), AND(E255='club records'!$J$21, F255&lt;='club records'!$K$21))), "CR", " ")</f>
        <v xml:space="preserve"> </v>
      </c>
      <c r="BA255" s="15" t="str">
        <f>IF(AND(B255="4x100", OR(AND(E255='club records'!$N$1, F255&lt;='club records'!$O$1), AND(E255='club records'!$N$2, F255&lt;='club records'!$O$2), AND(E255='club records'!$N$3, F255&lt;='club records'!$O$3), AND(E255='club records'!$N$4, F255&lt;='club records'!$O$4), AND(E255='club records'!$N$5, F255&lt;='club records'!$O$5))), "CR", " ")</f>
        <v xml:space="preserve"> </v>
      </c>
      <c r="BB255" s="15" t="str">
        <f>IF(AND(B255="4x200", OR(AND(E255='club records'!$N$6, F255&lt;='club records'!$O$6), AND(E255='club records'!$N$7, F255&lt;='club records'!$O$7), AND(E255='club records'!$N$8, F255&lt;='club records'!$O$8), AND(E255='club records'!$N$9, F255&lt;='club records'!$O$9), AND(E255='club records'!$N$10, F255&lt;='club records'!$O$10))), "CR", " ")</f>
        <v xml:space="preserve"> </v>
      </c>
      <c r="BC255" s="15" t="str">
        <f>IF(AND(B255="4x300", AND(E255='club records'!$N$11, F255&lt;='club records'!$O$11)), "CR", " ")</f>
        <v xml:space="preserve"> </v>
      </c>
      <c r="BD255" s="15" t="str">
        <f>IF(AND(B255="4x400", OR(AND(E255='club records'!$N$12, F255&lt;='club records'!$O$12), AND(E255='club records'!$N$13, F255&lt;='club records'!$O$13), AND(E255='club records'!$N$14, F255&lt;='club records'!$O$14), AND(E255='club records'!$N$15, F255&lt;='club records'!$O$15))), "CR", " ")</f>
        <v xml:space="preserve"> </v>
      </c>
      <c r="BE255" s="15" t="str">
        <f>IF(AND(B255="3x800", OR(AND(E255='club records'!$N$16, F255&lt;='club records'!$O$16), AND(E255='club records'!$N$17, F255&lt;='club records'!$O$17), AND(E255='club records'!$N$18, F255&lt;='club records'!$O$18))), "CR", " ")</f>
        <v xml:space="preserve"> </v>
      </c>
      <c r="BF255" s="15" t="str">
        <f>IF(AND(B255="pentathlon", OR(AND(E255='club records'!$N$21, F255&gt;='club records'!$O$21), AND(E255='club records'!$N$22, F255&gt;='club records'!$O$22),AND(E255='club records'!$N$23, F255&gt;='club records'!$O$23),AND(E255='club records'!$N$24, F255&gt;='club records'!$O$24))), "CR", " ")</f>
        <v xml:space="preserve"> </v>
      </c>
      <c r="BG255" s="15" t="str">
        <f>IF(AND(B255="heptathlon", OR(AND(E255='club records'!$N$26, F255&gt;='club records'!$O$26), AND(E255='club records'!$N$27, F255&gt;='club records'!$O$27))), "CR", " ")</f>
        <v xml:space="preserve"> </v>
      </c>
      <c r="BH255" s="15" t="str">
        <f>IF(AND(B255="decathlon", OR(AND(E255='club records'!$N$29, F255&gt;='club records'!$O$29), AND(E255='club records'!$N$30, F255&gt;='club records'!$O$30),AND(E255='club records'!$N$31, F255&gt;='club records'!$O$31))), "CR", " ")</f>
        <v xml:space="preserve"> </v>
      </c>
    </row>
    <row r="256" spans="1:60" ht="14.5" x14ac:dyDescent="0.35">
      <c r="A256" s="1" t="str">
        <f t="shared" si="21"/>
        <v>U17</v>
      </c>
      <c r="B256" s="2">
        <v>200</v>
      </c>
      <c r="C256" s="1" t="s">
        <v>25</v>
      </c>
      <c r="D256" s="1" t="s">
        <v>44</v>
      </c>
      <c r="E256" s="19" t="s">
        <v>14</v>
      </c>
      <c r="F256" s="20">
        <v>23.09</v>
      </c>
      <c r="G256" s="27">
        <v>39903</v>
      </c>
      <c r="H256" s="1" t="s">
        <v>248</v>
      </c>
      <c r="I256" s="1" t="s">
        <v>249</v>
      </c>
      <c r="J256" s="15" t="str">
        <f t="shared" si="22"/>
        <v/>
      </c>
      <c r="K256" s="15" t="str">
        <f>IF(AND(B256=100, OR(AND(E256='club records'!$B$6, F256&lt;='club records'!$C$6), AND(E256='club records'!$B$7, F256&lt;='club records'!$C$7), AND(E256='club records'!$B$8, F256&lt;='club records'!$C$8), AND(E256='club records'!$B$9, F256&lt;='club records'!$C$9), AND(E256='club records'!$B$10, F256&lt;='club records'!$C$10))), "CR", " ")</f>
        <v xml:space="preserve"> </v>
      </c>
      <c r="L256" s="15" t="str">
        <f>IF(AND(B256=200, OR(AND(E256='club records'!$B$11, F256&lt;='club records'!$C$11), AND(E256='club records'!$B$12, F256&lt;='club records'!$C$12), AND(E256='club records'!$B$13, F256&lt;='club records'!$C$13), AND(E256='club records'!$B$14, F256&lt;='club records'!$C$14), AND(E256='club records'!$B$15, F256&lt;='club records'!$C$15))), "CR", " ")</f>
        <v xml:space="preserve"> </v>
      </c>
      <c r="M256" s="15" t="str">
        <f>IF(AND(B256=300, OR(AND(E256='club records'!$B$16, F256&lt;='club records'!$C$16), AND(E256='club records'!$B$17, F256&lt;='club records'!$C$17))), "CR", " ")</f>
        <v xml:space="preserve"> </v>
      </c>
      <c r="N256" s="15" t="str">
        <f>IF(AND(B256=400, OR(AND(E256='club records'!$B$18, F256&lt;='club records'!$C$18), AND(E256='club records'!$B$19, F256&lt;='club records'!$C$19), AND(E256='club records'!$B$20, F256&lt;='club records'!$C$20), AND(E256='club records'!$B$21, F256&lt;='club records'!$C$21))), "CR", " ")</f>
        <v xml:space="preserve"> </v>
      </c>
      <c r="O256" s="15" t="str">
        <f>IF(AND(B256=800, OR(AND(E256='club records'!$B$22, F256&lt;='club records'!$C$22), AND(E256='club records'!$B$23, F256&lt;='club records'!$C$23), AND(E256='club records'!$B$24, F256&lt;='club records'!$C$24), AND(E256='club records'!$B$25, F256&lt;='club records'!$C$25), AND(E256='club records'!$B$26, F256&lt;='club records'!$C$26))), "CR", " ")</f>
        <v xml:space="preserve"> </v>
      </c>
      <c r="P256" s="15" t="str">
        <f>IF(AND(B256=1000, OR(AND(E256='club records'!$B$27, F256&lt;='club records'!$C$27), AND(E256='club records'!$B$28, F256&lt;='club records'!$C$28))), "CR", " ")</f>
        <v xml:space="preserve"> </v>
      </c>
      <c r="Q256" s="15" t="str">
        <f>IF(AND(B256=1500, OR(AND(E256='club records'!$B$29, F256&lt;='club records'!$C$29), AND(E256='club records'!$B$30, F256&lt;='club records'!$C$30), AND(E256='club records'!$B$31, F256&lt;='club records'!$C$31), AND(E256='club records'!$B$32, F256&lt;='club records'!$C$32), AND(E256='club records'!$B$33, F256&lt;='club records'!$C$33))), "CR", " ")</f>
        <v xml:space="preserve"> </v>
      </c>
      <c r="R256" s="15" t="str">
        <f>IF(AND(B256="1600 (Mile)",OR(AND(E256='club records'!$B$34,F256&lt;='club records'!$C$34),AND(E256='club records'!$B$35,F256&lt;='club records'!$C$35),AND(E256='club records'!$B$36,F256&lt;='club records'!$C$36),AND(E256='club records'!$B$37,F256&lt;='club records'!$C$37))),"CR"," ")</f>
        <v xml:space="preserve"> </v>
      </c>
      <c r="S256" s="15" t="str">
        <f>IF(AND(B256=3000, OR(AND(E256='club records'!$B$38, F256&lt;='club records'!$C$38), AND(E256='club records'!$B$39, F256&lt;='club records'!$C$39), AND(E256='club records'!$B$40, F256&lt;='club records'!$C$40), AND(E256='club records'!$B$41, F256&lt;='club records'!$C$41))), "CR", " ")</f>
        <v xml:space="preserve"> </v>
      </c>
      <c r="T256" s="15" t="str">
        <f>IF(AND(B256=5000, OR(AND(E256='club records'!$B$42, F256&lt;='club records'!$C$42), AND(E256='club records'!$B$43, F256&lt;='club records'!$C$43))), "CR", " ")</f>
        <v xml:space="preserve"> </v>
      </c>
      <c r="U256" s="14" t="str">
        <f>IF(AND(B256=10000, OR(AND(E256='club records'!$B$44, F256&lt;='club records'!$C$44), AND(E256='club records'!$B$45, F256&lt;='club records'!$C$45))), "CR", " ")</f>
        <v xml:space="preserve"> </v>
      </c>
      <c r="V256" s="14" t="str">
        <f>IF(AND(B256="high jump", OR(AND(E256='club records'!$F$1, F256&gt;='club records'!$G$1), AND(E256='club records'!$F$2, F256&gt;='club records'!$G$2), AND(E256='club records'!$F$3, F256&gt;='club records'!$G$3), AND(E256='club records'!$F$4, F256&gt;='club records'!$G$4), AND(E256='club records'!$F$5, F256&gt;='club records'!$G$5))), "CR", " ")</f>
        <v xml:space="preserve"> </v>
      </c>
      <c r="W256" s="14" t="str">
        <f>IF(AND(B256="long jump", OR(AND(E256='club records'!$F$6, F256&gt;='club records'!$G$6), AND(E256='club records'!$F$7, F256&gt;='club records'!$G$7), AND(E256='club records'!$F$8, F256&gt;='club records'!$G$8), AND(E256='club records'!$F$9, F256&gt;='club records'!$G$9), AND(E256='club records'!$F$10, F256&gt;='club records'!$G$10))), "CR", " ")</f>
        <v xml:space="preserve"> </v>
      </c>
      <c r="X256" s="14" t="str">
        <f>IF(AND(B256="triple jump", OR(AND(E256='club records'!$F$11, F256&gt;='club records'!$G$11), AND(E256='club records'!$F$12, F256&gt;='club records'!$G$12), AND(E256='club records'!$F$13, F256&gt;='club records'!$G$13), AND(E256='club records'!$F$14, F256&gt;='club records'!$G$14), AND(E256='club records'!$F$15, F256&gt;='club records'!$G$15))), "CR", " ")</f>
        <v xml:space="preserve"> </v>
      </c>
      <c r="Y256" s="14" t="str">
        <f>IF(AND(B256="pole vault", OR(AND(E256='club records'!$F$16, F256&gt;='club records'!$G$16), AND(E256='club records'!$F$17, F256&gt;='club records'!$G$17), AND(E256='club records'!$F$18, F256&gt;='club records'!$G$18), AND(E256='club records'!$F$19, F256&gt;='club records'!$G$19), AND(E256='club records'!$F$20, F256&gt;='club records'!$G$20))), "CR", " ")</f>
        <v xml:space="preserve"> </v>
      </c>
      <c r="Z256" s="14" t="str">
        <f>IF(AND(B256="discus 1", E256='club records'!$F$21, F256&gt;='club records'!$G$21), "CR", " ")</f>
        <v xml:space="preserve"> </v>
      </c>
      <c r="AA256" s="14" t="str">
        <f>IF(AND(B256="discus 1.25", E256='club records'!$F$22, F256&gt;='club records'!$G$22), "CR", " ")</f>
        <v xml:space="preserve"> </v>
      </c>
      <c r="AB256" s="14" t="str">
        <f>IF(AND(B256="discus 1.5", E256='club records'!$F$23, F256&gt;='club records'!$G$23), "CR", " ")</f>
        <v xml:space="preserve"> </v>
      </c>
      <c r="AC256" s="14" t="str">
        <f>IF(AND(B256="discus 1.75", E256='club records'!$F$24, F256&gt;='club records'!$G$24), "CR", " ")</f>
        <v xml:space="preserve"> </v>
      </c>
      <c r="AD256" s="14" t="str">
        <f>IF(AND(B256="discus 2", E256='club records'!$F$25, F256&gt;='club records'!$G$25), "CR", " ")</f>
        <v xml:space="preserve"> </v>
      </c>
      <c r="AE256" s="14" t="str">
        <f>IF(AND(B256="hammer 4", E256='club records'!$F$27, F256&gt;='club records'!$G$27), "CR", " ")</f>
        <v xml:space="preserve"> </v>
      </c>
      <c r="AF256" s="14" t="str">
        <f>IF(AND(B256="hammer 5", E256='club records'!$F$28, F256&gt;='club records'!$G$28), "CR", " ")</f>
        <v xml:space="preserve"> </v>
      </c>
      <c r="AG256" s="14" t="str">
        <f>IF(AND(B256="hammer 6", E256='club records'!$F$29, F256&gt;='club records'!$G$29), "CR", " ")</f>
        <v xml:space="preserve"> </v>
      </c>
      <c r="AH256" s="14" t="str">
        <f>IF(AND(B256="hammer 7.26", E256='club records'!$F$30, F256&gt;='club records'!$G$30), "CR", " ")</f>
        <v xml:space="preserve"> </v>
      </c>
      <c r="AI256" s="14" t="str">
        <f>IF(AND(B256="javelin 400", E256='club records'!$F$31, F256&gt;='club records'!$G$31), "CR", " ")</f>
        <v xml:space="preserve"> </v>
      </c>
      <c r="AJ256" s="14" t="str">
        <f>IF(AND(B256="javelin 600", E256='club records'!$F$32, F256&gt;='club records'!$G$32), "CR", " ")</f>
        <v xml:space="preserve"> </v>
      </c>
      <c r="AK256" s="14" t="str">
        <f>IF(AND(B256="javelin 700", E256='club records'!$F$33, F256&gt;='club records'!$G$33), "CR", " ")</f>
        <v xml:space="preserve"> </v>
      </c>
      <c r="AL256" s="14" t="str">
        <f>IF(AND(B256="javelin 800", OR(AND(E256='club records'!$F$34, F256&gt;='club records'!$G$34), AND(E256='club records'!$F$35, F256&gt;='club records'!$G$35))), "CR", " ")</f>
        <v xml:space="preserve"> </v>
      </c>
      <c r="AM256" s="14" t="str">
        <f>IF(AND(B256="shot 3", E256='club records'!$F$36, F256&gt;='club records'!$G$36), "CR", " ")</f>
        <v xml:space="preserve"> </v>
      </c>
      <c r="AN256" s="14" t="str">
        <f>IF(AND(B256="shot 4", E256='club records'!$F$37, F256&gt;='club records'!$G$37), "CR", " ")</f>
        <v xml:space="preserve"> </v>
      </c>
      <c r="AO256" s="14" t="str">
        <f>IF(AND(B256="shot 5", E256='club records'!$F$38, F256&gt;='club records'!$G$38), "CR", " ")</f>
        <v xml:space="preserve"> </v>
      </c>
      <c r="AP256" s="14" t="str">
        <f>IF(AND(B256="shot 6", E256='club records'!$F$39, F256&gt;='club records'!$G$39), "CR", " ")</f>
        <v xml:space="preserve"> </v>
      </c>
      <c r="AQ256" s="14" t="str">
        <f>IF(AND(B256="shot 7.26", E256='club records'!$F$40, F256&gt;='club records'!$G$40), "CR", " ")</f>
        <v xml:space="preserve"> </v>
      </c>
      <c r="AR256" s="14" t="str">
        <f>IF(AND(B256="60H",OR(AND(E256='club records'!$J$1,F256&lt;='club records'!$K$1),AND(E256='club records'!$J$2,F256&lt;='club records'!$K$2),AND(E256='club records'!$J$3,F256&lt;='club records'!$K$3),AND(E256='club records'!$J$4,F256&lt;='club records'!$K$4),AND(E256='club records'!$J$5,F256&lt;='club records'!$K$5))),"CR"," ")</f>
        <v xml:space="preserve"> </v>
      </c>
      <c r="AS256" s="14" t="str">
        <f>IF(AND(B256="75H", AND(E256='club records'!$J$6, F256&lt;='club records'!$K$6)), "CR", " ")</f>
        <v xml:space="preserve"> </v>
      </c>
      <c r="AT256" s="14" t="str">
        <f>IF(AND(B256="80H", AND(E256='club records'!$J$7, F256&lt;='club records'!$K$7)), "CR", " ")</f>
        <v xml:space="preserve"> </v>
      </c>
      <c r="AU256" s="14" t="str">
        <f>IF(AND(B256="100H", AND(E256='club records'!$J$8, F256&lt;='club records'!$K$8)), "CR", " ")</f>
        <v xml:space="preserve"> </v>
      </c>
      <c r="AV256" s="14" t="str">
        <f>IF(AND(B256="110H", OR(AND(E256='club records'!$J$9, F256&lt;='club records'!$K$9), AND(E256='club records'!$J$10, F256&lt;='club records'!$K$10))), "CR", " ")</f>
        <v xml:space="preserve"> </v>
      </c>
      <c r="AW256" s="14" t="str">
        <f>IF(AND(B256="400H", OR(AND(E256='club records'!$J$11, F256&lt;='club records'!$K$11), AND(E256='club records'!$J$12, F256&lt;='club records'!$K$12), AND(E256='club records'!$J$13, F256&lt;='club records'!$K$13), AND(E256='club records'!$J$14, F256&lt;='club records'!$K$14))), "CR", " ")</f>
        <v xml:space="preserve"> </v>
      </c>
      <c r="AX256" s="14" t="str">
        <f>IF(AND(B256="1500SC", AND(E256='club records'!$J$15, F256&lt;='club records'!$K$15)), "CR", " ")</f>
        <v xml:space="preserve"> </v>
      </c>
      <c r="AY256" s="14" t="str">
        <f>IF(AND(B256="2000SC", OR(AND(E256='club records'!$J$17, F256&lt;='club records'!$K$17), AND(E256='club records'!$J$18, F256&lt;='club records'!$K$18))), "CR", " ")</f>
        <v xml:space="preserve"> </v>
      </c>
      <c r="AZ256" s="14" t="str">
        <f>IF(AND(B256="3000SC", OR(AND(E256='club records'!$J$20, F256&lt;='club records'!$K$20), AND(E256='club records'!$J$21, F256&lt;='club records'!$K$21))), "CR", " ")</f>
        <v xml:space="preserve"> </v>
      </c>
      <c r="BA256" s="15" t="str">
        <f>IF(AND(B256="4x100", OR(AND(E256='club records'!$N$1, F256&lt;='club records'!$O$1), AND(E256='club records'!$N$2, F256&lt;='club records'!$O$2), AND(E256='club records'!$N$3, F256&lt;='club records'!$O$3), AND(E256='club records'!$N$4, F256&lt;='club records'!$O$4), AND(E256='club records'!$N$5, F256&lt;='club records'!$O$5))), "CR", " ")</f>
        <v xml:space="preserve"> </v>
      </c>
      <c r="BB256" s="15" t="str">
        <f>IF(AND(B256="4x200", OR(AND(E256='club records'!$N$6, F256&lt;='club records'!$O$6), AND(E256='club records'!$N$7, F256&lt;='club records'!$O$7), AND(E256='club records'!$N$8, F256&lt;='club records'!$O$8), AND(E256='club records'!$N$9, F256&lt;='club records'!$O$9), AND(E256='club records'!$N$10, F256&lt;='club records'!$O$10))), "CR", " ")</f>
        <v xml:space="preserve"> </v>
      </c>
      <c r="BC256" s="15" t="str">
        <f>IF(AND(B256="4x300", AND(E256='club records'!$N$11, F256&lt;='club records'!$O$11)), "CR", " ")</f>
        <v xml:space="preserve"> </v>
      </c>
      <c r="BD256" s="15" t="str">
        <f>IF(AND(B256="4x400", OR(AND(E256='club records'!$N$12, F256&lt;='club records'!$O$12), AND(E256='club records'!$N$13, F256&lt;='club records'!$O$13), AND(E256='club records'!$N$14, F256&lt;='club records'!$O$14), AND(E256='club records'!$N$15, F256&lt;='club records'!$O$15))), "CR", " ")</f>
        <v xml:space="preserve"> </v>
      </c>
      <c r="BE256" s="15" t="str">
        <f>IF(AND(B256="3x800", OR(AND(E256='club records'!$N$16, F256&lt;='club records'!$O$16), AND(E256='club records'!$N$17, F256&lt;='club records'!$O$17), AND(E256='club records'!$N$18, F256&lt;='club records'!$O$18))), "CR", " ")</f>
        <v xml:space="preserve"> </v>
      </c>
      <c r="BF256" s="15" t="str">
        <f>IF(AND(B256="pentathlon", OR(AND(E256='club records'!$N$21, F256&gt;='club records'!$O$21), AND(E256='club records'!$N$22, F256&gt;='club records'!$O$22),AND(E256='club records'!$N$23, F256&gt;='club records'!$O$23),AND(E256='club records'!$N$24, F256&gt;='club records'!$O$24))), "CR", " ")</f>
        <v xml:space="preserve"> </v>
      </c>
      <c r="BG256" s="15" t="str">
        <f>IF(AND(B256="heptathlon", OR(AND(E256='club records'!$N$26, F256&gt;='club records'!$O$26), AND(E256='club records'!$N$27, F256&gt;='club records'!$O$27))), "CR", " ")</f>
        <v xml:space="preserve"> </v>
      </c>
      <c r="BH256" s="15" t="str">
        <f>IF(AND(B256="decathlon", OR(AND(E256='club records'!$N$29, F256&gt;='club records'!$O$29), AND(E256='club records'!$N$30, F256&gt;='club records'!$O$30),AND(E256='club records'!$N$31, F256&gt;='club records'!$O$31))), "CR", " ")</f>
        <v xml:space="preserve"> </v>
      </c>
    </row>
    <row r="257" spans="1:60" ht="14.5" x14ac:dyDescent="0.35">
      <c r="A257" s="1" t="str">
        <f t="shared" si="21"/>
        <v>U17</v>
      </c>
      <c r="B257" s="2">
        <v>200</v>
      </c>
      <c r="C257" s="1" t="s">
        <v>66</v>
      </c>
      <c r="D257" s="1" t="s">
        <v>67</v>
      </c>
      <c r="E257" s="19" t="s">
        <v>14</v>
      </c>
      <c r="F257" s="21">
        <v>23.4</v>
      </c>
      <c r="G257" s="27">
        <v>43646</v>
      </c>
      <c r="H257" s="1" t="s">
        <v>471</v>
      </c>
      <c r="I257" s="1" t="s">
        <v>442</v>
      </c>
      <c r="J257" s="15" t="str">
        <f t="shared" si="22"/>
        <v/>
      </c>
      <c r="K257" s="15" t="str">
        <f>IF(AND(B257=100, OR(AND(E257='club records'!$B$6, F257&lt;='club records'!$C$6), AND(E257='club records'!$B$7, F257&lt;='club records'!$C$7), AND(E257='club records'!$B$8, F257&lt;='club records'!$C$8), AND(E257='club records'!$B$9, F257&lt;='club records'!$C$9), AND(E257='club records'!$B$10, F257&lt;='club records'!$C$10))), "CR", " ")</f>
        <v xml:space="preserve"> </v>
      </c>
      <c r="L257" s="15" t="str">
        <f>IF(AND(B257=200, OR(AND(E257='club records'!$B$11, F257&lt;='club records'!$C$11), AND(E257='club records'!$B$12, F257&lt;='club records'!$C$12), AND(E257='club records'!$B$13, F257&lt;='club records'!$C$13), AND(E257='club records'!$B$14, F257&lt;='club records'!$C$14), AND(E257='club records'!$B$15, F257&lt;='club records'!$C$15))), "CR", " ")</f>
        <v xml:space="preserve"> </v>
      </c>
      <c r="M257" s="15" t="str">
        <f>IF(AND(B257=300, OR(AND(E257='club records'!$B$16, F257&lt;='club records'!$C$16), AND(E257='club records'!$B$17, F257&lt;='club records'!$C$17))), "CR", " ")</f>
        <v xml:space="preserve"> </v>
      </c>
      <c r="N257" s="15" t="str">
        <f>IF(AND(B257=400, OR(AND(E257='club records'!$B$18, F257&lt;='club records'!$C$18), AND(E257='club records'!$B$19, F257&lt;='club records'!$C$19), AND(E257='club records'!$B$20, F257&lt;='club records'!$C$20), AND(E257='club records'!$B$21, F257&lt;='club records'!$C$21))), "CR", " ")</f>
        <v xml:space="preserve"> </v>
      </c>
      <c r="O257" s="15" t="str">
        <f>IF(AND(B257=800, OR(AND(E257='club records'!$B$22, F257&lt;='club records'!$C$22), AND(E257='club records'!$B$23, F257&lt;='club records'!$C$23), AND(E257='club records'!$B$24, F257&lt;='club records'!$C$24), AND(E257='club records'!$B$25, F257&lt;='club records'!$C$25), AND(E257='club records'!$B$26, F257&lt;='club records'!$C$26))), "CR", " ")</f>
        <v xml:space="preserve"> </v>
      </c>
      <c r="P257" s="15" t="str">
        <f>IF(AND(B257=1000, OR(AND(E257='club records'!$B$27, F257&lt;='club records'!$C$27), AND(E257='club records'!$B$28, F257&lt;='club records'!$C$28))), "CR", " ")</f>
        <v xml:space="preserve"> </v>
      </c>
      <c r="Q257" s="15" t="str">
        <f>IF(AND(B257=1500, OR(AND(E257='club records'!$B$29, F257&lt;='club records'!$C$29), AND(E257='club records'!$B$30, F257&lt;='club records'!$C$30), AND(E257='club records'!$B$31, F257&lt;='club records'!$C$31), AND(E257='club records'!$B$32, F257&lt;='club records'!$C$32), AND(E257='club records'!$B$33, F257&lt;='club records'!$C$33))), "CR", " ")</f>
        <v xml:space="preserve"> </v>
      </c>
      <c r="R257" s="15" t="str">
        <f>IF(AND(B257="1600 (Mile)",OR(AND(E257='club records'!$B$34,F257&lt;='club records'!$C$34),AND(E257='club records'!$B$35,F257&lt;='club records'!$C$35),AND(E257='club records'!$B$36,F257&lt;='club records'!$C$36),AND(E257='club records'!$B$37,F257&lt;='club records'!$C$37))),"CR"," ")</f>
        <v xml:space="preserve"> </v>
      </c>
      <c r="S257" s="15" t="str">
        <f>IF(AND(B257=3000, OR(AND(E257='club records'!$B$38, F257&lt;='club records'!$C$38), AND(E257='club records'!$B$39, F257&lt;='club records'!$C$39), AND(E257='club records'!$B$40, F257&lt;='club records'!$C$40), AND(E257='club records'!$B$41, F257&lt;='club records'!$C$41))), "CR", " ")</f>
        <v xml:space="preserve"> </v>
      </c>
      <c r="T257" s="15" t="str">
        <f>IF(AND(B257=5000, OR(AND(E257='club records'!$B$42, F257&lt;='club records'!$C$42), AND(E257='club records'!$B$43, F257&lt;='club records'!$C$43))), "CR", " ")</f>
        <v xml:space="preserve"> </v>
      </c>
      <c r="U257" s="14" t="str">
        <f>IF(AND(B257=10000, OR(AND(E257='club records'!$B$44, F257&lt;='club records'!$C$44), AND(E257='club records'!$B$45, F257&lt;='club records'!$C$45))), "CR", " ")</f>
        <v xml:space="preserve"> </v>
      </c>
      <c r="V257" s="14" t="str">
        <f>IF(AND(B257="high jump", OR(AND(E257='club records'!$F$1, F257&gt;='club records'!$G$1), AND(E257='club records'!$F$2, F257&gt;='club records'!$G$2), AND(E257='club records'!$F$3, F257&gt;='club records'!$G$3), AND(E257='club records'!$F$4, F257&gt;='club records'!$G$4), AND(E257='club records'!$F$5, F257&gt;='club records'!$G$5))), "CR", " ")</f>
        <v xml:space="preserve"> </v>
      </c>
      <c r="W257" s="14" t="str">
        <f>IF(AND(B257="long jump", OR(AND(E257='club records'!$F$6, F257&gt;='club records'!$G$6), AND(E257='club records'!$F$7, F257&gt;='club records'!$G$7), AND(E257='club records'!$F$8, F257&gt;='club records'!$G$8), AND(E257='club records'!$F$9, F257&gt;='club records'!$G$9), AND(E257='club records'!$F$10, F257&gt;='club records'!$G$10))), "CR", " ")</f>
        <v xml:space="preserve"> </v>
      </c>
      <c r="X257" s="14" t="str">
        <f>IF(AND(B257="triple jump", OR(AND(E257='club records'!$F$11, F257&gt;='club records'!$G$11), AND(E257='club records'!$F$12, F257&gt;='club records'!$G$12), AND(E257='club records'!$F$13, F257&gt;='club records'!$G$13), AND(E257='club records'!$F$14, F257&gt;='club records'!$G$14), AND(E257='club records'!$F$15, F257&gt;='club records'!$G$15))), "CR", " ")</f>
        <v xml:space="preserve"> </v>
      </c>
      <c r="Y257" s="14" t="str">
        <f>IF(AND(B257="pole vault", OR(AND(E257='club records'!$F$16, F257&gt;='club records'!$G$16), AND(E257='club records'!$F$17, F257&gt;='club records'!$G$17), AND(E257='club records'!$F$18, F257&gt;='club records'!$G$18), AND(E257='club records'!$F$19, F257&gt;='club records'!$G$19), AND(E257='club records'!$F$20, F257&gt;='club records'!$G$20))), "CR", " ")</f>
        <v xml:space="preserve"> </v>
      </c>
      <c r="Z257" s="14" t="str">
        <f>IF(AND(B257="discus 1", E257='club records'!$F$21, F257&gt;='club records'!$G$21), "CR", " ")</f>
        <v xml:space="preserve"> </v>
      </c>
      <c r="AA257" s="14" t="str">
        <f>IF(AND(B257="discus 1.25", E257='club records'!$F$22, F257&gt;='club records'!$G$22), "CR", " ")</f>
        <v xml:space="preserve"> </v>
      </c>
      <c r="AB257" s="14" t="str">
        <f>IF(AND(B257="discus 1.5", E257='club records'!$F$23, F257&gt;='club records'!$G$23), "CR", " ")</f>
        <v xml:space="preserve"> </v>
      </c>
      <c r="AC257" s="14" t="str">
        <f>IF(AND(B257="discus 1.75", E257='club records'!$F$24, F257&gt;='club records'!$G$24), "CR", " ")</f>
        <v xml:space="preserve"> </v>
      </c>
      <c r="AD257" s="14" t="str">
        <f>IF(AND(B257="discus 2", E257='club records'!$F$25, F257&gt;='club records'!$G$25), "CR", " ")</f>
        <v xml:space="preserve"> </v>
      </c>
      <c r="AE257" s="14" t="str">
        <f>IF(AND(B257="hammer 4", E257='club records'!$F$27, F257&gt;='club records'!$G$27), "CR", " ")</f>
        <v xml:space="preserve"> </v>
      </c>
      <c r="AF257" s="14" t="str">
        <f>IF(AND(B257="hammer 5", E257='club records'!$F$28, F257&gt;='club records'!$G$28), "CR", " ")</f>
        <v xml:space="preserve"> </v>
      </c>
      <c r="AG257" s="14" t="str">
        <f>IF(AND(B257="hammer 6", E257='club records'!$F$29, F257&gt;='club records'!$G$29), "CR", " ")</f>
        <v xml:space="preserve"> </v>
      </c>
      <c r="AH257" s="14" t="str">
        <f>IF(AND(B257="hammer 7.26", E257='club records'!$F$30, F257&gt;='club records'!$G$30), "CR", " ")</f>
        <v xml:space="preserve"> </v>
      </c>
      <c r="AI257" s="14" t="str">
        <f>IF(AND(B257="javelin 400", E257='club records'!$F$31, F257&gt;='club records'!$G$31), "CR", " ")</f>
        <v xml:space="preserve"> </v>
      </c>
      <c r="AJ257" s="14" t="str">
        <f>IF(AND(B257="javelin 600", E257='club records'!$F$32, F257&gt;='club records'!$G$32), "CR", " ")</f>
        <v xml:space="preserve"> </v>
      </c>
      <c r="AK257" s="14" t="str">
        <f>IF(AND(B257="javelin 700", E257='club records'!$F$33, F257&gt;='club records'!$G$33), "CR", " ")</f>
        <v xml:space="preserve"> </v>
      </c>
      <c r="AL257" s="14" t="str">
        <f>IF(AND(B257="javelin 800", OR(AND(E257='club records'!$F$34, F257&gt;='club records'!$G$34), AND(E257='club records'!$F$35, F257&gt;='club records'!$G$35))), "CR", " ")</f>
        <v xml:space="preserve"> </v>
      </c>
      <c r="AM257" s="14" t="str">
        <f>IF(AND(B257="shot 3", E257='club records'!$F$36, F257&gt;='club records'!$G$36), "CR", " ")</f>
        <v xml:space="preserve"> </v>
      </c>
      <c r="AN257" s="14" t="str">
        <f>IF(AND(B257="shot 4", E257='club records'!$F$37, F257&gt;='club records'!$G$37), "CR", " ")</f>
        <v xml:space="preserve"> </v>
      </c>
      <c r="AO257" s="14" t="str">
        <f>IF(AND(B257="shot 5", E257='club records'!$F$38, F257&gt;='club records'!$G$38), "CR", " ")</f>
        <v xml:space="preserve"> </v>
      </c>
      <c r="AP257" s="14" t="str">
        <f>IF(AND(B257="shot 6", E257='club records'!$F$39, F257&gt;='club records'!$G$39), "CR", " ")</f>
        <v xml:space="preserve"> </v>
      </c>
      <c r="AQ257" s="14" t="str">
        <f>IF(AND(B257="shot 7.26", E257='club records'!$F$40, F257&gt;='club records'!$G$40), "CR", " ")</f>
        <v xml:space="preserve"> </v>
      </c>
      <c r="AR257" s="14" t="str">
        <f>IF(AND(B257="60H",OR(AND(E257='club records'!$J$1,F257&lt;='club records'!$K$1),AND(E257='club records'!$J$2,F257&lt;='club records'!$K$2),AND(E257='club records'!$J$3,F257&lt;='club records'!$K$3),AND(E257='club records'!$J$4,F257&lt;='club records'!$K$4),AND(E257='club records'!$J$5,F257&lt;='club records'!$K$5))),"CR"," ")</f>
        <v xml:space="preserve"> </v>
      </c>
      <c r="AS257" s="14" t="str">
        <f>IF(AND(B257="75H", AND(E257='club records'!$J$6, F257&lt;='club records'!$K$6)), "CR", " ")</f>
        <v xml:space="preserve"> </v>
      </c>
      <c r="AT257" s="14" t="str">
        <f>IF(AND(B257="80H", AND(E257='club records'!$J$7, F257&lt;='club records'!$K$7)), "CR", " ")</f>
        <v xml:space="preserve"> </v>
      </c>
      <c r="AU257" s="14" t="str">
        <f>IF(AND(B257="100H", AND(E257='club records'!$J$8, F257&lt;='club records'!$K$8)), "CR", " ")</f>
        <v xml:space="preserve"> </v>
      </c>
      <c r="AV257" s="14" t="str">
        <f>IF(AND(B257="110H", OR(AND(E257='club records'!$J$9, F257&lt;='club records'!$K$9), AND(E257='club records'!$J$10, F257&lt;='club records'!$K$10))), "CR", " ")</f>
        <v xml:space="preserve"> </v>
      </c>
      <c r="AW257" s="14" t="str">
        <f>IF(AND(B257="400H", OR(AND(E257='club records'!$J$11, F257&lt;='club records'!$K$11), AND(E257='club records'!$J$12, F257&lt;='club records'!$K$12), AND(E257='club records'!$J$13, F257&lt;='club records'!$K$13), AND(E257='club records'!$J$14, F257&lt;='club records'!$K$14))), "CR", " ")</f>
        <v xml:space="preserve"> </v>
      </c>
      <c r="AX257" s="14" t="str">
        <f>IF(AND(B257="1500SC", AND(E257='club records'!$J$15, F257&lt;='club records'!$K$15)), "CR", " ")</f>
        <v xml:space="preserve"> </v>
      </c>
      <c r="AY257" s="14" t="str">
        <f>IF(AND(B257="2000SC", OR(AND(E257='club records'!$J$17, F257&lt;='club records'!$K$17), AND(E257='club records'!$J$18, F257&lt;='club records'!$K$18))), "CR", " ")</f>
        <v xml:space="preserve"> </v>
      </c>
      <c r="AZ257" s="14" t="str">
        <f>IF(AND(B257="3000SC", OR(AND(E257='club records'!$J$20, F257&lt;='club records'!$K$20), AND(E257='club records'!$J$21, F257&lt;='club records'!$K$21))), "CR", " ")</f>
        <v xml:space="preserve"> </v>
      </c>
      <c r="BA257" s="15" t="str">
        <f>IF(AND(B257="4x100", OR(AND(E257='club records'!$N$1, F257&lt;='club records'!$O$1), AND(E257='club records'!$N$2, F257&lt;='club records'!$O$2), AND(E257='club records'!$N$3, F257&lt;='club records'!$O$3), AND(E257='club records'!$N$4, F257&lt;='club records'!$O$4), AND(E257='club records'!$N$5, F257&lt;='club records'!$O$5))), "CR", " ")</f>
        <v xml:space="preserve"> </v>
      </c>
      <c r="BB257" s="15" t="str">
        <f>IF(AND(B257="4x200", OR(AND(E257='club records'!$N$6, F257&lt;='club records'!$O$6), AND(E257='club records'!$N$7, F257&lt;='club records'!$O$7), AND(E257='club records'!$N$8, F257&lt;='club records'!$O$8), AND(E257='club records'!$N$9, F257&lt;='club records'!$O$9), AND(E257='club records'!$N$10, F257&lt;='club records'!$O$10))), "CR", " ")</f>
        <v xml:space="preserve"> </v>
      </c>
      <c r="BC257" s="15" t="str">
        <f>IF(AND(B257="4x300", AND(E257='club records'!$N$11, F257&lt;='club records'!$O$11)), "CR", " ")</f>
        <v xml:space="preserve"> </v>
      </c>
      <c r="BD257" s="15" t="str">
        <f>IF(AND(B257="4x400", OR(AND(E257='club records'!$N$12, F257&lt;='club records'!$O$12), AND(E257='club records'!$N$13, F257&lt;='club records'!$O$13), AND(E257='club records'!$N$14, F257&lt;='club records'!$O$14), AND(E257='club records'!$N$15, F257&lt;='club records'!$O$15))), "CR", " ")</f>
        <v xml:space="preserve"> </v>
      </c>
      <c r="BE257" s="15" t="str">
        <f>IF(AND(B257="3x800", OR(AND(E257='club records'!$N$16, F257&lt;='club records'!$O$16), AND(E257='club records'!$N$17, F257&lt;='club records'!$O$17), AND(E257='club records'!$N$18, F257&lt;='club records'!$O$18))), "CR", " ")</f>
        <v xml:space="preserve"> </v>
      </c>
      <c r="BF257" s="15" t="str">
        <f>IF(AND(B257="pentathlon", OR(AND(E257='club records'!$N$21, F257&gt;='club records'!$O$21), AND(E257='club records'!$N$22, F257&gt;='club records'!$O$22),AND(E257='club records'!$N$23, F257&gt;='club records'!$O$23),AND(E257='club records'!$N$24, F257&gt;='club records'!$O$24))), "CR", " ")</f>
        <v xml:space="preserve"> </v>
      </c>
      <c r="BG257" s="15" t="str">
        <f>IF(AND(B257="heptathlon", OR(AND(E257='club records'!$N$26, F257&gt;='club records'!$O$26), AND(E257='club records'!$N$27, F257&gt;='club records'!$O$27))), "CR", " ")</f>
        <v xml:space="preserve"> </v>
      </c>
      <c r="BH257" s="15" t="str">
        <f>IF(AND(B257="decathlon", OR(AND(E257='club records'!$N$29, F257&gt;='club records'!$O$29), AND(E257='club records'!$N$30, F257&gt;='club records'!$O$30),AND(E257='club records'!$N$31, F257&gt;='club records'!$O$31))), "CR", " ")</f>
        <v xml:space="preserve"> </v>
      </c>
    </row>
    <row r="258" spans="1:60" ht="14.5" x14ac:dyDescent="0.35">
      <c r="A258" s="1" t="str">
        <f t="shared" si="21"/>
        <v>U17</v>
      </c>
      <c r="B258" s="2">
        <v>200</v>
      </c>
      <c r="C258" s="1" t="s">
        <v>162</v>
      </c>
      <c r="D258" s="1" t="s">
        <v>418</v>
      </c>
      <c r="E258" s="19" t="s">
        <v>14</v>
      </c>
      <c r="F258" s="20">
        <v>23.94</v>
      </c>
      <c r="G258" s="27">
        <v>43607</v>
      </c>
      <c r="H258" s="1" t="s">
        <v>304</v>
      </c>
      <c r="I258" s="1" t="s">
        <v>305</v>
      </c>
      <c r="J258" s="15" t="str">
        <f t="shared" si="22"/>
        <v/>
      </c>
      <c r="K258" s="15" t="str">
        <f>IF(AND(B258=100, OR(AND(E258='club records'!$B$6, F258&lt;='club records'!$C$6), AND(E258='club records'!$B$7, F258&lt;='club records'!$C$7), AND(E258='club records'!$B$8, F258&lt;='club records'!$C$8), AND(E258='club records'!$B$9, F258&lt;='club records'!$C$9), AND(E258='club records'!$B$10, F258&lt;='club records'!$C$10))), "CR", " ")</f>
        <v xml:space="preserve"> </v>
      </c>
      <c r="L258" s="15" t="str">
        <f>IF(AND(B258=200, OR(AND(E258='club records'!$B$11, F258&lt;='club records'!$C$11), AND(E258='club records'!$B$12, F258&lt;='club records'!$C$12), AND(E258='club records'!$B$13, F258&lt;='club records'!$C$13), AND(E258='club records'!$B$14, F258&lt;='club records'!$C$14), AND(E258='club records'!$B$15, F258&lt;='club records'!$C$15))), "CR", " ")</f>
        <v xml:space="preserve"> </v>
      </c>
      <c r="M258" s="15" t="str">
        <f>IF(AND(B258=300, OR(AND(E258='club records'!$B$16, F258&lt;='club records'!$C$16), AND(E258='club records'!$B$17, F258&lt;='club records'!$C$17))), "CR", " ")</f>
        <v xml:space="preserve"> </v>
      </c>
      <c r="N258" s="15" t="str">
        <f>IF(AND(B258=400, OR(AND(E258='club records'!$B$18, F258&lt;='club records'!$C$18), AND(E258='club records'!$B$19, F258&lt;='club records'!$C$19), AND(E258='club records'!$B$20, F258&lt;='club records'!$C$20), AND(E258='club records'!$B$21, F258&lt;='club records'!$C$21))), "CR", " ")</f>
        <v xml:space="preserve"> </v>
      </c>
      <c r="O258" s="15" t="str">
        <f>IF(AND(B258=800, OR(AND(E258='club records'!$B$22, F258&lt;='club records'!$C$22), AND(E258='club records'!$B$23, F258&lt;='club records'!$C$23), AND(E258='club records'!$B$24, F258&lt;='club records'!$C$24), AND(E258='club records'!$B$25, F258&lt;='club records'!$C$25), AND(E258='club records'!$B$26, F258&lt;='club records'!$C$26))), "CR", " ")</f>
        <v xml:space="preserve"> </v>
      </c>
      <c r="P258" s="15" t="str">
        <f>IF(AND(B258=1000, OR(AND(E258='club records'!$B$27, F258&lt;='club records'!$C$27), AND(E258='club records'!$B$28, F258&lt;='club records'!$C$28))), "CR", " ")</f>
        <v xml:space="preserve"> </v>
      </c>
      <c r="Q258" s="15" t="str">
        <f>IF(AND(B258=1500, OR(AND(E258='club records'!$B$29, F258&lt;='club records'!$C$29), AND(E258='club records'!$B$30, F258&lt;='club records'!$C$30), AND(E258='club records'!$B$31, F258&lt;='club records'!$C$31), AND(E258='club records'!$B$32, F258&lt;='club records'!$C$32), AND(E258='club records'!$B$33, F258&lt;='club records'!$C$33))), "CR", " ")</f>
        <v xml:space="preserve"> </v>
      </c>
      <c r="R258" s="15" t="str">
        <f>IF(AND(B258="1600 (Mile)",OR(AND(E258='club records'!$B$34,F258&lt;='club records'!$C$34),AND(E258='club records'!$B$35,F258&lt;='club records'!$C$35),AND(E258='club records'!$B$36,F258&lt;='club records'!$C$36),AND(E258='club records'!$B$37,F258&lt;='club records'!$C$37))),"CR"," ")</f>
        <v xml:space="preserve"> </v>
      </c>
      <c r="S258" s="15" t="str">
        <f>IF(AND(B258=3000, OR(AND(E258='club records'!$B$38, F258&lt;='club records'!$C$38), AND(E258='club records'!$B$39, F258&lt;='club records'!$C$39), AND(E258='club records'!$B$40, F258&lt;='club records'!$C$40), AND(E258='club records'!$B$41, F258&lt;='club records'!$C$41))), "CR", " ")</f>
        <v xml:space="preserve"> </v>
      </c>
      <c r="T258" s="15" t="str">
        <f>IF(AND(B258=5000, OR(AND(E258='club records'!$B$42, F258&lt;='club records'!$C$42), AND(E258='club records'!$B$43, F258&lt;='club records'!$C$43))), "CR", " ")</f>
        <v xml:space="preserve"> </v>
      </c>
      <c r="U258" s="14" t="str">
        <f>IF(AND(B258=10000, OR(AND(E258='club records'!$B$44, F258&lt;='club records'!$C$44), AND(E258='club records'!$B$45, F258&lt;='club records'!$C$45))), "CR", " ")</f>
        <v xml:space="preserve"> </v>
      </c>
      <c r="V258" s="14" t="str">
        <f>IF(AND(B258="high jump", OR(AND(E258='club records'!$F$1, F258&gt;='club records'!$G$1), AND(E258='club records'!$F$2, F258&gt;='club records'!$G$2), AND(E258='club records'!$F$3, F258&gt;='club records'!$G$3), AND(E258='club records'!$F$4, F258&gt;='club records'!$G$4), AND(E258='club records'!$F$5, F258&gt;='club records'!$G$5))), "CR", " ")</f>
        <v xml:space="preserve"> </v>
      </c>
      <c r="W258" s="14" t="str">
        <f>IF(AND(B258="long jump", OR(AND(E258='club records'!$F$6, F258&gt;='club records'!$G$6), AND(E258='club records'!$F$7, F258&gt;='club records'!$G$7), AND(E258='club records'!$F$8, F258&gt;='club records'!$G$8), AND(E258='club records'!$F$9, F258&gt;='club records'!$G$9), AND(E258='club records'!$F$10, F258&gt;='club records'!$G$10))), "CR", " ")</f>
        <v xml:space="preserve"> </v>
      </c>
      <c r="X258" s="14" t="str">
        <f>IF(AND(B258="triple jump", OR(AND(E258='club records'!$F$11, F258&gt;='club records'!$G$11), AND(E258='club records'!$F$12, F258&gt;='club records'!$G$12), AND(E258='club records'!$F$13, F258&gt;='club records'!$G$13), AND(E258='club records'!$F$14, F258&gt;='club records'!$G$14), AND(E258='club records'!$F$15, F258&gt;='club records'!$G$15))), "CR", " ")</f>
        <v xml:space="preserve"> </v>
      </c>
      <c r="Y258" s="14" t="str">
        <f>IF(AND(B258="pole vault", OR(AND(E258='club records'!$F$16, F258&gt;='club records'!$G$16), AND(E258='club records'!$F$17, F258&gt;='club records'!$G$17), AND(E258='club records'!$F$18, F258&gt;='club records'!$G$18), AND(E258='club records'!$F$19, F258&gt;='club records'!$G$19), AND(E258='club records'!$F$20, F258&gt;='club records'!$G$20))), "CR", " ")</f>
        <v xml:space="preserve"> </v>
      </c>
      <c r="Z258" s="14" t="str">
        <f>IF(AND(B258="discus 1", E258='club records'!$F$21, F258&gt;='club records'!$G$21), "CR", " ")</f>
        <v xml:space="preserve"> </v>
      </c>
      <c r="AA258" s="14" t="str">
        <f>IF(AND(B258="discus 1.25", E258='club records'!$F$22, F258&gt;='club records'!$G$22), "CR", " ")</f>
        <v xml:space="preserve"> </v>
      </c>
      <c r="AB258" s="14" t="str">
        <f>IF(AND(B258="discus 1.5", E258='club records'!$F$23, F258&gt;='club records'!$G$23), "CR", " ")</f>
        <v xml:space="preserve"> </v>
      </c>
      <c r="AC258" s="14" t="str">
        <f>IF(AND(B258="discus 1.75", E258='club records'!$F$24, F258&gt;='club records'!$G$24), "CR", " ")</f>
        <v xml:space="preserve"> </v>
      </c>
      <c r="AD258" s="14" t="str">
        <f>IF(AND(B258="discus 2", E258='club records'!$F$25, F258&gt;='club records'!$G$25), "CR", " ")</f>
        <v xml:space="preserve"> </v>
      </c>
      <c r="AE258" s="14" t="str">
        <f>IF(AND(B258="hammer 4", E258='club records'!$F$27, F258&gt;='club records'!$G$27), "CR", " ")</f>
        <v xml:space="preserve"> </v>
      </c>
      <c r="AF258" s="14" t="str">
        <f>IF(AND(B258="hammer 5", E258='club records'!$F$28, F258&gt;='club records'!$G$28), "CR", " ")</f>
        <v xml:space="preserve"> </v>
      </c>
      <c r="AG258" s="14" t="str">
        <f>IF(AND(B258="hammer 6", E258='club records'!$F$29, F258&gt;='club records'!$G$29), "CR", " ")</f>
        <v xml:space="preserve"> </v>
      </c>
      <c r="AH258" s="14" t="str">
        <f>IF(AND(B258="hammer 7.26", E258='club records'!$F$30, F258&gt;='club records'!$G$30), "CR", " ")</f>
        <v xml:space="preserve"> </v>
      </c>
      <c r="AI258" s="14" t="str">
        <f>IF(AND(B258="javelin 400", E258='club records'!$F$31, F258&gt;='club records'!$G$31), "CR", " ")</f>
        <v xml:space="preserve"> </v>
      </c>
      <c r="AJ258" s="14" t="str">
        <f>IF(AND(B258="javelin 600", E258='club records'!$F$32, F258&gt;='club records'!$G$32), "CR", " ")</f>
        <v xml:space="preserve"> </v>
      </c>
      <c r="AK258" s="14" t="str">
        <f>IF(AND(B258="javelin 700", E258='club records'!$F$33, F258&gt;='club records'!$G$33), "CR", " ")</f>
        <v xml:space="preserve"> </v>
      </c>
      <c r="AL258" s="14" t="str">
        <f>IF(AND(B258="javelin 800", OR(AND(E258='club records'!$F$34, F258&gt;='club records'!$G$34), AND(E258='club records'!$F$35, F258&gt;='club records'!$G$35))), "CR", " ")</f>
        <v xml:space="preserve"> </v>
      </c>
      <c r="AM258" s="14" t="str">
        <f>IF(AND(B258="shot 3", E258='club records'!$F$36, F258&gt;='club records'!$G$36), "CR", " ")</f>
        <v xml:space="preserve"> </v>
      </c>
      <c r="AN258" s="14" t="str">
        <f>IF(AND(B258="shot 4", E258='club records'!$F$37, F258&gt;='club records'!$G$37), "CR", " ")</f>
        <v xml:space="preserve"> </v>
      </c>
      <c r="AO258" s="14" t="str">
        <f>IF(AND(B258="shot 5", E258='club records'!$F$38, F258&gt;='club records'!$G$38), "CR", " ")</f>
        <v xml:space="preserve"> </v>
      </c>
      <c r="AP258" s="14" t="str">
        <f>IF(AND(B258="shot 6", E258='club records'!$F$39, F258&gt;='club records'!$G$39), "CR", " ")</f>
        <v xml:space="preserve"> </v>
      </c>
      <c r="AQ258" s="14" t="str">
        <f>IF(AND(B258="shot 7.26", E258='club records'!$F$40, F258&gt;='club records'!$G$40), "CR", " ")</f>
        <v xml:space="preserve"> </v>
      </c>
      <c r="AR258" s="14" t="str">
        <f>IF(AND(B258="60H",OR(AND(E258='club records'!$J$1,F258&lt;='club records'!$K$1),AND(E258='club records'!$J$2,F258&lt;='club records'!$K$2),AND(E258='club records'!$J$3,F258&lt;='club records'!$K$3),AND(E258='club records'!$J$4,F258&lt;='club records'!$K$4),AND(E258='club records'!$J$5,F258&lt;='club records'!$K$5))),"CR"," ")</f>
        <v xml:space="preserve"> </v>
      </c>
      <c r="AS258" s="14" t="str">
        <f>IF(AND(B258="75H", AND(E258='club records'!$J$6, F258&lt;='club records'!$K$6)), "CR", " ")</f>
        <v xml:space="preserve"> </v>
      </c>
      <c r="AT258" s="14" t="str">
        <f>IF(AND(B258="80H", AND(E258='club records'!$J$7, F258&lt;='club records'!$K$7)), "CR", " ")</f>
        <v xml:space="preserve"> </v>
      </c>
      <c r="AU258" s="14" t="str">
        <f>IF(AND(B258="100H", AND(E258='club records'!$J$8, F258&lt;='club records'!$K$8)), "CR", " ")</f>
        <v xml:space="preserve"> </v>
      </c>
      <c r="AV258" s="14" t="str">
        <f>IF(AND(B258="110H", OR(AND(E258='club records'!$J$9, F258&lt;='club records'!$K$9), AND(E258='club records'!$J$10, F258&lt;='club records'!$K$10))), "CR", " ")</f>
        <v xml:space="preserve"> </v>
      </c>
      <c r="AW258" s="14" t="str">
        <f>IF(AND(B258="400H", OR(AND(E258='club records'!$J$11, F258&lt;='club records'!$K$11), AND(E258='club records'!$J$12, F258&lt;='club records'!$K$12), AND(E258='club records'!$J$13, F258&lt;='club records'!$K$13), AND(E258='club records'!$J$14, F258&lt;='club records'!$K$14))), "CR", " ")</f>
        <v xml:space="preserve"> </v>
      </c>
      <c r="AX258" s="14" t="str">
        <f>IF(AND(B258="1500SC", AND(E258='club records'!$J$15, F258&lt;='club records'!$K$15)), "CR", " ")</f>
        <v xml:space="preserve"> </v>
      </c>
      <c r="AY258" s="14" t="str">
        <f>IF(AND(B258="2000SC", OR(AND(E258='club records'!$J$17, F258&lt;='club records'!$K$17), AND(E258='club records'!$J$18, F258&lt;='club records'!$K$18))), "CR", " ")</f>
        <v xml:space="preserve"> </v>
      </c>
      <c r="AZ258" s="14" t="str">
        <f>IF(AND(B258="3000SC", OR(AND(E258='club records'!$J$20, F258&lt;='club records'!$K$20), AND(E258='club records'!$J$21, F258&lt;='club records'!$K$21))), "CR", " ")</f>
        <v xml:space="preserve"> </v>
      </c>
      <c r="BA258" s="15" t="str">
        <f>IF(AND(B258="4x100", OR(AND(E258='club records'!$N$1, F258&lt;='club records'!$O$1), AND(E258='club records'!$N$2, F258&lt;='club records'!$O$2), AND(E258='club records'!$N$3, F258&lt;='club records'!$O$3), AND(E258='club records'!$N$4, F258&lt;='club records'!$O$4), AND(E258='club records'!$N$5, F258&lt;='club records'!$O$5))), "CR", " ")</f>
        <v xml:space="preserve"> </v>
      </c>
      <c r="BB258" s="15" t="str">
        <f>IF(AND(B258="4x200", OR(AND(E258='club records'!$N$6, F258&lt;='club records'!$O$6), AND(E258='club records'!$N$7, F258&lt;='club records'!$O$7), AND(E258='club records'!$N$8, F258&lt;='club records'!$O$8), AND(E258='club records'!$N$9, F258&lt;='club records'!$O$9), AND(E258='club records'!$N$10, F258&lt;='club records'!$O$10))), "CR", " ")</f>
        <v xml:space="preserve"> </v>
      </c>
      <c r="BC258" s="15" t="str">
        <f>IF(AND(B258="4x300", AND(E258='club records'!$N$11, F258&lt;='club records'!$O$11)), "CR", " ")</f>
        <v xml:space="preserve"> </v>
      </c>
      <c r="BD258" s="15" t="str">
        <f>IF(AND(B258="4x400", OR(AND(E258='club records'!$N$12, F258&lt;='club records'!$O$12), AND(E258='club records'!$N$13, F258&lt;='club records'!$O$13), AND(E258='club records'!$N$14, F258&lt;='club records'!$O$14), AND(E258='club records'!$N$15, F258&lt;='club records'!$O$15))), "CR", " ")</f>
        <v xml:space="preserve"> </v>
      </c>
      <c r="BE258" s="15" t="str">
        <f>IF(AND(B258="3x800", OR(AND(E258='club records'!$N$16, F258&lt;='club records'!$O$16), AND(E258='club records'!$N$17, F258&lt;='club records'!$O$17), AND(E258='club records'!$N$18, F258&lt;='club records'!$O$18))), "CR", " ")</f>
        <v xml:space="preserve"> </v>
      </c>
      <c r="BF258" s="15" t="str">
        <f>IF(AND(B258="pentathlon", OR(AND(E258='club records'!$N$21, F258&gt;='club records'!$O$21), AND(E258='club records'!$N$22, F258&gt;='club records'!$O$22),AND(E258='club records'!$N$23, F258&gt;='club records'!$O$23),AND(E258='club records'!$N$24, F258&gt;='club records'!$O$24))), "CR", " ")</f>
        <v xml:space="preserve"> </v>
      </c>
      <c r="BG258" s="15" t="str">
        <f>IF(AND(B258="heptathlon", OR(AND(E258='club records'!$N$26, F258&gt;='club records'!$O$26), AND(E258='club records'!$N$27, F258&gt;='club records'!$O$27))), "CR", " ")</f>
        <v xml:space="preserve"> </v>
      </c>
      <c r="BH258" s="15" t="str">
        <f>IF(AND(B258="decathlon", OR(AND(E258='club records'!$N$29, F258&gt;='club records'!$O$29), AND(E258='club records'!$N$30, F258&gt;='club records'!$O$30),AND(E258='club records'!$N$31, F258&gt;='club records'!$O$31))), "CR", " ")</f>
        <v xml:space="preserve"> </v>
      </c>
    </row>
    <row r="259" spans="1:60" ht="14.5" x14ac:dyDescent="0.35">
      <c r="A259" s="1" t="str">
        <f t="shared" si="21"/>
        <v>U17</v>
      </c>
      <c r="B259" s="2">
        <v>200</v>
      </c>
      <c r="C259" s="1" t="s">
        <v>2</v>
      </c>
      <c r="D259" s="1" t="s">
        <v>16</v>
      </c>
      <c r="E259" s="19" t="s">
        <v>14</v>
      </c>
      <c r="F259" s="20">
        <v>25.17</v>
      </c>
      <c r="G259" s="27">
        <v>39903</v>
      </c>
      <c r="H259" s="1" t="s">
        <v>248</v>
      </c>
      <c r="I259" s="1" t="s">
        <v>249</v>
      </c>
      <c r="J259" s="15" t="str">
        <f t="shared" si="22"/>
        <v/>
      </c>
      <c r="K259" s="15" t="str">
        <f>IF(AND(B259=100, OR(AND(E259='club records'!$B$6, F259&lt;='club records'!$C$6), AND(E259='club records'!$B$7, F259&lt;='club records'!$C$7), AND(E259='club records'!$B$8, F259&lt;='club records'!$C$8), AND(E259='club records'!$B$9, F259&lt;='club records'!$C$9), AND(E259='club records'!$B$10, F259&lt;='club records'!$C$10))), "CR", " ")</f>
        <v xml:space="preserve"> </v>
      </c>
      <c r="L259" s="15" t="str">
        <f>IF(AND(B259=200, OR(AND(E259='club records'!$B$11, F259&lt;='club records'!$C$11), AND(E259='club records'!$B$12, F259&lt;='club records'!$C$12), AND(E259='club records'!$B$13, F259&lt;='club records'!$C$13), AND(E259='club records'!$B$14, F259&lt;='club records'!$C$14), AND(E259='club records'!$B$15, F259&lt;='club records'!$C$15))), "CR", " ")</f>
        <v xml:space="preserve"> </v>
      </c>
      <c r="M259" s="15" t="str">
        <f>IF(AND(B259=300, OR(AND(E259='club records'!$B$16, F259&lt;='club records'!$C$16), AND(E259='club records'!$B$17, F259&lt;='club records'!$C$17))), "CR", " ")</f>
        <v xml:space="preserve"> </v>
      </c>
      <c r="N259" s="15" t="str">
        <f>IF(AND(B259=400, OR(AND(E259='club records'!$B$18, F259&lt;='club records'!$C$18), AND(E259='club records'!$B$19, F259&lt;='club records'!$C$19), AND(E259='club records'!$B$20, F259&lt;='club records'!$C$20), AND(E259='club records'!$B$21, F259&lt;='club records'!$C$21))), "CR", " ")</f>
        <v xml:space="preserve"> </v>
      </c>
      <c r="O259" s="15" t="str">
        <f>IF(AND(B259=800, OR(AND(E259='club records'!$B$22, F259&lt;='club records'!$C$22), AND(E259='club records'!$B$23, F259&lt;='club records'!$C$23), AND(E259='club records'!$B$24, F259&lt;='club records'!$C$24), AND(E259='club records'!$B$25, F259&lt;='club records'!$C$25), AND(E259='club records'!$B$26, F259&lt;='club records'!$C$26))), "CR", " ")</f>
        <v xml:space="preserve"> </v>
      </c>
      <c r="P259" s="15" t="str">
        <f>IF(AND(B259=1000, OR(AND(E259='club records'!$B$27, F259&lt;='club records'!$C$27), AND(E259='club records'!$B$28, F259&lt;='club records'!$C$28))), "CR", " ")</f>
        <v xml:space="preserve"> </v>
      </c>
      <c r="Q259" s="15" t="str">
        <f>IF(AND(B259=1500, OR(AND(E259='club records'!$B$29, F259&lt;='club records'!$C$29), AND(E259='club records'!$B$30, F259&lt;='club records'!$C$30), AND(E259='club records'!$B$31, F259&lt;='club records'!$C$31), AND(E259='club records'!$B$32, F259&lt;='club records'!$C$32), AND(E259='club records'!$B$33, F259&lt;='club records'!$C$33))), "CR", " ")</f>
        <v xml:space="preserve"> </v>
      </c>
      <c r="R259" s="15" t="str">
        <f>IF(AND(B259="1600 (Mile)",OR(AND(E259='club records'!$B$34,F259&lt;='club records'!$C$34),AND(E259='club records'!$B$35,F259&lt;='club records'!$C$35),AND(E259='club records'!$B$36,F259&lt;='club records'!$C$36),AND(E259='club records'!$B$37,F259&lt;='club records'!$C$37))),"CR"," ")</f>
        <v xml:space="preserve"> </v>
      </c>
      <c r="S259" s="15" t="str">
        <f>IF(AND(B259=3000, OR(AND(E259='club records'!$B$38, F259&lt;='club records'!$C$38), AND(E259='club records'!$B$39, F259&lt;='club records'!$C$39), AND(E259='club records'!$B$40, F259&lt;='club records'!$C$40), AND(E259='club records'!$B$41, F259&lt;='club records'!$C$41))), "CR", " ")</f>
        <v xml:space="preserve"> </v>
      </c>
      <c r="T259" s="15" t="str">
        <f>IF(AND(B259=5000, OR(AND(E259='club records'!$B$42, F259&lt;='club records'!$C$42), AND(E259='club records'!$B$43, F259&lt;='club records'!$C$43))), "CR", " ")</f>
        <v xml:space="preserve"> </v>
      </c>
      <c r="U259" s="14" t="str">
        <f>IF(AND(B259=10000, OR(AND(E259='club records'!$B$44, F259&lt;='club records'!$C$44), AND(E259='club records'!$B$45, F259&lt;='club records'!$C$45))), "CR", " ")</f>
        <v xml:space="preserve"> </v>
      </c>
      <c r="V259" s="14" t="str">
        <f>IF(AND(B259="high jump", OR(AND(E259='club records'!$F$1, F259&gt;='club records'!$G$1), AND(E259='club records'!$F$2, F259&gt;='club records'!$G$2), AND(E259='club records'!$F$3, F259&gt;='club records'!$G$3), AND(E259='club records'!$F$4, F259&gt;='club records'!$G$4), AND(E259='club records'!$F$5, F259&gt;='club records'!$G$5))), "CR", " ")</f>
        <v xml:space="preserve"> </v>
      </c>
      <c r="W259" s="14" t="str">
        <f>IF(AND(B259="long jump", OR(AND(E259='club records'!$F$6, F259&gt;='club records'!$G$6), AND(E259='club records'!$F$7, F259&gt;='club records'!$G$7), AND(E259='club records'!$F$8, F259&gt;='club records'!$G$8), AND(E259='club records'!$F$9, F259&gt;='club records'!$G$9), AND(E259='club records'!$F$10, F259&gt;='club records'!$G$10))), "CR", " ")</f>
        <v xml:space="preserve"> </v>
      </c>
      <c r="X259" s="14" t="str">
        <f>IF(AND(B259="triple jump", OR(AND(E259='club records'!$F$11, F259&gt;='club records'!$G$11), AND(E259='club records'!$F$12, F259&gt;='club records'!$G$12), AND(E259='club records'!$F$13, F259&gt;='club records'!$G$13), AND(E259='club records'!$F$14, F259&gt;='club records'!$G$14), AND(E259='club records'!$F$15, F259&gt;='club records'!$G$15))), "CR", " ")</f>
        <v xml:space="preserve"> </v>
      </c>
      <c r="Y259" s="14" t="str">
        <f>IF(AND(B259="pole vault", OR(AND(E259='club records'!$F$16, F259&gt;='club records'!$G$16), AND(E259='club records'!$F$17, F259&gt;='club records'!$G$17), AND(E259='club records'!$F$18, F259&gt;='club records'!$G$18), AND(E259='club records'!$F$19, F259&gt;='club records'!$G$19), AND(E259='club records'!$F$20, F259&gt;='club records'!$G$20))), "CR", " ")</f>
        <v xml:space="preserve"> </v>
      </c>
      <c r="Z259" s="14" t="str">
        <f>IF(AND(B259="discus 1", E259='club records'!$F$21, F259&gt;='club records'!$G$21), "CR", " ")</f>
        <v xml:space="preserve"> </v>
      </c>
      <c r="AA259" s="14" t="str">
        <f>IF(AND(B259="discus 1.25", E259='club records'!$F$22, F259&gt;='club records'!$G$22), "CR", " ")</f>
        <v xml:space="preserve"> </v>
      </c>
      <c r="AB259" s="14" t="str">
        <f>IF(AND(B259="discus 1.5", E259='club records'!$F$23, F259&gt;='club records'!$G$23), "CR", " ")</f>
        <v xml:space="preserve"> </v>
      </c>
      <c r="AC259" s="14" t="str">
        <f>IF(AND(B259="discus 1.75", E259='club records'!$F$24, F259&gt;='club records'!$G$24), "CR", " ")</f>
        <v xml:space="preserve"> </v>
      </c>
      <c r="AD259" s="14" t="str">
        <f>IF(AND(B259="discus 2", E259='club records'!$F$25, F259&gt;='club records'!$G$25), "CR", " ")</f>
        <v xml:space="preserve"> </v>
      </c>
      <c r="AE259" s="14" t="str">
        <f>IF(AND(B259="hammer 4", E259='club records'!$F$27, F259&gt;='club records'!$G$27), "CR", " ")</f>
        <v xml:space="preserve"> </v>
      </c>
      <c r="AF259" s="14" t="str">
        <f>IF(AND(B259="hammer 5", E259='club records'!$F$28, F259&gt;='club records'!$G$28), "CR", " ")</f>
        <v xml:space="preserve"> </v>
      </c>
      <c r="AG259" s="14" t="str">
        <f>IF(AND(B259="hammer 6", E259='club records'!$F$29, F259&gt;='club records'!$G$29), "CR", " ")</f>
        <v xml:space="preserve"> </v>
      </c>
      <c r="AH259" s="14" t="str">
        <f>IF(AND(B259="hammer 7.26", E259='club records'!$F$30, F259&gt;='club records'!$G$30), "CR", " ")</f>
        <v xml:space="preserve"> </v>
      </c>
      <c r="AI259" s="14" t="str">
        <f>IF(AND(B259="javelin 400", E259='club records'!$F$31, F259&gt;='club records'!$G$31), "CR", " ")</f>
        <v xml:space="preserve"> </v>
      </c>
      <c r="AJ259" s="14" t="str">
        <f>IF(AND(B259="javelin 600", E259='club records'!$F$32, F259&gt;='club records'!$G$32), "CR", " ")</f>
        <v xml:space="preserve"> </v>
      </c>
      <c r="AK259" s="14" t="str">
        <f>IF(AND(B259="javelin 700", E259='club records'!$F$33, F259&gt;='club records'!$G$33), "CR", " ")</f>
        <v xml:space="preserve"> </v>
      </c>
      <c r="AL259" s="14" t="str">
        <f>IF(AND(B259="javelin 800", OR(AND(E259='club records'!$F$34, F259&gt;='club records'!$G$34), AND(E259='club records'!$F$35, F259&gt;='club records'!$G$35))), "CR", " ")</f>
        <v xml:space="preserve"> </v>
      </c>
      <c r="AM259" s="14" t="str">
        <f>IF(AND(B259="shot 3", E259='club records'!$F$36, F259&gt;='club records'!$G$36), "CR", " ")</f>
        <v xml:space="preserve"> </v>
      </c>
      <c r="AN259" s="14" t="str">
        <f>IF(AND(B259="shot 4", E259='club records'!$F$37, F259&gt;='club records'!$G$37), "CR", " ")</f>
        <v xml:space="preserve"> </v>
      </c>
      <c r="AO259" s="14" t="str">
        <f>IF(AND(B259="shot 5", E259='club records'!$F$38, F259&gt;='club records'!$G$38), "CR", " ")</f>
        <v xml:space="preserve"> </v>
      </c>
      <c r="AP259" s="14" t="str">
        <f>IF(AND(B259="shot 6", E259='club records'!$F$39, F259&gt;='club records'!$G$39), "CR", " ")</f>
        <v xml:space="preserve"> </v>
      </c>
      <c r="AQ259" s="14" t="str">
        <f>IF(AND(B259="shot 7.26", E259='club records'!$F$40, F259&gt;='club records'!$G$40), "CR", " ")</f>
        <v xml:space="preserve"> </v>
      </c>
      <c r="AR259" s="14" t="str">
        <f>IF(AND(B259="60H",OR(AND(E259='club records'!$J$1,F259&lt;='club records'!$K$1),AND(E259='club records'!$J$2,F259&lt;='club records'!$K$2),AND(E259='club records'!$J$3,F259&lt;='club records'!$K$3),AND(E259='club records'!$J$4,F259&lt;='club records'!$K$4),AND(E259='club records'!$J$5,F259&lt;='club records'!$K$5))),"CR"," ")</f>
        <v xml:space="preserve"> </v>
      </c>
      <c r="AS259" s="14" t="str">
        <f>IF(AND(B259="75H", AND(E259='club records'!$J$6, F259&lt;='club records'!$K$6)), "CR", " ")</f>
        <v xml:space="preserve"> </v>
      </c>
      <c r="AT259" s="14" t="str">
        <f>IF(AND(B259="80H", AND(E259='club records'!$J$7, F259&lt;='club records'!$K$7)), "CR", " ")</f>
        <v xml:space="preserve"> </v>
      </c>
      <c r="AU259" s="14" t="str">
        <f>IF(AND(B259="100H", AND(E259='club records'!$J$8, F259&lt;='club records'!$K$8)), "CR", " ")</f>
        <v xml:space="preserve"> </v>
      </c>
      <c r="AV259" s="14" t="str">
        <f>IF(AND(B259="110H", OR(AND(E259='club records'!$J$9, F259&lt;='club records'!$K$9), AND(E259='club records'!$J$10, F259&lt;='club records'!$K$10))), "CR", " ")</f>
        <v xml:space="preserve"> </v>
      </c>
      <c r="AW259" s="14" t="str">
        <f>IF(AND(B259="400H", OR(AND(E259='club records'!$J$11, F259&lt;='club records'!$K$11), AND(E259='club records'!$J$12, F259&lt;='club records'!$K$12), AND(E259='club records'!$J$13, F259&lt;='club records'!$K$13), AND(E259='club records'!$J$14, F259&lt;='club records'!$K$14))), "CR", " ")</f>
        <v xml:space="preserve"> </v>
      </c>
      <c r="AX259" s="14" t="str">
        <f>IF(AND(B259="1500SC", AND(E259='club records'!$J$15, F259&lt;='club records'!$K$15)), "CR", " ")</f>
        <v xml:space="preserve"> </v>
      </c>
      <c r="AY259" s="14" t="str">
        <f>IF(AND(B259="2000SC", OR(AND(E259='club records'!$J$17, F259&lt;='club records'!$K$17), AND(E259='club records'!$J$18, F259&lt;='club records'!$K$18))), "CR", " ")</f>
        <v xml:space="preserve"> </v>
      </c>
      <c r="AZ259" s="14" t="str">
        <f>IF(AND(B259="3000SC", OR(AND(E259='club records'!$J$20, F259&lt;='club records'!$K$20), AND(E259='club records'!$J$21, F259&lt;='club records'!$K$21))), "CR", " ")</f>
        <v xml:space="preserve"> </v>
      </c>
      <c r="BA259" s="15" t="str">
        <f>IF(AND(B259="4x100", OR(AND(E259='club records'!$N$1, F259&lt;='club records'!$O$1), AND(E259='club records'!$N$2, F259&lt;='club records'!$O$2), AND(E259='club records'!$N$3, F259&lt;='club records'!$O$3), AND(E259='club records'!$N$4, F259&lt;='club records'!$O$4), AND(E259='club records'!$N$5, F259&lt;='club records'!$O$5))), "CR", " ")</f>
        <v xml:space="preserve"> </v>
      </c>
      <c r="BB259" s="15" t="str">
        <f>IF(AND(B259="4x200", OR(AND(E259='club records'!$N$6, F259&lt;='club records'!$O$6), AND(E259='club records'!$N$7, F259&lt;='club records'!$O$7), AND(E259='club records'!$N$8, F259&lt;='club records'!$O$8), AND(E259='club records'!$N$9, F259&lt;='club records'!$O$9), AND(E259='club records'!$N$10, F259&lt;='club records'!$O$10))), "CR", " ")</f>
        <v xml:space="preserve"> </v>
      </c>
      <c r="BC259" s="15" t="str">
        <f>IF(AND(B259="4x300", AND(E259='club records'!$N$11, F259&lt;='club records'!$O$11)), "CR", " ")</f>
        <v xml:space="preserve"> </v>
      </c>
      <c r="BD259" s="15" t="str">
        <f>IF(AND(B259="4x400", OR(AND(E259='club records'!$N$12, F259&lt;='club records'!$O$12), AND(E259='club records'!$N$13, F259&lt;='club records'!$O$13), AND(E259='club records'!$N$14, F259&lt;='club records'!$O$14), AND(E259='club records'!$N$15, F259&lt;='club records'!$O$15))), "CR", " ")</f>
        <v xml:space="preserve"> </v>
      </c>
      <c r="BE259" s="15" t="str">
        <f>IF(AND(B259="3x800", OR(AND(E259='club records'!$N$16, F259&lt;='club records'!$O$16), AND(E259='club records'!$N$17, F259&lt;='club records'!$O$17), AND(E259='club records'!$N$18, F259&lt;='club records'!$O$18))), "CR", " ")</f>
        <v xml:space="preserve"> </v>
      </c>
      <c r="BF259" s="15" t="str">
        <f>IF(AND(B259="pentathlon", OR(AND(E259='club records'!$N$21, F259&gt;='club records'!$O$21), AND(E259='club records'!$N$22, F259&gt;='club records'!$O$22),AND(E259='club records'!$N$23, F259&gt;='club records'!$O$23),AND(E259='club records'!$N$24, F259&gt;='club records'!$O$24))), "CR", " ")</f>
        <v xml:space="preserve"> </v>
      </c>
      <c r="BG259" s="15" t="str">
        <f>IF(AND(B259="heptathlon", OR(AND(E259='club records'!$N$26, F259&gt;='club records'!$O$26), AND(E259='club records'!$N$27, F259&gt;='club records'!$O$27))), "CR", " ")</f>
        <v xml:space="preserve"> </v>
      </c>
      <c r="BH259" s="15" t="str">
        <f>IF(AND(B259="decathlon", OR(AND(E259='club records'!$N$29, F259&gt;='club records'!$O$29), AND(E259='club records'!$N$30, F259&gt;='club records'!$O$30),AND(E259='club records'!$N$31, F259&gt;='club records'!$O$31))), "CR", " ")</f>
        <v xml:space="preserve"> </v>
      </c>
    </row>
    <row r="260" spans="1:60" ht="14.5" x14ac:dyDescent="0.35">
      <c r="A260" s="1" t="str">
        <f t="shared" si="21"/>
        <v>U17</v>
      </c>
      <c r="B260" s="2">
        <v>200</v>
      </c>
      <c r="C260" s="1" t="s">
        <v>288</v>
      </c>
      <c r="D260" s="1" t="s">
        <v>81</v>
      </c>
      <c r="E260" s="19" t="s">
        <v>14</v>
      </c>
      <c r="F260" s="20">
        <v>25.72</v>
      </c>
      <c r="G260" s="27">
        <v>39903</v>
      </c>
      <c r="H260" s="1" t="s">
        <v>248</v>
      </c>
      <c r="I260" s="1" t="s">
        <v>249</v>
      </c>
      <c r="J260" s="15" t="str">
        <f t="shared" si="22"/>
        <v/>
      </c>
      <c r="K260" s="15" t="str">
        <f>IF(AND(B260=100, OR(AND(E260='club records'!$B$6, F260&lt;='club records'!$C$6), AND(E260='club records'!$B$7, F260&lt;='club records'!$C$7), AND(E260='club records'!$B$8, F260&lt;='club records'!$C$8), AND(E260='club records'!$B$9, F260&lt;='club records'!$C$9), AND(E260='club records'!$B$10, F260&lt;='club records'!$C$10))), "CR", " ")</f>
        <v xml:space="preserve"> </v>
      </c>
      <c r="L260" s="15" t="str">
        <f>IF(AND(B260=200, OR(AND(E260='club records'!$B$11, F260&lt;='club records'!$C$11), AND(E260='club records'!$B$12, F260&lt;='club records'!$C$12), AND(E260='club records'!$B$13, F260&lt;='club records'!$C$13), AND(E260='club records'!$B$14, F260&lt;='club records'!$C$14), AND(E260='club records'!$B$15, F260&lt;='club records'!$C$15))), "CR", " ")</f>
        <v xml:space="preserve"> </v>
      </c>
      <c r="M260" s="15" t="str">
        <f>IF(AND(B260=300, OR(AND(E260='club records'!$B$16, F260&lt;='club records'!$C$16), AND(E260='club records'!$B$17, F260&lt;='club records'!$C$17))), "CR", " ")</f>
        <v xml:space="preserve"> </v>
      </c>
      <c r="N260" s="15" t="str">
        <f>IF(AND(B260=400, OR(AND(E260='club records'!$B$18, F260&lt;='club records'!$C$18), AND(E260='club records'!$B$19, F260&lt;='club records'!$C$19), AND(E260='club records'!$B$20, F260&lt;='club records'!$C$20), AND(E260='club records'!$B$21, F260&lt;='club records'!$C$21))), "CR", " ")</f>
        <v xml:space="preserve"> </v>
      </c>
      <c r="O260" s="15" t="str">
        <f>IF(AND(B260=800, OR(AND(E260='club records'!$B$22, F260&lt;='club records'!$C$22), AND(E260='club records'!$B$23, F260&lt;='club records'!$C$23), AND(E260='club records'!$B$24, F260&lt;='club records'!$C$24), AND(E260='club records'!$B$25, F260&lt;='club records'!$C$25), AND(E260='club records'!$B$26, F260&lt;='club records'!$C$26))), "CR", " ")</f>
        <v xml:space="preserve"> </v>
      </c>
      <c r="P260" s="15" t="str">
        <f>IF(AND(B260=1000, OR(AND(E260='club records'!$B$27, F260&lt;='club records'!$C$27), AND(E260='club records'!$B$28, F260&lt;='club records'!$C$28))), "CR", " ")</f>
        <v xml:space="preserve"> </v>
      </c>
      <c r="Q260" s="15" t="str">
        <f>IF(AND(B260=1500, OR(AND(E260='club records'!$B$29, F260&lt;='club records'!$C$29), AND(E260='club records'!$B$30, F260&lt;='club records'!$C$30), AND(E260='club records'!$B$31, F260&lt;='club records'!$C$31), AND(E260='club records'!$B$32, F260&lt;='club records'!$C$32), AND(E260='club records'!$B$33, F260&lt;='club records'!$C$33))), "CR", " ")</f>
        <v xml:space="preserve"> </v>
      </c>
      <c r="R260" s="15" t="str">
        <f>IF(AND(B260="1600 (Mile)",OR(AND(E260='club records'!$B$34,F260&lt;='club records'!$C$34),AND(E260='club records'!$B$35,F260&lt;='club records'!$C$35),AND(E260='club records'!$B$36,F260&lt;='club records'!$C$36),AND(E260='club records'!$B$37,F260&lt;='club records'!$C$37))),"CR"," ")</f>
        <v xml:space="preserve"> </v>
      </c>
      <c r="S260" s="15" t="str">
        <f>IF(AND(B260=3000, OR(AND(E260='club records'!$B$38, F260&lt;='club records'!$C$38), AND(E260='club records'!$B$39, F260&lt;='club records'!$C$39), AND(E260='club records'!$B$40, F260&lt;='club records'!$C$40), AND(E260='club records'!$B$41, F260&lt;='club records'!$C$41))), "CR", " ")</f>
        <v xml:space="preserve"> </v>
      </c>
      <c r="T260" s="15" t="str">
        <f>IF(AND(B260=5000, OR(AND(E260='club records'!$B$42, F260&lt;='club records'!$C$42), AND(E260='club records'!$B$43, F260&lt;='club records'!$C$43))), "CR", " ")</f>
        <v xml:space="preserve"> </v>
      </c>
      <c r="U260" s="14" t="str">
        <f>IF(AND(B260=10000, OR(AND(E260='club records'!$B$44, F260&lt;='club records'!$C$44), AND(E260='club records'!$B$45, F260&lt;='club records'!$C$45))), "CR", " ")</f>
        <v xml:space="preserve"> </v>
      </c>
      <c r="V260" s="14" t="str">
        <f>IF(AND(B260="high jump", OR(AND(E260='club records'!$F$1, F260&gt;='club records'!$G$1), AND(E260='club records'!$F$2, F260&gt;='club records'!$G$2), AND(E260='club records'!$F$3, F260&gt;='club records'!$G$3), AND(E260='club records'!$F$4, F260&gt;='club records'!$G$4), AND(E260='club records'!$F$5, F260&gt;='club records'!$G$5))), "CR", " ")</f>
        <v xml:space="preserve"> </v>
      </c>
      <c r="W260" s="14" t="str">
        <f>IF(AND(B260="long jump", OR(AND(E260='club records'!$F$6, F260&gt;='club records'!$G$6), AND(E260='club records'!$F$7, F260&gt;='club records'!$G$7), AND(E260='club records'!$F$8, F260&gt;='club records'!$G$8), AND(E260='club records'!$F$9, F260&gt;='club records'!$G$9), AND(E260='club records'!$F$10, F260&gt;='club records'!$G$10))), "CR", " ")</f>
        <v xml:space="preserve"> </v>
      </c>
      <c r="X260" s="14" t="str">
        <f>IF(AND(B260="triple jump", OR(AND(E260='club records'!$F$11, F260&gt;='club records'!$G$11), AND(E260='club records'!$F$12, F260&gt;='club records'!$G$12), AND(E260='club records'!$F$13, F260&gt;='club records'!$G$13), AND(E260='club records'!$F$14, F260&gt;='club records'!$G$14), AND(E260='club records'!$F$15, F260&gt;='club records'!$G$15))), "CR", " ")</f>
        <v xml:space="preserve"> </v>
      </c>
      <c r="Y260" s="14" t="str">
        <f>IF(AND(B260="pole vault", OR(AND(E260='club records'!$F$16, F260&gt;='club records'!$G$16), AND(E260='club records'!$F$17, F260&gt;='club records'!$G$17), AND(E260='club records'!$F$18, F260&gt;='club records'!$G$18), AND(E260='club records'!$F$19, F260&gt;='club records'!$G$19), AND(E260='club records'!$F$20, F260&gt;='club records'!$G$20))), "CR", " ")</f>
        <v xml:space="preserve"> </v>
      </c>
      <c r="Z260" s="14" t="str">
        <f>IF(AND(B260="discus 1", E260='club records'!$F$21, F260&gt;='club records'!$G$21), "CR", " ")</f>
        <v xml:space="preserve"> </v>
      </c>
      <c r="AA260" s="14" t="str">
        <f>IF(AND(B260="discus 1.25", E260='club records'!$F$22, F260&gt;='club records'!$G$22), "CR", " ")</f>
        <v xml:space="preserve"> </v>
      </c>
      <c r="AB260" s="14" t="str">
        <f>IF(AND(B260="discus 1.5", E260='club records'!$F$23, F260&gt;='club records'!$G$23), "CR", " ")</f>
        <v xml:space="preserve"> </v>
      </c>
      <c r="AC260" s="14" t="str">
        <f>IF(AND(B260="discus 1.75", E260='club records'!$F$24, F260&gt;='club records'!$G$24), "CR", " ")</f>
        <v xml:space="preserve"> </v>
      </c>
      <c r="AD260" s="14" t="str">
        <f>IF(AND(B260="discus 2", E260='club records'!$F$25, F260&gt;='club records'!$G$25), "CR", " ")</f>
        <v xml:space="preserve"> </v>
      </c>
      <c r="AE260" s="14" t="str">
        <f>IF(AND(B260="hammer 4", E260='club records'!$F$27, F260&gt;='club records'!$G$27), "CR", " ")</f>
        <v xml:space="preserve"> </v>
      </c>
      <c r="AF260" s="14" t="str">
        <f>IF(AND(B260="hammer 5", E260='club records'!$F$28, F260&gt;='club records'!$G$28), "CR", " ")</f>
        <v xml:space="preserve"> </v>
      </c>
      <c r="AG260" s="14" t="str">
        <f>IF(AND(B260="hammer 6", E260='club records'!$F$29, F260&gt;='club records'!$G$29), "CR", " ")</f>
        <v xml:space="preserve"> </v>
      </c>
      <c r="AH260" s="14" t="str">
        <f>IF(AND(B260="hammer 7.26", E260='club records'!$F$30, F260&gt;='club records'!$G$30), "CR", " ")</f>
        <v xml:space="preserve"> </v>
      </c>
      <c r="AI260" s="14" t="str">
        <f>IF(AND(B260="javelin 400", E260='club records'!$F$31, F260&gt;='club records'!$G$31), "CR", " ")</f>
        <v xml:space="preserve"> </v>
      </c>
      <c r="AJ260" s="14" t="str">
        <f>IF(AND(B260="javelin 600", E260='club records'!$F$32, F260&gt;='club records'!$G$32), "CR", " ")</f>
        <v xml:space="preserve"> </v>
      </c>
      <c r="AK260" s="14" t="str">
        <f>IF(AND(B260="javelin 700", E260='club records'!$F$33, F260&gt;='club records'!$G$33), "CR", " ")</f>
        <v xml:space="preserve"> </v>
      </c>
      <c r="AL260" s="14" t="str">
        <f>IF(AND(B260="javelin 800", OR(AND(E260='club records'!$F$34, F260&gt;='club records'!$G$34), AND(E260='club records'!$F$35, F260&gt;='club records'!$G$35))), "CR", " ")</f>
        <v xml:space="preserve"> </v>
      </c>
      <c r="AM260" s="14" t="str">
        <f>IF(AND(B260="shot 3", E260='club records'!$F$36, F260&gt;='club records'!$G$36), "CR", " ")</f>
        <v xml:space="preserve"> </v>
      </c>
      <c r="AN260" s="14" t="str">
        <f>IF(AND(B260="shot 4", E260='club records'!$F$37, F260&gt;='club records'!$G$37), "CR", " ")</f>
        <v xml:space="preserve"> </v>
      </c>
      <c r="AO260" s="14" t="str">
        <f>IF(AND(B260="shot 5", E260='club records'!$F$38, F260&gt;='club records'!$G$38), "CR", " ")</f>
        <v xml:space="preserve"> </v>
      </c>
      <c r="AP260" s="14" t="str">
        <f>IF(AND(B260="shot 6", E260='club records'!$F$39, F260&gt;='club records'!$G$39), "CR", " ")</f>
        <v xml:space="preserve"> </v>
      </c>
      <c r="AQ260" s="14" t="str">
        <f>IF(AND(B260="shot 7.26", E260='club records'!$F$40, F260&gt;='club records'!$G$40), "CR", " ")</f>
        <v xml:space="preserve"> </v>
      </c>
      <c r="AR260" s="14" t="str">
        <f>IF(AND(B260="60H",OR(AND(E260='club records'!$J$1,F260&lt;='club records'!$K$1),AND(E260='club records'!$J$2,F260&lt;='club records'!$K$2),AND(E260='club records'!$J$3,F260&lt;='club records'!$K$3),AND(E260='club records'!$J$4,F260&lt;='club records'!$K$4),AND(E260='club records'!$J$5,F260&lt;='club records'!$K$5))),"CR"," ")</f>
        <v xml:space="preserve"> </v>
      </c>
      <c r="AS260" s="14" t="str">
        <f>IF(AND(B260="75H", AND(E260='club records'!$J$6, F260&lt;='club records'!$K$6)), "CR", " ")</f>
        <v xml:space="preserve"> </v>
      </c>
      <c r="AT260" s="14" t="str">
        <f>IF(AND(B260="80H", AND(E260='club records'!$J$7, F260&lt;='club records'!$K$7)), "CR", " ")</f>
        <v xml:space="preserve"> </v>
      </c>
      <c r="AU260" s="14" t="str">
        <f>IF(AND(B260="100H", AND(E260='club records'!$J$8, F260&lt;='club records'!$K$8)), "CR", " ")</f>
        <v xml:space="preserve"> </v>
      </c>
      <c r="AV260" s="14" t="str">
        <f>IF(AND(B260="110H", OR(AND(E260='club records'!$J$9, F260&lt;='club records'!$K$9), AND(E260='club records'!$J$10, F260&lt;='club records'!$K$10))), "CR", " ")</f>
        <v xml:space="preserve"> </v>
      </c>
      <c r="AW260" s="14" t="str">
        <f>IF(AND(B260="400H", OR(AND(E260='club records'!$J$11, F260&lt;='club records'!$K$11), AND(E260='club records'!$J$12, F260&lt;='club records'!$K$12), AND(E260='club records'!$J$13, F260&lt;='club records'!$K$13), AND(E260='club records'!$J$14, F260&lt;='club records'!$K$14))), "CR", " ")</f>
        <v xml:space="preserve"> </v>
      </c>
      <c r="AX260" s="14" t="str">
        <f>IF(AND(B260="1500SC", AND(E260='club records'!$J$15, F260&lt;='club records'!$K$15)), "CR", " ")</f>
        <v xml:space="preserve"> </v>
      </c>
      <c r="AY260" s="14" t="str">
        <f>IF(AND(B260="2000SC", OR(AND(E260='club records'!$J$17, F260&lt;='club records'!$K$17), AND(E260='club records'!$J$18, F260&lt;='club records'!$K$18))), "CR", " ")</f>
        <v xml:space="preserve"> </v>
      </c>
      <c r="AZ260" s="14" t="str">
        <f>IF(AND(B260="3000SC", OR(AND(E260='club records'!$J$20, F260&lt;='club records'!$K$20), AND(E260='club records'!$J$21, F260&lt;='club records'!$K$21))), "CR", " ")</f>
        <v xml:space="preserve"> </v>
      </c>
      <c r="BA260" s="15" t="str">
        <f>IF(AND(B260="4x100", OR(AND(E260='club records'!$N$1, F260&lt;='club records'!$O$1), AND(E260='club records'!$N$2, F260&lt;='club records'!$O$2), AND(E260='club records'!$N$3, F260&lt;='club records'!$O$3), AND(E260='club records'!$N$4, F260&lt;='club records'!$O$4), AND(E260='club records'!$N$5, F260&lt;='club records'!$O$5))), "CR", " ")</f>
        <v xml:space="preserve"> </v>
      </c>
      <c r="BB260" s="15" t="str">
        <f>IF(AND(B260="4x200", OR(AND(E260='club records'!$N$6, F260&lt;='club records'!$O$6), AND(E260='club records'!$N$7, F260&lt;='club records'!$O$7), AND(E260='club records'!$N$8, F260&lt;='club records'!$O$8), AND(E260='club records'!$N$9, F260&lt;='club records'!$O$9), AND(E260='club records'!$N$10, F260&lt;='club records'!$O$10))), "CR", " ")</f>
        <v xml:space="preserve"> </v>
      </c>
      <c r="BC260" s="15" t="str">
        <f>IF(AND(B260="4x300", AND(E260='club records'!$N$11, F260&lt;='club records'!$O$11)), "CR", " ")</f>
        <v xml:space="preserve"> </v>
      </c>
      <c r="BD260" s="15" t="str">
        <f>IF(AND(B260="4x400", OR(AND(E260='club records'!$N$12, F260&lt;='club records'!$O$12), AND(E260='club records'!$N$13, F260&lt;='club records'!$O$13), AND(E260='club records'!$N$14, F260&lt;='club records'!$O$14), AND(E260='club records'!$N$15, F260&lt;='club records'!$O$15))), "CR", " ")</f>
        <v xml:space="preserve"> </v>
      </c>
      <c r="BE260" s="15" t="str">
        <f>IF(AND(B260="3x800", OR(AND(E260='club records'!$N$16, F260&lt;='club records'!$O$16), AND(E260='club records'!$N$17, F260&lt;='club records'!$O$17), AND(E260='club records'!$N$18, F260&lt;='club records'!$O$18))), "CR", " ")</f>
        <v xml:space="preserve"> </v>
      </c>
      <c r="BF260" s="15" t="str">
        <f>IF(AND(B260="pentathlon", OR(AND(E260='club records'!$N$21, F260&gt;='club records'!$O$21), AND(E260='club records'!$N$22, F260&gt;='club records'!$O$22),AND(E260='club records'!$N$23, F260&gt;='club records'!$O$23),AND(E260='club records'!$N$24, F260&gt;='club records'!$O$24))), "CR", " ")</f>
        <v xml:space="preserve"> </v>
      </c>
      <c r="BG260" s="15" t="str">
        <f>IF(AND(B260="heptathlon", OR(AND(E260='club records'!$N$26, F260&gt;='club records'!$O$26), AND(E260='club records'!$N$27, F260&gt;='club records'!$O$27))), "CR", " ")</f>
        <v xml:space="preserve"> </v>
      </c>
      <c r="BH260" s="15" t="str">
        <f>IF(AND(B260="decathlon", OR(AND(E260='club records'!$N$29, F260&gt;='club records'!$O$29), AND(E260='club records'!$N$30, F260&gt;='club records'!$O$30),AND(E260='club records'!$N$31, F260&gt;='club records'!$O$31))), "CR", " ")</f>
        <v xml:space="preserve"> </v>
      </c>
    </row>
    <row r="261" spans="1:60" ht="14.5" x14ac:dyDescent="0.35">
      <c r="A261" s="1" t="str">
        <f t="shared" si="21"/>
        <v>U17</v>
      </c>
      <c r="B261" s="2">
        <v>200</v>
      </c>
      <c r="C261" s="1" t="s">
        <v>75</v>
      </c>
      <c r="D261" s="1" t="s">
        <v>76</v>
      </c>
      <c r="E261" s="19" t="s">
        <v>14</v>
      </c>
      <c r="F261" s="21">
        <v>25.8</v>
      </c>
      <c r="G261" s="27">
        <v>43582</v>
      </c>
      <c r="H261" s="1" t="s">
        <v>313</v>
      </c>
      <c r="I261" s="1" t="s">
        <v>507</v>
      </c>
      <c r="J261" s="15" t="str">
        <f t="shared" si="22"/>
        <v/>
      </c>
      <c r="K261" s="15" t="str">
        <f>IF(AND(B261=100, OR(AND(E261='club records'!$B$6, F261&lt;='club records'!$C$6), AND(E261='club records'!$B$7, F261&lt;='club records'!$C$7), AND(E261='club records'!$B$8, F261&lt;='club records'!$C$8), AND(E261='club records'!$B$9, F261&lt;='club records'!$C$9), AND(E261='club records'!$B$10, F261&lt;='club records'!$C$10))), "CR", " ")</f>
        <v xml:space="preserve"> </v>
      </c>
      <c r="L261" s="15" t="str">
        <f>IF(AND(B261=200, OR(AND(E261='club records'!$B$11, F261&lt;='club records'!$C$11), AND(E261='club records'!$B$12, F261&lt;='club records'!$C$12), AND(E261='club records'!$B$13, F261&lt;='club records'!$C$13), AND(E261='club records'!$B$14, F261&lt;='club records'!$C$14), AND(E261='club records'!$B$15, F261&lt;='club records'!$C$15))), "CR", " ")</f>
        <v xml:space="preserve"> </v>
      </c>
      <c r="M261" s="15" t="str">
        <f>IF(AND(B261=300, OR(AND(E261='club records'!$B$16, F261&lt;='club records'!$C$16), AND(E261='club records'!$B$17, F261&lt;='club records'!$C$17))), "CR", " ")</f>
        <v xml:space="preserve"> </v>
      </c>
      <c r="N261" s="15" t="str">
        <f>IF(AND(B261=400, OR(AND(E261='club records'!$B$18, F261&lt;='club records'!$C$18), AND(E261='club records'!$B$19, F261&lt;='club records'!$C$19), AND(E261='club records'!$B$20, F261&lt;='club records'!$C$20), AND(E261='club records'!$B$21, F261&lt;='club records'!$C$21))), "CR", " ")</f>
        <v xml:space="preserve"> </v>
      </c>
      <c r="O261" s="15" t="str">
        <f>IF(AND(B261=800, OR(AND(E261='club records'!$B$22, F261&lt;='club records'!$C$22), AND(E261='club records'!$B$23, F261&lt;='club records'!$C$23), AND(E261='club records'!$B$24, F261&lt;='club records'!$C$24), AND(E261='club records'!$B$25, F261&lt;='club records'!$C$25), AND(E261='club records'!$B$26, F261&lt;='club records'!$C$26))), "CR", " ")</f>
        <v xml:space="preserve"> </v>
      </c>
      <c r="P261" s="15" t="str">
        <f>IF(AND(B261=1000, OR(AND(E261='club records'!$B$27, F261&lt;='club records'!$C$27), AND(E261='club records'!$B$28, F261&lt;='club records'!$C$28))), "CR", " ")</f>
        <v xml:space="preserve"> </v>
      </c>
      <c r="Q261" s="15" t="str">
        <f>IF(AND(B261=1500, OR(AND(E261='club records'!$B$29, F261&lt;='club records'!$C$29), AND(E261='club records'!$B$30, F261&lt;='club records'!$C$30), AND(E261='club records'!$B$31, F261&lt;='club records'!$C$31), AND(E261='club records'!$B$32, F261&lt;='club records'!$C$32), AND(E261='club records'!$B$33, F261&lt;='club records'!$C$33))), "CR", " ")</f>
        <v xml:space="preserve"> </v>
      </c>
      <c r="R261" s="15" t="str">
        <f>IF(AND(B261="1600 (Mile)",OR(AND(E261='club records'!$B$34,F261&lt;='club records'!$C$34),AND(E261='club records'!$B$35,F261&lt;='club records'!$C$35),AND(E261='club records'!$B$36,F261&lt;='club records'!$C$36),AND(E261='club records'!$B$37,F261&lt;='club records'!$C$37))),"CR"," ")</f>
        <v xml:space="preserve"> </v>
      </c>
      <c r="S261" s="15" t="str">
        <f>IF(AND(B261=3000, OR(AND(E261='club records'!$B$38, F261&lt;='club records'!$C$38), AND(E261='club records'!$B$39, F261&lt;='club records'!$C$39), AND(E261='club records'!$B$40, F261&lt;='club records'!$C$40), AND(E261='club records'!$B$41, F261&lt;='club records'!$C$41))), "CR", " ")</f>
        <v xml:space="preserve"> </v>
      </c>
      <c r="T261" s="15" t="str">
        <f>IF(AND(B261=5000, OR(AND(E261='club records'!$B$42, F261&lt;='club records'!$C$42), AND(E261='club records'!$B$43, F261&lt;='club records'!$C$43))), "CR", " ")</f>
        <v xml:space="preserve"> </v>
      </c>
      <c r="U261" s="14" t="str">
        <f>IF(AND(B261=10000, OR(AND(E261='club records'!$B$44, F261&lt;='club records'!$C$44), AND(E261='club records'!$B$45, F261&lt;='club records'!$C$45))), "CR", " ")</f>
        <v xml:space="preserve"> </v>
      </c>
      <c r="V261" s="14" t="str">
        <f>IF(AND(B261="high jump", OR(AND(E261='club records'!$F$1, F261&gt;='club records'!$G$1), AND(E261='club records'!$F$2, F261&gt;='club records'!$G$2), AND(E261='club records'!$F$3, F261&gt;='club records'!$G$3), AND(E261='club records'!$F$4, F261&gt;='club records'!$G$4), AND(E261='club records'!$F$5, F261&gt;='club records'!$G$5))), "CR", " ")</f>
        <v xml:space="preserve"> </v>
      </c>
      <c r="W261" s="14" t="str">
        <f>IF(AND(B261="long jump", OR(AND(E261='club records'!$F$6, F261&gt;='club records'!$G$6), AND(E261='club records'!$F$7, F261&gt;='club records'!$G$7), AND(E261='club records'!$F$8, F261&gt;='club records'!$G$8), AND(E261='club records'!$F$9, F261&gt;='club records'!$G$9), AND(E261='club records'!$F$10, F261&gt;='club records'!$G$10))), "CR", " ")</f>
        <v xml:space="preserve"> </v>
      </c>
      <c r="X261" s="14" t="str">
        <f>IF(AND(B261="triple jump", OR(AND(E261='club records'!$F$11, F261&gt;='club records'!$G$11), AND(E261='club records'!$F$12, F261&gt;='club records'!$G$12), AND(E261='club records'!$F$13, F261&gt;='club records'!$G$13), AND(E261='club records'!$F$14, F261&gt;='club records'!$G$14), AND(E261='club records'!$F$15, F261&gt;='club records'!$G$15))), "CR", " ")</f>
        <v xml:space="preserve"> </v>
      </c>
      <c r="Y261" s="14" t="str">
        <f>IF(AND(B261="pole vault", OR(AND(E261='club records'!$F$16, F261&gt;='club records'!$G$16), AND(E261='club records'!$F$17, F261&gt;='club records'!$G$17), AND(E261='club records'!$F$18, F261&gt;='club records'!$G$18), AND(E261='club records'!$F$19, F261&gt;='club records'!$G$19), AND(E261='club records'!$F$20, F261&gt;='club records'!$G$20))), "CR", " ")</f>
        <v xml:space="preserve"> </v>
      </c>
      <c r="Z261" s="14" t="str">
        <f>IF(AND(B261="discus 1", E261='club records'!$F$21, F261&gt;='club records'!$G$21), "CR", " ")</f>
        <v xml:space="preserve"> </v>
      </c>
      <c r="AA261" s="14" t="str">
        <f>IF(AND(B261="discus 1.25", E261='club records'!$F$22, F261&gt;='club records'!$G$22), "CR", " ")</f>
        <v xml:space="preserve"> </v>
      </c>
      <c r="AB261" s="14" t="str">
        <f>IF(AND(B261="discus 1.5", E261='club records'!$F$23, F261&gt;='club records'!$G$23), "CR", " ")</f>
        <v xml:space="preserve"> </v>
      </c>
      <c r="AC261" s="14" t="str">
        <f>IF(AND(B261="discus 1.75", E261='club records'!$F$24, F261&gt;='club records'!$G$24), "CR", " ")</f>
        <v xml:space="preserve"> </v>
      </c>
      <c r="AD261" s="14" t="str">
        <f>IF(AND(B261="discus 2", E261='club records'!$F$25, F261&gt;='club records'!$G$25), "CR", " ")</f>
        <v xml:space="preserve"> </v>
      </c>
      <c r="AE261" s="14" t="str">
        <f>IF(AND(B261="hammer 4", E261='club records'!$F$27, F261&gt;='club records'!$G$27), "CR", " ")</f>
        <v xml:space="preserve"> </v>
      </c>
      <c r="AF261" s="14" t="str">
        <f>IF(AND(B261="hammer 5", E261='club records'!$F$28, F261&gt;='club records'!$G$28), "CR", " ")</f>
        <v xml:space="preserve"> </v>
      </c>
      <c r="AG261" s="14" t="str">
        <f>IF(AND(B261="hammer 6", E261='club records'!$F$29, F261&gt;='club records'!$G$29), "CR", " ")</f>
        <v xml:space="preserve"> </v>
      </c>
      <c r="AH261" s="14" t="str">
        <f>IF(AND(B261="hammer 7.26", E261='club records'!$F$30, F261&gt;='club records'!$G$30), "CR", " ")</f>
        <v xml:space="preserve"> </v>
      </c>
      <c r="AI261" s="14" t="str">
        <f>IF(AND(B261="javelin 400", E261='club records'!$F$31, F261&gt;='club records'!$G$31), "CR", " ")</f>
        <v xml:space="preserve"> </v>
      </c>
      <c r="AJ261" s="14" t="str">
        <f>IF(AND(B261="javelin 600", E261='club records'!$F$32, F261&gt;='club records'!$G$32), "CR", " ")</f>
        <v xml:space="preserve"> </v>
      </c>
      <c r="AK261" s="14" t="str">
        <f>IF(AND(B261="javelin 700", E261='club records'!$F$33, F261&gt;='club records'!$G$33), "CR", " ")</f>
        <v xml:space="preserve"> </v>
      </c>
      <c r="AL261" s="14" t="str">
        <f>IF(AND(B261="javelin 800", OR(AND(E261='club records'!$F$34, F261&gt;='club records'!$G$34), AND(E261='club records'!$F$35, F261&gt;='club records'!$G$35))), "CR", " ")</f>
        <v xml:space="preserve"> </v>
      </c>
      <c r="AM261" s="14" t="str">
        <f>IF(AND(B261="shot 3", E261='club records'!$F$36, F261&gt;='club records'!$G$36), "CR", " ")</f>
        <v xml:space="preserve"> </v>
      </c>
      <c r="AN261" s="14" t="str">
        <f>IF(AND(B261="shot 4", E261='club records'!$F$37, F261&gt;='club records'!$G$37), "CR", " ")</f>
        <v xml:space="preserve"> </v>
      </c>
      <c r="AO261" s="14" t="str">
        <f>IF(AND(B261="shot 5", E261='club records'!$F$38, F261&gt;='club records'!$G$38), "CR", " ")</f>
        <v xml:space="preserve"> </v>
      </c>
      <c r="AP261" s="14" t="str">
        <f>IF(AND(B261="shot 6", E261='club records'!$F$39, F261&gt;='club records'!$G$39), "CR", " ")</f>
        <v xml:space="preserve"> </v>
      </c>
      <c r="AQ261" s="14" t="str">
        <f>IF(AND(B261="shot 7.26", E261='club records'!$F$40, F261&gt;='club records'!$G$40), "CR", " ")</f>
        <v xml:space="preserve"> </v>
      </c>
      <c r="AR261" s="14" t="str">
        <f>IF(AND(B261="60H",OR(AND(E261='club records'!$J$1,F261&lt;='club records'!$K$1),AND(E261='club records'!$J$2,F261&lt;='club records'!$K$2),AND(E261='club records'!$J$3,F261&lt;='club records'!$K$3),AND(E261='club records'!$J$4,F261&lt;='club records'!$K$4),AND(E261='club records'!$J$5,F261&lt;='club records'!$K$5))),"CR"," ")</f>
        <v xml:space="preserve"> </v>
      </c>
      <c r="AS261" s="14" t="str">
        <f>IF(AND(B261="75H", AND(E261='club records'!$J$6, F261&lt;='club records'!$K$6)), "CR", " ")</f>
        <v xml:space="preserve"> </v>
      </c>
      <c r="AT261" s="14" t="str">
        <f>IF(AND(B261="80H", AND(E261='club records'!$J$7, F261&lt;='club records'!$K$7)), "CR", " ")</f>
        <v xml:space="preserve"> </v>
      </c>
      <c r="AU261" s="14" t="str">
        <f>IF(AND(B261="100H", AND(E261='club records'!$J$8, F261&lt;='club records'!$K$8)), "CR", " ")</f>
        <v xml:space="preserve"> </v>
      </c>
      <c r="AV261" s="14" t="str">
        <f>IF(AND(B261="110H", OR(AND(E261='club records'!$J$9, F261&lt;='club records'!$K$9), AND(E261='club records'!$J$10, F261&lt;='club records'!$K$10))), "CR", " ")</f>
        <v xml:space="preserve"> </v>
      </c>
      <c r="AW261" s="14" t="str">
        <f>IF(AND(B261="400H", OR(AND(E261='club records'!$J$11, F261&lt;='club records'!$K$11), AND(E261='club records'!$J$12, F261&lt;='club records'!$K$12), AND(E261='club records'!$J$13, F261&lt;='club records'!$K$13), AND(E261='club records'!$J$14, F261&lt;='club records'!$K$14))), "CR", " ")</f>
        <v xml:space="preserve"> </v>
      </c>
      <c r="AX261" s="14" t="str">
        <f>IF(AND(B261="1500SC", AND(E261='club records'!$J$15, F261&lt;='club records'!$K$15)), "CR", " ")</f>
        <v xml:space="preserve"> </v>
      </c>
      <c r="AY261" s="14" t="str">
        <f>IF(AND(B261="2000SC", OR(AND(E261='club records'!$J$17, F261&lt;='club records'!$K$17), AND(E261='club records'!$J$18, F261&lt;='club records'!$K$18))), "CR", " ")</f>
        <v xml:space="preserve"> </v>
      </c>
      <c r="AZ261" s="14" t="str">
        <f>IF(AND(B261="3000SC", OR(AND(E261='club records'!$J$20, F261&lt;='club records'!$K$20), AND(E261='club records'!$J$21, F261&lt;='club records'!$K$21))), "CR", " ")</f>
        <v xml:space="preserve"> </v>
      </c>
      <c r="BA261" s="15" t="str">
        <f>IF(AND(B261="4x100", OR(AND(E261='club records'!$N$1, F261&lt;='club records'!$O$1), AND(E261='club records'!$N$2, F261&lt;='club records'!$O$2), AND(E261='club records'!$N$3, F261&lt;='club records'!$O$3), AND(E261='club records'!$N$4, F261&lt;='club records'!$O$4), AND(E261='club records'!$N$5, F261&lt;='club records'!$O$5))), "CR", " ")</f>
        <v xml:space="preserve"> </v>
      </c>
      <c r="BB261" s="15" t="str">
        <f>IF(AND(B261="4x200", OR(AND(E261='club records'!$N$6, F261&lt;='club records'!$O$6), AND(E261='club records'!$N$7, F261&lt;='club records'!$O$7), AND(E261='club records'!$N$8, F261&lt;='club records'!$O$8), AND(E261='club records'!$N$9, F261&lt;='club records'!$O$9), AND(E261='club records'!$N$10, F261&lt;='club records'!$O$10))), "CR", " ")</f>
        <v xml:space="preserve"> </v>
      </c>
      <c r="BC261" s="15" t="str">
        <f>IF(AND(B261="4x300", AND(E261='club records'!$N$11, F261&lt;='club records'!$O$11)), "CR", " ")</f>
        <v xml:space="preserve"> </v>
      </c>
      <c r="BD261" s="15" t="str">
        <f>IF(AND(B261="4x400", OR(AND(E261='club records'!$N$12, F261&lt;='club records'!$O$12), AND(E261='club records'!$N$13, F261&lt;='club records'!$O$13), AND(E261='club records'!$N$14, F261&lt;='club records'!$O$14), AND(E261='club records'!$N$15, F261&lt;='club records'!$O$15))), "CR", " ")</f>
        <v xml:space="preserve"> </v>
      </c>
      <c r="BE261" s="15" t="str">
        <f>IF(AND(B261="3x800", OR(AND(E261='club records'!$N$16, F261&lt;='club records'!$O$16), AND(E261='club records'!$N$17, F261&lt;='club records'!$O$17), AND(E261='club records'!$N$18, F261&lt;='club records'!$O$18))), "CR", " ")</f>
        <v xml:space="preserve"> </v>
      </c>
      <c r="BF261" s="15" t="str">
        <f>IF(AND(B261="pentathlon", OR(AND(E261='club records'!$N$21, F261&gt;='club records'!$O$21), AND(E261='club records'!$N$22, F261&gt;='club records'!$O$22),AND(E261='club records'!$N$23, F261&gt;='club records'!$O$23),AND(E261='club records'!$N$24, F261&gt;='club records'!$O$24))), "CR", " ")</f>
        <v xml:space="preserve"> </v>
      </c>
      <c r="BG261" s="15" t="str">
        <f>IF(AND(B261="heptathlon", OR(AND(E261='club records'!$N$26, F261&gt;='club records'!$O$26), AND(E261='club records'!$N$27, F261&gt;='club records'!$O$27))), "CR", " ")</f>
        <v xml:space="preserve"> </v>
      </c>
      <c r="BH261" s="15" t="str">
        <f>IF(AND(B261="decathlon", OR(AND(E261='club records'!$N$29, F261&gt;='club records'!$O$29), AND(E261='club records'!$N$30, F261&gt;='club records'!$O$30),AND(E261='club records'!$N$31, F261&gt;='club records'!$O$31))), "CR", " ")</f>
        <v xml:space="preserve"> </v>
      </c>
    </row>
    <row r="262" spans="1:60" ht="14.5" x14ac:dyDescent="0.35">
      <c r="A262" s="1" t="str">
        <f t="shared" si="21"/>
        <v>U17</v>
      </c>
      <c r="B262" s="2">
        <v>200</v>
      </c>
      <c r="C262" s="1" t="s">
        <v>83</v>
      </c>
      <c r="D262" s="1" t="s">
        <v>84</v>
      </c>
      <c r="E262" s="19" t="s">
        <v>14</v>
      </c>
      <c r="F262" s="20">
        <v>26.71</v>
      </c>
      <c r="G262" s="27">
        <v>43621</v>
      </c>
      <c r="H262" s="1" t="s">
        <v>313</v>
      </c>
      <c r="I262" s="1" t="s">
        <v>305</v>
      </c>
      <c r="J262" s="15" t="str">
        <f t="shared" si="22"/>
        <v/>
      </c>
      <c r="K262" s="15" t="str">
        <f>IF(AND(B262=100, OR(AND(E262='club records'!$B$6, F262&lt;='club records'!$C$6), AND(E262='club records'!$B$7, F262&lt;='club records'!$C$7), AND(E262='club records'!$B$8, F262&lt;='club records'!$C$8), AND(E262='club records'!$B$9, F262&lt;='club records'!$C$9), AND(E262='club records'!$B$10, F262&lt;='club records'!$C$10))), "CR", " ")</f>
        <v xml:space="preserve"> </v>
      </c>
      <c r="L262" s="15" t="str">
        <f>IF(AND(B262=200, OR(AND(E262='club records'!$B$11, F262&lt;='club records'!$C$11), AND(E262='club records'!$B$12, F262&lt;='club records'!$C$12), AND(E262='club records'!$B$13, F262&lt;='club records'!$C$13), AND(E262='club records'!$B$14, F262&lt;='club records'!$C$14), AND(E262='club records'!$B$15, F262&lt;='club records'!$C$15))), "CR", " ")</f>
        <v xml:space="preserve"> </v>
      </c>
      <c r="M262" s="15" t="str">
        <f>IF(AND(B262=300, OR(AND(E262='club records'!$B$16, F262&lt;='club records'!$C$16), AND(E262='club records'!$B$17, F262&lt;='club records'!$C$17))), "CR", " ")</f>
        <v xml:space="preserve"> </v>
      </c>
      <c r="N262" s="15" t="str">
        <f>IF(AND(B262=400, OR(AND(E262='club records'!$B$18, F262&lt;='club records'!$C$18), AND(E262='club records'!$B$19, F262&lt;='club records'!$C$19), AND(E262='club records'!$B$20, F262&lt;='club records'!$C$20), AND(E262='club records'!$B$21, F262&lt;='club records'!$C$21))), "CR", " ")</f>
        <v xml:space="preserve"> </v>
      </c>
      <c r="O262" s="15" t="str">
        <f>IF(AND(B262=800, OR(AND(E262='club records'!$B$22, F262&lt;='club records'!$C$22), AND(E262='club records'!$B$23, F262&lt;='club records'!$C$23), AND(E262='club records'!$B$24, F262&lt;='club records'!$C$24), AND(E262='club records'!$B$25, F262&lt;='club records'!$C$25), AND(E262='club records'!$B$26, F262&lt;='club records'!$C$26))), "CR", " ")</f>
        <v xml:space="preserve"> </v>
      </c>
      <c r="P262" s="15" t="str">
        <f>IF(AND(B262=1000, OR(AND(E262='club records'!$B$27, F262&lt;='club records'!$C$27), AND(E262='club records'!$B$28, F262&lt;='club records'!$C$28))), "CR", " ")</f>
        <v xml:space="preserve"> </v>
      </c>
      <c r="Q262" s="15" t="str">
        <f>IF(AND(B262=1500, OR(AND(E262='club records'!$B$29, F262&lt;='club records'!$C$29), AND(E262='club records'!$B$30, F262&lt;='club records'!$C$30), AND(E262='club records'!$B$31, F262&lt;='club records'!$C$31), AND(E262='club records'!$B$32, F262&lt;='club records'!$C$32), AND(E262='club records'!$B$33, F262&lt;='club records'!$C$33))), "CR", " ")</f>
        <v xml:space="preserve"> </v>
      </c>
      <c r="R262" s="15" t="str">
        <f>IF(AND(B262="1600 (Mile)",OR(AND(E262='club records'!$B$34,F262&lt;='club records'!$C$34),AND(E262='club records'!$B$35,F262&lt;='club records'!$C$35),AND(E262='club records'!$B$36,F262&lt;='club records'!$C$36),AND(E262='club records'!$B$37,F262&lt;='club records'!$C$37))),"CR"," ")</f>
        <v xml:space="preserve"> </v>
      </c>
      <c r="S262" s="15" t="str">
        <f>IF(AND(B262=3000, OR(AND(E262='club records'!$B$38, F262&lt;='club records'!$C$38), AND(E262='club records'!$B$39, F262&lt;='club records'!$C$39), AND(E262='club records'!$B$40, F262&lt;='club records'!$C$40), AND(E262='club records'!$B$41, F262&lt;='club records'!$C$41))), "CR", " ")</f>
        <v xml:space="preserve"> </v>
      </c>
      <c r="T262" s="15" t="str">
        <f>IF(AND(B262=5000, OR(AND(E262='club records'!$B$42, F262&lt;='club records'!$C$42), AND(E262='club records'!$B$43, F262&lt;='club records'!$C$43))), "CR", " ")</f>
        <v xml:space="preserve"> </v>
      </c>
      <c r="U262" s="14" t="str">
        <f>IF(AND(B262=10000, OR(AND(E262='club records'!$B$44, F262&lt;='club records'!$C$44), AND(E262='club records'!$B$45, F262&lt;='club records'!$C$45))), "CR", " ")</f>
        <v xml:space="preserve"> </v>
      </c>
      <c r="V262" s="14" t="str">
        <f>IF(AND(B262="high jump", OR(AND(E262='club records'!$F$1, F262&gt;='club records'!$G$1), AND(E262='club records'!$F$2, F262&gt;='club records'!$G$2), AND(E262='club records'!$F$3, F262&gt;='club records'!$G$3), AND(E262='club records'!$F$4, F262&gt;='club records'!$G$4), AND(E262='club records'!$F$5, F262&gt;='club records'!$G$5))), "CR", " ")</f>
        <v xml:space="preserve"> </v>
      </c>
      <c r="W262" s="14" t="str">
        <f>IF(AND(B262="long jump", OR(AND(E262='club records'!$F$6, F262&gt;='club records'!$G$6), AND(E262='club records'!$F$7, F262&gt;='club records'!$G$7), AND(E262='club records'!$F$8, F262&gt;='club records'!$G$8), AND(E262='club records'!$F$9, F262&gt;='club records'!$G$9), AND(E262='club records'!$F$10, F262&gt;='club records'!$G$10))), "CR", " ")</f>
        <v xml:space="preserve"> </v>
      </c>
      <c r="X262" s="14" t="str">
        <f>IF(AND(B262="triple jump", OR(AND(E262='club records'!$F$11, F262&gt;='club records'!$G$11), AND(E262='club records'!$F$12, F262&gt;='club records'!$G$12), AND(E262='club records'!$F$13, F262&gt;='club records'!$G$13), AND(E262='club records'!$F$14, F262&gt;='club records'!$G$14), AND(E262='club records'!$F$15, F262&gt;='club records'!$G$15))), "CR", " ")</f>
        <v xml:space="preserve"> </v>
      </c>
      <c r="Y262" s="14" t="str">
        <f>IF(AND(B262="pole vault", OR(AND(E262='club records'!$F$16, F262&gt;='club records'!$G$16), AND(E262='club records'!$F$17, F262&gt;='club records'!$G$17), AND(E262='club records'!$F$18, F262&gt;='club records'!$G$18), AND(E262='club records'!$F$19, F262&gt;='club records'!$G$19), AND(E262='club records'!$F$20, F262&gt;='club records'!$G$20))), "CR", " ")</f>
        <v xml:space="preserve"> </v>
      </c>
      <c r="Z262" s="14" t="str">
        <f>IF(AND(B262="discus 1", E262='club records'!$F$21, F262&gt;='club records'!$G$21), "CR", " ")</f>
        <v xml:space="preserve"> </v>
      </c>
      <c r="AA262" s="14" t="str">
        <f>IF(AND(B262="discus 1.25", E262='club records'!$F$22, F262&gt;='club records'!$G$22), "CR", " ")</f>
        <v xml:space="preserve"> </v>
      </c>
      <c r="AB262" s="14" t="str">
        <f>IF(AND(B262="discus 1.5", E262='club records'!$F$23, F262&gt;='club records'!$G$23), "CR", " ")</f>
        <v xml:space="preserve"> </v>
      </c>
      <c r="AC262" s="14" t="str">
        <f>IF(AND(B262="discus 1.75", E262='club records'!$F$24, F262&gt;='club records'!$G$24), "CR", " ")</f>
        <v xml:space="preserve"> </v>
      </c>
      <c r="AD262" s="14" t="str">
        <f>IF(AND(B262="discus 2", E262='club records'!$F$25, F262&gt;='club records'!$G$25), "CR", " ")</f>
        <v xml:space="preserve"> </v>
      </c>
      <c r="AE262" s="14" t="str">
        <f>IF(AND(B262="hammer 4", E262='club records'!$F$27, F262&gt;='club records'!$G$27), "CR", " ")</f>
        <v xml:space="preserve"> </v>
      </c>
      <c r="AF262" s="14" t="str">
        <f>IF(AND(B262="hammer 5", E262='club records'!$F$28, F262&gt;='club records'!$G$28), "CR", " ")</f>
        <v xml:space="preserve"> </v>
      </c>
      <c r="AG262" s="14" t="str">
        <f>IF(AND(B262="hammer 6", E262='club records'!$F$29, F262&gt;='club records'!$G$29), "CR", " ")</f>
        <v xml:space="preserve"> </v>
      </c>
      <c r="AH262" s="14" t="str">
        <f>IF(AND(B262="hammer 7.26", E262='club records'!$F$30, F262&gt;='club records'!$G$30), "CR", " ")</f>
        <v xml:space="preserve"> </v>
      </c>
      <c r="AI262" s="14" t="str">
        <f>IF(AND(B262="javelin 400", E262='club records'!$F$31, F262&gt;='club records'!$G$31), "CR", " ")</f>
        <v xml:space="preserve"> </v>
      </c>
      <c r="AJ262" s="14" t="str">
        <f>IF(AND(B262="javelin 600", E262='club records'!$F$32, F262&gt;='club records'!$G$32), "CR", " ")</f>
        <v xml:space="preserve"> </v>
      </c>
      <c r="AK262" s="14" t="str">
        <f>IF(AND(B262="javelin 700", E262='club records'!$F$33, F262&gt;='club records'!$G$33), "CR", " ")</f>
        <v xml:space="preserve"> </v>
      </c>
      <c r="AL262" s="14" t="str">
        <f>IF(AND(B262="javelin 800", OR(AND(E262='club records'!$F$34, F262&gt;='club records'!$G$34), AND(E262='club records'!$F$35, F262&gt;='club records'!$G$35))), "CR", " ")</f>
        <v xml:space="preserve"> </v>
      </c>
      <c r="AM262" s="14" t="str">
        <f>IF(AND(B262="shot 3", E262='club records'!$F$36, F262&gt;='club records'!$G$36), "CR", " ")</f>
        <v xml:space="preserve"> </v>
      </c>
      <c r="AN262" s="14" t="str">
        <f>IF(AND(B262="shot 4", E262='club records'!$F$37, F262&gt;='club records'!$G$37), "CR", " ")</f>
        <v xml:space="preserve"> </v>
      </c>
      <c r="AO262" s="14" t="str">
        <f>IF(AND(B262="shot 5", E262='club records'!$F$38, F262&gt;='club records'!$G$38), "CR", " ")</f>
        <v xml:space="preserve"> </v>
      </c>
      <c r="AP262" s="14" t="str">
        <f>IF(AND(B262="shot 6", E262='club records'!$F$39, F262&gt;='club records'!$G$39), "CR", " ")</f>
        <v xml:space="preserve"> </v>
      </c>
      <c r="AQ262" s="14" t="str">
        <f>IF(AND(B262="shot 7.26", E262='club records'!$F$40, F262&gt;='club records'!$G$40), "CR", " ")</f>
        <v xml:space="preserve"> </v>
      </c>
      <c r="AR262" s="14" t="str">
        <f>IF(AND(B262="60H",OR(AND(E262='club records'!$J$1,F262&lt;='club records'!$K$1),AND(E262='club records'!$J$2,F262&lt;='club records'!$K$2),AND(E262='club records'!$J$3,F262&lt;='club records'!$K$3),AND(E262='club records'!$J$4,F262&lt;='club records'!$K$4),AND(E262='club records'!$J$5,F262&lt;='club records'!$K$5))),"CR"," ")</f>
        <v xml:space="preserve"> </v>
      </c>
      <c r="AS262" s="14" t="str">
        <f>IF(AND(B262="75H", AND(E262='club records'!$J$6, F262&lt;='club records'!$K$6)), "CR", " ")</f>
        <v xml:space="preserve"> </v>
      </c>
      <c r="AT262" s="14" t="str">
        <f>IF(AND(B262="80H", AND(E262='club records'!$J$7, F262&lt;='club records'!$K$7)), "CR", " ")</f>
        <v xml:space="preserve"> </v>
      </c>
      <c r="AU262" s="14" t="str">
        <f>IF(AND(B262="100H", AND(E262='club records'!$J$8, F262&lt;='club records'!$K$8)), "CR", " ")</f>
        <v xml:space="preserve"> </v>
      </c>
      <c r="AV262" s="14" t="str">
        <f>IF(AND(B262="110H", OR(AND(E262='club records'!$J$9, F262&lt;='club records'!$K$9), AND(E262='club records'!$J$10, F262&lt;='club records'!$K$10))), "CR", " ")</f>
        <v xml:space="preserve"> </v>
      </c>
      <c r="AW262" s="14" t="str">
        <f>IF(AND(B262="400H", OR(AND(E262='club records'!$J$11, F262&lt;='club records'!$K$11), AND(E262='club records'!$J$12, F262&lt;='club records'!$K$12), AND(E262='club records'!$J$13, F262&lt;='club records'!$K$13), AND(E262='club records'!$J$14, F262&lt;='club records'!$K$14))), "CR", " ")</f>
        <v xml:space="preserve"> </v>
      </c>
      <c r="AX262" s="14" t="str">
        <f>IF(AND(B262="1500SC", AND(E262='club records'!$J$15, F262&lt;='club records'!$K$15)), "CR", " ")</f>
        <v xml:space="preserve"> </v>
      </c>
      <c r="AY262" s="14" t="str">
        <f>IF(AND(B262="2000SC", OR(AND(E262='club records'!$J$17, F262&lt;='club records'!$K$17), AND(E262='club records'!$J$18, F262&lt;='club records'!$K$18))), "CR", " ")</f>
        <v xml:space="preserve"> </v>
      </c>
      <c r="AZ262" s="14" t="str">
        <f>IF(AND(B262="3000SC", OR(AND(E262='club records'!$J$20, F262&lt;='club records'!$K$20), AND(E262='club records'!$J$21, F262&lt;='club records'!$K$21))), "CR", " ")</f>
        <v xml:space="preserve"> </v>
      </c>
      <c r="BA262" s="15" t="str">
        <f>IF(AND(B262="4x100", OR(AND(E262='club records'!$N$1, F262&lt;='club records'!$O$1), AND(E262='club records'!$N$2, F262&lt;='club records'!$O$2), AND(E262='club records'!$N$3, F262&lt;='club records'!$O$3), AND(E262='club records'!$N$4, F262&lt;='club records'!$O$4), AND(E262='club records'!$N$5, F262&lt;='club records'!$O$5))), "CR", " ")</f>
        <v xml:space="preserve"> </v>
      </c>
      <c r="BB262" s="15" t="str">
        <f>IF(AND(B262="4x200", OR(AND(E262='club records'!$N$6, F262&lt;='club records'!$O$6), AND(E262='club records'!$N$7, F262&lt;='club records'!$O$7), AND(E262='club records'!$N$8, F262&lt;='club records'!$O$8), AND(E262='club records'!$N$9, F262&lt;='club records'!$O$9), AND(E262='club records'!$N$10, F262&lt;='club records'!$O$10))), "CR", " ")</f>
        <v xml:space="preserve"> </v>
      </c>
      <c r="BC262" s="15" t="str">
        <f>IF(AND(B262="4x300", AND(E262='club records'!$N$11, F262&lt;='club records'!$O$11)), "CR", " ")</f>
        <v xml:space="preserve"> </v>
      </c>
      <c r="BD262" s="15" t="str">
        <f>IF(AND(B262="4x400", OR(AND(E262='club records'!$N$12, F262&lt;='club records'!$O$12), AND(E262='club records'!$N$13, F262&lt;='club records'!$O$13), AND(E262='club records'!$N$14, F262&lt;='club records'!$O$14), AND(E262='club records'!$N$15, F262&lt;='club records'!$O$15))), "CR", " ")</f>
        <v xml:space="preserve"> </v>
      </c>
      <c r="BE262" s="15" t="str">
        <f>IF(AND(B262="3x800", OR(AND(E262='club records'!$N$16, F262&lt;='club records'!$O$16), AND(E262='club records'!$N$17, F262&lt;='club records'!$O$17), AND(E262='club records'!$N$18, F262&lt;='club records'!$O$18))), "CR", " ")</f>
        <v xml:space="preserve"> </v>
      </c>
      <c r="BF262" s="15" t="str">
        <f>IF(AND(B262="pentathlon", OR(AND(E262='club records'!$N$21, F262&gt;='club records'!$O$21), AND(E262='club records'!$N$22, F262&gt;='club records'!$O$22),AND(E262='club records'!$N$23, F262&gt;='club records'!$O$23),AND(E262='club records'!$N$24, F262&gt;='club records'!$O$24))), "CR", " ")</f>
        <v xml:space="preserve"> </v>
      </c>
      <c r="BG262" s="15" t="str">
        <f>IF(AND(B262="heptathlon", OR(AND(E262='club records'!$N$26, F262&gt;='club records'!$O$26), AND(E262='club records'!$N$27, F262&gt;='club records'!$O$27))), "CR", " ")</f>
        <v xml:space="preserve"> </v>
      </c>
      <c r="BH262" s="15" t="str">
        <f>IF(AND(B262="decathlon", OR(AND(E262='club records'!$N$29, F262&gt;='club records'!$O$29), AND(E262='club records'!$N$30, F262&gt;='club records'!$O$30),AND(E262='club records'!$N$31, F262&gt;='club records'!$O$31))), "CR", " ")</f>
        <v xml:space="preserve"> </v>
      </c>
    </row>
    <row r="263" spans="1:60" ht="14.5" x14ac:dyDescent="0.35">
      <c r="A263" s="1" t="str">
        <f t="shared" si="21"/>
        <v>U17</v>
      </c>
      <c r="B263" s="2">
        <v>200</v>
      </c>
      <c r="C263" s="1" t="s">
        <v>145</v>
      </c>
      <c r="D263" s="1" t="s">
        <v>299</v>
      </c>
      <c r="E263" s="19" t="s">
        <v>14</v>
      </c>
      <c r="F263" s="20">
        <v>26.89</v>
      </c>
      <c r="G263" s="27">
        <v>39903</v>
      </c>
      <c r="H263" s="1" t="s">
        <v>248</v>
      </c>
      <c r="I263" s="1" t="s">
        <v>249</v>
      </c>
      <c r="J263" s="15" t="str">
        <f t="shared" si="22"/>
        <v/>
      </c>
      <c r="K263" s="15" t="str">
        <f>IF(AND(B263=100, OR(AND(E263='club records'!$B$6, F263&lt;='club records'!$C$6), AND(E263='club records'!$B$7, F263&lt;='club records'!$C$7), AND(E263='club records'!$B$8, F263&lt;='club records'!$C$8), AND(E263='club records'!$B$9, F263&lt;='club records'!$C$9), AND(E263='club records'!$B$10, F263&lt;='club records'!$C$10))), "CR", " ")</f>
        <v xml:space="preserve"> </v>
      </c>
      <c r="L263" s="15" t="str">
        <f>IF(AND(B263=200, OR(AND(E263='club records'!$B$11, F263&lt;='club records'!$C$11), AND(E263='club records'!$B$12, F263&lt;='club records'!$C$12), AND(E263='club records'!$B$13, F263&lt;='club records'!$C$13), AND(E263='club records'!$B$14, F263&lt;='club records'!$C$14), AND(E263='club records'!$B$15, F263&lt;='club records'!$C$15))), "CR", " ")</f>
        <v xml:space="preserve"> </v>
      </c>
      <c r="M263" s="15" t="str">
        <f>IF(AND(B263=300, OR(AND(E263='club records'!$B$16, F263&lt;='club records'!$C$16), AND(E263='club records'!$B$17, F263&lt;='club records'!$C$17))), "CR", " ")</f>
        <v xml:space="preserve"> </v>
      </c>
      <c r="N263" s="15" t="str">
        <f>IF(AND(B263=400, OR(AND(E263='club records'!$B$18, F263&lt;='club records'!$C$18), AND(E263='club records'!$B$19, F263&lt;='club records'!$C$19), AND(E263='club records'!$B$20, F263&lt;='club records'!$C$20), AND(E263='club records'!$B$21, F263&lt;='club records'!$C$21))), "CR", " ")</f>
        <v xml:space="preserve"> </v>
      </c>
      <c r="O263" s="15" t="str">
        <f>IF(AND(B263=800, OR(AND(E263='club records'!$B$22, F263&lt;='club records'!$C$22), AND(E263='club records'!$B$23, F263&lt;='club records'!$C$23), AND(E263='club records'!$B$24, F263&lt;='club records'!$C$24), AND(E263='club records'!$B$25, F263&lt;='club records'!$C$25), AND(E263='club records'!$B$26, F263&lt;='club records'!$C$26))), "CR", " ")</f>
        <v xml:space="preserve"> </v>
      </c>
      <c r="P263" s="15" t="str">
        <f>IF(AND(B263=1000, OR(AND(E263='club records'!$B$27, F263&lt;='club records'!$C$27), AND(E263='club records'!$B$28, F263&lt;='club records'!$C$28))), "CR", " ")</f>
        <v xml:space="preserve"> </v>
      </c>
      <c r="Q263" s="15" t="str">
        <f>IF(AND(B263=1500, OR(AND(E263='club records'!$B$29, F263&lt;='club records'!$C$29), AND(E263='club records'!$B$30, F263&lt;='club records'!$C$30), AND(E263='club records'!$B$31, F263&lt;='club records'!$C$31), AND(E263='club records'!$B$32, F263&lt;='club records'!$C$32), AND(E263='club records'!$B$33, F263&lt;='club records'!$C$33))), "CR", " ")</f>
        <v xml:space="preserve"> </v>
      </c>
      <c r="R263" s="15" t="str">
        <f>IF(AND(B263="1600 (Mile)",OR(AND(E263='club records'!$B$34,F263&lt;='club records'!$C$34),AND(E263='club records'!$B$35,F263&lt;='club records'!$C$35),AND(E263='club records'!$B$36,F263&lt;='club records'!$C$36),AND(E263='club records'!$B$37,F263&lt;='club records'!$C$37))),"CR"," ")</f>
        <v xml:space="preserve"> </v>
      </c>
      <c r="S263" s="15" t="str">
        <f>IF(AND(B263=3000, OR(AND(E263='club records'!$B$38, F263&lt;='club records'!$C$38), AND(E263='club records'!$B$39, F263&lt;='club records'!$C$39), AND(E263='club records'!$B$40, F263&lt;='club records'!$C$40), AND(E263='club records'!$B$41, F263&lt;='club records'!$C$41))), "CR", " ")</f>
        <v xml:space="preserve"> </v>
      </c>
      <c r="T263" s="15" t="str">
        <f>IF(AND(B263=5000, OR(AND(E263='club records'!$B$42, F263&lt;='club records'!$C$42), AND(E263='club records'!$B$43, F263&lt;='club records'!$C$43))), "CR", " ")</f>
        <v xml:space="preserve"> </v>
      </c>
      <c r="U263" s="14" t="str">
        <f>IF(AND(B263=10000, OR(AND(E263='club records'!$B$44, F263&lt;='club records'!$C$44), AND(E263='club records'!$B$45, F263&lt;='club records'!$C$45))), "CR", " ")</f>
        <v xml:space="preserve"> </v>
      </c>
      <c r="V263" s="14" t="str">
        <f>IF(AND(B263="high jump", OR(AND(E263='club records'!$F$1, F263&gt;='club records'!$G$1), AND(E263='club records'!$F$2, F263&gt;='club records'!$G$2), AND(E263='club records'!$F$3, F263&gt;='club records'!$G$3), AND(E263='club records'!$F$4, F263&gt;='club records'!$G$4), AND(E263='club records'!$F$5, F263&gt;='club records'!$G$5))), "CR", " ")</f>
        <v xml:space="preserve"> </v>
      </c>
      <c r="W263" s="14" t="str">
        <f>IF(AND(B263="long jump", OR(AND(E263='club records'!$F$6, F263&gt;='club records'!$G$6), AND(E263='club records'!$F$7, F263&gt;='club records'!$G$7), AND(E263='club records'!$F$8, F263&gt;='club records'!$G$8), AND(E263='club records'!$F$9, F263&gt;='club records'!$G$9), AND(E263='club records'!$F$10, F263&gt;='club records'!$G$10))), "CR", " ")</f>
        <v xml:space="preserve"> </v>
      </c>
      <c r="X263" s="14" t="str">
        <f>IF(AND(B263="triple jump", OR(AND(E263='club records'!$F$11, F263&gt;='club records'!$G$11), AND(E263='club records'!$F$12, F263&gt;='club records'!$G$12), AND(E263='club records'!$F$13, F263&gt;='club records'!$G$13), AND(E263='club records'!$F$14, F263&gt;='club records'!$G$14), AND(E263='club records'!$F$15, F263&gt;='club records'!$G$15))), "CR", " ")</f>
        <v xml:space="preserve"> </v>
      </c>
      <c r="Y263" s="14" t="str">
        <f>IF(AND(B263="pole vault", OR(AND(E263='club records'!$F$16, F263&gt;='club records'!$G$16), AND(E263='club records'!$F$17, F263&gt;='club records'!$G$17), AND(E263='club records'!$F$18, F263&gt;='club records'!$G$18), AND(E263='club records'!$F$19, F263&gt;='club records'!$G$19), AND(E263='club records'!$F$20, F263&gt;='club records'!$G$20))), "CR", " ")</f>
        <v xml:space="preserve"> </v>
      </c>
      <c r="Z263" s="14" t="str">
        <f>IF(AND(B263="discus 1", E263='club records'!$F$21, F263&gt;='club records'!$G$21), "CR", " ")</f>
        <v xml:space="preserve"> </v>
      </c>
      <c r="AA263" s="14" t="str">
        <f>IF(AND(B263="discus 1.25", E263='club records'!$F$22, F263&gt;='club records'!$G$22), "CR", " ")</f>
        <v xml:space="preserve"> </v>
      </c>
      <c r="AB263" s="14" t="str">
        <f>IF(AND(B263="discus 1.5", E263='club records'!$F$23, F263&gt;='club records'!$G$23), "CR", " ")</f>
        <v xml:space="preserve"> </v>
      </c>
      <c r="AC263" s="14" t="str">
        <f>IF(AND(B263="discus 1.75", E263='club records'!$F$24, F263&gt;='club records'!$G$24), "CR", " ")</f>
        <v xml:space="preserve"> </v>
      </c>
      <c r="AD263" s="14" t="str">
        <f>IF(AND(B263="discus 2", E263='club records'!$F$25, F263&gt;='club records'!$G$25), "CR", " ")</f>
        <v xml:space="preserve"> </v>
      </c>
      <c r="AE263" s="14" t="str">
        <f>IF(AND(B263="hammer 4", E263='club records'!$F$27, F263&gt;='club records'!$G$27), "CR", " ")</f>
        <v xml:space="preserve"> </v>
      </c>
      <c r="AF263" s="14" t="str">
        <f>IF(AND(B263="hammer 5", E263='club records'!$F$28, F263&gt;='club records'!$G$28), "CR", " ")</f>
        <v xml:space="preserve"> </v>
      </c>
      <c r="AG263" s="14" t="str">
        <f>IF(AND(B263="hammer 6", E263='club records'!$F$29, F263&gt;='club records'!$G$29), "CR", " ")</f>
        <v xml:space="preserve"> </v>
      </c>
      <c r="AH263" s="14" t="str">
        <f>IF(AND(B263="hammer 7.26", E263='club records'!$F$30, F263&gt;='club records'!$G$30), "CR", " ")</f>
        <v xml:space="preserve"> </v>
      </c>
      <c r="AI263" s="14" t="str">
        <f>IF(AND(B263="javelin 400", E263='club records'!$F$31, F263&gt;='club records'!$G$31), "CR", " ")</f>
        <v xml:space="preserve"> </v>
      </c>
      <c r="AJ263" s="14" t="str">
        <f>IF(AND(B263="javelin 600", E263='club records'!$F$32, F263&gt;='club records'!$G$32), "CR", " ")</f>
        <v xml:space="preserve"> </v>
      </c>
      <c r="AK263" s="14" t="str">
        <f>IF(AND(B263="javelin 700", E263='club records'!$F$33, F263&gt;='club records'!$G$33), "CR", " ")</f>
        <v xml:space="preserve"> </v>
      </c>
      <c r="AL263" s="14" t="str">
        <f>IF(AND(B263="javelin 800", OR(AND(E263='club records'!$F$34, F263&gt;='club records'!$G$34), AND(E263='club records'!$F$35, F263&gt;='club records'!$G$35))), "CR", " ")</f>
        <v xml:space="preserve"> </v>
      </c>
      <c r="AM263" s="14" t="str">
        <f>IF(AND(B263="shot 3", E263='club records'!$F$36, F263&gt;='club records'!$G$36), "CR", " ")</f>
        <v xml:space="preserve"> </v>
      </c>
      <c r="AN263" s="14" t="str">
        <f>IF(AND(B263="shot 4", E263='club records'!$F$37, F263&gt;='club records'!$G$37), "CR", " ")</f>
        <v xml:space="preserve"> </v>
      </c>
      <c r="AO263" s="14" t="str">
        <f>IF(AND(B263="shot 5", E263='club records'!$F$38, F263&gt;='club records'!$G$38), "CR", " ")</f>
        <v xml:space="preserve"> </v>
      </c>
      <c r="AP263" s="14" t="str">
        <f>IF(AND(B263="shot 6", E263='club records'!$F$39, F263&gt;='club records'!$G$39), "CR", " ")</f>
        <v xml:space="preserve"> </v>
      </c>
      <c r="AQ263" s="14" t="str">
        <f>IF(AND(B263="shot 7.26", E263='club records'!$F$40, F263&gt;='club records'!$G$40), "CR", " ")</f>
        <v xml:space="preserve"> </v>
      </c>
      <c r="AR263" s="14" t="str">
        <f>IF(AND(B263="60H",OR(AND(E263='club records'!$J$1,F263&lt;='club records'!$K$1),AND(E263='club records'!$J$2,F263&lt;='club records'!$K$2),AND(E263='club records'!$J$3,F263&lt;='club records'!$K$3),AND(E263='club records'!$J$4,F263&lt;='club records'!$K$4),AND(E263='club records'!$J$5,F263&lt;='club records'!$K$5))),"CR"," ")</f>
        <v xml:space="preserve"> </v>
      </c>
      <c r="AS263" s="14" t="str">
        <f>IF(AND(B263="75H", AND(E263='club records'!$J$6, F263&lt;='club records'!$K$6)), "CR", " ")</f>
        <v xml:space="preserve"> </v>
      </c>
      <c r="AT263" s="14" t="str">
        <f>IF(AND(B263="80H", AND(E263='club records'!$J$7, F263&lt;='club records'!$K$7)), "CR", " ")</f>
        <v xml:space="preserve"> </v>
      </c>
      <c r="AU263" s="14" t="str">
        <f>IF(AND(B263="100H", AND(E263='club records'!$J$8, F263&lt;='club records'!$K$8)), "CR", " ")</f>
        <v xml:space="preserve"> </v>
      </c>
      <c r="AV263" s="14" t="str">
        <f>IF(AND(B263="110H", OR(AND(E263='club records'!$J$9, F263&lt;='club records'!$K$9), AND(E263='club records'!$J$10, F263&lt;='club records'!$K$10))), "CR", " ")</f>
        <v xml:space="preserve"> </v>
      </c>
      <c r="AW263" s="14" t="str">
        <f>IF(AND(B263="400H", OR(AND(E263='club records'!$J$11, F263&lt;='club records'!$K$11), AND(E263='club records'!$J$12, F263&lt;='club records'!$K$12), AND(E263='club records'!$J$13, F263&lt;='club records'!$K$13), AND(E263='club records'!$J$14, F263&lt;='club records'!$K$14))), "CR", " ")</f>
        <v xml:space="preserve"> </v>
      </c>
      <c r="AX263" s="14" t="str">
        <f>IF(AND(B263="1500SC", AND(E263='club records'!$J$15, F263&lt;='club records'!$K$15)), "CR", " ")</f>
        <v xml:space="preserve"> </v>
      </c>
      <c r="AY263" s="14" t="str">
        <f>IF(AND(B263="2000SC", OR(AND(E263='club records'!$J$17, F263&lt;='club records'!$K$17), AND(E263='club records'!$J$18, F263&lt;='club records'!$K$18))), "CR", " ")</f>
        <v xml:space="preserve"> </v>
      </c>
      <c r="AZ263" s="14" t="str">
        <f>IF(AND(B263="3000SC", OR(AND(E263='club records'!$J$20, F263&lt;='club records'!$K$20), AND(E263='club records'!$J$21, F263&lt;='club records'!$K$21))), "CR", " ")</f>
        <v xml:space="preserve"> </v>
      </c>
      <c r="BA263" s="15" t="str">
        <f>IF(AND(B263="4x100", OR(AND(E263='club records'!$N$1, F263&lt;='club records'!$O$1), AND(E263='club records'!$N$2, F263&lt;='club records'!$O$2), AND(E263='club records'!$N$3, F263&lt;='club records'!$O$3), AND(E263='club records'!$N$4, F263&lt;='club records'!$O$4), AND(E263='club records'!$N$5, F263&lt;='club records'!$O$5))), "CR", " ")</f>
        <v xml:space="preserve"> </v>
      </c>
      <c r="BB263" s="15" t="str">
        <f>IF(AND(B263="4x200", OR(AND(E263='club records'!$N$6, F263&lt;='club records'!$O$6), AND(E263='club records'!$N$7, F263&lt;='club records'!$O$7), AND(E263='club records'!$N$8, F263&lt;='club records'!$O$8), AND(E263='club records'!$N$9, F263&lt;='club records'!$O$9), AND(E263='club records'!$N$10, F263&lt;='club records'!$O$10))), "CR", " ")</f>
        <v xml:space="preserve"> </v>
      </c>
      <c r="BC263" s="15" t="str">
        <f>IF(AND(B263="4x300", AND(E263='club records'!$N$11, F263&lt;='club records'!$O$11)), "CR", " ")</f>
        <v xml:space="preserve"> </v>
      </c>
      <c r="BD263" s="15" t="str">
        <f>IF(AND(B263="4x400", OR(AND(E263='club records'!$N$12, F263&lt;='club records'!$O$12), AND(E263='club records'!$N$13, F263&lt;='club records'!$O$13), AND(E263='club records'!$N$14, F263&lt;='club records'!$O$14), AND(E263='club records'!$N$15, F263&lt;='club records'!$O$15))), "CR", " ")</f>
        <v xml:space="preserve"> </v>
      </c>
      <c r="BE263" s="15" t="str">
        <f>IF(AND(B263="3x800", OR(AND(E263='club records'!$N$16, F263&lt;='club records'!$O$16), AND(E263='club records'!$N$17, F263&lt;='club records'!$O$17), AND(E263='club records'!$N$18, F263&lt;='club records'!$O$18))), "CR", " ")</f>
        <v xml:space="preserve"> </v>
      </c>
      <c r="BF263" s="15" t="str">
        <f>IF(AND(B263="pentathlon", OR(AND(E263='club records'!$N$21, F263&gt;='club records'!$O$21), AND(E263='club records'!$N$22, F263&gt;='club records'!$O$22),AND(E263='club records'!$N$23, F263&gt;='club records'!$O$23),AND(E263='club records'!$N$24, F263&gt;='club records'!$O$24))), "CR", " ")</f>
        <v xml:space="preserve"> </v>
      </c>
      <c r="BG263" s="15" t="str">
        <f>IF(AND(B263="heptathlon", OR(AND(E263='club records'!$N$26, F263&gt;='club records'!$O$26), AND(E263='club records'!$N$27, F263&gt;='club records'!$O$27))), "CR", " ")</f>
        <v xml:space="preserve"> </v>
      </c>
      <c r="BH263" s="15" t="str">
        <f>IF(AND(B263="decathlon", OR(AND(E263='club records'!$N$29, F263&gt;='club records'!$O$29), AND(E263='club records'!$N$30, F263&gt;='club records'!$O$30),AND(E263='club records'!$N$31, F263&gt;='club records'!$O$31))), "CR", " ")</f>
        <v xml:space="preserve"> </v>
      </c>
    </row>
    <row r="264" spans="1:60" ht="14.5" x14ac:dyDescent="0.35">
      <c r="A264" s="1" t="str">
        <f t="shared" si="21"/>
        <v>U17</v>
      </c>
      <c r="B264" s="2">
        <v>400</v>
      </c>
      <c r="C264" s="1" t="s">
        <v>323</v>
      </c>
      <c r="D264" s="1" t="s">
        <v>324</v>
      </c>
      <c r="E264" s="19" t="s">
        <v>14</v>
      </c>
      <c r="F264" s="21">
        <v>51.99</v>
      </c>
      <c r="G264" s="27">
        <v>43716</v>
      </c>
      <c r="H264" s="1" t="s">
        <v>552</v>
      </c>
      <c r="I264" s="1" t="s">
        <v>553</v>
      </c>
      <c r="J264" s="15" t="str">
        <f t="shared" si="22"/>
        <v/>
      </c>
      <c r="K264" s="15" t="str">
        <f>IF(AND(B264=100, OR(AND(E264='club records'!$B$6, F264&lt;='club records'!$C$6), AND(E264='club records'!$B$7, F264&lt;='club records'!$C$7), AND(E264='club records'!$B$8, F264&lt;='club records'!$C$8), AND(E264='club records'!$B$9, F264&lt;='club records'!$C$9), AND(E264='club records'!$B$10, F264&lt;='club records'!$C$10))), "CR", " ")</f>
        <v xml:space="preserve"> </v>
      </c>
      <c r="L264" s="15" t="str">
        <f>IF(AND(B264=200, OR(AND(E264='club records'!$B$11, F264&lt;='club records'!$C$11), AND(E264='club records'!$B$12, F264&lt;='club records'!$C$12), AND(E264='club records'!$B$13, F264&lt;='club records'!$C$13), AND(E264='club records'!$B$14, F264&lt;='club records'!$C$14), AND(E264='club records'!$B$15, F264&lt;='club records'!$C$15))), "CR", " ")</f>
        <v xml:space="preserve"> </v>
      </c>
      <c r="M264" s="15" t="str">
        <f>IF(AND(B264=300, OR(AND(E264='club records'!$B$16, F264&lt;='club records'!$C$16), AND(E264='club records'!$B$17, F264&lt;='club records'!$C$17))), "CR", " ")</f>
        <v xml:space="preserve"> </v>
      </c>
      <c r="N264" s="15" t="str">
        <f>IF(AND(B264=400, OR(AND(E264='club records'!$B$18, F264&lt;='club records'!$C$18), AND(E264='club records'!$B$19, F264&lt;='club records'!$C$19), AND(E264='club records'!$B$20, F264&lt;='club records'!$C$20), AND(E264='club records'!$B$21, F264&lt;='club records'!$C$21))), "CR", " ")</f>
        <v xml:space="preserve"> </v>
      </c>
      <c r="O264" s="15" t="str">
        <f>IF(AND(B264=800, OR(AND(E264='club records'!$B$22, F264&lt;='club records'!$C$22), AND(E264='club records'!$B$23, F264&lt;='club records'!$C$23), AND(E264='club records'!$B$24, F264&lt;='club records'!$C$24), AND(E264='club records'!$B$25, F264&lt;='club records'!$C$25), AND(E264='club records'!$B$26, F264&lt;='club records'!$C$26))), "CR", " ")</f>
        <v xml:space="preserve"> </v>
      </c>
      <c r="P264" s="15" t="str">
        <f>IF(AND(B264=1000, OR(AND(E264='club records'!$B$27, F264&lt;='club records'!$C$27), AND(E264='club records'!$B$28, F264&lt;='club records'!$C$28))), "CR", " ")</f>
        <v xml:space="preserve"> </v>
      </c>
      <c r="Q264" s="15" t="str">
        <f>IF(AND(B264=1500, OR(AND(E264='club records'!$B$29, F264&lt;='club records'!$C$29), AND(E264='club records'!$B$30, F264&lt;='club records'!$C$30), AND(E264='club records'!$B$31, F264&lt;='club records'!$C$31), AND(E264='club records'!$B$32, F264&lt;='club records'!$C$32), AND(E264='club records'!$B$33, F264&lt;='club records'!$C$33))), "CR", " ")</f>
        <v xml:space="preserve"> </v>
      </c>
      <c r="R264" s="15" t="str">
        <f>IF(AND(B264="1600 (Mile)",OR(AND(E264='club records'!$B$34,F264&lt;='club records'!$C$34),AND(E264='club records'!$B$35,F264&lt;='club records'!$C$35),AND(E264='club records'!$B$36,F264&lt;='club records'!$C$36),AND(E264='club records'!$B$37,F264&lt;='club records'!$C$37))),"CR"," ")</f>
        <v xml:space="preserve"> </v>
      </c>
      <c r="S264" s="15" t="str">
        <f>IF(AND(B264=3000, OR(AND(E264='club records'!$B$38, F264&lt;='club records'!$C$38), AND(E264='club records'!$B$39, F264&lt;='club records'!$C$39), AND(E264='club records'!$B$40, F264&lt;='club records'!$C$40), AND(E264='club records'!$B$41, F264&lt;='club records'!$C$41))), "CR", " ")</f>
        <v xml:space="preserve"> </v>
      </c>
      <c r="T264" s="15" t="str">
        <f>IF(AND(B264=5000, OR(AND(E264='club records'!$B$42, F264&lt;='club records'!$C$42), AND(E264='club records'!$B$43, F264&lt;='club records'!$C$43))), "CR", " ")</f>
        <v xml:space="preserve"> </v>
      </c>
      <c r="U264" s="14" t="str">
        <f>IF(AND(B264=10000, OR(AND(E264='club records'!$B$44, F264&lt;='club records'!$C$44), AND(E264='club records'!$B$45, F264&lt;='club records'!$C$45))), "CR", " ")</f>
        <v xml:space="preserve"> </v>
      </c>
      <c r="V264" s="14" t="str">
        <f>IF(AND(B264="high jump", OR(AND(E264='club records'!$F$1, F264&gt;='club records'!$G$1), AND(E264='club records'!$F$2, F264&gt;='club records'!$G$2), AND(E264='club records'!$F$3, F264&gt;='club records'!$G$3), AND(E264='club records'!$F$4, F264&gt;='club records'!$G$4), AND(E264='club records'!$F$5, F264&gt;='club records'!$G$5))), "CR", " ")</f>
        <v xml:space="preserve"> </v>
      </c>
      <c r="W264" s="14" t="str">
        <f>IF(AND(B264="long jump", OR(AND(E264='club records'!$F$6, F264&gt;='club records'!$G$6), AND(E264='club records'!$F$7, F264&gt;='club records'!$G$7), AND(E264='club records'!$F$8, F264&gt;='club records'!$G$8), AND(E264='club records'!$F$9, F264&gt;='club records'!$G$9), AND(E264='club records'!$F$10, F264&gt;='club records'!$G$10))), "CR", " ")</f>
        <v xml:space="preserve"> </v>
      </c>
      <c r="X264" s="14" t="str">
        <f>IF(AND(B264="triple jump", OR(AND(E264='club records'!$F$11, F264&gt;='club records'!$G$11), AND(E264='club records'!$F$12, F264&gt;='club records'!$G$12), AND(E264='club records'!$F$13, F264&gt;='club records'!$G$13), AND(E264='club records'!$F$14, F264&gt;='club records'!$G$14), AND(E264='club records'!$F$15, F264&gt;='club records'!$G$15))), "CR", " ")</f>
        <v xml:space="preserve"> </v>
      </c>
      <c r="Y264" s="14" t="str">
        <f>IF(AND(B264="pole vault", OR(AND(E264='club records'!$F$16, F264&gt;='club records'!$G$16), AND(E264='club records'!$F$17, F264&gt;='club records'!$G$17), AND(E264='club records'!$F$18, F264&gt;='club records'!$G$18), AND(E264='club records'!$F$19, F264&gt;='club records'!$G$19), AND(E264='club records'!$F$20, F264&gt;='club records'!$G$20))), "CR", " ")</f>
        <v xml:space="preserve"> </v>
      </c>
      <c r="Z264" s="14" t="str">
        <f>IF(AND(B264="discus 1", E264='club records'!$F$21, F264&gt;='club records'!$G$21), "CR", " ")</f>
        <v xml:space="preserve"> </v>
      </c>
      <c r="AA264" s="14" t="str">
        <f>IF(AND(B264="discus 1.25", E264='club records'!$F$22, F264&gt;='club records'!$G$22), "CR", " ")</f>
        <v xml:space="preserve"> </v>
      </c>
      <c r="AB264" s="14" t="str">
        <f>IF(AND(B264="discus 1.5", E264='club records'!$F$23, F264&gt;='club records'!$G$23), "CR", " ")</f>
        <v xml:space="preserve"> </v>
      </c>
      <c r="AC264" s="14" t="str">
        <f>IF(AND(B264="discus 1.75", E264='club records'!$F$24, F264&gt;='club records'!$G$24), "CR", " ")</f>
        <v xml:space="preserve"> </v>
      </c>
      <c r="AD264" s="14" t="str">
        <f>IF(AND(B264="discus 2", E264='club records'!$F$25, F264&gt;='club records'!$G$25), "CR", " ")</f>
        <v xml:space="preserve"> </v>
      </c>
      <c r="AE264" s="14" t="str">
        <f>IF(AND(B264="hammer 4", E264='club records'!$F$27, F264&gt;='club records'!$G$27), "CR", " ")</f>
        <v xml:space="preserve"> </v>
      </c>
      <c r="AF264" s="14" t="str">
        <f>IF(AND(B264="hammer 5", E264='club records'!$F$28, F264&gt;='club records'!$G$28), "CR", " ")</f>
        <v xml:space="preserve"> </v>
      </c>
      <c r="AG264" s="14" t="str">
        <f>IF(AND(B264="hammer 6", E264='club records'!$F$29, F264&gt;='club records'!$G$29), "CR", " ")</f>
        <v xml:space="preserve"> </v>
      </c>
      <c r="AH264" s="14" t="str">
        <f>IF(AND(B264="hammer 7.26", E264='club records'!$F$30, F264&gt;='club records'!$G$30), "CR", " ")</f>
        <v xml:space="preserve"> </v>
      </c>
      <c r="AI264" s="14" t="str">
        <f>IF(AND(B264="javelin 400", E264='club records'!$F$31, F264&gt;='club records'!$G$31), "CR", " ")</f>
        <v xml:space="preserve"> </v>
      </c>
      <c r="AJ264" s="14" t="str">
        <f>IF(AND(B264="javelin 600", E264='club records'!$F$32, F264&gt;='club records'!$G$32), "CR", " ")</f>
        <v xml:space="preserve"> </v>
      </c>
      <c r="AK264" s="14" t="str">
        <f>IF(AND(B264="javelin 700", E264='club records'!$F$33, F264&gt;='club records'!$G$33), "CR", " ")</f>
        <v xml:space="preserve"> </v>
      </c>
      <c r="AL264" s="14" t="str">
        <f>IF(AND(B264="javelin 800", OR(AND(E264='club records'!$F$34, F264&gt;='club records'!$G$34), AND(E264='club records'!$F$35, F264&gt;='club records'!$G$35))), "CR", " ")</f>
        <v xml:space="preserve"> </v>
      </c>
      <c r="AM264" s="14" t="str">
        <f>IF(AND(B264="shot 3", E264='club records'!$F$36, F264&gt;='club records'!$G$36), "CR", " ")</f>
        <v xml:space="preserve"> </v>
      </c>
      <c r="AN264" s="14" t="str">
        <f>IF(AND(B264="shot 4", E264='club records'!$F$37, F264&gt;='club records'!$G$37), "CR", " ")</f>
        <v xml:space="preserve"> </v>
      </c>
      <c r="AO264" s="14" t="str">
        <f>IF(AND(B264="shot 5", E264='club records'!$F$38, F264&gt;='club records'!$G$38), "CR", " ")</f>
        <v xml:space="preserve"> </v>
      </c>
      <c r="AP264" s="14" t="str">
        <f>IF(AND(B264="shot 6", E264='club records'!$F$39, F264&gt;='club records'!$G$39), "CR", " ")</f>
        <v xml:space="preserve"> </v>
      </c>
      <c r="AQ264" s="14" t="str">
        <f>IF(AND(B264="shot 7.26", E264='club records'!$F$40, F264&gt;='club records'!$G$40), "CR", " ")</f>
        <v xml:space="preserve"> </v>
      </c>
      <c r="AR264" s="14" t="str">
        <f>IF(AND(B264="60H",OR(AND(E264='club records'!$J$1,F264&lt;='club records'!$K$1),AND(E264='club records'!$J$2,F264&lt;='club records'!$K$2),AND(E264='club records'!$J$3,F264&lt;='club records'!$K$3),AND(E264='club records'!$J$4,F264&lt;='club records'!$K$4),AND(E264='club records'!$J$5,F264&lt;='club records'!$K$5))),"CR"," ")</f>
        <v xml:space="preserve"> </v>
      </c>
      <c r="AS264" s="14" t="str">
        <f>IF(AND(B264="75H", AND(E264='club records'!$J$6, F264&lt;='club records'!$K$6)), "CR", " ")</f>
        <v xml:space="preserve"> </v>
      </c>
      <c r="AT264" s="14" t="str">
        <f>IF(AND(B264="80H", AND(E264='club records'!$J$7, F264&lt;='club records'!$K$7)), "CR", " ")</f>
        <v xml:space="preserve"> </v>
      </c>
      <c r="AU264" s="14" t="str">
        <f>IF(AND(B264="100H", AND(E264='club records'!$J$8, F264&lt;='club records'!$K$8)), "CR", " ")</f>
        <v xml:space="preserve"> </v>
      </c>
      <c r="AV264" s="14" t="str">
        <f>IF(AND(B264="110H", OR(AND(E264='club records'!$J$9, F264&lt;='club records'!$K$9), AND(E264='club records'!$J$10, F264&lt;='club records'!$K$10))), "CR", " ")</f>
        <v xml:space="preserve"> </v>
      </c>
      <c r="AW264" s="14" t="str">
        <f>IF(AND(B264="400H", OR(AND(E264='club records'!$J$11, F264&lt;='club records'!$K$11), AND(E264='club records'!$J$12, F264&lt;='club records'!$K$12), AND(E264='club records'!$J$13, F264&lt;='club records'!$K$13), AND(E264='club records'!$J$14, F264&lt;='club records'!$K$14))), "CR", " ")</f>
        <v xml:space="preserve"> </v>
      </c>
      <c r="AX264" s="14" t="str">
        <f>IF(AND(B264="1500SC", AND(E264='club records'!$J$15, F264&lt;='club records'!$K$15)), "CR", " ")</f>
        <v xml:space="preserve"> </v>
      </c>
      <c r="AY264" s="14" t="str">
        <f>IF(AND(B264="2000SC", OR(AND(E264='club records'!$J$17, F264&lt;='club records'!$K$17), AND(E264='club records'!$J$18, F264&lt;='club records'!$K$18))), "CR", " ")</f>
        <v xml:space="preserve"> </v>
      </c>
      <c r="AZ264" s="14" t="str">
        <f>IF(AND(B264="3000SC", OR(AND(E264='club records'!$J$20, F264&lt;='club records'!$K$20), AND(E264='club records'!$J$21, F264&lt;='club records'!$K$21))), "CR", " ")</f>
        <v xml:space="preserve"> </v>
      </c>
      <c r="BA264" s="15" t="str">
        <f>IF(AND(B264="4x100", OR(AND(E264='club records'!$N$1, F264&lt;='club records'!$O$1), AND(E264='club records'!$N$2, F264&lt;='club records'!$O$2), AND(E264='club records'!$N$3, F264&lt;='club records'!$O$3), AND(E264='club records'!$N$4, F264&lt;='club records'!$O$4), AND(E264='club records'!$N$5, F264&lt;='club records'!$O$5))), "CR", " ")</f>
        <v xml:space="preserve"> </v>
      </c>
      <c r="BB264" s="15" t="str">
        <f>IF(AND(B264="4x200", OR(AND(E264='club records'!$N$6, F264&lt;='club records'!$O$6), AND(E264='club records'!$N$7, F264&lt;='club records'!$O$7), AND(E264='club records'!$N$8, F264&lt;='club records'!$O$8), AND(E264='club records'!$N$9, F264&lt;='club records'!$O$9), AND(E264='club records'!$N$10, F264&lt;='club records'!$O$10))), "CR", " ")</f>
        <v xml:space="preserve"> </v>
      </c>
      <c r="BC264" s="15" t="str">
        <f>IF(AND(B264="4x300", AND(E264='club records'!$N$11, F264&lt;='club records'!$O$11)), "CR", " ")</f>
        <v xml:space="preserve"> </v>
      </c>
      <c r="BD264" s="15" t="str">
        <f>IF(AND(B264="4x400", OR(AND(E264='club records'!$N$12, F264&lt;='club records'!$O$12), AND(E264='club records'!$N$13, F264&lt;='club records'!$O$13), AND(E264='club records'!$N$14, F264&lt;='club records'!$O$14), AND(E264='club records'!$N$15, F264&lt;='club records'!$O$15))), "CR", " ")</f>
        <v xml:space="preserve"> </v>
      </c>
      <c r="BE264" s="15" t="str">
        <f>IF(AND(B264="3x800", OR(AND(E264='club records'!$N$16, F264&lt;='club records'!$O$16), AND(E264='club records'!$N$17, F264&lt;='club records'!$O$17), AND(E264='club records'!$N$18, F264&lt;='club records'!$O$18))), "CR", " ")</f>
        <v xml:space="preserve"> </v>
      </c>
      <c r="BF264" s="15" t="str">
        <f>IF(AND(B264="pentathlon", OR(AND(E264='club records'!$N$21, F264&gt;='club records'!$O$21), AND(E264='club records'!$N$22, F264&gt;='club records'!$O$22),AND(E264='club records'!$N$23, F264&gt;='club records'!$O$23),AND(E264='club records'!$N$24, F264&gt;='club records'!$O$24))), "CR", " ")</f>
        <v xml:space="preserve"> </v>
      </c>
      <c r="BG264" s="15" t="str">
        <f>IF(AND(B264="heptathlon", OR(AND(E264='club records'!$N$26, F264&gt;='club records'!$O$26), AND(E264='club records'!$N$27, F264&gt;='club records'!$O$27))), "CR", " ")</f>
        <v xml:space="preserve"> </v>
      </c>
      <c r="BH264" s="15" t="str">
        <f>IF(AND(B264="decathlon", OR(AND(E264='club records'!$N$29, F264&gt;='club records'!$O$29), AND(E264='club records'!$N$30, F264&gt;='club records'!$O$30),AND(E264='club records'!$N$31, F264&gt;='club records'!$O$31))), "CR", " ")</f>
        <v xml:space="preserve"> </v>
      </c>
    </row>
    <row r="265" spans="1:60" ht="14.5" x14ac:dyDescent="0.35">
      <c r="A265" s="1" t="str">
        <f t="shared" si="21"/>
        <v>U17</v>
      </c>
      <c r="B265" s="2">
        <v>400</v>
      </c>
      <c r="C265" s="1" t="s">
        <v>162</v>
      </c>
      <c r="D265" s="1" t="s">
        <v>418</v>
      </c>
      <c r="E265" s="19" t="s">
        <v>14</v>
      </c>
      <c r="F265" s="20">
        <v>53.15</v>
      </c>
      <c r="G265" s="27">
        <v>43596</v>
      </c>
      <c r="H265" s="1" t="s">
        <v>313</v>
      </c>
      <c r="I265" s="1" t="s">
        <v>339</v>
      </c>
      <c r="J265" s="15" t="s">
        <v>410</v>
      </c>
      <c r="L265" s="15"/>
      <c r="M265" s="15"/>
      <c r="N265" s="15"/>
      <c r="O265" s="15"/>
      <c r="P265" s="15"/>
      <c r="Q265" s="15"/>
      <c r="R265" s="15" t="str">
        <f>IF(AND(B265="1600 (Mile)",OR(AND(E265='club records'!$B$34,F265&lt;='club records'!$C$34),AND(E265='club records'!$B$35,F265&lt;='club records'!$C$35),AND(E265='club records'!$B$36,F265&lt;='club records'!$C$36),AND(E265='club records'!$B$37,F265&lt;='club records'!$C$37))),"CR"," ")</f>
        <v xml:space="preserve"> </v>
      </c>
      <c r="S265" s="15"/>
      <c r="T265" s="1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5"/>
      <c r="BB265" s="15"/>
      <c r="BC265" s="15"/>
      <c r="BD265" s="15"/>
      <c r="BE265" s="15"/>
      <c r="BF265" s="15"/>
      <c r="BG265" s="15"/>
      <c r="BH265" s="15"/>
    </row>
    <row r="266" spans="1:60" ht="14.5" x14ac:dyDescent="0.35">
      <c r="A266" s="1" t="str">
        <f t="shared" si="21"/>
        <v>U17</v>
      </c>
      <c r="B266" s="2">
        <v>400</v>
      </c>
      <c r="C266" s="1" t="s">
        <v>25</v>
      </c>
      <c r="D266" s="1" t="s">
        <v>44</v>
      </c>
      <c r="E266" s="19" t="s">
        <v>14</v>
      </c>
      <c r="F266" s="20">
        <v>55.75</v>
      </c>
      <c r="G266" s="27">
        <v>43698</v>
      </c>
      <c r="H266" s="1" t="s">
        <v>304</v>
      </c>
      <c r="I266" s="1" t="s">
        <v>305</v>
      </c>
      <c r="J266" s="15" t="str">
        <f t="shared" ref="J266:J273" si="23">IF(OR(K266="CR", L266="CR", M266="CR", N266="CR", O266="CR", P266="CR", Q266="CR", R266="CR", S266="CR", T266="CR",U266="CR", V266="CR", W266="CR", X266="CR", Y266="CR", Z266="CR", AA266="CR", AB266="CR", AC266="CR", AD266="CR", AE266="CR", AF266="CR", AG266="CR", AH266="CR", AI266="CR", AJ266="CR", AK266="CR", AL266="CR", AM266="CR", AN266="CR", AO266="CR", AP266="CR", AQ266="CR", AR266="CR", AS266="CR", AT266="CR", AU266="CR", AV266="CR", AW266="CR", AX266="CR", AY266="CR", AZ266="CR", BA266="CR", BB266="CR", BC266="CR", BD266="CR", BE266="CR", BF266="CR", BG266="CR", BH266="CR"), "***CLUB RECORD***", "")</f>
        <v/>
      </c>
      <c r="K266" s="15" t="str">
        <f>IF(AND(B266=100, OR(AND(E266='club records'!$B$6, F266&lt;='club records'!$C$6), AND(E266='club records'!$B$7, F266&lt;='club records'!$C$7), AND(E266='club records'!$B$8, F266&lt;='club records'!$C$8), AND(E266='club records'!$B$9, F266&lt;='club records'!$C$9), AND(E266='club records'!$B$10, F266&lt;='club records'!$C$10))), "CR", " ")</f>
        <v xml:space="preserve"> </v>
      </c>
      <c r="L266" s="15" t="str">
        <f>IF(AND(B266=200, OR(AND(E266='club records'!$B$11, F266&lt;='club records'!$C$11), AND(E266='club records'!$B$12, F266&lt;='club records'!$C$12), AND(E266='club records'!$B$13, F266&lt;='club records'!$C$13), AND(E266='club records'!$B$14, F266&lt;='club records'!$C$14), AND(E266='club records'!$B$15, F266&lt;='club records'!$C$15))), "CR", " ")</f>
        <v xml:space="preserve"> </v>
      </c>
      <c r="M266" s="15" t="str">
        <f>IF(AND(B266=300, OR(AND(E266='club records'!$B$16, F266&lt;='club records'!$C$16), AND(E266='club records'!$B$17, F266&lt;='club records'!$C$17))), "CR", " ")</f>
        <v xml:space="preserve"> </v>
      </c>
      <c r="N266" s="15" t="str">
        <f>IF(AND(B266=400, OR(AND(E266='club records'!$B$18, F266&lt;='club records'!$C$18), AND(E266='club records'!$B$19, F266&lt;='club records'!$C$19), AND(E266='club records'!$B$20, F266&lt;='club records'!$C$20), AND(E266='club records'!$B$21, F266&lt;='club records'!$C$21))), "CR", " ")</f>
        <v xml:space="preserve"> </v>
      </c>
      <c r="O266" s="15" t="str">
        <f>IF(AND(B266=800, OR(AND(E266='club records'!$B$22, F266&lt;='club records'!$C$22), AND(E266='club records'!$B$23, F266&lt;='club records'!$C$23), AND(E266='club records'!$B$24, F266&lt;='club records'!$C$24), AND(E266='club records'!$B$25, F266&lt;='club records'!$C$25), AND(E266='club records'!$B$26, F266&lt;='club records'!$C$26))), "CR", " ")</f>
        <v xml:space="preserve"> </v>
      </c>
      <c r="P266" s="15" t="str">
        <f>IF(AND(B266=1000, OR(AND(E266='club records'!$B$27, F266&lt;='club records'!$C$27), AND(E266='club records'!$B$28, F266&lt;='club records'!$C$28))), "CR", " ")</f>
        <v xml:space="preserve"> </v>
      </c>
      <c r="Q266" s="15" t="str">
        <f>IF(AND(B266=1500, OR(AND(E266='club records'!$B$29, F266&lt;='club records'!$C$29), AND(E266='club records'!$B$30, F266&lt;='club records'!$C$30), AND(E266='club records'!$B$31, F266&lt;='club records'!$C$31), AND(E266='club records'!$B$32, F266&lt;='club records'!$C$32), AND(E266='club records'!$B$33, F266&lt;='club records'!$C$33))), "CR", " ")</f>
        <v xml:space="preserve"> </v>
      </c>
      <c r="R266" s="15" t="str">
        <f>IF(AND(B266="1600 (Mile)",OR(AND(E266='club records'!$B$34,F266&lt;='club records'!$C$34),AND(E266='club records'!$B$35,F266&lt;='club records'!$C$35),AND(E266='club records'!$B$36,F266&lt;='club records'!$C$36),AND(E266='club records'!$B$37,F266&lt;='club records'!$C$37))),"CR"," ")</f>
        <v xml:space="preserve"> </v>
      </c>
      <c r="S266" s="15" t="str">
        <f>IF(AND(B266=3000, OR(AND(E266='club records'!$B$38, F266&lt;='club records'!$C$38), AND(E266='club records'!$B$39, F266&lt;='club records'!$C$39), AND(E266='club records'!$B$40, F266&lt;='club records'!$C$40), AND(E266='club records'!$B$41, F266&lt;='club records'!$C$41))), "CR", " ")</f>
        <v xml:space="preserve"> </v>
      </c>
      <c r="T266" s="15" t="str">
        <f>IF(AND(B266=5000, OR(AND(E266='club records'!$B$42, F266&lt;='club records'!$C$42), AND(E266='club records'!$B$43, F266&lt;='club records'!$C$43))), "CR", " ")</f>
        <v xml:space="preserve"> </v>
      </c>
      <c r="U266" s="14" t="str">
        <f>IF(AND(B266=10000, OR(AND(E266='club records'!$B$44, F266&lt;='club records'!$C$44), AND(E266='club records'!$B$45, F266&lt;='club records'!$C$45))), "CR", " ")</f>
        <v xml:space="preserve"> </v>
      </c>
      <c r="V266" s="14" t="str">
        <f>IF(AND(B266="high jump", OR(AND(E266='club records'!$F$1, F266&gt;='club records'!$G$1), AND(E266='club records'!$F$2, F266&gt;='club records'!$G$2), AND(E266='club records'!$F$3, F266&gt;='club records'!$G$3), AND(E266='club records'!$F$4, F266&gt;='club records'!$G$4), AND(E266='club records'!$F$5, F266&gt;='club records'!$G$5))), "CR", " ")</f>
        <v xml:space="preserve"> </v>
      </c>
      <c r="W266" s="14" t="str">
        <f>IF(AND(B266="long jump", OR(AND(E266='club records'!$F$6, F266&gt;='club records'!$G$6), AND(E266='club records'!$F$7, F266&gt;='club records'!$G$7), AND(E266='club records'!$F$8, F266&gt;='club records'!$G$8), AND(E266='club records'!$F$9, F266&gt;='club records'!$G$9), AND(E266='club records'!$F$10, F266&gt;='club records'!$G$10))), "CR", " ")</f>
        <v xml:space="preserve"> </v>
      </c>
      <c r="X266" s="14" t="str">
        <f>IF(AND(B266="triple jump", OR(AND(E266='club records'!$F$11, F266&gt;='club records'!$G$11), AND(E266='club records'!$F$12, F266&gt;='club records'!$G$12), AND(E266='club records'!$F$13, F266&gt;='club records'!$G$13), AND(E266='club records'!$F$14, F266&gt;='club records'!$G$14), AND(E266='club records'!$F$15, F266&gt;='club records'!$G$15))), "CR", " ")</f>
        <v xml:space="preserve"> </v>
      </c>
      <c r="Y266" s="14" t="str">
        <f>IF(AND(B266="pole vault", OR(AND(E266='club records'!$F$16, F266&gt;='club records'!$G$16), AND(E266='club records'!$F$17, F266&gt;='club records'!$G$17), AND(E266='club records'!$F$18, F266&gt;='club records'!$G$18), AND(E266='club records'!$F$19, F266&gt;='club records'!$G$19), AND(E266='club records'!$F$20, F266&gt;='club records'!$G$20))), "CR", " ")</f>
        <v xml:space="preserve"> </v>
      </c>
      <c r="Z266" s="14" t="str">
        <f>IF(AND(B266="discus 1", E266='club records'!$F$21, F266&gt;='club records'!$G$21), "CR", " ")</f>
        <v xml:space="preserve"> </v>
      </c>
      <c r="AA266" s="14" t="str">
        <f>IF(AND(B266="discus 1.25", E266='club records'!$F$22, F266&gt;='club records'!$G$22), "CR", " ")</f>
        <v xml:space="preserve"> </v>
      </c>
      <c r="AB266" s="14" t="str">
        <f>IF(AND(B266="discus 1.5", E266='club records'!$F$23, F266&gt;='club records'!$G$23), "CR", " ")</f>
        <v xml:space="preserve"> </v>
      </c>
      <c r="AC266" s="14" t="str">
        <f>IF(AND(B266="discus 1.75", E266='club records'!$F$24, F266&gt;='club records'!$G$24), "CR", " ")</f>
        <v xml:space="preserve"> </v>
      </c>
      <c r="AD266" s="14" t="str">
        <f>IF(AND(B266="discus 2", E266='club records'!$F$25, F266&gt;='club records'!$G$25), "CR", " ")</f>
        <v xml:space="preserve"> </v>
      </c>
      <c r="AE266" s="14" t="str">
        <f>IF(AND(B266="hammer 4", E266='club records'!$F$27, F266&gt;='club records'!$G$27), "CR", " ")</f>
        <v xml:space="preserve"> </v>
      </c>
      <c r="AF266" s="14" t="str">
        <f>IF(AND(B266="hammer 5", E266='club records'!$F$28, F266&gt;='club records'!$G$28), "CR", " ")</f>
        <v xml:space="preserve"> </v>
      </c>
      <c r="AG266" s="14" t="str">
        <f>IF(AND(B266="hammer 6", E266='club records'!$F$29, F266&gt;='club records'!$G$29), "CR", " ")</f>
        <v xml:space="preserve"> </v>
      </c>
      <c r="AH266" s="14" t="str">
        <f>IF(AND(B266="hammer 7.26", E266='club records'!$F$30, F266&gt;='club records'!$G$30), "CR", " ")</f>
        <v xml:space="preserve"> </v>
      </c>
      <c r="AI266" s="14" t="str">
        <f>IF(AND(B266="javelin 400", E266='club records'!$F$31, F266&gt;='club records'!$G$31), "CR", " ")</f>
        <v xml:space="preserve"> </v>
      </c>
      <c r="AJ266" s="14" t="str">
        <f>IF(AND(B266="javelin 600", E266='club records'!$F$32, F266&gt;='club records'!$G$32), "CR", " ")</f>
        <v xml:space="preserve"> </v>
      </c>
      <c r="AK266" s="14" t="str">
        <f>IF(AND(B266="javelin 700", E266='club records'!$F$33, F266&gt;='club records'!$G$33), "CR", " ")</f>
        <v xml:space="preserve"> </v>
      </c>
      <c r="AL266" s="14" t="str">
        <f>IF(AND(B266="javelin 800", OR(AND(E266='club records'!$F$34, F266&gt;='club records'!$G$34), AND(E266='club records'!$F$35, F266&gt;='club records'!$G$35))), "CR", " ")</f>
        <v xml:space="preserve"> </v>
      </c>
      <c r="AM266" s="14" t="str">
        <f>IF(AND(B266="shot 3", E266='club records'!$F$36, F266&gt;='club records'!$G$36), "CR", " ")</f>
        <v xml:space="preserve"> </v>
      </c>
      <c r="AN266" s="14" t="str">
        <f>IF(AND(B266="shot 4", E266='club records'!$F$37, F266&gt;='club records'!$G$37), "CR", " ")</f>
        <v xml:space="preserve"> </v>
      </c>
      <c r="AO266" s="14" t="str">
        <f>IF(AND(B266="shot 5", E266='club records'!$F$38, F266&gt;='club records'!$G$38), "CR", " ")</f>
        <v xml:space="preserve"> </v>
      </c>
      <c r="AP266" s="14" t="str">
        <f>IF(AND(B266="shot 6", E266='club records'!$F$39, F266&gt;='club records'!$G$39), "CR", " ")</f>
        <v xml:space="preserve"> </v>
      </c>
      <c r="AQ266" s="14" t="str">
        <f>IF(AND(B266="shot 7.26", E266='club records'!$F$40, F266&gt;='club records'!$G$40), "CR", " ")</f>
        <v xml:space="preserve"> </v>
      </c>
      <c r="AR266" s="14" t="str">
        <f>IF(AND(B266="60H",OR(AND(E266='club records'!$J$1,F266&lt;='club records'!$K$1),AND(E266='club records'!$J$2,F266&lt;='club records'!$K$2),AND(E266='club records'!$J$3,F266&lt;='club records'!$K$3),AND(E266='club records'!$J$4,F266&lt;='club records'!$K$4),AND(E266='club records'!$J$5,F266&lt;='club records'!$K$5))),"CR"," ")</f>
        <v xml:space="preserve"> </v>
      </c>
      <c r="AS266" s="14" t="str">
        <f>IF(AND(B266="75H", AND(E266='club records'!$J$6, F266&lt;='club records'!$K$6)), "CR", " ")</f>
        <v xml:space="preserve"> </v>
      </c>
      <c r="AT266" s="14" t="str">
        <f>IF(AND(B266="80H", AND(E266='club records'!$J$7, F266&lt;='club records'!$K$7)), "CR", " ")</f>
        <v xml:space="preserve"> </v>
      </c>
      <c r="AU266" s="14" t="str">
        <f>IF(AND(B266="100H", AND(E266='club records'!$J$8, F266&lt;='club records'!$K$8)), "CR", " ")</f>
        <v xml:space="preserve"> </v>
      </c>
      <c r="AV266" s="14" t="str">
        <f>IF(AND(B266="110H", OR(AND(E266='club records'!$J$9, F266&lt;='club records'!$K$9), AND(E266='club records'!$J$10, F266&lt;='club records'!$K$10))), "CR", " ")</f>
        <v xml:space="preserve"> </v>
      </c>
      <c r="AW266" s="14" t="str">
        <f>IF(AND(B266="400H", OR(AND(E266='club records'!$J$11, F266&lt;='club records'!$K$11), AND(E266='club records'!$J$12, F266&lt;='club records'!$K$12), AND(E266='club records'!$J$13, F266&lt;='club records'!$K$13), AND(E266='club records'!$J$14, F266&lt;='club records'!$K$14))), "CR", " ")</f>
        <v xml:space="preserve"> </v>
      </c>
      <c r="AX266" s="14" t="str">
        <f>IF(AND(B266="1500SC", AND(E266='club records'!$J$15, F266&lt;='club records'!$K$15)), "CR", " ")</f>
        <v xml:space="preserve"> </v>
      </c>
      <c r="AY266" s="14" t="str">
        <f>IF(AND(B266="2000SC", OR(AND(E266='club records'!$J$17, F266&lt;='club records'!$K$17), AND(E266='club records'!$J$18, F266&lt;='club records'!$K$18))), "CR", " ")</f>
        <v xml:space="preserve"> </v>
      </c>
      <c r="AZ266" s="14" t="str">
        <f>IF(AND(B266="3000SC", OR(AND(E266='club records'!$J$20, F266&lt;='club records'!$K$20), AND(E266='club records'!$J$21, F266&lt;='club records'!$K$21))), "CR", " ")</f>
        <v xml:space="preserve"> </v>
      </c>
      <c r="BA266" s="15" t="str">
        <f>IF(AND(B266="4x100", OR(AND(E266='club records'!$N$1, F266&lt;='club records'!$O$1), AND(E266='club records'!$N$2, F266&lt;='club records'!$O$2), AND(E266='club records'!$N$3, F266&lt;='club records'!$O$3), AND(E266='club records'!$N$4, F266&lt;='club records'!$O$4), AND(E266='club records'!$N$5, F266&lt;='club records'!$O$5))), "CR", " ")</f>
        <v xml:space="preserve"> </v>
      </c>
      <c r="BB266" s="15" t="str">
        <f>IF(AND(B266="4x200", OR(AND(E266='club records'!$N$6, F266&lt;='club records'!$O$6), AND(E266='club records'!$N$7, F266&lt;='club records'!$O$7), AND(E266='club records'!$N$8, F266&lt;='club records'!$O$8), AND(E266='club records'!$N$9, F266&lt;='club records'!$O$9), AND(E266='club records'!$N$10, F266&lt;='club records'!$O$10))), "CR", " ")</f>
        <v xml:space="preserve"> </v>
      </c>
      <c r="BC266" s="15" t="str">
        <f>IF(AND(B266="4x300", AND(E266='club records'!$N$11, F266&lt;='club records'!$O$11)), "CR", " ")</f>
        <v xml:space="preserve"> </v>
      </c>
      <c r="BD266" s="15" t="str">
        <f>IF(AND(B266="4x400", OR(AND(E266='club records'!$N$12, F266&lt;='club records'!$O$12), AND(E266='club records'!$N$13, F266&lt;='club records'!$O$13), AND(E266='club records'!$N$14, F266&lt;='club records'!$O$14), AND(E266='club records'!$N$15, F266&lt;='club records'!$O$15))), "CR", " ")</f>
        <v xml:space="preserve"> </v>
      </c>
      <c r="BE266" s="15" t="str">
        <f>IF(AND(B266="3x800", OR(AND(E266='club records'!$N$16, F266&lt;='club records'!$O$16), AND(E266='club records'!$N$17, F266&lt;='club records'!$O$17), AND(E266='club records'!$N$18, F266&lt;='club records'!$O$18))), "CR", " ")</f>
        <v xml:space="preserve"> </v>
      </c>
      <c r="BF266" s="15" t="str">
        <f>IF(AND(B266="pentathlon", OR(AND(E266='club records'!$N$21, F266&gt;='club records'!$O$21), AND(E266='club records'!$N$22, F266&gt;='club records'!$O$22),AND(E266='club records'!$N$23, F266&gt;='club records'!$O$23),AND(E266='club records'!$N$24, F266&gt;='club records'!$O$24))), "CR", " ")</f>
        <v xml:space="preserve"> </v>
      </c>
      <c r="BG266" s="15" t="str">
        <f>IF(AND(B266="heptathlon", OR(AND(E266='club records'!$N$26, F266&gt;='club records'!$O$26), AND(E266='club records'!$N$27, F266&gt;='club records'!$O$27))), "CR", " ")</f>
        <v xml:space="preserve"> </v>
      </c>
      <c r="BH266" s="15" t="str">
        <f>IF(AND(B266="decathlon", OR(AND(E266='club records'!$N$29, F266&gt;='club records'!$O$29), AND(E266='club records'!$N$30, F266&gt;='club records'!$O$30),AND(E266='club records'!$N$31, F266&gt;='club records'!$O$31))), "CR", " ")</f>
        <v xml:space="preserve"> </v>
      </c>
    </row>
    <row r="267" spans="1:60" ht="14.5" x14ac:dyDescent="0.35">
      <c r="A267" s="1" t="str">
        <f t="shared" si="21"/>
        <v>U17</v>
      </c>
      <c r="B267" s="2">
        <v>400</v>
      </c>
      <c r="C267" s="1" t="s">
        <v>295</v>
      </c>
      <c r="D267" s="1" t="s">
        <v>296</v>
      </c>
      <c r="E267" s="19" t="s">
        <v>14</v>
      </c>
      <c r="F267" s="20">
        <v>55.87</v>
      </c>
      <c r="G267" s="27">
        <v>43716</v>
      </c>
      <c r="H267" s="1" t="s">
        <v>552</v>
      </c>
      <c r="I267" s="1" t="s">
        <v>553</v>
      </c>
      <c r="J267" s="15" t="str">
        <f t="shared" si="23"/>
        <v/>
      </c>
      <c r="K267" s="15" t="str">
        <f>IF(AND(B267=100, OR(AND(E267='club records'!$B$6, F267&lt;='club records'!$C$6), AND(E267='club records'!$B$7, F267&lt;='club records'!$C$7), AND(E267='club records'!$B$8, F267&lt;='club records'!$C$8), AND(E267='club records'!$B$9, F267&lt;='club records'!$C$9), AND(E267='club records'!$B$10, F267&lt;='club records'!$C$10))), "CR", " ")</f>
        <v xml:space="preserve"> </v>
      </c>
      <c r="L267" s="15" t="str">
        <f>IF(AND(B267=200, OR(AND(E267='club records'!$B$11, F267&lt;='club records'!$C$11), AND(E267='club records'!$B$12, F267&lt;='club records'!$C$12), AND(E267='club records'!$B$13, F267&lt;='club records'!$C$13), AND(E267='club records'!$B$14, F267&lt;='club records'!$C$14), AND(E267='club records'!$B$15, F267&lt;='club records'!$C$15))), "CR", " ")</f>
        <v xml:space="preserve"> </v>
      </c>
      <c r="M267" s="15" t="str">
        <f>IF(AND(B267=300, OR(AND(E267='club records'!$B$16, F267&lt;='club records'!$C$16), AND(E267='club records'!$B$17, F267&lt;='club records'!$C$17))), "CR", " ")</f>
        <v xml:space="preserve"> </v>
      </c>
      <c r="N267" s="15" t="str">
        <f>IF(AND(B267=400, OR(AND(E267='club records'!$B$18, F267&lt;='club records'!$C$18), AND(E267='club records'!$B$19, F267&lt;='club records'!$C$19), AND(E267='club records'!$B$20, F267&lt;='club records'!$C$20), AND(E267='club records'!$B$21, F267&lt;='club records'!$C$21))), "CR", " ")</f>
        <v xml:space="preserve"> </v>
      </c>
      <c r="O267" s="15" t="str">
        <f>IF(AND(B267=800, OR(AND(E267='club records'!$B$22, F267&lt;='club records'!$C$22), AND(E267='club records'!$B$23, F267&lt;='club records'!$C$23), AND(E267='club records'!$B$24, F267&lt;='club records'!$C$24), AND(E267='club records'!$B$25, F267&lt;='club records'!$C$25), AND(E267='club records'!$B$26, F267&lt;='club records'!$C$26))), "CR", " ")</f>
        <v xml:space="preserve"> </v>
      </c>
      <c r="P267" s="15" t="str">
        <f>IF(AND(B267=1000, OR(AND(E267='club records'!$B$27, F267&lt;='club records'!$C$27), AND(E267='club records'!$B$28, F267&lt;='club records'!$C$28))), "CR", " ")</f>
        <v xml:space="preserve"> </v>
      </c>
      <c r="Q267" s="15" t="str">
        <f>IF(AND(B267=1500, OR(AND(E267='club records'!$B$29, F267&lt;='club records'!$C$29), AND(E267='club records'!$B$30, F267&lt;='club records'!$C$30), AND(E267='club records'!$B$31, F267&lt;='club records'!$C$31), AND(E267='club records'!$B$32, F267&lt;='club records'!$C$32), AND(E267='club records'!$B$33, F267&lt;='club records'!$C$33))), "CR", " ")</f>
        <v xml:space="preserve"> </v>
      </c>
      <c r="R267" s="15" t="str">
        <f>IF(AND(B267="1600 (Mile)",OR(AND(E267='club records'!$B$34,F267&lt;='club records'!$C$34),AND(E267='club records'!$B$35,F267&lt;='club records'!$C$35),AND(E267='club records'!$B$36,F267&lt;='club records'!$C$36),AND(E267='club records'!$B$37,F267&lt;='club records'!$C$37))),"CR"," ")</f>
        <v xml:space="preserve"> </v>
      </c>
      <c r="S267" s="15" t="str">
        <f>IF(AND(B267=3000, OR(AND(E267='club records'!$B$38, F267&lt;='club records'!$C$38), AND(E267='club records'!$B$39, F267&lt;='club records'!$C$39), AND(E267='club records'!$B$40, F267&lt;='club records'!$C$40), AND(E267='club records'!$B$41, F267&lt;='club records'!$C$41))), "CR", " ")</f>
        <v xml:space="preserve"> </v>
      </c>
      <c r="T267" s="15" t="str">
        <f>IF(AND(B267=5000, OR(AND(E267='club records'!$B$42, F267&lt;='club records'!$C$42), AND(E267='club records'!$B$43, F267&lt;='club records'!$C$43))), "CR", " ")</f>
        <v xml:space="preserve"> </v>
      </c>
      <c r="U267" s="14" t="str">
        <f>IF(AND(B267=10000, OR(AND(E267='club records'!$B$44, F267&lt;='club records'!$C$44), AND(E267='club records'!$B$45, F267&lt;='club records'!$C$45))), "CR", " ")</f>
        <v xml:space="preserve"> </v>
      </c>
      <c r="V267" s="14" t="str">
        <f>IF(AND(B267="high jump", OR(AND(E267='club records'!$F$1, F267&gt;='club records'!$G$1), AND(E267='club records'!$F$2, F267&gt;='club records'!$G$2), AND(E267='club records'!$F$3, F267&gt;='club records'!$G$3), AND(E267='club records'!$F$4, F267&gt;='club records'!$G$4), AND(E267='club records'!$F$5, F267&gt;='club records'!$G$5))), "CR", " ")</f>
        <v xml:space="preserve"> </v>
      </c>
      <c r="W267" s="14" t="str">
        <f>IF(AND(B267="long jump", OR(AND(E267='club records'!$F$6, F267&gt;='club records'!$G$6), AND(E267='club records'!$F$7, F267&gt;='club records'!$G$7), AND(E267='club records'!$F$8, F267&gt;='club records'!$G$8), AND(E267='club records'!$F$9, F267&gt;='club records'!$G$9), AND(E267='club records'!$F$10, F267&gt;='club records'!$G$10))), "CR", " ")</f>
        <v xml:space="preserve"> </v>
      </c>
      <c r="X267" s="14" t="str">
        <f>IF(AND(B267="triple jump", OR(AND(E267='club records'!$F$11, F267&gt;='club records'!$G$11), AND(E267='club records'!$F$12, F267&gt;='club records'!$G$12), AND(E267='club records'!$F$13, F267&gt;='club records'!$G$13), AND(E267='club records'!$F$14, F267&gt;='club records'!$G$14), AND(E267='club records'!$F$15, F267&gt;='club records'!$G$15))), "CR", " ")</f>
        <v xml:space="preserve"> </v>
      </c>
      <c r="Y267" s="14" t="str">
        <f>IF(AND(B267="pole vault", OR(AND(E267='club records'!$F$16, F267&gt;='club records'!$G$16), AND(E267='club records'!$F$17, F267&gt;='club records'!$G$17), AND(E267='club records'!$F$18, F267&gt;='club records'!$G$18), AND(E267='club records'!$F$19, F267&gt;='club records'!$G$19), AND(E267='club records'!$F$20, F267&gt;='club records'!$G$20))), "CR", " ")</f>
        <v xml:space="preserve"> </v>
      </c>
      <c r="Z267" s="14" t="str">
        <f>IF(AND(B267="discus 1", E267='club records'!$F$21, F267&gt;='club records'!$G$21), "CR", " ")</f>
        <v xml:space="preserve"> </v>
      </c>
      <c r="AA267" s="14" t="str">
        <f>IF(AND(B267="discus 1.25", E267='club records'!$F$22, F267&gt;='club records'!$G$22), "CR", " ")</f>
        <v xml:space="preserve"> </v>
      </c>
      <c r="AB267" s="14" t="str">
        <f>IF(AND(B267="discus 1.5", E267='club records'!$F$23, F267&gt;='club records'!$G$23), "CR", " ")</f>
        <v xml:space="preserve"> </v>
      </c>
      <c r="AC267" s="14" t="str">
        <f>IF(AND(B267="discus 1.75", E267='club records'!$F$24, F267&gt;='club records'!$G$24), "CR", " ")</f>
        <v xml:space="preserve"> </v>
      </c>
      <c r="AD267" s="14" t="str">
        <f>IF(AND(B267="discus 2", E267='club records'!$F$25, F267&gt;='club records'!$G$25), "CR", " ")</f>
        <v xml:space="preserve"> </v>
      </c>
      <c r="AE267" s="14" t="str">
        <f>IF(AND(B267="hammer 4", E267='club records'!$F$27, F267&gt;='club records'!$G$27), "CR", " ")</f>
        <v xml:space="preserve"> </v>
      </c>
      <c r="AF267" s="14" t="str">
        <f>IF(AND(B267="hammer 5", E267='club records'!$F$28, F267&gt;='club records'!$G$28), "CR", " ")</f>
        <v xml:space="preserve"> </v>
      </c>
      <c r="AG267" s="14" t="str">
        <f>IF(AND(B267="hammer 6", E267='club records'!$F$29, F267&gt;='club records'!$G$29), "CR", " ")</f>
        <v xml:space="preserve"> </v>
      </c>
      <c r="AH267" s="14" t="str">
        <f>IF(AND(B267="hammer 7.26", E267='club records'!$F$30, F267&gt;='club records'!$G$30), "CR", " ")</f>
        <v xml:space="preserve"> </v>
      </c>
      <c r="AI267" s="14" t="str">
        <f>IF(AND(B267="javelin 400", E267='club records'!$F$31, F267&gt;='club records'!$G$31), "CR", " ")</f>
        <v xml:space="preserve"> </v>
      </c>
      <c r="AJ267" s="14" t="str">
        <f>IF(AND(B267="javelin 600", E267='club records'!$F$32, F267&gt;='club records'!$G$32), "CR", " ")</f>
        <v xml:space="preserve"> </v>
      </c>
      <c r="AK267" s="14" t="str">
        <f>IF(AND(B267="javelin 700", E267='club records'!$F$33, F267&gt;='club records'!$G$33), "CR", " ")</f>
        <v xml:space="preserve"> </v>
      </c>
      <c r="AL267" s="14" t="str">
        <f>IF(AND(B267="javelin 800", OR(AND(E267='club records'!$F$34, F267&gt;='club records'!$G$34), AND(E267='club records'!$F$35, F267&gt;='club records'!$G$35))), "CR", " ")</f>
        <v xml:space="preserve"> </v>
      </c>
      <c r="AM267" s="14" t="str">
        <f>IF(AND(B267="shot 3", E267='club records'!$F$36, F267&gt;='club records'!$G$36), "CR", " ")</f>
        <v xml:space="preserve"> </v>
      </c>
      <c r="AN267" s="14" t="str">
        <f>IF(AND(B267="shot 4", E267='club records'!$F$37, F267&gt;='club records'!$G$37), "CR", " ")</f>
        <v xml:space="preserve"> </v>
      </c>
      <c r="AO267" s="14" t="str">
        <f>IF(AND(B267="shot 5", E267='club records'!$F$38, F267&gt;='club records'!$G$38), "CR", " ")</f>
        <v xml:space="preserve"> </v>
      </c>
      <c r="AP267" s="14" t="str">
        <f>IF(AND(B267="shot 6", E267='club records'!$F$39, F267&gt;='club records'!$G$39), "CR", " ")</f>
        <v xml:space="preserve"> </v>
      </c>
      <c r="AQ267" s="14" t="str">
        <f>IF(AND(B267="shot 7.26", E267='club records'!$F$40, F267&gt;='club records'!$G$40), "CR", " ")</f>
        <v xml:space="preserve"> </v>
      </c>
      <c r="AR267" s="14" t="str">
        <f>IF(AND(B267="60H",OR(AND(E267='club records'!$J$1,F267&lt;='club records'!$K$1),AND(E267='club records'!$J$2,F267&lt;='club records'!$K$2),AND(E267='club records'!$J$3,F267&lt;='club records'!$K$3),AND(E267='club records'!$J$4,F267&lt;='club records'!$K$4),AND(E267='club records'!$J$5,F267&lt;='club records'!$K$5))),"CR"," ")</f>
        <v xml:space="preserve"> </v>
      </c>
      <c r="AS267" s="14" t="str">
        <f>IF(AND(B267="75H", AND(E267='club records'!$J$6, F267&lt;='club records'!$K$6)), "CR", " ")</f>
        <v xml:space="preserve"> </v>
      </c>
      <c r="AT267" s="14" t="str">
        <f>IF(AND(B267="80H", AND(E267='club records'!$J$7, F267&lt;='club records'!$K$7)), "CR", " ")</f>
        <v xml:space="preserve"> </v>
      </c>
      <c r="AU267" s="14" t="str">
        <f>IF(AND(B267="100H", AND(E267='club records'!$J$8, F267&lt;='club records'!$K$8)), "CR", " ")</f>
        <v xml:space="preserve"> </v>
      </c>
      <c r="AV267" s="14" t="str">
        <f>IF(AND(B267="110H", OR(AND(E267='club records'!$J$9, F267&lt;='club records'!$K$9), AND(E267='club records'!$J$10, F267&lt;='club records'!$K$10))), "CR", " ")</f>
        <v xml:space="preserve"> </v>
      </c>
      <c r="AW267" s="14" t="str">
        <f>IF(AND(B267="400H", OR(AND(E267='club records'!$J$11, F267&lt;='club records'!$K$11), AND(E267='club records'!$J$12, F267&lt;='club records'!$K$12), AND(E267='club records'!$J$13, F267&lt;='club records'!$K$13), AND(E267='club records'!$J$14, F267&lt;='club records'!$K$14))), "CR", " ")</f>
        <v xml:space="preserve"> </v>
      </c>
      <c r="AX267" s="14" t="str">
        <f>IF(AND(B267="1500SC", AND(E267='club records'!$J$15, F267&lt;='club records'!$K$15)), "CR", " ")</f>
        <v xml:space="preserve"> </v>
      </c>
      <c r="AY267" s="14" t="str">
        <f>IF(AND(B267="2000SC", OR(AND(E267='club records'!$J$17, F267&lt;='club records'!$K$17), AND(E267='club records'!$J$18, F267&lt;='club records'!$K$18))), "CR", " ")</f>
        <v xml:space="preserve"> </v>
      </c>
      <c r="AZ267" s="14" t="str">
        <f>IF(AND(B267="3000SC", OR(AND(E267='club records'!$J$20, F267&lt;='club records'!$K$20), AND(E267='club records'!$J$21, F267&lt;='club records'!$K$21))), "CR", " ")</f>
        <v xml:space="preserve"> </v>
      </c>
      <c r="BA267" s="15" t="str">
        <f>IF(AND(B267="4x100", OR(AND(E267='club records'!$N$1, F267&lt;='club records'!$O$1), AND(E267='club records'!$N$2, F267&lt;='club records'!$O$2), AND(E267='club records'!$N$3, F267&lt;='club records'!$O$3), AND(E267='club records'!$N$4, F267&lt;='club records'!$O$4), AND(E267='club records'!$N$5, F267&lt;='club records'!$O$5))), "CR", " ")</f>
        <v xml:space="preserve"> </v>
      </c>
      <c r="BB267" s="15" t="str">
        <f>IF(AND(B267="4x200", OR(AND(E267='club records'!$N$6, F267&lt;='club records'!$O$6), AND(E267='club records'!$N$7, F267&lt;='club records'!$O$7), AND(E267='club records'!$N$8, F267&lt;='club records'!$O$8), AND(E267='club records'!$N$9, F267&lt;='club records'!$O$9), AND(E267='club records'!$N$10, F267&lt;='club records'!$O$10))), "CR", " ")</f>
        <v xml:space="preserve"> </v>
      </c>
      <c r="BC267" s="15" t="str">
        <f>IF(AND(B267="4x300", AND(E267='club records'!$N$11, F267&lt;='club records'!$O$11)), "CR", " ")</f>
        <v xml:space="preserve"> </v>
      </c>
      <c r="BD267" s="15" t="str">
        <f>IF(AND(B267="4x400", OR(AND(E267='club records'!$N$12, F267&lt;='club records'!$O$12), AND(E267='club records'!$N$13, F267&lt;='club records'!$O$13), AND(E267='club records'!$N$14, F267&lt;='club records'!$O$14), AND(E267='club records'!$N$15, F267&lt;='club records'!$O$15))), "CR", " ")</f>
        <v xml:space="preserve"> </v>
      </c>
      <c r="BE267" s="15" t="str">
        <f>IF(AND(B267="3x800", OR(AND(E267='club records'!$N$16, F267&lt;='club records'!$O$16), AND(E267='club records'!$N$17, F267&lt;='club records'!$O$17), AND(E267='club records'!$N$18, F267&lt;='club records'!$O$18))), "CR", " ")</f>
        <v xml:space="preserve"> </v>
      </c>
      <c r="BF267" s="15" t="str">
        <f>IF(AND(B267="pentathlon", OR(AND(E267='club records'!$N$21, F267&gt;='club records'!$O$21), AND(E267='club records'!$N$22, F267&gt;='club records'!$O$22),AND(E267='club records'!$N$23, F267&gt;='club records'!$O$23),AND(E267='club records'!$N$24, F267&gt;='club records'!$O$24))), "CR", " ")</f>
        <v xml:space="preserve"> </v>
      </c>
      <c r="BG267" s="15" t="str">
        <f>IF(AND(B267="heptathlon", OR(AND(E267='club records'!$N$26, F267&gt;='club records'!$O$26), AND(E267='club records'!$N$27, F267&gt;='club records'!$O$27))), "CR", " ")</f>
        <v xml:space="preserve"> </v>
      </c>
      <c r="BH267" s="15" t="str">
        <f>IF(AND(B267="decathlon", OR(AND(E267='club records'!$N$29, F267&gt;='club records'!$O$29), AND(E267='club records'!$N$30, F267&gt;='club records'!$O$30),AND(E267='club records'!$N$31, F267&gt;='club records'!$O$31))), "CR", " ")</f>
        <v xml:space="preserve"> </v>
      </c>
    </row>
    <row r="268" spans="1:60" ht="14.5" x14ac:dyDescent="0.35">
      <c r="A268" s="1" t="str">
        <f t="shared" si="21"/>
        <v>U17</v>
      </c>
      <c r="B268" s="2">
        <v>400</v>
      </c>
      <c r="C268" s="1" t="s">
        <v>116</v>
      </c>
      <c r="D268" s="1" t="s">
        <v>111</v>
      </c>
      <c r="E268" s="19" t="s">
        <v>14</v>
      </c>
      <c r="F268" s="20">
        <v>59.72</v>
      </c>
      <c r="G268" s="27">
        <v>43652</v>
      </c>
      <c r="H268" s="1" t="s">
        <v>404</v>
      </c>
      <c r="I268" s="1" t="s">
        <v>505</v>
      </c>
      <c r="J268" s="15" t="str">
        <f t="shared" si="23"/>
        <v/>
      </c>
      <c r="K268" s="15" t="str">
        <f>IF(AND(B268=100, OR(AND(E268='club records'!$B$6, F268&lt;='club records'!$C$6), AND(E268='club records'!$B$7, F268&lt;='club records'!$C$7), AND(E268='club records'!$B$8, F268&lt;='club records'!$C$8), AND(E268='club records'!$B$9, F268&lt;='club records'!$C$9), AND(E268='club records'!$B$10, F268&lt;='club records'!$C$10))), "CR", " ")</f>
        <v xml:space="preserve"> </v>
      </c>
      <c r="L268" s="15" t="str">
        <f>IF(AND(B268=200, OR(AND(E268='club records'!$B$11, F268&lt;='club records'!$C$11), AND(E268='club records'!$B$12, F268&lt;='club records'!$C$12), AND(E268='club records'!$B$13, F268&lt;='club records'!$C$13), AND(E268='club records'!$B$14, F268&lt;='club records'!$C$14), AND(E268='club records'!$B$15, F268&lt;='club records'!$C$15))), "CR", " ")</f>
        <v xml:space="preserve"> </v>
      </c>
      <c r="M268" s="15" t="str">
        <f>IF(AND(B268=300, OR(AND(E268='club records'!$B$16, F268&lt;='club records'!$C$16), AND(E268='club records'!$B$17, F268&lt;='club records'!$C$17))), "CR", " ")</f>
        <v xml:space="preserve"> </v>
      </c>
      <c r="N268" s="15" t="str">
        <f>IF(AND(B268=400, OR(AND(E268='club records'!$B$18, F268&lt;='club records'!$C$18), AND(E268='club records'!$B$19, F268&lt;='club records'!$C$19), AND(E268='club records'!$B$20, F268&lt;='club records'!$C$20), AND(E268='club records'!$B$21, F268&lt;='club records'!$C$21))), "CR", " ")</f>
        <v xml:space="preserve"> </v>
      </c>
      <c r="O268" s="15" t="str">
        <f>IF(AND(B268=800, OR(AND(E268='club records'!$B$22, F268&lt;='club records'!$C$22), AND(E268='club records'!$B$23, F268&lt;='club records'!$C$23), AND(E268='club records'!$B$24, F268&lt;='club records'!$C$24), AND(E268='club records'!$B$25, F268&lt;='club records'!$C$25), AND(E268='club records'!$B$26, F268&lt;='club records'!$C$26))), "CR", " ")</f>
        <v xml:space="preserve"> </v>
      </c>
      <c r="P268" s="15" t="str">
        <f>IF(AND(B268=1000, OR(AND(E268='club records'!$B$27, F268&lt;='club records'!$C$27), AND(E268='club records'!$B$28, F268&lt;='club records'!$C$28))), "CR", " ")</f>
        <v xml:space="preserve"> </v>
      </c>
      <c r="Q268" s="15" t="str">
        <f>IF(AND(B268=1500, OR(AND(E268='club records'!$B$29, F268&lt;='club records'!$C$29), AND(E268='club records'!$B$30, F268&lt;='club records'!$C$30), AND(E268='club records'!$B$31, F268&lt;='club records'!$C$31), AND(E268='club records'!$B$32, F268&lt;='club records'!$C$32), AND(E268='club records'!$B$33, F268&lt;='club records'!$C$33))), "CR", " ")</f>
        <v xml:space="preserve"> </v>
      </c>
      <c r="R268" s="15" t="str">
        <f>IF(AND(B268="1600 (Mile)",OR(AND(E268='club records'!$B$34,F268&lt;='club records'!$C$34),AND(E268='club records'!$B$35,F268&lt;='club records'!$C$35),AND(E268='club records'!$B$36,F268&lt;='club records'!$C$36),AND(E268='club records'!$B$37,F268&lt;='club records'!$C$37))),"CR"," ")</f>
        <v xml:space="preserve"> </v>
      </c>
      <c r="S268" s="15" t="str">
        <f>IF(AND(B268=3000, OR(AND(E268='club records'!$B$38, F268&lt;='club records'!$C$38), AND(E268='club records'!$B$39, F268&lt;='club records'!$C$39), AND(E268='club records'!$B$40, F268&lt;='club records'!$C$40), AND(E268='club records'!$B$41, F268&lt;='club records'!$C$41))), "CR", " ")</f>
        <v xml:space="preserve"> </v>
      </c>
      <c r="T268" s="15" t="str">
        <f>IF(AND(B268=5000, OR(AND(E268='club records'!$B$42, F268&lt;='club records'!$C$42), AND(E268='club records'!$B$43, F268&lt;='club records'!$C$43))), "CR", " ")</f>
        <v xml:space="preserve"> </v>
      </c>
      <c r="U268" s="14" t="str">
        <f>IF(AND(B268=10000, OR(AND(E268='club records'!$B$44, F268&lt;='club records'!$C$44), AND(E268='club records'!$B$45, F268&lt;='club records'!$C$45))), "CR", " ")</f>
        <v xml:space="preserve"> </v>
      </c>
      <c r="V268" s="14" t="str">
        <f>IF(AND(B268="high jump", OR(AND(E268='club records'!$F$1, F268&gt;='club records'!$G$1), AND(E268='club records'!$F$2, F268&gt;='club records'!$G$2), AND(E268='club records'!$F$3, F268&gt;='club records'!$G$3), AND(E268='club records'!$F$4, F268&gt;='club records'!$G$4), AND(E268='club records'!$F$5, F268&gt;='club records'!$G$5))), "CR", " ")</f>
        <v xml:space="preserve"> </v>
      </c>
      <c r="W268" s="14" t="str">
        <f>IF(AND(B268="long jump", OR(AND(E268='club records'!$F$6, F268&gt;='club records'!$G$6), AND(E268='club records'!$F$7, F268&gt;='club records'!$G$7), AND(E268='club records'!$F$8, F268&gt;='club records'!$G$8), AND(E268='club records'!$F$9, F268&gt;='club records'!$G$9), AND(E268='club records'!$F$10, F268&gt;='club records'!$G$10))), "CR", " ")</f>
        <v xml:space="preserve"> </v>
      </c>
      <c r="X268" s="14" t="str">
        <f>IF(AND(B268="triple jump", OR(AND(E268='club records'!$F$11, F268&gt;='club records'!$G$11), AND(E268='club records'!$F$12, F268&gt;='club records'!$G$12), AND(E268='club records'!$F$13, F268&gt;='club records'!$G$13), AND(E268='club records'!$F$14, F268&gt;='club records'!$G$14), AND(E268='club records'!$F$15, F268&gt;='club records'!$G$15))), "CR", " ")</f>
        <v xml:space="preserve"> </v>
      </c>
      <c r="Y268" s="14" t="str">
        <f>IF(AND(B268="pole vault", OR(AND(E268='club records'!$F$16, F268&gt;='club records'!$G$16), AND(E268='club records'!$F$17, F268&gt;='club records'!$G$17), AND(E268='club records'!$F$18, F268&gt;='club records'!$G$18), AND(E268='club records'!$F$19, F268&gt;='club records'!$G$19), AND(E268='club records'!$F$20, F268&gt;='club records'!$G$20))), "CR", " ")</f>
        <v xml:space="preserve"> </v>
      </c>
      <c r="Z268" s="14" t="str">
        <f>IF(AND(B268="discus 1", E268='club records'!$F$21, F268&gt;='club records'!$G$21), "CR", " ")</f>
        <v xml:space="preserve"> </v>
      </c>
      <c r="AA268" s="14" t="str">
        <f>IF(AND(B268="discus 1.25", E268='club records'!$F$22, F268&gt;='club records'!$G$22), "CR", " ")</f>
        <v xml:space="preserve"> </v>
      </c>
      <c r="AB268" s="14" t="str">
        <f>IF(AND(B268="discus 1.5", E268='club records'!$F$23, F268&gt;='club records'!$G$23), "CR", " ")</f>
        <v xml:space="preserve"> </v>
      </c>
      <c r="AC268" s="14" t="str">
        <f>IF(AND(B268="discus 1.75", E268='club records'!$F$24, F268&gt;='club records'!$G$24), "CR", " ")</f>
        <v xml:space="preserve"> </v>
      </c>
      <c r="AD268" s="14" t="str">
        <f>IF(AND(B268="discus 2", E268='club records'!$F$25, F268&gt;='club records'!$G$25), "CR", " ")</f>
        <v xml:space="preserve"> </v>
      </c>
      <c r="AE268" s="14" t="str">
        <f>IF(AND(B268="hammer 4", E268='club records'!$F$27, F268&gt;='club records'!$G$27), "CR", " ")</f>
        <v xml:space="preserve"> </v>
      </c>
      <c r="AF268" s="14" t="str">
        <f>IF(AND(B268="hammer 5", E268='club records'!$F$28, F268&gt;='club records'!$G$28), "CR", " ")</f>
        <v xml:space="preserve"> </v>
      </c>
      <c r="AG268" s="14" t="str">
        <f>IF(AND(B268="hammer 6", E268='club records'!$F$29, F268&gt;='club records'!$G$29), "CR", " ")</f>
        <v xml:space="preserve"> </v>
      </c>
      <c r="AH268" s="14" t="str">
        <f>IF(AND(B268="hammer 7.26", E268='club records'!$F$30, F268&gt;='club records'!$G$30), "CR", " ")</f>
        <v xml:space="preserve"> </v>
      </c>
      <c r="AI268" s="14" t="str">
        <f>IF(AND(B268="javelin 400", E268='club records'!$F$31, F268&gt;='club records'!$G$31), "CR", " ")</f>
        <v xml:space="preserve"> </v>
      </c>
      <c r="AJ268" s="14" t="str">
        <f>IF(AND(B268="javelin 600", E268='club records'!$F$32, F268&gt;='club records'!$G$32), "CR", " ")</f>
        <v xml:space="preserve"> </v>
      </c>
      <c r="AK268" s="14" t="str">
        <f>IF(AND(B268="javelin 700", E268='club records'!$F$33, F268&gt;='club records'!$G$33), "CR", " ")</f>
        <v xml:space="preserve"> </v>
      </c>
      <c r="AL268" s="14" t="str">
        <f>IF(AND(B268="javelin 800", OR(AND(E268='club records'!$F$34, F268&gt;='club records'!$G$34), AND(E268='club records'!$F$35, F268&gt;='club records'!$G$35))), "CR", " ")</f>
        <v xml:space="preserve"> </v>
      </c>
      <c r="AM268" s="14" t="str">
        <f>IF(AND(B268="shot 3", E268='club records'!$F$36, F268&gt;='club records'!$G$36), "CR", " ")</f>
        <v xml:space="preserve"> </v>
      </c>
      <c r="AN268" s="14" t="str">
        <f>IF(AND(B268="shot 4", E268='club records'!$F$37, F268&gt;='club records'!$G$37), "CR", " ")</f>
        <v xml:space="preserve"> </v>
      </c>
      <c r="AO268" s="14" t="str">
        <f>IF(AND(B268="shot 5", E268='club records'!$F$38, F268&gt;='club records'!$G$38), "CR", " ")</f>
        <v xml:space="preserve"> </v>
      </c>
      <c r="AP268" s="14" t="str">
        <f>IF(AND(B268="shot 6", E268='club records'!$F$39, F268&gt;='club records'!$G$39), "CR", " ")</f>
        <v xml:space="preserve"> </v>
      </c>
      <c r="AQ268" s="14" t="str">
        <f>IF(AND(B268="shot 7.26", E268='club records'!$F$40, F268&gt;='club records'!$G$40), "CR", " ")</f>
        <v xml:space="preserve"> </v>
      </c>
      <c r="AR268" s="14" t="str">
        <f>IF(AND(B268="60H",OR(AND(E268='club records'!$J$1,F268&lt;='club records'!$K$1),AND(E268='club records'!$J$2,F268&lt;='club records'!$K$2),AND(E268='club records'!$J$3,F268&lt;='club records'!$K$3),AND(E268='club records'!$J$4,F268&lt;='club records'!$K$4),AND(E268='club records'!$J$5,F268&lt;='club records'!$K$5))),"CR"," ")</f>
        <v xml:space="preserve"> </v>
      </c>
      <c r="AS268" s="14" t="str">
        <f>IF(AND(B268="75H", AND(E268='club records'!$J$6, F268&lt;='club records'!$K$6)), "CR", " ")</f>
        <v xml:space="preserve"> </v>
      </c>
      <c r="AT268" s="14" t="str">
        <f>IF(AND(B268="80H", AND(E268='club records'!$J$7, F268&lt;='club records'!$K$7)), "CR", " ")</f>
        <v xml:space="preserve"> </v>
      </c>
      <c r="AU268" s="14" t="str">
        <f>IF(AND(B268="100H", AND(E268='club records'!$J$8, F268&lt;='club records'!$K$8)), "CR", " ")</f>
        <v xml:space="preserve"> </v>
      </c>
      <c r="AV268" s="14" t="str">
        <f>IF(AND(B268="110H", OR(AND(E268='club records'!$J$9, F268&lt;='club records'!$K$9), AND(E268='club records'!$J$10, F268&lt;='club records'!$K$10))), "CR", " ")</f>
        <v xml:space="preserve"> </v>
      </c>
      <c r="AW268" s="14" t="str">
        <f>IF(AND(B268="400H", OR(AND(E268='club records'!$J$11, F268&lt;='club records'!$K$11), AND(E268='club records'!$J$12, F268&lt;='club records'!$K$12), AND(E268='club records'!$J$13, F268&lt;='club records'!$K$13), AND(E268='club records'!$J$14, F268&lt;='club records'!$K$14))), "CR", " ")</f>
        <v xml:space="preserve"> </v>
      </c>
      <c r="AX268" s="14" t="str">
        <f>IF(AND(B268="1500SC", AND(E268='club records'!$J$15, F268&lt;='club records'!$K$15)), "CR", " ")</f>
        <v xml:space="preserve"> </v>
      </c>
      <c r="AY268" s="14" t="str">
        <f>IF(AND(B268="2000SC", OR(AND(E268='club records'!$J$17, F268&lt;='club records'!$K$17), AND(E268='club records'!$J$18, F268&lt;='club records'!$K$18))), "CR", " ")</f>
        <v xml:space="preserve"> </v>
      </c>
      <c r="AZ268" s="14" t="str">
        <f>IF(AND(B268="3000SC", OR(AND(E268='club records'!$J$20, F268&lt;='club records'!$K$20), AND(E268='club records'!$J$21, F268&lt;='club records'!$K$21))), "CR", " ")</f>
        <v xml:space="preserve"> </v>
      </c>
      <c r="BA268" s="15" t="str">
        <f>IF(AND(B268="4x100", OR(AND(E268='club records'!$N$1, F268&lt;='club records'!$O$1), AND(E268='club records'!$N$2, F268&lt;='club records'!$O$2), AND(E268='club records'!$N$3, F268&lt;='club records'!$O$3), AND(E268='club records'!$N$4, F268&lt;='club records'!$O$4), AND(E268='club records'!$N$5, F268&lt;='club records'!$O$5))), "CR", " ")</f>
        <v xml:space="preserve"> </v>
      </c>
      <c r="BB268" s="15" t="str">
        <f>IF(AND(B268="4x200", OR(AND(E268='club records'!$N$6, F268&lt;='club records'!$O$6), AND(E268='club records'!$N$7, F268&lt;='club records'!$O$7), AND(E268='club records'!$N$8, F268&lt;='club records'!$O$8), AND(E268='club records'!$N$9, F268&lt;='club records'!$O$9), AND(E268='club records'!$N$10, F268&lt;='club records'!$O$10))), "CR", " ")</f>
        <v xml:space="preserve"> </v>
      </c>
      <c r="BC268" s="15" t="str">
        <f>IF(AND(B268="4x300", AND(E268='club records'!$N$11, F268&lt;='club records'!$O$11)), "CR", " ")</f>
        <v xml:space="preserve"> </v>
      </c>
      <c r="BD268" s="15" t="str">
        <f>IF(AND(B268="4x400", OR(AND(E268='club records'!$N$12, F268&lt;='club records'!$O$12), AND(E268='club records'!$N$13, F268&lt;='club records'!$O$13), AND(E268='club records'!$N$14, F268&lt;='club records'!$O$14), AND(E268='club records'!$N$15, F268&lt;='club records'!$O$15))), "CR", " ")</f>
        <v xml:space="preserve"> </v>
      </c>
      <c r="BE268" s="15" t="str">
        <f>IF(AND(B268="3x800", OR(AND(E268='club records'!$N$16, F268&lt;='club records'!$O$16), AND(E268='club records'!$N$17, F268&lt;='club records'!$O$17), AND(E268='club records'!$N$18, F268&lt;='club records'!$O$18))), "CR", " ")</f>
        <v xml:space="preserve"> </v>
      </c>
      <c r="BF268" s="15" t="str">
        <f>IF(AND(B268="pentathlon", OR(AND(E268='club records'!$N$21, F268&gt;='club records'!$O$21), AND(E268='club records'!$N$22, F268&gt;='club records'!$O$22),AND(E268='club records'!$N$23, F268&gt;='club records'!$O$23),AND(E268='club records'!$N$24, F268&gt;='club records'!$O$24))), "CR", " ")</f>
        <v xml:space="preserve"> </v>
      </c>
      <c r="BG268" s="15" t="str">
        <f>IF(AND(B268="heptathlon", OR(AND(E268='club records'!$N$26, F268&gt;='club records'!$O$26), AND(E268='club records'!$N$27, F268&gt;='club records'!$O$27))), "CR", " ")</f>
        <v xml:space="preserve"> </v>
      </c>
      <c r="BH268" s="15" t="str">
        <f>IF(AND(B268="decathlon", OR(AND(E268='club records'!$N$29, F268&gt;='club records'!$O$29), AND(E268='club records'!$N$30, F268&gt;='club records'!$O$30),AND(E268='club records'!$N$31, F268&gt;='club records'!$O$31))), "CR", " ")</f>
        <v xml:space="preserve"> </v>
      </c>
    </row>
    <row r="269" spans="1:60" ht="14.5" x14ac:dyDescent="0.35">
      <c r="A269" s="1" t="str">
        <f t="shared" si="21"/>
        <v>U17</v>
      </c>
      <c r="B269" s="2">
        <v>400</v>
      </c>
      <c r="C269" s="1" t="s">
        <v>145</v>
      </c>
      <c r="D269" s="1" t="s">
        <v>299</v>
      </c>
      <c r="E269" s="19" t="s">
        <v>14</v>
      </c>
      <c r="F269" s="20">
        <v>60.18</v>
      </c>
      <c r="G269" s="27">
        <v>39903</v>
      </c>
      <c r="H269" s="1" t="s">
        <v>248</v>
      </c>
      <c r="I269" s="1" t="s">
        <v>249</v>
      </c>
      <c r="J269" s="15" t="str">
        <f t="shared" si="23"/>
        <v/>
      </c>
      <c r="K269" s="15" t="str">
        <f>IF(AND(B269=100, OR(AND(E269='club records'!$B$6, F269&lt;='club records'!$C$6), AND(E269='club records'!$B$7, F269&lt;='club records'!$C$7), AND(E269='club records'!$B$8, F269&lt;='club records'!$C$8), AND(E269='club records'!$B$9, F269&lt;='club records'!$C$9), AND(E269='club records'!$B$10, F269&lt;='club records'!$C$10))), "CR", " ")</f>
        <v xml:space="preserve"> </v>
      </c>
      <c r="L269" s="15" t="str">
        <f>IF(AND(B269=200, OR(AND(E269='club records'!$B$11, F269&lt;='club records'!$C$11), AND(E269='club records'!$B$12, F269&lt;='club records'!$C$12), AND(E269='club records'!$B$13, F269&lt;='club records'!$C$13), AND(E269='club records'!$B$14, F269&lt;='club records'!$C$14), AND(E269='club records'!$B$15, F269&lt;='club records'!$C$15))), "CR", " ")</f>
        <v xml:space="preserve"> </v>
      </c>
      <c r="M269" s="15" t="str">
        <f>IF(AND(B269=300, OR(AND(E269='club records'!$B$16, F269&lt;='club records'!$C$16), AND(E269='club records'!$B$17, F269&lt;='club records'!$C$17))), "CR", " ")</f>
        <v xml:space="preserve"> </v>
      </c>
      <c r="N269" s="15" t="str">
        <f>IF(AND(B269=400, OR(AND(E269='club records'!$B$18, F269&lt;='club records'!$C$18), AND(E269='club records'!$B$19, F269&lt;='club records'!$C$19), AND(E269='club records'!$B$20, F269&lt;='club records'!$C$20), AND(E269='club records'!$B$21, F269&lt;='club records'!$C$21))), "CR", " ")</f>
        <v xml:space="preserve"> </v>
      </c>
      <c r="O269" s="15" t="str">
        <f>IF(AND(B269=800, OR(AND(E269='club records'!$B$22, F269&lt;='club records'!$C$22), AND(E269='club records'!$B$23, F269&lt;='club records'!$C$23), AND(E269='club records'!$B$24, F269&lt;='club records'!$C$24), AND(E269='club records'!$B$25, F269&lt;='club records'!$C$25), AND(E269='club records'!$B$26, F269&lt;='club records'!$C$26))), "CR", " ")</f>
        <v xml:space="preserve"> </v>
      </c>
      <c r="P269" s="15" t="str">
        <f>IF(AND(B269=1000, OR(AND(E269='club records'!$B$27, F269&lt;='club records'!$C$27), AND(E269='club records'!$B$28, F269&lt;='club records'!$C$28))), "CR", " ")</f>
        <v xml:space="preserve"> </v>
      </c>
      <c r="Q269" s="15" t="str">
        <f>IF(AND(B269=1500, OR(AND(E269='club records'!$B$29, F269&lt;='club records'!$C$29), AND(E269='club records'!$B$30, F269&lt;='club records'!$C$30), AND(E269='club records'!$B$31, F269&lt;='club records'!$C$31), AND(E269='club records'!$B$32, F269&lt;='club records'!$C$32), AND(E269='club records'!$B$33, F269&lt;='club records'!$C$33))), "CR", " ")</f>
        <v xml:space="preserve"> </v>
      </c>
      <c r="R269" s="15" t="str">
        <f>IF(AND(B269="1600 (Mile)",OR(AND(E269='club records'!$B$34,F269&lt;='club records'!$C$34),AND(E269='club records'!$B$35,F269&lt;='club records'!$C$35),AND(E269='club records'!$B$36,F269&lt;='club records'!$C$36),AND(E269='club records'!$B$37,F269&lt;='club records'!$C$37))),"CR"," ")</f>
        <v xml:space="preserve"> </v>
      </c>
      <c r="S269" s="15" t="str">
        <f>IF(AND(B269=3000, OR(AND(E269='club records'!$B$38, F269&lt;='club records'!$C$38), AND(E269='club records'!$B$39, F269&lt;='club records'!$C$39), AND(E269='club records'!$B$40, F269&lt;='club records'!$C$40), AND(E269='club records'!$B$41, F269&lt;='club records'!$C$41))), "CR", " ")</f>
        <v xml:space="preserve"> </v>
      </c>
      <c r="T269" s="15" t="str">
        <f>IF(AND(B269=5000, OR(AND(E269='club records'!$B$42, F269&lt;='club records'!$C$42), AND(E269='club records'!$B$43, F269&lt;='club records'!$C$43))), "CR", " ")</f>
        <v xml:space="preserve"> </v>
      </c>
      <c r="U269" s="14" t="str">
        <f>IF(AND(B269=10000, OR(AND(E269='club records'!$B$44, F269&lt;='club records'!$C$44), AND(E269='club records'!$B$45, F269&lt;='club records'!$C$45))), "CR", " ")</f>
        <v xml:space="preserve"> </v>
      </c>
      <c r="V269" s="14" t="str">
        <f>IF(AND(B269="high jump", OR(AND(E269='club records'!$F$1, F269&gt;='club records'!$G$1), AND(E269='club records'!$F$2, F269&gt;='club records'!$G$2), AND(E269='club records'!$F$3, F269&gt;='club records'!$G$3), AND(E269='club records'!$F$4, F269&gt;='club records'!$G$4), AND(E269='club records'!$F$5, F269&gt;='club records'!$G$5))), "CR", " ")</f>
        <v xml:space="preserve"> </v>
      </c>
      <c r="W269" s="14" t="str">
        <f>IF(AND(B269="long jump", OR(AND(E269='club records'!$F$6, F269&gt;='club records'!$G$6), AND(E269='club records'!$F$7, F269&gt;='club records'!$G$7), AND(E269='club records'!$F$8, F269&gt;='club records'!$G$8), AND(E269='club records'!$F$9, F269&gt;='club records'!$G$9), AND(E269='club records'!$F$10, F269&gt;='club records'!$G$10))), "CR", " ")</f>
        <v xml:space="preserve"> </v>
      </c>
      <c r="X269" s="14" t="str">
        <f>IF(AND(B269="triple jump", OR(AND(E269='club records'!$F$11, F269&gt;='club records'!$G$11), AND(E269='club records'!$F$12, F269&gt;='club records'!$G$12), AND(E269='club records'!$F$13, F269&gt;='club records'!$G$13), AND(E269='club records'!$F$14, F269&gt;='club records'!$G$14), AND(E269='club records'!$F$15, F269&gt;='club records'!$G$15))), "CR", " ")</f>
        <v xml:space="preserve"> </v>
      </c>
      <c r="Y269" s="14" t="str">
        <f>IF(AND(B269="pole vault", OR(AND(E269='club records'!$F$16, F269&gt;='club records'!$G$16), AND(E269='club records'!$F$17, F269&gt;='club records'!$G$17), AND(E269='club records'!$F$18, F269&gt;='club records'!$G$18), AND(E269='club records'!$F$19, F269&gt;='club records'!$G$19), AND(E269='club records'!$F$20, F269&gt;='club records'!$G$20))), "CR", " ")</f>
        <v xml:space="preserve"> </v>
      </c>
      <c r="Z269" s="14" t="str">
        <f>IF(AND(B269="discus 1", E269='club records'!$F$21, F269&gt;='club records'!$G$21), "CR", " ")</f>
        <v xml:space="preserve"> </v>
      </c>
      <c r="AA269" s="14" t="str">
        <f>IF(AND(B269="discus 1.25", E269='club records'!$F$22, F269&gt;='club records'!$G$22), "CR", " ")</f>
        <v xml:space="preserve"> </v>
      </c>
      <c r="AB269" s="14" t="str">
        <f>IF(AND(B269="discus 1.5", E269='club records'!$F$23, F269&gt;='club records'!$G$23), "CR", " ")</f>
        <v xml:space="preserve"> </v>
      </c>
      <c r="AC269" s="14" t="str">
        <f>IF(AND(B269="discus 1.75", E269='club records'!$F$24, F269&gt;='club records'!$G$24), "CR", " ")</f>
        <v xml:space="preserve"> </v>
      </c>
      <c r="AD269" s="14" t="str">
        <f>IF(AND(B269="discus 2", E269='club records'!$F$25, F269&gt;='club records'!$G$25), "CR", " ")</f>
        <v xml:space="preserve"> </v>
      </c>
      <c r="AE269" s="14" t="str">
        <f>IF(AND(B269="hammer 4", E269='club records'!$F$27, F269&gt;='club records'!$G$27), "CR", " ")</f>
        <v xml:space="preserve"> </v>
      </c>
      <c r="AF269" s="14" t="str">
        <f>IF(AND(B269="hammer 5", E269='club records'!$F$28, F269&gt;='club records'!$G$28), "CR", " ")</f>
        <v xml:space="preserve"> </v>
      </c>
      <c r="AG269" s="14" t="str">
        <f>IF(AND(B269="hammer 6", E269='club records'!$F$29, F269&gt;='club records'!$G$29), "CR", " ")</f>
        <v xml:space="preserve"> </v>
      </c>
      <c r="AH269" s="14" t="str">
        <f>IF(AND(B269="hammer 7.26", E269='club records'!$F$30, F269&gt;='club records'!$G$30), "CR", " ")</f>
        <v xml:space="preserve"> </v>
      </c>
      <c r="AI269" s="14" t="str">
        <f>IF(AND(B269="javelin 400", E269='club records'!$F$31, F269&gt;='club records'!$G$31), "CR", " ")</f>
        <v xml:space="preserve"> </v>
      </c>
      <c r="AJ269" s="14" t="str">
        <f>IF(AND(B269="javelin 600", E269='club records'!$F$32, F269&gt;='club records'!$G$32), "CR", " ")</f>
        <v xml:space="preserve"> </v>
      </c>
      <c r="AK269" s="14" t="str">
        <f>IF(AND(B269="javelin 700", E269='club records'!$F$33, F269&gt;='club records'!$G$33), "CR", " ")</f>
        <v xml:space="preserve"> </v>
      </c>
      <c r="AL269" s="14" t="str">
        <f>IF(AND(B269="javelin 800", OR(AND(E269='club records'!$F$34, F269&gt;='club records'!$G$34), AND(E269='club records'!$F$35, F269&gt;='club records'!$G$35))), "CR", " ")</f>
        <v xml:space="preserve"> </v>
      </c>
      <c r="AM269" s="14" t="str">
        <f>IF(AND(B269="shot 3", E269='club records'!$F$36, F269&gt;='club records'!$G$36), "CR", " ")</f>
        <v xml:space="preserve"> </v>
      </c>
      <c r="AN269" s="14" t="str">
        <f>IF(AND(B269="shot 4", E269='club records'!$F$37, F269&gt;='club records'!$G$37), "CR", " ")</f>
        <v xml:space="preserve"> </v>
      </c>
      <c r="AO269" s="14" t="str">
        <f>IF(AND(B269="shot 5", E269='club records'!$F$38, F269&gt;='club records'!$G$38), "CR", " ")</f>
        <v xml:space="preserve"> </v>
      </c>
      <c r="AP269" s="14" t="str">
        <f>IF(AND(B269="shot 6", E269='club records'!$F$39, F269&gt;='club records'!$G$39), "CR", " ")</f>
        <v xml:space="preserve"> </v>
      </c>
      <c r="AQ269" s="14" t="str">
        <f>IF(AND(B269="shot 7.26", E269='club records'!$F$40, F269&gt;='club records'!$G$40), "CR", " ")</f>
        <v xml:space="preserve"> </v>
      </c>
      <c r="AR269" s="14" t="str">
        <f>IF(AND(B269="60H",OR(AND(E269='club records'!$J$1,F269&lt;='club records'!$K$1),AND(E269='club records'!$J$2,F269&lt;='club records'!$K$2),AND(E269='club records'!$J$3,F269&lt;='club records'!$K$3),AND(E269='club records'!$J$4,F269&lt;='club records'!$K$4),AND(E269='club records'!$J$5,F269&lt;='club records'!$K$5))),"CR"," ")</f>
        <v xml:space="preserve"> </v>
      </c>
      <c r="AS269" s="14" t="str">
        <f>IF(AND(B269="75H", AND(E269='club records'!$J$6, F269&lt;='club records'!$K$6)), "CR", " ")</f>
        <v xml:space="preserve"> </v>
      </c>
      <c r="AT269" s="14" t="str">
        <f>IF(AND(B269="80H", AND(E269='club records'!$J$7, F269&lt;='club records'!$K$7)), "CR", " ")</f>
        <v xml:space="preserve"> </v>
      </c>
      <c r="AU269" s="14" t="str">
        <f>IF(AND(B269="100H", AND(E269='club records'!$J$8, F269&lt;='club records'!$K$8)), "CR", " ")</f>
        <v xml:space="preserve"> </v>
      </c>
      <c r="AV269" s="14" t="str">
        <f>IF(AND(B269="110H", OR(AND(E269='club records'!$J$9, F269&lt;='club records'!$K$9), AND(E269='club records'!$J$10, F269&lt;='club records'!$K$10))), "CR", " ")</f>
        <v xml:space="preserve"> </v>
      </c>
      <c r="AW269" s="14" t="str">
        <f>IF(AND(B269="400H", OR(AND(E269='club records'!$J$11, F269&lt;='club records'!$K$11), AND(E269='club records'!$J$12, F269&lt;='club records'!$K$12), AND(E269='club records'!$J$13, F269&lt;='club records'!$K$13), AND(E269='club records'!$J$14, F269&lt;='club records'!$K$14))), "CR", " ")</f>
        <v xml:space="preserve"> </v>
      </c>
      <c r="AX269" s="14" t="str">
        <f>IF(AND(B269="1500SC", AND(E269='club records'!$J$15, F269&lt;='club records'!$K$15)), "CR", " ")</f>
        <v xml:space="preserve"> </v>
      </c>
      <c r="AY269" s="14" t="str">
        <f>IF(AND(B269="2000SC", OR(AND(E269='club records'!$J$17, F269&lt;='club records'!$K$17), AND(E269='club records'!$J$18, F269&lt;='club records'!$K$18))), "CR", " ")</f>
        <v xml:space="preserve"> </v>
      </c>
      <c r="AZ269" s="14" t="str">
        <f>IF(AND(B269="3000SC", OR(AND(E269='club records'!$J$20, F269&lt;='club records'!$K$20), AND(E269='club records'!$J$21, F269&lt;='club records'!$K$21))), "CR", " ")</f>
        <v xml:space="preserve"> </v>
      </c>
      <c r="BA269" s="15" t="str">
        <f>IF(AND(B269="4x100", OR(AND(E269='club records'!$N$1, F269&lt;='club records'!$O$1), AND(E269='club records'!$N$2, F269&lt;='club records'!$O$2), AND(E269='club records'!$N$3, F269&lt;='club records'!$O$3), AND(E269='club records'!$N$4, F269&lt;='club records'!$O$4), AND(E269='club records'!$N$5, F269&lt;='club records'!$O$5))), "CR", " ")</f>
        <v xml:space="preserve"> </v>
      </c>
      <c r="BB269" s="15" t="str">
        <f>IF(AND(B269="4x200", OR(AND(E269='club records'!$N$6, F269&lt;='club records'!$O$6), AND(E269='club records'!$N$7, F269&lt;='club records'!$O$7), AND(E269='club records'!$N$8, F269&lt;='club records'!$O$8), AND(E269='club records'!$N$9, F269&lt;='club records'!$O$9), AND(E269='club records'!$N$10, F269&lt;='club records'!$O$10))), "CR", " ")</f>
        <v xml:space="preserve"> </v>
      </c>
      <c r="BC269" s="15" t="str">
        <f>IF(AND(B269="4x300", AND(E269='club records'!$N$11, F269&lt;='club records'!$O$11)), "CR", " ")</f>
        <v xml:space="preserve"> </v>
      </c>
      <c r="BD269" s="15" t="str">
        <f>IF(AND(B269="4x400", OR(AND(E269='club records'!$N$12, F269&lt;='club records'!$O$12), AND(E269='club records'!$N$13, F269&lt;='club records'!$O$13), AND(E269='club records'!$N$14, F269&lt;='club records'!$O$14), AND(E269='club records'!$N$15, F269&lt;='club records'!$O$15))), "CR", " ")</f>
        <v xml:space="preserve"> </v>
      </c>
      <c r="BE269" s="15" t="str">
        <f>IF(AND(B269="3x800", OR(AND(E269='club records'!$N$16, F269&lt;='club records'!$O$16), AND(E269='club records'!$N$17, F269&lt;='club records'!$O$17), AND(E269='club records'!$N$18, F269&lt;='club records'!$O$18))), "CR", " ")</f>
        <v xml:space="preserve"> </v>
      </c>
      <c r="BF269" s="15" t="str">
        <f>IF(AND(B269="pentathlon", OR(AND(E269='club records'!$N$21, F269&gt;='club records'!$O$21), AND(E269='club records'!$N$22, F269&gt;='club records'!$O$22),AND(E269='club records'!$N$23, F269&gt;='club records'!$O$23),AND(E269='club records'!$N$24, F269&gt;='club records'!$O$24))), "CR", " ")</f>
        <v xml:space="preserve"> </v>
      </c>
      <c r="BG269" s="15" t="str">
        <f>IF(AND(B269="heptathlon", OR(AND(E269='club records'!$N$26, F269&gt;='club records'!$O$26), AND(E269='club records'!$N$27, F269&gt;='club records'!$O$27))), "CR", " ")</f>
        <v xml:space="preserve"> </v>
      </c>
      <c r="BH269" s="15" t="str">
        <f>IF(AND(B269="decathlon", OR(AND(E269='club records'!$N$29, F269&gt;='club records'!$O$29), AND(E269='club records'!$N$30, F269&gt;='club records'!$O$30),AND(E269='club records'!$N$31, F269&gt;='club records'!$O$31))), "CR", " ")</f>
        <v xml:space="preserve"> </v>
      </c>
    </row>
    <row r="270" spans="1:60" ht="14.5" x14ac:dyDescent="0.35">
      <c r="A270" s="1" t="str">
        <f t="shared" si="21"/>
        <v>U17</v>
      </c>
      <c r="B270" s="2">
        <v>800</v>
      </c>
      <c r="C270" s="1" t="s">
        <v>323</v>
      </c>
      <c r="D270" s="1" t="s">
        <v>324</v>
      </c>
      <c r="E270" s="19" t="s">
        <v>14</v>
      </c>
      <c r="F270" s="20" t="s">
        <v>427</v>
      </c>
      <c r="G270" s="27">
        <v>43632</v>
      </c>
      <c r="H270" s="1" t="s">
        <v>313</v>
      </c>
      <c r="I270" s="1" t="s">
        <v>426</v>
      </c>
      <c r="J270" s="15" t="str">
        <f t="shared" si="23"/>
        <v/>
      </c>
      <c r="K270" s="15" t="str">
        <f>IF(AND(B270=100, OR(AND(E270='club records'!$B$6, F270&lt;='club records'!$C$6), AND(E270='club records'!$B$7, F270&lt;='club records'!$C$7), AND(E270='club records'!$B$8, F270&lt;='club records'!$C$8), AND(E270='club records'!$B$9, F270&lt;='club records'!$C$9), AND(E270='club records'!$B$10, F270&lt;='club records'!$C$10))), "CR", " ")</f>
        <v xml:space="preserve"> </v>
      </c>
      <c r="L270" s="15" t="str">
        <f>IF(AND(B270=200, OR(AND(E270='club records'!$B$11, F270&lt;='club records'!$C$11), AND(E270='club records'!$B$12, F270&lt;='club records'!$C$12), AND(E270='club records'!$B$13, F270&lt;='club records'!$C$13), AND(E270='club records'!$B$14, F270&lt;='club records'!$C$14), AND(E270='club records'!$B$15, F270&lt;='club records'!$C$15))), "CR", " ")</f>
        <v xml:space="preserve"> </v>
      </c>
      <c r="M270" s="15" t="str">
        <f>IF(AND(B270=300, OR(AND(E270='club records'!$B$16, F270&lt;='club records'!$C$16), AND(E270='club records'!$B$17, F270&lt;='club records'!$C$17))), "CR", " ")</f>
        <v xml:space="preserve"> </v>
      </c>
      <c r="N270" s="15" t="str">
        <f>IF(AND(B270=400, OR(AND(E270='club records'!$B$18, F270&lt;='club records'!$C$18), AND(E270='club records'!$B$19, F270&lt;='club records'!$C$19), AND(E270='club records'!$B$20, F270&lt;='club records'!$C$20), AND(E270='club records'!$B$21, F270&lt;='club records'!$C$21))), "CR", " ")</f>
        <v xml:space="preserve"> </v>
      </c>
      <c r="O270" s="15" t="str">
        <f>IF(AND(B270=800, OR(AND(E270='club records'!$B$22, F270&lt;='club records'!$C$22), AND(E270='club records'!$B$23, F270&lt;='club records'!$C$23), AND(E270='club records'!$B$24, F270&lt;='club records'!$C$24), AND(E270='club records'!$B$25, F270&lt;='club records'!$C$25), AND(E270='club records'!$B$26, F270&lt;='club records'!$C$26))), "CR", " ")</f>
        <v xml:space="preserve"> </v>
      </c>
      <c r="P270" s="15" t="str">
        <f>IF(AND(B270=1000, OR(AND(E270='club records'!$B$27, F270&lt;='club records'!$C$27), AND(E270='club records'!$B$28, F270&lt;='club records'!$C$28))), "CR", " ")</f>
        <v xml:space="preserve"> </v>
      </c>
      <c r="Q270" s="15" t="str">
        <f>IF(AND(B270=1500, OR(AND(E270='club records'!$B$29, F270&lt;='club records'!$C$29), AND(E270='club records'!$B$30, F270&lt;='club records'!$C$30), AND(E270='club records'!$B$31, F270&lt;='club records'!$C$31), AND(E270='club records'!$B$32, F270&lt;='club records'!$C$32), AND(E270='club records'!$B$33, F270&lt;='club records'!$C$33))), "CR", " ")</f>
        <v xml:space="preserve"> </v>
      </c>
      <c r="R270" s="15" t="str">
        <f>IF(AND(B270="1600 (Mile)",OR(AND(E270='club records'!$B$34,F270&lt;='club records'!$C$34),AND(E270='club records'!$B$35,F270&lt;='club records'!$C$35),AND(E270='club records'!$B$36,F270&lt;='club records'!$C$36),AND(E270='club records'!$B$37,F270&lt;='club records'!$C$37))),"CR"," ")</f>
        <v xml:space="preserve"> </v>
      </c>
      <c r="S270" s="15" t="str">
        <f>IF(AND(B270=3000, OR(AND(E270='club records'!$B$38, F270&lt;='club records'!$C$38), AND(E270='club records'!$B$39, F270&lt;='club records'!$C$39), AND(E270='club records'!$B$40, F270&lt;='club records'!$C$40), AND(E270='club records'!$B$41, F270&lt;='club records'!$C$41))), "CR", " ")</f>
        <v xml:space="preserve"> </v>
      </c>
      <c r="T270" s="15" t="str">
        <f>IF(AND(B270=5000, OR(AND(E270='club records'!$B$42, F270&lt;='club records'!$C$42), AND(E270='club records'!$B$43, F270&lt;='club records'!$C$43))), "CR", " ")</f>
        <v xml:space="preserve"> </v>
      </c>
      <c r="U270" s="14" t="str">
        <f>IF(AND(B270=10000, OR(AND(E270='club records'!$B$44, F270&lt;='club records'!$C$44), AND(E270='club records'!$B$45, F270&lt;='club records'!$C$45))), "CR", " ")</f>
        <v xml:space="preserve"> </v>
      </c>
      <c r="V270" s="14" t="str">
        <f>IF(AND(B270="high jump", OR(AND(E270='club records'!$F$1, F270&gt;='club records'!$G$1), AND(E270='club records'!$F$2, F270&gt;='club records'!$G$2), AND(E270='club records'!$F$3, F270&gt;='club records'!$G$3), AND(E270='club records'!$F$4, F270&gt;='club records'!$G$4), AND(E270='club records'!$F$5, F270&gt;='club records'!$G$5))), "CR", " ")</f>
        <v xml:space="preserve"> </v>
      </c>
      <c r="W270" s="14" t="str">
        <f>IF(AND(B270="long jump", OR(AND(E270='club records'!$F$6, F270&gt;='club records'!$G$6), AND(E270='club records'!$F$7, F270&gt;='club records'!$G$7), AND(E270='club records'!$F$8, F270&gt;='club records'!$G$8), AND(E270='club records'!$F$9, F270&gt;='club records'!$G$9), AND(E270='club records'!$F$10, F270&gt;='club records'!$G$10))), "CR", " ")</f>
        <v xml:space="preserve"> </v>
      </c>
      <c r="X270" s="14" t="str">
        <f>IF(AND(B270="triple jump", OR(AND(E270='club records'!$F$11, F270&gt;='club records'!$G$11), AND(E270='club records'!$F$12, F270&gt;='club records'!$G$12), AND(E270='club records'!$F$13, F270&gt;='club records'!$G$13), AND(E270='club records'!$F$14, F270&gt;='club records'!$G$14), AND(E270='club records'!$F$15, F270&gt;='club records'!$G$15))), "CR", " ")</f>
        <v xml:space="preserve"> </v>
      </c>
      <c r="Y270" s="14" t="str">
        <f>IF(AND(B270="pole vault", OR(AND(E270='club records'!$F$16, F270&gt;='club records'!$G$16), AND(E270='club records'!$F$17, F270&gt;='club records'!$G$17), AND(E270='club records'!$F$18, F270&gt;='club records'!$G$18), AND(E270='club records'!$F$19, F270&gt;='club records'!$G$19), AND(E270='club records'!$F$20, F270&gt;='club records'!$G$20))), "CR", " ")</f>
        <v xml:space="preserve"> </v>
      </c>
      <c r="Z270" s="14" t="str">
        <f>IF(AND(B270="discus 1", E270='club records'!$F$21, F270&gt;='club records'!$G$21), "CR", " ")</f>
        <v xml:space="preserve"> </v>
      </c>
      <c r="AA270" s="14" t="str">
        <f>IF(AND(B270="discus 1.25", E270='club records'!$F$22, F270&gt;='club records'!$G$22), "CR", " ")</f>
        <v xml:space="preserve"> </v>
      </c>
      <c r="AB270" s="14" t="str">
        <f>IF(AND(B270="discus 1.5", E270='club records'!$F$23, F270&gt;='club records'!$G$23), "CR", " ")</f>
        <v xml:space="preserve"> </v>
      </c>
      <c r="AC270" s="14" t="str">
        <f>IF(AND(B270="discus 1.75", E270='club records'!$F$24, F270&gt;='club records'!$G$24), "CR", " ")</f>
        <v xml:space="preserve"> </v>
      </c>
      <c r="AD270" s="14" t="str">
        <f>IF(AND(B270="discus 2", E270='club records'!$F$25, F270&gt;='club records'!$G$25), "CR", " ")</f>
        <v xml:space="preserve"> </v>
      </c>
      <c r="AE270" s="14" t="str">
        <f>IF(AND(B270="hammer 4", E270='club records'!$F$27, F270&gt;='club records'!$G$27), "CR", " ")</f>
        <v xml:space="preserve"> </v>
      </c>
      <c r="AF270" s="14" t="str">
        <f>IF(AND(B270="hammer 5", E270='club records'!$F$28, F270&gt;='club records'!$G$28), "CR", " ")</f>
        <v xml:space="preserve"> </v>
      </c>
      <c r="AG270" s="14" t="str">
        <f>IF(AND(B270="hammer 6", E270='club records'!$F$29, F270&gt;='club records'!$G$29), "CR", " ")</f>
        <v xml:space="preserve"> </v>
      </c>
      <c r="AH270" s="14" t="str">
        <f>IF(AND(B270="hammer 7.26", E270='club records'!$F$30, F270&gt;='club records'!$G$30), "CR", " ")</f>
        <v xml:space="preserve"> </v>
      </c>
      <c r="AI270" s="14" t="str">
        <f>IF(AND(B270="javelin 400", E270='club records'!$F$31, F270&gt;='club records'!$G$31), "CR", " ")</f>
        <v xml:space="preserve"> </v>
      </c>
      <c r="AJ270" s="14" t="str">
        <f>IF(AND(B270="javelin 600", E270='club records'!$F$32, F270&gt;='club records'!$G$32), "CR", " ")</f>
        <v xml:space="preserve"> </v>
      </c>
      <c r="AK270" s="14" t="str">
        <f>IF(AND(B270="javelin 700", E270='club records'!$F$33, F270&gt;='club records'!$G$33), "CR", " ")</f>
        <v xml:space="preserve"> </v>
      </c>
      <c r="AL270" s="14" t="str">
        <f>IF(AND(B270="javelin 800", OR(AND(E270='club records'!$F$34, F270&gt;='club records'!$G$34), AND(E270='club records'!$F$35, F270&gt;='club records'!$G$35))), "CR", " ")</f>
        <v xml:space="preserve"> </v>
      </c>
      <c r="AM270" s="14" t="str">
        <f>IF(AND(B270="shot 3", E270='club records'!$F$36, F270&gt;='club records'!$G$36), "CR", " ")</f>
        <v xml:space="preserve"> </v>
      </c>
      <c r="AN270" s="14" t="str">
        <f>IF(AND(B270="shot 4", E270='club records'!$F$37, F270&gt;='club records'!$G$37), "CR", " ")</f>
        <v xml:space="preserve"> </v>
      </c>
      <c r="AO270" s="14" t="str">
        <f>IF(AND(B270="shot 5", E270='club records'!$F$38, F270&gt;='club records'!$G$38), "CR", " ")</f>
        <v xml:space="preserve"> </v>
      </c>
      <c r="AP270" s="14" t="str">
        <f>IF(AND(B270="shot 6", E270='club records'!$F$39, F270&gt;='club records'!$G$39), "CR", " ")</f>
        <v xml:space="preserve"> </v>
      </c>
      <c r="AQ270" s="14" t="str">
        <f>IF(AND(B270="shot 7.26", E270='club records'!$F$40, F270&gt;='club records'!$G$40), "CR", " ")</f>
        <v xml:space="preserve"> </v>
      </c>
      <c r="AR270" s="14" t="str">
        <f>IF(AND(B270="60H",OR(AND(E270='club records'!$J$1,F270&lt;='club records'!$K$1),AND(E270='club records'!$J$2,F270&lt;='club records'!$K$2),AND(E270='club records'!$J$3,F270&lt;='club records'!$K$3),AND(E270='club records'!$J$4,F270&lt;='club records'!$K$4),AND(E270='club records'!$J$5,F270&lt;='club records'!$K$5))),"CR"," ")</f>
        <v xml:space="preserve"> </v>
      </c>
      <c r="AS270" s="14" t="str">
        <f>IF(AND(B270="75H", AND(E270='club records'!$J$6, F270&lt;='club records'!$K$6)), "CR", " ")</f>
        <v xml:space="preserve"> </v>
      </c>
      <c r="AT270" s="14" t="str">
        <f>IF(AND(B270="80H", AND(E270='club records'!$J$7, F270&lt;='club records'!$K$7)), "CR", " ")</f>
        <v xml:space="preserve"> </v>
      </c>
      <c r="AU270" s="14" t="str">
        <f>IF(AND(B270="100H", AND(E270='club records'!$J$8, F270&lt;='club records'!$K$8)), "CR", " ")</f>
        <v xml:space="preserve"> </v>
      </c>
      <c r="AV270" s="14" t="str">
        <f>IF(AND(B270="110H", OR(AND(E270='club records'!$J$9, F270&lt;='club records'!$K$9), AND(E270='club records'!$J$10, F270&lt;='club records'!$K$10))), "CR", " ")</f>
        <v xml:space="preserve"> </v>
      </c>
      <c r="AW270" s="14" t="str">
        <f>IF(AND(B270="400H", OR(AND(E270='club records'!$J$11, F270&lt;='club records'!$K$11), AND(E270='club records'!$J$12, F270&lt;='club records'!$K$12), AND(E270='club records'!$J$13, F270&lt;='club records'!$K$13), AND(E270='club records'!$J$14, F270&lt;='club records'!$K$14))), "CR", " ")</f>
        <v xml:space="preserve"> </v>
      </c>
      <c r="AX270" s="14" t="str">
        <f>IF(AND(B270="1500SC", AND(E270='club records'!$J$15, F270&lt;='club records'!$K$15)), "CR", " ")</f>
        <v xml:space="preserve"> </v>
      </c>
      <c r="AY270" s="14" t="str">
        <f>IF(AND(B270="2000SC", OR(AND(E270='club records'!$J$17, F270&lt;='club records'!$K$17), AND(E270='club records'!$J$18, F270&lt;='club records'!$K$18))), "CR", " ")</f>
        <v xml:space="preserve"> </v>
      </c>
      <c r="AZ270" s="14" t="str">
        <f>IF(AND(B270="3000SC", OR(AND(E270='club records'!$J$20, F270&lt;='club records'!$K$20), AND(E270='club records'!$J$21, F270&lt;='club records'!$K$21))), "CR", " ")</f>
        <v xml:space="preserve"> </v>
      </c>
      <c r="BA270" s="15" t="str">
        <f>IF(AND(B270="4x100", OR(AND(E270='club records'!$N$1, F270&lt;='club records'!$O$1), AND(E270='club records'!$N$2, F270&lt;='club records'!$O$2), AND(E270='club records'!$N$3, F270&lt;='club records'!$O$3), AND(E270='club records'!$N$4, F270&lt;='club records'!$O$4), AND(E270='club records'!$N$5, F270&lt;='club records'!$O$5))), "CR", " ")</f>
        <v xml:space="preserve"> </v>
      </c>
      <c r="BB270" s="15" t="str">
        <f>IF(AND(B270="4x200", OR(AND(E270='club records'!$N$6, F270&lt;='club records'!$O$6), AND(E270='club records'!$N$7, F270&lt;='club records'!$O$7), AND(E270='club records'!$N$8, F270&lt;='club records'!$O$8), AND(E270='club records'!$N$9, F270&lt;='club records'!$O$9), AND(E270='club records'!$N$10, F270&lt;='club records'!$O$10))), "CR", " ")</f>
        <v xml:space="preserve"> </v>
      </c>
      <c r="BC270" s="15" t="str">
        <f>IF(AND(B270="4x300", AND(E270='club records'!$N$11, F270&lt;='club records'!$O$11)), "CR", " ")</f>
        <v xml:space="preserve"> </v>
      </c>
      <c r="BD270" s="15" t="str">
        <f>IF(AND(B270="4x400", OR(AND(E270='club records'!$N$12, F270&lt;='club records'!$O$12), AND(E270='club records'!$N$13, F270&lt;='club records'!$O$13), AND(E270='club records'!$N$14, F270&lt;='club records'!$O$14), AND(E270='club records'!$N$15, F270&lt;='club records'!$O$15))), "CR", " ")</f>
        <v xml:space="preserve"> </v>
      </c>
      <c r="BE270" s="15" t="str">
        <f>IF(AND(B270="3x800", OR(AND(E270='club records'!$N$16, F270&lt;='club records'!$O$16), AND(E270='club records'!$N$17, F270&lt;='club records'!$O$17), AND(E270='club records'!$N$18, F270&lt;='club records'!$O$18))), "CR", " ")</f>
        <v xml:space="preserve"> </v>
      </c>
      <c r="BF270" s="15" t="str">
        <f>IF(AND(B270="pentathlon", OR(AND(E270='club records'!$N$21, F270&gt;='club records'!$O$21), AND(E270='club records'!$N$22, F270&gt;='club records'!$O$22),AND(E270='club records'!$N$23, F270&gt;='club records'!$O$23),AND(E270='club records'!$N$24, F270&gt;='club records'!$O$24))), "CR", " ")</f>
        <v xml:space="preserve"> </v>
      </c>
      <c r="BG270" s="15" t="str">
        <f>IF(AND(B270="heptathlon", OR(AND(E270='club records'!$N$26, F270&gt;='club records'!$O$26), AND(E270='club records'!$N$27, F270&gt;='club records'!$O$27))), "CR", " ")</f>
        <v xml:space="preserve"> </v>
      </c>
      <c r="BH270" s="15" t="str">
        <f>IF(AND(B270="decathlon", OR(AND(E270='club records'!$N$29, F270&gt;='club records'!$O$29), AND(E270='club records'!$N$30, F270&gt;='club records'!$O$30),AND(E270='club records'!$N$31, F270&gt;='club records'!$O$31))), "CR", " ")</f>
        <v xml:space="preserve"> </v>
      </c>
    </row>
    <row r="271" spans="1:60" ht="14.5" x14ac:dyDescent="0.35">
      <c r="A271" s="1" t="str">
        <f t="shared" si="21"/>
        <v>U17</v>
      </c>
      <c r="B271" s="2">
        <v>800</v>
      </c>
      <c r="C271" s="1" t="s">
        <v>162</v>
      </c>
      <c r="D271" s="1" t="s">
        <v>418</v>
      </c>
      <c r="E271" s="19" t="s">
        <v>14</v>
      </c>
      <c r="F271" s="20" t="s">
        <v>541</v>
      </c>
      <c r="G271" s="27">
        <v>43694</v>
      </c>
      <c r="H271" s="1" t="s">
        <v>313</v>
      </c>
      <c r="I271" s="1" t="s">
        <v>537</v>
      </c>
      <c r="J271" s="15" t="str">
        <f t="shared" si="23"/>
        <v/>
      </c>
      <c r="K271" s="15" t="str">
        <f>IF(AND(B271=100, OR(AND(E271='club records'!$B$6, F271&lt;='club records'!$C$6), AND(E271='club records'!$B$7, F271&lt;='club records'!$C$7), AND(E271='club records'!$B$8, F271&lt;='club records'!$C$8), AND(E271='club records'!$B$9, F271&lt;='club records'!$C$9), AND(E271='club records'!$B$10, F271&lt;='club records'!$C$10))), "CR", " ")</f>
        <v xml:space="preserve"> </v>
      </c>
      <c r="L271" s="15" t="str">
        <f>IF(AND(B271=200, OR(AND(E271='club records'!$B$11, F271&lt;='club records'!$C$11), AND(E271='club records'!$B$12, F271&lt;='club records'!$C$12), AND(E271='club records'!$B$13, F271&lt;='club records'!$C$13), AND(E271='club records'!$B$14, F271&lt;='club records'!$C$14), AND(E271='club records'!$B$15, F271&lt;='club records'!$C$15))), "CR", " ")</f>
        <v xml:space="preserve"> </v>
      </c>
      <c r="M271" s="15" t="str">
        <f>IF(AND(B271=300, OR(AND(E271='club records'!$B$16, F271&lt;='club records'!$C$16), AND(E271='club records'!$B$17, F271&lt;='club records'!$C$17))), "CR", " ")</f>
        <v xml:space="preserve"> </v>
      </c>
      <c r="N271" s="15" t="str">
        <f>IF(AND(B271=400, OR(AND(E271='club records'!$B$18, F271&lt;='club records'!$C$18), AND(E271='club records'!$B$19, F271&lt;='club records'!$C$19), AND(E271='club records'!$B$20, F271&lt;='club records'!$C$20), AND(E271='club records'!$B$21, F271&lt;='club records'!$C$21))), "CR", " ")</f>
        <v xml:space="preserve"> </v>
      </c>
      <c r="O271" s="15" t="str">
        <f>IF(AND(B271=800, OR(AND(E271='club records'!$B$22, F271&lt;='club records'!$C$22), AND(E271='club records'!$B$23, F271&lt;='club records'!$C$23), AND(E271='club records'!$B$24, F271&lt;='club records'!$C$24), AND(E271='club records'!$B$25, F271&lt;='club records'!$C$25), AND(E271='club records'!$B$26, F271&lt;='club records'!$C$26))), "CR", " ")</f>
        <v xml:space="preserve"> </v>
      </c>
      <c r="P271" s="15" t="str">
        <f>IF(AND(B271=1000, OR(AND(E271='club records'!$B$27, F271&lt;='club records'!$C$27), AND(E271='club records'!$B$28, F271&lt;='club records'!$C$28))), "CR", " ")</f>
        <v xml:space="preserve"> </v>
      </c>
      <c r="Q271" s="15" t="str">
        <f>IF(AND(B271=1500, OR(AND(E271='club records'!$B$29, F271&lt;='club records'!$C$29), AND(E271='club records'!$B$30, F271&lt;='club records'!$C$30), AND(E271='club records'!$B$31, F271&lt;='club records'!$C$31), AND(E271='club records'!$B$32, F271&lt;='club records'!$C$32), AND(E271='club records'!$B$33, F271&lt;='club records'!$C$33))), "CR", " ")</f>
        <v xml:space="preserve"> </v>
      </c>
      <c r="R271" s="15" t="str">
        <f>IF(AND(B271="1600 (Mile)",OR(AND(E271='club records'!$B$34,F271&lt;='club records'!$C$34),AND(E271='club records'!$B$35,F271&lt;='club records'!$C$35),AND(E271='club records'!$B$36,F271&lt;='club records'!$C$36),AND(E271='club records'!$B$37,F271&lt;='club records'!$C$37))),"CR"," ")</f>
        <v xml:space="preserve"> </v>
      </c>
      <c r="S271" s="15" t="str">
        <f>IF(AND(B271=3000, OR(AND(E271='club records'!$B$38, F271&lt;='club records'!$C$38), AND(E271='club records'!$B$39, F271&lt;='club records'!$C$39), AND(E271='club records'!$B$40, F271&lt;='club records'!$C$40), AND(E271='club records'!$B$41, F271&lt;='club records'!$C$41))), "CR", " ")</f>
        <v xml:space="preserve"> </v>
      </c>
      <c r="T271" s="15" t="str">
        <f>IF(AND(B271=5000, OR(AND(E271='club records'!$B$42, F271&lt;='club records'!$C$42), AND(E271='club records'!$B$43, F271&lt;='club records'!$C$43))), "CR", " ")</f>
        <v xml:space="preserve"> </v>
      </c>
      <c r="U271" s="14" t="str">
        <f>IF(AND(B271=10000, OR(AND(E271='club records'!$B$44, F271&lt;='club records'!$C$44), AND(E271='club records'!$B$45, F271&lt;='club records'!$C$45))), "CR", " ")</f>
        <v xml:space="preserve"> </v>
      </c>
      <c r="V271" s="14" t="str">
        <f>IF(AND(B271="high jump", OR(AND(E271='club records'!$F$1, F271&gt;='club records'!$G$1), AND(E271='club records'!$F$2, F271&gt;='club records'!$G$2), AND(E271='club records'!$F$3, F271&gt;='club records'!$G$3), AND(E271='club records'!$F$4, F271&gt;='club records'!$G$4), AND(E271='club records'!$F$5, F271&gt;='club records'!$G$5))), "CR", " ")</f>
        <v xml:space="preserve"> </v>
      </c>
      <c r="W271" s="14" t="str">
        <f>IF(AND(B271="long jump", OR(AND(E271='club records'!$F$6, F271&gt;='club records'!$G$6), AND(E271='club records'!$F$7, F271&gt;='club records'!$G$7), AND(E271='club records'!$F$8, F271&gt;='club records'!$G$8), AND(E271='club records'!$F$9, F271&gt;='club records'!$G$9), AND(E271='club records'!$F$10, F271&gt;='club records'!$G$10))), "CR", " ")</f>
        <v xml:space="preserve"> </v>
      </c>
      <c r="X271" s="14" t="str">
        <f>IF(AND(B271="triple jump", OR(AND(E271='club records'!$F$11, F271&gt;='club records'!$G$11), AND(E271='club records'!$F$12, F271&gt;='club records'!$G$12), AND(E271='club records'!$F$13, F271&gt;='club records'!$G$13), AND(E271='club records'!$F$14, F271&gt;='club records'!$G$14), AND(E271='club records'!$F$15, F271&gt;='club records'!$G$15))), "CR", " ")</f>
        <v xml:space="preserve"> </v>
      </c>
      <c r="Y271" s="14" t="str">
        <f>IF(AND(B271="pole vault", OR(AND(E271='club records'!$F$16, F271&gt;='club records'!$G$16), AND(E271='club records'!$F$17, F271&gt;='club records'!$G$17), AND(E271='club records'!$F$18, F271&gt;='club records'!$G$18), AND(E271='club records'!$F$19, F271&gt;='club records'!$G$19), AND(E271='club records'!$F$20, F271&gt;='club records'!$G$20))), "CR", " ")</f>
        <v xml:space="preserve"> </v>
      </c>
      <c r="Z271" s="14" t="str">
        <f>IF(AND(B271="discus 1", E271='club records'!$F$21, F271&gt;='club records'!$G$21), "CR", " ")</f>
        <v xml:space="preserve"> </v>
      </c>
      <c r="AA271" s="14" t="str">
        <f>IF(AND(B271="discus 1.25", E271='club records'!$F$22, F271&gt;='club records'!$G$22), "CR", " ")</f>
        <v xml:space="preserve"> </v>
      </c>
      <c r="AB271" s="14" t="str">
        <f>IF(AND(B271="discus 1.5", E271='club records'!$F$23, F271&gt;='club records'!$G$23), "CR", " ")</f>
        <v xml:space="preserve"> </v>
      </c>
      <c r="AC271" s="14" t="str">
        <f>IF(AND(B271="discus 1.75", E271='club records'!$F$24, F271&gt;='club records'!$G$24), "CR", " ")</f>
        <v xml:space="preserve"> </v>
      </c>
      <c r="AD271" s="14" t="str">
        <f>IF(AND(B271="discus 2", E271='club records'!$F$25, F271&gt;='club records'!$G$25), "CR", " ")</f>
        <v xml:space="preserve"> </v>
      </c>
      <c r="AE271" s="14" t="str">
        <f>IF(AND(B271="hammer 4", E271='club records'!$F$27, F271&gt;='club records'!$G$27), "CR", " ")</f>
        <v xml:space="preserve"> </v>
      </c>
      <c r="AF271" s="14" t="str">
        <f>IF(AND(B271="hammer 5", E271='club records'!$F$28, F271&gt;='club records'!$G$28), "CR", " ")</f>
        <v xml:space="preserve"> </v>
      </c>
      <c r="AG271" s="14" t="str">
        <f>IF(AND(B271="hammer 6", E271='club records'!$F$29, F271&gt;='club records'!$G$29), "CR", " ")</f>
        <v xml:space="preserve"> </v>
      </c>
      <c r="AH271" s="14" t="str">
        <f>IF(AND(B271="hammer 7.26", E271='club records'!$F$30, F271&gt;='club records'!$G$30), "CR", " ")</f>
        <v xml:space="preserve"> </v>
      </c>
      <c r="AI271" s="14" t="str">
        <f>IF(AND(B271="javelin 400", E271='club records'!$F$31, F271&gt;='club records'!$G$31), "CR", " ")</f>
        <v xml:space="preserve"> </v>
      </c>
      <c r="AJ271" s="14" t="str">
        <f>IF(AND(B271="javelin 600", E271='club records'!$F$32, F271&gt;='club records'!$G$32), "CR", " ")</f>
        <v xml:space="preserve"> </v>
      </c>
      <c r="AK271" s="14" t="str">
        <f>IF(AND(B271="javelin 700", E271='club records'!$F$33, F271&gt;='club records'!$G$33), "CR", " ")</f>
        <v xml:space="preserve"> </v>
      </c>
      <c r="AL271" s="14" t="str">
        <f>IF(AND(B271="javelin 800", OR(AND(E271='club records'!$F$34, F271&gt;='club records'!$G$34), AND(E271='club records'!$F$35, F271&gt;='club records'!$G$35))), "CR", " ")</f>
        <v xml:space="preserve"> </v>
      </c>
      <c r="AM271" s="14" t="str">
        <f>IF(AND(B271="shot 3", E271='club records'!$F$36, F271&gt;='club records'!$G$36), "CR", " ")</f>
        <v xml:space="preserve"> </v>
      </c>
      <c r="AN271" s="14" t="str">
        <f>IF(AND(B271="shot 4", E271='club records'!$F$37, F271&gt;='club records'!$G$37), "CR", " ")</f>
        <v xml:space="preserve"> </v>
      </c>
      <c r="AO271" s="14" t="str">
        <f>IF(AND(B271="shot 5", E271='club records'!$F$38, F271&gt;='club records'!$G$38), "CR", " ")</f>
        <v xml:space="preserve"> </v>
      </c>
      <c r="AP271" s="14" t="str">
        <f>IF(AND(B271="shot 6", E271='club records'!$F$39, F271&gt;='club records'!$G$39), "CR", " ")</f>
        <v xml:space="preserve"> </v>
      </c>
      <c r="AQ271" s="14" t="str">
        <f>IF(AND(B271="shot 7.26", E271='club records'!$F$40, F271&gt;='club records'!$G$40), "CR", " ")</f>
        <v xml:space="preserve"> </v>
      </c>
      <c r="AR271" s="14" t="str">
        <f>IF(AND(B271="60H",OR(AND(E271='club records'!$J$1,F271&lt;='club records'!$K$1),AND(E271='club records'!$J$2,F271&lt;='club records'!$K$2),AND(E271='club records'!$J$3,F271&lt;='club records'!$K$3),AND(E271='club records'!$J$4,F271&lt;='club records'!$K$4),AND(E271='club records'!$J$5,F271&lt;='club records'!$K$5))),"CR"," ")</f>
        <v xml:space="preserve"> </v>
      </c>
      <c r="AS271" s="14" t="str">
        <f>IF(AND(B271="75H", AND(E271='club records'!$J$6, F271&lt;='club records'!$K$6)), "CR", " ")</f>
        <v xml:space="preserve"> </v>
      </c>
      <c r="AT271" s="14" t="str">
        <f>IF(AND(B271="80H", AND(E271='club records'!$J$7, F271&lt;='club records'!$K$7)), "CR", " ")</f>
        <v xml:space="preserve"> </v>
      </c>
      <c r="AU271" s="14" t="str">
        <f>IF(AND(B271="100H", AND(E271='club records'!$J$8, F271&lt;='club records'!$K$8)), "CR", " ")</f>
        <v xml:space="preserve"> </v>
      </c>
      <c r="AV271" s="14" t="str">
        <f>IF(AND(B271="110H", OR(AND(E271='club records'!$J$9, F271&lt;='club records'!$K$9), AND(E271='club records'!$J$10, F271&lt;='club records'!$K$10))), "CR", " ")</f>
        <v xml:space="preserve"> </v>
      </c>
      <c r="AW271" s="14" t="str">
        <f>IF(AND(B271="400H", OR(AND(E271='club records'!$J$11, F271&lt;='club records'!$K$11), AND(E271='club records'!$J$12, F271&lt;='club records'!$K$12), AND(E271='club records'!$J$13, F271&lt;='club records'!$K$13), AND(E271='club records'!$J$14, F271&lt;='club records'!$K$14))), "CR", " ")</f>
        <v xml:space="preserve"> </v>
      </c>
      <c r="AX271" s="14" t="str">
        <f>IF(AND(B271="1500SC", AND(E271='club records'!$J$15, F271&lt;='club records'!$K$15)), "CR", " ")</f>
        <v xml:space="preserve"> </v>
      </c>
      <c r="AY271" s="14" t="str">
        <f>IF(AND(B271="2000SC", OR(AND(E271='club records'!$J$17, F271&lt;='club records'!$K$17), AND(E271='club records'!$J$18, F271&lt;='club records'!$K$18))), "CR", " ")</f>
        <v xml:space="preserve"> </v>
      </c>
      <c r="AZ271" s="14" t="str">
        <f>IF(AND(B271="3000SC", OR(AND(E271='club records'!$J$20, F271&lt;='club records'!$K$20), AND(E271='club records'!$J$21, F271&lt;='club records'!$K$21))), "CR", " ")</f>
        <v xml:space="preserve"> </v>
      </c>
      <c r="BA271" s="15" t="str">
        <f>IF(AND(B271="4x100", OR(AND(E271='club records'!$N$1, F271&lt;='club records'!$O$1), AND(E271='club records'!$N$2, F271&lt;='club records'!$O$2), AND(E271='club records'!$N$3, F271&lt;='club records'!$O$3), AND(E271='club records'!$N$4, F271&lt;='club records'!$O$4), AND(E271='club records'!$N$5, F271&lt;='club records'!$O$5))), "CR", " ")</f>
        <v xml:space="preserve"> </v>
      </c>
      <c r="BB271" s="15" t="str">
        <f>IF(AND(B271="4x200", OR(AND(E271='club records'!$N$6, F271&lt;='club records'!$O$6), AND(E271='club records'!$N$7, F271&lt;='club records'!$O$7), AND(E271='club records'!$N$8, F271&lt;='club records'!$O$8), AND(E271='club records'!$N$9, F271&lt;='club records'!$O$9), AND(E271='club records'!$N$10, F271&lt;='club records'!$O$10))), "CR", " ")</f>
        <v xml:space="preserve"> </v>
      </c>
      <c r="BC271" s="15" t="str">
        <f>IF(AND(B271="4x300", AND(E271='club records'!$N$11, F271&lt;='club records'!$O$11)), "CR", " ")</f>
        <v xml:space="preserve"> </v>
      </c>
      <c r="BD271" s="15" t="str">
        <f>IF(AND(B271="4x400", OR(AND(E271='club records'!$N$12, F271&lt;='club records'!$O$12), AND(E271='club records'!$N$13, F271&lt;='club records'!$O$13), AND(E271='club records'!$N$14, F271&lt;='club records'!$O$14), AND(E271='club records'!$N$15, F271&lt;='club records'!$O$15))), "CR", " ")</f>
        <v xml:space="preserve"> </v>
      </c>
      <c r="BE271" s="15" t="str">
        <f>IF(AND(B271="3x800", OR(AND(E271='club records'!$N$16, F271&lt;='club records'!$O$16), AND(E271='club records'!$N$17, F271&lt;='club records'!$O$17), AND(E271='club records'!$N$18, F271&lt;='club records'!$O$18))), "CR", " ")</f>
        <v xml:space="preserve"> </v>
      </c>
      <c r="BF271" s="15" t="str">
        <f>IF(AND(B271="pentathlon", OR(AND(E271='club records'!$N$21, F271&gt;='club records'!$O$21), AND(E271='club records'!$N$22, F271&gt;='club records'!$O$22),AND(E271='club records'!$N$23, F271&gt;='club records'!$O$23),AND(E271='club records'!$N$24, F271&gt;='club records'!$O$24))), "CR", " ")</f>
        <v xml:space="preserve"> </v>
      </c>
      <c r="BG271" s="15" t="str">
        <f>IF(AND(B271="heptathlon", OR(AND(E271='club records'!$N$26, F271&gt;='club records'!$O$26), AND(E271='club records'!$N$27, F271&gt;='club records'!$O$27))), "CR", " ")</f>
        <v xml:space="preserve"> </v>
      </c>
      <c r="BH271" s="15" t="str">
        <f>IF(AND(B271="decathlon", OR(AND(E271='club records'!$N$29, F271&gt;='club records'!$O$29), AND(E271='club records'!$N$30, F271&gt;='club records'!$O$30),AND(E271='club records'!$N$31, F271&gt;='club records'!$O$31))), "CR", " ")</f>
        <v xml:space="preserve"> </v>
      </c>
    </row>
    <row r="272" spans="1:60" ht="14.5" x14ac:dyDescent="0.35">
      <c r="A272" s="1" t="str">
        <f t="shared" si="21"/>
        <v>U17</v>
      </c>
      <c r="B272" s="2">
        <v>800</v>
      </c>
      <c r="C272" s="1" t="s">
        <v>295</v>
      </c>
      <c r="D272" s="1" t="s">
        <v>296</v>
      </c>
      <c r="E272" s="19" t="s">
        <v>14</v>
      </c>
      <c r="F272" s="20" t="s">
        <v>419</v>
      </c>
      <c r="G272" s="27" t="s">
        <v>414</v>
      </c>
      <c r="H272" s="1" t="s">
        <v>313</v>
      </c>
      <c r="I272" s="1" t="s">
        <v>408</v>
      </c>
      <c r="J272" s="15" t="str">
        <f t="shared" si="23"/>
        <v/>
      </c>
      <c r="K272" s="15" t="str">
        <f>IF(AND(B272=100, OR(AND(E272='club records'!$B$6, F272&lt;='club records'!$C$6), AND(E272='club records'!$B$7, F272&lt;='club records'!$C$7), AND(E272='club records'!$B$8, F272&lt;='club records'!$C$8), AND(E272='club records'!$B$9, F272&lt;='club records'!$C$9), AND(E272='club records'!$B$10, F272&lt;='club records'!$C$10))), "CR", " ")</f>
        <v xml:space="preserve"> </v>
      </c>
      <c r="L272" s="15" t="str">
        <f>IF(AND(B272=200, OR(AND(E272='club records'!$B$11, F272&lt;='club records'!$C$11), AND(E272='club records'!$B$12, F272&lt;='club records'!$C$12), AND(E272='club records'!$B$13, F272&lt;='club records'!$C$13), AND(E272='club records'!$B$14, F272&lt;='club records'!$C$14), AND(E272='club records'!$B$15, F272&lt;='club records'!$C$15))), "CR", " ")</f>
        <v xml:space="preserve"> </v>
      </c>
      <c r="M272" s="15" t="str">
        <f>IF(AND(B272=300, OR(AND(E272='club records'!$B$16, F272&lt;='club records'!$C$16), AND(E272='club records'!$B$17, F272&lt;='club records'!$C$17))), "CR", " ")</f>
        <v xml:space="preserve"> </v>
      </c>
      <c r="N272" s="15" t="str">
        <f>IF(AND(B272=400, OR(AND(E272='club records'!$B$18, F272&lt;='club records'!$C$18), AND(E272='club records'!$B$19, F272&lt;='club records'!$C$19), AND(E272='club records'!$B$20, F272&lt;='club records'!$C$20), AND(E272='club records'!$B$21, F272&lt;='club records'!$C$21))), "CR", " ")</f>
        <v xml:space="preserve"> </v>
      </c>
      <c r="O272" s="15" t="str">
        <f>IF(AND(B272=800, OR(AND(E272='club records'!$B$22, F272&lt;='club records'!$C$22), AND(E272='club records'!$B$23, F272&lt;='club records'!$C$23), AND(E272='club records'!$B$24, F272&lt;='club records'!$C$24), AND(E272='club records'!$B$25, F272&lt;='club records'!$C$25), AND(E272='club records'!$B$26, F272&lt;='club records'!$C$26))), "CR", " ")</f>
        <v xml:space="preserve"> </v>
      </c>
      <c r="P272" s="15" t="str">
        <f>IF(AND(B272=1000, OR(AND(E272='club records'!$B$27, F272&lt;='club records'!$C$27), AND(E272='club records'!$B$28, F272&lt;='club records'!$C$28))), "CR", " ")</f>
        <v xml:space="preserve"> </v>
      </c>
      <c r="Q272" s="15" t="str">
        <f>IF(AND(B272=1500, OR(AND(E272='club records'!$B$29, F272&lt;='club records'!$C$29), AND(E272='club records'!$B$30, F272&lt;='club records'!$C$30), AND(E272='club records'!$B$31, F272&lt;='club records'!$C$31), AND(E272='club records'!$B$32, F272&lt;='club records'!$C$32), AND(E272='club records'!$B$33, F272&lt;='club records'!$C$33))), "CR", " ")</f>
        <v xml:space="preserve"> </v>
      </c>
      <c r="R272" s="15" t="str">
        <f>IF(AND(B272="1600 (Mile)",OR(AND(E272='club records'!$B$34,F272&lt;='club records'!$C$34),AND(E272='club records'!$B$35,F272&lt;='club records'!$C$35),AND(E272='club records'!$B$36,F272&lt;='club records'!$C$36),AND(E272='club records'!$B$37,F272&lt;='club records'!$C$37))),"CR"," ")</f>
        <v xml:space="preserve"> </v>
      </c>
      <c r="S272" s="15" t="str">
        <f>IF(AND(B272=3000, OR(AND(E272='club records'!$B$38, F272&lt;='club records'!$C$38), AND(E272='club records'!$B$39, F272&lt;='club records'!$C$39), AND(E272='club records'!$B$40, F272&lt;='club records'!$C$40), AND(E272='club records'!$B$41, F272&lt;='club records'!$C$41))), "CR", " ")</f>
        <v xml:space="preserve"> </v>
      </c>
      <c r="T272" s="15" t="str">
        <f>IF(AND(B272=5000, OR(AND(E272='club records'!$B$42, F272&lt;='club records'!$C$42), AND(E272='club records'!$B$43, F272&lt;='club records'!$C$43))), "CR", " ")</f>
        <v xml:space="preserve"> </v>
      </c>
      <c r="U272" s="14" t="str">
        <f>IF(AND(B272=10000, OR(AND(E272='club records'!$B$44, F272&lt;='club records'!$C$44), AND(E272='club records'!$B$45, F272&lt;='club records'!$C$45))), "CR", " ")</f>
        <v xml:space="preserve"> </v>
      </c>
      <c r="V272" s="14" t="str">
        <f>IF(AND(B272="high jump", OR(AND(E272='club records'!$F$1, F272&gt;='club records'!$G$1), AND(E272='club records'!$F$2, F272&gt;='club records'!$G$2), AND(E272='club records'!$F$3, F272&gt;='club records'!$G$3), AND(E272='club records'!$F$4, F272&gt;='club records'!$G$4), AND(E272='club records'!$F$5, F272&gt;='club records'!$G$5))), "CR", " ")</f>
        <v xml:space="preserve"> </v>
      </c>
      <c r="W272" s="14" t="str">
        <f>IF(AND(B272="long jump", OR(AND(E272='club records'!$F$6, F272&gt;='club records'!$G$6), AND(E272='club records'!$F$7, F272&gt;='club records'!$G$7), AND(E272='club records'!$F$8, F272&gt;='club records'!$G$8), AND(E272='club records'!$F$9, F272&gt;='club records'!$G$9), AND(E272='club records'!$F$10, F272&gt;='club records'!$G$10))), "CR", " ")</f>
        <v xml:space="preserve"> </v>
      </c>
      <c r="X272" s="14" t="str">
        <f>IF(AND(B272="triple jump", OR(AND(E272='club records'!$F$11, F272&gt;='club records'!$G$11), AND(E272='club records'!$F$12, F272&gt;='club records'!$G$12), AND(E272='club records'!$F$13, F272&gt;='club records'!$G$13), AND(E272='club records'!$F$14, F272&gt;='club records'!$G$14), AND(E272='club records'!$F$15, F272&gt;='club records'!$G$15))), "CR", " ")</f>
        <v xml:space="preserve"> </v>
      </c>
      <c r="Y272" s="14" t="str">
        <f>IF(AND(B272="pole vault", OR(AND(E272='club records'!$F$16, F272&gt;='club records'!$G$16), AND(E272='club records'!$F$17, F272&gt;='club records'!$G$17), AND(E272='club records'!$F$18, F272&gt;='club records'!$G$18), AND(E272='club records'!$F$19, F272&gt;='club records'!$G$19), AND(E272='club records'!$F$20, F272&gt;='club records'!$G$20))), "CR", " ")</f>
        <v xml:space="preserve"> </v>
      </c>
      <c r="Z272" s="14" t="str">
        <f>IF(AND(B272="discus 1", E272='club records'!$F$21, F272&gt;='club records'!$G$21), "CR", " ")</f>
        <v xml:space="preserve"> </v>
      </c>
      <c r="AA272" s="14" t="str">
        <f>IF(AND(B272="discus 1.25", E272='club records'!$F$22, F272&gt;='club records'!$G$22), "CR", " ")</f>
        <v xml:space="preserve"> </v>
      </c>
      <c r="AB272" s="14" t="str">
        <f>IF(AND(B272="discus 1.5", E272='club records'!$F$23, F272&gt;='club records'!$G$23), "CR", " ")</f>
        <v xml:space="preserve"> </v>
      </c>
      <c r="AC272" s="14" t="str">
        <f>IF(AND(B272="discus 1.75", E272='club records'!$F$24, F272&gt;='club records'!$G$24), "CR", " ")</f>
        <v xml:space="preserve"> </v>
      </c>
      <c r="AD272" s="14" t="str">
        <f>IF(AND(B272="discus 2", E272='club records'!$F$25, F272&gt;='club records'!$G$25), "CR", " ")</f>
        <v xml:space="preserve"> </v>
      </c>
      <c r="AE272" s="14" t="str">
        <f>IF(AND(B272="hammer 4", E272='club records'!$F$27, F272&gt;='club records'!$G$27), "CR", " ")</f>
        <v xml:space="preserve"> </v>
      </c>
      <c r="AF272" s="14" t="str">
        <f>IF(AND(B272="hammer 5", E272='club records'!$F$28, F272&gt;='club records'!$G$28), "CR", " ")</f>
        <v xml:space="preserve"> </v>
      </c>
      <c r="AG272" s="14" t="str">
        <f>IF(AND(B272="hammer 6", E272='club records'!$F$29, F272&gt;='club records'!$G$29), "CR", " ")</f>
        <v xml:space="preserve"> </v>
      </c>
      <c r="AH272" s="14" t="str">
        <f>IF(AND(B272="hammer 7.26", E272='club records'!$F$30, F272&gt;='club records'!$G$30), "CR", " ")</f>
        <v xml:space="preserve"> </v>
      </c>
      <c r="AI272" s="14" t="str">
        <f>IF(AND(B272="javelin 400", E272='club records'!$F$31, F272&gt;='club records'!$G$31), "CR", " ")</f>
        <v xml:space="preserve"> </v>
      </c>
      <c r="AJ272" s="14" t="str">
        <f>IF(AND(B272="javelin 600", E272='club records'!$F$32, F272&gt;='club records'!$G$32), "CR", " ")</f>
        <v xml:space="preserve"> </v>
      </c>
      <c r="AK272" s="14" t="str">
        <f>IF(AND(B272="javelin 700", E272='club records'!$F$33, F272&gt;='club records'!$G$33), "CR", " ")</f>
        <v xml:space="preserve"> </v>
      </c>
      <c r="AL272" s="14" t="str">
        <f>IF(AND(B272="javelin 800", OR(AND(E272='club records'!$F$34, F272&gt;='club records'!$G$34), AND(E272='club records'!$F$35, F272&gt;='club records'!$G$35))), "CR", " ")</f>
        <v xml:space="preserve"> </v>
      </c>
      <c r="AM272" s="14" t="str">
        <f>IF(AND(B272="shot 3", E272='club records'!$F$36, F272&gt;='club records'!$G$36), "CR", " ")</f>
        <v xml:space="preserve"> </v>
      </c>
      <c r="AN272" s="14" t="str">
        <f>IF(AND(B272="shot 4", E272='club records'!$F$37, F272&gt;='club records'!$G$37), "CR", " ")</f>
        <v xml:space="preserve"> </v>
      </c>
      <c r="AO272" s="14" t="str">
        <f>IF(AND(B272="shot 5", E272='club records'!$F$38, F272&gt;='club records'!$G$38), "CR", " ")</f>
        <v xml:space="preserve"> </v>
      </c>
      <c r="AP272" s="14" t="str">
        <f>IF(AND(B272="shot 6", E272='club records'!$F$39, F272&gt;='club records'!$G$39), "CR", " ")</f>
        <v xml:space="preserve"> </v>
      </c>
      <c r="AQ272" s="14" t="str">
        <f>IF(AND(B272="shot 7.26", E272='club records'!$F$40, F272&gt;='club records'!$G$40), "CR", " ")</f>
        <v xml:space="preserve"> </v>
      </c>
      <c r="AR272" s="14" t="str">
        <f>IF(AND(B272="60H",OR(AND(E272='club records'!$J$1,F272&lt;='club records'!$K$1),AND(E272='club records'!$J$2,F272&lt;='club records'!$K$2),AND(E272='club records'!$J$3,F272&lt;='club records'!$K$3),AND(E272='club records'!$J$4,F272&lt;='club records'!$K$4),AND(E272='club records'!$J$5,F272&lt;='club records'!$K$5))),"CR"," ")</f>
        <v xml:space="preserve"> </v>
      </c>
      <c r="AS272" s="14" t="str">
        <f>IF(AND(B272="75H", AND(E272='club records'!$J$6, F272&lt;='club records'!$K$6)), "CR", " ")</f>
        <v xml:space="preserve"> </v>
      </c>
      <c r="AT272" s="14" t="str">
        <f>IF(AND(B272="80H", AND(E272='club records'!$J$7, F272&lt;='club records'!$K$7)), "CR", " ")</f>
        <v xml:space="preserve"> </v>
      </c>
      <c r="AU272" s="14" t="str">
        <f>IF(AND(B272="100H", AND(E272='club records'!$J$8, F272&lt;='club records'!$K$8)), "CR", " ")</f>
        <v xml:space="preserve"> </v>
      </c>
      <c r="AV272" s="14" t="str">
        <f>IF(AND(B272="110H", OR(AND(E272='club records'!$J$9, F272&lt;='club records'!$K$9), AND(E272='club records'!$J$10, F272&lt;='club records'!$K$10))), "CR", " ")</f>
        <v xml:space="preserve"> </v>
      </c>
      <c r="AW272" s="14" t="str">
        <f>IF(AND(B272="400H", OR(AND(E272='club records'!$J$11, F272&lt;='club records'!$K$11), AND(E272='club records'!$J$12, F272&lt;='club records'!$K$12), AND(E272='club records'!$J$13, F272&lt;='club records'!$K$13), AND(E272='club records'!$J$14, F272&lt;='club records'!$K$14))), "CR", " ")</f>
        <v xml:space="preserve"> </v>
      </c>
      <c r="AX272" s="14" t="str">
        <f>IF(AND(B272="1500SC", AND(E272='club records'!$J$15, F272&lt;='club records'!$K$15)), "CR", " ")</f>
        <v xml:space="preserve"> </v>
      </c>
      <c r="AY272" s="14" t="str">
        <f>IF(AND(B272="2000SC", OR(AND(E272='club records'!$J$17, F272&lt;='club records'!$K$17), AND(E272='club records'!$J$18, F272&lt;='club records'!$K$18))), "CR", " ")</f>
        <v xml:space="preserve"> </v>
      </c>
      <c r="AZ272" s="14" t="str">
        <f>IF(AND(B272="3000SC", OR(AND(E272='club records'!$J$20, F272&lt;='club records'!$K$20), AND(E272='club records'!$J$21, F272&lt;='club records'!$K$21))), "CR", " ")</f>
        <v xml:space="preserve"> </v>
      </c>
      <c r="BA272" s="15" t="str">
        <f>IF(AND(B272="4x100", OR(AND(E272='club records'!$N$1, F272&lt;='club records'!$O$1), AND(E272='club records'!$N$2, F272&lt;='club records'!$O$2), AND(E272='club records'!$N$3, F272&lt;='club records'!$O$3), AND(E272='club records'!$N$4, F272&lt;='club records'!$O$4), AND(E272='club records'!$N$5, F272&lt;='club records'!$O$5))), "CR", " ")</f>
        <v xml:space="preserve"> </v>
      </c>
      <c r="BB272" s="15" t="str">
        <f>IF(AND(B272="4x200", OR(AND(E272='club records'!$N$6, F272&lt;='club records'!$O$6), AND(E272='club records'!$N$7, F272&lt;='club records'!$O$7), AND(E272='club records'!$N$8, F272&lt;='club records'!$O$8), AND(E272='club records'!$N$9, F272&lt;='club records'!$O$9), AND(E272='club records'!$N$10, F272&lt;='club records'!$O$10))), "CR", " ")</f>
        <v xml:space="preserve"> </v>
      </c>
      <c r="BC272" s="15" t="str">
        <f>IF(AND(B272="4x300", AND(E272='club records'!$N$11, F272&lt;='club records'!$O$11)), "CR", " ")</f>
        <v xml:space="preserve"> </v>
      </c>
      <c r="BD272" s="15" t="str">
        <f>IF(AND(B272="4x400", OR(AND(E272='club records'!$N$12, F272&lt;='club records'!$O$12), AND(E272='club records'!$N$13, F272&lt;='club records'!$O$13), AND(E272='club records'!$N$14, F272&lt;='club records'!$O$14), AND(E272='club records'!$N$15, F272&lt;='club records'!$O$15))), "CR", " ")</f>
        <v xml:space="preserve"> </v>
      </c>
      <c r="BE272" s="15" t="str">
        <f>IF(AND(B272="3x800", OR(AND(E272='club records'!$N$16, F272&lt;='club records'!$O$16), AND(E272='club records'!$N$17, F272&lt;='club records'!$O$17), AND(E272='club records'!$N$18, F272&lt;='club records'!$O$18))), "CR", " ")</f>
        <v xml:space="preserve"> </v>
      </c>
      <c r="BF272" s="15" t="str">
        <f>IF(AND(B272="pentathlon", OR(AND(E272='club records'!$N$21, F272&gt;='club records'!$O$21), AND(E272='club records'!$N$22, F272&gt;='club records'!$O$22),AND(E272='club records'!$N$23, F272&gt;='club records'!$O$23),AND(E272='club records'!$N$24, F272&gt;='club records'!$O$24))), "CR", " ")</f>
        <v xml:space="preserve"> </v>
      </c>
      <c r="BG272" s="15" t="str">
        <f>IF(AND(B272="heptathlon", OR(AND(E272='club records'!$N$26, F272&gt;='club records'!$O$26), AND(E272='club records'!$N$27, F272&gt;='club records'!$O$27))), "CR", " ")</f>
        <v xml:space="preserve"> </v>
      </c>
      <c r="BH272" s="15" t="str">
        <f>IF(AND(B272="decathlon", OR(AND(E272='club records'!$N$29, F272&gt;='club records'!$O$29), AND(E272='club records'!$N$30, F272&gt;='club records'!$O$30),AND(E272='club records'!$N$31, F272&gt;='club records'!$O$31))), "CR", " ")</f>
        <v xml:space="preserve"> </v>
      </c>
    </row>
    <row r="273" spans="1:60" ht="14.5" x14ac:dyDescent="0.35">
      <c r="A273" s="1" t="str">
        <f t="shared" si="21"/>
        <v>U17</v>
      </c>
      <c r="B273" s="2">
        <v>800</v>
      </c>
      <c r="C273" s="1" t="s">
        <v>142</v>
      </c>
      <c r="D273" s="1" t="s">
        <v>143</v>
      </c>
      <c r="E273" s="19" t="s">
        <v>14</v>
      </c>
      <c r="F273" s="20" t="s">
        <v>340</v>
      </c>
      <c r="G273" s="27">
        <v>43596</v>
      </c>
      <c r="H273" s="1" t="s">
        <v>313</v>
      </c>
      <c r="I273" s="1" t="s">
        <v>339</v>
      </c>
      <c r="J273" s="15" t="str">
        <f t="shared" si="23"/>
        <v/>
      </c>
      <c r="K273" s="15" t="str">
        <f>IF(AND(B273=100, OR(AND(E273='club records'!$B$6, F273&lt;='club records'!$C$6), AND(E273='club records'!$B$7, F273&lt;='club records'!$C$7), AND(E273='club records'!$B$8, F273&lt;='club records'!$C$8), AND(E273='club records'!$B$9, F273&lt;='club records'!$C$9), AND(E273='club records'!$B$10, F273&lt;='club records'!$C$10))), "CR", " ")</f>
        <v xml:space="preserve"> </v>
      </c>
      <c r="L273" s="15" t="str">
        <f>IF(AND(B273=200, OR(AND(E273='club records'!$B$11, F273&lt;='club records'!$C$11), AND(E273='club records'!$B$12, F273&lt;='club records'!$C$12), AND(E273='club records'!$B$13, F273&lt;='club records'!$C$13), AND(E273='club records'!$B$14, F273&lt;='club records'!$C$14), AND(E273='club records'!$B$15, F273&lt;='club records'!$C$15))), "CR", " ")</f>
        <v xml:space="preserve"> </v>
      </c>
      <c r="M273" s="15" t="str">
        <f>IF(AND(B273=300, OR(AND(E273='club records'!$B$16, F273&lt;='club records'!$C$16), AND(E273='club records'!$B$17, F273&lt;='club records'!$C$17))), "CR", " ")</f>
        <v xml:space="preserve"> </v>
      </c>
      <c r="N273" s="15" t="str">
        <f>IF(AND(B273=400, OR(AND(E273='club records'!$B$18, F273&lt;='club records'!$C$18), AND(E273='club records'!$B$19, F273&lt;='club records'!$C$19), AND(E273='club records'!$B$20, F273&lt;='club records'!$C$20), AND(E273='club records'!$B$21, F273&lt;='club records'!$C$21))), "CR", " ")</f>
        <v xml:space="preserve"> </v>
      </c>
      <c r="O273" s="15" t="str">
        <f>IF(AND(B273=800, OR(AND(E273='club records'!$B$22, F273&lt;='club records'!$C$22), AND(E273='club records'!$B$23, F273&lt;='club records'!$C$23), AND(E273='club records'!$B$24, F273&lt;='club records'!$C$24), AND(E273='club records'!$B$25, F273&lt;='club records'!$C$25), AND(E273='club records'!$B$26, F273&lt;='club records'!$C$26))), "CR", " ")</f>
        <v xml:space="preserve"> </v>
      </c>
      <c r="P273" s="15" t="str">
        <f>IF(AND(B273=1000, OR(AND(E273='club records'!$B$27, F273&lt;='club records'!$C$27), AND(E273='club records'!$B$28, F273&lt;='club records'!$C$28))), "CR", " ")</f>
        <v xml:space="preserve"> </v>
      </c>
      <c r="Q273" s="15" t="str">
        <f>IF(AND(B273=1500, OR(AND(E273='club records'!$B$29, F273&lt;='club records'!$C$29), AND(E273='club records'!$B$30, F273&lt;='club records'!$C$30), AND(E273='club records'!$B$31, F273&lt;='club records'!$C$31), AND(E273='club records'!$B$32, F273&lt;='club records'!$C$32), AND(E273='club records'!$B$33, F273&lt;='club records'!$C$33))), "CR", " ")</f>
        <v xml:space="preserve"> </v>
      </c>
      <c r="R273" s="15" t="str">
        <f>IF(AND(B273="1600 (Mile)",OR(AND(E273='club records'!$B$34,F273&lt;='club records'!$C$34),AND(E273='club records'!$B$35,F273&lt;='club records'!$C$35),AND(E273='club records'!$B$36,F273&lt;='club records'!$C$36),AND(E273='club records'!$B$37,F273&lt;='club records'!$C$37))),"CR"," ")</f>
        <v xml:space="preserve"> </v>
      </c>
      <c r="S273" s="15" t="str">
        <f>IF(AND(B273=3000, OR(AND(E273='club records'!$B$38, F273&lt;='club records'!$C$38), AND(E273='club records'!$B$39, F273&lt;='club records'!$C$39), AND(E273='club records'!$B$40, F273&lt;='club records'!$C$40), AND(E273='club records'!$B$41, F273&lt;='club records'!$C$41))), "CR", " ")</f>
        <v xml:space="preserve"> </v>
      </c>
      <c r="T273" s="15" t="str">
        <f>IF(AND(B273=5000, OR(AND(E273='club records'!$B$42, F273&lt;='club records'!$C$42), AND(E273='club records'!$B$43, F273&lt;='club records'!$C$43))), "CR", " ")</f>
        <v xml:space="preserve"> </v>
      </c>
      <c r="U273" s="14" t="str">
        <f>IF(AND(B273=10000, OR(AND(E273='club records'!$B$44, F273&lt;='club records'!$C$44), AND(E273='club records'!$B$45, F273&lt;='club records'!$C$45))), "CR", " ")</f>
        <v xml:space="preserve"> </v>
      </c>
      <c r="V273" s="14" t="str">
        <f>IF(AND(B273="high jump", OR(AND(E273='club records'!$F$1, F273&gt;='club records'!$G$1), AND(E273='club records'!$F$2, F273&gt;='club records'!$G$2), AND(E273='club records'!$F$3, F273&gt;='club records'!$G$3), AND(E273='club records'!$F$4, F273&gt;='club records'!$G$4), AND(E273='club records'!$F$5, F273&gt;='club records'!$G$5))), "CR", " ")</f>
        <v xml:space="preserve"> </v>
      </c>
      <c r="W273" s="14" t="str">
        <f>IF(AND(B273="long jump", OR(AND(E273='club records'!$F$6, F273&gt;='club records'!$G$6), AND(E273='club records'!$F$7, F273&gt;='club records'!$G$7), AND(E273='club records'!$F$8, F273&gt;='club records'!$G$8), AND(E273='club records'!$F$9, F273&gt;='club records'!$G$9), AND(E273='club records'!$F$10, F273&gt;='club records'!$G$10))), "CR", " ")</f>
        <v xml:space="preserve"> </v>
      </c>
      <c r="X273" s="14" t="str">
        <f>IF(AND(B273="triple jump", OR(AND(E273='club records'!$F$11, F273&gt;='club records'!$G$11), AND(E273='club records'!$F$12, F273&gt;='club records'!$G$12), AND(E273='club records'!$F$13, F273&gt;='club records'!$G$13), AND(E273='club records'!$F$14, F273&gt;='club records'!$G$14), AND(E273='club records'!$F$15, F273&gt;='club records'!$G$15))), "CR", " ")</f>
        <v xml:space="preserve"> </v>
      </c>
      <c r="Y273" s="14" t="str">
        <f>IF(AND(B273="pole vault", OR(AND(E273='club records'!$F$16, F273&gt;='club records'!$G$16), AND(E273='club records'!$F$17, F273&gt;='club records'!$G$17), AND(E273='club records'!$F$18, F273&gt;='club records'!$G$18), AND(E273='club records'!$F$19, F273&gt;='club records'!$G$19), AND(E273='club records'!$F$20, F273&gt;='club records'!$G$20))), "CR", " ")</f>
        <v xml:space="preserve"> </v>
      </c>
      <c r="Z273" s="14" t="str">
        <f>IF(AND(B273="discus 1", E273='club records'!$F$21, F273&gt;='club records'!$G$21), "CR", " ")</f>
        <v xml:space="preserve"> </v>
      </c>
      <c r="AA273" s="14" t="str">
        <f>IF(AND(B273="discus 1.25", E273='club records'!$F$22, F273&gt;='club records'!$G$22), "CR", " ")</f>
        <v xml:space="preserve"> </v>
      </c>
      <c r="AB273" s="14" t="str">
        <f>IF(AND(B273="discus 1.5", E273='club records'!$F$23, F273&gt;='club records'!$G$23), "CR", " ")</f>
        <v xml:space="preserve"> </v>
      </c>
      <c r="AC273" s="14" t="str">
        <f>IF(AND(B273="discus 1.75", E273='club records'!$F$24, F273&gt;='club records'!$G$24), "CR", " ")</f>
        <v xml:space="preserve"> </v>
      </c>
      <c r="AD273" s="14" t="str">
        <f>IF(AND(B273="discus 2", E273='club records'!$F$25, F273&gt;='club records'!$G$25), "CR", " ")</f>
        <v xml:space="preserve"> </v>
      </c>
      <c r="AE273" s="14" t="str">
        <f>IF(AND(B273="hammer 4", E273='club records'!$F$27, F273&gt;='club records'!$G$27), "CR", " ")</f>
        <v xml:space="preserve"> </v>
      </c>
      <c r="AF273" s="14" t="str">
        <f>IF(AND(B273="hammer 5", E273='club records'!$F$28, F273&gt;='club records'!$G$28), "CR", " ")</f>
        <v xml:space="preserve"> </v>
      </c>
      <c r="AG273" s="14" t="str">
        <f>IF(AND(B273="hammer 6", E273='club records'!$F$29, F273&gt;='club records'!$G$29), "CR", " ")</f>
        <v xml:space="preserve"> </v>
      </c>
      <c r="AH273" s="14" t="str">
        <f>IF(AND(B273="hammer 7.26", E273='club records'!$F$30, F273&gt;='club records'!$G$30), "CR", " ")</f>
        <v xml:space="preserve"> </v>
      </c>
      <c r="AI273" s="14" t="str">
        <f>IF(AND(B273="javelin 400", E273='club records'!$F$31, F273&gt;='club records'!$G$31), "CR", " ")</f>
        <v xml:space="preserve"> </v>
      </c>
      <c r="AJ273" s="14" t="str">
        <f>IF(AND(B273="javelin 600", E273='club records'!$F$32, F273&gt;='club records'!$G$32), "CR", " ")</f>
        <v xml:space="preserve"> </v>
      </c>
      <c r="AK273" s="14" t="str">
        <f>IF(AND(B273="javelin 700", E273='club records'!$F$33, F273&gt;='club records'!$G$33), "CR", " ")</f>
        <v xml:space="preserve"> </v>
      </c>
      <c r="AL273" s="14" t="str">
        <f>IF(AND(B273="javelin 800", OR(AND(E273='club records'!$F$34, F273&gt;='club records'!$G$34), AND(E273='club records'!$F$35, F273&gt;='club records'!$G$35))), "CR", " ")</f>
        <v xml:space="preserve"> </v>
      </c>
      <c r="AM273" s="14" t="str">
        <f>IF(AND(B273="shot 3", E273='club records'!$F$36, F273&gt;='club records'!$G$36), "CR", " ")</f>
        <v xml:space="preserve"> </v>
      </c>
      <c r="AN273" s="14" t="str">
        <f>IF(AND(B273="shot 4", E273='club records'!$F$37, F273&gt;='club records'!$G$37), "CR", " ")</f>
        <v xml:space="preserve"> </v>
      </c>
      <c r="AO273" s="14" t="str">
        <f>IF(AND(B273="shot 5", E273='club records'!$F$38, F273&gt;='club records'!$G$38), "CR", " ")</f>
        <v xml:space="preserve"> </v>
      </c>
      <c r="AP273" s="14" t="str">
        <f>IF(AND(B273="shot 6", E273='club records'!$F$39, F273&gt;='club records'!$G$39), "CR", " ")</f>
        <v xml:space="preserve"> </v>
      </c>
      <c r="AQ273" s="14" t="str">
        <f>IF(AND(B273="shot 7.26", E273='club records'!$F$40, F273&gt;='club records'!$G$40), "CR", " ")</f>
        <v xml:space="preserve"> </v>
      </c>
      <c r="AR273" s="14" t="str">
        <f>IF(AND(B273="60H",OR(AND(E273='club records'!$J$1,F273&lt;='club records'!$K$1),AND(E273='club records'!$J$2,F273&lt;='club records'!$K$2),AND(E273='club records'!$J$3,F273&lt;='club records'!$K$3),AND(E273='club records'!$J$4,F273&lt;='club records'!$K$4),AND(E273='club records'!$J$5,F273&lt;='club records'!$K$5))),"CR"," ")</f>
        <v xml:space="preserve"> </v>
      </c>
      <c r="AS273" s="14" t="str">
        <f>IF(AND(B273="75H", AND(E273='club records'!$J$6, F273&lt;='club records'!$K$6)), "CR", " ")</f>
        <v xml:space="preserve"> </v>
      </c>
      <c r="AT273" s="14" t="str">
        <f>IF(AND(B273="80H", AND(E273='club records'!$J$7, F273&lt;='club records'!$K$7)), "CR", " ")</f>
        <v xml:space="preserve"> </v>
      </c>
      <c r="AU273" s="14" t="str">
        <f>IF(AND(B273="100H", AND(E273='club records'!$J$8, F273&lt;='club records'!$K$8)), "CR", " ")</f>
        <v xml:space="preserve"> </v>
      </c>
      <c r="AV273" s="14" t="str">
        <f>IF(AND(B273="110H", OR(AND(E273='club records'!$J$9, F273&lt;='club records'!$K$9), AND(E273='club records'!$J$10, F273&lt;='club records'!$K$10))), "CR", " ")</f>
        <v xml:space="preserve"> </v>
      </c>
      <c r="AW273" s="14" t="str">
        <f>IF(AND(B273="400H", OR(AND(E273='club records'!$J$11, F273&lt;='club records'!$K$11), AND(E273='club records'!$J$12, F273&lt;='club records'!$K$12), AND(E273='club records'!$J$13, F273&lt;='club records'!$K$13), AND(E273='club records'!$J$14, F273&lt;='club records'!$K$14))), "CR", " ")</f>
        <v xml:space="preserve"> </v>
      </c>
      <c r="AX273" s="14" t="str">
        <f>IF(AND(B273="1500SC", AND(E273='club records'!$J$15, F273&lt;='club records'!$K$15)), "CR", " ")</f>
        <v xml:space="preserve"> </v>
      </c>
      <c r="AY273" s="14" t="str">
        <f>IF(AND(B273="2000SC", OR(AND(E273='club records'!$J$17, F273&lt;='club records'!$K$17), AND(E273='club records'!$J$18, F273&lt;='club records'!$K$18))), "CR", " ")</f>
        <v xml:space="preserve"> </v>
      </c>
      <c r="AZ273" s="14" t="str">
        <f>IF(AND(B273="3000SC", OR(AND(E273='club records'!$J$20, F273&lt;='club records'!$K$20), AND(E273='club records'!$J$21, F273&lt;='club records'!$K$21))), "CR", " ")</f>
        <v xml:space="preserve"> </v>
      </c>
      <c r="BA273" s="15" t="str">
        <f>IF(AND(B273="4x100", OR(AND(E273='club records'!$N$1, F273&lt;='club records'!$O$1), AND(E273='club records'!$N$2, F273&lt;='club records'!$O$2), AND(E273='club records'!$N$3, F273&lt;='club records'!$O$3), AND(E273='club records'!$N$4, F273&lt;='club records'!$O$4), AND(E273='club records'!$N$5, F273&lt;='club records'!$O$5))), "CR", " ")</f>
        <v xml:space="preserve"> </v>
      </c>
      <c r="BB273" s="15" t="str">
        <f>IF(AND(B273="4x200", OR(AND(E273='club records'!$N$6, F273&lt;='club records'!$O$6), AND(E273='club records'!$N$7, F273&lt;='club records'!$O$7), AND(E273='club records'!$N$8, F273&lt;='club records'!$O$8), AND(E273='club records'!$N$9, F273&lt;='club records'!$O$9), AND(E273='club records'!$N$10, F273&lt;='club records'!$O$10))), "CR", " ")</f>
        <v xml:space="preserve"> </v>
      </c>
      <c r="BC273" s="15" t="str">
        <f>IF(AND(B273="4x300", AND(E273='club records'!$N$11, F273&lt;='club records'!$O$11)), "CR", " ")</f>
        <v xml:space="preserve"> </v>
      </c>
      <c r="BD273" s="15" t="str">
        <f>IF(AND(B273="4x400", OR(AND(E273='club records'!$N$12, F273&lt;='club records'!$O$12), AND(E273='club records'!$N$13, F273&lt;='club records'!$O$13), AND(E273='club records'!$N$14, F273&lt;='club records'!$O$14), AND(E273='club records'!$N$15, F273&lt;='club records'!$O$15))), "CR", " ")</f>
        <v xml:space="preserve"> </v>
      </c>
      <c r="BE273" s="15" t="str">
        <f>IF(AND(B273="3x800", OR(AND(E273='club records'!$N$16, F273&lt;='club records'!$O$16), AND(E273='club records'!$N$17, F273&lt;='club records'!$O$17), AND(E273='club records'!$N$18, F273&lt;='club records'!$O$18))), "CR", " ")</f>
        <v xml:space="preserve"> </v>
      </c>
      <c r="BF273" s="15" t="str">
        <f>IF(AND(B273="pentathlon", OR(AND(E273='club records'!$N$21, F273&gt;='club records'!$O$21), AND(E273='club records'!$N$22, F273&gt;='club records'!$O$22),AND(E273='club records'!$N$23, F273&gt;='club records'!$O$23),AND(E273='club records'!$N$24, F273&gt;='club records'!$O$24))), "CR", " ")</f>
        <v xml:space="preserve"> </v>
      </c>
      <c r="BG273" s="15" t="str">
        <f>IF(AND(B273="heptathlon", OR(AND(E273='club records'!$N$26, F273&gt;='club records'!$O$26), AND(E273='club records'!$N$27, F273&gt;='club records'!$O$27))), "CR", " ")</f>
        <v xml:space="preserve"> </v>
      </c>
      <c r="BH273" s="15" t="str">
        <f>IF(AND(B273="decathlon", OR(AND(E273='club records'!$N$29, F273&gt;='club records'!$O$29), AND(E273='club records'!$N$30, F273&gt;='club records'!$O$30),AND(E273='club records'!$N$31, F273&gt;='club records'!$O$31))), "CR", " ")</f>
        <v xml:space="preserve"> </v>
      </c>
    </row>
    <row r="274" spans="1:60" ht="14.5" x14ac:dyDescent="0.35">
      <c r="A274" s="1" t="str">
        <f t="shared" si="21"/>
        <v>U17</v>
      </c>
      <c r="B274" s="2">
        <v>800</v>
      </c>
      <c r="C274" s="1" t="s">
        <v>122</v>
      </c>
      <c r="D274" s="1" t="s">
        <v>336</v>
      </c>
      <c r="E274" s="19" t="s">
        <v>14</v>
      </c>
      <c r="F274" s="20" t="s">
        <v>420</v>
      </c>
      <c r="G274" s="27" t="s">
        <v>414</v>
      </c>
      <c r="H274" s="1" t="s">
        <v>313</v>
      </c>
      <c r="I274" s="1" t="s">
        <v>408</v>
      </c>
      <c r="J274" s="15" t="s">
        <v>410</v>
      </c>
      <c r="L274" s="15"/>
      <c r="M274" s="15"/>
      <c r="N274" s="15"/>
      <c r="O274" s="15"/>
      <c r="P274" s="15"/>
      <c r="Q274" s="15"/>
      <c r="R274" s="15" t="str">
        <f>IF(AND(B274="1600 (Mile)",OR(AND(E274='club records'!$B$34,F274&lt;='club records'!$C$34),AND(E274='club records'!$B$35,F274&lt;='club records'!$C$35),AND(E274='club records'!$B$36,F274&lt;='club records'!$C$36),AND(E274='club records'!$B$37,F274&lt;='club records'!$C$37))),"CR"," ")</f>
        <v xml:space="preserve"> </v>
      </c>
      <c r="S274" s="15"/>
      <c r="T274" s="1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5"/>
      <c r="BB274" s="15"/>
      <c r="BC274" s="15"/>
      <c r="BD274" s="15"/>
      <c r="BE274" s="15"/>
      <c r="BF274" s="15"/>
      <c r="BG274" s="15"/>
      <c r="BH274" s="15"/>
    </row>
    <row r="275" spans="1:60" ht="14.5" x14ac:dyDescent="0.35">
      <c r="A275" s="1" t="s">
        <v>14</v>
      </c>
      <c r="B275" s="2">
        <v>800</v>
      </c>
      <c r="C275" s="1" t="s">
        <v>149</v>
      </c>
      <c r="D275" s="1" t="s">
        <v>17</v>
      </c>
      <c r="E275" s="19" t="s">
        <v>14</v>
      </c>
      <c r="F275" s="20" t="s">
        <v>542</v>
      </c>
      <c r="G275" s="27">
        <v>43694</v>
      </c>
      <c r="H275" s="1" t="s">
        <v>313</v>
      </c>
      <c r="I275" s="1" t="s">
        <v>537</v>
      </c>
      <c r="J275" s="15" t="s">
        <v>410</v>
      </c>
      <c r="O275" s="1"/>
      <c r="P275" s="1"/>
      <c r="Q275" s="1"/>
      <c r="R275" s="1"/>
      <c r="S275" s="1"/>
      <c r="T275" s="1"/>
    </row>
    <row r="276" spans="1:60" ht="14.5" x14ac:dyDescent="0.35">
      <c r="A276" s="1" t="str">
        <f t="shared" ref="A276:A289" si="24">E276</f>
        <v>U17</v>
      </c>
      <c r="B276" s="2">
        <v>1500</v>
      </c>
      <c r="C276" s="1" t="s">
        <v>323</v>
      </c>
      <c r="D276" s="1" t="s">
        <v>324</v>
      </c>
      <c r="E276" s="19" t="s">
        <v>14</v>
      </c>
      <c r="F276" s="20" t="s">
        <v>498</v>
      </c>
      <c r="G276" s="26">
        <v>43672</v>
      </c>
      <c r="H276" s="1" t="s">
        <v>387</v>
      </c>
      <c r="I276" s="1" t="s">
        <v>372</v>
      </c>
      <c r="J276" s="15" t="str">
        <f t="shared" ref="J276:J289" si="25">IF(OR(K276="CR", L276="CR", M276="CR", N276="CR", O276="CR", P276="CR", Q276="CR", R276="CR", S276="CR", T276="CR",U276="CR", V276="CR", W276="CR", X276="CR", Y276="CR", Z276="CR", AA276="CR", AB276="CR", AC276="CR", AD276="CR", AE276="CR", AF276="CR", AG276="CR", AH276="CR", AI276="CR", AJ276="CR", AK276="CR", AL276="CR", AM276="CR", AN276="CR", AO276="CR", AP276="CR", AQ276="CR", AR276="CR", AS276="CR", AT276="CR", AU276="CR", AV276="CR", AW276="CR", AX276="CR", AY276="CR", AZ276="CR", BA276="CR", BB276="CR", BC276="CR", BD276="CR", BE276="CR", BF276="CR", BG276="CR", BH276="CR"), "***CLUB RECORD***", "")</f>
        <v/>
      </c>
      <c r="K276" s="15" t="str">
        <f>IF(AND(B276=100, OR(AND(E276='club records'!$B$6, F276&lt;='club records'!$C$6), AND(E276='club records'!$B$7, F276&lt;='club records'!$C$7), AND(E276='club records'!$B$8, F276&lt;='club records'!$C$8), AND(E276='club records'!$B$9, F276&lt;='club records'!$C$9), AND(E276='club records'!$B$10, F276&lt;='club records'!$C$10))), "CR", " ")</f>
        <v xml:space="preserve"> </v>
      </c>
      <c r="L276" s="15" t="str">
        <f>IF(AND(B276=200, OR(AND(E276='club records'!$B$11, F276&lt;='club records'!$C$11), AND(E276='club records'!$B$12, F276&lt;='club records'!$C$12), AND(E276='club records'!$B$13, F276&lt;='club records'!$C$13), AND(E276='club records'!$B$14, F276&lt;='club records'!$C$14), AND(E276='club records'!$B$15, F276&lt;='club records'!$C$15))), "CR", " ")</f>
        <v xml:space="preserve"> </v>
      </c>
      <c r="M276" s="15" t="str">
        <f>IF(AND(B276=300, OR(AND(E276='club records'!$B$16, F276&lt;='club records'!$C$16), AND(E276='club records'!$B$17, F276&lt;='club records'!$C$17))), "CR", " ")</f>
        <v xml:space="preserve"> </v>
      </c>
      <c r="N276" s="15" t="str">
        <f>IF(AND(B276=400, OR(AND(E276='club records'!$B$18, F276&lt;='club records'!$C$18), AND(E276='club records'!$B$19, F276&lt;='club records'!$C$19), AND(E276='club records'!$B$20, F276&lt;='club records'!$C$20), AND(E276='club records'!$B$21, F276&lt;='club records'!$C$21))), "CR", " ")</f>
        <v xml:space="preserve"> </v>
      </c>
      <c r="O276" s="15" t="str">
        <f>IF(AND(B276=800, OR(AND(E276='club records'!$B$22, F276&lt;='club records'!$C$22), AND(E276='club records'!$B$23, F276&lt;='club records'!$C$23), AND(E276='club records'!$B$24, F276&lt;='club records'!$C$24), AND(E276='club records'!$B$25, F276&lt;='club records'!$C$25), AND(E276='club records'!$B$26, F276&lt;='club records'!$C$26))), "CR", " ")</f>
        <v xml:space="preserve"> </v>
      </c>
      <c r="P276" s="15" t="str">
        <f>IF(AND(B276=1000, OR(AND(E276='club records'!$B$27, F276&lt;='club records'!$C$27), AND(E276='club records'!$B$28, F276&lt;='club records'!$C$28))), "CR", " ")</f>
        <v xml:space="preserve"> </v>
      </c>
      <c r="Q276" s="15" t="str">
        <f>IF(AND(B276=1500, OR(AND(E276='club records'!$B$29, F276&lt;='club records'!$C$29), AND(E276='club records'!$B$30, F276&lt;='club records'!$C$30), AND(E276='club records'!$B$31, F276&lt;='club records'!$C$31), AND(E276='club records'!$B$32, F276&lt;='club records'!$C$32), AND(E276='club records'!$B$33, F276&lt;='club records'!$C$33))), "CR", " ")</f>
        <v xml:space="preserve"> </v>
      </c>
      <c r="R276" s="15" t="str">
        <f>IF(AND(B276="1600 (Mile)",OR(AND(E276='club records'!$B$34,F276&lt;='club records'!$C$34),AND(E276='club records'!$B$35,F276&lt;='club records'!$C$35),AND(E276='club records'!$B$36,F276&lt;='club records'!$C$36),AND(E276='club records'!$B$37,F276&lt;='club records'!$C$37))),"CR"," ")</f>
        <v xml:space="preserve"> </v>
      </c>
      <c r="S276" s="15" t="str">
        <f>IF(AND(B276=3000, OR(AND(E276='club records'!$B$38, F276&lt;='club records'!$C$38), AND(E276='club records'!$B$39, F276&lt;='club records'!$C$39), AND(E276='club records'!$B$40, F276&lt;='club records'!$C$40), AND(E276='club records'!$B$41, F276&lt;='club records'!$C$41))), "CR", " ")</f>
        <v xml:space="preserve"> </v>
      </c>
      <c r="T276" s="15" t="str">
        <f>IF(AND(B276=5000, OR(AND(E276='club records'!$B$42, F276&lt;='club records'!$C$42), AND(E276='club records'!$B$43, F276&lt;='club records'!$C$43))), "CR", " ")</f>
        <v xml:space="preserve"> </v>
      </c>
      <c r="U276" s="14" t="str">
        <f>IF(AND(B276=10000, OR(AND(E276='club records'!$B$44, F276&lt;='club records'!$C$44), AND(E276='club records'!$B$45, F276&lt;='club records'!$C$45))), "CR", " ")</f>
        <v xml:space="preserve"> </v>
      </c>
      <c r="V276" s="14" t="str">
        <f>IF(AND(B276="high jump", OR(AND(E276='club records'!$F$1, F276&gt;='club records'!$G$1), AND(E276='club records'!$F$2, F276&gt;='club records'!$G$2), AND(E276='club records'!$F$3, F276&gt;='club records'!$G$3), AND(E276='club records'!$F$4, F276&gt;='club records'!$G$4), AND(E276='club records'!$F$5, F276&gt;='club records'!$G$5))), "CR", " ")</f>
        <v xml:space="preserve"> </v>
      </c>
      <c r="W276" s="14" t="str">
        <f>IF(AND(B276="long jump", OR(AND(E276='club records'!$F$6, F276&gt;='club records'!$G$6), AND(E276='club records'!$F$7, F276&gt;='club records'!$G$7), AND(E276='club records'!$F$8, F276&gt;='club records'!$G$8), AND(E276='club records'!$F$9, F276&gt;='club records'!$G$9), AND(E276='club records'!$F$10, F276&gt;='club records'!$G$10))), "CR", " ")</f>
        <v xml:space="preserve"> </v>
      </c>
      <c r="X276" s="14" t="str">
        <f>IF(AND(B276="triple jump", OR(AND(E276='club records'!$F$11, F276&gt;='club records'!$G$11), AND(E276='club records'!$F$12, F276&gt;='club records'!$G$12), AND(E276='club records'!$F$13, F276&gt;='club records'!$G$13), AND(E276='club records'!$F$14, F276&gt;='club records'!$G$14), AND(E276='club records'!$F$15, F276&gt;='club records'!$G$15))), "CR", " ")</f>
        <v xml:space="preserve"> </v>
      </c>
      <c r="Y276" s="14" t="str">
        <f>IF(AND(B276="pole vault", OR(AND(E276='club records'!$F$16, F276&gt;='club records'!$G$16), AND(E276='club records'!$F$17, F276&gt;='club records'!$G$17), AND(E276='club records'!$F$18, F276&gt;='club records'!$G$18), AND(E276='club records'!$F$19, F276&gt;='club records'!$G$19), AND(E276='club records'!$F$20, F276&gt;='club records'!$G$20))), "CR", " ")</f>
        <v xml:space="preserve"> </v>
      </c>
      <c r="Z276" s="14" t="str">
        <f>IF(AND(B276="discus 1", E276='club records'!$F$21, F276&gt;='club records'!$G$21), "CR", " ")</f>
        <v xml:space="preserve"> </v>
      </c>
      <c r="AA276" s="14" t="str">
        <f>IF(AND(B276="discus 1.25", E276='club records'!$F$22, F276&gt;='club records'!$G$22), "CR", " ")</f>
        <v xml:space="preserve"> </v>
      </c>
      <c r="AB276" s="14" t="str">
        <f>IF(AND(B276="discus 1.5", E276='club records'!$F$23, F276&gt;='club records'!$G$23), "CR", " ")</f>
        <v xml:space="preserve"> </v>
      </c>
      <c r="AC276" s="14" t="str">
        <f>IF(AND(B276="discus 1.75", E276='club records'!$F$24, F276&gt;='club records'!$G$24), "CR", " ")</f>
        <v xml:space="preserve"> </v>
      </c>
      <c r="AD276" s="14" t="str">
        <f>IF(AND(B276="discus 2", E276='club records'!$F$25, F276&gt;='club records'!$G$25), "CR", " ")</f>
        <v xml:space="preserve"> </v>
      </c>
      <c r="AE276" s="14" t="str">
        <f>IF(AND(B276="hammer 4", E276='club records'!$F$27, F276&gt;='club records'!$G$27), "CR", " ")</f>
        <v xml:space="preserve"> </v>
      </c>
      <c r="AF276" s="14" t="str">
        <f>IF(AND(B276="hammer 5", E276='club records'!$F$28, F276&gt;='club records'!$G$28), "CR", " ")</f>
        <v xml:space="preserve"> </v>
      </c>
      <c r="AG276" s="14" t="str">
        <f>IF(AND(B276="hammer 6", E276='club records'!$F$29, F276&gt;='club records'!$G$29), "CR", " ")</f>
        <v xml:space="preserve"> </v>
      </c>
      <c r="AH276" s="14" t="str">
        <f>IF(AND(B276="hammer 7.26", E276='club records'!$F$30, F276&gt;='club records'!$G$30), "CR", " ")</f>
        <v xml:space="preserve"> </v>
      </c>
      <c r="AI276" s="14" t="str">
        <f>IF(AND(B276="javelin 400", E276='club records'!$F$31, F276&gt;='club records'!$G$31), "CR", " ")</f>
        <v xml:space="preserve"> </v>
      </c>
      <c r="AJ276" s="14" t="str">
        <f>IF(AND(B276="javelin 600", E276='club records'!$F$32, F276&gt;='club records'!$G$32), "CR", " ")</f>
        <v xml:space="preserve"> </v>
      </c>
      <c r="AK276" s="14" t="str">
        <f>IF(AND(B276="javelin 700", E276='club records'!$F$33, F276&gt;='club records'!$G$33), "CR", " ")</f>
        <v xml:space="preserve"> </v>
      </c>
      <c r="AL276" s="14" t="str">
        <f>IF(AND(B276="javelin 800", OR(AND(E276='club records'!$F$34, F276&gt;='club records'!$G$34), AND(E276='club records'!$F$35, F276&gt;='club records'!$G$35))), "CR", " ")</f>
        <v xml:space="preserve"> </v>
      </c>
      <c r="AM276" s="14" t="str">
        <f>IF(AND(B276="shot 3", E276='club records'!$F$36, F276&gt;='club records'!$G$36), "CR", " ")</f>
        <v xml:space="preserve"> </v>
      </c>
      <c r="AN276" s="14" t="str">
        <f>IF(AND(B276="shot 4", E276='club records'!$F$37, F276&gt;='club records'!$G$37), "CR", " ")</f>
        <v xml:space="preserve"> </v>
      </c>
      <c r="AO276" s="14" t="str">
        <f>IF(AND(B276="shot 5", E276='club records'!$F$38, F276&gt;='club records'!$G$38), "CR", " ")</f>
        <v xml:space="preserve"> </v>
      </c>
      <c r="AP276" s="14" t="str">
        <f>IF(AND(B276="shot 6", E276='club records'!$F$39, F276&gt;='club records'!$G$39), "CR", " ")</f>
        <v xml:space="preserve"> </v>
      </c>
      <c r="AQ276" s="14" t="str">
        <f>IF(AND(B276="shot 7.26", E276='club records'!$F$40, F276&gt;='club records'!$G$40), "CR", " ")</f>
        <v xml:space="preserve"> </v>
      </c>
      <c r="AR276" s="14" t="str">
        <f>IF(AND(B276="60H",OR(AND(E276='club records'!$J$1,F276&lt;='club records'!$K$1),AND(E276='club records'!$J$2,F276&lt;='club records'!$K$2),AND(E276='club records'!$J$3,F276&lt;='club records'!$K$3),AND(E276='club records'!$J$4,F276&lt;='club records'!$K$4),AND(E276='club records'!$J$5,F276&lt;='club records'!$K$5))),"CR"," ")</f>
        <v xml:space="preserve"> </v>
      </c>
      <c r="AS276" s="14" t="str">
        <f>IF(AND(B276="75H", AND(E276='club records'!$J$6, F276&lt;='club records'!$K$6)), "CR", " ")</f>
        <v xml:space="preserve"> </v>
      </c>
      <c r="AT276" s="14" t="str">
        <f>IF(AND(B276="80H", AND(E276='club records'!$J$7, F276&lt;='club records'!$K$7)), "CR", " ")</f>
        <v xml:space="preserve"> </v>
      </c>
      <c r="AU276" s="14" t="str">
        <f>IF(AND(B276="100H", AND(E276='club records'!$J$8, F276&lt;='club records'!$K$8)), "CR", " ")</f>
        <v xml:space="preserve"> </v>
      </c>
      <c r="AV276" s="14" t="str">
        <f>IF(AND(B276="110H", OR(AND(E276='club records'!$J$9, F276&lt;='club records'!$K$9), AND(E276='club records'!$J$10, F276&lt;='club records'!$K$10))), "CR", " ")</f>
        <v xml:space="preserve"> </v>
      </c>
      <c r="AW276" s="14" t="str">
        <f>IF(AND(B276="400H", OR(AND(E276='club records'!$J$11, F276&lt;='club records'!$K$11), AND(E276='club records'!$J$12, F276&lt;='club records'!$K$12), AND(E276='club records'!$J$13, F276&lt;='club records'!$K$13), AND(E276='club records'!$J$14, F276&lt;='club records'!$K$14))), "CR", " ")</f>
        <v xml:space="preserve"> </v>
      </c>
      <c r="AX276" s="14" t="str">
        <f>IF(AND(B276="1500SC", AND(E276='club records'!$J$15, F276&lt;='club records'!$K$15)), "CR", " ")</f>
        <v xml:space="preserve"> </v>
      </c>
      <c r="AY276" s="14" t="str">
        <f>IF(AND(B276="2000SC", OR(AND(E276='club records'!$J$17, F276&lt;='club records'!$K$17), AND(E276='club records'!$J$18, F276&lt;='club records'!$K$18))), "CR", " ")</f>
        <v xml:space="preserve"> </v>
      </c>
      <c r="AZ276" s="14" t="str">
        <f>IF(AND(B276="3000SC", OR(AND(E276='club records'!$J$20, F276&lt;='club records'!$K$20), AND(E276='club records'!$J$21, F276&lt;='club records'!$K$21))), "CR", " ")</f>
        <v xml:space="preserve"> </v>
      </c>
      <c r="BA276" s="15" t="str">
        <f>IF(AND(B276="4x100", OR(AND(E276='club records'!$N$1, F276&lt;='club records'!$O$1), AND(E276='club records'!$N$2, F276&lt;='club records'!$O$2), AND(E276='club records'!$N$3, F276&lt;='club records'!$O$3), AND(E276='club records'!$N$4, F276&lt;='club records'!$O$4), AND(E276='club records'!$N$5, F276&lt;='club records'!$O$5))), "CR", " ")</f>
        <v xml:space="preserve"> </v>
      </c>
      <c r="BB276" s="15" t="str">
        <f>IF(AND(B276="4x200", OR(AND(E276='club records'!$N$6, F276&lt;='club records'!$O$6), AND(E276='club records'!$N$7, F276&lt;='club records'!$O$7), AND(E276='club records'!$N$8, F276&lt;='club records'!$O$8), AND(E276='club records'!$N$9, F276&lt;='club records'!$O$9), AND(E276='club records'!$N$10, F276&lt;='club records'!$O$10))), "CR", " ")</f>
        <v xml:space="preserve"> </v>
      </c>
      <c r="BC276" s="15" t="str">
        <f>IF(AND(B276="4x300", AND(E276='club records'!$N$11, F276&lt;='club records'!$O$11)), "CR", " ")</f>
        <v xml:space="preserve"> </v>
      </c>
      <c r="BD276" s="15" t="str">
        <f>IF(AND(B276="4x400", OR(AND(E276='club records'!$N$12, F276&lt;='club records'!$O$12), AND(E276='club records'!$N$13, F276&lt;='club records'!$O$13), AND(E276='club records'!$N$14, F276&lt;='club records'!$O$14), AND(E276='club records'!$N$15, F276&lt;='club records'!$O$15))), "CR", " ")</f>
        <v xml:space="preserve"> </v>
      </c>
      <c r="BE276" s="15" t="str">
        <f>IF(AND(B276="3x800", OR(AND(E276='club records'!$N$16, F276&lt;='club records'!$O$16), AND(E276='club records'!$N$17, F276&lt;='club records'!$O$17), AND(E276='club records'!$N$18, F276&lt;='club records'!$O$18))), "CR", " ")</f>
        <v xml:space="preserve"> </v>
      </c>
      <c r="BF276" s="15" t="str">
        <f>IF(AND(B276="pentathlon", OR(AND(E276='club records'!$N$21, F276&gt;='club records'!$O$21), AND(E276='club records'!$N$22, F276&gt;='club records'!$O$22),AND(E276='club records'!$N$23, F276&gt;='club records'!$O$23),AND(E276='club records'!$N$24, F276&gt;='club records'!$O$24))), "CR", " ")</f>
        <v xml:space="preserve"> </v>
      </c>
      <c r="BG276" s="15" t="str">
        <f>IF(AND(B276="heptathlon", OR(AND(E276='club records'!$N$26, F276&gt;='club records'!$O$26), AND(E276='club records'!$N$27, F276&gt;='club records'!$O$27))), "CR", " ")</f>
        <v xml:space="preserve"> </v>
      </c>
      <c r="BH276" s="15" t="str">
        <f>IF(AND(B276="decathlon", OR(AND(E276='club records'!$N$29, F276&gt;='club records'!$O$29), AND(E276='club records'!$N$30, F276&gt;='club records'!$O$30),AND(E276='club records'!$N$31, F276&gt;='club records'!$O$31))), "CR", " ")</f>
        <v xml:space="preserve"> </v>
      </c>
    </row>
    <row r="277" spans="1:60" ht="14.5" x14ac:dyDescent="0.35">
      <c r="A277" s="1" t="str">
        <f t="shared" si="24"/>
        <v>U17</v>
      </c>
      <c r="B277" s="2">
        <v>1500</v>
      </c>
      <c r="C277" s="1" t="s">
        <v>128</v>
      </c>
      <c r="D277" s="1" t="s">
        <v>129</v>
      </c>
      <c r="E277" s="19" t="s">
        <v>14</v>
      </c>
      <c r="F277" s="20" t="s">
        <v>554</v>
      </c>
      <c r="G277" s="27">
        <v>43716</v>
      </c>
      <c r="H277" s="1" t="s">
        <v>552</v>
      </c>
      <c r="I277" s="1" t="s">
        <v>553</v>
      </c>
      <c r="J277" s="15" t="str">
        <f t="shared" si="25"/>
        <v/>
      </c>
      <c r="K277" s="15" t="str">
        <f>IF(AND(B277=100, OR(AND(E277='club records'!$B$6, F277&lt;='club records'!$C$6), AND(E277='club records'!$B$7, F277&lt;='club records'!$C$7), AND(E277='club records'!$B$8, F277&lt;='club records'!$C$8), AND(E277='club records'!$B$9, F277&lt;='club records'!$C$9), AND(E277='club records'!$B$10, F277&lt;='club records'!$C$10))), "CR", " ")</f>
        <v xml:space="preserve"> </v>
      </c>
      <c r="L277" s="15" t="str">
        <f>IF(AND(B277=200, OR(AND(E277='club records'!$B$11, F277&lt;='club records'!$C$11), AND(E277='club records'!$B$12, F277&lt;='club records'!$C$12), AND(E277='club records'!$B$13, F277&lt;='club records'!$C$13), AND(E277='club records'!$B$14, F277&lt;='club records'!$C$14), AND(E277='club records'!$B$15, F277&lt;='club records'!$C$15))), "CR", " ")</f>
        <v xml:space="preserve"> </v>
      </c>
      <c r="M277" s="15" t="str">
        <f>IF(AND(B277=300, OR(AND(E277='club records'!$B$16, F277&lt;='club records'!$C$16), AND(E277='club records'!$B$17, F277&lt;='club records'!$C$17))), "CR", " ")</f>
        <v xml:space="preserve"> </v>
      </c>
      <c r="N277" s="15" t="str">
        <f>IF(AND(B277=400, OR(AND(E277='club records'!$B$18, F277&lt;='club records'!$C$18), AND(E277='club records'!$B$19, F277&lt;='club records'!$C$19), AND(E277='club records'!$B$20, F277&lt;='club records'!$C$20), AND(E277='club records'!$B$21, F277&lt;='club records'!$C$21))), "CR", " ")</f>
        <v xml:space="preserve"> </v>
      </c>
      <c r="O277" s="15" t="str">
        <f>IF(AND(B277=800, OR(AND(E277='club records'!$B$22, F277&lt;='club records'!$C$22), AND(E277='club records'!$B$23, F277&lt;='club records'!$C$23), AND(E277='club records'!$B$24, F277&lt;='club records'!$C$24), AND(E277='club records'!$B$25, F277&lt;='club records'!$C$25), AND(E277='club records'!$B$26, F277&lt;='club records'!$C$26))), "CR", " ")</f>
        <v xml:space="preserve"> </v>
      </c>
      <c r="P277" s="15" t="str">
        <f>IF(AND(B277=1000, OR(AND(E277='club records'!$B$27, F277&lt;='club records'!$C$27), AND(E277='club records'!$B$28, F277&lt;='club records'!$C$28))), "CR", " ")</f>
        <v xml:space="preserve"> </v>
      </c>
      <c r="Q277" s="15" t="str">
        <f>IF(AND(B277=1500, OR(AND(E277='club records'!$B$29, F277&lt;='club records'!$C$29), AND(E277='club records'!$B$30, F277&lt;='club records'!$C$30), AND(E277='club records'!$B$31, F277&lt;='club records'!$C$31), AND(E277='club records'!$B$32, F277&lt;='club records'!$C$32), AND(E277='club records'!$B$33, F277&lt;='club records'!$C$33))), "CR", " ")</f>
        <v xml:space="preserve"> </v>
      </c>
      <c r="R277" s="15" t="str">
        <f>IF(AND(B277="1600 (Mile)",OR(AND(E277='club records'!$B$34,F277&lt;='club records'!$C$34),AND(E277='club records'!$B$35,F277&lt;='club records'!$C$35),AND(E277='club records'!$B$36,F277&lt;='club records'!$C$36),AND(E277='club records'!$B$37,F277&lt;='club records'!$C$37))),"CR"," ")</f>
        <v xml:space="preserve"> </v>
      </c>
      <c r="S277" s="15" t="str">
        <f>IF(AND(B277=3000, OR(AND(E277='club records'!$B$38, F277&lt;='club records'!$C$38), AND(E277='club records'!$B$39, F277&lt;='club records'!$C$39), AND(E277='club records'!$B$40, F277&lt;='club records'!$C$40), AND(E277='club records'!$B$41, F277&lt;='club records'!$C$41))), "CR", " ")</f>
        <v xml:space="preserve"> </v>
      </c>
      <c r="T277" s="15" t="str">
        <f>IF(AND(B277=5000, OR(AND(E277='club records'!$B$42, F277&lt;='club records'!$C$42), AND(E277='club records'!$B$43, F277&lt;='club records'!$C$43))), "CR", " ")</f>
        <v xml:space="preserve"> </v>
      </c>
      <c r="U277" s="14" t="str">
        <f>IF(AND(B277=10000, OR(AND(E277='club records'!$B$44, F277&lt;='club records'!$C$44), AND(E277='club records'!$B$45, F277&lt;='club records'!$C$45))), "CR", " ")</f>
        <v xml:space="preserve"> </v>
      </c>
      <c r="V277" s="14" t="str">
        <f>IF(AND(B277="high jump", OR(AND(E277='club records'!$F$1, F277&gt;='club records'!$G$1), AND(E277='club records'!$F$2, F277&gt;='club records'!$G$2), AND(E277='club records'!$F$3, F277&gt;='club records'!$G$3), AND(E277='club records'!$F$4, F277&gt;='club records'!$G$4), AND(E277='club records'!$F$5, F277&gt;='club records'!$G$5))), "CR", " ")</f>
        <v xml:space="preserve"> </v>
      </c>
      <c r="W277" s="14" t="str">
        <f>IF(AND(B277="long jump", OR(AND(E277='club records'!$F$6, F277&gt;='club records'!$G$6), AND(E277='club records'!$F$7, F277&gt;='club records'!$G$7), AND(E277='club records'!$F$8, F277&gt;='club records'!$G$8), AND(E277='club records'!$F$9, F277&gt;='club records'!$G$9), AND(E277='club records'!$F$10, F277&gt;='club records'!$G$10))), "CR", " ")</f>
        <v xml:space="preserve"> </v>
      </c>
      <c r="X277" s="14" t="str">
        <f>IF(AND(B277="triple jump", OR(AND(E277='club records'!$F$11, F277&gt;='club records'!$G$11), AND(E277='club records'!$F$12, F277&gt;='club records'!$G$12), AND(E277='club records'!$F$13, F277&gt;='club records'!$G$13), AND(E277='club records'!$F$14, F277&gt;='club records'!$G$14), AND(E277='club records'!$F$15, F277&gt;='club records'!$G$15))), "CR", " ")</f>
        <v xml:space="preserve"> </v>
      </c>
      <c r="Y277" s="14" t="str">
        <f>IF(AND(B277="pole vault", OR(AND(E277='club records'!$F$16, F277&gt;='club records'!$G$16), AND(E277='club records'!$F$17, F277&gt;='club records'!$G$17), AND(E277='club records'!$F$18, F277&gt;='club records'!$G$18), AND(E277='club records'!$F$19, F277&gt;='club records'!$G$19), AND(E277='club records'!$F$20, F277&gt;='club records'!$G$20))), "CR", " ")</f>
        <v xml:space="preserve"> </v>
      </c>
      <c r="Z277" s="14" t="str">
        <f>IF(AND(B277="discus 1", E277='club records'!$F$21, F277&gt;='club records'!$G$21), "CR", " ")</f>
        <v xml:space="preserve"> </v>
      </c>
      <c r="AA277" s="14" t="str">
        <f>IF(AND(B277="discus 1.25", E277='club records'!$F$22, F277&gt;='club records'!$G$22), "CR", " ")</f>
        <v xml:space="preserve"> </v>
      </c>
      <c r="AB277" s="14" t="str">
        <f>IF(AND(B277="discus 1.5", E277='club records'!$F$23, F277&gt;='club records'!$G$23), "CR", " ")</f>
        <v xml:space="preserve"> </v>
      </c>
      <c r="AC277" s="14" t="str">
        <f>IF(AND(B277="discus 1.75", E277='club records'!$F$24, F277&gt;='club records'!$G$24), "CR", " ")</f>
        <v xml:space="preserve"> </v>
      </c>
      <c r="AD277" s="14" t="str">
        <f>IF(AND(B277="discus 2", E277='club records'!$F$25, F277&gt;='club records'!$G$25), "CR", " ")</f>
        <v xml:space="preserve"> </v>
      </c>
      <c r="AE277" s="14" t="str">
        <f>IF(AND(B277="hammer 4", E277='club records'!$F$27, F277&gt;='club records'!$G$27), "CR", " ")</f>
        <v xml:space="preserve"> </v>
      </c>
      <c r="AF277" s="14" t="str">
        <f>IF(AND(B277="hammer 5", E277='club records'!$F$28, F277&gt;='club records'!$G$28), "CR", " ")</f>
        <v xml:space="preserve"> </v>
      </c>
      <c r="AG277" s="14" t="str">
        <f>IF(AND(B277="hammer 6", E277='club records'!$F$29, F277&gt;='club records'!$G$29), "CR", " ")</f>
        <v xml:space="preserve"> </v>
      </c>
      <c r="AH277" s="14" t="str">
        <f>IF(AND(B277="hammer 7.26", E277='club records'!$F$30, F277&gt;='club records'!$G$30), "CR", " ")</f>
        <v xml:space="preserve"> </v>
      </c>
      <c r="AI277" s="14" t="str">
        <f>IF(AND(B277="javelin 400", E277='club records'!$F$31, F277&gt;='club records'!$G$31), "CR", " ")</f>
        <v xml:space="preserve"> </v>
      </c>
      <c r="AJ277" s="14" t="str">
        <f>IF(AND(B277="javelin 600", E277='club records'!$F$32, F277&gt;='club records'!$G$32), "CR", " ")</f>
        <v xml:space="preserve"> </v>
      </c>
      <c r="AK277" s="14" t="str">
        <f>IF(AND(B277="javelin 700", E277='club records'!$F$33, F277&gt;='club records'!$G$33), "CR", " ")</f>
        <v xml:space="preserve"> </v>
      </c>
      <c r="AL277" s="14" t="str">
        <f>IF(AND(B277="javelin 800", OR(AND(E277='club records'!$F$34, F277&gt;='club records'!$G$34), AND(E277='club records'!$F$35, F277&gt;='club records'!$G$35))), "CR", " ")</f>
        <v xml:space="preserve"> </v>
      </c>
      <c r="AM277" s="14" t="str">
        <f>IF(AND(B277="shot 3", E277='club records'!$F$36, F277&gt;='club records'!$G$36), "CR", " ")</f>
        <v xml:space="preserve"> </v>
      </c>
      <c r="AN277" s="14" t="str">
        <f>IF(AND(B277="shot 4", E277='club records'!$F$37, F277&gt;='club records'!$G$37), "CR", " ")</f>
        <v xml:space="preserve"> </v>
      </c>
      <c r="AO277" s="14" t="str">
        <f>IF(AND(B277="shot 5", E277='club records'!$F$38, F277&gt;='club records'!$G$38), "CR", " ")</f>
        <v xml:space="preserve"> </v>
      </c>
      <c r="AP277" s="14" t="str">
        <f>IF(AND(B277="shot 6", E277='club records'!$F$39, F277&gt;='club records'!$G$39), "CR", " ")</f>
        <v xml:space="preserve"> </v>
      </c>
      <c r="AQ277" s="14" t="str">
        <f>IF(AND(B277="shot 7.26", E277='club records'!$F$40, F277&gt;='club records'!$G$40), "CR", " ")</f>
        <v xml:space="preserve"> </v>
      </c>
      <c r="AR277" s="14" t="str">
        <f>IF(AND(B277="60H",OR(AND(E277='club records'!$J$1,F277&lt;='club records'!$K$1),AND(E277='club records'!$J$2,F277&lt;='club records'!$K$2),AND(E277='club records'!$J$3,F277&lt;='club records'!$K$3),AND(E277='club records'!$J$4,F277&lt;='club records'!$K$4),AND(E277='club records'!$J$5,F277&lt;='club records'!$K$5))),"CR"," ")</f>
        <v xml:space="preserve"> </v>
      </c>
      <c r="AS277" s="14" t="str">
        <f>IF(AND(B277="75H", AND(E277='club records'!$J$6, F277&lt;='club records'!$K$6)), "CR", " ")</f>
        <v xml:space="preserve"> </v>
      </c>
      <c r="AT277" s="14" t="str">
        <f>IF(AND(B277="80H", AND(E277='club records'!$J$7, F277&lt;='club records'!$K$7)), "CR", " ")</f>
        <v xml:space="preserve"> </v>
      </c>
      <c r="AU277" s="14" t="str">
        <f>IF(AND(B277="100H", AND(E277='club records'!$J$8, F277&lt;='club records'!$K$8)), "CR", " ")</f>
        <v xml:space="preserve"> </v>
      </c>
      <c r="AV277" s="14" t="str">
        <f>IF(AND(B277="110H", OR(AND(E277='club records'!$J$9, F277&lt;='club records'!$K$9), AND(E277='club records'!$J$10, F277&lt;='club records'!$K$10))), "CR", " ")</f>
        <v xml:space="preserve"> </v>
      </c>
      <c r="AW277" s="14" t="str">
        <f>IF(AND(B277="400H", OR(AND(E277='club records'!$J$11, F277&lt;='club records'!$K$11), AND(E277='club records'!$J$12, F277&lt;='club records'!$K$12), AND(E277='club records'!$J$13, F277&lt;='club records'!$K$13), AND(E277='club records'!$J$14, F277&lt;='club records'!$K$14))), "CR", " ")</f>
        <v xml:space="preserve"> </v>
      </c>
      <c r="AX277" s="14" t="str">
        <f>IF(AND(B277="1500SC", AND(E277='club records'!$J$15, F277&lt;='club records'!$K$15)), "CR", " ")</f>
        <v xml:space="preserve"> </v>
      </c>
      <c r="AY277" s="14" t="str">
        <f>IF(AND(B277="2000SC", OR(AND(E277='club records'!$J$17, F277&lt;='club records'!$K$17), AND(E277='club records'!$J$18, F277&lt;='club records'!$K$18))), "CR", " ")</f>
        <v xml:space="preserve"> </v>
      </c>
      <c r="AZ277" s="14" t="str">
        <f>IF(AND(B277="3000SC", OR(AND(E277='club records'!$J$20, F277&lt;='club records'!$K$20), AND(E277='club records'!$J$21, F277&lt;='club records'!$K$21))), "CR", " ")</f>
        <v xml:space="preserve"> </v>
      </c>
      <c r="BA277" s="15" t="str">
        <f>IF(AND(B277="4x100", OR(AND(E277='club records'!$N$1, F277&lt;='club records'!$O$1), AND(E277='club records'!$N$2, F277&lt;='club records'!$O$2), AND(E277='club records'!$N$3, F277&lt;='club records'!$O$3), AND(E277='club records'!$N$4, F277&lt;='club records'!$O$4), AND(E277='club records'!$N$5, F277&lt;='club records'!$O$5))), "CR", " ")</f>
        <v xml:space="preserve"> </v>
      </c>
      <c r="BB277" s="15" t="str">
        <f>IF(AND(B277="4x200", OR(AND(E277='club records'!$N$6, F277&lt;='club records'!$O$6), AND(E277='club records'!$N$7, F277&lt;='club records'!$O$7), AND(E277='club records'!$N$8, F277&lt;='club records'!$O$8), AND(E277='club records'!$N$9, F277&lt;='club records'!$O$9), AND(E277='club records'!$N$10, F277&lt;='club records'!$O$10))), "CR", " ")</f>
        <v xml:space="preserve"> </v>
      </c>
      <c r="BC277" s="15" t="str">
        <f>IF(AND(B277="4x300", AND(E277='club records'!$N$11, F277&lt;='club records'!$O$11)), "CR", " ")</f>
        <v xml:space="preserve"> </v>
      </c>
      <c r="BD277" s="15" t="str">
        <f>IF(AND(B277="4x400", OR(AND(E277='club records'!$N$12, F277&lt;='club records'!$O$12), AND(E277='club records'!$N$13, F277&lt;='club records'!$O$13), AND(E277='club records'!$N$14, F277&lt;='club records'!$O$14), AND(E277='club records'!$N$15, F277&lt;='club records'!$O$15))), "CR", " ")</f>
        <v xml:space="preserve"> </v>
      </c>
      <c r="BE277" s="15" t="str">
        <f>IF(AND(B277="3x800", OR(AND(E277='club records'!$N$16, F277&lt;='club records'!$O$16), AND(E277='club records'!$N$17, F277&lt;='club records'!$O$17), AND(E277='club records'!$N$18, F277&lt;='club records'!$O$18))), "CR", " ")</f>
        <v xml:space="preserve"> </v>
      </c>
      <c r="BF277" s="15" t="str">
        <f>IF(AND(B277="pentathlon", OR(AND(E277='club records'!$N$21, F277&gt;='club records'!$O$21), AND(E277='club records'!$N$22, F277&gt;='club records'!$O$22),AND(E277='club records'!$N$23, F277&gt;='club records'!$O$23),AND(E277='club records'!$N$24, F277&gt;='club records'!$O$24))), "CR", " ")</f>
        <v xml:space="preserve"> </v>
      </c>
      <c r="BG277" s="15" t="str">
        <f>IF(AND(B277="heptathlon", OR(AND(E277='club records'!$N$26, F277&gt;='club records'!$O$26), AND(E277='club records'!$N$27, F277&gt;='club records'!$O$27))), "CR", " ")</f>
        <v xml:space="preserve"> </v>
      </c>
      <c r="BH277" s="15" t="str">
        <f>IF(AND(B277="decathlon", OR(AND(E277='club records'!$N$29, F277&gt;='club records'!$O$29), AND(E277='club records'!$N$30, F277&gt;='club records'!$O$30),AND(E277='club records'!$N$31, F277&gt;='club records'!$O$31))), "CR", " ")</f>
        <v xml:space="preserve"> </v>
      </c>
    </row>
    <row r="278" spans="1:60" ht="14.5" x14ac:dyDescent="0.35">
      <c r="A278" s="1" t="str">
        <f t="shared" si="24"/>
        <v>U17</v>
      </c>
      <c r="B278" s="2">
        <v>1500</v>
      </c>
      <c r="C278" s="1" t="s">
        <v>147</v>
      </c>
      <c r="D278" s="1" t="s">
        <v>154</v>
      </c>
      <c r="E278" s="19" t="s">
        <v>14</v>
      </c>
      <c r="F278" s="20" t="s">
        <v>300</v>
      </c>
      <c r="G278" s="27">
        <v>39903</v>
      </c>
      <c r="H278" s="1" t="s">
        <v>248</v>
      </c>
      <c r="I278" s="1" t="s">
        <v>249</v>
      </c>
      <c r="J278" s="15" t="str">
        <f t="shared" si="25"/>
        <v/>
      </c>
      <c r="K278" s="15" t="str">
        <f>IF(AND(B278=100, OR(AND(E278='club records'!$B$6, F278&lt;='club records'!$C$6), AND(E278='club records'!$B$7, F278&lt;='club records'!$C$7), AND(E278='club records'!$B$8, F278&lt;='club records'!$C$8), AND(E278='club records'!$B$9, F278&lt;='club records'!$C$9), AND(E278='club records'!$B$10, F278&lt;='club records'!$C$10))), "CR", " ")</f>
        <v xml:space="preserve"> </v>
      </c>
      <c r="L278" s="15" t="str">
        <f>IF(AND(B278=200, OR(AND(E278='club records'!$B$11, F278&lt;='club records'!$C$11), AND(E278='club records'!$B$12, F278&lt;='club records'!$C$12), AND(E278='club records'!$B$13, F278&lt;='club records'!$C$13), AND(E278='club records'!$B$14, F278&lt;='club records'!$C$14), AND(E278='club records'!$B$15, F278&lt;='club records'!$C$15))), "CR", " ")</f>
        <v xml:space="preserve"> </v>
      </c>
      <c r="M278" s="15" t="str">
        <f>IF(AND(B278=300, OR(AND(E278='club records'!$B$16, F278&lt;='club records'!$C$16), AND(E278='club records'!$B$17, F278&lt;='club records'!$C$17))), "CR", " ")</f>
        <v xml:space="preserve"> </v>
      </c>
      <c r="N278" s="15" t="str">
        <f>IF(AND(B278=400, OR(AND(E278='club records'!$B$18, F278&lt;='club records'!$C$18), AND(E278='club records'!$B$19, F278&lt;='club records'!$C$19), AND(E278='club records'!$B$20, F278&lt;='club records'!$C$20), AND(E278='club records'!$B$21, F278&lt;='club records'!$C$21))), "CR", " ")</f>
        <v xml:space="preserve"> </v>
      </c>
      <c r="O278" s="15" t="str">
        <f>IF(AND(B278=800, OR(AND(E278='club records'!$B$22, F278&lt;='club records'!$C$22), AND(E278='club records'!$B$23, F278&lt;='club records'!$C$23), AND(E278='club records'!$B$24, F278&lt;='club records'!$C$24), AND(E278='club records'!$B$25, F278&lt;='club records'!$C$25), AND(E278='club records'!$B$26, F278&lt;='club records'!$C$26))), "CR", " ")</f>
        <v xml:space="preserve"> </v>
      </c>
      <c r="P278" s="15" t="str">
        <f>IF(AND(B278=1000, OR(AND(E278='club records'!$B$27, F278&lt;='club records'!$C$27), AND(E278='club records'!$B$28, F278&lt;='club records'!$C$28))), "CR", " ")</f>
        <v xml:space="preserve"> </v>
      </c>
      <c r="Q278" s="15" t="str">
        <f>IF(AND(B278=1500, OR(AND(E278='club records'!$B$29, F278&lt;='club records'!$C$29), AND(E278='club records'!$B$30, F278&lt;='club records'!$C$30), AND(E278='club records'!$B$31, F278&lt;='club records'!$C$31), AND(E278='club records'!$B$32, F278&lt;='club records'!$C$32), AND(E278='club records'!$B$33, F278&lt;='club records'!$C$33))), "CR", " ")</f>
        <v xml:space="preserve"> </v>
      </c>
      <c r="R278" s="15" t="str">
        <f>IF(AND(B278="1600 (Mile)",OR(AND(E278='club records'!$B$34,F278&lt;='club records'!$C$34),AND(E278='club records'!$B$35,F278&lt;='club records'!$C$35),AND(E278='club records'!$B$36,F278&lt;='club records'!$C$36),AND(E278='club records'!$B$37,F278&lt;='club records'!$C$37))),"CR"," ")</f>
        <v xml:space="preserve"> </v>
      </c>
      <c r="S278" s="15" t="str">
        <f>IF(AND(B278=3000, OR(AND(E278='club records'!$B$38, F278&lt;='club records'!$C$38), AND(E278='club records'!$B$39, F278&lt;='club records'!$C$39), AND(E278='club records'!$B$40, F278&lt;='club records'!$C$40), AND(E278='club records'!$B$41, F278&lt;='club records'!$C$41))), "CR", " ")</f>
        <v xml:space="preserve"> </v>
      </c>
      <c r="T278" s="15" t="str">
        <f>IF(AND(B278=5000, OR(AND(E278='club records'!$B$42, F278&lt;='club records'!$C$42), AND(E278='club records'!$B$43, F278&lt;='club records'!$C$43))), "CR", " ")</f>
        <v xml:space="preserve"> </v>
      </c>
      <c r="U278" s="14" t="str">
        <f>IF(AND(B278=10000, OR(AND(E278='club records'!$B$44, F278&lt;='club records'!$C$44), AND(E278='club records'!$B$45, F278&lt;='club records'!$C$45))), "CR", " ")</f>
        <v xml:space="preserve"> </v>
      </c>
      <c r="V278" s="14" t="str">
        <f>IF(AND(B278="high jump", OR(AND(E278='club records'!$F$1, F278&gt;='club records'!$G$1), AND(E278='club records'!$F$2, F278&gt;='club records'!$G$2), AND(E278='club records'!$F$3, F278&gt;='club records'!$G$3), AND(E278='club records'!$F$4, F278&gt;='club records'!$G$4), AND(E278='club records'!$F$5, F278&gt;='club records'!$G$5))), "CR", " ")</f>
        <v xml:space="preserve"> </v>
      </c>
      <c r="W278" s="14" t="str">
        <f>IF(AND(B278="long jump", OR(AND(E278='club records'!$F$6, F278&gt;='club records'!$G$6), AND(E278='club records'!$F$7, F278&gt;='club records'!$G$7), AND(E278='club records'!$F$8, F278&gt;='club records'!$G$8), AND(E278='club records'!$F$9, F278&gt;='club records'!$G$9), AND(E278='club records'!$F$10, F278&gt;='club records'!$G$10))), "CR", " ")</f>
        <v xml:space="preserve"> </v>
      </c>
      <c r="X278" s="14" t="str">
        <f>IF(AND(B278="triple jump", OR(AND(E278='club records'!$F$11, F278&gt;='club records'!$G$11), AND(E278='club records'!$F$12, F278&gt;='club records'!$G$12), AND(E278='club records'!$F$13, F278&gt;='club records'!$G$13), AND(E278='club records'!$F$14, F278&gt;='club records'!$G$14), AND(E278='club records'!$F$15, F278&gt;='club records'!$G$15))), "CR", " ")</f>
        <v xml:space="preserve"> </v>
      </c>
      <c r="Y278" s="14" t="str">
        <f>IF(AND(B278="pole vault", OR(AND(E278='club records'!$F$16, F278&gt;='club records'!$G$16), AND(E278='club records'!$F$17, F278&gt;='club records'!$G$17), AND(E278='club records'!$F$18, F278&gt;='club records'!$G$18), AND(E278='club records'!$F$19, F278&gt;='club records'!$G$19), AND(E278='club records'!$F$20, F278&gt;='club records'!$G$20))), "CR", " ")</f>
        <v xml:space="preserve"> </v>
      </c>
      <c r="Z278" s="14" t="str">
        <f>IF(AND(B278="discus 1", E278='club records'!$F$21, F278&gt;='club records'!$G$21), "CR", " ")</f>
        <v xml:space="preserve"> </v>
      </c>
      <c r="AA278" s="14" t="str">
        <f>IF(AND(B278="discus 1.25", E278='club records'!$F$22, F278&gt;='club records'!$G$22), "CR", " ")</f>
        <v xml:space="preserve"> </v>
      </c>
      <c r="AB278" s="14" t="str">
        <f>IF(AND(B278="discus 1.5", E278='club records'!$F$23, F278&gt;='club records'!$G$23), "CR", " ")</f>
        <v xml:space="preserve"> </v>
      </c>
      <c r="AC278" s="14" t="str">
        <f>IF(AND(B278="discus 1.75", E278='club records'!$F$24, F278&gt;='club records'!$G$24), "CR", " ")</f>
        <v xml:space="preserve"> </v>
      </c>
      <c r="AD278" s="14" t="str">
        <f>IF(AND(B278="discus 2", E278='club records'!$F$25, F278&gt;='club records'!$G$25), "CR", " ")</f>
        <v xml:space="preserve"> </v>
      </c>
      <c r="AE278" s="14" t="str">
        <f>IF(AND(B278="hammer 4", E278='club records'!$F$27, F278&gt;='club records'!$G$27), "CR", " ")</f>
        <v xml:space="preserve"> </v>
      </c>
      <c r="AF278" s="14" t="str">
        <f>IF(AND(B278="hammer 5", E278='club records'!$F$28, F278&gt;='club records'!$G$28), "CR", " ")</f>
        <v xml:space="preserve"> </v>
      </c>
      <c r="AG278" s="14" t="str">
        <f>IF(AND(B278="hammer 6", E278='club records'!$F$29, F278&gt;='club records'!$G$29), "CR", " ")</f>
        <v xml:space="preserve"> </v>
      </c>
      <c r="AH278" s="14" t="str">
        <f>IF(AND(B278="hammer 7.26", E278='club records'!$F$30, F278&gt;='club records'!$G$30), "CR", " ")</f>
        <v xml:space="preserve"> </v>
      </c>
      <c r="AI278" s="14" t="str">
        <f>IF(AND(B278="javelin 400", E278='club records'!$F$31, F278&gt;='club records'!$G$31), "CR", " ")</f>
        <v xml:space="preserve"> </v>
      </c>
      <c r="AJ278" s="14" t="str">
        <f>IF(AND(B278="javelin 600", E278='club records'!$F$32, F278&gt;='club records'!$G$32), "CR", " ")</f>
        <v xml:space="preserve"> </v>
      </c>
      <c r="AK278" s="14" t="str">
        <f>IF(AND(B278="javelin 700", E278='club records'!$F$33, F278&gt;='club records'!$G$33), "CR", " ")</f>
        <v xml:space="preserve"> </v>
      </c>
      <c r="AL278" s="14" t="str">
        <f>IF(AND(B278="javelin 800", OR(AND(E278='club records'!$F$34, F278&gt;='club records'!$G$34), AND(E278='club records'!$F$35, F278&gt;='club records'!$G$35))), "CR", " ")</f>
        <v xml:space="preserve"> </v>
      </c>
      <c r="AM278" s="14" t="str">
        <f>IF(AND(B278="shot 3", E278='club records'!$F$36, F278&gt;='club records'!$G$36), "CR", " ")</f>
        <v xml:space="preserve"> </v>
      </c>
      <c r="AN278" s="14" t="str">
        <f>IF(AND(B278="shot 4", E278='club records'!$F$37, F278&gt;='club records'!$G$37), "CR", " ")</f>
        <v xml:space="preserve"> </v>
      </c>
      <c r="AO278" s="14" t="str">
        <f>IF(AND(B278="shot 5", E278='club records'!$F$38, F278&gt;='club records'!$G$38), "CR", " ")</f>
        <v xml:space="preserve"> </v>
      </c>
      <c r="AP278" s="14" t="str">
        <f>IF(AND(B278="shot 6", E278='club records'!$F$39, F278&gt;='club records'!$G$39), "CR", " ")</f>
        <v xml:space="preserve"> </v>
      </c>
      <c r="AQ278" s="14" t="str">
        <f>IF(AND(B278="shot 7.26", E278='club records'!$F$40, F278&gt;='club records'!$G$40), "CR", " ")</f>
        <v xml:space="preserve"> </v>
      </c>
      <c r="AR278" s="14" t="str">
        <f>IF(AND(B278="60H",OR(AND(E278='club records'!$J$1,F278&lt;='club records'!$K$1),AND(E278='club records'!$J$2,F278&lt;='club records'!$K$2),AND(E278='club records'!$J$3,F278&lt;='club records'!$K$3),AND(E278='club records'!$J$4,F278&lt;='club records'!$K$4),AND(E278='club records'!$J$5,F278&lt;='club records'!$K$5))),"CR"," ")</f>
        <v xml:space="preserve"> </v>
      </c>
      <c r="AS278" s="14" t="str">
        <f>IF(AND(B278="75H", AND(E278='club records'!$J$6, F278&lt;='club records'!$K$6)), "CR", " ")</f>
        <v xml:space="preserve"> </v>
      </c>
      <c r="AT278" s="14" t="str">
        <f>IF(AND(B278="80H", AND(E278='club records'!$J$7, F278&lt;='club records'!$K$7)), "CR", " ")</f>
        <v xml:space="preserve"> </v>
      </c>
      <c r="AU278" s="14" t="str">
        <f>IF(AND(B278="100H", AND(E278='club records'!$J$8, F278&lt;='club records'!$K$8)), "CR", " ")</f>
        <v xml:space="preserve"> </v>
      </c>
      <c r="AV278" s="14" t="str">
        <f>IF(AND(B278="110H", OR(AND(E278='club records'!$J$9, F278&lt;='club records'!$K$9), AND(E278='club records'!$J$10, F278&lt;='club records'!$K$10))), "CR", " ")</f>
        <v xml:space="preserve"> </v>
      </c>
      <c r="AW278" s="14" t="str">
        <f>IF(AND(B278="400H", OR(AND(E278='club records'!$J$11, F278&lt;='club records'!$K$11), AND(E278='club records'!$J$12, F278&lt;='club records'!$K$12), AND(E278='club records'!$J$13, F278&lt;='club records'!$K$13), AND(E278='club records'!$J$14, F278&lt;='club records'!$K$14))), "CR", " ")</f>
        <v xml:space="preserve"> </v>
      </c>
      <c r="AX278" s="14" t="str">
        <f>IF(AND(B278="1500SC", AND(E278='club records'!$J$15, F278&lt;='club records'!$K$15)), "CR", " ")</f>
        <v xml:space="preserve"> </v>
      </c>
      <c r="AY278" s="14" t="str">
        <f>IF(AND(B278="2000SC", OR(AND(E278='club records'!$J$17, F278&lt;='club records'!$K$17), AND(E278='club records'!$J$18, F278&lt;='club records'!$K$18))), "CR", " ")</f>
        <v xml:space="preserve"> </v>
      </c>
      <c r="AZ278" s="14" t="str">
        <f>IF(AND(B278="3000SC", OR(AND(E278='club records'!$J$20, F278&lt;='club records'!$K$20), AND(E278='club records'!$J$21, F278&lt;='club records'!$K$21))), "CR", " ")</f>
        <v xml:space="preserve"> </v>
      </c>
      <c r="BA278" s="15" t="str">
        <f>IF(AND(B278="4x100", OR(AND(E278='club records'!$N$1, F278&lt;='club records'!$O$1), AND(E278='club records'!$N$2, F278&lt;='club records'!$O$2), AND(E278='club records'!$N$3, F278&lt;='club records'!$O$3), AND(E278='club records'!$N$4, F278&lt;='club records'!$O$4), AND(E278='club records'!$N$5, F278&lt;='club records'!$O$5))), "CR", " ")</f>
        <v xml:space="preserve"> </v>
      </c>
      <c r="BB278" s="15" t="str">
        <f>IF(AND(B278="4x200", OR(AND(E278='club records'!$N$6, F278&lt;='club records'!$O$6), AND(E278='club records'!$N$7, F278&lt;='club records'!$O$7), AND(E278='club records'!$N$8, F278&lt;='club records'!$O$8), AND(E278='club records'!$N$9, F278&lt;='club records'!$O$9), AND(E278='club records'!$N$10, F278&lt;='club records'!$O$10))), "CR", " ")</f>
        <v xml:space="preserve"> </v>
      </c>
      <c r="BC278" s="15" t="str">
        <f>IF(AND(B278="4x300", AND(E278='club records'!$N$11, F278&lt;='club records'!$O$11)), "CR", " ")</f>
        <v xml:space="preserve"> </v>
      </c>
      <c r="BD278" s="15" t="str">
        <f>IF(AND(B278="4x400", OR(AND(E278='club records'!$N$12, F278&lt;='club records'!$O$12), AND(E278='club records'!$N$13, F278&lt;='club records'!$O$13), AND(E278='club records'!$N$14, F278&lt;='club records'!$O$14), AND(E278='club records'!$N$15, F278&lt;='club records'!$O$15))), "CR", " ")</f>
        <v xml:space="preserve"> </v>
      </c>
      <c r="BE278" s="15" t="str">
        <f>IF(AND(B278="3x800", OR(AND(E278='club records'!$N$16, F278&lt;='club records'!$O$16), AND(E278='club records'!$N$17, F278&lt;='club records'!$O$17), AND(E278='club records'!$N$18, F278&lt;='club records'!$O$18))), "CR", " ")</f>
        <v xml:space="preserve"> </v>
      </c>
      <c r="BF278" s="15" t="str">
        <f>IF(AND(B278="pentathlon", OR(AND(E278='club records'!$N$21, F278&gt;='club records'!$O$21), AND(E278='club records'!$N$22, F278&gt;='club records'!$O$22),AND(E278='club records'!$N$23, F278&gt;='club records'!$O$23),AND(E278='club records'!$N$24, F278&gt;='club records'!$O$24))), "CR", " ")</f>
        <v xml:space="preserve"> </v>
      </c>
      <c r="BG278" s="15" t="str">
        <f>IF(AND(B278="heptathlon", OR(AND(E278='club records'!$N$26, F278&gt;='club records'!$O$26), AND(E278='club records'!$N$27, F278&gt;='club records'!$O$27))), "CR", " ")</f>
        <v xml:space="preserve"> </v>
      </c>
      <c r="BH278" s="15" t="str">
        <f>IF(AND(B278="decathlon", OR(AND(E278='club records'!$N$29, F278&gt;='club records'!$O$29), AND(E278='club records'!$N$30, F278&gt;='club records'!$O$30),AND(E278='club records'!$N$31, F278&gt;='club records'!$O$31))), "CR", " ")</f>
        <v xml:space="preserve"> </v>
      </c>
    </row>
    <row r="279" spans="1:60" ht="14.5" x14ac:dyDescent="0.35">
      <c r="A279" s="1" t="str">
        <f t="shared" si="24"/>
        <v>U17</v>
      </c>
      <c r="B279" s="2">
        <v>1500</v>
      </c>
      <c r="C279" s="1" t="s">
        <v>142</v>
      </c>
      <c r="D279" s="1" t="s">
        <v>143</v>
      </c>
      <c r="E279" s="19" t="s">
        <v>14</v>
      </c>
      <c r="F279" s="20" t="s">
        <v>576</v>
      </c>
      <c r="G279" s="27">
        <v>43715</v>
      </c>
      <c r="H279" s="1" t="s">
        <v>552</v>
      </c>
      <c r="I279" s="1" t="s">
        <v>553</v>
      </c>
      <c r="J279" s="15" t="str">
        <f t="shared" si="25"/>
        <v/>
      </c>
      <c r="K279" s="15" t="str">
        <f>IF(AND(B279=100, OR(AND(E279='club records'!$B$6, F279&lt;='club records'!$C$6), AND(E279='club records'!$B$7, F279&lt;='club records'!$C$7), AND(E279='club records'!$B$8, F279&lt;='club records'!$C$8), AND(E279='club records'!$B$9, F279&lt;='club records'!$C$9), AND(E279='club records'!$B$10, F279&lt;='club records'!$C$10))), "CR", " ")</f>
        <v xml:space="preserve"> </v>
      </c>
      <c r="L279" s="15" t="str">
        <f>IF(AND(B279=200, OR(AND(E279='club records'!$B$11, F279&lt;='club records'!$C$11), AND(E279='club records'!$B$12, F279&lt;='club records'!$C$12), AND(E279='club records'!$B$13, F279&lt;='club records'!$C$13), AND(E279='club records'!$B$14, F279&lt;='club records'!$C$14), AND(E279='club records'!$B$15, F279&lt;='club records'!$C$15))), "CR", " ")</f>
        <v xml:space="preserve"> </v>
      </c>
      <c r="M279" s="15" t="str">
        <f>IF(AND(B279=300, OR(AND(E279='club records'!$B$16, F279&lt;='club records'!$C$16), AND(E279='club records'!$B$17, F279&lt;='club records'!$C$17))), "CR", " ")</f>
        <v xml:space="preserve"> </v>
      </c>
      <c r="N279" s="15" t="str">
        <f>IF(AND(B279=400, OR(AND(E279='club records'!$B$18, F279&lt;='club records'!$C$18), AND(E279='club records'!$B$19, F279&lt;='club records'!$C$19), AND(E279='club records'!$B$20, F279&lt;='club records'!$C$20), AND(E279='club records'!$B$21, F279&lt;='club records'!$C$21))), "CR", " ")</f>
        <v xml:space="preserve"> </v>
      </c>
      <c r="O279" s="15" t="str">
        <f>IF(AND(B279=800, OR(AND(E279='club records'!$B$22, F279&lt;='club records'!$C$22), AND(E279='club records'!$B$23, F279&lt;='club records'!$C$23), AND(E279='club records'!$B$24, F279&lt;='club records'!$C$24), AND(E279='club records'!$B$25, F279&lt;='club records'!$C$25), AND(E279='club records'!$B$26, F279&lt;='club records'!$C$26))), "CR", " ")</f>
        <v xml:space="preserve"> </v>
      </c>
      <c r="P279" s="15" t="str">
        <f>IF(AND(B279=1000, OR(AND(E279='club records'!$B$27, F279&lt;='club records'!$C$27), AND(E279='club records'!$B$28, F279&lt;='club records'!$C$28))), "CR", " ")</f>
        <v xml:space="preserve"> </v>
      </c>
      <c r="Q279" s="15" t="str">
        <f>IF(AND(B279=1500, OR(AND(E279='club records'!$B$29, F279&lt;='club records'!$C$29), AND(E279='club records'!$B$30, F279&lt;='club records'!$C$30), AND(E279='club records'!$B$31, F279&lt;='club records'!$C$31), AND(E279='club records'!$B$32, F279&lt;='club records'!$C$32), AND(E279='club records'!$B$33, F279&lt;='club records'!$C$33))), "CR", " ")</f>
        <v xml:space="preserve"> </v>
      </c>
      <c r="R279" s="15" t="str">
        <f>IF(AND(B279="1600 (Mile)",OR(AND(E279='club records'!$B$34,F279&lt;='club records'!$C$34),AND(E279='club records'!$B$35,F279&lt;='club records'!$C$35),AND(E279='club records'!$B$36,F279&lt;='club records'!$C$36),AND(E279='club records'!$B$37,F279&lt;='club records'!$C$37))),"CR"," ")</f>
        <v xml:space="preserve"> </v>
      </c>
      <c r="S279" s="15" t="str">
        <f>IF(AND(B279=3000, OR(AND(E279='club records'!$B$38, F279&lt;='club records'!$C$38), AND(E279='club records'!$B$39, F279&lt;='club records'!$C$39), AND(E279='club records'!$B$40, F279&lt;='club records'!$C$40), AND(E279='club records'!$B$41, F279&lt;='club records'!$C$41))), "CR", " ")</f>
        <v xml:space="preserve"> </v>
      </c>
      <c r="T279" s="15" t="str">
        <f>IF(AND(B279=5000, OR(AND(E279='club records'!$B$42, F279&lt;='club records'!$C$42), AND(E279='club records'!$B$43, F279&lt;='club records'!$C$43))), "CR", " ")</f>
        <v xml:space="preserve"> </v>
      </c>
      <c r="U279" s="14" t="str">
        <f>IF(AND(B279=10000, OR(AND(E279='club records'!$B$44, F279&lt;='club records'!$C$44), AND(E279='club records'!$B$45, F279&lt;='club records'!$C$45))), "CR", " ")</f>
        <v xml:space="preserve"> </v>
      </c>
      <c r="V279" s="14" t="str">
        <f>IF(AND(B279="high jump", OR(AND(E279='club records'!$F$1, F279&gt;='club records'!$G$1), AND(E279='club records'!$F$2, F279&gt;='club records'!$G$2), AND(E279='club records'!$F$3, F279&gt;='club records'!$G$3), AND(E279='club records'!$F$4, F279&gt;='club records'!$G$4), AND(E279='club records'!$F$5, F279&gt;='club records'!$G$5))), "CR", " ")</f>
        <v xml:space="preserve"> </v>
      </c>
      <c r="W279" s="14" t="str">
        <f>IF(AND(B279="long jump", OR(AND(E279='club records'!$F$6, F279&gt;='club records'!$G$6), AND(E279='club records'!$F$7, F279&gt;='club records'!$G$7), AND(E279='club records'!$F$8, F279&gt;='club records'!$G$8), AND(E279='club records'!$F$9, F279&gt;='club records'!$G$9), AND(E279='club records'!$F$10, F279&gt;='club records'!$G$10))), "CR", " ")</f>
        <v xml:space="preserve"> </v>
      </c>
      <c r="X279" s="14" t="str">
        <f>IF(AND(B279="triple jump", OR(AND(E279='club records'!$F$11, F279&gt;='club records'!$G$11), AND(E279='club records'!$F$12, F279&gt;='club records'!$G$12), AND(E279='club records'!$F$13, F279&gt;='club records'!$G$13), AND(E279='club records'!$F$14, F279&gt;='club records'!$G$14), AND(E279='club records'!$F$15, F279&gt;='club records'!$G$15))), "CR", " ")</f>
        <v xml:space="preserve"> </v>
      </c>
      <c r="Y279" s="14" t="str">
        <f>IF(AND(B279="pole vault", OR(AND(E279='club records'!$F$16, F279&gt;='club records'!$G$16), AND(E279='club records'!$F$17, F279&gt;='club records'!$G$17), AND(E279='club records'!$F$18, F279&gt;='club records'!$G$18), AND(E279='club records'!$F$19, F279&gt;='club records'!$G$19), AND(E279='club records'!$F$20, F279&gt;='club records'!$G$20))), "CR", " ")</f>
        <v xml:space="preserve"> </v>
      </c>
      <c r="Z279" s="14" t="str">
        <f>IF(AND(B279="discus 1", E279='club records'!$F$21, F279&gt;='club records'!$G$21), "CR", " ")</f>
        <v xml:space="preserve"> </v>
      </c>
      <c r="AA279" s="14" t="str">
        <f>IF(AND(B279="discus 1.25", E279='club records'!$F$22, F279&gt;='club records'!$G$22), "CR", " ")</f>
        <v xml:space="preserve"> </v>
      </c>
      <c r="AB279" s="14" t="str">
        <f>IF(AND(B279="discus 1.5", E279='club records'!$F$23, F279&gt;='club records'!$G$23), "CR", " ")</f>
        <v xml:space="preserve"> </v>
      </c>
      <c r="AC279" s="14" t="str">
        <f>IF(AND(B279="discus 1.75", E279='club records'!$F$24, F279&gt;='club records'!$G$24), "CR", " ")</f>
        <v xml:space="preserve"> </v>
      </c>
      <c r="AD279" s="14" t="str">
        <f>IF(AND(B279="discus 2", E279='club records'!$F$25, F279&gt;='club records'!$G$25), "CR", " ")</f>
        <v xml:space="preserve"> </v>
      </c>
      <c r="AE279" s="14" t="str">
        <f>IF(AND(B279="hammer 4", E279='club records'!$F$27, F279&gt;='club records'!$G$27), "CR", " ")</f>
        <v xml:space="preserve"> </v>
      </c>
      <c r="AF279" s="14" t="str">
        <f>IF(AND(B279="hammer 5", E279='club records'!$F$28, F279&gt;='club records'!$G$28), "CR", " ")</f>
        <v xml:space="preserve"> </v>
      </c>
      <c r="AG279" s="14" t="str">
        <f>IF(AND(B279="hammer 6", E279='club records'!$F$29, F279&gt;='club records'!$G$29), "CR", " ")</f>
        <v xml:space="preserve"> </v>
      </c>
      <c r="AH279" s="14" t="str">
        <f>IF(AND(B279="hammer 7.26", E279='club records'!$F$30, F279&gt;='club records'!$G$30), "CR", " ")</f>
        <v xml:space="preserve"> </v>
      </c>
      <c r="AI279" s="14" t="str">
        <f>IF(AND(B279="javelin 400", E279='club records'!$F$31, F279&gt;='club records'!$G$31), "CR", " ")</f>
        <v xml:space="preserve"> </v>
      </c>
      <c r="AJ279" s="14" t="str">
        <f>IF(AND(B279="javelin 600", E279='club records'!$F$32, F279&gt;='club records'!$G$32), "CR", " ")</f>
        <v xml:space="preserve"> </v>
      </c>
      <c r="AK279" s="14" t="str">
        <f>IF(AND(B279="javelin 700", E279='club records'!$F$33, F279&gt;='club records'!$G$33), "CR", " ")</f>
        <v xml:space="preserve"> </v>
      </c>
      <c r="AL279" s="14" t="str">
        <f>IF(AND(B279="javelin 800", OR(AND(E279='club records'!$F$34, F279&gt;='club records'!$G$34), AND(E279='club records'!$F$35, F279&gt;='club records'!$G$35))), "CR", " ")</f>
        <v xml:space="preserve"> </v>
      </c>
      <c r="AM279" s="14" t="str">
        <f>IF(AND(B279="shot 3", E279='club records'!$F$36, F279&gt;='club records'!$G$36), "CR", " ")</f>
        <v xml:space="preserve"> </v>
      </c>
      <c r="AN279" s="14" t="str">
        <f>IF(AND(B279="shot 4", E279='club records'!$F$37, F279&gt;='club records'!$G$37), "CR", " ")</f>
        <v xml:space="preserve"> </v>
      </c>
      <c r="AO279" s="14" t="str">
        <f>IF(AND(B279="shot 5", E279='club records'!$F$38, F279&gt;='club records'!$G$38), "CR", " ")</f>
        <v xml:space="preserve"> </v>
      </c>
      <c r="AP279" s="14" t="str">
        <f>IF(AND(B279="shot 6", E279='club records'!$F$39, F279&gt;='club records'!$G$39), "CR", " ")</f>
        <v xml:space="preserve"> </v>
      </c>
      <c r="AQ279" s="14" t="str">
        <f>IF(AND(B279="shot 7.26", E279='club records'!$F$40, F279&gt;='club records'!$G$40), "CR", " ")</f>
        <v xml:space="preserve"> </v>
      </c>
      <c r="AR279" s="14" t="str">
        <f>IF(AND(B279="60H",OR(AND(E279='club records'!$J$1,F279&lt;='club records'!$K$1),AND(E279='club records'!$J$2,F279&lt;='club records'!$K$2),AND(E279='club records'!$J$3,F279&lt;='club records'!$K$3),AND(E279='club records'!$J$4,F279&lt;='club records'!$K$4),AND(E279='club records'!$J$5,F279&lt;='club records'!$K$5))),"CR"," ")</f>
        <v xml:space="preserve"> </v>
      </c>
      <c r="AS279" s="14" t="str">
        <f>IF(AND(B279="75H", AND(E279='club records'!$J$6, F279&lt;='club records'!$K$6)), "CR", " ")</f>
        <v xml:space="preserve"> </v>
      </c>
      <c r="AT279" s="14" t="str">
        <f>IF(AND(B279="80H", AND(E279='club records'!$J$7, F279&lt;='club records'!$K$7)), "CR", " ")</f>
        <v xml:space="preserve"> </v>
      </c>
      <c r="AU279" s="14" t="str">
        <f>IF(AND(B279="100H", AND(E279='club records'!$J$8, F279&lt;='club records'!$K$8)), "CR", " ")</f>
        <v xml:space="preserve"> </v>
      </c>
      <c r="AV279" s="14" t="str">
        <f>IF(AND(B279="110H", OR(AND(E279='club records'!$J$9, F279&lt;='club records'!$K$9), AND(E279='club records'!$J$10, F279&lt;='club records'!$K$10))), "CR", " ")</f>
        <v xml:space="preserve"> </v>
      </c>
      <c r="AW279" s="14" t="str">
        <f>IF(AND(B279="400H", OR(AND(E279='club records'!$J$11, F279&lt;='club records'!$K$11), AND(E279='club records'!$J$12, F279&lt;='club records'!$K$12), AND(E279='club records'!$J$13, F279&lt;='club records'!$K$13), AND(E279='club records'!$J$14, F279&lt;='club records'!$K$14))), "CR", " ")</f>
        <v xml:space="preserve"> </v>
      </c>
      <c r="AX279" s="14" t="str">
        <f>IF(AND(B279="1500SC", AND(E279='club records'!$J$15, F279&lt;='club records'!$K$15)), "CR", " ")</f>
        <v xml:space="preserve"> </v>
      </c>
      <c r="AY279" s="14" t="str">
        <f>IF(AND(B279="2000SC", OR(AND(E279='club records'!$J$17, F279&lt;='club records'!$K$17), AND(E279='club records'!$J$18, F279&lt;='club records'!$K$18))), "CR", " ")</f>
        <v xml:space="preserve"> </v>
      </c>
      <c r="AZ279" s="14" t="str">
        <f>IF(AND(B279="3000SC", OR(AND(E279='club records'!$J$20, F279&lt;='club records'!$K$20), AND(E279='club records'!$J$21, F279&lt;='club records'!$K$21))), "CR", " ")</f>
        <v xml:space="preserve"> </v>
      </c>
      <c r="BA279" s="15" t="str">
        <f>IF(AND(B279="4x100", OR(AND(E279='club records'!$N$1, F279&lt;='club records'!$O$1), AND(E279='club records'!$N$2, F279&lt;='club records'!$O$2), AND(E279='club records'!$N$3, F279&lt;='club records'!$O$3), AND(E279='club records'!$N$4, F279&lt;='club records'!$O$4), AND(E279='club records'!$N$5, F279&lt;='club records'!$O$5))), "CR", " ")</f>
        <v xml:space="preserve"> </v>
      </c>
      <c r="BB279" s="15" t="str">
        <f>IF(AND(B279="4x200", OR(AND(E279='club records'!$N$6, F279&lt;='club records'!$O$6), AND(E279='club records'!$N$7, F279&lt;='club records'!$O$7), AND(E279='club records'!$N$8, F279&lt;='club records'!$O$8), AND(E279='club records'!$N$9, F279&lt;='club records'!$O$9), AND(E279='club records'!$N$10, F279&lt;='club records'!$O$10))), "CR", " ")</f>
        <v xml:space="preserve"> </v>
      </c>
      <c r="BC279" s="15" t="str">
        <f>IF(AND(B279="4x300", AND(E279='club records'!$N$11, F279&lt;='club records'!$O$11)), "CR", " ")</f>
        <v xml:space="preserve"> </v>
      </c>
      <c r="BD279" s="15" t="str">
        <f>IF(AND(B279="4x400", OR(AND(E279='club records'!$N$12, F279&lt;='club records'!$O$12), AND(E279='club records'!$N$13, F279&lt;='club records'!$O$13), AND(E279='club records'!$N$14, F279&lt;='club records'!$O$14), AND(E279='club records'!$N$15, F279&lt;='club records'!$O$15))), "CR", " ")</f>
        <v xml:space="preserve"> </v>
      </c>
      <c r="BE279" s="15" t="str">
        <f>IF(AND(B279="3x800", OR(AND(E279='club records'!$N$16, F279&lt;='club records'!$O$16), AND(E279='club records'!$N$17, F279&lt;='club records'!$O$17), AND(E279='club records'!$N$18, F279&lt;='club records'!$O$18))), "CR", " ")</f>
        <v xml:space="preserve"> </v>
      </c>
      <c r="BF279" s="15" t="str">
        <f>IF(AND(B279="pentathlon", OR(AND(E279='club records'!$N$21, F279&gt;='club records'!$O$21), AND(E279='club records'!$N$22, F279&gt;='club records'!$O$22),AND(E279='club records'!$N$23, F279&gt;='club records'!$O$23),AND(E279='club records'!$N$24, F279&gt;='club records'!$O$24))), "CR", " ")</f>
        <v xml:space="preserve"> </v>
      </c>
      <c r="BG279" s="15" t="str">
        <f>IF(AND(B279="heptathlon", OR(AND(E279='club records'!$N$26, F279&gt;='club records'!$O$26), AND(E279='club records'!$N$27, F279&gt;='club records'!$O$27))), "CR", " ")</f>
        <v xml:space="preserve"> </v>
      </c>
      <c r="BH279" s="15" t="str">
        <f>IF(AND(B279="decathlon", OR(AND(E279='club records'!$N$29, F279&gt;='club records'!$O$29), AND(E279='club records'!$N$30, F279&gt;='club records'!$O$30),AND(E279='club records'!$N$31, F279&gt;='club records'!$O$31))), "CR", " ")</f>
        <v xml:space="preserve"> </v>
      </c>
    </row>
    <row r="280" spans="1:60" ht="14.5" x14ac:dyDescent="0.35">
      <c r="A280" s="1" t="str">
        <f t="shared" si="24"/>
        <v>U17</v>
      </c>
      <c r="B280" s="2">
        <v>1500</v>
      </c>
      <c r="C280" s="1" t="s">
        <v>122</v>
      </c>
      <c r="D280" s="1" t="s">
        <v>336</v>
      </c>
      <c r="E280" s="19" t="s">
        <v>14</v>
      </c>
      <c r="F280" s="20" t="s">
        <v>337</v>
      </c>
      <c r="G280" s="27">
        <v>43590</v>
      </c>
      <c r="H280" s="1" t="s">
        <v>335</v>
      </c>
      <c r="I280" s="1" t="s">
        <v>316</v>
      </c>
      <c r="J280" s="15" t="str">
        <f t="shared" si="25"/>
        <v/>
      </c>
      <c r="K280" s="15" t="str">
        <f>IF(AND(B280=100, OR(AND(E280='club records'!$B$6, F280&lt;='club records'!$C$6), AND(E280='club records'!$B$7, F280&lt;='club records'!$C$7), AND(E280='club records'!$B$8, F280&lt;='club records'!$C$8), AND(E280='club records'!$B$9, F280&lt;='club records'!$C$9), AND(E280='club records'!$B$10, F280&lt;='club records'!$C$10))), "CR", " ")</f>
        <v xml:space="preserve"> </v>
      </c>
      <c r="L280" s="15" t="str">
        <f>IF(AND(B280=200, OR(AND(E280='club records'!$B$11, F280&lt;='club records'!$C$11), AND(E280='club records'!$B$12, F280&lt;='club records'!$C$12), AND(E280='club records'!$B$13, F280&lt;='club records'!$C$13), AND(E280='club records'!$B$14, F280&lt;='club records'!$C$14), AND(E280='club records'!$B$15, F280&lt;='club records'!$C$15))), "CR", " ")</f>
        <v xml:space="preserve"> </v>
      </c>
      <c r="M280" s="15" t="str">
        <f>IF(AND(B280=300, OR(AND(E280='club records'!$B$16, F280&lt;='club records'!$C$16), AND(E280='club records'!$B$17, F280&lt;='club records'!$C$17))), "CR", " ")</f>
        <v xml:space="preserve"> </v>
      </c>
      <c r="N280" s="15" t="str">
        <f>IF(AND(B280=400, OR(AND(E280='club records'!$B$18, F280&lt;='club records'!$C$18), AND(E280='club records'!$B$19, F280&lt;='club records'!$C$19), AND(E280='club records'!$B$20, F280&lt;='club records'!$C$20), AND(E280='club records'!$B$21, F280&lt;='club records'!$C$21))), "CR", " ")</f>
        <v xml:space="preserve"> </v>
      </c>
      <c r="O280" s="15" t="str">
        <f>IF(AND(B280=800, OR(AND(E280='club records'!$B$22, F280&lt;='club records'!$C$22), AND(E280='club records'!$B$23, F280&lt;='club records'!$C$23), AND(E280='club records'!$B$24, F280&lt;='club records'!$C$24), AND(E280='club records'!$B$25, F280&lt;='club records'!$C$25), AND(E280='club records'!$B$26, F280&lt;='club records'!$C$26))), "CR", " ")</f>
        <v xml:space="preserve"> </v>
      </c>
      <c r="P280" s="15" t="str">
        <f>IF(AND(B280=1000, OR(AND(E280='club records'!$B$27, F280&lt;='club records'!$C$27), AND(E280='club records'!$B$28, F280&lt;='club records'!$C$28))), "CR", " ")</f>
        <v xml:space="preserve"> </v>
      </c>
      <c r="Q280" s="15" t="str">
        <f>IF(AND(B280=1500, OR(AND(E280='club records'!$B$29, F280&lt;='club records'!$C$29), AND(E280='club records'!$B$30, F280&lt;='club records'!$C$30), AND(E280='club records'!$B$31, F280&lt;='club records'!$C$31), AND(E280='club records'!$B$32, F280&lt;='club records'!$C$32), AND(E280='club records'!$B$33, F280&lt;='club records'!$C$33))), "CR", " ")</f>
        <v xml:space="preserve"> </v>
      </c>
      <c r="R280" s="15" t="str">
        <f>IF(AND(B280="1600 (Mile)",OR(AND(E280='club records'!$B$34,F280&lt;='club records'!$C$34),AND(E280='club records'!$B$35,F280&lt;='club records'!$C$35),AND(E280='club records'!$B$36,F280&lt;='club records'!$C$36),AND(E280='club records'!$B$37,F280&lt;='club records'!$C$37))),"CR"," ")</f>
        <v xml:space="preserve"> </v>
      </c>
      <c r="S280" s="15" t="str">
        <f>IF(AND(B280=3000, OR(AND(E280='club records'!$B$38, F280&lt;='club records'!$C$38), AND(E280='club records'!$B$39, F280&lt;='club records'!$C$39), AND(E280='club records'!$B$40, F280&lt;='club records'!$C$40), AND(E280='club records'!$B$41, F280&lt;='club records'!$C$41))), "CR", " ")</f>
        <v xml:space="preserve"> </v>
      </c>
      <c r="T280" s="15" t="str">
        <f>IF(AND(B280=5000, OR(AND(E280='club records'!$B$42, F280&lt;='club records'!$C$42), AND(E280='club records'!$B$43, F280&lt;='club records'!$C$43))), "CR", " ")</f>
        <v xml:space="preserve"> </v>
      </c>
      <c r="U280" s="14" t="str">
        <f>IF(AND(B280=10000, OR(AND(E280='club records'!$B$44, F280&lt;='club records'!$C$44), AND(E280='club records'!$B$45, F280&lt;='club records'!$C$45))), "CR", " ")</f>
        <v xml:space="preserve"> </v>
      </c>
      <c r="V280" s="14" t="str">
        <f>IF(AND(B280="high jump", OR(AND(E280='club records'!$F$1, F280&gt;='club records'!$G$1), AND(E280='club records'!$F$2, F280&gt;='club records'!$G$2), AND(E280='club records'!$F$3, F280&gt;='club records'!$G$3), AND(E280='club records'!$F$4, F280&gt;='club records'!$G$4), AND(E280='club records'!$F$5, F280&gt;='club records'!$G$5))), "CR", " ")</f>
        <v xml:space="preserve"> </v>
      </c>
      <c r="W280" s="14" t="str">
        <f>IF(AND(B280="long jump", OR(AND(E280='club records'!$F$6, F280&gt;='club records'!$G$6), AND(E280='club records'!$F$7, F280&gt;='club records'!$G$7), AND(E280='club records'!$F$8, F280&gt;='club records'!$G$8), AND(E280='club records'!$F$9, F280&gt;='club records'!$G$9), AND(E280='club records'!$F$10, F280&gt;='club records'!$G$10))), "CR", " ")</f>
        <v xml:space="preserve"> </v>
      </c>
      <c r="X280" s="14" t="str">
        <f>IF(AND(B280="triple jump", OR(AND(E280='club records'!$F$11, F280&gt;='club records'!$G$11), AND(E280='club records'!$F$12, F280&gt;='club records'!$G$12), AND(E280='club records'!$F$13, F280&gt;='club records'!$G$13), AND(E280='club records'!$F$14, F280&gt;='club records'!$G$14), AND(E280='club records'!$F$15, F280&gt;='club records'!$G$15))), "CR", " ")</f>
        <v xml:space="preserve"> </v>
      </c>
      <c r="Y280" s="14" t="str">
        <f>IF(AND(B280="pole vault", OR(AND(E280='club records'!$F$16, F280&gt;='club records'!$G$16), AND(E280='club records'!$F$17, F280&gt;='club records'!$G$17), AND(E280='club records'!$F$18, F280&gt;='club records'!$G$18), AND(E280='club records'!$F$19, F280&gt;='club records'!$G$19), AND(E280='club records'!$F$20, F280&gt;='club records'!$G$20))), "CR", " ")</f>
        <v xml:space="preserve"> </v>
      </c>
      <c r="Z280" s="14" t="str">
        <f>IF(AND(B280="discus 1", E280='club records'!$F$21, F280&gt;='club records'!$G$21), "CR", " ")</f>
        <v xml:space="preserve"> </v>
      </c>
      <c r="AA280" s="14" t="str">
        <f>IF(AND(B280="discus 1.25", E280='club records'!$F$22, F280&gt;='club records'!$G$22), "CR", " ")</f>
        <v xml:space="preserve"> </v>
      </c>
      <c r="AB280" s="14" t="str">
        <f>IF(AND(B280="discus 1.5", E280='club records'!$F$23, F280&gt;='club records'!$G$23), "CR", " ")</f>
        <v xml:space="preserve"> </v>
      </c>
      <c r="AC280" s="14" t="str">
        <f>IF(AND(B280="discus 1.75", E280='club records'!$F$24, F280&gt;='club records'!$G$24), "CR", " ")</f>
        <v xml:space="preserve"> </v>
      </c>
      <c r="AD280" s="14" t="str">
        <f>IF(AND(B280="discus 2", E280='club records'!$F$25, F280&gt;='club records'!$G$25), "CR", " ")</f>
        <v xml:space="preserve"> </v>
      </c>
      <c r="AE280" s="14" t="str">
        <f>IF(AND(B280="hammer 4", E280='club records'!$F$27, F280&gt;='club records'!$G$27), "CR", " ")</f>
        <v xml:space="preserve"> </v>
      </c>
      <c r="AF280" s="14" t="str">
        <f>IF(AND(B280="hammer 5", E280='club records'!$F$28, F280&gt;='club records'!$G$28), "CR", " ")</f>
        <v xml:space="preserve"> </v>
      </c>
      <c r="AG280" s="14" t="str">
        <f>IF(AND(B280="hammer 6", E280='club records'!$F$29, F280&gt;='club records'!$G$29), "CR", " ")</f>
        <v xml:space="preserve"> </v>
      </c>
      <c r="AH280" s="14" t="str">
        <f>IF(AND(B280="hammer 7.26", E280='club records'!$F$30, F280&gt;='club records'!$G$30), "CR", " ")</f>
        <v xml:space="preserve"> </v>
      </c>
      <c r="AI280" s="14" t="str">
        <f>IF(AND(B280="javelin 400", E280='club records'!$F$31, F280&gt;='club records'!$G$31), "CR", " ")</f>
        <v xml:space="preserve"> </v>
      </c>
      <c r="AJ280" s="14" t="str">
        <f>IF(AND(B280="javelin 600", E280='club records'!$F$32, F280&gt;='club records'!$G$32), "CR", " ")</f>
        <v xml:space="preserve"> </v>
      </c>
      <c r="AK280" s="14" t="str">
        <f>IF(AND(B280="javelin 700", E280='club records'!$F$33, F280&gt;='club records'!$G$33), "CR", " ")</f>
        <v xml:space="preserve"> </v>
      </c>
      <c r="AL280" s="14" t="str">
        <f>IF(AND(B280="javelin 800", OR(AND(E280='club records'!$F$34, F280&gt;='club records'!$G$34), AND(E280='club records'!$F$35, F280&gt;='club records'!$G$35))), "CR", " ")</f>
        <v xml:space="preserve"> </v>
      </c>
      <c r="AM280" s="14" t="str">
        <f>IF(AND(B280="shot 3", E280='club records'!$F$36, F280&gt;='club records'!$G$36), "CR", " ")</f>
        <v xml:space="preserve"> </v>
      </c>
      <c r="AN280" s="14" t="str">
        <f>IF(AND(B280="shot 4", E280='club records'!$F$37, F280&gt;='club records'!$G$37), "CR", " ")</f>
        <v xml:space="preserve"> </v>
      </c>
      <c r="AO280" s="14" t="str">
        <f>IF(AND(B280="shot 5", E280='club records'!$F$38, F280&gt;='club records'!$G$38), "CR", " ")</f>
        <v xml:space="preserve"> </v>
      </c>
      <c r="AP280" s="14" t="str">
        <f>IF(AND(B280="shot 6", E280='club records'!$F$39, F280&gt;='club records'!$G$39), "CR", " ")</f>
        <v xml:space="preserve"> </v>
      </c>
      <c r="AQ280" s="14" t="str">
        <f>IF(AND(B280="shot 7.26", E280='club records'!$F$40, F280&gt;='club records'!$G$40), "CR", " ")</f>
        <v xml:space="preserve"> </v>
      </c>
      <c r="AR280" s="14" t="str">
        <f>IF(AND(B280="60H",OR(AND(E280='club records'!$J$1,F280&lt;='club records'!$K$1),AND(E280='club records'!$J$2,F280&lt;='club records'!$K$2),AND(E280='club records'!$J$3,F280&lt;='club records'!$K$3),AND(E280='club records'!$J$4,F280&lt;='club records'!$K$4),AND(E280='club records'!$J$5,F280&lt;='club records'!$K$5))),"CR"," ")</f>
        <v xml:space="preserve"> </v>
      </c>
      <c r="AS280" s="14" t="str">
        <f>IF(AND(B280="75H", AND(E280='club records'!$J$6, F280&lt;='club records'!$K$6)), "CR", " ")</f>
        <v xml:space="preserve"> </v>
      </c>
      <c r="AT280" s="14" t="str">
        <f>IF(AND(B280="80H", AND(E280='club records'!$J$7, F280&lt;='club records'!$K$7)), "CR", " ")</f>
        <v xml:space="preserve"> </v>
      </c>
      <c r="AU280" s="14" t="str">
        <f>IF(AND(B280="100H", AND(E280='club records'!$J$8, F280&lt;='club records'!$K$8)), "CR", " ")</f>
        <v xml:space="preserve"> </v>
      </c>
      <c r="AV280" s="14" t="str">
        <f>IF(AND(B280="110H", OR(AND(E280='club records'!$J$9, F280&lt;='club records'!$K$9), AND(E280='club records'!$J$10, F280&lt;='club records'!$K$10))), "CR", " ")</f>
        <v xml:space="preserve"> </v>
      </c>
      <c r="AW280" s="14" t="str">
        <f>IF(AND(B280="400H", OR(AND(E280='club records'!$J$11, F280&lt;='club records'!$K$11), AND(E280='club records'!$J$12, F280&lt;='club records'!$K$12), AND(E280='club records'!$J$13, F280&lt;='club records'!$K$13), AND(E280='club records'!$J$14, F280&lt;='club records'!$K$14))), "CR", " ")</f>
        <v xml:space="preserve"> </v>
      </c>
      <c r="AX280" s="14" t="str">
        <f>IF(AND(B280="1500SC", AND(E280='club records'!$J$15, F280&lt;='club records'!$K$15)), "CR", " ")</f>
        <v xml:space="preserve"> </v>
      </c>
      <c r="AY280" s="14" t="str">
        <f>IF(AND(B280="2000SC", OR(AND(E280='club records'!$J$17, F280&lt;='club records'!$K$17), AND(E280='club records'!$J$18, F280&lt;='club records'!$K$18))), "CR", " ")</f>
        <v xml:space="preserve"> </v>
      </c>
      <c r="AZ280" s="14" t="str">
        <f>IF(AND(B280="3000SC", OR(AND(E280='club records'!$J$20, F280&lt;='club records'!$K$20), AND(E280='club records'!$J$21, F280&lt;='club records'!$K$21))), "CR", " ")</f>
        <v xml:space="preserve"> </v>
      </c>
      <c r="BA280" s="15" t="str">
        <f>IF(AND(B280="4x100", OR(AND(E280='club records'!$N$1, F280&lt;='club records'!$O$1), AND(E280='club records'!$N$2, F280&lt;='club records'!$O$2), AND(E280='club records'!$N$3, F280&lt;='club records'!$O$3), AND(E280='club records'!$N$4, F280&lt;='club records'!$O$4), AND(E280='club records'!$N$5, F280&lt;='club records'!$O$5))), "CR", " ")</f>
        <v xml:space="preserve"> </v>
      </c>
      <c r="BB280" s="15" t="str">
        <f>IF(AND(B280="4x200", OR(AND(E280='club records'!$N$6, F280&lt;='club records'!$O$6), AND(E280='club records'!$N$7, F280&lt;='club records'!$O$7), AND(E280='club records'!$N$8, F280&lt;='club records'!$O$8), AND(E280='club records'!$N$9, F280&lt;='club records'!$O$9), AND(E280='club records'!$N$10, F280&lt;='club records'!$O$10))), "CR", " ")</f>
        <v xml:space="preserve"> </v>
      </c>
      <c r="BC280" s="15" t="str">
        <f>IF(AND(B280="4x300", AND(E280='club records'!$N$11, F280&lt;='club records'!$O$11)), "CR", " ")</f>
        <v xml:space="preserve"> </v>
      </c>
      <c r="BD280" s="15" t="str">
        <f>IF(AND(B280="4x400", OR(AND(E280='club records'!$N$12, F280&lt;='club records'!$O$12), AND(E280='club records'!$N$13, F280&lt;='club records'!$O$13), AND(E280='club records'!$N$14, F280&lt;='club records'!$O$14), AND(E280='club records'!$N$15, F280&lt;='club records'!$O$15))), "CR", " ")</f>
        <v xml:space="preserve"> </v>
      </c>
      <c r="BE280" s="15" t="str">
        <f>IF(AND(B280="3x800", OR(AND(E280='club records'!$N$16, F280&lt;='club records'!$O$16), AND(E280='club records'!$N$17, F280&lt;='club records'!$O$17), AND(E280='club records'!$N$18, F280&lt;='club records'!$O$18))), "CR", " ")</f>
        <v xml:space="preserve"> </v>
      </c>
      <c r="BF280" s="15" t="str">
        <f>IF(AND(B280="pentathlon", OR(AND(E280='club records'!$N$21, F280&gt;='club records'!$O$21), AND(E280='club records'!$N$22, F280&gt;='club records'!$O$22),AND(E280='club records'!$N$23, F280&gt;='club records'!$O$23),AND(E280='club records'!$N$24, F280&gt;='club records'!$O$24))), "CR", " ")</f>
        <v xml:space="preserve"> </v>
      </c>
      <c r="BG280" s="15" t="str">
        <f>IF(AND(B280="heptathlon", OR(AND(E280='club records'!$N$26, F280&gt;='club records'!$O$26), AND(E280='club records'!$N$27, F280&gt;='club records'!$O$27))), "CR", " ")</f>
        <v xml:space="preserve"> </v>
      </c>
      <c r="BH280" s="15" t="str">
        <f>IF(AND(B280="decathlon", OR(AND(E280='club records'!$N$29, F280&gt;='club records'!$O$29), AND(E280='club records'!$N$30, F280&gt;='club records'!$O$30),AND(E280='club records'!$N$31, F280&gt;='club records'!$O$31))), "CR", " ")</f>
        <v xml:space="preserve"> </v>
      </c>
    </row>
    <row r="281" spans="1:60" ht="14.5" x14ac:dyDescent="0.35">
      <c r="A281" s="1" t="str">
        <f t="shared" si="24"/>
        <v>U17</v>
      </c>
      <c r="B281" s="2">
        <v>1500</v>
      </c>
      <c r="C281" s="1" t="s">
        <v>149</v>
      </c>
      <c r="D281" s="1" t="s">
        <v>17</v>
      </c>
      <c r="E281" s="19" t="s">
        <v>14</v>
      </c>
      <c r="F281" s="20" t="s">
        <v>334</v>
      </c>
      <c r="G281" s="27">
        <v>39903</v>
      </c>
      <c r="H281" s="1" t="s">
        <v>248</v>
      </c>
      <c r="I281" s="1" t="s">
        <v>249</v>
      </c>
      <c r="J281" s="15" t="str">
        <f t="shared" si="25"/>
        <v/>
      </c>
      <c r="K281" s="15" t="str">
        <f>IF(AND(B281=100, OR(AND(E281='club records'!$B$6, F281&lt;='club records'!$C$6), AND(E281='club records'!$B$7, F281&lt;='club records'!$C$7), AND(E281='club records'!$B$8, F281&lt;='club records'!$C$8), AND(E281='club records'!$B$9, F281&lt;='club records'!$C$9), AND(E281='club records'!$B$10, F281&lt;='club records'!$C$10))), "CR", " ")</f>
        <v xml:space="preserve"> </v>
      </c>
      <c r="L281" s="15" t="str">
        <f>IF(AND(B281=200, OR(AND(E281='club records'!$B$11, F281&lt;='club records'!$C$11), AND(E281='club records'!$B$12, F281&lt;='club records'!$C$12), AND(E281='club records'!$B$13, F281&lt;='club records'!$C$13), AND(E281='club records'!$B$14, F281&lt;='club records'!$C$14), AND(E281='club records'!$B$15, F281&lt;='club records'!$C$15))), "CR", " ")</f>
        <v xml:space="preserve"> </v>
      </c>
      <c r="M281" s="15" t="str">
        <f>IF(AND(B281=300, OR(AND(E281='club records'!$B$16, F281&lt;='club records'!$C$16), AND(E281='club records'!$B$17, F281&lt;='club records'!$C$17))), "CR", " ")</f>
        <v xml:space="preserve"> </v>
      </c>
      <c r="N281" s="15" t="str">
        <f>IF(AND(B281=400, OR(AND(E281='club records'!$B$18, F281&lt;='club records'!$C$18), AND(E281='club records'!$B$19, F281&lt;='club records'!$C$19), AND(E281='club records'!$B$20, F281&lt;='club records'!$C$20), AND(E281='club records'!$B$21, F281&lt;='club records'!$C$21))), "CR", " ")</f>
        <v xml:space="preserve"> </v>
      </c>
      <c r="O281" s="15" t="str">
        <f>IF(AND(B281=800, OR(AND(E281='club records'!$B$22, F281&lt;='club records'!$C$22), AND(E281='club records'!$B$23, F281&lt;='club records'!$C$23), AND(E281='club records'!$B$24, F281&lt;='club records'!$C$24), AND(E281='club records'!$B$25, F281&lt;='club records'!$C$25), AND(E281='club records'!$B$26, F281&lt;='club records'!$C$26))), "CR", " ")</f>
        <v xml:space="preserve"> </v>
      </c>
      <c r="P281" s="15" t="str">
        <f>IF(AND(B281=1000, OR(AND(E281='club records'!$B$27, F281&lt;='club records'!$C$27), AND(E281='club records'!$B$28, F281&lt;='club records'!$C$28))), "CR", " ")</f>
        <v xml:space="preserve"> </v>
      </c>
      <c r="Q281" s="15" t="str">
        <f>IF(AND(B281=1500, OR(AND(E281='club records'!$B$29, F281&lt;='club records'!$C$29), AND(E281='club records'!$B$30, F281&lt;='club records'!$C$30), AND(E281='club records'!$B$31, F281&lt;='club records'!$C$31), AND(E281='club records'!$B$32, F281&lt;='club records'!$C$32), AND(E281='club records'!$B$33, F281&lt;='club records'!$C$33))), "CR", " ")</f>
        <v xml:space="preserve"> </v>
      </c>
      <c r="R281" s="15" t="str">
        <f>IF(AND(B281="1600 (Mile)",OR(AND(E281='club records'!$B$34,F281&lt;='club records'!$C$34),AND(E281='club records'!$B$35,F281&lt;='club records'!$C$35),AND(E281='club records'!$B$36,F281&lt;='club records'!$C$36),AND(E281='club records'!$B$37,F281&lt;='club records'!$C$37))),"CR"," ")</f>
        <v xml:space="preserve"> </v>
      </c>
      <c r="S281" s="15" t="str">
        <f>IF(AND(B281=3000, OR(AND(E281='club records'!$B$38, F281&lt;='club records'!$C$38), AND(E281='club records'!$B$39, F281&lt;='club records'!$C$39), AND(E281='club records'!$B$40, F281&lt;='club records'!$C$40), AND(E281='club records'!$B$41, F281&lt;='club records'!$C$41))), "CR", " ")</f>
        <v xml:space="preserve"> </v>
      </c>
      <c r="T281" s="15" t="str">
        <f>IF(AND(B281=5000, OR(AND(E281='club records'!$B$42, F281&lt;='club records'!$C$42), AND(E281='club records'!$B$43, F281&lt;='club records'!$C$43))), "CR", " ")</f>
        <v xml:space="preserve"> </v>
      </c>
      <c r="U281" s="14" t="str">
        <f>IF(AND(B281=10000, OR(AND(E281='club records'!$B$44, F281&lt;='club records'!$C$44), AND(E281='club records'!$B$45, F281&lt;='club records'!$C$45))), "CR", " ")</f>
        <v xml:space="preserve"> </v>
      </c>
      <c r="V281" s="14" t="str">
        <f>IF(AND(B281="high jump", OR(AND(E281='club records'!$F$1, F281&gt;='club records'!$G$1), AND(E281='club records'!$F$2, F281&gt;='club records'!$G$2), AND(E281='club records'!$F$3, F281&gt;='club records'!$G$3), AND(E281='club records'!$F$4, F281&gt;='club records'!$G$4), AND(E281='club records'!$F$5, F281&gt;='club records'!$G$5))), "CR", " ")</f>
        <v xml:space="preserve"> </v>
      </c>
      <c r="W281" s="14" t="str">
        <f>IF(AND(B281="long jump", OR(AND(E281='club records'!$F$6, F281&gt;='club records'!$G$6), AND(E281='club records'!$F$7, F281&gt;='club records'!$G$7), AND(E281='club records'!$F$8, F281&gt;='club records'!$G$8), AND(E281='club records'!$F$9, F281&gt;='club records'!$G$9), AND(E281='club records'!$F$10, F281&gt;='club records'!$G$10))), "CR", " ")</f>
        <v xml:space="preserve"> </v>
      </c>
      <c r="X281" s="14" t="str">
        <f>IF(AND(B281="triple jump", OR(AND(E281='club records'!$F$11, F281&gt;='club records'!$G$11), AND(E281='club records'!$F$12, F281&gt;='club records'!$G$12), AND(E281='club records'!$F$13, F281&gt;='club records'!$G$13), AND(E281='club records'!$F$14, F281&gt;='club records'!$G$14), AND(E281='club records'!$F$15, F281&gt;='club records'!$G$15))), "CR", " ")</f>
        <v xml:space="preserve"> </v>
      </c>
      <c r="Y281" s="14" t="str">
        <f>IF(AND(B281="pole vault", OR(AND(E281='club records'!$F$16, F281&gt;='club records'!$G$16), AND(E281='club records'!$F$17, F281&gt;='club records'!$G$17), AND(E281='club records'!$F$18, F281&gt;='club records'!$G$18), AND(E281='club records'!$F$19, F281&gt;='club records'!$G$19), AND(E281='club records'!$F$20, F281&gt;='club records'!$G$20))), "CR", " ")</f>
        <v xml:space="preserve"> </v>
      </c>
      <c r="Z281" s="14" t="str">
        <f>IF(AND(B281="discus 1", E281='club records'!$F$21, F281&gt;='club records'!$G$21), "CR", " ")</f>
        <v xml:space="preserve"> </v>
      </c>
      <c r="AA281" s="14" t="str">
        <f>IF(AND(B281="discus 1.25", E281='club records'!$F$22, F281&gt;='club records'!$G$22), "CR", " ")</f>
        <v xml:space="preserve"> </v>
      </c>
      <c r="AB281" s="14" t="str">
        <f>IF(AND(B281="discus 1.5", E281='club records'!$F$23, F281&gt;='club records'!$G$23), "CR", " ")</f>
        <v xml:space="preserve"> </v>
      </c>
      <c r="AC281" s="14" t="str">
        <f>IF(AND(B281="discus 1.75", E281='club records'!$F$24, F281&gt;='club records'!$G$24), "CR", " ")</f>
        <v xml:space="preserve"> </v>
      </c>
      <c r="AD281" s="14" t="str">
        <f>IF(AND(B281="discus 2", E281='club records'!$F$25, F281&gt;='club records'!$G$25), "CR", " ")</f>
        <v xml:space="preserve"> </v>
      </c>
      <c r="AE281" s="14" t="str">
        <f>IF(AND(B281="hammer 4", E281='club records'!$F$27, F281&gt;='club records'!$G$27), "CR", " ")</f>
        <v xml:space="preserve"> </v>
      </c>
      <c r="AF281" s="14" t="str">
        <f>IF(AND(B281="hammer 5", E281='club records'!$F$28, F281&gt;='club records'!$G$28), "CR", " ")</f>
        <v xml:space="preserve"> </v>
      </c>
      <c r="AG281" s="14" t="str">
        <f>IF(AND(B281="hammer 6", E281='club records'!$F$29, F281&gt;='club records'!$G$29), "CR", " ")</f>
        <v xml:space="preserve"> </v>
      </c>
      <c r="AH281" s="14" t="str">
        <f>IF(AND(B281="hammer 7.26", E281='club records'!$F$30, F281&gt;='club records'!$G$30), "CR", " ")</f>
        <v xml:space="preserve"> </v>
      </c>
      <c r="AI281" s="14" t="str">
        <f>IF(AND(B281="javelin 400", E281='club records'!$F$31, F281&gt;='club records'!$G$31), "CR", " ")</f>
        <v xml:space="preserve"> </v>
      </c>
      <c r="AJ281" s="14" t="str">
        <f>IF(AND(B281="javelin 600", E281='club records'!$F$32, F281&gt;='club records'!$G$32), "CR", " ")</f>
        <v xml:space="preserve"> </v>
      </c>
      <c r="AK281" s="14" t="str">
        <f>IF(AND(B281="javelin 700", E281='club records'!$F$33, F281&gt;='club records'!$G$33), "CR", " ")</f>
        <v xml:space="preserve"> </v>
      </c>
      <c r="AL281" s="14" t="str">
        <f>IF(AND(B281="javelin 800", OR(AND(E281='club records'!$F$34, F281&gt;='club records'!$G$34), AND(E281='club records'!$F$35, F281&gt;='club records'!$G$35))), "CR", " ")</f>
        <v xml:space="preserve"> </v>
      </c>
      <c r="AM281" s="14" t="str">
        <f>IF(AND(B281="shot 3", E281='club records'!$F$36, F281&gt;='club records'!$G$36), "CR", " ")</f>
        <v xml:space="preserve"> </v>
      </c>
      <c r="AN281" s="14" t="str">
        <f>IF(AND(B281="shot 4", E281='club records'!$F$37, F281&gt;='club records'!$G$37), "CR", " ")</f>
        <v xml:space="preserve"> </v>
      </c>
      <c r="AO281" s="14" t="str">
        <f>IF(AND(B281="shot 5", E281='club records'!$F$38, F281&gt;='club records'!$G$38), "CR", " ")</f>
        <v xml:space="preserve"> </v>
      </c>
      <c r="AP281" s="14" t="str">
        <f>IF(AND(B281="shot 6", E281='club records'!$F$39, F281&gt;='club records'!$G$39), "CR", " ")</f>
        <v xml:space="preserve"> </v>
      </c>
      <c r="AQ281" s="14" t="str">
        <f>IF(AND(B281="shot 7.26", E281='club records'!$F$40, F281&gt;='club records'!$G$40), "CR", " ")</f>
        <v xml:space="preserve"> </v>
      </c>
      <c r="AR281" s="14" t="str">
        <f>IF(AND(B281="60H",OR(AND(E281='club records'!$J$1,F281&lt;='club records'!$K$1),AND(E281='club records'!$J$2,F281&lt;='club records'!$K$2),AND(E281='club records'!$J$3,F281&lt;='club records'!$K$3),AND(E281='club records'!$J$4,F281&lt;='club records'!$K$4),AND(E281='club records'!$J$5,F281&lt;='club records'!$K$5))),"CR"," ")</f>
        <v xml:space="preserve"> </v>
      </c>
      <c r="AS281" s="14" t="str">
        <f>IF(AND(B281="75H", AND(E281='club records'!$J$6, F281&lt;='club records'!$K$6)), "CR", " ")</f>
        <v xml:space="preserve"> </v>
      </c>
      <c r="AT281" s="14" t="str">
        <f>IF(AND(B281="80H", AND(E281='club records'!$J$7, F281&lt;='club records'!$K$7)), "CR", " ")</f>
        <v xml:space="preserve"> </v>
      </c>
      <c r="AU281" s="14" t="str">
        <f>IF(AND(B281="100H", AND(E281='club records'!$J$8, F281&lt;='club records'!$K$8)), "CR", " ")</f>
        <v xml:space="preserve"> </v>
      </c>
      <c r="AV281" s="14" t="str">
        <f>IF(AND(B281="110H", OR(AND(E281='club records'!$J$9, F281&lt;='club records'!$K$9), AND(E281='club records'!$J$10, F281&lt;='club records'!$K$10))), "CR", " ")</f>
        <v xml:space="preserve"> </v>
      </c>
      <c r="AW281" s="14" t="str">
        <f>IF(AND(B281="400H", OR(AND(E281='club records'!$J$11, F281&lt;='club records'!$K$11), AND(E281='club records'!$J$12, F281&lt;='club records'!$K$12), AND(E281='club records'!$J$13, F281&lt;='club records'!$K$13), AND(E281='club records'!$J$14, F281&lt;='club records'!$K$14))), "CR", " ")</f>
        <v xml:space="preserve"> </v>
      </c>
      <c r="AX281" s="14" t="str">
        <f>IF(AND(B281="1500SC", AND(E281='club records'!$J$15, F281&lt;='club records'!$K$15)), "CR", " ")</f>
        <v xml:space="preserve"> </v>
      </c>
      <c r="AY281" s="14" t="str">
        <f>IF(AND(B281="2000SC", OR(AND(E281='club records'!$J$17, F281&lt;='club records'!$K$17), AND(E281='club records'!$J$18, F281&lt;='club records'!$K$18))), "CR", " ")</f>
        <v xml:space="preserve"> </v>
      </c>
      <c r="AZ281" s="14" t="str">
        <f>IF(AND(B281="3000SC", OR(AND(E281='club records'!$J$20, F281&lt;='club records'!$K$20), AND(E281='club records'!$J$21, F281&lt;='club records'!$K$21))), "CR", " ")</f>
        <v xml:space="preserve"> </v>
      </c>
      <c r="BA281" s="15" t="str">
        <f>IF(AND(B281="4x100", OR(AND(E281='club records'!$N$1, F281&lt;='club records'!$O$1), AND(E281='club records'!$N$2, F281&lt;='club records'!$O$2), AND(E281='club records'!$N$3, F281&lt;='club records'!$O$3), AND(E281='club records'!$N$4, F281&lt;='club records'!$O$4), AND(E281='club records'!$N$5, F281&lt;='club records'!$O$5))), "CR", " ")</f>
        <v xml:space="preserve"> </v>
      </c>
      <c r="BB281" s="15" t="str">
        <f>IF(AND(B281="4x200", OR(AND(E281='club records'!$N$6, F281&lt;='club records'!$O$6), AND(E281='club records'!$N$7, F281&lt;='club records'!$O$7), AND(E281='club records'!$N$8, F281&lt;='club records'!$O$8), AND(E281='club records'!$N$9, F281&lt;='club records'!$O$9), AND(E281='club records'!$N$10, F281&lt;='club records'!$O$10))), "CR", " ")</f>
        <v xml:space="preserve"> </v>
      </c>
      <c r="BC281" s="15" t="str">
        <f>IF(AND(B281="4x300", AND(E281='club records'!$N$11, F281&lt;='club records'!$O$11)), "CR", " ")</f>
        <v xml:space="preserve"> </v>
      </c>
      <c r="BD281" s="15" t="str">
        <f>IF(AND(B281="4x400", OR(AND(E281='club records'!$N$12, F281&lt;='club records'!$O$12), AND(E281='club records'!$N$13, F281&lt;='club records'!$O$13), AND(E281='club records'!$N$14, F281&lt;='club records'!$O$14), AND(E281='club records'!$N$15, F281&lt;='club records'!$O$15))), "CR", " ")</f>
        <v xml:space="preserve"> </v>
      </c>
      <c r="BE281" s="15" t="str">
        <f>IF(AND(B281="3x800", OR(AND(E281='club records'!$N$16, F281&lt;='club records'!$O$16), AND(E281='club records'!$N$17, F281&lt;='club records'!$O$17), AND(E281='club records'!$N$18, F281&lt;='club records'!$O$18))), "CR", " ")</f>
        <v xml:space="preserve"> </v>
      </c>
      <c r="BF281" s="15" t="str">
        <f>IF(AND(B281="pentathlon", OR(AND(E281='club records'!$N$21, F281&gt;='club records'!$O$21), AND(E281='club records'!$N$22, F281&gt;='club records'!$O$22),AND(E281='club records'!$N$23, F281&gt;='club records'!$O$23),AND(E281='club records'!$N$24, F281&gt;='club records'!$O$24))), "CR", " ")</f>
        <v xml:space="preserve"> </v>
      </c>
      <c r="BG281" s="15" t="str">
        <f>IF(AND(B281="heptathlon", OR(AND(E281='club records'!$N$26, F281&gt;='club records'!$O$26), AND(E281='club records'!$N$27, F281&gt;='club records'!$O$27))), "CR", " ")</f>
        <v xml:space="preserve"> </v>
      </c>
      <c r="BH281" s="15" t="str">
        <f>IF(AND(B281="decathlon", OR(AND(E281='club records'!$N$29, F281&gt;='club records'!$O$29), AND(E281='club records'!$N$30, F281&gt;='club records'!$O$30),AND(E281='club records'!$N$31, F281&gt;='club records'!$O$31))), "CR", " ")</f>
        <v xml:space="preserve"> </v>
      </c>
    </row>
    <row r="282" spans="1:60" ht="14.5" x14ac:dyDescent="0.35">
      <c r="A282" s="1" t="str">
        <f t="shared" si="24"/>
        <v>U17</v>
      </c>
      <c r="B282" s="2">
        <v>3000</v>
      </c>
      <c r="C282" s="1" t="s">
        <v>128</v>
      </c>
      <c r="D282" s="1" t="s">
        <v>129</v>
      </c>
      <c r="E282" s="19" t="s">
        <v>14</v>
      </c>
      <c r="F282" s="20" t="s">
        <v>463</v>
      </c>
      <c r="G282" s="27">
        <v>43646</v>
      </c>
      <c r="H282" s="1" t="s">
        <v>471</v>
      </c>
      <c r="I282" s="1" t="s">
        <v>442</v>
      </c>
      <c r="J282" s="15" t="str">
        <f t="shared" si="25"/>
        <v/>
      </c>
      <c r="K282" s="15" t="str">
        <f>IF(AND(B282=100, OR(AND(E282='club records'!$B$6, F282&lt;='club records'!$C$6), AND(E282='club records'!$B$7, F282&lt;='club records'!$C$7), AND(E282='club records'!$B$8, F282&lt;='club records'!$C$8), AND(E282='club records'!$B$9, F282&lt;='club records'!$C$9), AND(E282='club records'!$B$10, F282&lt;='club records'!$C$10))), "CR", " ")</f>
        <v xml:space="preserve"> </v>
      </c>
      <c r="L282" s="15" t="str">
        <f>IF(AND(B282=200, OR(AND(E282='club records'!$B$11, F282&lt;='club records'!$C$11), AND(E282='club records'!$B$12, F282&lt;='club records'!$C$12), AND(E282='club records'!$B$13, F282&lt;='club records'!$C$13), AND(E282='club records'!$B$14, F282&lt;='club records'!$C$14), AND(E282='club records'!$B$15, F282&lt;='club records'!$C$15))), "CR", " ")</f>
        <v xml:space="preserve"> </v>
      </c>
      <c r="M282" s="15" t="str">
        <f>IF(AND(B282=300, OR(AND(E282='club records'!$B$16, F282&lt;='club records'!$C$16), AND(E282='club records'!$B$17, F282&lt;='club records'!$C$17))), "CR", " ")</f>
        <v xml:space="preserve"> </v>
      </c>
      <c r="N282" s="15" t="str">
        <f>IF(AND(B282=400, OR(AND(E282='club records'!$B$18, F282&lt;='club records'!$C$18), AND(E282='club records'!$B$19, F282&lt;='club records'!$C$19), AND(E282='club records'!$B$20, F282&lt;='club records'!$C$20), AND(E282='club records'!$B$21, F282&lt;='club records'!$C$21))), "CR", " ")</f>
        <v xml:space="preserve"> </v>
      </c>
      <c r="O282" s="15" t="str">
        <f>IF(AND(B282=800, OR(AND(E282='club records'!$B$22, F282&lt;='club records'!$C$22), AND(E282='club records'!$B$23, F282&lt;='club records'!$C$23), AND(E282='club records'!$B$24, F282&lt;='club records'!$C$24), AND(E282='club records'!$B$25, F282&lt;='club records'!$C$25), AND(E282='club records'!$B$26, F282&lt;='club records'!$C$26))), "CR", " ")</f>
        <v xml:space="preserve"> </v>
      </c>
      <c r="P282" s="15" t="str">
        <f>IF(AND(B282=1000, OR(AND(E282='club records'!$B$27, F282&lt;='club records'!$C$27), AND(E282='club records'!$B$28, F282&lt;='club records'!$C$28))), "CR", " ")</f>
        <v xml:space="preserve"> </v>
      </c>
      <c r="Q282" s="15" t="str">
        <f>IF(AND(B282=1500, OR(AND(E282='club records'!$B$29, F282&lt;='club records'!$C$29), AND(E282='club records'!$B$30, F282&lt;='club records'!$C$30), AND(E282='club records'!$B$31, F282&lt;='club records'!$C$31), AND(E282='club records'!$B$32, F282&lt;='club records'!$C$32), AND(E282='club records'!$B$33, F282&lt;='club records'!$C$33))), "CR", " ")</f>
        <v xml:space="preserve"> </v>
      </c>
      <c r="R282" s="15" t="str">
        <f>IF(AND(B282="1600 (Mile)",OR(AND(E282='club records'!$B$34,F282&lt;='club records'!$C$34),AND(E282='club records'!$B$35,F282&lt;='club records'!$C$35),AND(E282='club records'!$B$36,F282&lt;='club records'!$C$36),AND(E282='club records'!$B$37,F282&lt;='club records'!$C$37))),"CR"," ")</f>
        <v xml:space="preserve"> </v>
      </c>
      <c r="S282" s="15" t="str">
        <f>IF(AND(B282=3000, OR(AND(E282='club records'!$B$38, F282&lt;='club records'!$C$38), AND(E282='club records'!$B$39, F282&lt;='club records'!$C$39), AND(E282='club records'!$B$40, F282&lt;='club records'!$C$40), AND(E282='club records'!$B$41, F282&lt;='club records'!$C$41))), "CR", " ")</f>
        <v xml:space="preserve"> </v>
      </c>
      <c r="T282" s="15" t="str">
        <f>IF(AND(B282=5000, OR(AND(E282='club records'!$B$42, F282&lt;='club records'!$C$42), AND(E282='club records'!$B$43, F282&lt;='club records'!$C$43))), "CR", " ")</f>
        <v xml:space="preserve"> </v>
      </c>
      <c r="U282" s="14" t="str">
        <f>IF(AND(B282=10000, OR(AND(E282='club records'!$B$44, F282&lt;='club records'!$C$44), AND(E282='club records'!$B$45, F282&lt;='club records'!$C$45))), "CR", " ")</f>
        <v xml:space="preserve"> </v>
      </c>
      <c r="V282" s="14" t="str">
        <f>IF(AND(B282="high jump", OR(AND(E282='club records'!$F$1, F282&gt;='club records'!$G$1), AND(E282='club records'!$F$2, F282&gt;='club records'!$G$2), AND(E282='club records'!$F$3, F282&gt;='club records'!$G$3), AND(E282='club records'!$F$4, F282&gt;='club records'!$G$4), AND(E282='club records'!$F$5, F282&gt;='club records'!$G$5))), "CR", " ")</f>
        <v xml:space="preserve"> </v>
      </c>
      <c r="W282" s="14" t="str">
        <f>IF(AND(B282="long jump", OR(AND(E282='club records'!$F$6, F282&gt;='club records'!$G$6), AND(E282='club records'!$F$7, F282&gt;='club records'!$G$7), AND(E282='club records'!$F$8, F282&gt;='club records'!$G$8), AND(E282='club records'!$F$9, F282&gt;='club records'!$G$9), AND(E282='club records'!$F$10, F282&gt;='club records'!$G$10))), "CR", " ")</f>
        <v xml:space="preserve"> </v>
      </c>
      <c r="X282" s="14" t="str">
        <f>IF(AND(B282="triple jump", OR(AND(E282='club records'!$F$11, F282&gt;='club records'!$G$11), AND(E282='club records'!$F$12, F282&gt;='club records'!$G$12), AND(E282='club records'!$F$13, F282&gt;='club records'!$G$13), AND(E282='club records'!$F$14, F282&gt;='club records'!$G$14), AND(E282='club records'!$F$15, F282&gt;='club records'!$G$15))), "CR", " ")</f>
        <v xml:space="preserve"> </v>
      </c>
      <c r="Y282" s="14" t="str">
        <f>IF(AND(B282="pole vault", OR(AND(E282='club records'!$F$16, F282&gt;='club records'!$G$16), AND(E282='club records'!$F$17, F282&gt;='club records'!$G$17), AND(E282='club records'!$F$18, F282&gt;='club records'!$G$18), AND(E282='club records'!$F$19, F282&gt;='club records'!$G$19), AND(E282='club records'!$F$20, F282&gt;='club records'!$G$20))), "CR", " ")</f>
        <v xml:space="preserve"> </v>
      </c>
      <c r="Z282" s="14" t="str">
        <f>IF(AND(B282="discus 1", E282='club records'!$F$21, F282&gt;='club records'!$G$21), "CR", " ")</f>
        <v xml:space="preserve"> </v>
      </c>
      <c r="AA282" s="14" t="str">
        <f>IF(AND(B282="discus 1.25", E282='club records'!$F$22, F282&gt;='club records'!$G$22), "CR", " ")</f>
        <v xml:space="preserve"> </v>
      </c>
      <c r="AB282" s="14" t="str">
        <f>IF(AND(B282="discus 1.5", E282='club records'!$F$23, F282&gt;='club records'!$G$23), "CR", " ")</f>
        <v xml:space="preserve"> </v>
      </c>
      <c r="AC282" s="14" t="str">
        <f>IF(AND(B282="discus 1.75", E282='club records'!$F$24, F282&gt;='club records'!$G$24), "CR", " ")</f>
        <v xml:space="preserve"> </v>
      </c>
      <c r="AD282" s="14" t="str">
        <f>IF(AND(B282="discus 2", E282='club records'!$F$25, F282&gt;='club records'!$G$25), "CR", " ")</f>
        <v xml:space="preserve"> </v>
      </c>
      <c r="AE282" s="14" t="str">
        <f>IF(AND(B282="hammer 4", E282='club records'!$F$27, F282&gt;='club records'!$G$27), "CR", " ")</f>
        <v xml:space="preserve"> </v>
      </c>
      <c r="AF282" s="14" t="str">
        <f>IF(AND(B282="hammer 5", E282='club records'!$F$28, F282&gt;='club records'!$G$28), "CR", " ")</f>
        <v xml:space="preserve"> </v>
      </c>
      <c r="AG282" s="14" t="str">
        <f>IF(AND(B282="hammer 6", E282='club records'!$F$29, F282&gt;='club records'!$G$29), "CR", " ")</f>
        <v xml:space="preserve"> </v>
      </c>
      <c r="AH282" s="14" t="str">
        <f>IF(AND(B282="hammer 7.26", E282='club records'!$F$30, F282&gt;='club records'!$G$30), "CR", " ")</f>
        <v xml:space="preserve"> </v>
      </c>
      <c r="AI282" s="14" t="str">
        <f>IF(AND(B282="javelin 400", E282='club records'!$F$31, F282&gt;='club records'!$G$31), "CR", " ")</f>
        <v xml:space="preserve"> </v>
      </c>
      <c r="AJ282" s="14" t="str">
        <f>IF(AND(B282="javelin 600", E282='club records'!$F$32, F282&gt;='club records'!$G$32), "CR", " ")</f>
        <v xml:space="preserve"> </v>
      </c>
      <c r="AK282" s="14" t="str">
        <f>IF(AND(B282="javelin 700", E282='club records'!$F$33, F282&gt;='club records'!$G$33), "CR", " ")</f>
        <v xml:space="preserve"> </v>
      </c>
      <c r="AL282" s="14" t="str">
        <f>IF(AND(B282="javelin 800", OR(AND(E282='club records'!$F$34, F282&gt;='club records'!$G$34), AND(E282='club records'!$F$35, F282&gt;='club records'!$G$35))), "CR", " ")</f>
        <v xml:space="preserve"> </v>
      </c>
      <c r="AM282" s="14" t="str">
        <f>IF(AND(B282="shot 3", E282='club records'!$F$36, F282&gt;='club records'!$G$36), "CR", " ")</f>
        <v xml:space="preserve"> </v>
      </c>
      <c r="AN282" s="14" t="str">
        <f>IF(AND(B282="shot 4", E282='club records'!$F$37, F282&gt;='club records'!$G$37), "CR", " ")</f>
        <v xml:space="preserve"> </v>
      </c>
      <c r="AO282" s="14" t="str">
        <f>IF(AND(B282="shot 5", E282='club records'!$F$38, F282&gt;='club records'!$G$38), "CR", " ")</f>
        <v xml:space="preserve"> </v>
      </c>
      <c r="AP282" s="14" t="str">
        <f>IF(AND(B282="shot 6", E282='club records'!$F$39, F282&gt;='club records'!$G$39), "CR", " ")</f>
        <v xml:space="preserve"> </v>
      </c>
      <c r="AQ282" s="14" t="str">
        <f>IF(AND(B282="shot 7.26", E282='club records'!$F$40, F282&gt;='club records'!$G$40), "CR", " ")</f>
        <v xml:space="preserve"> </v>
      </c>
      <c r="AR282" s="14" t="str">
        <f>IF(AND(B282="60H",OR(AND(E282='club records'!$J$1,F282&lt;='club records'!$K$1),AND(E282='club records'!$J$2,F282&lt;='club records'!$K$2),AND(E282='club records'!$J$3,F282&lt;='club records'!$K$3),AND(E282='club records'!$J$4,F282&lt;='club records'!$K$4),AND(E282='club records'!$J$5,F282&lt;='club records'!$K$5))),"CR"," ")</f>
        <v xml:space="preserve"> </v>
      </c>
      <c r="AS282" s="14" t="str">
        <f>IF(AND(B282="75H", AND(E282='club records'!$J$6, F282&lt;='club records'!$K$6)), "CR", " ")</f>
        <v xml:space="preserve"> </v>
      </c>
      <c r="AT282" s="14" t="str">
        <f>IF(AND(B282="80H", AND(E282='club records'!$J$7, F282&lt;='club records'!$K$7)), "CR", " ")</f>
        <v xml:space="preserve"> </v>
      </c>
      <c r="AU282" s="14" t="str">
        <f>IF(AND(B282="100H", AND(E282='club records'!$J$8, F282&lt;='club records'!$K$8)), "CR", " ")</f>
        <v xml:space="preserve"> </v>
      </c>
      <c r="AV282" s="14" t="str">
        <f>IF(AND(B282="110H", OR(AND(E282='club records'!$J$9, F282&lt;='club records'!$K$9), AND(E282='club records'!$J$10, F282&lt;='club records'!$K$10))), "CR", " ")</f>
        <v xml:space="preserve"> </v>
      </c>
      <c r="AW282" s="14" t="str">
        <f>IF(AND(B282="400H", OR(AND(E282='club records'!$J$11, F282&lt;='club records'!$K$11), AND(E282='club records'!$J$12, F282&lt;='club records'!$K$12), AND(E282='club records'!$J$13, F282&lt;='club records'!$K$13), AND(E282='club records'!$J$14, F282&lt;='club records'!$K$14))), "CR", " ")</f>
        <v xml:space="preserve"> </v>
      </c>
      <c r="AX282" s="14" t="str">
        <f>IF(AND(B282="1500SC", AND(E282='club records'!$J$15, F282&lt;='club records'!$K$15)), "CR", " ")</f>
        <v xml:space="preserve"> </v>
      </c>
      <c r="AY282" s="14" t="str">
        <f>IF(AND(B282="2000SC", OR(AND(E282='club records'!$J$17, F282&lt;='club records'!$K$17), AND(E282='club records'!$J$18, F282&lt;='club records'!$K$18))), "CR", " ")</f>
        <v xml:space="preserve"> </v>
      </c>
      <c r="AZ282" s="14" t="str">
        <f>IF(AND(B282="3000SC", OR(AND(E282='club records'!$J$20, F282&lt;='club records'!$K$20), AND(E282='club records'!$J$21, F282&lt;='club records'!$K$21))), "CR", " ")</f>
        <v xml:space="preserve"> </v>
      </c>
      <c r="BA282" s="15" t="str">
        <f>IF(AND(B282="4x100", OR(AND(E282='club records'!$N$1, F282&lt;='club records'!$O$1), AND(E282='club records'!$N$2, F282&lt;='club records'!$O$2), AND(E282='club records'!$N$3, F282&lt;='club records'!$O$3), AND(E282='club records'!$N$4, F282&lt;='club records'!$O$4), AND(E282='club records'!$N$5, F282&lt;='club records'!$O$5))), "CR", " ")</f>
        <v xml:space="preserve"> </v>
      </c>
      <c r="BB282" s="15" t="str">
        <f>IF(AND(B282="4x200", OR(AND(E282='club records'!$N$6, F282&lt;='club records'!$O$6), AND(E282='club records'!$N$7, F282&lt;='club records'!$O$7), AND(E282='club records'!$N$8, F282&lt;='club records'!$O$8), AND(E282='club records'!$N$9, F282&lt;='club records'!$O$9), AND(E282='club records'!$N$10, F282&lt;='club records'!$O$10))), "CR", " ")</f>
        <v xml:space="preserve"> </v>
      </c>
      <c r="BC282" s="15" t="str">
        <f>IF(AND(B282="4x300", AND(E282='club records'!$N$11, F282&lt;='club records'!$O$11)), "CR", " ")</f>
        <v xml:space="preserve"> </v>
      </c>
      <c r="BD282" s="15" t="str">
        <f>IF(AND(B282="4x400", OR(AND(E282='club records'!$N$12, F282&lt;='club records'!$O$12), AND(E282='club records'!$N$13, F282&lt;='club records'!$O$13), AND(E282='club records'!$N$14, F282&lt;='club records'!$O$14), AND(E282='club records'!$N$15, F282&lt;='club records'!$O$15))), "CR", " ")</f>
        <v xml:space="preserve"> </v>
      </c>
      <c r="BE282" s="15" t="str">
        <f>IF(AND(B282="3x800", OR(AND(E282='club records'!$N$16, F282&lt;='club records'!$O$16), AND(E282='club records'!$N$17, F282&lt;='club records'!$O$17), AND(E282='club records'!$N$18, F282&lt;='club records'!$O$18))), "CR", " ")</f>
        <v xml:space="preserve"> </v>
      </c>
      <c r="BF282" s="15" t="str">
        <f>IF(AND(B282="pentathlon", OR(AND(E282='club records'!$N$21, F282&gt;='club records'!$O$21), AND(E282='club records'!$N$22, F282&gt;='club records'!$O$22),AND(E282='club records'!$N$23, F282&gt;='club records'!$O$23),AND(E282='club records'!$N$24, F282&gt;='club records'!$O$24))), "CR", " ")</f>
        <v xml:space="preserve"> </v>
      </c>
      <c r="BG282" s="15" t="str">
        <f>IF(AND(B282="heptathlon", OR(AND(E282='club records'!$N$26, F282&gt;='club records'!$O$26), AND(E282='club records'!$N$27, F282&gt;='club records'!$O$27))), "CR", " ")</f>
        <v xml:space="preserve"> </v>
      </c>
      <c r="BH282" s="15" t="str">
        <f>IF(AND(B282="decathlon", OR(AND(E282='club records'!$N$29, F282&gt;='club records'!$O$29), AND(E282='club records'!$N$30, F282&gt;='club records'!$O$30),AND(E282='club records'!$N$31, F282&gt;='club records'!$O$31))), "CR", " ")</f>
        <v xml:space="preserve"> </v>
      </c>
    </row>
    <row r="283" spans="1:60" ht="14.5" x14ac:dyDescent="0.35">
      <c r="A283" s="1" t="str">
        <f t="shared" si="24"/>
        <v>U17</v>
      </c>
      <c r="B283" s="2">
        <v>3000</v>
      </c>
      <c r="C283" s="1" t="s">
        <v>147</v>
      </c>
      <c r="D283" s="1" t="s">
        <v>154</v>
      </c>
      <c r="E283" s="19" t="s">
        <v>14</v>
      </c>
      <c r="F283" s="20" t="s">
        <v>367</v>
      </c>
      <c r="G283" s="27">
        <v>43611</v>
      </c>
      <c r="H283" s="1" t="s">
        <v>335</v>
      </c>
      <c r="I283" s="1" t="s">
        <v>361</v>
      </c>
      <c r="J283" s="15" t="str">
        <f t="shared" si="25"/>
        <v/>
      </c>
      <c r="K283" s="15" t="str">
        <f>IF(AND(B283=100, OR(AND(E283='club records'!$B$6, F283&lt;='club records'!$C$6), AND(E283='club records'!$B$7, F283&lt;='club records'!$C$7), AND(E283='club records'!$B$8, F283&lt;='club records'!$C$8), AND(E283='club records'!$B$9, F283&lt;='club records'!$C$9), AND(E283='club records'!$B$10, F283&lt;='club records'!$C$10))), "CR", " ")</f>
        <v xml:space="preserve"> </v>
      </c>
      <c r="L283" s="15" t="str">
        <f>IF(AND(B283=200, OR(AND(E283='club records'!$B$11, F283&lt;='club records'!$C$11), AND(E283='club records'!$B$12, F283&lt;='club records'!$C$12), AND(E283='club records'!$B$13, F283&lt;='club records'!$C$13), AND(E283='club records'!$B$14, F283&lt;='club records'!$C$14), AND(E283='club records'!$B$15, F283&lt;='club records'!$C$15))), "CR", " ")</f>
        <v xml:space="preserve"> </v>
      </c>
      <c r="M283" s="15" t="str">
        <f>IF(AND(B283=300, OR(AND(E283='club records'!$B$16, F283&lt;='club records'!$C$16), AND(E283='club records'!$B$17, F283&lt;='club records'!$C$17))), "CR", " ")</f>
        <v xml:space="preserve"> </v>
      </c>
      <c r="N283" s="15" t="str">
        <f>IF(AND(B283=400, OR(AND(E283='club records'!$B$18, F283&lt;='club records'!$C$18), AND(E283='club records'!$B$19, F283&lt;='club records'!$C$19), AND(E283='club records'!$B$20, F283&lt;='club records'!$C$20), AND(E283='club records'!$B$21, F283&lt;='club records'!$C$21))), "CR", " ")</f>
        <v xml:space="preserve"> </v>
      </c>
      <c r="O283" s="15" t="str">
        <f>IF(AND(B283=800, OR(AND(E283='club records'!$B$22, F283&lt;='club records'!$C$22), AND(E283='club records'!$B$23, F283&lt;='club records'!$C$23), AND(E283='club records'!$B$24, F283&lt;='club records'!$C$24), AND(E283='club records'!$B$25, F283&lt;='club records'!$C$25), AND(E283='club records'!$B$26, F283&lt;='club records'!$C$26))), "CR", " ")</f>
        <v xml:space="preserve"> </v>
      </c>
      <c r="P283" s="15" t="str">
        <f>IF(AND(B283=1000, OR(AND(E283='club records'!$B$27, F283&lt;='club records'!$C$27), AND(E283='club records'!$B$28, F283&lt;='club records'!$C$28))), "CR", " ")</f>
        <v xml:space="preserve"> </v>
      </c>
      <c r="Q283" s="15" t="str">
        <f>IF(AND(B283=1500, OR(AND(E283='club records'!$B$29, F283&lt;='club records'!$C$29), AND(E283='club records'!$B$30, F283&lt;='club records'!$C$30), AND(E283='club records'!$B$31, F283&lt;='club records'!$C$31), AND(E283='club records'!$B$32, F283&lt;='club records'!$C$32), AND(E283='club records'!$B$33, F283&lt;='club records'!$C$33))), "CR", " ")</f>
        <v xml:space="preserve"> </v>
      </c>
      <c r="R283" s="15" t="str">
        <f>IF(AND(B283="1600 (Mile)",OR(AND(E283='club records'!$B$34,F283&lt;='club records'!$C$34),AND(E283='club records'!$B$35,F283&lt;='club records'!$C$35),AND(E283='club records'!$B$36,F283&lt;='club records'!$C$36),AND(E283='club records'!$B$37,F283&lt;='club records'!$C$37))),"CR"," ")</f>
        <v xml:space="preserve"> </v>
      </c>
      <c r="S283" s="15" t="str">
        <f>IF(AND(B283=3000, OR(AND(E283='club records'!$B$38, F283&lt;='club records'!$C$38), AND(E283='club records'!$B$39, F283&lt;='club records'!$C$39), AND(E283='club records'!$B$40, F283&lt;='club records'!$C$40), AND(E283='club records'!$B$41, F283&lt;='club records'!$C$41))), "CR", " ")</f>
        <v xml:space="preserve"> </v>
      </c>
      <c r="T283" s="15" t="str">
        <f>IF(AND(B283=5000, OR(AND(E283='club records'!$B$42, F283&lt;='club records'!$C$42), AND(E283='club records'!$B$43, F283&lt;='club records'!$C$43))), "CR", " ")</f>
        <v xml:space="preserve"> </v>
      </c>
      <c r="U283" s="14" t="str">
        <f>IF(AND(B283=10000, OR(AND(E283='club records'!$B$44, F283&lt;='club records'!$C$44), AND(E283='club records'!$B$45, F283&lt;='club records'!$C$45))), "CR", " ")</f>
        <v xml:space="preserve"> </v>
      </c>
      <c r="V283" s="14" t="str">
        <f>IF(AND(B283="high jump", OR(AND(E283='club records'!$F$1, F283&gt;='club records'!$G$1), AND(E283='club records'!$F$2, F283&gt;='club records'!$G$2), AND(E283='club records'!$F$3, F283&gt;='club records'!$G$3), AND(E283='club records'!$F$4, F283&gt;='club records'!$G$4), AND(E283='club records'!$F$5, F283&gt;='club records'!$G$5))), "CR", " ")</f>
        <v xml:space="preserve"> </v>
      </c>
      <c r="W283" s="14" t="str">
        <f>IF(AND(B283="long jump", OR(AND(E283='club records'!$F$6, F283&gt;='club records'!$G$6), AND(E283='club records'!$F$7, F283&gt;='club records'!$G$7), AND(E283='club records'!$F$8, F283&gt;='club records'!$G$8), AND(E283='club records'!$F$9, F283&gt;='club records'!$G$9), AND(E283='club records'!$F$10, F283&gt;='club records'!$G$10))), "CR", " ")</f>
        <v xml:space="preserve"> </v>
      </c>
      <c r="X283" s="14" t="str">
        <f>IF(AND(B283="triple jump", OR(AND(E283='club records'!$F$11, F283&gt;='club records'!$G$11), AND(E283='club records'!$F$12, F283&gt;='club records'!$G$12), AND(E283='club records'!$F$13, F283&gt;='club records'!$G$13), AND(E283='club records'!$F$14, F283&gt;='club records'!$G$14), AND(E283='club records'!$F$15, F283&gt;='club records'!$G$15))), "CR", " ")</f>
        <v xml:space="preserve"> </v>
      </c>
      <c r="Y283" s="14" t="str">
        <f>IF(AND(B283="pole vault", OR(AND(E283='club records'!$F$16, F283&gt;='club records'!$G$16), AND(E283='club records'!$F$17, F283&gt;='club records'!$G$17), AND(E283='club records'!$F$18, F283&gt;='club records'!$G$18), AND(E283='club records'!$F$19, F283&gt;='club records'!$G$19), AND(E283='club records'!$F$20, F283&gt;='club records'!$G$20))), "CR", " ")</f>
        <v xml:space="preserve"> </v>
      </c>
      <c r="Z283" s="14" t="str">
        <f>IF(AND(B283="discus 1", E283='club records'!$F$21, F283&gt;='club records'!$G$21), "CR", " ")</f>
        <v xml:space="preserve"> </v>
      </c>
      <c r="AA283" s="14" t="str">
        <f>IF(AND(B283="discus 1.25", E283='club records'!$F$22, F283&gt;='club records'!$G$22), "CR", " ")</f>
        <v xml:space="preserve"> </v>
      </c>
      <c r="AB283" s="14" t="str">
        <f>IF(AND(B283="discus 1.5", E283='club records'!$F$23, F283&gt;='club records'!$G$23), "CR", " ")</f>
        <v xml:space="preserve"> </v>
      </c>
      <c r="AC283" s="14" t="str">
        <f>IF(AND(B283="discus 1.75", E283='club records'!$F$24, F283&gt;='club records'!$G$24), "CR", " ")</f>
        <v xml:space="preserve"> </v>
      </c>
      <c r="AD283" s="14" t="str">
        <f>IF(AND(B283="discus 2", E283='club records'!$F$25, F283&gt;='club records'!$G$25), "CR", " ")</f>
        <v xml:space="preserve"> </v>
      </c>
      <c r="AE283" s="14" t="str">
        <f>IF(AND(B283="hammer 4", E283='club records'!$F$27, F283&gt;='club records'!$G$27), "CR", " ")</f>
        <v xml:space="preserve"> </v>
      </c>
      <c r="AF283" s="14" t="str">
        <f>IF(AND(B283="hammer 5", E283='club records'!$F$28, F283&gt;='club records'!$G$28), "CR", " ")</f>
        <v xml:space="preserve"> </v>
      </c>
      <c r="AG283" s="14" t="str">
        <f>IF(AND(B283="hammer 6", E283='club records'!$F$29, F283&gt;='club records'!$G$29), "CR", " ")</f>
        <v xml:space="preserve"> </v>
      </c>
      <c r="AH283" s="14" t="str">
        <f>IF(AND(B283="hammer 7.26", E283='club records'!$F$30, F283&gt;='club records'!$G$30), "CR", " ")</f>
        <v xml:space="preserve"> </v>
      </c>
      <c r="AI283" s="14" t="str">
        <f>IF(AND(B283="javelin 400", E283='club records'!$F$31, F283&gt;='club records'!$G$31), "CR", " ")</f>
        <v xml:space="preserve"> </v>
      </c>
      <c r="AJ283" s="14" t="str">
        <f>IF(AND(B283="javelin 600", E283='club records'!$F$32, F283&gt;='club records'!$G$32), "CR", " ")</f>
        <v xml:space="preserve"> </v>
      </c>
      <c r="AK283" s="14" t="str">
        <f>IF(AND(B283="javelin 700", E283='club records'!$F$33, F283&gt;='club records'!$G$33), "CR", " ")</f>
        <v xml:space="preserve"> </v>
      </c>
      <c r="AL283" s="14" t="str">
        <f>IF(AND(B283="javelin 800", OR(AND(E283='club records'!$F$34, F283&gt;='club records'!$G$34), AND(E283='club records'!$F$35, F283&gt;='club records'!$G$35))), "CR", " ")</f>
        <v xml:space="preserve"> </v>
      </c>
      <c r="AM283" s="14" t="str">
        <f>IF(AND(B283="shot 3", E283='club records'!$F$36, F283&gt;='club records'!$G$36), "CR", " ")</f>
        <v xml:space="preserve"> </v>
      </c>
      <c r="AN283" s="14" t="str">
        <f>IF(AND(B283="shot 4", E283='club records'!$F$37, F283&gt;='club records'!$G$37), "CR", " ")</f>
        <v xml:space="preserve"> </v>
      </c>
      <c r="AO283" s="14" t="str">
        <f>IF(AND(B283="shot 5", E283='club records'!$F$38, F283&gt;='club records'!$G$38), "CR", " ")</f>
        <v xml:space="preserve"> </v>
      </c>
      <c r="AP283" s="14" t="str">
        <f>IF(AND(B283="shot 6", E283='club records'!$F$39, F283&gt;='club records'!$G$39), "CR", " ")</f>
        <v xml:space="preserve"> </v>
      </c>
      <c r="AQ283" s="14" t="str">
        <f>IF(AND(B283="shot 7.26", E283='club records'!$F$40, F283&gt;='club records'!$G$40), "CR", " ")</f>
        <v xml:space="preserve"> </v>
      </c>
      <c r="AR283" s="14" t="str">
        <f>IF(AND(B283="60H",OR(AND(E283='club records'!$J$1,F283&lt;='club records'!$K$1),AND(E283='club records'!$J$2,F283&lt;='club records'!$K$2),AND(E283='club records'!$J$3,F283&lt;='club records'!$K$3),AND(E283='club records'!$J$4,F283&lt;='club records'!$K$4),AND(E283='club records'!$J$5,F283&lt;='club records'!$K$5))),"CR"," ")</f>
        <v xml:space="preserve"> </v>
      </c>
      <c r="AS283" s="14" t="str">
        <f>IF(AND(B283="75H", AND(E283='club records'!$J$6, F283&lt;='club records'!$K$6)), "CR", " ")</f>
        <v xml:space="preserve"> </v>
      </c>
      <c r="AT283" s="14" t="str">
        <f>IF(AND(B283="80H", AND(E283='club records'!$J$7, F283&lt;='club records'!$K$7)), "CR", " ")</f>
        <v xml:space="preserve"> </v>
      </c>
      <c r="AU283" s="14" t="str">
        <f>IF(AND(B283="100H", AND(E283='club records'!$J$8, F283&lt;='club records'!$K$8)), "CR", " ")</f>
        <v xml:space="preserve"> </v>
      </c>
      <c r="AV283" s="14" t="str">
        <f>IF(AND(B283="110H", OR(AND(E283='club records'!$J$9, F283&lt;='club records'!$K$9), AND(E283='club records'!$J$10, F283&lt;='club records'!$K$10))), "CR", " ")</f>
        <v xml:space="preserve"> </v>
      </c>
      <c r="AW283" s="14" t="str">
        <f>IF(AND(B283="400H", OR(AND(E283='club records'!$J$11, F283&lt;='club records'!$K$11), AND(E283='club records'!$J$12, F283&lt;='club records'!$K$12), AND(E283='club records'!$J$13, F283&lt;='club records'!$K$13), AND(E283='club records'!$J$14, F283&lt;='club records'!$K$14))), "CR", " ")</f>
        <v xml:space="preserve"> </v>
      </c>
      <c r="AX283" s="14" t="str">
        <f>IF(AND(B283="1500SC", AND(E283='club records'!$J$15, F283&lt;='club records'!$K$15)), "CR", " ")</f>
        <v xml:space="preserve"> </v>
      </c>
      <c r="AY283" s="14" t="str">
        <f>IF(AND(B283="2000SC", OR(AND(E283='club records'!$J$17, F283&lt;='club records'!$K$17), AND(E283='club records'!$J$18, F283&lt;='club records'!$K$18))), "CR", " ")</f>
        <v xml:space="preserve"> </v>
      </c>
      <c r="AZ283" s="14" t="str">
        <f>IF(AND(B283="3000SC", OR(AND(E283='club records'!$J$20, F283&lt;='club records'!$K$20), AND(E283='club records'!$J$21, F283&lt;='club records'!$K$21))), "CR", " ")</f>
        <v xml:space="preserve"> </v>
      </c>
      <c r="BA283" s="15" t="str">
        <f>IF(AND(B283="4x100", OR(AND(E283='club records'!$N$1, F283&lt;='club records'!$O$1), AND(E283='club records'!$N$2, F283&lt;='club records'!$O$2), AND(E283='club records'!$N$3, F283&lt;='club records'!$O$3), AND(E283='club records'!$N$4, F283&lt;='club records'!$O$4), AND(E283='club records'!$N$5, F283&lt;='club records'!$O$5))), "CR", " ")</f>
        <v xml:space="preserve"> </v>
      </c>
      <c r="BB283" s="15" t="str">
        <f>IF(AND(B283="4x200", OR(AND(E283='club records'!$N$6, F283&lt;='club records'!$O$6), AND(E283='club records'!$N$7, F283&lt;='club records'!$O$7), AND(E283='club records'!$N$8, F283&lt;='club records'!$O$8), AND(E283='club records'!$N$9, F283&lt;='club records'!$O$9), AND(E283='club records'!$N$10, F283&lt;='club records'!$O$10))), "CR", " ")</f>
        <v xml:space="preserve"> </v>
      </c>
      <c r="BC283" s="15" t="str">
        <f>IF(AND(B283="4x300", AND(E283='club records'!$N$11, F283&lt;='club records'!$O$11)), "CR", " ")</f>
        <v xml:space="preserve"> </v>
      </c>
      <c r="BD283" s="15" t="str">
        <f>IF(AND(B283="4x400", OR(AND(E283='club records'!$N$12, F283&lt;='club records'!$O$12), AND(E283='club records'!$N$13, F283&lt;='club records'!$O$13), AND(E283='club records'!$N$14, F283&lt;='club records'!$O$14), AND(E283='club records'!$N$15, F283&lt;='club records'!$O$15))), "CR", " ")</f>
        <v xml:space="preserve"> </v>
      </c>
      <c r="BE283" s="15" t="str">
        <f>IF(AND(B283="3x800", OR(AND(E283='club records'!$N$16, F283&lt;='club records'!$O$16), AND(E283='club records'!$N$17, F283&lt;='club records'!$O$17), AND(E283='club records'!$N$18, F283&lt;='club records'!$O$18))), "CR", " ")</f>
        <v xml:space="preserve"> </v>
      </c>
      <c r="BF283" s="15" t="str">
        <f>IF(AND(B283="pentathlon", OR(AND(E283='club records'!$N$21, F283&gt;='club records'!$O$21), AND(E283='club records'!$N$22, F283&gt;='club records'!$O$22),AND(E283='club records'!$N$23, F283&gt;='club records'!$O$23),AND(E283='club records'!$N$24, F283&gt;='club records'!$O$24))), "CR", " ")</f>
        <v xml:space="preserve"> </v>
      </c>
      <c r="BG283" s="15" t="str">
        <f>IF(AND(B283="heptathlon", OR(AND(E283='club records'!$N$26, F283&gt;='club records'!$O$26), AND(E283='club records'!$N$27, F283&gt;='club records'!$O$27))), "CR", " ")</f>
        <v xml:space="preserve"> </v>
      </c>
      <c r="BH283" s="15" t="str">
        <f>IF(AND(B283="decathlon", OR(AND(E283='club records'!$N$29, F283&gt;='club records'!$O$29), AND(E283='club records'!$N$30, F283&gt;='club records'!$O$30),AND(E283='club records'!$N$31, F283&gt;='club records'!$O$31))), "CR", " ")</f>
        <v xml:space="preserve"> </v>
      </c>
    </row>
    <row r="284" spans="1:60" ht="14.5" x14ac:dyDescent="0.35">
      <c r="A284" s="1" t="str">
        <f t="shared" si="24"/>
        <v>U17</v>
      </c>
      <c r="B284" s="2" t="s">
        <v>234</v>
      </c>
      <c r="C284" s="1" t="s">
        <v>2</v>
      </c>
      <c r="D284" s="1" t="s">
        <v>16</v>
      </c>
      <c r="E284" s="19" t="s">
        <v>14</v>
      </c>
      <c r="F284" s="21">
        <v>14.3</v>
      </c>
      <c r="G284" s="27">
        <v>43611</v>
      </c>
      <c r="H284" s="1" t="s">
        <v>335</v>
      </c>
      <c r="I284" s="1" t="s">
        <v>361</v>
      </c>
      <c r="J284" s="15" t="str">
        <f t="shared" si="25"/>
        <v/>
      </c>
      <c r="K284" s="15" t="str">
        <f>IF(AND(B284=100, OR(AND(E284='club records'!$B$6, F284&lt;='club records'!$C$6), AND(E284='club records'!$B$7, F284&lt;='club records'!$C$7), AND(E284='club records'!$B$8, F284&lt;='club records'!$C$8), AND(E284='club records'!$B$9, F284&lt;='club records'!$C$9), AND(E284='club records'!$B$10, F284&lt;='club records'!$C$10))), "CR", " ")</f>
        <v xml:space="preserve"> </v>
      </c>
      <c r="L284" s="15" t="str">
        <f>IF(AND(B284=200, OR(AND(E284='club records'!$B$11, F284&lt;='club records'!$C$11), AND(E284='club records'!$B$12, F284&lt;='club records'!$C$12), AND(E284='club records'!$B$13, F284&lt;='club records'!$C$13), AND(E284='club records'!$B$14, F284&lt;='club records'!$C$14), AND(E284='club records'!$B$15, F284&lt;='club records'!$C$15))), "CR", " ")</f>
        <v xml:space="preserve"> </v>
      </c>
      <c r="M284" s="15" t="str">
        <f>IF(AND(B284=300, OR(AND(E284='club records'!$B$16, F284&lt;='club records'!$C$16), AND(E284='club records'!$B$17, F284&lt;='club records'!$C$17))), "CR", " ")</f>
        <v xml:space="preserve"> </v>
      </c>
      <c r="N284" s="15" t="str">
        <f>IF(AND(B284=400, OR(AND(E284='club records'!$B$18, F284&lt;='club records'!$C$18), AND(E284='club records'!$B$19, F284&lt;='club records'!$C$19), AND(E284='club records'!$B$20, F284&lt;='club records'!$C$20), AND(E284='club records'!$B$21, F284&lt;='club records'!$C$21))), "CR", " ")</f>
        <v xml:space="preserve"> </v>
      </c>
      <c r="O284" s="15" t="str">
        <f>IF(AND(B284=800, OR(AND(E284='club records'!$B$22, F284&lt;='club records'!$C$22), AND(E284='club records'!$B$23, F284&lt;='club records'!$C$23), AND(E284='club records'!$B$24, F284&lt;='club records'!$C$24), AND(E284='club records'!$B$25, F284&lt;='club records'!$C$25), AND(E284='club records'!$B$26, F284&lt;='club records'!$C$26))), "CR", " ")</f>
        <v xml:space="preserve"> </v>
      </c>
      <c r="P284" s="15" t="str">
        <f>IF(AND(B284=1000, OR(AND(E284='club records'!$B$27, F284&lt;='club records'!$C$27), AND(E284='club records'!$B$28, F284&lt;='club records'!$C$28))), "CR", " ")</f>
        <v xml:space="preserve"> </v>
      </c>
      <c r="Q284" s="15" t="str">
        <f>IF(AND(B284=1500, OR(AND(E284='club records'!$B$29, F284&lt;='club records'!$C$29), AND(E284='club records'!$B$30, F284&lt;='club records'!$C$30), AND(E284='club records'!$B$31, F284&lt;='club records'!$C$31), AND(E284='club records'!$B$32, F284&lt;='club records'!$C$32), AND(E284='club records'!$B$33, F284&lt;='club records'!$C$33))), "CR", " ")</f>
        <v xml:space="preserve"> </v>
      </c>
      <c r="R284" s="15" t="str">
        <f>IF(AND(B284="1600 (Mile)",OR(AND(E284='club records'!$B$34,F284&lt;='club records'!$C$34),AND(E284='club records'!$B$35,F284&lt;='club records'!$C$35),AND(E284='club records'!$B$36,F284&lt;='club records'!$C$36),AND(E284='club records'!$B$37,F284&lt;='club records'!$C$37))),"CR"," ")</f>
        <v xml:space="preserve"> </v>
      </c>
      <c r="S284" s="15" t="str">
        <f>IF(AND(B284=3000, OR(AND(E284='club records'!$B$38, F284&lt;='club records'!$C$38), AND(E284='club records'!$B$39, F284&lt;='club records'!$C$39), AND(E284='club records'!$B$40, F284&lt;='club records'!$C$40), AND(E284='club records'!$B$41, F284&lt;='club records'!$C$41))), "CR", " ")</f>
        <v xml:space="preserve"> </v>
      </c>
      <c r="T284" s="15" t="str">
        <f>IF(AND(B284=5000, OR(AND(E284='club records'!$B$42, F284&lt;='club records'!$C$42), AND(E284='club records'!$B$43, F284&lt;='club records'!$C$43))), "CR", " ")</f>
        <v xml:space="preserve"> </v>
      </c>
      <c r="U284" s="14" t="str">
        <f>IF(AND(B284=10000, OR(AND(E284='club records'!$B$44, F284&lt;='club records'!$C$44), AND(E284='club records'!$B$45, F284&lt;='club records'!$C$45))), "CR", " ")</f>
        <v xml:space="preserve"> </v>
      </c>
      <c r="V284" s="14" t="str">
        <f>IF(AND(B284="high jump", OR(AND(E284='club records'!$F$1, F284&gt;='club records'!$G$1), AND(E284='club records'!$F$2, F284&gt;='club records'!$G$2), AND(E284='club records'!$F$3, F284&gt;='club records'!$G$3), AND(E284='club records'!$F$4, F284&gt;='club records'!$G$4), AND(E284='club records'!$F$5, F284&gt;='club records'!$G$5))), "CR", " ")</f>
        <v xml:space="preserve"> </v>
      </c>
      <c r="W284" s="14" t="str">
        <f>IF(AND(B284="long jump", OR(AND(E284='club records'!$F$6, F284&gt;='club records'!$G$6), AND(E284='club records'!$F$7, F284&gt;='club records'!$G$7), AND(E284='club records'!$F$8, F284&gt;='club records'!$G$8), AND(E284='club records'!$F$9, F284&gt;='club records'!$G$9), AND(E284='club records'!$F$10, F284&gt;='club records'!$G$10))), "CR", " ")</f>
        <v xml:space="preserve"> </v>
      </c>
      <c r="X284" s="14" t="str">
        <f>IF(AND(B284="triple jump", OR(AND(E284='club records'!$F$11, F284&gt;='club records'!$G$11), AND(E284='club records'!$F$12, F284&gt;='club records'!$G$12), AND(E284='club records'!$F$13, F284&gt;='club records'!$G$13), AND(E284='club records'!$F$14, F284&gt;='club records'!$G$14), AND(E284='club records'!$F$15, F284&gt;='club records'!$G$15))), "CR", " ")</f>
        <v xml:space="preserve"> </v>
      </c>
      <c r="Y284" s="14" t="str">
        <f>IF(AND(B284="pole vault", OR(AND(E284='club records'!$F$16, F284&gt;='club records'!$G$16), AND(E284='club records'!$F$17, F284&gt;='club records'!$G$17), AND(E284='club records'!$F$18, F284&gt;='club records'!$G$18), AND(E284='club records'!$F$19, F284&gt;='club records'!$G$19), AND(E284='club records'!$F$20, F284&gt;='club records'!$G$20))), "CR", " ")</f>
        <v xml:space="preserve"> </v>
      </c>
      <c r="Z284" s="14" t="str">
        <f>IF(AND(B284="discus 1", E284='club records'!$F$21, F284&gt;='club records'!$G$21), "CR", " ")</f>
        <v xml:space="preserve"> </v>
      </c>
      <c r="AA284" s="14" t="str">
        <f>IF(AND(B284="discus 1.25", E284='club records'!$F$22, F284&gt;='club records'!$G$22), "CR", " ")</f>
        <v xml:space="preserve"> </v>
      </c>
      <c r="AB284" s="14" t="str">
        <f>IF(AND(B284="discus 1.5", E284='club records'!$F$23, F284&gt;='club records'!$G$23), "CR", " ")</f>
        <v xml:space="preserve"> </v>
      </c>
      <c r="AC284" s="14" t="str">
        <f>IF(AND(B284="discus 1.75", E284='club records'!$F$24, F284&gt;='club records'!$G$24), "CR", " ")</f>
        <v xml:space="preserve"> </v>
      </c>
      <c r="AD284" s="14" t="str">
        <f>IF(AND(B284="discus 2", E284='club records'!$F$25, F284&gt;='club records'!$G$25), "CR", " ")</f>
        <v xml:space="preserve"> </v>
      </c>
      <c r="AE284" s="14" t="str">
        <f>IF(AND(B284="hammer 4", E284='club records'!$F$27, F284&gt;='club records'!$G$27), "CR", " ")</f>
        <v xml:space="preserve"> </v>
      </c>
      <c r="AF284" s="14" t="str">
        <f>IF(AND(B284="hammer 5", E284='club records'!$F$28, F284&gt;='club records'!$G$28), "CR", " ")</f>
        <v xml:space="preserve"> </v>
      </c>
      <c r="AG284" s="14" t="str">
        <f>IF(AND(B284="hammer 6", E284='club records'!$F$29, F284&gt;='club records'!$G$29), "CR", " ")</f>
        <v xml:space="preserve"> </v>
      </c>
      <c r="AH284" s="14" t="str">
        <f>IF(AND(B284="hammer 7.26", E284='club records'!$F$30, F284&gt;='club records'!$G$30), "CR", " ")</f>
        <v xml:space="preserve"> </v>
      </c>
      <c r="AI284" s="14" t="str">
        <f>IF(AND(B284="javelin 400", E284='club records'!$F$31, F284&gt;='club records'!$G$31), "CR", " ")</f>
        <v xml:space="preserve"> </v>
      </c>
      <c r="AJ284" s="14" t="str">
        <f>IF(AND(B284="javelin 600", E284='club records'!$F$32, F284&gt;='club records'!$G$32), "CR", " ")</f>
        <v xml:space="preserve"> </v>
      </c>
      <c r="AK284" s="14" t="str">
        <f>IF(AND(B284="javelin 700", E284='club records'!$F$33, F284&gt;='club records'!$G$33), "CR", " ")</f>
        <v xml:space="preserve"> </v>
      </c>
      <c r="AL284" s="14" t="str">
        <f>IF(AND(B284="javelin 800", OR(AND(E284='club records'!$F$34, F284&gt;='club records'!$G$34), AND(E284='club records'!$F$35, F284&gt;='club records'!$G$35))), "CR", " ")</f>
        <v xml:space="preserve"> </v>
      </c>
      <c r="AM284" s="14" t="str">
        <f>IF(AND(B284="shot 3", E284='club records'!$F$36, F284&gt;='club records'!$G$36), "CR", " ")</f>
        <v xml:space="preserve"> </v>
      </c>
      <c r="AN284" s="14" t="str">
        <f>IF(AND(B284="shot 4", E284='club records'!$F$37, F284&gt;='club records'!$G$37), "CR", " ")</f>
        <v xml:space="preserve"> </v>
      </c>
      <c r="AO284" s="14" t="str">
        <f>IF(AND(B284="shot 5", E284='club records'!$F$38, F284&gt;='club records'!$G$38), "CR", " ")</f>
        <v xml:space="preserve"> </v>
      </c>
      <c r="AP284" s="14" t="str">
        <f>IF(AND(B284="shot 6", E284='club records'!$F$39, F284&gt;='club records'!$G$39), "CR", " ")</f>
        <v xml:space="preserve"> </v>
      </c>
      <c r="AQ284" s="14" t="str">
        <f>IF(AND(B284="shot 7.26", E284='club records'!$F$40, F284&gt;='club records'!$G$40), "CR", " ")</f>
        <v xml:space="preserve"> </v>
      </c>
      <c r="AR284" s="14" t="str">
        <f>IF(AND(B284="60H",OR(AND(E284='club records'!$J$1,F284&lt;='club records'!$K$1),AND(E284='club records'!$J$2,F284&lt;='club records'!$K$2),AND(E284='club records'!$J$3,F284&lt;='club records'!$K$3),AND(E284='club records'!$J$4,F284&lt;='club records'!$K$4),AND(E284='club records'!$J$5,F284&lt;='club records'!$K$5))),"CR"," ")</f>
        <v xml:space="preserve"> </v>
      </c>
      <c r="AS284" s="14" t="str">
        <f>IF(AND(B284="75H", AND(E284='club records'!$J$6, F284&lt;='club records'!$K$6)), "CR", " ")</f>
        <v xml:space="preserve"> </v>
      </c>
      <c r="AT284" s="14" t="str">
        <f>IF(AND(B284="80H", AND(E284='club records'!$J$7, F284&lt;='club records'!$K$7)), "CR", " ")</f>
        <v xml:space="preserve"> </v>
      </c>
      <c r="AU284" s="14" t="str">
        <f>IF(AND(B284="100H", AND(E284='club records'!$J$8, F284&lt;='club records'!$K$8)), "CR", " ")</f>
        <v xml:space="preserve"> </v>
      </c>
      <c r="AV284" s="14" t="str">
        <f>IF(AND(B284="110H", OR(AND(E284='club records'!$J$9, F284&lt;='club records'!$K$9), AND(E284='club records'!$J$10, F284&lt;='club records'!$K$10))), "CR", " ")</f>
        <v xml:space="preserve"> </v>
      </c>
      <c r="AW284" s="14" t="str">
        <f>IF(AND(B284="400H", OR(AND(E284='club records'!$J$11, F284&lt;='club records'!$K$11), AND(E284='club records'!$J$12, F284&lt;='club records'!$K$12), AND(E284='club records'!$J$13, F284&lt;='club records'!$K$13), AND(E284='club records'!$J$14, F284&lt;='club records'!$K$14))), "CR", " ")</f>
        <v xml:space="preserve"> </v>
      </c>
      <c r="AX284" s="14" t="str">
        <f>IF(AND(B284="1500SC", AND(E284='club records'!$J$15, F284&lt;='club records'!$K$15)), "CR", " ")</f>
        <v xml:space="preserve"> </v>
      </c>
      <c r="AY284" s="14" t="str">
        <f>IF(AND(B284="2000SC", OR(AND(E284='club records'!$J$17, F284&lt;='club records'!$K$17), AND(E284='club records'!$J$18, F284&lt;='club records'!$K$18))), "CR", " ")</f>
        <v xml:space="preserve"> </v>
      </c>
      <c r="AZ284" s="14" t="str">
        <f>IF(AND(B284="3000SC", OR(AND(E284='club records'!$J$20, F284&lt;='club records'!$K$20), AND(E284='club records'!$J$21, F284&lt;='club records'!$K$21))), "CR", " ")</f>
        <v xml:space="preserve"> </v>
      </c>
      <c r="BA284" s="15" t="str">
        <f>IF(AND(B284="4x100", OR(AND(E284='club records'!$N$1, F284&lt;='club records'!$O$1), AND(E284='club records'!$N$2, F284&lt;='club records'!$O$2), AND(E284='club records'!$N$3, F284&lt;='club records'!$O$3), AND(E284='club records'!$N$4, F284&lt;='club records'!$O$4), AND(E284='club records'!$N$5, F284&lt;='club records'!$O$5))), "CR", " ")</f>
        <v xml:space="preserve"> </v>
      </c>
      <c r="BB284" s="15" t="str">
        <f>IF(AND(B284="4x200", OR(AND(E284='club records'!$N$6, F284&lt;='club records'!$O$6), AND(E284='club records'!$N$7, F284&lt;='club records'!$O$7), AND(E284='club records'!$N$8, F284&lt;='club records'!$O$8), AND(E284='club records'!$N$9, F284&lt;='club records'!$O$9), AND(E284='club records'!$N$10, F284&lt;='club records'!$O$10))), "CR", " ")</f>
        <v xml:space="preserve"> </v>
      </c>
      <c r="BC284" s="15" t="str">
        <f>IF(AND(B284="4x300", AND(E284='club records'!$N$11, F284&lt;='club records'!$O$11)), "CR", " ")</f>
        <v xml:space="preserve"> </v>
      </c>
      <c r="BD284" s="15" t="str">
        <f>IF(AND(B284="4x400", OR(AND(E284='club records'!$N$12, F284&lt;='club records'!$O$12), AND(E284='club records'!$N$13, F284&lt;='club records'!$O$13), AND(E284='club records'!$N$14, F284&lt;='club records'!$O$14), AND(E284='club records'!$N$15, F284&lt;='club records'!$O$15))), "CR", " ")</f>
        <v xml:space="preserve"> </v>
      </c>
      <c r="BE284" s="15" t="str">
        <f>IF(AND(B284="3x800", OR(AND(E284='club records'!$N$16, F284&lt;='club records'!$O$16), AND(E284='club records'!$N$17, F284&lt;='club records'!$O$17), AND(E284='club records'!$N$18, F284&lt;='club records'!$O$18))), "CR", " ")</f>
        <v xml:space="preserve"> </v>
      </c>
      <c r="BF284" s="15" t="str">
        <f>IF(AND(B284="pentathlon", OR(AND(E284='club records'!$N$21, F284&gt;='club records'!$O$21), AND(E284='club records'!$N$22, F284&gt;='club records'!$O$22),AND(E284='club records'!$N$23, F284&gt;='club records'!$O$23),AND(E284='club records'!$N$24, F284&gt;='club records'!$O$24))), "CR", " ")</f>
        <v xml:space="preserve"> </v>
      </c>
      <c r="BG284" s="15" t="str">
        <f>IF(AND(B284="heptathlon", OR(AND(E284='club records'!$N$26, F284&gt;='club records'!$O$26), AND(E284='club records'!$N$27, F284&gt;='club records'!$O$27))), "CR", " ")</f>
        <v xml:space="preserve"> </v>
      </c>
      <c r="BH284" s="15" t="str">
        <f>IF(AND(B284="decathlon", OR(AND(E284='club records'!$N$29, F284&gt;='club records'!$O$29), AND(E284='club records'!$N$30, F284&gt;='club records'!$O$30),AND(E284='club records'!$N$31, F284&gt;='club records'!$O$31))), "CR", " ")</f>
        <v xml:space="preserve"> </v>
      </c>
    </row>
    <row r="285" spans="1:60" ht="14.5" x14ac:dyDescent="0.35">
      <c r="A285" s="1" t="str">
        <f t="shared" si="24"/>
        <v>U17</v>
      </c>
      <c r="B285" s="2" t="s">
        <v>234</v>
      </c>
      <c r="C285" s="1" t="s">
        <v>288</v>
      </c>
      <c r="D285" s="1" t="s">
        <v>81</v>
      </c>
      <c r="E285" s="19" t="s">
        <v>14</v>
      </c>
      <c r="F285" s="21">
        <v>15.57</v>
      </c>
      <c r="G285" s="27">
        <v>43611</v>
      </c>
      <c r="H285" s="1" t="s">
        <v>335</v>
      </c>
      <c r="I285" s="1" t="s">
        <v>361</v>
      </c>
      <c r="J285" s="15" t="str">
        <f t="shared" si="25"/>
        <v/>
      </c>
      <c r="K285" s="15" t="str">
        <f>IF(AND(B285=100, OR(AND(E285='club records'!$B$6, F285&lt;='club records'!$C$6), AND(E285='club records'!$B$7, F285&lt;='club records'!$C$7), AND(E285='club records'!$B$8, F285&lt;='club records'!$C$8), AND(E285='club records'!$B$9, F285&lt;='club records'!$C$9), AND(E285='club records'!$B$10, F285&lt;='club records'!$C$10))), "CR", " ")</f>
        <v xml:space="preserve"> </v>
      </c>
      <c r="L285" s="15" t="str">
        <f>IF(AND(B285=200, OR(AND(E285='club records'!$B$11, F285&lt;='club records'!$C$11), AND(E285='club records'!$B$12, F285&lt;='club records'!$C$12), AND(E285='club records'!$B$13, F285&lt;='club records'!$C$13), AND(E285='club records'!$B$14, F285&lt;='club records'!$C$14), AND(E285='club records'!$B$15, F285&lt;='club records'!$C$15))), "CR", " ")</f>
        <v xml:space="preserve"> </v>
      </c>
      <c r="M285" s="15" t="str">
        <f>IF(AND(B285=300, OR(AND(E285='club records'!$B$16, F285&lt;='club records'!$C$16), AND(E285='club records'!$B$17, F285&lt;='club records'!$C$17))), "CR", " ")</f>
        <v xml:space="preserve"> </v>
      </c>
      <c r="N285" s="15" t="str">
        <f>IF(AND(B285=400, OR(AND(E285='club records'!$B$18, F285&lt;='club records'!$C$18), AND(E285='club records'!$B$19, F285&lt;='club records'!$C$19), AND(E285='club records'!$B$20, F285&lt;='club records'!$C$20), AND(E285='club records'!$B$21, F285&lt;='club records'!$C$21))), "CR", " ")</f>
        <v xml:space="preserve"> </v>
      </c>
      <c r="O285" s="15" t="str">
        <f>IF(AND(B285=800, OR(AND(E285='club records'!$B$22, F285&lt;='club records'!$C$22), AND(E285='club records'!$B$23, F285&lt;='club records'!$C$23), AND(E285='club records'!$B$24, F285&lt;='club records'!$C$24), AND(E285='club records'!$B$25, F285&lt;='club records'!$C$25), AND(E285='club records'!$B$26, F285&lt;='club records'!$C$26))), "CR", " ")</f>
        <v xml:space="preserve"> </v>
      </c>
      <c r="P285" s="15" t="str">
        <f>IF(AND(B285=1000, OR(AND(E285='club records'!$B$27, F285&lt;='club records'!$C$27), AND(E285='club records'!$B$28, F285&lt;='club records'!$C$28))), "CR", " ")</f>
        <v xml:space="preserve"> </v>
      </c>
      <c r="Q285" s="15" t="str">
        <f>IF(AND(B285=1500, OR(AND(E285='club records'!$B$29, F285&lt;='club records'!$C$29), AND(E285='club records'!$B$30, F285&lt;='club records'!$C$30), AND(E285='club records'!$B$31, F285&lt;='club records'!$C$31), AND(E285='club records'!$B$32, F285&lt;='club records'!$C$32), AND(E285='club records'!$B$33, F285&lt;='club records'!$C$33))), "CR", " ")</f>
        <v xml:space="preserve"> </v>
      </c>
      <c r="R285" s="15" t="str">
        <f>IF(AND(B285="1600 (Mile)",OR(AND(E285='club records'!$B$34,F285&lt;='club records'!$C$34),AND(E285='club records'!$B$35,F285&lt;='club records'!$C$35),AND(E285='club records'!$B$36,F285&lt;='club records'!$C$36),AND(E285='club records'!$B$37,F285&lt;='club records'!$C$37))),"CR"," ")</f>
        <v xml:space="preserve"> </v>
      </c>
      <c r="S285" s="15" t="str">
        <f>IF(AND(B285=3000, OR(AND(E285='club records'!$B$38, F285&lt;='club records'!$C$38), AND(E285='club records'!$B$39, F285&lt;='club records'!$C$39), AND(E285='club records'!$B$40, F285&lt;='club records'!$C$40), AND(E285='club records'!$B$41, F285&lt;='club records'!$C$41))), "CR", " ")</f>
        <v xml:space="preserve"> </v>
      </c>
      <c r="T285" s="15" t="str">
        <f>IF(AND(B285=5000, OR(AND(E285='club records'!$B$42, F285&lt;='club records'!$C$42), AND(E285='club records'!$B$43, F285&lt;='club records'!$C$43))), "CR", " ")</f>
        <v xml:space="preserve"> </v>
      </c>
      <c r="U285" s="14" t="str">
        <f>IF(AND(B285=10000, OR(AND(E285='club records'!$B$44, F285&lt;='club records'!$C$44), AND(E285='club records'!$B$45, F285&lt;='club records'!$C$45))), "CR", " ")</f>
        <v xml:space="preserve"> </v>
      </c>
      <c r="V285" s="14" t="str">
        <f>IF(AND(B285="high jump", OR(AND(E285='club records'!$F$1, F285&gt;='club records'!$G$1), AND(E285='club records'!$F$2, F285&gt;='club records'!$G$2), AND(E285='club records'!$F$3, F285&gt;='club records'!$G$3), AND(E285='club records'!$F$4, F285&gt;='club records'!$G$4), AND(E285='club records'!$F$5, F285&gt;='club records'!$G$5))), "CR", " ")</f>
        <v xml:space="preserve"> </v>
      </c>
      <c r="W285" s="14" t="str">
        <f>IF(AND(B285="long jump", OR(AND(E285='club records'!$F$6, F285&gt;='club records'!$G$6), AND(E285='club records'!$F$7, F285&gt;='club records'!$G$7), AND(E285='club records'!$F$8, F285&gt;='club records'!$G$8), AND(E285='club records'!$F$9, F285&gt;='club records'!$G$9), AND(E285='club records'!$F$10, F285&gt;='club records'!$G$10))), "CR", " ")</f>
        <v xml:space="preserve"> </v>
      </c>
      <c r="X285" s="14" t="str">
        <f>IF(AND(B285="triple jump", OR(AND(E285='club records'!$F$11, F285&gt;='club records'!$G$11), AND(E285='club records'!$F$12, F285&gt;='club records'!$G$12), AND(E285='club records'!$F$13, F285&gt;='club records'!$G$13), AND(E285='club records'!$F$14, F285&gt;='club records'!$G$14), AND(E285='club records'!$F$15, F285&gt;='club records'!$G$15))), "CR", " ")</f>
        <v xml:space="preserve"> </v>
      </c>
      <c r="Y285" s="14" t="str">
        <f>IF(AND(B285="pole vault", OR(AND(E285='club records'!$F$16, F285&gt;='club records'!$G$16), AND(E285='club records'!$F$17, F285&gt;='club records'!$G$17), AND(E285='club records'!$F$18, F285&gt;='club records'!$G$18), AND(E285='club records'!$F$19, F285&gt;='club records'!$G$19), AND(E285='club records'!$F$20, F285&gt;='club records'!$G$20))), "CR", " ")</f>
        <v xml:space="preserve"> </v>
      </c>
      <c r="Z285" s="14" t="str">
        <f>IF(AND(B285="discus 1", E285='club records'!$F$21, F285&gt;='club records'!$G$21), "CR", " ")</f>
        <v xml:space="preserve"> </v>
      </c>
      <c r="AA285" s="14" t="str">
        <f>IF(AND(B285="discus 1.25", E285='club records'!$F$22, F285&gt;='club records'!$G$22), "CR", " ")</f>
        <v xml:space="preserve"> </v>
      </c>
      <c r="AB285" s="14" t="str">
        <f>IF(AND(B285="discus 1.5", E285='club records'!$F$23, F285&gt;='club records'!$G$23), "CR", " ")</f>
        <v xml:space="preserve"> </v>
      </c>
      <c r="AC285" s="14" t="str">
        <f>IF(AND(B285="discus 1.75", E285='club records'!$F$24, F285&gt;='club records'!$G$24), "CR", " ")</f>
        <v xml:space="preserve"> </v>
      </c>
      <c r="AD285" s="14" t="str">
        <f>IF(AND(B285="discus 2", E285='club records'!$F$25, F285&gt;='club records'!$G$25), "CR", " ")</f>
        <v xml:space="preserve"> </v>
      </c>
      <c r="AE285" s="14" t="str">
        <f>IF(AND(B285="hammer 4", E285='club records'!$F$27, F285&gt;='club records'!$G$27), "CR", " ")</f>
        <v xml:space="preserve"> </v>
      </c>
      <c r="AF285" s="14" t="str">
        <f>IF(AND(B285="hammer 5", E285='club records'!$F$28, F285&gt;='club records'!$G$28), "CR", " ")</f>
        <v xml:space="preserve"> </v>
      </c>
      <c r="AG285" s="14" t="str">
        <f>IF(AND(B285="hammer 6", E285='club records'!$F$29, F285&gt;='club records'!$G$29), "CR", " ")</f>
        <v xml:space="preserve"> </v>
      </c>
      <c r="AH285" s="14" t="str">
        <f>IF(AND(B285="hammer 7.26", E285='club records'!$F$30, F285&gt;='club records'!$G$30), "CR", " ")</f>
        <v xml:space="preserve"> </v>
      </c>
      <c r="AI285" s="14" t="str">
        <f>IF(AND(B285="javelin 400", E285='club records'!$F$31, F285&gt;='club records'!$G$31), "CR", " ")</f>
        <v xml:space="preserve"> </v>
      </c>
      <c r="AJ285" s="14" t="str">
        <f>IF(AND(B285="javelin 600", E285='club records'!$F$32, F285&gt;='club records'!$G$32), "CR", " ")</f>
        <v xml:space="preserve"> </v>
      </c>
      <c r="AK285" s="14" t="str">
        <f>IF(AND(B285="javelin 700", E285='club records'!$F$33, F285&gt;='club records'!$G$33), "CR", " ")</f>
        <v xml:space="preserve"> </v>
      </c>
      <c r="AL285" s="14" t="str">
        <f>IF(AND(B285="javelin 800", OR(AND(E285='club records'!$F$34, F285&gt;='club records'!$G$34), AND(E285='club records'!$F$35, F285&gt;='club records'!$G$35))), "CR", " ")</f>
        <v xml:space="preserve"> </v>
      </c>
      <c r="AM285" s="14" t="str">
        <f>IF(AND(B285="shot 3", E285='club records'!$F$36, F285&gt;='club records'!$G$36), "CR", " ")</f>
        <v xml:space="preserve"> </v>
      </c>
      <c r="AN285" s="14" t="str">
        <f>IF(AND(B285="shot 4", E285='club records'!$F$37, F285&gt;='club records'!$G$37), "CR", " ")</f>
        <v xml:space="preserve"> </v>
      </c>
      <c r="AO285" s="14" t="str">
        <f>IF(AND(B285="shot 5", E285='club records'!$F$38, F285&gt;='club records'!$G$38), "CR", " ")</f>
        <v xml:space="preserve"> </v>
      </c>
      <c r="AP285" s="14" t="str">
        <f>IF(AND(B285="shot 6", E285='club records'!$F$39, F285&gt;='club records'!$G$39), "CR", " ")</f>
        <v xml:space="preserve"> </v>
      </c>
      <c r="AQ285" s="14" t="str">
        <f>IF(AND(B285="shot 7.26", E285='club records'!$F$40, F285&gt;='club records'!$G$40), "CR", " ")</f>
        <v xml:space="preserve"> </v>
      </c>
      <c r="AR285" s="14" t="str">
        <f>IF(AND(B285="60H",OR(AND(E285='club records'!$J$1,F285&lt;='club records'!$K$1),AND(E285='club records'!$J$2,F285&lt;='club records'!$K$2),AND(E285='club records'!$J$3,F285&lt;='club records'!$K$3),AND(E285='club records'!$J$4,F285&lt;='club records'!$K$4),AND(E285='club records'!$J$5,F285&lt;='club records'!$K$5))),"CR"," ")</f>
        <v xml:space="preserve"> </v>
      </c>
      <c r="AS285" s="14" t="str">
        <f>IF(AND(B285="75H", AND(E285='club records'!$J$6, F285&lt;='club records'!$K$6)), "CR", " ")</f>
        <v xml:space="preserve"> </v>
      </c>
      <c r="AT285" s="14" t="str">
        <f>IF(AND(B285="80H", AND(E285='club records'!$J$7, F285&lt;='club records'!$K$7)), "CR", " ")</f>
        <v xml:space="preserve"> </v>
      </c>
      <c r="AU285" s="14" t="str">
        <f>IF(AND(B285="100H", AND(E285='club records'!$J$8, F285&lt;='club records'!$K$8)), "CR", " ")</f>
        <v xml:space="preserve"> </v>
      </c>
      <c r="AV285" s="14" t="str">
        <f>IF(AND(B285="110H", OR(AND(E285='club records'!$J$9, F285&lt;='club records'!$K$9), AND(E285='club records'!$J$10, F285&lt;='club records'!$K$10))), "CR", " ")</f>
        <v xml:space="preserve"> </v>
      </c>
      <c r="AW285" s="14" t="str">
        <f>IF(AND(B285="400H", OR(AND(E285='club records'!$J$11, F285&lt;='club records'!$K$11), AND(E285='club records'!$J$12, F285&lt;='club records'!$K$12), AND(E285='club records'!$J$13, F285&lt;='club records'!$K$13), AND(E285='club records'!$J$14, F285&lt;='club records'!$K$14))), "CR", " ")</f>
        <v xml:space="preserve"> </v>
      </c>
      <c r="AX285" s="14" t="str">
        <f>IF(AND(B285="1500SC", AND(E285='club records'!$J$15, F285&lt;='club records'!$K$15)), "CR", " ")</f>
        <v xml:space="preserve"> </v>
      </c>
      <c r="AY285" s="14" t="str">
        <f>IF(AND(B285="2000SC", OR(AND(E285='club records'!$J$17, F285&lt;='club records'!$K$17), AND(E285='club records'!$J$18, F285&lt;='club records'!$K$18))), "CR", " ")</f>
        <v xml:space="preserve"> </v>
      </c>
      <c r="AZ285" s="14" t="str">
        <f>IF(AND(B285="3000SC", OR(AND(E285='club records'!$J$20, F285&lt;='club records'!$K$20), AND(E285='club records'!$J$21, F285&lt;='club records'!$K$21))), "CR", " ")</f>
        <v xml:space="preserve"> </v>
      </c>
      <c r="BA285" s="15" t="str">
        <f>IF(AND(B285="4x100", OR(AND(E285='club records'!$N$1, F285&lt;='club records'!$O$1), AND(E285='club records'!$N$2, F285&lt;='club records'!$O$2), AND(E285='club records'!$N$3, F285&lt;='club records'!$O$3), AND(E285='club records'!$N$4, F285&lt;='club records'!$O$4), AND(E285='club records'!$N$5, F285&lt;='club records'!$O$5))), "CR", " ")</f>
        <v xml:space="preserve"> </v>
      </c>
      <c r="BB285" s="15" t="str">
        <f>IF(AND(B285="4x200", OR(AND(E285='club records'!$N$6, F285&lt;='club records'!$O$6), AND(E285='club records'!$N$7, F285&lt;='club records'!$O$7), AND(E285='club records'!$N$8, F285&lt;='club records'!$O$8), AND(E285='club records'!$N$9, F285&lt;='club records'!$O$9), AND(E285='club records'!$N$10, F285&lt;='club records'!$O$10))), "CR", " ")</f>
        <v xml:space="preserve"> </v>
      </c>
      <c r="BC285" s="15" t="str">
        <f>IF(AND(B285="4x300", AND(E285='club records'!$N$11, F285&lt;='club records'!$O$11)), "CR", " ")</f>
        <v xml:space="preserve"> </v>
      </c>
      <c r="BD285" s="15" t="str">
        <f>IF(AND(B285="4x400", OR(AND(E285='club records'!$N$12, F285&lt;='club records'!$O$12), AND(E285='club records'!$N$13, F285&lt;='club records'!$O$13), AND(E285='club records'!$N$14, F285&lt;='club records'!$O$14), AND(E285='club records'!$N$15, F285&lt;='club records'!$O$15))), "CR", " ")</f>
        <v xml:space="preserve"> </v>
      </c>
      <c r="BE285" s="15" t="str">
        <f>IF(AND(B285="3x800", OR(AND(E285='club records'!$N$16, F285&lt;='club records'!$O$16), AND(E285='club records'!$N$17, F285&lt;='club records'!$O$17), AND(E285='club records'!$N$18, F285&lt;='club records'!$O$18))), "CR", " ")</f>
        <v xml:space="preserve"> </v>
      </c>
      <c r="BF285" s="15" t="str">
        <f>IF(AND(B285="pentathlon", OR(AND(E285='club records'!$N$21, F285&gt;='club records'!$O$21), AND(E285='club records'!$N$22, F285&gt;='club records'!$O$22),AND(E285='club records'!$N$23, F285&gt;='club records'!$O$23),AND(E285='club records'!$N$24, F285&gt;='club records'!$O$24))), "CR", " ")</f>
        <v xml:space="preserve"> </v>
      </c>
      <c r="BG285" s="15" t="str">
        <f>IF(AND(B285="heptathlon", OR(AND(E285='club records'!$N$26, F285&gt;='club records'!$O$26), AND(E285='club records'!$N$27, F285&gt;='club records'!$O$27))), "CR", " ")</f>
        <v xml:space="preserve"> </v>
      </c>
      <c r="BH285" s="15" t="str">
        <f>IF(AND(B285="decathlon", OR(AND(E285='club records'!$N$29, F285&gt;='club records'!$O$29), AND(E285='club records'!$N$30, F285&gt;='club records'!$O$30),AND(E285='club records'!$N$31, F285&gt;='club records'!$O$31))), "CR", " ")</f>
        <v xml:space="preserve"> </v>
      </c>
    </row>
    <row r="286" spans="1:60" ht="14.5" x14ac:dyDescent="0.35">
      <c r="A286" s="1" t="str">
        <f t="shared" si="24"/>
        <v>U17</v>
      </c>
      <c r="B286" s="2" t="s">
        <v>231</v>
      </c>
      <c r="C286" s="1" t="s">
        <v>147</v>
      </c>
      <c r="D286" s="1" t="s">
        <v>148</v>
      </c>
      <c r="E286" s="19" t="s">
        <v>14</v>
      </c>
      <c r="F286" s="20" t="s">
        <v>577</v>
      </c>
      <c r="G286" s="27">
        <v>43715</v>
      </c>
      <c r="H286" s="1" t="s">
        <v>552</v>
      </c>
      <c r="I286" s="1" t="s">
        <v>553</v>
      </c>
      <c r="J286" s="15" t="str">
        <f t="shared" si="25"/>
        <v/>
      </c>
      <c r="K286" s="15" t="str">
        <f>IF(AND(B286=100, OR(AND(E286='club records'!$B$6, F286&lt;='club records'!$C$6), AND(E286='club records'!$B$7, F286&lt;='club records'!$C$7), AND(E286='club records'!$B$8, F286&lt;='club records'!$C$8), AND(E286='club records'!$B$9, F286&lt;='club records'!$C$9), AND(E286='club records'!$B$10, F286&lt;='club records'!$C$10))), "CR", " ")</f>
        <v xml:space="preserve"> </v>
      </c>
      <c r="L286" s="15" t="str">
        <f>IF(AND(B286=200, OR(AND(E286='club records'!$B$11, F286&lt;='club records'!$C$11), AND(E286='club records'!$B$12, F286&lt;='club records'!$C$12), AND(E286='club records'!$B$13, F286&lt;='club records'!$C$13), AND(E286='club records'!$B$14, F286&lt;='club records'!$C$14), AND(E286='club records'!$B$15, F286&lt;='club records'!$C$15))), "CR", " ")</f>
        <v xml:space="preserve"> </v>
      </c>
      <c r="M286" s="15" t="str">
        <f>IF(AND(B286=300, OR(AND(E286='club records'!$B$16, F286&lt;='club records'!$C$16), AND(E286='club records'!$B$17, F286&lt;='club records'!$C$17))), "CR", " ")</f>
        <v xml:space="preserve"> </v>
      </c>
      <c r="N286" s="15" t="str">
        <f>IF(AND(B286=400, OR(AND(E286='club records'!$B$18, F286&lt;='club records'!$C$18), AND(E286='club records'!$B$19, F286&lt;='club records'!$C$19), AND(E286='club records'!$B$20, F286&lt;='club records'!$C$20), AND(E286='club records'!$B$21, F286&lt;='club records'!$C$21))), "CR", " ")</f>
        <v xml:space="preserve"> </v>
      </c>
      <c r="O286" s="15" t="str">
        <f>IF(AND(B286=800, OR(AND(E286='club records'!$B$22, F286&lt;='club records'!$C$22), AND(E286='club records'!$B$23, F286&lt;='club records'!$C$23), AND(E286='club records'!$B$24, F286&lt;='club records'!$C$24), AND(E286='club records'!$B$25, F286&lt;='club records'!$C$25), AND(E286='club records'!$B$26, F286&lt;='club records'!$C$26))), "CR", " ")</f>
        <v xml:space="preserve"> </v>
      </c>
      <c r="P286" s="15" t="str">
        <f>IF(AND(B286=1000, OR(AND(E286='club records'!$B$27, F286&lt;='club records'!$C$27), AND(E286='club records'!$B$28, F286&lt;='club records'!$C$28))), "CR", " ")</f>
        <v xml:space="preserve"> </v>
      </c>
      <c r="Q286" s="15" t="str">
        <f>IF(AND(B286=1500, OR(AND(E286='club records'!$B$29, F286&lt;='club records'!$C$29), AND(E286='club records'!$B$30, F286&lt;='club records'!$C$30), AND(E286='club records'!$B$31, F286&lt;='club records'!$C$31), AND(E286='club records'!$B$32, F286&lt;='club records'!$C$32), AND(E286='club records'!$B$33, F286&lt;='club records'!$C$33))), "CR", " ")</f>
        <v xml:space="preserve"> </v>
      </c>
      <c r="R286" s="15" t="str">
        <f>IF(AND(B286="1600 (Mile)",OR(AND(E286='club records'!$B$34,F286&lt;='club records'!$C$34),AND(E286='club records'!$B$35,F286&lt;='club records'!$C$35),AND(E286='club records'!$B$36,F286&lt;='club records'!$C$36),AND(E286='club records'!$B$37,F286&lt;='club records'!$C$37))),"CR"," ")</f>
        <v xml:space="preserve"> </v>
      </c>
      <c r="S286" s="15" t="str">
        <f>IF(AND(B286=3000, OR(AND(E286='club records'!$B$38, F286&lt;='club records'!$C$38), AND(E286='club records'!$B$39, F286&lt;='club records'!$C$39), AND(E286='club records'!$B$40, F286&lt;='club records'!$C$40), AND(E286='club records'!$B$41, F286&lt;='club records'!$C$41))), "CR", " ")</f>
        <v xml:space="preserve"> </v>
      </c>
      <c r="T286" s="15" t="str">
        <f>IF(AND(B286=5000, OR(AND(E286='club records'!$B$42, F286&lt;='club records'!$C$42), AND(E286='club records'!$B$43, F286&lt;='club records'!$C$43))), "CR", " ")</f>
        <v xml:space="preserve"> </v>
      </c>
      <c r="U286" s="14" t="str">
        <f>IF(AND(B286=10000, OR(AND(E286='club records'!$B$44, F286&lt;='club records'!$C$44), AND(E286='club records'!$B$45, F286&lt;='club records'!$C$45))), "CR", " ")</f>
        <v xml:space="preserve"> </v>
      </c>
      <c r="V286" s="14" t="str">
        <f>IF(AND(B286="high jump", OR(AND(E286='club records'!$F$1, F286&gt;='club records'!$G$1), AND(E286='club records'!$F$2, F286&gt;='club records'!$G$2), AND(E286='club records'!$F$3, F286&gt;='club records'!$G$3), AND(E286='club records'!$F$4, F286&gt;='club records'!$G$4), AND(E286='club records'!$F$5, F286&gt;='club records'!$G$5))), "CR", " ")</f>
        <v xml:space="preserve"> </v>
      </c>
      <c r="W286" s="14" t="str">
        <f>IF(AND(B286="long jump", OR(AND(E286='club records'!$F$6, F286&gt;='club records'!$G$6), AND(E286='club records'!$F$7, F286&gt;='club records'!$G$7), AND(E286='club records'!$F$8, F286&gt;='club records'!$G$8), AND(E286='club records'!$F$9, F286&gt;='club records'!$G$9), AND(E286='club records'!$F$10, F286&gt;='club records'!$G$10))), "CR", " ")</f>
        <v xml:space="preserve"> </v>
      </c>
      <c r="X286" s="14" t="str">
        <f>IF(AND(B286="triple jump", OR(AND(E286='club records'!$F$11, F286&gt;='club records'!$G$11), AND(E286='club records'!$F$12, F286&gt;='club records'!$G$12), AND(E286='club records'!$F$13, F286&gt;='club records'!$G$13), AND(E286='club records'!$F$14, F286&gt;='club records'!$G$14), AND(E286='club records'!$F$15, F286&gt;='club records'!$G$15))), "CR", " ")</f>
        <v xml:space="preserve"> </v>
      </c>
      <c r="Y286" s="14" t="str">
        <f>IF(AND(B286="pole vault", OR(AND(E286='club records'!$F$16, F286&gt;='club records'!$G$16), AND(E286='club records'!$F$17, F286&gt;='club records'!$G$17), AND(E286='club records'!$F$18, F286&gt;='club records'!$G$18), AND(E286='club records'!$F$19, F286&gt;='club records'!$G$19), AND(E286='club records'!$F$20, F286&gt;='club records'!$G$20))), "CR", " ")</f>
        <v xml:space="preserve"> </v>
      </c>
      <c r="Z286" s="14" t="str">
        <f>IF(AND(B286="discus 1", E286='club records'!$F$21, F286&gt;='club records'!$G$21), "CR", " ")</f>
        <v xml:space="preserve"> </v>
      </c>
      <c r="AA286" s="14" t="str">
        <f>IF(AND(B286="discus 1.25", E286='club records'!$F$22, F286&gt;='club records'!$G$22), "CR", " ")</f>
        <v xml:space="preserve"> </v>
      </c>
      <c r="AB286" s="14" t="str">
        <f>IF(AND(B286="discus 1.5", E286='club records'!$F$23, F286&gt;='club records'!$G$23), "CR", " ")</f>
        <v xml:space="preserve"> </v>
      </c>
      <c r="AC286" s="14" t="str">
        <f>IF(AND(B286="discus 1.75", E286='club records'!$F$24, F286&gt;='club records'!$G$24), "CR", " ")</f>
        <v xml:space="preserve"> </v>
      </c>
      <c r="AD286" s="14" t="str">
        <f>IF(AND(B286="discus 2", E286='club records'!$F$25, F286&gt;='club records'!$G$25), "CR", " ")</f>
        <v xml:space="preserve"> </v>
      </c>
      <c r="AE286" s="14" t="str">
        <f>IF(AND(B286="hammer 4", E286='club records'!$F$27, F286&gt;='club records'!$G$27), "CR", " ")</f>
        <v xml:space="preserve"> </v>
      </c>
      <c r="AF286" s="14" t="str">
        <f>IF(AND(B286="hammer 5", E286='club records'!$F$28, F286&gt;='club records'!$G$28), "CR", " ")</f>
        <v xml:space="preserve"> </v>
      </c>
      <c r="AG286" s="14" t="str">
        <f>IF(AND(B286="hammer 6", E286='club records'!$F$29, F286&gt;='club records'!$G$29), "CR", " ")</f>
        <v xml:space="preserve"> </v>
      </c>
      <c r="AH286" s="14" t="str">
        <f>IF(AND(B286="hammer 7.26", E286='club records'!$F$30, F286&gt;='club records'!$G$30), "CR", " ")</f>
        <v xml:space="preserve"> </v>
      </c>
      <c r="AI286" s="14" t="str">
        <f>IF(AND(B286="javelin 400", E286='club records'!$F$31, F286&gt;='club records'!$G$31), "CR", " ")</f>
        <v xml:space="preserve"> </v>
      </c>
      <c r="AJ286" s="14" t="str">
        <f>IF(AND(B286="javelin 600", E286='club records'!$F$32, F286&gt;='club records'!$G$32), "CR", " ")</f>
        <v xml:space="preserve"> </v>
      </c>
      <c r="AK286" s="14" t="str">
        <f>IF(AND(B286="javelin 700", E286='club records'!$F$33, F286&gt;='club records'!$G$33), "CR", " ")</f>
        <v xml:space="preserve"> </v>
      </c>
      <c r="AL286" s="14" t="str">
        <f>IF(AND(B286="javelin 800", OR(AND(E286='club records'!$F$34, F286&gt;='club records'!$G$34), AND(E286='club records'!$F$35, F286&gt;='club records'!$G$35))), "CR", " ")</f>
        <v xml:space="preserve"> </v>
      </c>
      <c r="AM286" s="14" t="str">
        <f>IF(AND(B286="shot 3", E286='club records'!$F$36, F286&gt;='club records'!$G$36), "CR", " ")</f>
        <v xml:space="preserve"> </v>
      </c>
      <c r="AN286" s="14" t="str">
        <f>IF(AND(B286="shot 4", E286='club records'!$F$37, F286&gt;='club records'!$G$37), "CR", " ")</f>
        <v xml:space="preserve"> </v>
      </c>
      <c r="AO286" s="14" t="str">
        <f>IF(AND(B286="shot 5", E286='club records'!$F$38, F286&gt;='club records'!$G$38), "CR", " ")</f>
        <v xml:space="preserve"> </v>
      </c>
      <c r="AP286" s="14" t="str">
        <f>IF(AND(B286="shot 6", E286='club records'!$F$39, F286&gt;='club records'!$G$39), "CR", " ")</f>
        <v xml:space="preserve"> </v>
      </c>
      <c r="AQ286" s="14" t="str">
        <f>IF(AND(B286="shot 7.26", E286='club records'!$F$40, F286&gt;='club records'!$G$40), "CR", " ")</f>
        <v xml:space="preserve"> </v>
      </c>
      <c r="AR286" s="14" t="str">
        <f>IF(AND(B286="60H",OR(AND(E286='club records'!$J$1,F286&lt;='club records'!$K$1),AND(E286='club records'!$J$2,F286&lt;='club records'!$K$2),AND(E286='club records'!$J$3,F286&lt;='club records'!$K$3),AND(E286='club records'!$J$4,F286&lt;='club records'!$K$4),AND(E286='club records'!$J$5,F286&lt;='club records'!$K$5))),"CR"," ")</f>
        <v xml:space="preserve"> </v>
      </c>
      <c r="AS286" s="14" t="str">
        <f>IF(AND(B286="75H", AND(E286='club records'!$J$6, F286&lt;='club records'!$K$6)), "CR", " ")</f>
        <v xml:space="preserve"> </v>
      </c>
      <c r="AT286" s="14" t="str">
        <f>IF(AND(B286="80H", AND(E286='club records'!$J$7, F286&lt;='club records'!$K$7)), "CR", " ")</f>
        <v xml:space="preserve"> </v>
      </c>
      <c r="AU286" s="14" t="str">
        <f>IF(AND(B286="100H", AND(E286='club records'!$J$8, F286&lt;='club records'!$K$8)), "CR", " ")</f>
        <v xml:space="preserve"> </v>
      </c>
      <c r="AV286" s="14" t="str">
        <f>IF(AND(B286="110H", OR(AND(E286='club records'!$J$9, F286&lt;='club records'!$K$9), AND(E286='club records'!$J$10, F286&lt;='club records'!$K$10))), "CR", " ")</f>
        <v xml:space="preserve"> </v>
      </c>
      <c r="AW286" s="14" t="str">
        <f>IF(AND(B286="400H", OR(AND(E286='club records'!$J$11, F286&lt;='club records'!$K$11), AND(E286='club records'!$J$12, F286&lt;='club records'!$K$12), AND(E286='club records'!$J$13, F286&lt;='club records'!$K$13), AND(E286='club records'!$J$14, F286&lt;='club records'!$K$14))), "CR", " ")</f>
        <v xml:space="preserve"> </v>
      </c>
      <c r="AX286" s="14" t="str">
        <f>IF(AND(B286="1500SC", AND(E286='club records'!$J$15, F286&lt;='club records'!$K$15)), "CR", " ")</f>
        <v xml:space="preserve"> </v>
      </c>
      <c r="AY286" s="14" t="str">
        <f>IF(AND(B286="2000SC", OR(AND(E286='club records'!$J$17, F286&lt;='club records'!$K$17), AND(E286='club records'!$J$18, F286&lt;='club records'!$K$18))), "CR", " ")</f>
        <v xml:space="preserve"> </v>
      </c>
      <c r="AZ286" s="14" t="str">
        <f>IF(AND(B286="3000SC", OR(AND(E286='club records'!$J$20, F286&lt;='club records'!$K$20), AND(E286='club records'!$J$21, F286&lt;='club records'!$K$21))), "CR", " ")</f>
        <v xml:space="preserve"> </v>
      </c>
      <c r="BA286" s="15" t="str">
        <f>IF(AND(B286="4x100", OR(AND(E286='club records'!$N$1, F286&lt;='club records'!$O$1), AND(E286='club records'!$N$2, F286&lt;='club records'!$O$2), AND(E286='club records'!$N$3, F286&lt;='club records'!$O$3), AND(E286='club records'!$N$4, F286&lt;='club records'!$O$4), AND(E286='club records'!$N$5, F286&lt;='club records'!$O$5))), "CR", " ")</f>
        <v xml:space="preserve"> </v>
      </c>
      <c r="BB286" s="15" t="str">
        <f>IF(AND(B286="4x200", OR(AND(E286='club records'!$N$6, F286&lt;='club records'!$O$6), AND(E286='club records'!$N$7, F286&lt;='club records'!$O$7), AND(E286='club records'!$N$8, F286&lt;='club records'!$O$8), AND(E286='club records'!$N$9, F286&lt;='club records'!$O$9), AND(E286='club records'!$N$10, F286&lt;='club records'!$O$10))), "CR", " ")</f>
        <v xml:space="preserve"> </v>
      </c>
      <c r="BC286" s="15" t="str">
        <f>IF(AND(B286="4x300", AND(E286='club records'!$N$11, F286&lt;='club records'!$O$11)), "CR", " ")</f>
        <v xml:space="preserve"> </v>
      </c>
      <c r="BD286" s="15" t="str">
        <f>IF(AND(B286="4x400", OR(AND(E286='club records'!$N$12, F286&lt;='club records'!$O$12), AND(E286='club records'!$N$13, F286&lt;='club records'!$O$13), AND(E286='club records'!$N$14, F286&lt;='club records'!$O$14), AND(E286='club records'!$N$15, F286&lt;='club records'!$O$15))), "CR", " ")</f>
        <v xml:space="preserve"> </v>
      </c>
      <c r="BE286" s="15" t="str">
        <f>IF(AND(B286="3x800", OR(AND(E286='club records'!$N$16, F286&lt;='club records'!$O$16), AND(E286='club records'!$N$17, F286&lt;='club records'!$O$17), AND(E286='club records'!$N$18, F286&lt;='club records'!$O$18))), "CR", " ")</f>
        <v xml:space="preserve"> </v>
      </c>
      <c r="BF286" s="15" t="str">
        <f>IF(AND(B286="pentathlon", OR(AND(E286='club records'!$N$21, F286&gt;='club records'!$O$21), AND(E286='club records'!$N$22, F286&gt;='club records'!$O$22),AND(E286='club records'!$N$23, F286&gt;='club records'!$O$23),AND(E286='club records'!$N$24, F286&gt;='club records'!$O$24))), "CR", " ")</f>
        <v xml:space="preserve"> </v>
      </c>
      <c r="BG286" s="15" t="str">
        <f>IF(AND(B286="heptathlon", OR(AND(E286='club records'!$N$26, F286&gt;='club records'!$O$26), AND(E286='club records'!$N$27, F286&gt;='club records'!$O$27))), "CR", " ")</f>
        <v xml:space="preserve"> </v>
      </c>
      <c r="BH286" s="15" t="str">
        <f>IF(AND(B286="decathlon", OR(AND(E286='club records'!$N$29, F286&gt;='club records'!$O$29), AND(E286='club records'!$N$30, F286&gt;='club records'!$O$30),AND(E286='club records'!$N$31, F286&gt;='club records'!$O$31))), "CR", " ")</f>
        <v xml:space="preserve"> </v>
      </c>
    </row>
    <row r="287" spans="1:60" ht="14.5" x14ac:dyDescent="0.35">
      <c r="A287" s="1" t="str">
        <f t="shared" si="24"/>
        <v>U17</v>
      </c>
      <c r="B287" s="2" t="s">
        <v>4</v>
      </c>
      <c r="C287" s="1" t="s">
        <v>145</v>
      </c>
      <c r="D287" s="1" t="s">
        <v>299</v>
      </c>
      <c r="E287" s="19" t="s">
        <v>14</v>
      </c>
      <c r="F287" s="21">
        <v>60.73</v>
      </c>
      <c r="G287" s="27">
        <v>43716</v>
      </c>
      <c r="H287" s="1" t="s">
        <v>552</v>
      </c>
      <c r="I287" s="1" t="s">
        <v>553</v>
      </c>
      <c r="J287" s="15" t="str">
        <f t="shared" si="25"/>
        <v/>
      </c>
      <c r="K287" s="15" t="str">
        <f>IF(AND(B287=100, OR(AND(E287='club records'!$B$6, F287&lt;='club records'!$C$6), AND(E287='club records'!$B$7, F287&lt;='club records'!$C$7), AND(E287='club records'!$B$8, F287&lt;='club records'!$C$8), AND(E287='club records'!$B$9, F287&lt;='club records'!$C$9), AND(E287='club records'!$B$10, F287&lt;='club records'!$C$10))), "CR", " ")</f>
        <v xml:space="preserve"> </v>
      </c>
      <c r="L287" s="15" t="str">
        <f>IF(AND(B287=200, OR(AND(E287='club records'!$B$11, F287&lt;='club records'!$C$11), AND(E287='club records'!$B$12, F287&lt;='club records'!$C$12), AND(E287='club records'!$B$13, F287&lt;='club records'!$C$13), AND(E287='club records'!$B$14, F287&lt;='club records'!$C$14), AND(E287='club records'!$B$15, F287&lt;='club records'!$C$15))), "CR", " ")</f>
        <v xml:space="preserve"> </v>
      </c>
      <c r="M287" s="15" t="str">
        <f>IF(AND(B287=300, OR(AND(E287='club records'!$B$16, F287&lt;='club records'!$C$16), AND(E287='club records'!$B$17, F287&lt;='club records'!$C$17))), "CR", " ")</f>
        <v xml:space="preserve"> </v>
      </c>
      <c r="N287" s="15" t="str">
        <f>IF(AND(B287=400, OR(AND(E287='club records'!$B$18, F287&lt;='club records'!$C$18), AND(E287='club records'!$B$19, F287&lt;='club records'!$C$19), AND(E287='club records'!$B$20, F287&lt;='club records'!$C$20), AND(E287='club records'!$B$21, F287&lt;='club records'!$C$21))), "CR", " ")</f>
        <v xml:space="preserve"> </v>
      </c>
      <c r="O287" s="15" t="str">
        <f>IF(AND(B287=800, OR(AND(E287='club records'!$B$22, F287&lt;='club records'!$C$22), AND(E287='club records'!$B$23, F287&lt;='club records'!$C$23), AND(E287='club records'!$B$24, F287&lt;='club records'!$C$24), AND(E287='club records'!$B$25, F287&lt;='club records'!$C$25), AND(E287='club records'!$B$26, F287&lt;='club records'!$C$26))), "CR", " ")</f>
        <v xml:space="preserve"> </v>
      </c>
      <c r="P287" s="15" t="str">
        <f>IF(AND(B287=1000, OR(AND(E287='club records'!$B$27, F287&lt;='club records'!$C$27), AND(E287='club records'!$B$28, F287&lt;='club records'!$C$28))), "CR", " ")</f>
        <v xml:space="preserve"> </v>
      </c>
      <c r="Q287" s="15" t="str">
        <f>IF(AND(B287=1500, OR(AND(E287='club records'!$B$29, F287&lt;='club records'!$C$29), AND(E287='club records'!$B$30, F287&lt;='club records'!$C$30), AND(E287='club records'!$B$31, F287&lt;='club records'!$C$31), AND(E287='club records'!$B$32, F287&lt;='club records'!$C$32), AND(E287='club records'!$B$33, F287&lt;='club records'!$C$33))), "CR", " ")</f>
        <v xml:space="preserve"> </v>
      </c>
      <c r="R287" s="15" t="str">
        <f>IF(AND(B287="1600 (Mile)",OR(AND(E287='club records'!$B$34,F287&lt;='club records'!$C$34),AND(E287='club records'!$B$35,F287&lt;='club records'!$C$35),AND(E287='club records'!$B$36,F287&lt;='club records'!$C$36),AND(E287='club records'!$B$37,F287&lt;='club records'!$C$37))),"CR"," ")</f>
        <v xml:space="preserve"> </v>
      </c>
      <c r="S287" s="15" t="str">
        <f>IF(AND(B287=3000, OR(AND(E287='club records'!$B$38, F287&lt;='club records'!$C$38), AND(E287='club records'!$B$39, F287&lt;='club records'!$C$39), AND(E287='club records'!$B$40, F287&lt;='club records'!$C$40), AND(E287='club records'!$B$41, F287&lt;='club records'!$C$41))), "CR", " ")</f>
        <v xml:space="preserve"> </v>
      </c>
      <c r="T287" s="15" t="str">
        <f>IF(AND(B287=5000, OR(AND(E287='club records'!$B$42, F287&lt;='club records'!$C$42), AND(E287='club records'!$B$43, F287&lt;='club records'!$C$43))), "CR", " ")</f>
        <v xml:space="preserve"> </v>
      </c>
      <c r="U287" s="14" t="str">
        <f>IF(AND(B287=10000, OR(AND(E287='club records'!$B$44, F287&lt;='club records'!$C$44), AND(E287='club records'!$B$45, F287&lt;='club records'!$C$45))), "CR", " ")</f>
        <v xml:space="preserve"> </v>
      </c>
      <c r="V287" s="14" t="str">
        <f>IF(AND(B287="high jump", OR(AND(E287='club records'!$F$1, F287&gt;='club records'!$G$1), AND(E287='club records'!$F$2, F287&gt;='club records'!$G$2), AND(E287='club records'!$F$3, F287&gt;='club records'!$G$3), AND(E287='club records'!$F$4, F287&gt;='club records'!$G$4), AND(E287='club records'!$F$5, F287&gt;='club records'!$G$5))), "CR", " ")</f>
        <v xml:space="preserve"> </v>
      </c>
      <c r="W287" s="14" t="str">
        <f>IF(AND(B287="long jump", OR(AND(E287='club records'!$F$6, F287&gt;='club records'!$G$6), AND(E287='club records'!$F$7, F287&gt;='club records'!$G$7), AND(E287='club records'!$F$8, F287&gt;='club records'!$G$8), AND(E287='club records'!$F$9, F287&gt;='club records'!$G$9), AND(E287='club records'!$F$10, F287&gt;='club records'!$G$10))), "CR", " ")</f>
        <v xml:space="preserve"> </v>
      </c>
      <c r="X287" s="14" t="str">
        <f>IF(AND(B287="triple jump", OR(AND(E287='club records'!$F$11, F287&gt;='club records'!$G$11), AND(E287='club records'!$F$12, F287&gt;='club records'!$G$12), AND(E287='club records'!$F$13, F287&gt;='club records'!$G$13), AND(E287='club records'!$F$14, F287&gt;='club records'!$G$14), AND(E287='club records'!$F$15, F287&gt;='club records'!$G$15))), "CR", " ")</f>
        <v xml:space="preserve"> </v>
      </c>
      <c r="Y287" s="14" t="str">
        <f>IF(AND(B287="pole vault", OR(AND(E287='club records'!$F$16, F287&gt;='club records'!$G$16), AND(E287='club records'!$F$17, F287&gt;='club records'!$G$17), AND(E287='club records'!$F$18, F287&gt;='club records'!$G$18), AND(E287='club records'!$F$19, F287&gt;='club records'!$G$19), AND(E287='club records'!$F$20, F287&gt;='club records'!$G$20))), "CR", " ")</f>
        <v xml:space="preserve"> </v>
      </c>
      <c r="Z287" s="14" t="str">
        <f>IF(AND(B287="discus 1", E287='club records'!$F$21, F287&gt;='club records'!$G$21), "CR", " ")</f>
        <v xml:space="preserve"> </v>
      </c>
      <c r="AA287" s="14" t="str">
        <f>IF(AND(B287="discus 1.25", E287='club records'!$F$22, F287&gt;='club records'!$G$22), "CR", " ")</f>
        <v xml:space="preserve"> </v>
      </c>
      <c r="AB287" s="14" t="str">
        <f>IF(AND(B287="discus 1.5", E287='club records'!$F$23, F287&gt;='club records'!$G$23), "CR", " ")</f>
        <v xml:space="preserve"> </v>
      </c>
      <c r="AC287" s="14" t="str">
        <f>IF(AND(B287="discus 1.75", E287='club records'!$F$24, F287&gt;='club records'!$G$24), "CR", " ")</f>
        <v xml:space="preserve"> </v>
      </c>
      <c r="AD287" s="14" t="str">
        <f>IF(AND(B287="discus 2", E287='club records'!$F$25, F287&gt;='club records'!$G$25), "CR", " ")</f>
        <v xml:space="preserve"> </v>
      </c>
      <c r="AE287" s="14" t="str">
        <f>IF(AND(B287="hammer 4", E287='club records'!$F$27, F287&gt;='club records'!$G$27), "CR", " ")</f>
        <v xml:space="preserve"> </v>
      </c>
      <c r="AF287" s="14" t="str">
        <f>IF(AND(B287="hammer 5", E287='club records'!$F$28, F287&gt;='club records'!$G$28), "CR", " ")</f>
        <v xml:space="preserve"> </v>
      </c>
      <c r="AG287" s="14" t="str">
        <f>IF(AND(B287="hammer 6", E287='club records'!$F$29, F287&gt;='club records'!$G$29), "CR", " ")</f>
        <v xml:space="preserve"> </v>
      </c>
      <c r="AH287" s="14" t="str">
        <f>IF(AND(B287="hammer 7.26", E287='club records'!$F$30, F287&gt;='club records'!$G$30), "CR", " ")</f>
        <v xml:space="preserve"> </v>
      </c>
      <c r="AI287" s="14" t="str">
        <f>IF(AND(B287="javelin 400", E287='club records'!$F$31, F287&gt;='club records'!$G$31), "CR", " ")</f>
        <v xml:space="preserve"> </v>
      </c>
      <c r="AJ287" s="14" t="str">
        <f>IF(AND(B287="javelin 600", E287='club records'!$F$32, F287&gt;='club records'!$G$32), "CR", " ")</f>
        <v xml:space="preserve"> </v>
      </c>
      <c r="AK287" s="14" t="str">
        <f>IF(AND(B287="javelin 700", E287='club records'!$F$33, F287&gt;='club records'!$G$33), "CR", " ")</f>
        <v xml:space="preserve"> </v>
      </c>
      <c r="AL287" s="14" t="str">
        <f>IF(AND(B287="javelin 800", OR(AND(E287='club records'!$F$34, F287&gt;='club records'!$G$34), AND(E287='club records'!$F$35, F287&gt;='club records'!$G$35))), "CR", " ")</f>
        <v xml:space="preserve"> </v>
      </c>
      <c r="AM287" s="14" t="str">
        <f>IF(AND(B287="shot 3", E287='club records'!$F$36, F287&gt;='club records'!$G$36), "CR", " ")</f>
        <v xml:space="preserve"> </v>
      </c>
      <c r="AN287" s="14" t="str">
        <f>IF(AND(B287="shot 4", E287='club records'!$F$37, F287&gt;='club records'!$G$37), "CR", " ")</f>
        <v xml:space="preserve"> </v>
      </c>
      <c r="AO287" s="14" t="str">
        <f>IF(AND(B287="shot 5", E287='club records'!$F$38, F287&gt;='club records'!$G$38), "CR", " ")</f>
        <v xml:space="preserve"> </v>
      </c>
      <c r="AP287" s="14" t="str">
        <f>IF(AND(B287="shot 6", E287='club records'!$F$39, F287&gt;='club records'!$G$39), "CR", " ")</f>
        <v xml:space="preserve"> </v>
      </c>
      <c r="AQ287" s="14" t="str">
        <f>IF(AND(B287="shot 7.26", E287='club records'!$F$40, F287&gt;='club records'!$G$40), "CR", " ")</f>
        <v xml:space="preserve"> </v>
      </c>
      <c r="AR287" s="14" t="str">
        <f>IF(AND(B287="60H",OR(AND(E287='club records'!$J$1,F287&lt;='club records'!$K$1),AND(E287='club records'!$J$2,F287&lt;='club records'!$K$2),AND(E287='club records'!$J$3,F287&lt;='club records'!$K$3),AND(E287='club records'!$J$4,F287&lt;='club records'!$K$4),AND(E287='club records'!$J$5,F287&lt;='club records'!$K$5))),"CR"," ")</f>
        <v xml:space="preserve"> </v>
      </c>
      <c r="AS287" s="14" t="str">
        <f>IF(AND(B287="75H", AND(E287='club records'!$J$6, F287&lt;='club records'!$K$6)), "CR", " ")</f>
        <v xml:space="preserve"> </v>
      </c>
      <c r="AT287" s="14" t="str">
        <f>IF(AND(B287="80H", AND(E287='club records'!$J$7, F287&lt;='club records'!$K$7)), "CR", " ")</f>
        <v xml:space="preserve"> </v>
      </c>
      <c r="AU287" s="14" t="str">
        <f>IF(AND(B287="100H", AND(E287='club records'!$J$8, F287&lt;='club records'!$K$8)), "CR", " ")</f>
        <v xml:space="preserve"> </v>
      </c>
      <c r="AV287" s="14" t="str">
        <f>IF(AND(B287="110H", OR(AND(E287='club records'!$J$9, F287&lt;='club records'!$K$9), AND(E287='club records'!$J$10, F287&lt;='club records'!$K$10))), "CR", " ")</f>
        <v xml:space="preserve"> </v>
      </c>
      <c r="AW287" s="14" t="str">
        <f>IF(AND(B287="400H", OR(AND(E287='club records'!$J$11, F287&lt;='club records'!$K$11), AND(E287='club records'!$J$12, F287&lt;='club records'!$K$12), AND(E287='club records'!$J$13, F287&lt;='club records'!$K$13), AND(E287='club records'!$J$14, F287&lt;='club records'!$K$14))), "CR", " ")</f>
        <v xml:space="preserve"> </v>
      </c>
      <c r="AX287" s="14" t="str">
        <f>IF(AND(B287="1500SC", AND(E287='club records'!$J$15, F287&lt;='club records'!$K$15)), "CR", " ")</f>
        <v xml:space="preserve"> </v>
      </c>
      <c r="AY287" s="14" t="str">
        <f>IF(AND(B287="2000SC", OR(AND(E287='club records'!$J$17, F287&lt;='club records'!$K$17), AND(E287='club records'!$J$18, F287&lt;='club records'!$K$18))), "CR", " ")</f>
        <v xml:space="preserve"> </v>
      </c>
      <c r="AZ287" s="14" t="str">
        <f>IF(AND(B287="3000SC", OR(AND(E287='club records'!$J$20, F287&lt;='club records'!$K$20), AND(E287='club records'!$J$21, F287&lt;='club records'!$K$21))), "CR", " ")</f>
        <v xml:space="preserve"> </v>
      </c>
      <c r="BA287" s="15" t="str">
        <f>IF(AND(B287="4x100", OR(AND(E287='club records'!$N$1, F287&lt;='club records'!$O$1), AND(E287='club records'!$N$2, F287&lt;='club records'!$O$2), AND(E287='club records'!$N$3, F287&lt;='club records'!$O$3), AND(E287='club records'!$N$4, F287&lt;='club records'!$O$4), AND(E287='club records'!$N$5, F287&lt;='club records'!$O$5))), "CR", " ")</f>
        <v xml:space="preserve"> </v>
      </c>
      <c r="BB287" s="15" t="str">
        <f>IF(AND(B287="4x200", OR(AND(E287='club records'!$N$6, F287&lt;='club records'!$O$6), AND(E287='club records'!$N$7, F287&lt;='club records'!$O$7), AND(E287='club records'!$N$8, F287&lt;='club records'!$O$8), AND(E287='club records'!$N$9, F287&lt;='club records'!$O$9), AND(E287='club records'!$N$10, F287&lt;='club records'!$O$10))), "CR", " ")</f>
        <v xml:space="preserve"> </v>
      </c>
      <c r="BC287" s="15" t="str">
        <f>IF(AND(B287="4x300", AND(E287='club records'!$N$11, F287&lt;='club records'!$O$11)), "CR", " ")</f>
        <v xml:space="preserve"> </v>
      </c>
      <c r="BD287" s="15" t="str">
        <f>IF(AND(B287="4x400", OR(AND(E287='club records'!$N$12, F287&lt;='club records'!$O$12), AND(E287='club records'!$N$13, F287&lt;='club records'!$O$13), AND(E287='club records'!$N$14, F287&lt;='club records'!$O$14), AND(E287='club records'!$N$15, F287&lt;='club records'!$O$15))), "CR", " ")</f>
        <v xml:space="preserve"> </v>
      </c>
      <c r="BE287" s="15" t="str">
        <f>IF(AND(B287="3x800", OR(AND(E287='club records'!$N$16, F287&lt;='club records'!$O$16), AND(E287='club records'!$N$17, F287&lt;='club records'!$O$17), AND(E287='club records'!$N$18, F287&lt;='club records'!$O$18))), "CR", " ")</f>
        <v xml:space="preserve"> </v>
      </c>
      <c r="BF287" s="15" t="str">
        <f>IF(AND(B287="pentathlon", OR(AND(E287='club records'!$N$21, F287&gt;='club records'!$O$21), AND(E287='club records'!$N$22, F287&gt;='club records'!$O$22),AND(E287='club records'!$N$23, F287&gt;='club records'!$O$23),AND(E287='club records'!$N$24, F287&gt;='club records'!$O$24))), "CR", " ")</f>
        <v xml:space="preserve"> </v>
      </c>
      <c r="BG287" s="15" t="str">
        <f>IF(AND(B287="heptathlon", OR(AND(E287='club records'!$N$26, F287&gt;='club records'!$O$26), AND(E287='club records'!$N$27, F287&gt;='club records'!$O$27))), "CR", " ")</f>
        <v xml:space="preserve"> </v>
      </c>
      <c r="BH287" s="15" t="str">
        <f>IF(AND(B287="decathlon", OR(AND(E287='club records'!$N$29, F287&gt;='club records'!$O$29), AND(E287='club records'!$N$30, F287&gt;='club records'!$O$30),AND(E287='club records'!$N$31, F287&gt;='club records'!$O$31))), "CR", " ")</f>
        <v xml:space="preserve"> </v>
      </c>
    </row>
    <row r="288" spans="1:60" ht="15.75" customHeight="1" x14ac:dyDescent="0.35">
      <c r="A288" s="1" t="str">
        <f t="shared" si="24"/>
        <v>U17</v>
      </c>
      <c r="B288" s="2" t="s">
        <v>4</v>
      </c>
      <c r="C288" s="1" t="s">
        <v>117</v>
      </c>
      <c r="D288" s="1" t="s">
        <v>118</v>
      </c>
      <c r="E288" s="19" t="s">
        <v>14</v>
      </c>
      <c r="F288" s="21">
        <v>65.849999999999994</v>
      </c>
      <c r="G288" s="27">
        <v>43611</v>
      </c>
      <c r="H288" s="1" t="s">
        <v>335</v>
      </c>
      <c r="I288" s="1" t="s">
        <v>361</v>
      </c>
      <c r="J288" s="15" t="str">
        <f t="shared" si="25"/>
        <v/>
      </c>
      <c r="K288" s="15" t="str">
        <f>IF(AND(B288=100, OR(AND(E288='club records'!$B$6, F288&lt;='club records'!$C$6), AND(E288='club records'!$B$7, F288&lt;='club records'!$C$7), AND(E288='club records'!$B$8, F288&lt;='club records'!$C$8), AND(E288='club records'!$B$9, F288&lt;='club records'!$C$9), AND(E288='club records'!$B$10, F288&lt;='club records'!$C$10))), "CR", " ")</f>
        <v xml:space="preserve"> </v>
      </c>
      <c r="L288" s="15" t="str">
        <f>IF(AND(B288=200, OR(AND(E288='club records'!$B$11, F288&lt;='club records'!$C$11), AND(E288='club records'!$B$12, F288&lt;='club records'!$C$12), AND(E288='club records'!$B$13, F288&lt;='club records'!$C$13), AND(E288='club records'!$B$14, F288&lt;='club records'!$C$14), AND(E288='club records'!$B$15, F288&lt;='club records'!$C$15))), "CR", " ")</f>
        <v xml:space="preserve"> </v>
      </c>
      <c r="M288" s="15" t="str">
        <f>IF(AND(B288=300, OR(AND(E288='club records'!$B$16, F288&lt;='club records'!$C$16), AND(E288='club records'!$B$17, F288&lt;='club records'!$C$17))), "CR", " ")</f>
        <v xml:space="preserve"> </v>
      </c>
      <c r="N288" s="15" t="str">
        <f>IF(AND(B288=400, OR(AND(E288='club records'!$B$18, F288&lt;='club records'!$C$18), AND(E288='club records'!$B$19, F288&lt;='club records'!$C$19), AND(E288='club records'!$B$20, F288&lt;='club records'!$C$20), AND(E288='club records'!$B$21, F288&lt;='club records'!$C$21))), "CR", " ")</f>
        <v xml:space="preserve"> </v>
      </c>
      <c r="O288" s="15" t="str">
        <f>IF(AND(B288=800, OR(AND(E288='club records'!$B$22, F288&lt;='club records'!$C$22), AND(E288='club records'!$B$23, F288&lt;='club records'!$C$23), AND(E288='club records'!$B$24, F288&lt;='club records'!$C$24), AND(E288='club records'!$B$25, F288&lt;='club records'!$C$25), AND(E288='club records'!$B$26, F288&lt;='club records'!$C$26))), "CR", " ")</f>
        <v xml:space="preserve"> </v>
      </c>
      <c r="P288" s="15" t="str">
        <f>IF(AND(B288=1000, OR(AND(E288='club records'!$B$27, F288&lt;='club records'!$C$27), AND(E288='club records'!$B$28, F288&lt;='club records'!$C$28))), "CR", " ")</f>
        <v xml:space="preserve"> </v>
      </c>
      <c r="Q288" s="15" t="str">
        <f>IF(AND(B288=1500, OR(AND(E288='club records'!$B$29, F288&lt;='club records'!$C$29), AND(E288='club records'!$B$30, F288&lt;='club records'!$C$30), AND(E288='club records'!$B$31, F288&lt;='club records'!$C$31), AND(E288='club records'!$B$32, F288&lt;='club records'!$C$32), AND(E288='club records'!$B$33, F288&lt;='club records'!$C$33))), "CR", " ")</f>
        <v xml:space="preserve"> </v>
      </c>
      <c r="R288" s="15" t="str">
        <f>IF(AND(B288="1600 (Mile)",OR(AND(E288='club records'!$B$34,F288&lt;='club records'!$C$34),AND(E288='club records'!$B$35,F288&lt;='club records'!$C$35),AND(E288='club records'!$B$36,F288&lt;='club records'!$C$36),AND(E288='club records'!$B$37,F288&lt;='club records'!$C$37))),"CR"," ")</f>
        <v xml:space="preserve"> </v>
      </c>
      <c r="S288" s="15" t="str">
        <f>IF(AND(B288=3000, OR(AND(E288='club records'!$B$38, F288&lt;='club records'!$C$38), AND(E288='club records'!$B$39, F288&lt;='club records'!$C$39), AND(E288='club records'!$B$40, F288&lt;='club records'!$C$40), AND(E288='club records'!$B$41, F288&lt;='club records'!$C$41))), "CR", " ")</f>
        <v xml:space="preserve"> </v>
      </c>
      <c r="T288" s="15" t="str">
        <f>IF(AND(B288=5000, OR(AND(E288='club records'!$B$42, F288&lt;='club records'!$C$42), AND(E288='club records'!$B$43, F288&lt;='club records'!$C$43))), "CR", " ")</f>
        <v xml:space="preserve"> </v>
      </c>
      <c r="U288" s="14" t="str">
        <f>IF(AND(B288=10000, OR(AND(E288='club records'!$B$44, F288&lt;='club records'!$C$44), AND(E288='club records'!$B$45, F288&lt;='club records'!$C$45))), "CR", " ")</f>
        <v xml:space="preserve"> </v>
      </c>
      <c r="V288" s="14" t="str">
        <f>IF(AND(B288="high jump", OR(AND(E288='club records'!$F$1, F288&gt;='club records'!$G$1), AND(E288='club records'!$F$2, F288&gt;='club records'!$G$2), AND(E288='club records'!$F$3, F288&gt;='club records'!$G$3), AND(E288='club records'!$F$4, F288&gt;='club records'!$G$4), AND(E288='club records'!$F$5, F288&gt;='club records'!$G$5))), "CR", " ")</f>
        <v xml:space="preserve"> </v>
      </c>
      <c r="W288" s="14" t="str">
        <f>IF(AND(B288="long jump", OR(AND(E288='club records'!$F$6, F288&gt;='club records'!$G$6), AND(E288='club records'!$F$7, F288&gt;='club records'!$G$7), AND(E288='club records'!$F$8, F288&gt;='club records'!$G$8), AND(E288='club records'!$F$9, F288&gt;='club records'!$G$9), AND(E288='club records'!$F$10, F288&gt;='club records'!$G$10))), "CR", " ")</f>
        <v xml:space="preserve"> </v>
      </c>
      <c r="X288" s="14" t="str">
        <f>IF(AND(B288="triple jump", OR(AND(E288='club records'!$F$11, F288&gt;='club records'!$G$11), AND(E288='club records'!$F$12, F288&gt;='club records'!$G$12), AND(E288='club records'!$F$13, F288&gt;='club records'!$G$13), AND(E288='club records'!$F$14, F288&gt;='club records'!$G$14), AND(E288='club records'!$F$15, F288&gt;='club records'!$G$15))), "CR", " ")</f>
        <v xml:space="preserve"> </v>
      </c>
      <c r="Y288" s="14" t="str">
        <f>IF(AND(B288="pole vault", OR(AND(E288='club records'!$F$16, F288&gt;='club records'!$G$16), AND(E288='club records'!$F$17, F288&gt;='club records'!$G$17), AND(E288='club records'!$F$18, F288&gt;='club records'!$G$18), AND(E288='club records'!$F$19, F288&gt;='club records'!$G$19), AND(E288='club records'!$F$20, F288&gt;='club records'!$G$20))), "CR", " ")</f>
        <v xml:space="preserve"> </v>
      </c>
      <c r="Z288" s="14" t="str">
        <f>IF(AND(B288="discus 1", E288='club records'!$F$21, F288&gt;='club records'!$G$21), "CR", " ")</f>
        <v xml:space="preserve"> </v>
      </c>
      <c r="AA288" s="14" t="str">
        <f>IF(AND(B288="discus 1.25", E288='club records'!$F$22, F288&gt;='club records'!$G$22), "CR", " ")</f>
        <v xml:space="preserve"> </v>
      </c>
      <c r="AB288" s="14" t="str">
        <f>IF(AND(B288="discus 1.5", E288='club records'!$F$23, F288&gt;='club records'!$G$23), "CR", " ")</f>
        <v xml:space="preserve"> </v>
      </c>
      <c r="AC288" s="14" t="str">
        <f>IF(AND(B288="discus 1.75", E288='club records'!$F$24, F288&gt;='club records'!$G$24), "CR", " ")</f>
        <v xml:space="preserve"> </v>
      </c>
      <c r="AD288" s="14" t="str">
        <f>IF(AND(B288="discus 2", E288='club records'!$F$25, F288&gt;='club records'!$G$25), "CR", " ")</f>
        <v xml:space="preserve"> </v>
      </c>
      <c r="AE288" s="14" t="str">
        <f>IF(AND(B288="hammer 4", E288='club records'!$F$27, F288&gt;='club records'!$G$27), "CR", " ")</f>
        <v xml:space="preserve"> </v>
      </c>
      <c r="AF288" s="14" t="str">
        <f>IF(AND(B288="hammer 5", E288='club records'!$F$28, F288&gt;='club records'!$G$28), "CR", " ")</f>
        <v xml:space="preserve"> </v>
      </c>
      <c r="AG288" s="14" t="str">
        <f>IF(AND(B288="hammer 6", E288='club records'!$F$29, F288&gt;='club records'!$G$29), "CR", " ")</f>
        <v xml:space="preserve"> </v>
      </c>
      <c r="AH288" s="14" t="str">
        <f>IF(AND(B288="hammer 7.26", E288='club records'!$F$30, F288&gt;='club records'!$G$30), "CR", " ")</f>
        <v xml:space="preserve"> </v>
      </c>
      <c r="AI288" s="14" t="str">
        <f>IF(AND(B288="javelin 400", E288='club records'!$F$31, F288&gt;='club records'!$G$31), "CR", " ")</f>
        <v xml:space="preserve"> </v>
      </c>
      <c r="AJ288" s="14" t="str">
        <f>IF(AND(B288="javelin 600", E288='club records'!$F$32, F288&gt;='club records'!$G$32), "CR", " ")</f>
        <v xml:space="preserve"> </v>
      </c>
      <c r="AK288" s="14" t="str">
        <f>IF(AND(B288="javelin 700", E288='club records'!$F$33, F288&gt;='club records'!$G$33), "CR", " ")</f>
        <v xml:space="preserve"> </v>
      </c>
      <c r="AL288" s="14" t="str">
        <f>IF(AND(B288="javelin 800", OR(AND(E288='club records'!$F$34, F288&gt;='club records'!$G$34), AND(E288='club records'!$F$35, F288&gt;='club records'!$G$35))), "CR", " ")</f>
        <v xml:space="preserve"> </v>
      </c>
      <c r="AM288" s="14" t="str">
        <f>IF(AND(B288="shot 3", E288='club records'!$F$36, F288&gt;='club records'!$G$36), "CR", " ")</f>
        <v xml:space="preserve"> </v>
      </c>
      <c r="AN288" s="14" t="str">
        <f>IF(AND(B288="shot 4", E288='club records'!$F$37, F288&gt;='club records'!$G$37), "CR", " ")</f>
        <v xml:space="preserve"> </v>
      </c>
      <c r="AO288" s="14" t="str">
        <f>IF(AND(B288="shot 5", E288='club records'!$F$38, F288&gt;='club records'!$G$38), "CR", " ")</f>
        <v xml:space="preserve"> </v>
      </c>
      <c r="AP288" s="14" t="str">
        <f>IF(AND(B288="shot 6", E288='club records'!$F$39, F288&gt;='club records'!$G$39), "CR", " ")</f>
        <v xml:space="preserve"> </v>
      </c>
      <c r="AQ288" s="14" t="str">
        <f>IF(AND(B288="shot 7.26", E288='club records'!$F$40, F288&gt;='club records'!$G$40), "CR", " ")</f>
        <v xml:space="preserve"> </v>
      </c>
      <c r="AR288" s="14" t="str">
        <f>IF(AND(B288="60H",OR(AND(E288='club records'!$J$1,F288&lt;='club records'!$K$1),AND(E288='club records'!$J$2,F288&lt;='club records'!$K$2),AND(E288='club records'!$J$3,F288&lt;='club records'!$K$3),AND(E288='club records'!$J$4,F288&lt;='club records'!$K$4),AND(E288='club records'!$J$5,F288&lt;='club records'!$K$5))),"CR"," ")</f>
        <v xml:space="preserve"> </v>
      </c>
      <c r="AS288" s="14" t="str">
        <f>IF(AND(B288="75H", AND(E288='club records'!$J$6, F288&lt;='club records'!$K$6)), "CR", " ")</f>
        <v xml:space="preserve"> </v>
      </c>
      <c r="AT288" s="14" t="str">
        <f>IF(AND(B288="80H", AND(E288='club records'!$J$7, F288&lt;='club records'!$K$7)), "CR", " ")</f>
        <v xml:space="preserve"> </v>
      </c>
      <c r="AU288" s="14" t="str">
        <f>IF(AND(B288="100H", AND(E288='club records'!$J$8, F288&lt;='club records'!$K$8)), "CR", " ")</f>
        <v xml:space="preserve"> </v>
      </c>
      <c r="AV288" s="14" t="str">
        <f>IF(AND(B288="110H", OR(AND(E288='club records'!$J$9, F288&lt;='club records'!$K$9), AND(E288='club records'!$J$10, F288&lt;='club records'!$K$10))), "CR", " ")</f>
        <v xml:space="preserve"> </v>
      </c>
      <c r="AW288" s="14" t="str">
        <f>IF(AND(B288="400H", OR(AND(E288='club records'!$J$11, F288&lt;='club records'!$K$11), AND(E288='club records'!$J$12, F288&lt;='club records'!$K$12), AND(E288='club records'!$J$13, F288&lt;='club records'!$K$13), AND(E288='club records'!$J$14, F288&lt;='club records'!$K$14))), "CR", " ")</f>
        <v xml:space="preserve"> </v>
      </c>
      <c r="AX288" s="14" t="str">
        <f>IF(AND(B288="1500SC", AND(E288='club records'!$J$15, F288&lt;='club records'!$K$15)), "CR", " ")</f>
        <v xml:space="preserve"> </v>
      </c>
      <c r="AY288" s="14" t="str">
        <f>IF(AND(B288="2000SC", OR(AND(E288='club records'!$J$17, F288&lt;='club records'!$K$17), AND(E288='club records'!$J$18, F288&lt;='club records'!$K$18))), "CR", " ")</f>
        <v xml:space="preserve"> </v>
      </c>
      <c r="AZ288" s="14" t="str">
        <f>IF(AND(B288="3000SC", OR(AND(E288='club records'!$J$20, F288&lt;='club records'!$K$20), AND(E288='club records'!$J$21, F288&lt;='club records'!$K$21))), "CR", " ")</f>
        <v xml:space="preserve"> </v>
      </c>
      <c r="BA288" s="15" t="str">
        <f>IF(AND(B288="4x100", OR(AND(E288='club records'!$N$1, F288&lt;='club records'!$O$1), AND(E288='club records'!$N$2, F288&lt;='club records'!$O$2), AND(E288='club records'!$N$3, F288&lt;='club records'!$O$3), AND(E288='club records'!$N$4, F288&lt;='club records'!$O$4), AND(E288='club records'!$N$5, F288&lt;='club records'!$O$5))), "CR", " ")</f>
        <v xml:space="preserve"> </v>
      </c>
      <c r="BB288" s="15" t="str">
        <f>IF(AND(B288="4x200", OR(AND(E288='club records'!$N$6, F288&lt;='club records'!$O$6), AND(E288='club records'!$N$7, F288&lt;='club records'!$O$7), AND(E288='club records'!$N$8, F288&lt;='club records'!$O$8), AND(E288='club records'!$N$9, F288&lt;='club records'!$O$9), AND(E288='club records'!$N$10, F288&lt;='club records'!$O$10))), "CR", " ")</f>
        <v xml:space="preserve"> </v>
      </c>
      <c r="BC288" s="15" t="str">
        <f>IF(AND(B288="4x300", AND(E288='club records'!$N$11, F288&lt;='club records'!$O$11)), "CR", " ")</f>
        <v xml:space="preserve"> </v>
      </c>
      <c r="BD288" s="15" t="str">
        <f>IF(AND(B288="4x400", OR(AND(E288='club records'!$N$12, F288&lt;='club records'!$O$12), AND(E288='club records'!$N$13, F288&lt;='club records'!$O$13), AND(E288='club records'!$N$14, F288&lt;='club records'!$O$14), AND(E288='club records'!$N$15, F288&lt;='club records'!$O$15))), "CR", " ")</f>
        <v xml:space="preserve"> </v>
      </c>
      <c r="BE288" s="15" t="str">
        <f>IF(AND(B288="3x800", OR(AND(E288='club records'!$N$16, F288&lt;='club records'!$O$16), AND(E288='club records'!$N$17, F288&lt;='club records'!$O$17), AND(E288='club records'!$N$18, F288&lt;='club records'!$O$18))), "CR", " ")</f>
        <v xml:space="preserve"> </v>
      </c>
      <c r="BF288" s="15" t="str">
        <f>IF(AND(B288="pentathlon", OR(AND(E288='club records'!$N$21, F288&gt;='club records'!$O$21), AND(E288='club records'!$N$22, F288&gt;='club records'!$O$22),AND(E288='club records'!$N$23, F288&gt;='club records'!$O$23),AND(E288='club records'!$N$24, F288&gt;='club records'!$O$24))), "CR", " ")</f>
        <v xml:space="preserve"> </v>
      </c>
      <c r="BG288" s="15" t="str">
        <f>IF(AND(B288="heptathlon", OR(AND(E288='club records'!$N$26, F288&gt;='club records'!$O$26), AND(E288='club records'!$N$27, F288&gt;='club records'!$O$27))), "CR", " ")</f>
        <v xml:space="preserve"> </v>
      </c>
      <c r="BH288" s="15" t="str">
        <f>IF(AND(B288="decathlon", OR(AND(E288='club records'!$N$29, F288&gt;='club records'!$O$29), AND(E288='club records'!$N$30, F288&gt;='club records'!$O$30),AND(E288='club records'!$N$31, F288&gt;='club records'!$O$31))), "CR", " ")</f>
        <v xml:space="preserve"> </v>
      </c>
    </row>
    <row r="289" spans="1:60" ht="26" customHeight="1" x14ac:dyDescent="0.35">
      <c r="A289" s="1" t="str">
        <f t="shared" si="24"/>
        <v>U17</v>
      </c>
      <c r="B289" s="2" t="s">
        <v>216</v>
      </c>
      <c r="C289" s="38" t="s">
        <v>613</v>
      </c>
      <c r="D289" s="38"/>
      <c r="E289" s="19" t="s">
        <v>14</v>
      </c>
      <c r="F289" s="21">
        <v>45</v>
      </c>
      <c r="G289" s="27">
        <v>43646</v>
      </c>
      <c r="H289" s="1" t="s">
        <v>471</v>
      </c>
      <c r="I289" s="1" t="s">
        <v>442</v>
      </c>
      <c r="J289" s="15" t="str">
        <f t="shared" si="25"/>
        <v/>
      </c>
      <c r="K289" s="15" t="str">
        <f>IF(AND(B289=100, OR(AND(E289='club records'!$B$6, F289&lt;='club records'!$C$6), AND(E289='club records'!$B$7, F289&lt;='club records'!$C$7), AND(E289='club records'!$B$8, F289&lt;='club records'!$C$8), AND(E289='club records'!$B$9, F289&lt;='club records'!$C$9), AND(E289='club records'!$B$10, F289&lt;='club records'!$C$10))), "CR", " ")</f>
        <v xml:space="preserve"> </v>
      </c>
      <c r="L289" s="15" t="str">
        <f>IF(AND(B289=200, OR(AND(E289='club records'!$B$11, F289&lt;='club records'!$C$11), AND(E289='club records'!$B$12, F289&lt;='club records'!$C$12), AND(E289='club records'!$B$13, F289&lt;='club records'!$C$13), AND(E289='club records'!$B$14, F289&lt;='club records'!$C$14), AND(E289='club records'!$B$15, F289&lt;='club records'!$C$15))), "CR", " ")</f>
        <v xml:space="preserve"> </v>
      </c>
      <c r="M289" s="15" t="str">
        <f>IF(AND(B289=300, OR(AND(E289='club records'!$B$16, F289&lt;='club records'!$C$16), AND(E289='club records'!$B$17, F289&lt;='club records'!$C$17))), "CR", " ")</f>
        <v xml:space="preserve"> </v>
      </c>
      <c r="N289" s="15" t="str">
        <f>IF(AND(B289=400, OR(AND(E289='club records'!$B$18, F289&lt;='club records'!$C$18), AND(E289='club records'!$B$19, F289&lt;='club records'!$C$19), AND(E289='club records'!$B$20, F289&lt;='club records'!$C$20), AND(E289='club records'!$B$21, F289&lt;='club records'!$C$21))), "CR", " ")</f>
        <v xml:space="preserve"> </v>
      </c>
      <c r="O289" s="15" t="str">
        <f>IF(AND(B289=800, OR(AND(E289='club records'!$B$22, F289&lt;='club records'!$C$22), AND(E289='club records'!$B$23, F289&lt;='club records'!$C$23), AND(E289='club records'!$B$24, F289&lt;='club records'!$C$24), AND(E289='club records'!$B$25, F289&lt;='club records'!$C$25), AND(E289='club records'!$B$26, F289&lt;='club records'!$C$26))), "CR", " ")</f>
        <v xml:space="preserve"> </v>
      </c>
      <c r="P289" s="15" t="str">
        <f>IF(AND(B289=1000, OR(AND(E289='club records'!$B$27, F289&lt;='club records'!$C$27), AND(E289='club records'!$B$28, F289&lt;='club records'!$C$28))), "CR", " ")</f>
        <v xml:space="preserve"> </v>
      </c>
      <c r="Q289" s="15" t="str">
        <f>IF(AND(B289=1500, OR(AND(E289='club records'!$B$29, F289&lt;='club records'!$C$29), AND(E289='club records'!$B$30, F289&lt;='club records'!$C$30), AND(E289='club records'!$B$31, F289&lt;='club records'!$C$31), AND(E289='club records'!$B$32, F289&lt;='club records'!$C$32), AND(E289='club records'!$B$33, F289&lt;='club records'!$C$33))), "CR", " ")</f>
        <v xml:space="preserve"> </v>
      </c>
      <c r="R289" s="15" t="str">
        <f>IF(AND(B289="1600 (Mile)",OR(AND(E289='club records'!$B$34,F289&lt;='club records'!$C$34),AND(E289='club records'!$B$35,F289&lt;='club records'!$C$35),AND(E289='club records'!$B$36,F289&lt;='club records'!$C$36),AND(E289='club records'!$B$37,F289&lt;='club records'!$C$37))),"CR"," ")</f>
        <v xml:space="preserve"> </v>
      </c>
      <c r="S289" s="15" t="str">
        <f>IF(AND(B289=3000, OR(AND(E289='club records'!$B$38, F289&lt;='club records'!$C$38), AND(E289='club records'!$B$39, F289&lt;='club records'!$C$39), AND(E289='club records'!$B$40, F289&lt;='club records'!$C$40), AND(E289='club records'!$B$41, F289&lt;='club records'!$C$41))), "CR", " ")</f>
        <v xml:space="preserve"> </v>
      </c>
      <c r="T289" s="15" t="str">
        <f>IF(AND(B289=5000, OR(AND(E289='club records'!$B$42, F289&lt;='club records'!$C$42), AND(E289='club records'!$B$43, F289&lt;='club records'!$C$43))), "CR", " ")</f>
        <v xml:space="preserve"> </v>
      </c>
      <c r="U289" s="14" t="str">
        <f>IF(AND(B289=10000, OR(AND(E289='club records'!$B$44, F289&lt;='club records'!$C$44), AND(E289='club records'!$B$45, F289&lt;='club records'!$C$45))), "CR", " ")</f>
        <v xml:space="preserve"> </v>
      </c>
      <c r="V289" s="14" t="str">
        <f>IF(AND(B289="high jump", OR(AND(E289='club records'!$F$1, F289&gt;='club records'!$G$1), AND(E289='club records'!$F$2, F289&gt;='club records'!$G$2), AND(E289='club records'!$F$3, F289&gt;='club records'!$G$3), AND(E289='club records'!$F$4, F289&gt;='club records'!$G$4), AND(E289='club records'!$F$5, F289&gt;='club records'!$G$5))), "CR", " ")</f>
        <v xml:space="preserve"> </v>
      </c>
      <c r="W289" s="14" t="str">
        <f>IF(AND(B289="long jump", OR(AND(E289='club records'!$F$6, F289&gt;='club records'!$G$6), AND(E289='club records'!$F$7, F289&gt;='club records'!$G$7), AND(E289='club records'!$F$8, F289&gt;='club records'!$G$8), AND(E289='club records'!$F$9, F289&gt;='club records'!$G$9), AND(E289='club records'!$F$10, F289&gt;='club records'!$G$10))), "CR", " ")</f>
        <v xml:space="preserve"> </v>
      </c>
      <c r="X289" s="14" t="str">
        <f>IF(AND(B289="triple jump", OR(AND(E289='club records'!$F$11, F289&gt;='club records'!$G$11), AND(E289='club records'!$F$12, F289&gt;='club records'!$G$12), AND(E289='club records'!$F$13, F289&gt;='club records'!$G$13), AND(E289='club records'!$F$14, F289&gt;='club records'!$G$14), AND(E289='club records'!$F$15, F289&gt;='club records'!$G$15))), "CR", " ")</f>
        <v xml:space="preserve"> </v>
      </c>
      <c r="Y289" s="14" t="str">
        <f>IF(AND(B289="pole vault", OR(AND(E289='club records'!$F$16, F289&gt;='club records'!$G$16), AND(E289='club records'!$F$17, F289&gt;='club records'!$G$17), AND(E289='club records'!$F$18, F289&gt;='club records'!$G$18), AND(E289='club records'!$F$19, F289&gt;='club records'!$G$19), AND(E289='club records'!$F$20, F289&gt;='club records'!$G$20))), "CR", " ")</f>
        <v xml:space="preserve"> </v>
      </c>
      <c r="Z289" s="14" t="str">
        <f>IF(AND(B289="discus 1", E289='club records'!$F$21, F289&gt;='club records'!$G$21), "CR", " ")</f>
        <v xml:space="preserve"> </v>
      </c>
      <c r="AA289" s="14" t="str">
        <f>IF(AND(B289="discus 1.25", E289='club records'!$F$22, F289&gt;='club records'!$G$22), "CR", " ")</f>
        <v xml:space="preserve"> </v>
      </c>
      <c r="AB289" s="14" t="str">
        <f>IF(AND(B289="discus 1.5", E289='club records'!$F$23, F289&gt;='club records'!$G$23), "CR", " ")</f>
        <v xml:space="preserve"> </v>
      </c>
      <c r="AC289" s="14" t="str">
        <f>IF(AND(B289="discus 1.75", E289='club records'!$F$24, F289&gt;='club records'!$G$24), "CR", " ")</f>
        <v xml:space="preserve"> </v>
      </c>
      <c r="AD289" s="14" t="str">
        <f>IF(AND(B289="discus 2", E289='club records'!$F$25, F289&gt;='club records'!$G$25), "CR", " ")</f>
        <v xml:space="preserve"> </v>
      </c>
      <c r="AE289" s="14" t="str">
        <f>IF(AND(B289="hammer 4", E289='club records'!$F$27, F289&gt;='club records'!$G$27), "CR", " ")</f>
        <v xml:space="preserve"> </v>
      </c>
      <c r="AF289" s="14" t="str">
        <f>IF(AND(B289="hammer 5", E289='club records'!$F$28, F289&gt;='club records'!$G$28), "CR", " ")</f>
        <v xml:space="preserve"> </v>
      </c>
      <c r="AG289" s="14" t="str">
        <f>IF(AND(B289="hammer 6", E289='club records'!$F$29, F289&gt;='club records'!$G$29), "CR", " ")</f>
        <v xml:space="preserve"> </v>
      </c>
      <c r="AH289" s="14" t="str">
        <f>IF(AND(B289="hammer 7.26", E289='club records'!$F$30, F289&gt;='club records'!$G$30), "CR", " ")</f>
        <v xml:space="preserve"> </v>
      </c>
      <c r="AI289" s="14" t="str">
        <f>IF(AND(B289="javelin 400", E289='club records'!$F$31, F289&gt;='club records'!$G$31), "CR", " ")</f>
        <v xml:space="preserve"> </v>
      </c>
      <c r="AJ289" s="14" t="str">
        <f>IF(AND(B289="javelin 600", E289='club records'!$F$32, F289&gt;='club records'!$G$32), "CR", " ")</f>
        <v xml:space="preserve"> </v>
      </c>
      <c r="AK289" s="14" t="str">
        <f>IF(AND(B289="javelin 700", E289='club records'!$F$33, F289&gt;='club records'!$G$33), "CR", " ")</f>
        <v xml:space="preserve"> </v>
      </c>
      <c r="AL289" s="14" t="str">
        <f>IF(AND(B289="javelin 800", OR(AND(E289='club records'!$F$34, F289&gt;='club records'!$G$34), AND(E289='club records'!$F$35, F289&gt;='club records'!$G$35))), "CR", " ")</f>
        <v xml:space="preserve"> </v>
      </c>
      <c r="AM289" s="14" t="str">
        <f>IF(AND(B289="shot 3", E289='club records'!$F$36, F289&gt;='club records'!$G$36), "CR", " ")</f>
        <v xml:space="preserve"> </v>
      </c>
      <c r="AN289" s="14" t="str">
        <f>IF(AND(B289="shot 4", E289='club records'!$F$37, F289&gt;='club records'!$G$37), "CR", " ")</f>
        <v xml:space="preserve"> </v>
      </c>
      <c r="AO289" s="14" t="str">
        <f>IF(AND(B289="shot 5", E289='club records'!$F$38, F289&gt;='club records'!$G$38), "CR", " ")</f>
        <v xml:space="preserve"> </v>
      </c>
      <c r="AP289" s="14" t="str">
        <f>IF(AND(B289="shot 6", E289='club records'!$F$39, F289&gt;='club records'!$G$39), "CR", " ")</f>
        <v xml:space="preserve"> </v>
      </c>
      <c r="AQ289" s="14" t="str">
        <f>IF(AND(B289="shot 7.26", E289='club records'!$F$40, F289&gt;='club records'!$G$40), "CR", " ")</f>
        <v xml:space="preserve"> </v>
      </c>
      <c r="AR289" s="14" t="str">
        <f>IF(AND(B289="60H",OR(AND(E289='club records'!$J$1,F289&lt;='club records'!$K$1),AND(E289='club records'!$J$2,F289&lt;='club records'!$K$2),AND(E289='club records'!$J$3,F289&lt;='club records'!$K$3),AND(E289='club records'!$J$4,F289&lt;='club records'!$K$4),AND(E289='club records'!$J$5,F289&lt;='club records'!$K$5))),"CR"," ")</f>
        <v xml:space="preserve"> </v>
      </c>
      <c r="AS289" s="14" t="str">
        <f>IF(AND(B289="75H", AND(E289='club records'!$J$6, F289&lt;='club records'!$K$6)), "CR", " ")</f>
        <v xml:space="preserve"> </v>
      </c>
      <c r="AT289" s="14" t="str">
        <f>IF(AND(B289="80H", AND(E289='club records'!$J$7, F289&lt;='club records'!$K$7)), "CR", " ")</f>
        <v xml:space="preserve"> </v>
      </c>
      <c r="AU289" s="14" t="str">
        <f>IF(AND(B289="100H", AND(E289='club records'!$J$8, F289&lt;='club records'!$K$8)), "CR", " ")</f>
        <v xml:space="preserve"> </v>
      </c>
      <c r="AV289" s="14" t="str">
        <f>IF(AND(B289="110H", OR(AND(E289='club records'!$J$9, F289&lt;='club records'!$K$9), AND(E289='club records'!$J$10, F289&lt;='club records'!$K$10))), "CR", " ")</f>
        <v xml:space="preserve"> </v>
      </c>
      <c r="AW289" s="14" t="str">
        <f>IF(AND(B289="400H", OR(AND(E289='club records'!$J$11, F289&lt;='club records'!$K$11), AND(E289='club records'!$J$12, F289&lt;='club records'!$K$12), AND(E289='club records'!$J$13, F289&lt;='club records'!$K$13), AND(E289='club records'!$J$14, F289&lt;='club records'!$K$14))), "CR", " ")</f>
        <v xml:space="preserve"> </v>
      </c>
      <c r="AX289" s="14" t="str">
        <f>IF(AND(B289="1500SC", AND(E289='club records'!$J$15, F289&lt;='club records'!$K$15)), "CR", " ")</f>
        <v xml:space="preserve"> </v>
      </c>
      <c r="AY289" s="14" t="str">
        <f>IF(AND(B289="2000SC", OR(AND(E289='club records'!$J$17, F289&lt;='club records'!$K$17), AND(E289='club records'!$J$18, F289&lt;='club records'!$K$18))), "CR", " ")</f>
        <v xml:space="preserve"> </v>
      </c>
      <c r="AZ289" s="14" t="str">
        <f>IF(AND(B289="3000SC", OR(AND(E289='club records'!$J$20, F289&lt;='club records'!$K$20), AND(E289='club records'!$J$21, F289&lt;='club records'!$K$21))), "CR", " ")</f>
        <v xml:space="preserve"> </v>
      </c>
      <c r="BA289" s="15" t="str">
        <f>IF(AND(B289="4x100", OR(AND(E289='club records'!$N$1, F289&lt;='club records'!$O$1), AND(E289='club records'!$N$2, F289&lt;='club records'!$O$2), AND(E289='club records'!$N$3, F289&lt;='club records'!$O$3), AND(E289='club records'!$N$4, F289&lt;='club records'!$O$4), AND(E289='club records'!$N$5, F289&lt;='club records'!$O$5))), "CR", " ")</f>
        <v xml:space="preserve"> </v>
      </c>
      <c r="BB289" s="15" t="str">
        <f>IF(AND(B289="4x200", OR(AND(E289='club records'!$N$6, F289&lt;='club records'!$O$6), AND(E289='club records'!$N$7, F289&lt;='club records'!$O$7), AND(E289='club records'!$N$8, F289&lt;='club records'!$O$8), AND(E289='club records'!$N$9, F289&lt;='club records'!$O$9), AND(E289='club records'!$N$10, F289&lt;='club records'!$O$10))), "CR", " ")</f>
        <v xml:space="preserve"> </v>
      </c>
      <c r="BC289" s="15" t="str">
        <f>IF(AND(B289="4x300", AND(E289='club records'!$N$11, F289&lt;='club records'!$O$11)), "CR", " ")</f>
        <v xml:space="preserve"> </v>
      </c>
      <c r="BD289" s="15" t="str">
        <f>IF(AND(B289="4x400", OR(AND(E289='club records'!$N$12, F289&lt;='club records'!$O$12), AND(E289='club records'!$N$13, F289&lt;='club records'!$O$13), AND(E289='club records'!$N$14, F289&lt;='club records'!$O$14), AND(E289='club records'!$N$15, F289&lt;='club records'!$O$15))), "CR", " ")</f>
        <v xml:space="preserve"> </v>
      </c>
      <c r="BE289" s="15" t="str">
        <f>IF(AND(B289="3x800", OR(AND(E289='club records'!$N$16, F289&lt;='club records'!$O$16), AND(E289='club records'!$N$17, F289&lt;='club records'!$O$17), AND(E289='club records'!$N$18, F289&lt;='club records'!$O$18))), "CR", " ")</f>
        <v xml:space="preserve"> </v>
      </c>
      <c r="BF289" s="15" t="str">
        <f>IF(AND(B289="pentathlon", OR(AND(E289='club records'!$N$21, F289&gt;='club records'!$O$21), AND(E289='club records'!$N$22, F289&gt;='club records'!$O$22),AND(E289='club records'!$N$23, F289&gt;='club records'!$O$23),AND(E289='club records'!$N$24, F289&gt;='club records'!$O$24))), "CR", " ")</f>
        <v xml:space="preserve"> </v>
      </c>
      <c r="BG289" s="15" t="str">
        <f>IF(AND(B289="heptathlon", OR(AND(E289='club records'!$N$26, F289&gt;='club records'!$O$26), AND(E289='club records'!$N$27, F289&gt;='club records'!$O$27))), "CR", " ")</f>
        <v xml:space="preserve"> </v>
      </c>
      <c r="BH289" s="15" t="str">
        <f>IF(AND(B289="decathlon", OR(AND(E289='club records'!$N$29, F289&gt;='club records'!$O$29), AND(E289='club records'!$N$30, F289&gt;='club records'!$O$30),AND(E289='club records'!$N$31, F289&gt;='club records'!$O$31))), "CR", " ")</f>
        <v xml:space="preserve"> </v>
      </c>
    </row>
    <row r="290" spans="1:60" ht="26.5" customHeight="1" x14ac:dyDescent="0.35">
      <c r="A290" s="1" t="s">
        <v>14</v>
      </c>
      <c r="B290" s="2" t="s">
        <v>218</v>
      </c>
      <c r="C290" s="38" t="s">
        <v>601</v>
      </c>
      <c r="D290" s="39"/>
      <c r="E290" s="19" t="s">
        <v>14</v>
      </c>
      <c r="F290" s="21" t="s">
        <v>600</v>
      </c>
      <c r="G290" s="27">
        <v>43723</v>
      </c>
      <c r="H290" s="1" t="s">
        <v>502</v>
      </c>
      <c r="I290" s="1" t="s">
        <v>602</v>
      </c>
      <c r="J290" s="15" t="s">
        <v>410</v>
      </c>
      <c r="O290" s="1"/>
      <c r="P290" s="1"/>
      <c r="Q290" s="1"/>
      <c r="R290" s="1"/>
      <c r="S290" s="1"/>
      <c r="T290" s="1"/>
    </row>
    <row r="291" spans="1:60" ht="14.5" x14ac:dyDescent="0.35">
      <c r="A291" s="1" t="str">
        <f t="shared" ref="A291:A297" si="26">E291</f>
        <v>U17</v>
      </c>
      <c r="B291" s="2" t="s">
        <v>167</v>
      </c>
      <c r="C291" s="1" t="s">
        <v>288</v>
      </c>
      <c r="D291" s="1" t="s">
        <v>81</v>
      </c>
      <c r="E291" s="19" t="s">
        <v>14</v>
      </c>
      <c r="F291" s="21">
        <v>21.03</v>
      </c>
      <c r="G291" s="27">
        <v>39903</v>
      </c>
      <c r="H291" s="1" t="s">
        <v>248</v>
      </c>
      <c r="I291" s="1" t="s">
        <v>249</v>
      </c>
      <c r="J291" s="15" t="str">
        <f t="shared" ref="J291:J297" si="27">IF(OR(K291="CR", L291="CR", M291="CR", N291="CR", O291="CR", P291="CR", Q291="CR", R291="CR", S291="CR", T291="CR",U291="CR", V291="CR", W291="CR", X291="CR", Y291="CR", Z291="CR", AA291="CR", AB291="CR", AC291="CR", AD291="CR", AE291="CR", AF291="CR", AG291="CR", AH291="CR", AI291="CR", AJ291="CR", AK291="CR", AL291="CR", AM291="CR", AN291="CR", AO291="CR", AP291="CR", AQ291="CR", AR291="CR", AS291="CR", AT291="CR", AU291="CR", AV291="CR", AW291="CR", AX291="CR", AY291="CR", AZ291="CR", BA291="CR", BB291="CR", BC291="CR", BD291="CR", BE291="CR", BF291="CR", BG291="CR", BH291="CR"), "***CLUB RECORD***", "")</f>
        <v/>
      </c>
      <c r="K291" s="15" t="str">
        <f>IF(AND(B291=100, OR(AND(E291='club records'!$B$6, F291&lt;='club records'!$C$6), AND(E291='club records'!$B$7, F291&lt;='club records'!$C$7), AND(E291='club records'!$B$8, F291&lt;='club records'!$C$8), AND(E291='club records'!$B$9, F291&lt;='club records'!$C$9), AND(E291='club records'!$B$10, F291&lt;='club records'!$C$10))), "CR", " ")</f>
        <v xml:space="preserve"> </v>
      </c>
      <c r="L291" s="15" t="str">
        <f>IF(AND(B291=200, OR(AND(E291='club records'!$B$11, F291&lt;='club records'!$C$11), AND(E291='club records'!$B$12, F291&lt;='club records'!$C$12), AND(E291='club records'!$B$13, F291&lt;='club records'!$C$13), AND(E291='club records'!$B$14, F291&lt;='club records'!$C$14), AND(E291='club records'!$B$15, F291&lt;='club records'!$C$15))), "CR", " ")</f>
        <v xml:space="preserve"> </v>
      </c>
      <c r="M291" s="15" t="str">
        <f>IF(AND(B291=300, OR(AND(E291='club records'!$B$16, F291&lt;='club records'!$C$16), AND(E291='club records'!$B$17, F291&lt;='club records'!$C$17))), "CR", " ")</f>
        <v xml:space="preserve"> </v>
      </c>
      <c r="N291" s="15" t="str">
        <f>IF(AND(B291=400, OR(AND(E291='club records'!$B$18, F291&lt;='club records'!$C$18), AND(E291='club records'!$B$19, F291&lt;='club records'!$C$19), AND(E291='club records'!$B$20, F291&lt;='club records'!$C$20), AND(E291='club records'!$B$21, F291&lt;='club records'!$C$21))), "CR", " ")</f>
        <v xml:space="preserve"> </v>
      </c>
      <c r="O291" s="15" t="str">
        <f>IF(AND(B291=800, OR(AND(E291='club records'!$B$22, F291&lt;='club records'!$C$22), AND(E291='club records'!$B$23, F291&lt;='club records'!$C$23), AND(E291='club records'!$B$24, F291&lt;='club records'!$C$24), AND(E291='club records'!$B$25, F291&lt;='club records'!$C$25), AND(E291='club records'!$B$26, F291&lt;='club records'!$C$26))), "CR", " ")</f>
        <v xml:space="preserve"> </v>
      </c>
      <c r="P291" s="15" t="str">
        <f>IF(AND(B291=1000, OR(AND(E291='club records'!$B$27, F291&lt;='club records'!$C$27), AND(E291='club records'!$B$28, F291&lt;='club records'!$C$28))), "CR", " ")</f>
        <v xml:space="preserve"> </v>
      </c>
      <c r="Q291" s="15" t="str">
        <f>IF(AND(B291=1500, OR(AND(E291='club records'!$B$29, F291&lt;='club records'!$C$29), AND(E291='club records'!$B$30, F291&lt;='club records'!$C$30), AND(E291='club records'!$B$31, F291&lt;='club records'!$C$31), AND(E291='club records'!$B$32, F291&lt;='club records'!$C$32), AND(E291='club records'!$B$33, F291&lt;='club records'!$C$33))), "CR", " ")</f>
        <v xml:space="preserve"> </v>
      </c>
      <c r="R291" s="15" t="str">
        <f>IF(AND(B291="1600 (Mile)",OR(AND(E291='club records'!$B$34,F291&lt;='club records'!$C$34),AND(E291='club records'!$B$35,F291&lt;='club records'!$C$35),AND(E291='club records'!$B$36,F291&lt;='club records'!$C$36),AND(E291='club records'!$B$37,F291&lt;='club records'!$C$37))),"CR"," ")</f>
        <v xml:space="preserve"> </v>
      </c>
      <c r="S291" s="15" t="str">
        <f>IF(AND(B291=3000, OR(AND(E291='club records'!$B$38, F291&lt;='club records'!$C$38), AND(E291='club records'!$B$39, F291&lt;='club records'!$C$39), AND(E291='club records'!$B$40, F291&lt;='club records'!$C$40), AND(E291='club records'!$B$41, F291&lt;='club records'!$C$41))), "CR", " ")</f>
        <v xml:space="preserve"> </v>
      </c>
      <c r="T291" s="15" t="str">
        <f>IF(AND(B291=5000, OR(AND(E291='club records'!$B$42, F291&lt;='club records'!$C$42), AND(E291='club records'!$B$43, F291&lt;='club records'!$C$43))), "CR", " ")</f>
        <v xml:space="preserve"> </v>
      </c>
      <c r="U291" s="14" t="str">
        <f>IF(AND(B291=10000, OR(AND(E291='club records'!$B$44, F291&lt;='club records'!$C$44), AND(E291='club records'!$B$45, F291&lt;='club records'!$C$45))), "CR", " ")</f>
        <v xml:space="preserve"> </v>
      </c>
      <c r="V291" s="14" t="str">
        <f>IF(AND(B291="high jump", OR(AND(E291='club records'!$F$1, F291&gt;='club records'!$G$1), AND(E291='club records'!$F$2, F291&gt;='club records'!$G$2), AND(E291='club records'!$F$3, F291&gt;='club records'!$G$3), AND(E291='club records'!$F$4, F291&gt;='club records'!$G$4), AND(E291='club records'!$F$5, F291&gt;='club records'!$G$5))), "CR", " ")</f>
        <v xml:space="preserve"> </v>
      </c>
      <c r="W291" s="14" t="str">
        <f>IF(AND(B291="long jump", OR(AND(E291='club records'!$F$6, F291&gt;='club records'!$G$6), AND(E291='club records'!$F$7, F291&gt;='club records'!$G$7), AND(E291='club records'!$F$8, F291&gt;='club records'!$G$8), AND(E291='club records'!$F$9, F291&gt;='club records'!$G$9), AND(E291='club records'!$F$10, F291&gt;='club records'!$G$10))), "CR", " ")</f>
        <v xml:space="preserve"> </v>
      </c>
      <c r="X291" s="14" t="str">
        <f>IF(AND(B291="triple jump", OR(AND(E291='club records'!$F$11, F291&gt;='club records'!$G$11), AND(E291='club records'!$F$12, F291&gt;='club records'!$G$12), AND(E291='club records'!$F$13, F291&gt;='club records'!$G$13), AND(E291='club records'!$F$14, F291&gt;='club records'!$G$14), AND(E291='club records'!$F$15, F291&gt;='club records'!$G$15))), "CR", " ")</f>
        <v xml:space="preserve"> </v>
      </c>
      <c r="Y291" s="14" t="str">
        <f>IF(AND(B291="pole vault", OR(AND(E291='club records'!$F$16, F291&gt;='club records'!$G$16), AND(E291='club records'!$F$17, F291&gt;='club records'!$G$17), AND(E291='club records'!$F$18, F291&gt;='club records'!$G$18), AND(E291='club records'!$F$19, F291&gt;='club records'!$G$19), AND(E291='club records'!$F$20, F291&gt;='club records'!$G$20))), "CR", " ")</f>
        <v xml:space="preserve"> </v>
      </c>
      <c r="Z291" s="14" t="str">
        <f>IF(AND(B291="discus 1", E291='club records'!$F$21, F291&gt;='club records'!$G$21), "CR", " ")</f>
        <v xml:space="preserve"> </v>
      </c>
      <c r="AA291" s="14" t="str">
        <f>IF(AND(B291="discus 1.25", E291='club records'!$F$22, F291&gt;='club records'!$G$22), "CR", " ")</f>
        <v xml:space="preserve"> </v>
      </c>
      <c r="AB291" s="14" t="str">
        <f>IF(AND(B291="discus 1.5", E291='club records'!$F$23, F291&gt;='club records'!$G$23), "CR", " ")</f>
        <v xml:space="preserve"> </v>
      </c>
      <c r="AC291" s="14" t="str">
        <f>IF(AND(B291="discus 1.75", E291='club records'!$F$24, F291&gt;='club records'!$G$24), "CR", " ")</f>
        <v xml:space="preserve"> </v>
      </c>
      <c r="AD291" s="14" t="str">
        <f>IF(AND(B291="discus 2", E291='club records'!$F$25, F291&gt;='club records'!$G$25), "CR", " ")</f>
        <v xml:space="preserve"> </v>
      </c>
      <c r="AE291" s="14" t="str">
        <f>IF(AND(B291="hammer 4", E291='club records'!$F$27, F291&gt;='club records'!$G$27), "CR", " ")</f>
        <v xml:space="preserve"> </v>
      </c>
      <c r="AF291" s="14" t="str">
        <f>IF(AND(B291="hammer 5", E291='club records'!$F$28, F291&gt;='club records'!$G$28), "CR", " ")</f>
        <v xml:space="preserve"> </v>
      </c>
      <c r="AG291" s="14" t="str">
        <f>IF(AND(B291="hammer 6", E291='club records'!$F$29, F291&gt;='club records'!$G$29), "CR", " ")</f>
        <v xml:space="preserve"> </v>
      </c>
      <c r="AH291" s="14" t="str">
        <f>IF(AND(B291="hammer 7.26", E291='club records'!$F$30, F291&gt;='club records'!$G$30), "CR", " ")</f>
        <v xml:space="preserve"> </v>
      </c>
      <c r="AI291" s="14" t="str">
        <f>IF(AND(B291="javelin 400", E291='club records'!$F$31, F291&gt;='club records'!$G$31), "CR", " ")</f>
        <v xml:space="preserve"> </v>
      </c>
      <c r="AJ291" s="14" t="str">
        <f>IF(AND(B291="javelin 600", E291='club records'!$F$32, F291&gt;='club records'!$G$32), "CR", " ")</f>
        <v xml:space="preserve"> </v>
      </c>
      <c r="AK291" s="14" t="str">
        <f>IF(AND(B291="javelin 700", E291='club records'!$F$33, F291&gt;='club records'!$G$33), "CR", " ")</f>
        <v xml:space="preserve"> </v>
      </c>
      <c r="AL291" s="14" t="str">
        <f>IF(AND(B291="javelin 800", OR(AND(E291='club records'!$F$34, F291&gt;='club records'!$G$34), AND(E291='club records'!$F$35, F291&gt;='club records'!$G$35))), "CR", " ")</f>
        <v xml:space="preserve"> </v>
      </c>
      <c r="AM291" s="14" t="str">
        <f>IF(AND(B291="shot 3", E291='club records'!$F$36, F291&gt;='club records'!$G$36), "CR", " ")</f>
        <v xml:space="preserve"> </v>
      </c>
      <c r="AN291" s="14" t="str">
        <f>IF(AND(B291="shot 4", E291='club records'!$F$37, F291&gt;='club records'!$G$37), "CR", " ")</f>
        <v xml:space="preserve"> </v>
      </c>
      <c r="AO291" s="14" t="str">
        <f>IF(AND(B291="shot 5", E291='club records'!$F$38, F291&gt;='club records'!$G$38), "CR", " ")</f>
        <v xml:space="preserve"> </v>
      </c>
      <c r="AP291" s="14" t="str">
        <f>IF(AND(B291="shot 6", E291='club records'!$F$39, F291&gt;='club records'!$G$39), "CR", " ")</f>
        <v xml:space="preserve"> </v>
      </c>
      <c r="AQ291" s="14" t="str">
        <f>IF(AND(B291="shot 7.26", E291='club records'!$F$40, F291&gt;='club records'!$G$40), "CR", " ")</f>
        <v xml:space="preserve"> </v>
      </c>
      <c r="AR291" s="14" t="str">
        <f>IF(AND(B291="60H",OR(AND(E291='club records'!$J$1,F291&lt;='club records'!$K$1),AND(E291='club records'!$J$2,F291&lt;='club records'!$K$2),AND(E291='club records'!$J$3,F291&lt;='club records'!$K$3),AND(E291='club records'!$J$4,F291&lt;='club records'!$K$4),AND(E291='club records'!$J$5,F291&lt;='club records'!$K$5))),"CR"," ")</f>
        <v xml:space="preserve"> </v>
      </c>
      <c r="AS291" s="14" t="str">
        <f>IF(AND(B291="75H", AND(E291='club records'!$J$6, F291&lt;='club records'!$K$6)), "CR", " ")</f>
        <v xml:space="preserve"> </v>
      </c>
      <c r="AT291" s="14" t="str">
        <f>IF(AND(B291="80H", AND(E291='club records'!$J$7, F291&lt;='club records'!$K$7)), "CR", " ")</f>
        <v xml:space="preserve"> </v>
      </c>
      <c r="AU291" s="14" t="str">
        <f>IF(AND(B291="100H", AND(E291='club records'!$J$8, F291&lt;='club records'!$K$8)), "CR", " ")</f>
        <v xml:space="preserve"> </v>
      </c>
      <c r="AV291" s="14" t="str">
        <f>IF(AND(B291="110H", OR(AND(E291='club records'!$J$9, F291&lt;='club records'!$K$9), AND(E291='club records'!$J$10, F291&lt;='club records'!$K$10))), "CR", " ")</f>
        <v xml:space="preserve"> </v>
      </c>
      <c r="AW291" s="14" t="str">
        <f>IF(AND(B291="400H", OR(AND(E291='club records'!$J$11, F291&lt;='club records'!$K$11), AND(E291='club records'!$J$12, F291&lt;='club records'!$K$12), AND(E291='club records'!$J$13, F291&lt;='club records'!$K$13), AND(E291='club records'!$J$14, F291&lt;='club records'!$K$14))), "CR", " ")</f>
        <v xml:space="preserve"> </v>
      </c>
      <c r="AX291" s="14" t="str">
        <f>IF(AND(B291="1500SC", AND(E291='club records'!$J$15, F291&lt;='club records'!$K$15)), "CR", " ")</f>
        <v xml:space="preserve"> </v>
      </c>
      <c r="AY291" s="14" t="str">
        <f>IF(AND(B291="2000SC", OR(AND(E291='club records'!$J$17, F291&lt;='club records'!$K$17), AND(E291='club records'!$J$18, F291&lt;='club records'!$K$18))), "CR", " ")</f>
        <v xml:space="preserve"> </v>
      </c>
      <c r="AZ291" s="14" t="str">
        <f>IF(AND(B291="3000SC", OR(AND(E291='club records'!$J$20, F291&lt;='club records'!$K$20), AND(E291='club records'!$J$21, F291&lt;='club records'!$K$21))), "CR", " ")</f>
        <v xml:space="preserve"> </v>
      </c>
      <c r="BA291" s="15" t="str">
        <f>IF(AND(B291="4x100", OR(AND(E291='club records'!$N$1, F291&lt;='club records'!$O$1), AND(E291='club records'!$N$2, F291&lt;='club records'!$O$2), AND(E291='club records'!$N$3, F291&lt;='club records'!$O$3), AND(E291='club records'!$N$4, F291&lt;='club records'!$O$4), AND(E291='club records'!$N$5, F291&lt;='club records'!$O$5))), "CR", " ")</f>
        <v xml:space="preserve"> </v>
      </c>
      <c r="BB291" s="15" t="str">
        <f>IF(AND(B291="4x200", OR(AND(E291='club records'!$N$6, F291&lt;='club records'!$O$6), AND(E291='club records'!$N$7, F291&lt;='club records'!$O$7), AND(E291='club records'!$N$8, F291&lt;='club records'!$O$8), AND(E291='club records'!$N$9, F291&lt;='club records'!$O$9), AND(E291='club records'!$N$10, F291&lt;='club records'!$O$10))), "CR", " ")</f>
        <v xml:space="preserve"> </v>
      </c>
      <c r="BC291" s="15" t="str">
        <f>IF(AND(B291="4x300", AND(E291='club records'!$N$11, F291&lt;='club records'!$O$11)), "CR", " ")</f>
        <v xml:space="preserve"> </v>
      </c>
      <c r="BD291" s="15" t="str">
        <f>IF(AND(B291="4x400", OR(AND(E291='club records'!$N$12, F291&lt;='club records'!$O$12), AND(E291='club records'!$N$13, F291&lt;='club records'!$O$13), AND(E291='club records'!$N$14, F291&lt;='club records'!$O$14), AND(E291='club records'!$N$15, F291&lt;='club records'!$O$15))), "CR", " ")</f>
        <v xml:space="preserve"> </v>
      </c>
      <c r="BE291" s="15" t="str">
        <f>IF(AND(B291="3x800", OR(AND(E291='club records'!$N$16, F291&lt;='club records'!$O$16), AND(E291='club records'!$N$17, F291&lt;='club records'!$O$17), AND(E291='club records'!$N$18, F291&lt;='club records'!$O$18))), "CR", " ")</f>
        <v xml:space="preserve"> </v>
      </c>
      <c r="BF291" s="15" t="str">
        <f>IF(AND(B291="pentathlon", OR(AND(E291='club records'!$N$21, F291&gt;='club records'!$O$21), AND(E291='club records'!$N$22, F291&gt;='club records'!$O$22),AND(E291='club records'!$N$23, F291&gt;='club records'!$O$23),AND(E291='club records'!$N$24, F291&gt;='club records'!$O$24))), "CR", " ")</f>
        <v xml:space="preserve"> </v>
      </c>
      <c r="BG291" s="15" t="str">
        <f>IF(AND(B291="heptathlon", OR(AND(E291='club records'!$N$26, F291&gt;='club records'!$O$26), AND(E291='club records'!$N$27, F291&gt;='club records'!$O$27))), "CR", " ")</f>
        <v xml:space="preserve"> </v>
      </c>
      <c r="BH291" s="15" t="str">
        <f>IF(AND(B291="decathlon", OR(AND(E291='club records'!$N$29, F291&gt;='club records'!$O$29), AND(E291='club records'!$N$30, F291&gt;='club records'!$O$30),AND(E291='club records'!$N$31, F291&gt;='club records'!$O$31))), "CR", " ")</f>
        <v xml:space="preserve"> </v>
      </c>
    </row>
    <row r="292" spans="1:60" ht="14.5" x14ac:dyDescent="0.35">
      <c r="A292" s="1" t="str">
        <f t="shared" si="26"/>
        <v>U17</v>
      </c>
      <c r="B292" s="2" t="s">
        <v>167</v>
      </c>
      <c r="C292" s="1" t="s">
        <v>0</v>
      </c>
      <c r="D292" s="1" t="s">
        <v>82</v>
      </c>
      <c r="E292" s="19" t="s">
        <v>14</v>
      </c>
      <c r="F292" s="20">
        <v>26.11</v>
      </c>
      <c r="G292" s="27">
        <v>43646</v>
      </c>
      <c r="H292" s="1" t="s">
        <v>471</v>
      </c>
      <c r="I292" s="1" t="s">
        <v>442</v>
      </c>
      <c r="J292" s="15" t="str">
        <f t="shared" si="27"/>
        <v/>
      </c>
      <c r="K292" s="15" t="str">
        <f>IF(AND(B292=100, OR(AND(E292='club records'!$B$6, F292&lt;='club records'!$C$6), AND(E292='club records'!$B$7, F292&lt;='club records'!$C$7), AND(E292='club records'!$B$8, F292&lt;='club records'!$C$8), AND(E292='club records'!$B$9, F292&lt;='club records'!$C$9), AND(E292='club records'!$B$10, F292&lt;='club records'!$C$10))), "CR", " ")</f>
        <v xml:space="preserve"> </v>
      </c>
      <c r="L292" s="15" t="str">
        <f>IF(AND(B292=200, OR(AND(E292='club records'!$B$11, F292&lt;='club records'!$C$11), AND(E292='club records'!$B$12, F292&lt;='club records'!$C$12), AND(E292='club records'!$B$13, F292&lt;='club records'!$C$13), AND(E292='club records'!$B$14, F292&lt;='club records'!$C$14), AND(E292='club records'!$B$15, F292&lt;='club records'!$C$15))), "CR", " ")</f>
        <v xml:space="preserve"> </v>
      </c>
      <c r="M292" s="15" t="str">
        <f>IF(AND(B292=300, OR(AND(E292='club records'!$B$16, F292&lt;='club records'!$C$16), AND(E292='club records'!$B$17, F292&lt;='club records'!$C$17))), "CR", " ")</f>
        <v xml:space="preserve"> </v>
      </c>
      <c r="N292" s="15" t="str">
        <f>IF(AND(B292=400, OR(AND(E292='club records'!$B$18, F292&lt;='club records'!$C$18), AND(E292='club records'!$B$19, F292&lt;='club records'!$C$19), AND(E292='club records'!$B$20, F292&lt;='club records'!$C$20), AND(E292='club records'!$B$21, F292&lt;='club records'!$C$21))), "CR", " ")</f>
        <v xml:space="preserve"> </v>
      </c>
      <c r="O292" s="15" t="str">
        <f>IF(AND(B292=800, OR(AND(E292='club records'!$B$22, F292&lt;='club records'!$C$22), AND(E292='club records'!$B$23, F292&lt;='club records'!$C$23), AND(E292='club records'!$B$24, F292&lt;='club records'!$C$24), AND(E292='club records'!$B$25, F292&lt;='club records'!$C$25), AND(E292='club records'!$B$26, F292&lt;='club records'!$C$26))), "CR", " ")</f>
        <v xml:space="preserve"> </v>
      </c>
      <c r="P292" s="15" t="str">
        <f>IF(AND(B292=1000, OR(AND(E292='club records'!$B$27, F292&lt;='club records'!$C$27), AND(E292='club records'!$B$28, F292&lt;='club records'!$C$28))), "CR", " ")</f>
        <v xml:space="preserve"> </v>
      </c>
      <c r="Q292" s="15" t="str">
        <f>IF(AND(B292=1500, OR(AND(E292='club records'!$B$29, F292&lt;='club records'!$C$29), AND(E292='club records'!$B$30, F292&lt;='club records'!$C$30), AND(E292='club records'!$B$31, F292&lt;='club records'!$C$31), AND(E292='club records'!$B$32, F292&lt;='club records'!$C$32), AND(E292='club records'!$B$33, F292&lt;='club records'!$C$33))), "CR", " ")</f>
        <v xml:space="preserve"> </v>
      </c>
      <c r="R292" s="15" t="str">
        <f>IF(AND(B292="1600 (Mile)",OR(AND(E292='club records'!$B$34,F292&lt;='club records'!$C$34),AND(E292='club records'!$B$35,F292&lt;='club records'!$C$35),AND(E292='club records'!$B$36,F292&lt;='club records'!$C$36),AND(E292='club records'!$B$37,F292&lt;='club records'!$C$37))),"CR"," ")</f>
        <v xml:space="preserve"> </v>
      </c>
      <c r="S292" s="15" t="str">
        <f>IF(AND(B292=3000, OR(AND(E292='club records'!$B$38, F292&lt;='club records'!$C$38), AND(E292='club records'!$B$39, F292&lt;='club records'!$C$39), AND(E292='club records'!$B$40, F292&lt;='club records'!$C$40), AND(E292='club records'!$B$41, F292&lt;='club records'!$C$41))), "CR", " ")</f>
        <v xml:space="preserve"> </v>
      </c>
      <c r="T292" s="15" t="str">
        <f>IF(AND(B292=5000, OR(AND(E292='club records'!$B$42, F292&lt;='club records'!$C$42), AND(E292='club records'!$B$43, F292&lt;='club records'!$C$43))), "CR", " ")</f>
        <v xml:space="preserve"> </v>
      </c>
      <c r="U292" s="14" t="str">
        <f>IF(AND(B292=10000, OR(AND(E292='club records'!$B$44, F292&lt;='club records'!$C$44), AND(E292='club records'!$B$45, F292&lt;='club records'!$C$45))), "CR", " ")</f>
        <v xml:space="preserve"> </v>
      </c>
      <c r="V292" s="14" t="str">
        <f>IF(AND(B292="high jump", OR(AND(E292='club records'!$F$1, F292&gt;='club records'!$G$1), AND(E292='club records'!$F$2, F292&gt;='club records'!$G$2), AND(E292='club records'!$F$3, F292&gt;='club records'!$G$3), AND(E292='club records'!$F$4, F292&gt;='club records'!$G$4), AND(E292='club records'!$F$5, F292&gt;='club records'!$G$5))), "CR", " ")</f>
        <v xml:space="preserve"> </v>
      </c>
      <c r="W292" s="14" t="str">
        <f>IF(AND(B292="long jump", OR(AND(E292='club records'!$F$6, F292&gt;='club records'!$G$6), AND(E292='club records'!$F$7, F292&gt;='club records'!$G$7), AND(E292='club records'!$F$8, F292&gt;='club records'!$G$8), AND(E292='club records'!$F$9, F292&gt;='club records'!$G$9), AND(E292='club records'!$F$10, F292&gt;='club records'!$G$10))), "CR", " ")</f>
        <v xml:space="preserve"> </v>
      </c>
      <c r="X292" s="14" t="str">
        <f>IF(AND(B292="triple jump", OR(AND(E292='club records'!$F$11, F292&gt;='club records'!$G$11), AND(E292='club records'!$F$12, F292&gt;='club records'!$G$12), AND(E292='club records'!$F$13, F292&gt;='club records'!$G$13), AND(E292='club records'!$F$14, F292&gt;='club records'!$G$14), AND(E292='club records'!$F$15, F292&gt;='club records'!$G$15))), "CR", " ")</f>
        <v xml:space="preserve"> </v>
      </c>
      <c r="Y292" s="14" t="str">
        <f>IF(AND(B292="pole vault", OR(AND(E292='club records'!$F$16, F292&gt;='club records'!$G$16), AND(E292='club records'!$F$17, F292&gt;='club records'!$G$17), AND(E292='club records'!$F$18, F292&gt;='club records'!$G$18), AND(E292='club records'!$F$19, F292&gt;='club records'!$G$19), AND(E292='club records'!$F$20, F292&gt;='club records'!$G$20))), "CR", " ")</f>
        <v xml:space="preserve"> </v>
      </c>
      <c r="Z292" s="14" t="str">
        <f>IF(AND(B292="discus 1", E292='club records'!$F$21, F292&gt;='club records'!$G$21), "CR", " ")</f>
        <v xml:space="preserve"> </v>
      </c>
      <c r="AA292" s="14" t="str">
        <f>IF(AND(B292="discus 1.25", E292='club records'!$F$22, F292&gt;='club records'!$G$22), "CR", " ")</f>
        <v xml:space="preserve"> </v>
      </c>
      <c r="AB292" s="14" t="str">
        <f>IF(AND(B292="discus 1.5", E292='club records'!$F$23, F292&gt;='club records'!$G$23), "CR", " ")</f>
        <v xml:space="preserve"> </v>
      </c>
      <c r="AC292" s="14" t="str">
        <f>IF(AND(B292="discus 1.75", E292='club records'!$F$24, F292&gt;='club records'!$G$24), "CR", " ")</f>
        <v xml:space="preserve"> </v>
      </c>
      <c r="AD292" s="14" t="str">
        <f>IF(AND(B292="discus 2", E292='club records'!$F$25, F292&gt;='club records'!$G$25), "CR", " ")</f>
        <v xml:space="preserve"> </v>
      </c>
      <c r="AE292" s="14" t="str">
        <f>IF(AND(B292="hammer 4", E292='club records'!$F$27, F292&gt;='club records'!$G$27), "CR", " ")</f>
        <v xml:space="preserve"> </v>
      </c>
      <c r="AF292" s="14" t="str">
        <f>IF(AND(B292="hammer 5", E292='club records'!$F$28, F292&gt;='club records'!$G$28), "CR", " ")</f>
        <v xml:space="preserve"> </v>
      </c>
      <c r="AG292" s="14" t="str">
        <f>IF(AND(B292="hammer 6", E292='club records'!$F$29, F292&gt;='club records'!$G$29), "CR", " ")</f>
        <v xml:space="preserve"> </v>
      </c>
      <c r="AH292" s="14" t="str">
        <f>IF(AND(B292="hammer 7.26", E292='club records'!$F$30, F292&gt;='club records'!$G$30), "CR", " ")</f>
        <v xml:space="preserve"> </v>
      </c>
      <c r="AI292" s="14" t="str">
        <f>IF(AND(B292="javelin 400", E292='club records'!$F$31, F292&gt;='club records'!$G$31), "CR", " ")</f>
        <v xml:space="preserve"> </v>
      </c>
      <c r="AJ292" s="14" t="str">
        <f>IF(AND(B292="javelin 600", E292='club records'!$F$32, F292&gt;='club records'!$G$32), "CR", " ")</f>
        <v xml:space="preserve"> </v>
      </c>
      <c r="AK292" s="14" t="str">
        <f>IF(AND(B292="javelin 700", E292='club records'!$F$33, F292&gt;='club records'!$G$33), "CR", " ")</f>
        <v xml:space="preserve"> </v>
      </c>
      <c r="AL292" s="14" t="str">
        <f>IF(AND(B292="javelin 800", OR(AND(E292='club records'!$F$34, F292&gt;='club records'!$G$34), AND(E292='club records'!$F$35, F292&gt;='club records'!$G$35))), "CR", " ")</f>
        <v xml:space="preserve"> </v>
      </c>
      <c r="AM292" s="14" t="str">
        <f>IF(AND(B292="shot 3", E292='club records'!$F$36, F292&gt;='club records'!$G$36), "CR", " ")</f>
        <v xml:space="preserve"> </v>
      </c>
      <c r="AN292" s="14" t="str">
        <f>IF(AND(B292="shot 4", E292='club records'!$F$37, F292&gt;='club records'!$G$37), "CR", " ")</f>
        <v xml:space="preserve"> </v>
      </c>
      <c r="AO292" s="14" t="str">
        <f>IF(AND(B292="shot 5", E292='club records'!$F$38, F292&gt;='club records'!$G$38), "CR", " ")</f>
        <v xml:space="preserve"> </v>
      </c>
      <c r="AP292" s="14" t="str">
        <f>IF(AND(B292="shot 6", E292='club records'!$F$39, F292&gt;='club records'!$G$39), "CR", " ")</f>
        <v xml:space="preserve"> </v>
      </c>
      <c r="AQ292" s="14" t="str">
        <f>IF(AND(B292="shot 7.26", E292='club records'!$F$40, F292&gt;='club records'!$G$40), "CR", " ")</f>
        <v xml:space="preserve"> </v>
      </c>
      <c r="AR292" s="14" t="str">
        <f>IF(AND(B292="60H",OR(AND(E292='club records'!$J$1,F292&lt;='club records'!$K$1),AND(E292='club records'!$J$2,F292&lt;='club records'!$K$2),AND(E292='club records'!$J$3,F292&lt;='club records'!$K$3),AND(E292='club records'!$J$4,F292&lt;='club records'!$K$4),AND(E292='club records'!$J$5,F292&lt;='club records'!$K$5))),"CR"," ")</f>
        <v xml:space="preserve"> </v>
      </c>
      <c r="AS292" s="14" t="str">
        <f>IF(AND(B292="75H", AND(E292='club records'!$J$6, F292&lt;='club records'!$K$6)), "CR", " ")</f>
        <v xml:space="preserve"> </v>
      </c>
      <c r="AT292" s="14" t="str">
        <f>IF(AND(B292="80H", AND(E292='club records'!$J$7, F292&lt;='club records'!$K$7)), "CR", " ")</f>
        <v xml:space="preserve"> </v>
      </c>
      <c r="AU292" s="14" t="str">
        <f>IF(AND(B292="100H", AND(E292='club records'!$J$8, F292&lt;='club records'!$K$8)), "CR", " ")</f>
        <v xml:space="preserve"> </v>
      </c>
      <c r="AV292" s="14" t="str">
        <f>IF(AND(B292="110H", OR(AND(E292='club records'!$J$9, F292&lt;='club records'!$K$9), AND(E292='club records'!$J$10, F292&lt;='club records'!$K$10))), "CR", " ")</f>
        <v xml:space="preserve"> </v>
      </c>
      <c r="AW292" s="14" t="str">
        <f>IF(AND(B292="400H", OR(AND(E292='club records'!$J$11, F292&lt;='club records'!$K$11), AND(E292='club records'!$J$12, F292&lt;='club records'!$K$12), AND(E292='club records'!$J$13, F292&lt;='club records'!$K$13), AND(E292='club records'!$J$14, F292&lt;='club records'!$K$14))), "CR", " ")</f>
        <v xml:space="preserve"> </v>
      </c>
      <c r="AX292" s="14" t="str">
        <f>IF(AND(B292="1500SC", AND(E292='club records'!$J$15, F292&lt;='club records'!$K$15)), "CR", " ")</f>
        <v xml:space="preserve"> </v>
      </c>
      <c r="AY292" s="14" t="str">
        <f>IF(AND(B292="2000SC", OR(AND(E292='club records'!$J$17, F292&lt;='club records'!$K$17), AND(E292='club records'!$J$18, F292&lt;='club records'!$K$18))), "CR", " ")</f>
        <v xml:space="preserve"> </v>
      </c>
      <c r="AZ292" s="14" t="str">
        <f>IF(AND(B292="3000SC", OR(AND(E292='club records'!$J$20, F292&lt;='club records'!$K$20), AND(E292='club records'!$J$21, F292&lt;='club records'!$K$21))), "CR", " ")</f>
        <v xml:space="preserve"> </v>
      </c>
      <c r="BA292" s="15" t="str">
        <f>IF(AND(B292="4x100", OR(AND(E292='club records'!$N$1, F292&lt;='club records'!$O$1), AND(E292='club records'!$N$2, F292&lt;='club records'!$O$2), AND(E292='club records'!$N$3, F292&lt;='club records'!$O$3), AND(E292='club records'!$N$4, F292&lt;='club records'!$O$4), AND(E292='club records'!$N$5, F292&lt;='club records'!$O$5))), "CR", " ")</f>
        <v xml:space="preserve"> </v>
      </c>
      <c r="BB292" s="15" t="str">
        <f>IF(AND(B292="4x200", OR(AND(E292='club records'!$N$6, F292&lt;='club records'!$O$6), AND(E292='club records'!$N$7, F292&lt;='club records'!$O$7), AND(E292='club records'!$N$8, F292&lt;='club records'!$O$8), AND(E292='club records'!$N$9, F292&lt;='club records'!$O$9), AND(E292='club records'!$N$10, F292&lt;='club records'!$O$10))), "CR", " ")</f>
        <v xml:space="preserve"> </v>
      </c>
      <c r="BC292" s="15" t="str">
        <f>IF(AND(B292="4x300", AND(E292='club records'!$N$11, F292&lt;='club records'!$O$11)), "CR", " ")</f>
        <v xml:space="preserve"> </v>
      </c>
      <c r="BD292" s="15" t="str">
        <f>IF(AND(B292="4x400", OR(AND(E292='club records'!$N$12, F292&lt;='club records'!$O$12), AND(E292='club records'!$N$13, F292&lt;='club records'!$O$13), AND(E292='club records'!$N$14, F292&lt;='club records'!$O$14), AND(E292='club records'!$N$15, F292&lt;='club records'!$O$15))), "CR", " ")</f>
        <v xml:space="preserve"> </v>
      </c>
      <c r="BE292" s="15" t="str">
        <f>IF(AND(B292="3x800", OR(AND(E292='club records'!$N$16, F292&lt;='club records'!$O$16), AND(E292='club records'!$N$17, F292&lt;='club records'!$O$17), AND(E292='club records'!$N$18, F292&lt;='club records'!$O$18))), "CR", " ")</f>
        <v xml:space="preserve"> </v>
      </c>
      <c r="BF292" s="15" t="str">
        <f>IF(AND(B292="pentathlon", OR(AND(E292='club records'!$N$21, F292&gt;='club records'!$O$21), AND(E292='club records'!$N$22, F292&gt;='club records'!$O$22),AND(E292='club records'!$N$23, F292&gt;='club records'!$O$23),AND(E292='club records'!$N$24, F292&gt;='club records'!$O$24))), "CR", " ")</f>
        <v xml:space="preserve"> </v>
      </c>
      <c r="BG292" s="15" t="str">
        <f>IF(AND(B292="heptathlon", OR(AND(E292='club records'!$N$26, F292&gt;='club records'!$O$26), AND(E292='club records'!$N$27, F292&gt;='club records'!$O$27))), "CR", " ")</f>
        <v xml:space="preserve"> </v>
      </c>
      <c r="BH292" s="15" t="str">
        <f>IF(AND(B292="decathlon", OR(AND(E292='club records'!$N$29, F292&gt;='club records'!$O$29), AND(E292='club records'!$N$30, F292&gt;='club records'!$O$30),AND(E292='club records'!$N$31, F292&gt;='club records'!$O$31))), "CR", " ")</f>
        <v xml:space="preserve"> </v>
      </c>
    </row>
    <row r="293" spans="1:60" ht="14.5" x14ac:dyDescent="0.35">
      <c r="A293" s="1" t="str">
        <f t="shared" si="26"/>
        <v>U17</v>
      </c>
      <c r="B293" s="2" t="s">
        <v>167</v>
      </c>
      <c r="C293" s="1" t="s">
        <v>168</v>
      </c>
      <c r="D293" s="1" t="s">
        <v>169</v>
      </c>
      <c r="E293" s="19" t="s">
        <v>14</v>
      </c>
      <c r="F293" s="20">
        <v>38.369999999999997</v>
      </c>
      <c r="G293" s="27" t="s">
        <v>414</v>
      </c>
      <c r="H293" s="1" t="s">
        <v>313</v>
      </c>
      <c r="I293" s="1" t="s">
        <v>408</v>
      </c>
      <c r="J293" s="15" t="str">
        <f t="shared" si="27"/>
        <v/>
      </c>
      <c r="K293" s="15" t="str">
        <f>IF(AND(B293=100, OR(AND(E293='club records'!$B$6, F293&lt;='club records'!$C$6), AND(E293='club records'!$B$7, F293&lt;='club records'!$C$7), AND(E293='club records'!$B$8, F293&lt;='club records'!$C$8), AND(E293='club records'!$B$9, F293&lt;='club records'!$C$9), AND(E293='club records'!$B$10, F293&lt;='club records'!$C$10))), "CR", " ")</f>
        <v xml:space="preserve"> </v>
      </c>
      <c r="L293" s="15" t="str">
        <f>IF(AND(B293=200, OR(AND(E293='club records'!$B$11, F293&lt;='club records'!$C$11), AND(E293='club records'!$B$12, F293&lt;='club records'!$C$12), AND(E293='club records'!$B$13, F293&lt;='club records'!$C$13), AND(E293='club records'!$B$14, F293&lt;='club records'!$C$14), AND(E293='club records'!$B$15, F293&lt;='club records'!$C$15))), "CR", " ")</f>
        <v xml:space="preserve"> </v>
      </c>
      <c r="M293" s="15" t="str">
        <f>IF(AND(B293=300, OR(AND(E293='club records'!$B$16, F293&lt;='club records'!$C$16), AND(E293='club records'!$B$17, F293&lt;='club records'!$C$17))), "CR", " ")</f>
        <v xml:space="preserve"> </v>
      </c>
      <c r="N293" s="15" t="str">
        <f>IF(AND(B293=400, OR(AND(E293='club records'!$B$18, F293&lt;='club records'!$C$18), AND(E293='club records'!$B$19, F293&lt;='club records'!$C$19), AND(E293='club records'!$B$20, F293&lt;='club records'!$C$20), AND(E293='club records'!$B$21, F293&lt;='club records'!$C$21))), "CR", " ")</f>
        <v xml:space="preserve"> </v>
      </c>
      <c r="O293" s="15" t="str">
        <f>IF(AND(B293=800, OR(AND(E293='club records'!$B$22, F293&lt;='club records'!$C$22), AND(E293='club records'!$B$23, F293&lt;='club records'!$C$23), AND(E293='club records'!$B$24, F293&lt;='club records'!$C$24), AND(E293='club records'!$B$25, F293&lt;='club records'!$C$25), AND(E293='club records'!$B$26, F293&lt;='club records'!$C$26))), "CR", " ")</f>
        <v xml:space="preserve"> </v>
      </c>
      <c r="P293" s="15" t="str">
        <f>IF(AND(B293=1000, OR(AND(E293='club records'!$B$27, F293&lt;='club records'!$C$27), AND(E293='club records'!$B$28, F293&lt;='club records'!$C$28))), "CR", " ")</f>
        <v xml:space="preserve"> </v>
      </c>
      <c r="Q293" s="15" t="str">
        <f>IF(AND(B293=1500, OR(AND(E293='club records'!$B$29, F293&lt;='club records'!$C$29), AND(E293='club records'!$B$30, F293&lt;='club records'!$C$30), AND(E293='club records'!$B$31, F293&lt;='club records'!$C$31), AND(E293='club records'!$B$32, F293&lt;='club records'!$C$32), AND(E293='club records'!$B$33, F293&lt;='club records'!$C$33))), "CR", " ")</f>
        <v xml:space="preserve"> </v>
      </c>
      <c r="R293" s="15" t="str">
        <f>IF(AND(B293="1600 (Mile)",OR(AND(E293='club records'!$B$34,F293&lt;='club records'!$C$34),AND(E293='club records'!$B$35,F293&lt;='club records'!$C$35),AND(E293='club records'!$B$36,F293&lt;='club records'!$C$36),AND(E293='club records'!$B$37,F293&lt;='club records'!$C$37))),"CR"," ")</f>
        <v xml:space="preserve"> </v>
      </c>
      <c r="S293" s="15" t="str">
        <f>IF(AND(B293=3000, OR(AND(E293='club records'!$B$38, F293&lt;='club records'!$C$38), AND(E293='club records'!$B$39, F293&lt;='club records'!$C$39), AND(E293='club records'!$B$40, F293&lt;='club records'!$C$40), AND(E293='club records'!$B$41, F293&lt;='club records'!$C$41))), "CR", " ")</f>
        <v xml:space="preserve"> </v>
      </c>
      <c r="T293" s="15" t="str">
        <f>IF(AND(B293=5000, OR(AND(E293='club records'!$B$42, F293&lt;='club records'!$C$42), AND(E293='club records'!$B$43, F293&lt;='club records'!$C$43))), "CR", " ")</f>
        <v xml:space="preserve"> </v>
      </c>
      <c r="U293" s="14" t="str">
        <f>IF(AND(B293=10000, OR(AND(E293='club records'!$B$44, F293&lt;='club records'!$C$44), AND(E293='club records'!$B$45, F293&lt;='club records'!$C$45))), "CR", " ")</f>
        <v xml:space="preserve"> </v>
      </c>
      <c r="V293" s="14" t="str">
        <f>IF(AND(B293="high jump", OR(AND(E293='club records'!$F$1, F293&gt;='club records'!$G$1), AND(E293='club records'!$F$2, F293&gt;='club records'!$G$2), AND(E293='club records'!$F$3, F293&gt;='club records'!$G$3), AND(E293='club records'!$F$4, F293&gt;='club records'!$G$4), AND(E293='club records'!$F$5, F293&gt;='club records'!$G$5))), "CR", " ")</f>
        <v xml:space="preserve"> </v>
      </c>
      <c r="W293" s="14" t="str">
        <f>IF(AND(B293="long jump", OR(AND(E293='club records'!$F$6, F293&gt;='club records'!$G$6), AND(E293='club records'!$F$7, F293&gt;='club records'!$G$7), AND(E293='club records'!$F$8, F293&gt;='club records'!$G$8), AND(E293='club records'!$F$9, F293&gt;='club records'!$G$9), AND(E293='club records'!$F$10, F293&gt;='club records'!$G$10))), "CR", " ")</f>
        <v xml:space="preserve"> </v>
      </c>
      <c r="X293" s="14" t="str">
        <f>IF(AND(B293="triple jump", OR(AND(E293='club records'!$F$11, F293&gt;='club records'!$G$11), AND(E293='club records'!$F$12, F293&gt;='club records'!$G$12), AND(E293='club records'!$F$13, F293&gt;='club records'!$G$13), AND(E293='club records'!$F$14, F293&gt;='club records'!$G$14), AND(E293='club records'!$F$15, F293&gt;='club records'!$G$15))), "CR", " ")</f>
        <v xml:space="preserve"> </v>
      </c>
      <c r="Y293" s="14" t="str">
        <f>IF(AND(B293="pole vault", OR(AND(E293='club records'!$F$16, F293&gt;='club records'!$G$16), AND(E293='club records'!$F$17, F293&gt;='club records'!$G$17), AND(E293='club records'!$F$18, F293&gt;='club records'!$G$18), AND(E293='club records'!$F$19, F293&gt;='club records'!$G$19), AND(E293='club records'!$F$20, F293&gt;='club records'!$G$20))), "CR", " ")</f>
        <v xml:space="preserve"> </v>
      </c>
      <c r="Z293" s="14" t="str">
        <f>IF(AND(B293="discus 1", E293='club records'!$F$21, F293&gt;='club records'!$G$21), "CR", " ")</f>
        <v xml:space="preserve"> </v>
      </c>
      <c r="AA293" s="14" t="str">
        <f>IF(AND(B293="discus 1.25", E293='club records'!$F$22, F293&gt;='club records'!$G$22), "CR", " ")</f>
        <v xml:space="preserve"> </v>
      </c>
      <c r="AB293" s="14" t="str">
        <f>IF(AND(B293="discus 1.5", E293='club records'!$F$23, F293&gt;='club records'!$G$23), "CR", " ")</f>
        <v xml:space="preserve"> </v>
      </c>
      <c r="AC293" s="14" t="str">
        <f>IF(AND(B293="discus 1.75", E293='club records'!$F$24, F293&gt;='club records'!$G$24), "CR", " ")</f>
        <v xml:space="preserve"> </v>
      </c>
      <c r="AD293" s="14" t="str">
        <f>IF(AND(B293="discus 2", E293='club records'!$F$25, F293&gt;='club records'!$G$25), "CR", " ")</f>
        <v xml:space="preserve"> </v>
      </c>
      <c r="AE293" s="14" t="str">
        <f>IF(AND(B293="hammer 4", E293='club records'!$F$27, F293&gt;='club records'!$G$27), "CR", " ")</f>
        <v xml:space="preserve"> </v>
      </c>
      <c r="AF293" s="14" t="str">
        <f>IF(AND(B293="hammer 5", E293='club records'!$F$28, F293&gt;='club records'!$G$28), "CR", " ")</f>
        <v xml:space="preserve"> </v>
      </c>
      <c r="AG293" s="14" t="str">
        <f>IF(AND(B293="hammer 6", E293='club records'!$F$29, F293&gt;='club records'!$G$29), "CR", " ")</f>
        <v xml:space="preserve"> </v>
      </c>
      <c r="AH293" s="14" t="str">
        <f>IF(AND(B293="hammer 7.26", E293='club records'!$F$30, F293&gt;='club records'!$G$30), "CR", " ")</f>
        <v xml:space="preserve"> </v>
      </c>
      <c r="AI293" s="14" t="str">
        <f>IF(AND(B293="javelin 400", E293='club records'!$F$31, F293&gt;='club records'!$G$31), "CR", " ")</f>
        <v xml:space="preserve"> </v>
      </c>
      <c r="AJ293" s="14" t="str">
        <f>IF(AND(B293="javelin 600", E293='club records'!$F$32, F293&gt;='club records'!$G$32), "CR", " ")</f>
        <v xml:space="preserve"> </v>
      </c>
      <c r="AK293" s="14" t="str">
        <f>IF(AND(B293="javelin 700", E293='club records'!$F$33, F293&gt;='club records'!$G$33), "CR", " ")</f>
        <v xml:space="preserve"> </v>
      </c>
      <c r="AL293" s="14" t="str">
        <f>IF(AND(B293="javelin 800", OR(AND(E293='club records'!$F$34, F293&gt;='club records'!$G$34), AND(E293='club records'!$F$35, F293&gt;='club records'!$G$35))), "CR", " ")</f>
        <v xml:space="preserve"> </v>
      </c>
      <c r="AM293" s="14" t="str">
        <f>IF(AND(B293="shot 3", E293='club records'!$F$36, F293&gt;='club records'!$G$36), "CR", " ")</f>
        <v xml:space="preserve"> </v>
      </c>
      <c r="AN293" s="14" t="str">
        <f>IF(AND(B293="shot 4", E293='club records'!$F$37, F293&gt;='club records'!$G$37), "CR", " ")</f>
        <v xml:space="preserve"> </v>
      </c>
      <c r="AO293" s="14" t="str">
        <f>IF(AND(B293="shot 5", E293='club records'!$F$38, F293&gt;='club records'!$G$38), "CR", " ")</f>
        <v xml:space="preserve"> </v>
      </c>
      <c r="AP293" s="14" t="str">
        <f>IF(AND(B293="shot 6", E293='club records'!$F$39, F293&gt;='club records'!$G$39), "CR", " ")</f>
        <v xml:space="preserve"> </v>
      </c>
      <c r="AQ293" s="14" t="str">
        <f>IF(AND(B293="shot 7.26", E293='club records'!$F$40, F293&gt;='club records'!$G$40), "CR", " ")</f>
        <v xml:space="preserve"> </v>
      </c>
      <c r="AR293" s="14" t="str">
        <f>IF(AND(B293="60H",OR(AND(E293='club records'!$J$1,F293&lt;='club records'!$K$1),AND(E293='club records'!$J$2,F293&lt;='club records'!$K$2),AND(E293='club records'!$J$3,F293&lt;='club records'!$K$3),AND(E293='club records'!$J$4,F293&lt;='club records'!$K$4),AND(E293='club records'!$J$5,F293&lt;='club records'!$K$5))),"CR"," ")</f>
        <v xml:space="preserve"> </v>
      </c>
      <c r="AS293" s="14" t="str">
        <f>IF(AND(B293="75H", AND(E293='club records'!$J$6, F293&lt;='club records'!$K$6)), "CR", " ")</f>
        <v xml:space="preserve"> </v>
      </c>
      <c r="AT293" s="14" t="str">
        <f>IF(AND(B293="80H", AND(E293='club records'!$J$7, F293&lt;='club records'!$K$7)), "CR", " ")</f>
        <v xml:space="preserve"> </v>
      </c>
      <c r="AU293" s="14" t="str">
        <f>IF(AND(B293="100H", AND(E293='club records'!$J$8, F293&lt;='club records'!$K$8)), "CR", " ")</f>
        <v xml:space="preserve"> </v>
      </c>
      <c r="AV293" s="14" t="str">
        <f>IF(AND(B293="110H", OR(AND(E293='club records'!$J$9, F293&lt;='club records'!$K$9), AND(E293='club records'!$J$10, F293&lt;='club records'!$K$10))), "CR", " ")</f>
        <v xml:space="preserve"> </v>
      </c>
      <c r="AW293" s="14" t="str">
        <f>IF(AND(B293="400H", OR(AND(E293='club records'!$J$11, F293&lt;='club records'!$K$11), AND(E293='club records'!$J$12, F293&lt;='club records'!$K$12), AND(E293='club records'!$J$13, F293&lt;='club records'!$K$13), AND(E293='club records'!$J$14, F293&lt;='club records'!$K$14))), "CR", " ")</f>
        <v xml:space="preserve"> </v>
      </c>
      <c r="AX293" s="14" t="str">
        <f>IF(AND(B293="1500SC", AND(E293='club records'!$J$15, F293&lt;='club records'!$K$15)), "CR", " ")</f>
        <v xml:space="preserve"> </v>
      </c>
      <c r="AY293" s="14" t="str">
        <f>IF(AND(B293="2000SC", OR(AND(E293='club records'!$J$17, F293&lt;='club records'!$K$17), AND(E293='club records'!$J$18, F293&lt;='club records'!$K$18))), "CR", " ")</f>
        <v xml:space="preserve"> </v>
      </c>
      <c r="AZ293" s="14" t="str">
        <f>IF(AND(B293="3000SC", OR(AND(E293='club records'!$J$20, F293&lt;='club records'!$K$20), AND(E293='club records'!$J$21, F293&lt;='club records'!$K$21))), "CR", " ")</f>
        <v xml:space="preserve"> </v>
      </c>
      <c r="BA293" s="15" t="str">
        <f>IF(AND(B293="4x100", OR(AND(E293='club records'!$N$1, F293&lt;='club records'!$O$1), AND(E293='club records'!$N$2, F293&lt;='club records'!$O$2), AND(E293='club records'!$N$3, F293&lt;='club records'!$O$3), AND(E293='club records'!$N$4, F293&lt;='club records'!$O$4), AND(E293='club records'!$N$5, F293&lt;='club records'!$O$5))), "CR", " ")</f>
        <v xml:space="preserve"> </v>
      </c>
      <c r="BB293" s="15" t="str">
        <f>IF(AND(B293="4x200", OR(AND(E293='club records'!$N$6, F293&lt;='club records'!$O$6), AND(E293='club records'!$N$7, F293&lt;='club records'!$O$7), AND(E293='club records'!$N$8, F293&lt;='club records'!$O$8), AND(E293='club records'!$N$9, F293&lt;='club records'!$O$9), AND(E293='club records'!$N$10, F293&lt;='club records'!$O$10))), "CR", " ")</f>
        <v xml:space="preserve"> </v>
      </c>
      <c r="BC293" s="15" t="str">
        <f>IF(AND(B293="4x300", AND(E293='club records'!$N$11, F293&lt;='club records'!$O$11)), "CR", " ")</f>
        <v xml:space="preserve"> </v>
      </c>
      <c r="BD293" s="15" t="str">
        <f>IF(AND(B293="4x400", OR(AND(E293='club records'!$N$12, F293&lt;='club records'!$O$12), AND(E293='club records'!$N$13, F293&lt;='club records'!$O$13), AND(E293='club records'!$N$14, F293&lt;='club records'!$O$14), AND(E293='club records'!$N$15, F293&lt;='club records'!$O$15))), "CR", " ")</f>
        <v xml:space="preserve"> </v>
      </c>
      <c r="BE293" s="15" t="str">
        <f>IF(AND(B293="3x800", OR(AND(E293='club records'!$N$16, F293&lt;='club records'!$O$16), AND(E293='club records'!$N$17, F293&lt;='club records'!$O$17), AND(E293='club records'!$N$18, F293&lt;='club records'!$O$18))), "CR", " ")</f>
        <v xml:space="preserve"> </v>
      </c>
      <c r="BF293" s="15" t="str">
        <f>IF(AND(B293="pentathlon", OR(AND(E293='club records'!$N$21, F293&gt;='club records'!$O$21), AND(E293='club records'!$N$22, F293&gt;='club records'!$O$22),AND(E293='club records'!$N$23, F293&gt;='club records'!$O$23),AND(E293='club records'!$N$24, F293&gt;='club records'!$O$24))), "CR", " ")</f>
        <v xml:space="preserve"> </v>
      </c>
      <c r="BG293" s="15" t="str">
        <f>IF(AND(B293="heptathlon", OR(AND(E293='club records'!$N$26, F293&gt;='club records'!$O$26), AND(E293='club records'!$N$27, F293&gt;='club records'!$O$27))), "CR", " ")</f>
        <v xml:space="preserve"> </v>
      </c>
      <c r="BH293" s="15" t="str">
        <f>IF(AND(B293="decathlon", OR(AND(E293='club records'!$N$29, F293&gt;='club records'!$O$29), AND(E293='club records'!$N$30, F293&gt;='club records'!$O$30),AND(E293='club records'!$N$31, F293&gt;='club records'!$O$31))), "CR", " ")</f>
        <v xml:space="preserve"> </v>
      </c>
    </row>
    <row r="294" spans="1:60" ht="14.5" x14ac:dyDescent="0.35">
      <c r="A294" s="1" t="str">
        <f t="shared" si="26"/>
        <v>U17</v>
      </c>
      <c r="B294" s="2" t="s">
        <v>213</v>
      </c>
      <c r="C294" s="1" t="s">
        <v>116</v>
      </c>
      <c r="D294" s="1" t="s">
        <v>111</v>
      </c>
      <c r="E294" s="19" t="s">
        <v>14</v>
      </c>
      <c r="F294" s="20">
        <v>17.89</v>
      </c>
      <c r="G294" s="26">
        <v>43590</v>
      </c>
      <c r="H294" s="1" t="s">
        <v>335</v>
      </c>
      <c r="I294" s="1" t="s">
        <v>316</v>
      </c>
      <c r="J294" s="15" t="str">
        <f t="shared" si="27"/>
        <v/>
      </c>
      <c r="K294" s="15" t="str">
        <f>IF(AND(B294=100, OR(AND(E294='club records'!$B$6, F294&lt;='club records'!$C$6), AND(E294='club records'!$B$7, F294&lt;='club records'!$C$7), AND(E294='club records'!$B$8, F294&lt;='club records'!$C$8), AND(E294='club records'!$B$9, F294&lt;='club records'!$C$9), AND(E294='club records'!$B$10, F294&lt;='club records'!$C$10))), "CR", " ")</f>
        <v xml:space="preserve"> </v>
      </c>
      <c r="L294" s="15" t="str">
        <f>IF(AND(B294=200, OR(AND(E294='club records'!$B$11, F294&lt;='club records'!$C$11), AND(E294='club records'!$B$12, F294&lt;='club records'!$C$12), AND(E294='club records'!$B$13, F294&lt;='club records'!$C$13), AND(E294='club records'!$B$14, F294&lt;='club records'!$C$14), AND(E294='club records'!$B$15, F294&lt;='club records'!$C$15))), "CR", " ")</f>
        <v xml:space="preserve"> </v>
      </c>
      <c r="M294" s="15" t="str">
        <f>IF(AND(B294=300, OR(AND(E294='club records'!$B$16, F294&lt;='club records'!$C$16), AND(E294='club records'!$B$17, F294&lt;='club records'!$C$17))), "CR", " ")</f>
        <v xml:space="preserve"> </v>
      </c>
      <c r="N294" s="15" t="str">
        <f>IF(AND(B294=400, OR(AND(E294='club records'!$B$18, F294&lt;='club records'!$C$18), AND(E294='club records'!$B$19, F294&lt;='club records'!$C$19), AND(E294='club records'!$B$20, F294&lt;='club records'!$C$20), AND(E294='club records'!$B$21, F294&lt;='club records'!$C$21))), "CR", " ")</f>
        <v xml:space="preserve"> </v>
      </c>
      <c r="O294" s="15" t="str">
        <f>IF(AND(B294=800, OR(AND(E294='club records'!$B$22, F294&lt;='club records'!$C$22), AND(E294='club records'!$B$23, F294&lt;='club records'!$C$23), AND(E294='club records'!$B$24, F294&lt;='club records'!$C$24), AND(E294='club records'!$B$25, F294&lt;='club records'!$C$25), AND(E294='club records'!$B$26, F294&lt;='club records'!$C$26))), "CR", " ")</f>
        <v xml:space="preserve"> </v>
      </c>
      <c r="P294" s="15" t="str">
        <f>IF(AND(B294=1000, OR(AND(E294='club records'!$B$27, F294&lt;='club records'!$C$27), AND(E294='club records'!$B$28, F294&lt;='club records'!$C$28))), "CR", " ")</f>
        <v xml:space="preserve"> </v>
      </c>
      <c r="Q294" s="15" t="str">
        <f>IF(AND(B294=1500, OR(AND(E294='club records'!$B$29, F294&lt;='club records'!$C$29), AND(E294='club records'!$B$30, F294&lt;='club records'!$C$30), AND(E294='club records'!$B$31, F294&lt;='club records'!$C$31), AND(E294='club records'!$B$32, F294&lt;='club records'!$C$32), AND(E294='club records'!$B$33, F294&lt;='club records'!$C$33))), "CR", " ")</f>
        <v xml:space="preserve"> </v>
      </c>
      <c r="R294" s="15" t="str">
        <f>IF(AND(B294="1600 (Mile)",OR(AND(E294='club records'!$B$34,F294&lt;='club records'!$C$34),AND(E294='club records'!$B$35,F294&lt;='club records'!$C$35),AND(E294='club records'!$B$36,F294&lt;='club records'!$C$36),AND(E294='club records'!$B$37,F294&lt;='club records'!$C$37))),"CR"," ")</f>
        <v xml:space="preserve"> </v>
      </c>
      <c r="S294" s="15" t="str">
        <f>IF(AND(B294=3000, OR(AND(E294='club records'!$B$38, F294&lt;='club records'!$C$38), AND(E294='club records'!$B$39, F294&lt;='club records'!$C$39), AND(E294='club records'!$B$40, F294&lt;='club records'!$C$40), AND(E294='club records'!$B$41, F294&lt;='club records'!$C$41))), "CR", " ")</f>
        <v xml:space="preserve"> </v>
      </c>
      <c r="T294" s="15" t="str">
        <f>IF(AND(B294=5000, OR(AND(E294='club records'!$B$42, F294&lt;='club records'!$C$42), AND(E294='club records'!$B$43, F294&lt;='club records'!$C$43))), "CR", " ")</f>
        <v xml:space="preserve"> </v>
      </c>
      <c r="U294" s="14" t="str">
        <f>IF(AND(B294=10000, OR(AND(E294='club records'!$B$44, F294&lt;='club records'!$C$44), AND(E294='club records'!$B$45, F294&lt;='club records'!$C$45))), "CR", " ")</f>
        <v xml:space="preserve"> </v>
      </c>
      <c r="V294" s="14" t="str">
        <f>IF(AND(B294="high jump", OR(AND(E294='club records'!$F$1, F294&gt;='club records'!$G$1), AND(E294='club records'!$F$2, F294&gt;='club records'!$G$2), AND(E294='club records'!$F$3, F294&gt;='club records'!$G$3), AND(E294='club records'!$F$4, F294&gt;='club records'!$G$4), AND(E294='club records'!$F$5, F294&gt;='club records'!$G$5))), "CR", " ")</f>
        <v xml:space="preserve"> </v>
      </c>
      <c r="W294" s="14" t="str">
        <f>IF(AND(B294="long jump", OR(AND(E294='club records'!$F$6, F294&gt;='club records'!$G$6), AND(E294='club records'!$F$7, F294&gt;='club records'!$G$7), AND(E294='club records'!$F$8, F294&gt;='club records'!$G$8), AND(E294='club records'!$F$9, F294&gt;='club records'!$G$9), AND(E294='club records'!$F$10, F294&gt;='club records'!$G$10))), "CR", " ")</f>
        <v xml:space="preserve"> </v>
      </c>
      <c r="X294" s="14" t="str">
        <f>IF(AND(B294="triple jump", OR(AND(E294='club records'!$F$11, F294&gt;='club records'!$G$11), AND(E294='club records'!$F$12, F294&gt;='club records'!$G$12), AND(E294='club records'!$F$13, F294&gt;='club records'!$G$13), AND(E294='club records'!$F$14, F294&gt;='club records'!$G$14), AND(E294='club records'!$F$15, F294&gt;='club records'!$G$15))), "CR", " ")</f>
        <v xml:space="preserve"> </v>
      </c>
      <c r="Y294" s="14" t="str">
        <f>IF(AND(B294="pole vault", OR(AND(E294='club records'!$F$16, F294&gt;='club records'!$G$16), AND(E294='club records'!$F$17, F294&gt;='club records'!$G$17), AND(E294='club records'!$F$18, F294&gt;='club records'!$G$18), AND(E294='club records'!$F$19, F294&gt;='club records'!$G$19), AND(E294='club records'!$F$20, F294&gt;='club records'!$G$20))), "CR", " ")</f>
        <v xml:space="preserve"> </v>
      </c>
      <c r="Z294" s="14" t="str">
        <f>IF(AND(B294="discus 1", E294='club records'!$F$21, F294&gt;='club records'!$G$21), "CR", " ")</f>
        <v xml:space="preserve"> </v>
      </c>
      <c r="AA294" s="14" t="str">
        <f>IF(AND(B294="discus 1.25", E294='club records'!$F$22, F294&gt;='club records'!$G$22), "CR", " ")</f>
        <v xml:space="preserve"> </v>
      </c>
      <c r="AB294" s="14" t="str">
        <f>IF(AND(B294="discus 1.5", E294='club records'!$F$23, F294&gt;='club records'!$G$23), "CR", " ")</f>
        <v xml:space="preserve"> </v>
      </c>
      <c r="AC294" s="14" t="str">
        <f>IF(AND(B294="discus 1.75", E294='club records'!$F$24, F294&gt;='club records'!$G$24), "CR", " ")</f>
        <v xml:space="preserve"> </v>
      </c>
      <c r="AD294" s="14" t="str">
        <f>IF(AND(B294="discus 2", E294='club records'!$F$25, F294&gt;='club records'!$G$25), "CR", " ")</f>
        <v xml:space="preserve"> </v>
      </c>
      <c r="AE294" s="14" t="str">
        <f>IF(AND(B294="hammer 4", E294='club records'!$F$27, F294&gt;='club records'!$G$27), "CR", " ")</f>
        <v xml:space="preserve"> </v>
      </c>
      <c r="AF294" s="14" t="str">
        <f>IF(AND(B294="hammer 5", E294='club records'!$F$28, F294&gt;='club records'!$G$28), "CR", " ")</f>
        <v xml:space="preserve"> </v>
      </c>
      <c r="AG294" s="14" t="str">
        <f>IF(AND(B294="hammer 6", E294='club records'!$F$29, F294&gt;='club records'!$G$29), "CR", " ")</f>
        <v xml:space="preserve"> </v>
      </c>
      <c r="AH294" s="14" t="str">
        <f>IF(AND(B294="hammer 7.26", E294='club records'!$F$30, F294&gt;='club records'!$G$30), "CR", " ")</f>
        <v xml:space="preserve"> </v>
      </c>
      <c r="AI294" s="14" t="str">
        <f>IF(AND(B294="javelin 400", E294='club records'!$F$31, F294&gt;='club records'!$G$31), "CR", " ")</f>
        <v xml:space="preserve"> </v>
      </c>
      <c r="AJ294" s="14" t="str">
        <f>IF(AND(B294="javelin 600", E294='club records'!$F$32, F294&gt;='club records'!$G$32), "CR", " ")</f>
        <v xml:space="preserve"> </v>
      </c>
      <c r="AK294" s="14" t="str">
        <f>IF(AND(B294="javelin 700", E294='club records'!$F$33, F294&gt;='club records'!$G$33), "CR", " ")</f>
        <v xml:space="preserve"> </v>
      </c>
      <c r="AL294" s="14" t="str">
        <f>IF(AND(B294="javelin 800", OR(AND(E294='club records'!$F$34, F294&gt;='club records'!$G$34), AND(E294='club records'!$F$35, F294&gt;='club records'!$G$35))), "CR", " ")</f>
        <v xml:space="preserve"> </v>
      </c>
      <c r="AM294" s="14" t="str">
        <f>IF(AND(B294="shot 3", E294='club records'!$F$36, F294&gt;='club records'!$G$36), "CR", " ")</f>
        <v xml:space="preserve"> </v>
      </c>
      <c r="AN294" s="14" t="str">
        <f>IF(AND(B294="shot 4", E294='club records'!$F$37, F294&gt;='club records'!$G$37), "CR", " ")</f>
        <v xml:space="preserve"> </v>
      </c>
      <c r="AO294" s="14" t="str">
        <f>IF(AND(B294="shot 5", E294='club records'!$F$38, F294&gt;='club records'!$G$38), "CR", " ")</f>
        <v xml:space="preserve"> </v>
      </c>
      <c r="AP294" s="14" t="str">
        <f>IF(AND(B294="shot 6", E294='club records'!$F$39, F294&gt;='club records'!$G$39), "CR", " ")</f>
        <v xml:space="preserve"> </v>
      </c>
      <c r="AQ294" s="14" t="str">
        <f>IF(AND(B294="shot 7.26", E294='club records'!$F$40, F294&gt;='club records'!$G$40), "CR", " ")</f>
        <v xml:space="preserve"> </v>
      </c>
      <c r="AR294" s="14" t="str">
        <f>IF(AND(B294="60H",OR(AND(E294='club records'!$J$1,F294&lt;='club records'!$K$1),AND(E294='club records'!$J$2,F294&lt;='club records'!$K$2),AND(E294='club records'!$J$3,F294&lt;='club records'!$K$3),AND(E294='club records'!$J$4,F294&lt;='club records'!$K$4),AND(E294='club records'!$J$5,F294&lt;='club records'!$K$5))),"CR"," ")</f>
        <v xml:space="preserve"> </v>
      </c>
      <c r="AS294" s="14" t="str">
        <f>IF(AND(B294="75H", AND(E294='club records'!$J$6, F294&lt;='club records'!$K$6)), "CR", " ")</f>
        <v xml:space="preserve"> </v>
      </c>
      <c r="AT294" s="14" t="str">
        <f>IF(AND(B294="80H", AND(E294='club records'!$J$7, F294&lt;='club records'!$K$7)), "CR", " ")</f>
        <v xml:space="preserve"> </v>
      </c>
      <c r="AU294" s="14" t="str">
        <f>IF(AND(B294="100H", AND(E294='club records'!$J$8, F294&lt;='club records'!$K$8)), "CR", " ")</f>
        <v xml:space="preserve"> </v>
      </c>
      <c r="AV294" s="14" t="str">
        <f>IF(AND(B294="110H", OR(AND(E294='club records'!$J$9, F294&lt;='club records'!$K$9), AND(E294='club records'!$J$10, F294&lt;='club records'!$K$10))), "CR", " ")</f>
        <v xml:space="preserve"> </v>
      </c>
      <c r="AW294" s="14" t="str">
        <f>IF(AND(B294="400H", OR(AND(E294='club records'!$J$11, F294&lt;='club records'!$K$11), AND(E294='club records'!$J$12, F294&lt;='club records'!$K$12), AND(E294='club records'!$J$13, F294&lt;='club records'!$K$13), AND(E294='club records'!$J$14, F294&lt;='club records'!$K$14))), "CR", " ")</f>
        <v xml:space="preserve"> </v>
      </c>
      <c r="AX294" s="14" t="str">
        <f>IF(AND(B294="1500SC", AND(E294='club records'!$J$15, F294&lt;='club records'!$K$15)), "CR", " ")</f>
        <v xml:space="preserve"> </v>
      </c>
      <c r="AY294" s="14" t="str">
        <f>IF(AND(B294="2000SC", OR(AND(E294='club records'!$J$17, F294&lt;='club records'!$K$17), AND(E294='club records'!$J$18, F294&lt;='club records'!$K$18))), "CR", " ")</f>
        <v xml:space="preserve"> </v>
      </c>
      <c r="AZ294" s="14" t="str">
        <f>IF(AND(B294="3000SC", OR(AND(E294='club records'!$J$20, F294&lt;='club records'!$K$20), AND(E294='club records'!$J$21, F294&lt;='club records'!$K$21))), "CR", " ")</f>
        <v xml:space="preserve"> </v>
      </c>
      <c r="BA294" s="15" t="str">
        <f>IF(AND(B294="4x100", OR(AND(E294='club records'!$N$1, F294&lt;='club records'!$O$1), AND(E294='club records'!$N$2, F294&lt;='club records'!$O$2), AND(E294='club records'!$N$3, F294&lt;='club records'!$O$3), AND(E294='club records'!$N$4, F294&lt;='club records'!$O$4), AND(E294='club records'!$N$5, F294&lt;='club records'!$O$5))), "CR", " ")</f>
        <v xml:space="preserve"> </v>
      </c>
      <c r="BB294" s="15" t="str">
        <f>IF(AND(B294="4x200", OR(AND(E294='club records'!$N$6, F294&lt;='club records'!$O$6), AND(E294='club records'!$N$7, F294&lt;='club records'!$O$7), AND(E294='club records'!$N$8, F294&lt;='club records'!$O$8), AND(E294='club records'!$N$9, F294&lt;='club records'!$O$9), AND(E294='club records'!$N$10, F294&lt;='club records'!$O$10))), "CR", " ")</f>
        <v xml:space="preserve"> </v>
      </c>
      <c r="BC294" s="15" t="str">
        <f>IF(AND(B294="4x300", AND(E294='club records'!$N$11, F294&lt;='club records'!$O$11)), "CR", " ")</f>
        <v xml:space="preserve"> </v>
      </c>
      <c r="BD294" s="15" t="str">
        <f>IF(AND(B294="4x400", OR(AND(E294='club records'!$N$12, F294&lt;='club records'!$O$12), AND(E294='club records'!$N$13, F294&lt;='club records'!$O$13), AND(E294='club records'!$N$14, F294&lt;='club records'!$O$14), AND(E294='club records'!$N$15, F294&lt;='club records'!$O$15))), "CR", " ")</f>
        <v xml:space="preserve"> </v>
      </c>
      <c r="BE294" s="15" t="str">
        <f>IF(AND(B294="3x800", OR(AND(E294='club records'!$N$16, F294&lt;='club records'!$O$16), AND(E294='club records'!$N$17, F294&lt;='club records'!$O$17), AND(E294='club records'!$N$18, F294&lt;='club records'!$O$18))), "CR", " ")</f>
        <v xml:space="preserve"> </v>
      </c>
      <c r="BF294" s="15" t="str">
        <f>IF(AND(B294="pentathlon", OR(AND(E294='club records'!$N$21, F294&gt;='club records'!$O$21), AND(E294='club records'!$N$22, F294&gt;='club records'!$O$22),AND(E294='club records'!$N$23, F294&gt;='club records'!$O$23),AND(E294='club records'!$N$24, F294&gt;='club records'!$O$24))), "CR", " ")</f>
        <v xml:space="preserve"> </v>
      </c>
      <c r="BG294" s="15" t="str">
        <f>IF(AND(B294="heptathlon", OR(AND(E294='club records'!$N$26, F294&gt;='club records'!$O$26), AND(E294='club records'!$N$27, F294&gt;='club records'!$O$27))), "CR", " ")</f>
        <v xml:space="preserve"> </v>
      </c>
      <c r="BH294" s="15" t="str">
        <f>IF(AND(B294="decathlon", OR(AND(E294='club records'!$N$29, F294&gt;='club records'!$O$29), AND(E294='club records'!$N$30, F294&gt;='club records'!$O$30),AND(E294='club records'!$N$31, F294&gt;='club records'!$O$31))), "CR", " ")</f>
        <v xml:space="preserve"> </v>
      </c>
    </row>
    <row r="295" spans="1:60" ht="14.5" x14ac:dyDescent="0.35">
      <c r="A295" s="1" t="str">
        <f t="shared" si="26"/>
        <v>U17</v>
      </c>
      <c r="B295" s="2" t="s">
        <v>213</v>
      </c>
      <c r="C295" s="1" t="s">
        <v>75</v>
      </c>
      <c r="D295" s="1" t="s">
        <v>76</v>
      </c>
      <c r="E295" s="19" t="s">
        <v>14</v>
      </c>
      <c r="F295" s="21">
        <v>19.600000000000001</v>
      </c>
      <c r="G295" s="26">
        <v>43590</v>
      </c>
      <c r="H295" s="1" t="s">
        <v>335</v>
      </c>
      <c r="I295" s="1" t="s">
        <v>316</v>
      </c>
      <c r="J295" s="15" t="str">
        <f t="shared" si="27"/>
        <v/>
      </c>
      <c r="K295" s="15" t="str">
        <f>IF(AND(B295=100, OR(AND(E295='club records'!$B$6, F295&lt;='club records'!$C$6), AND(E295='club records'!$B$7, F295&lt;='club records'!$C$7), AND(E295='club records'!$B$8, F295&lt;='club records'!$C$8), AND(E295='club records'!$B$9, F295&lt;='club records'!$C$9), AND(E295='club records'!$B$10, F295&lt;='club records'!$C$10))), "CR", " ")</f>
        <v xml:space="preserve"> </v>
      </c>
      <c r="L295" s="15" t="str">
        <f>IF(AND(B295=200, OR(AND(E295='club records'!$B$11, F295&lt;='club records'!$C$11), AND(E295='club records'!$B$12, F295&lt;='club records'!$C$12), AND(E295='club records'!$B$13, F295&lt;='club records'!$C$13), AND(E295='club records'!$B$14, F295&lt;='club records'!$C$14), AND(E295='club records'!$B$15, F295&lt;='club records'!$C$15))), "CR", " ")</f>
        <v xml:space="preserve"> </v>
      </c>
      <c r="M295" s="15" t="str">
        <f>IF(AND(B295=300, OR(AND(E295='club records'!$B$16, F295&lt;='club records'!$C$16), AND(E295='club records'!$B$17, F295&lt;='club records'!$C$17))), "CR", " ")</f>
        <v xml:space="preserve"> </v>
      </c>
      <c r="N295" s="15" t="str">
        <f>IF(AND(B295=400, OR(AND(E295='club records'!$B$18, F295&lt;='club records'!$C$18), AND(E295='club records'!$B$19, F295&lt;='club records'!$C$19), AND(E295='club records'!$B$20, F295&lt;='club records'!$C$20), AND(E295='club records'!$B$21, F295&lt;='club records'!$C$21))), "CR", " ")</f>
        <v xml:space="preserve"> </v>
      </c>
      <c r="O295" s="15" t="str">
        <f>IF(AND(B295=800, OR(AND(E295='club records'!$B$22, F295&lt;='club records'!$C$22), AND(E295='club records'!$B$23, F295&lt;='club records'!$C$23), AND(E295='club records'!$B$24, F295&lt;='club records'!$C$24), AND(E295='club records'!$B$25, F295&lt;='club records'!$C$25), AND(E295='club records'!$B$26, F295&lt;='club records'!$C$26))), "CR", " ")</f>
        <v xml:space="preserve"> </v>
      </c>
      <c r="P295" s="15" t="str">
        <f>IF(AND(B295=1000, OR(AND(E295='club records'!$B$27, F295&lt;='club records'!$C$27), AND(E295='club records'!$B$28, F295&lt;='club records'!$C$28))), "CR", " ")</f>
        <v xml:space="preserve"> </v>
      </c>
      <c r="Q295" s="15" t="str">
        <f>IF(AND(B295=1500, OR(AND(E295='club records'!$B$29, F295&lt;='club records'!$C$29), AND(E295='club records'!$B$30, F295&lt;='club records'!$C$30), AND(E295='club records'!$B$31, F295&lt;='club records'!$C$31), AND(E295='club records'!$B$32, F295&lt;='club records'!$C$32), AND(E295='club records'!$B$33, F295&lt;='club records'!$C$33))), "CR", " ")</f>
        <v xml:space="preserve"> </v>
      </c>
      <c r="R295" s="15" t="str">
        <f>IF(AND(B295="1600 (Mile)",OR(AND(E295='club records'!$B$34,F295&lt;='club records'!$C$34),AND(E295='club records'!$B$35,F295&lt;='club records'!$C$35),AND(E295='club records'!$B$36,F295&lt;='club records'!$C$36),AND(E295='club records'!$B$37,F295&lt;='club records'!$C$37))),"CR"," ")</f>
        <v xml:space="preserve"> </v>
      </c>
      <c r="S295" s="15" t="str">
        <f>IF(AND(B295=3000, OR(AND(E295='club records'!$B$38, F295&lt;='club records'!$C$38), AND(E295='club records'!$B$39, F295&lt;='club records'!$C$39), AND(E295='club records'!$B$40, F295&lt;='club records'!$C$40), AND(E295='club records'!$B$41, F295&lt;='club records'!$C$41))), "CR", " ")</f>
        <v xml:space="preserve"> </v>
      </c>
      <c r="T295" s="15" t="str">
        <f>IF(AND(B295=5000, OR(AND(E295='club records'!$B$42, F295&lt;='club records'!$C$42), AND(E295='club records'!$B$43, F295&lt;='club records'!$C$43))), "CR", " ")</f>
        <v xml:space="preserve"> </v>
      </c>
      <c r="U295" s="14" t="str">
        <f>IF(AND(B295=10000, OR(AND(E295='club records'!$B$44, F295&lt;='club records'!$C$44), AND(E295='club records'!$B$45, F295&lt;='club records'!$C$45))), "CR", " ")</f>
        <v xml:space="preserve"> </v>
      </c>
      <c r="V295" s="14" t="str">
        <f>IF(AND(B295="high jump", OR(AND(E295='club records'!$F$1, F295&gt;='club records'!$G$1), AND(E295='club records'!$F$2, F295&gt;='club records'!$G$2), AND(E295='club records'!$F$3, F295&gt;='club records'!$G$3), AND(E295='club records'!$F$4, F295&gt;='club records'!$G$4), AND(E295='club records'!$F$5, F295&gt;='club records'!$G$5))), "CR", " ")</f>
        <v xml:space="preserve"> </v>
      </c>
      <c r="W295" s="14" t="str">
        <f>IF(AND(B295="long jump", OR(AND(E295='club records'!$F$6, F295&gt;='club records'!$G$6), AND(E295='club records'!$F$7, F295&gt;='club records'!$G$7), AND(E295='club records'!$F$8, F295&gt;='club records'!$G$8), AND(E295='club records'!$F$9, F295&gt;='club records'!$G$9), AND(E295='club records'!$F$10, F295&gt;='club records'!$G$10))), "CR", " ")</f>
        <v xml:space="preserve"> </v>
      </c>
      <c r="X295" s="14" t="str">
        <f>IF(AND(B295="triple jump", OR(AND(E295='club records'!$F$11, F295&gt;='club records'!$G$11), AND(E295='club records'!$F$12, F295&gt;='club records'!$G$12), AND(E295='club records'!$F$13, F295&gt;='club records'!$G$13), AND(E295='club records'!$F$14, F295&gt;='club records'!$G$14), AND(E295='club records'!$F$15, F295&gt;='club records'!$G$15))), "CR", " ")</f>
        <v xml:space="preserve"> </v>
      </c>
      <c r="Y295" s="14" t="str">
        <f>IF(AND(B295="pole vault", OR(AND(E295='club records'!$F$16, F295&gt;='club records'!$G$16), AND(E295='club records'!$F$17, F295&gt;='club records'!$G$17), AND(E295='club records'!$F$18, F295&gt;='club records'!$G$18), AND(E295='club records'!$F$19, F295&gt;='club records'!$G$19), AND(E295='club records'!$F$20, F295&gt;='club records'!$G$20))), "CR", " ")</f>
        <v xml:space="preserve"> </v>
      </c>
      <c r="Z295" s="14" t="str">
        <f>IF(AND(B295="discus 1", E295='club records'!$F$21, F295&gt;='club records'!$G$21), "CR", " ")</f>
        <v xml:space="preserve"> </v>
      </c>
      <c r="AA295" s="14" t="str">
        <f>IF(AND(B295="discus 1.25", E295='club records'!$F$22, F295&gt;='club records'!$G$22), "CR", " ")</f>
        <v xml:space="preserve"> </v>
      </c>
      <c r="AB295" s="14" t="str">
        <f>IF(AND(B295="discus 1.5", E295='club records'!$F$23, F295&gt;='club records'!$G$23), "CR", " ")</f>
        <v xml:space="preserve"> </v>
      </c>
      <c r="AC295" s="14" t="str">
        <f>IF(AND(B295="discus 1.75", E295='club records'!$F$24, F295&gt;='club records'!$G$24), "CR", " ")</f>
        <v xml:space="preserve"> </v>
      </c>
      <c r="AD295" s="14" t="str">
        <f>IF(AND(B295="discus 2", E295='club records'!$F$25, F295&gt;='club records'!$G$25), "CR", " ")</f>
        <v xml:space="preserve"> </v>
      </c>
      <c r="AE295" s="14" t="str">
        <f>IF(AND(B295="hammer 4", E295='club records'!$F$27, F295&gt;='club records'!$G$27), "CR", " ")</f>
        <v xml:space="preserve"> </v>
      </c>
      <c r="AF295" s="14" t="str">
        <f>IF(AND(B295="hammer 5", E295='club records'!$F$28, F295&gt;='club records'!$G$28), "CR", " ")</f>
        <v xml:space="preserve"> </v>
      </c>
      <c r="AG295" s="14" t="str">
        <f>IF(AND(B295="hammer 6", E295='club records'!$F$29, F295&gt;='club records'!$G$29), "CR", " ")</f>
        <v xml:space="preserve"> </v>
      </c>
      <c r="AH295" s="14" t="str">
        <f>IF(AND(B295="hammer 7.26", E295='club records'!$F$30, F295&gt;='club records'!$G$30), "CR", " ")</f>
        <v xml:space="preserve"> </v>
      </c>
      <c r="AI295" s="14" t="str">
        <f>IF(AND(B295="javelin 400", E295='club records'!$F$31, F295&gt;='club records'!$G$31), "CR", " ")</f>
        <v xml:space="preserve"> </v>
      </c>
      <c r="AJ295" s="14" t="str">
        <f>IF(AND(B295="javelin 600", E295='club records'!$F$32, F295&gt;='club records'!$G$32), "CR", " ")</f>
        <v xml:space="preserve"> </v>
      </c>
      <c r="AK295" s="14" t="str">
        <f>IF(AND(B295="javelin 700", E295='club records'!$F$33, F295&gt;='club records'!$G$33), "CR", " ")</f>
        <v xml:space="preserve"> </v>
      </c>
      <c r="AL295" s="14" t="str">
        <f>IF(AND(B295="javelin 800", OR(AND(E295='club records'!$F$34, F295&gt;='club records'!$G$34), AND(E295='club records'!$F$35, F295&gt;='club records'!$G$35))), "CR", " ")</f>
        <v xml:space="preserve"> </v>
      </c>
      <c r="AM295" s="14" t="str">
        <f>IF(AND(B295="shot 3", E295='club records'!$F$36, F295&gt;='club records'!$G$36), "CR", " ")</f>
        <v xml:space="preserve"> </v>
      </c>
      <c r="AN295" s="14" t="str">
        <f>IF(AND(B295="shot 4", E295='club records'!$F$37, F295&gt;='club records'!$G$37), "CR", " ")</f>
        <v xml:space="preserve"> </v>
      </c>
      <c r="AO295" s="14" t="str">
        <f>IF(AND(B295="shot 5", E295='club records'!$F$38, F295&gt;='club records'!$G$38), "CR", " ")</f>
        <v xml:space="preserve"> </v>
      </c>
      <c r="AP295" s="14" t="str">
        <f>IF(AND(B295="shot 6", E295='club records'!$F$39, F295&gt;='club records'!$G$39), "CR", " ")</f>
        <v xml:space="preserve"> </v>
      </c>
      <c r="AQ295" s="14" t="str">
        <f>IF(AND(B295="shot 7.26", E295='club records'!$F$40, F295&gt;='club records'!$G$40), "CR", " ")</f>
        <v xml:space="preserve"> </v>
      </c>
      <c r="AR295" s="14" t="str">
        <f>IF(AND(B295="60H",OR(AND(E295='club records'!$J$1,F295&lt;='club records'!$K$1),AND(E295='club records'!$J$2,F295&lt;='club records'!$K$2),AND(E295='club records'!$J$3,F295&lt;='club records'!$K$3),AND(E295='club records'!$J$4,F295&lt;='club records'!$K$4),AND(E295='club records'!$J$5,F295&lt;='club records'!$K$5))),"CR"," ")</f>
        <v xml:space="preserve"> </v>
      </c>
      <c r="AS295" s="14" t="str">
        <f>IF(AND(B295="75H", AND(E295='club records'!$J$6, F295&lt;='club records'!$K$6)), "CR", " ")</f>
        <v xml:space="preserve"> </v>
      </c>
      <c r="AT295" s="14" t="str">
        <f>IF(AND(B295="80H", AND(E295='club records'!$J$7, F295&lt;='club records'!$K$7)), "CR", " ")</f>
        <v xml:space="preserve"> </v>
      </c>
      <c r="AU295" s="14" t="str">
        <f>IF(AND(B295="100H", AND(E295='club records'!$J$8, F295&lt;='club records'!$K$8)), "CR", " ")</f>
        <v xml:space="preserve"> </v>
      </c>
      <c r="AV295" s="14" t="str">
        <f>IF(AND(B295="110H", OR(AND(E295='club records'!$J$9, F295&lt;='club records'!$K$9), AND(E295='club records'!$J$10, F295&lt;='club records'!$K$10))), "CR", " ")</f>
        <v xml:space="preserve"> </v>
      </c>
      <c r="AW295" s="14" t="str">
        <f>IF(AND(B295="400H", OR(AND(E295='club records'!$J$11, F295&lt;='club records'!$K$11), AND(E295='club records'!$J$12, F295&lt;='club records'!$K$12), AND(E295='club records'!$J$13, F295&lt;='club records'!$K$13), AND(E295='club records'!$J$14, F295&lt;='club records'!$K$14))), "CR", " ")</f>
        <v xml:space="preserve"> </v>
      </c>
      <c r="AX295" s="14" t="str">
        <f>IF(AND(B295="1500SC", AND(E295='club records'!$J$15, F295&lt;='club records'!$K$15)), "CR", " ")</f>
        <v xml:space="preserve"> </v>
      </c>
      <c r="AY295" s="14" t="str">
        <f>IF(AND(B295="2000SC", OR(AND(E295='club records'!$J$17, F295&lt;='club records'!$K$17), AND(E295='club records'!$J$18, F295&lt;='club records'!$K$18))), "CR", " ")</f>
        <v xml:space="preserve"> </v>
      </c>
      <c r="AZ295" s="14" t="str">
        <f>IF(AND(B295="3000SC", OR(AND(E295='club records'!$J$20, F295&lt;='club records'!$K$20), AND(E295='club records'!$J$21, F295&lt;='club records'!$K$21))), "CR", " ")</f>
        <v xml:space="preserve"> </v>
      </c>
      <c r="BA295" s="15" t="str">
        <f>IF(AND(B295="4x100", OR(AND(E295='club records'!$N$1, F295&lt;='club records'!$O$1), AND(E295='club records'!$N$2, F295&lt;='club records'!$O$2), AND(E295='club records'!$N$3, F295&lt;='club records'!$O$3), AND(E295='club records'!$N$4, F295&lt;='club records'!$O$4), AND(E295='club records'!$N$5, F295&lt;='club records'!$O$5))), "CR", " ")</f>
        <v xml:space="preserve"> </v>
      </c>
      <c r="BB295" s="15" t="str">
        <f>IF(AND(B295="4x200", OR(AND(E295='club records'!$N$6, F295&lt;='club records'!$O$6), AND(E295='club records'!$N$7, F295&lt;='club records'!$O$7), AND(E295='club records'!$N$8, F295&lt;='club records'!$O$8), AND(E295='club records'!$N$9, F295&lt;='club records'!$O$9), AND(E295='club records'!$N$10, F295&lt;='club records'!$O$10))), "CR", " ")</f>
        <v xml:space="preserve"> </v>
      </c>
      <c r="BC295" s="15" t="str">
        <f>IF(AND(B295="4x300", AND(E295='club records'!$N$11, F295&lt;='club records'!$O$11)), "CR", " ")</f>
        <v xml:space="preserve"> </v>
      </c>
      <c r="BD295" s="15" t="str">
        <f>IF(AND(B295="4x400", OR(AND(E295='club records'!$N$12, F295&lt;='club records'!$O$12), AND(E295='club records'!$N$13, F295&lt;='club records'!$O$13), AND(E295='club records'!$N$14, F295&lt;='club records'!$O$14), AND(E295='club records'!$N$15, F295&lt;='club records'!$O$15))), "CR", " ")</f>
        <v xml:space="preserve"> </v>
      </c>
      <c r="BE295" s="15" t="str">
        <f>IF(AND(B295="3x800", OR(AND(E295='club records'!$N$16, F295&lt;='club records'!$O$16), AND(E295='club records'!$N$17, F295&lt;='club records'!$O$17), AND(E295='club records'!$N$18, F295&lt;='club records'!$O$18))), "CR", " ")</f>
        <v xml:space="preserve"> </v>
      </c>
      <c r="BF295" s="15" t="str">
        <f>IF(AND(B295="pentathlon", OR(AND(E295='club records'!$N$21, F295&gt;='club records'!$O$21), AND(E295='club records'!$N$22, F295&gt;='club records'!$O$22),AND(E295='club records'!$N$23, F295&gt;='club records'!$O$23),AND(E295='club records'!$N$24, F295&gt;='club records'!$O$24))), "CR", " ")</f>
        <v xml:space="preserve"> </v>
      </c>
      <c r="BG295" s="15" t="str">
        <f>IF(AND(B295="heptathlon", OR(AND(E295='club records'!$N$26, F295&gt;='club records'!$O$26), AND(E295='club records'!$N$27, F295&gt;='club records'!$O$27))), "CR", " ")</f>
        <v xml:space="preserve"> </v>
      </c>
      <c r="BH295" s="15" t="str">
        <f>IF(AND(B295="decathlon", OR(AND(E295='club records'!$N$29, F295&gt;='club records'!$O$29), AND(E295='club records'!$N$30, F295&gt;='club records'!$O$30),AND(E295='club records'!$N$31, F295&gt;='club records'!$O$31))), "CR", " ")</f>
        <v xml:space="preserve"> </v>
      </c>
    </row>
    <row r="296" spans="1:60" ht="14.5" x14ac:dyDescent="0.35">
      <c r="A296" s="1" t="str">
        <f t="shared" si="26"/>
        <v>U17</v>
      </c>
      <c r="B296" s="2" t="s">
        <v>213</v>
      </c>
      <c r="C296" s="1" t="s">
        <v>168</v>
      </c>
      <c r="D296" s="1" t="s">
        <v>169</v>
      </c>
      <c r="E296" s="19" t="s">
        <v>14</v>
      </c>
      <c r="F296" s="20">
        <v>22.35</v>
      </c>
      <c r="G296" s="27">
        <v>43716</v>
      </c>
      <c r="H296" s="1" t="s">
        <v>552</v>
      </c>
      <c r="I296" s="1" t="s">
        <v>553</v>
      </c>
      <c r="J296" s="15" t="str">
        <f t="shared" si="27"/>
        <v/>
      </c>
      <c r="K296" s="15" t="str">
        <f>IF(AND(B296=100, OR(AND(E296='club records'!$B$6, F296&lt;='club records'!$C$6), AND(E296='club records'!$B$7, F296&lt;='club records'!$C$7), AND(E296='club records'!$B$8, F296&lt;='club records'!$C$8), AND(E296='club records'!$B$9, F296&lt;='club records'!$C$9), AND(E296='club records'!$B$10, F296&lt;='club records'!$C$10))), "CR", " ")</f>
        <v xml:space="preserve"> </v>
      </c>
      <c r="L296" s="15" t="str">
        <f>IF(AND(B296=200, OR(AND(E296='club records'!$B$11, F296&lt;='club records'!$C$11), AND(E296='club records'!$B$12, F296&lt;='club records'!$C$12), AND(E296='club records'!$B$13, F296&lt;='club records'!$C$13), AND(E296='club records'!$B$14, F296&lt;='club records'!$C$14), AND(E296='club records'!$B$15, F296&lt;='club records'!$C$15))), "CR", " ")</f>
        <v xml:space="preserve"> </v>
      </c>
      <c r="M296" s="15" t="str">
        <f>IF(AND(B296=300, OR(AND(E296='club records'!$B$16, F296&lt;='club records'!$C$16), AND(E296='club records'!$B$17, F296&lt;='club records'!$C$17))), "CR", " ")</f>
        <v xml:space="preserve"> </v>
      </c>
      <c r="N296" s="15" t="str">
        <f>IF(AND(B296=400, OR(AND(E296='club records'!$B$18, F296&lt;='club records'!$C$18), AND(E296='club records'!$B$19, F296&lt;='club records'!$C$19), AND(E296='club records'!$B$20, F296&lt;='club records'!$C$20), AND(E296='club records'!$B$21, F296&lt;='club records'!$C$21))), "CR", " ")</f>
        <v xml:space="preserve"> </v>
      </c>
      <c r="O296" s="15" t="str">
        <f>IF(AND(B296=800, OR(AND(E296='club records'!$B$22, F296&lt;='club records'!$C$22), AND(E296='club records'!$B$23, F296&lt;='club records'!$C$23), AND(E296='club records'!$B$24, F296&lt;='club records'!$C$24), AND(E296='club records'!$B$25, F296&lt;='club records'!$C$25), AND(E296='club records'!$B$26, F296&lt;='club records'!$C$26))), "CR", " ")</f>
        <v xml:space="preserve"> </v>
      </c>
      <c r="P296" s="15" t="str">
        <f>IF(AND(B296=1000, OR(AND(E296='club records'!$B$27, F296&lt;='club records'!$C$27), AND(E296='club records'!$B$28, F296&lt;='club records'!$C$28))), "CR", " ")</f>
        <v xml:space="preserve"> </v>
      </c>
      <c r="Q296" s="15" t="str">
        <f>IF(AND(B296=1500, OR(AND(E296='club records'!$B$29, F296&lt;='club records'!$C$29), AND(E296='club records'!$B$30, F296&lt;='club records'!$C$30), AND(E296='club records'!$B$31, F296&lt;='club records'!$C$31), AND(E296='club records'!$B$32, F296&lt;='club records'!$C$32), AND(E296='club records'!$B$33, F296&lt;='club records'!$C$33))), "CR", " ")</f>
        <v xml:space="preserve"> </v>
      </c>
      <c r="R296" s="15" t="str">
        <f>IF(AND(B296="1600 (Mile)",OR(AND(E296='club records'!$B$34,F296&lt;='club records'!$C$34),AND(E296='club records'!$B$35,F296&lt;='club records'!$C$35),AND(E296='club records'!$B$36,F296&lt;='club records'!$C$36),AND(E296='club records'!$B$37,F296&lt;='club records'!$C$37))),"CR"," ")</f>
        <v xml:space="preserve"> </v>
      </c>
      <c r="S296" s="15" t="str">
        <f>IF(AND(B296=3000, OR(AND(E296='club records'!$B$38, F296&lt;='club records'!$C$38), AND(E296='club records'!$B$39, F296&lt;='club records'!$C$39), AND(E296='club records'!$B$40, F296&lt;='club records'!$C$40), AND(E296='club records'!$B$41, F296&lt;='club records'!$C$41))), "CR", " ")</f>
        <v xml:space="preserve"> </v>
      </c>
      <c r="T296" s="15" t="str">
        <f>IF(AND(B296=5000, OR(AND(E296='club records'!$B$42, F296&lt;='club records'!$C$42), AND(E296='club records'!$B$43, F296&lt;='club records'!$C$43))), "CR", " ")</f>
        <v xml:space="preserve"> </v>
      </c>
      <c r="U296" s="14" t="str">
        <f>IF(AND(B296=10000, OR(AND(E296='club records'!$B$44, F296&lt;='club records'!$C$44), AND(E296='club records'!$B$45, F296&lt;='club records'!$C$45))), "CR", " ")</f>
        <v xml:space="preserve"> </v>
      </c>
      <c r="V296" s="14" t="str">
        <f>IF(AND(B296="high jump", OR(AND(E296='club records'!$F$1, F296&gt;='club records'!$G$1), AND(E296='club records'!$F$2, F296&gt;='club records'!$G$2), AND(E296='club records'!$F$3, F296&gt;='club records'!$G$3), AND(E296='club records'!$F$4, F296&gt;='club records'!$G$4), AND(E296='club records'!$F$5, F296&gt;='club records'!$G$5))), "CR", " ")</f>
        <v xml:space="preserve"> </v>
      </c>
      <c r="W296" s="14" t="str">
        <f>IF(AND(B296="long jump", OR(AND(E296='club records'!$F$6, F296&gt;='club records'!$G$6), AND(E296='club records'!$F$7, F296&gt;='club records'!$G$7), AND(E296='club records'!$F$8, F296&gt;='club records'!$G$8), AND(E296='club records'!$F$9, F296&gt;='club records'!$G$9), AND(E296='club records'!$F$10, F296&gt;='club records'!$G$10))), "CR", " ")</f>
        <v xml:space="preserve"> </v>
      </c>
      <c r="X296" s="14" t="str">
        <f>IF(AND(B296="triple jump", OR(AND(E296='club records'!$F$11, F296&gt;='club records'!$G$11), AND(E296='club records'!$F$12, F296&gt;='club records'!$G$12), AND(E296='club records'!$F$13, F296&gt;='club records'!$G$13), AND(E296='club records'!$F$14, F296&gt;='club records'!$G$14), AND(E296='club records'!$F$15, F296&gt;='club records'!$G$15))), "CR", " ")</f>
        <v xml:space="preserve"> </v>
      </c>
      <c r="Y296" s="14" t="str">
        <f>IF(AND(B296="pole vault", OR(AND(E296='club records'!$F$16, F296&gt;='club records'!$G$16), AND(E296='club records'!$F$17, F296&gt;='club records'!$G$17), AND(E296='club records'!$F$18, F296&gt;='club records'!$G$18), AND(E296='club records'!$F$19, F296&gt;='club records'!$G$19), AND(E296='club records'!$F$20, F296&gt;='club records'!$G$20))), "CR", " ")</f>
        <v xml:space="preserve"> </v>
      </c>
      <c r="Z296" s="14" t="str">
        <f>IF(AND(B296="discus 1", E296='club records'!$F$21, F296&gt;='club records'!$G$21), "CR", " ")</f>
        <v xml:space="preserve"> </v>
      </c>
      <c r="AA296" s="14" t="str">
        <f>IF(AND(B296="discus 1.25", E296='club records'!$F$22, F296&gt;='club records'!$G$22), "CR", " ")</f>
        <v xml:space="preserve"> </v>
      </c>
      <c r="AB296" s="14" t="str">
        <f>IF(AND(B296="discus 1.5", E296='club records'!$F$23, F296&gt;='club records'!$G$23), "CR", " ")</f>
        <v xml:space="preserve"> </v>
      </c>
      <c r="AC296" s="14" t="str">
        <f>IF(AND(B296="discus 1.75", E296='club records'!$F$24, F296&gt;='club records'!$G$24), "CR", " ")</f>
        <v xml:space="preserve"> </v>
      </c>
      <c r="AD296" s="14" t="str">
        <f>IF(AND(B296="discus 2", E296='club records'!$F$25, F296&gt;='club records'!$G$25), "CR", " ")</f>
        <v xml:space="preserve"> </v>
      </c>
      <c r="AE296" s="14" t="str">
        <f>IF(AND(B296="hammer 4", E296='club records'!$F$27, F296&gt;='club records'!$G$27), "CR", " ")</f>
        <v xml:space="preserve"> </v>
      </c>
      <c r="AF296" s="14" t="str">
        <f>IF(AND(B296="hammer 5", E296='club records'!$F$28, F296&gt;='club records'!$G$28), "CR", " ")</f>
        <v xml:space="preserve"> </v>
      </c>
      <c r="AG296" s="14" t="str">
        <f>IF(AND(B296="hammer 6", E296='club records'!$F$29, F296&gt;='club records'!$G$29), "CR", " ")</f>
        <v xml:space="preserve"> </v>
      </c>
      <c r="AH296" s="14" t="str">
        <f>IF(AND(B296="hammer 7.26", E296='club records'!$F$30, F296&gt;='club records'!$G$30), "CR", " ")</f>
        <v xml:space="preserve"> </v>
      </c>
      <c r="AI296" s="14" t="str">
        <f>IF(AND(B296="javelin 400", E296='club records'!$F$31, F296&gt;='club records'!$G$31), "CR", " ")</f>
        <v xml:space="preserve"> </v>
      </c>
      <c r="AJ296" s="14" t="str">
        <f>IF(AND(B296="javelin 600", E296='club records'!$F$32, F296&gt;='club records'!$G$32), "CR", " ")</f>
        <v xml:space="preserve"> </v>
      </c>
      <c r="AK296" s="14" t="str">
        <f>IF(AND(B296="javelin 700", E296='club records'!$F$33, F296&gt;='club records'!$G$33), "CR", " ")</f>
        <v xml:space="preserve"> </v>
      </c>
      <c r="AL296" s="14" t="str">
        <f>IF(AND(B296="javelin 800", OR(AND(E296='club records'!$F$34, F296&gt;='club records'!$G$34), AND(E296='club records'!$F$35, F296&gt;='club records'!$G$35))), "CR", " ")</f>
        <v xml:space="preserve"> </v>
      </c>
      <c r="AM296" s="14" t="str">
        <f>IF(AND(B296="shot 3", E296='club records'!$F$36, F296&gt;='club records'!$G$36), "CR", " ")</f>
        <v xml:space="preserve"> </v>
      </c>
      <c r="AN296" s="14" t="str">
        <f>IF(AND(B296="shot 4", E296='club records'!$F$37, F296&gt;='club records'!$G$37), "CR", " ")</f>
        <v xml:space="preserve"> </v>
      </c>
      <c r="AO296" s="14" t="str">
        <f>IF(AND(B296="shot 5", E296='club records'!$F$38, F296&gt;='club records'!$G$38), "CR", " ")</f>
        <v xml:space="preserve"> </v>
      </c>
      <c r="AP296" s="14" t="str">
        <f>IF(AND(B296="shot 6", E296='club records'!$F$39, F296&gt;='club records'!$G$39), "CR", " ")</f>
        <v xml:space="preserve"> </v>
      </c>
      <c r="AQ296" s="14" t="str">
        <f>IF(AND(B296="shot 7.26", E296='club records'!$F$40, F296&gt;='club records'!$G$40), "CR", " ")</f>
        <v xml:space="preserve"> </v>
      </c>
      <c r="AR296" s="14" t="str">
        <f>IF(AND(B296="60H",OR(AND(E296='club records'!$J$1,F296&lt;='club records'!$K$1),AND(E296='club records'!$J$2,F296&lt;='club records'!$K$2),AND(E296='club records'!$J$3,F296&lt;='club records'!$K$3),AND(E296='club records'!$J$4,F296&lt;='club records'!$K$4),AND(E296='club records'!$J$5,F296&lt;='club records'!$K$5))),"CR"," ")</f>
        <v xml:space="preserve"> </v>
      </c>
      <c r="AS296" s="14" t="str">
        <f>IF(AND(B296="75H", AND(E296='club records'!$J$6, F296&lt;='club records'!$K$6)), "CR", " ")</f>
        <v xml:space="preserve"> </v>
      </c>
      <c r="AT296" s="14" t="str">
        <f>IF(AND(B296="80H", AND(E296='club records'!$J$7, F296&lt;='club records'!$K$7)), "CR", " ")</f>
        <v xml:space="preserve"> </v>
      </c>
      <c r="AU296" s="14" t="str">
        <f>IF(AND(B296="100H", AND(E296='club records'!$J$8, F296&lt;='club records'!$K$8)), "CR", " ")</f>
        <v xml:space="preserve"> </v>
      </c>
      <c r="AV296" s="14" t="str">
        <f>IF(AND(B296="110H", OR(AND(E296='club records'!$J$9, F296&lt;='club records'!$K$9), AND(E296='club records'!$J$10, F296&lt;='club records'!$K$10))), "CR", " ")</f>
        <v xml:space="preserve"> </v>
      </c>
      <c r="AW296" s="14" t="str">
        <f>IF(AND(B296="400H", OR(AND(E296='club records'!$J$11, F296&lt;='club records'!$K$11), AND(E296='club records'!$J$12, F296&lt;='club records'!$K$12), AND(E296='club records'!$J$13, F296&lt;='club records'!$K$13), AND(E296='club records'!$J$14, F296&lt;='club records'!$K$14))), "CR", " ")</f>
        <v xml:space="preserve"> </v>
      </c>
      <c r="AX296" s="14" t="str">
        <f>IF(AND(B296="1500SC", AND(E296='club records'!$J$15, F296&lt;='club records'!$K$15)), "CR", " ")</f>
        <v xml:space="preserve"> </v>
      </c>
      <c r="AY296" s="14" t="str">
        <f>IF(AND(B296="2000SC", OR(AND(E296='club records'!$J$17, F296&lt;='club records'!$K$17), AND(E296='club records'!$J$18, F296&lt;='club records'!$K$18))), "CR", " ")</f>
        <v xml:space="preserve"> </v>
      </c>
      <c r="AZ296" s="14" t="str">
        <f>IF(AND(B296="3000SC", OR(AND(E296='club records'!$J$20, F296&lt;='club records'!$K$20), AND(E296='club records'!$J$21, F296&lt;='club records'!$K$21))), "CR", " ")</f>
        <v xml:space="preserve"> </v>
      </c>
      <c r="BA296" s="15" t="str">
        <f>IF(AND(B296="4x100", OR(AND(E296='club records'!$N$1, F296&lt;='club records'!$O$1), AND(E296='club records'!$N$2, F296&lt;='club records'!$O$2), AND(E296='club records'!$N$3, F296&lt;='club records'!$O$3), AND(E296='club records'!$N$4, F296&lt;='club records'!$O$4), AND(E296='club records'!$N$5, F296&lt;='club records'!$O$5))), "CR", " ")</f>
        <v xml:space="preserve"> </v>
      </c>
      <c r="BB296" s="15" t="str">
        <f>IF(AND(B296="4x200", OR(AND(E296='club records'!$N$6, F296&lt;='club records'!$O$6), AND(E296='club records'!$N$7, F296&lt;='club records'!$O$7), AND(E296='club records'!$N$8, F296&lt;='club records'!$O$8), AND(E296='club records'!$N$9, F296&lt;='club records'!$O$9), AND(E296='club records'!$N$10, F296&lt;='club records'!$O$10))), "CR", " ")</f>
        <v xml:space="preserve"> </v>
      </c>
      <c r="BC296" s="15" t="str">
        <f>IF(AND(B296="4x300", AND(E296='club records'!$N$11, F296&lt;='club records'!$O$11)), "CR", " ")</f>
        <v xml:space="preserve"> </v>
      </c>
      <c r="BD296" s="15" t="str">
        <f>IF(AND(B296="4x400", OR(AND(E296='club records'!$N$12, F296&lt;='club records'!$O$12), AND(E296='club records'!$N$13, F296&lt;='club records'!$O$13), AND(E296='club records'!$N$14, F296&lt;='club records'!$O$14), AND(E296='club records'!$N$15, F296&lt;='club records'!$O$15))), "CR", " ")</f>
        <v xml:space="preserve"> </v>
      </c>
      <c r="BE296" s="15" t="str">
        <f>IF(AND(B296="3x800", OR(AND(E296='club records'!$N$16, F296&lt;='club records'!$O$16), AND(E296='club records'!$N$17, F296&lt;='club records'!$O$17), AND(E296='club records'!$N$18, F296&lt;='club records'!$O$18))), "CR", " ")</f>
        <v xml:space="preserve"> </v>
      </c>
      <c r="BF296" s="15" t="str">
        <f>IF(AND(B296="pentathlon", OR(AND(E296='club records'!$N$21, F296&gt;='club records'!$O$21), AND(E296='club records'!$N$22, F296&gt;='club records'!$O$22),AND(E296='club records'!$N$23, F296&gt;='club records'!$O$23),AND(E296='club records'!$N$24, F296&gt;='club records'!$O$24))), "CR", " ")</f>
        <v xml:space="preserve"> </v>
      </c>
      <c r="BG296" s="15" t="str">
        <f>IF(AND(B296="heptathlon", OR(AND(E296='club records'!$N$26, F296&gt;='club records'!$O$26), AND(E296='club records'!$N$27, F296&gt;='club records'!$O$27))), "CR", " ")</f>
        <v xml:space="preserve"> </v>
      </c>
      <c r="BH296" s="15" t="str">
        <f>IF(AND(B296="decathlon", OR(AND(E296='club records'!$N$29, F296&gt;='club records'!$O$29), AND(E296='club records'!$N$30, F296&gt;='club records'!$O$30),AND(E296='club records'!$N$31, F296&gt;='club records'!$O$31))), "CR", " ")</f>
        <v xml:space="preserve"> </v>
      </c>
    </row>
    <row r="297" spans="1:60" ht="14.5" x14ac:dyDescent="0.35">
      <c r="A297" s="1" t="str">
        <f t="shared" si="26"/>
        <v>U17</v>
      </c>
      <c r="B297" s="2" t="s">
        <v>213</v>
      </c>
      <c r="C297" s="1" t="s">
        <v>0</v>
      </c>
      <c r="D297" s="1" t="s">
        <v>82</v>
      </c>
      <c r="E297" s="19" t="s">
        <v>14</v>
      </c>
      <c r="F297" s="20">
        <v>30.47</v>
      </c>
      <c r="G297" s="27" t="s">
        <v>414</v>
      </c>
      <c r="H297" s="1" t="s">
        <v>313</v>
      </c>
      <c r="I297" s="1" t="s">
        <v>408</v>
      </c>
      <c r="J297" s="15" t="str">
        <f t="shared" si="27"/>
        <v/>
      </c>
      <c r="K297" s="15" t="str">
        <f>IF(AND(B297=100, OR(AND(E297='club records'!$B$6, F297&lt;='club records'!$C$6), AND(E297='club records'!$B$7, F297&lt;='club records'!$C$7), AND(E297='club records'!$B$8, F297&lt;='club records'!$C$8), AND(E297='club records'!$B$9, F297&lt;='club records'!$C$9), AND(E297='club records'!$B$10, F297&lt;='club records'!$C$10))), "CR", " ")</f>
        <v xml:space="preserve"> </v>
      </c>
      <c r="L297" s="15" t="str">
        <f>IF(AND(B297=200, OR(AND(E297='club records'!$B$11, F297&lt;='club records'!$C$11), AND(E297='club records'!$B$12, F297&lt;='club records'!$C$12), AND(E297='club records'!$B$13, F297&lt;='club records'!$C$13), AND(E297='club records'!$B$14, F297&lt;='club records'!$C$14), AND(E297='club records'!$B$15, F297&lt;='club records'!$C$15))), "CR", " ")</f>
        <v xml:space="preserve"> </v>
      </c>
      <c r="M297" s="15" t="str">
        <f>IF(AND(B297=300, OR(AND(E297='club records'!$B$16, F297&lt;='club records'!$C$16), AND(E297='club records'!$B$17, F297&lt;='club records'!$C$17))), "CR", " ")</f>
        <v xml:space="preserve"> </v>
      </c>
      <c r="N297" s="15" t="str">
        <f>IF(AND(B297=400, OR(AND(E297='club records'!$B$18, F297&lt;='club records'!$C$18), AND(E297='club records'!$B$19, F297&lt;='club records'!$C$19), AND(E297='club records'!$B$20, F297&lt;='club records'!$C$20), AND(E297='club records'!$B$21, F297&lt;='club records'!$C$21))), "CR", " ")</f>
        <v xml:space="preserve"> </v>
      </c>
      <c r="O297" s="15" t="str">
        <f>IF(AND(B297=800, OR(AND(E297='club records'!$B$22, F297&lt;='club records'!$C$22), AND(E297='club records'!$B$23, F297&lt;='club records'!$C$23), AND(E297='club records'!$B$24, F297&lt;='club records'!$C$24), AND(E297='club records'!$B$25, F297&lt;='club records'!$C$25), AND(E297='club records'!$B$26, F297&lt;='club records'!$C$26))), "CR", " ")</f>
        <v xml:space="preserve"> </v>
      </c>
      <c r="P297" s="15" t="str">
        <f>IF(AND(B297=1000, OR(AND(E297='club records'!$B$27, F297&lt;='club records'!$C$27), AND(E297='club records'!$B$28, F297&lt;='club records'!$C$28))), "CR", " ")</f>
        <v xml:space="preserve"> </v>
      </c>
      <c r="Q297" s="15" t="str">
        <f>IF(AND(B297=1500, OR(AND(E297='club records'!$B$29, F297&lt;='club records'!$C$29), AND(E297='club records'!$B$30, F297&lt;='club records'!$C$30), AND(E297='club records'!$B$31, F297&lt;='club records'!$C$31), AND(E297='club records'!$B$32, F297&lt;='club records'!$C$32), AND(E297='club records'!$B$33, F297&lt;='club records'!$C$33))), "CR", " ")</f>
        <v xml:space="preserve"> </v>
      </c>
      <c r="R297" s="15" t="str">
        <f>IF(AND(B297="1600 (Mile)",OR(AND(E297='club records'!$B$34,F297&lt;='club records'!$C$34),AND(E297='club records'!$B$35,F297&lt;='club records'!$C$35),AND(E297='club records'!$B$36,F297&lt;='club records'!$C$36),AND(E297='club records'!$B$37,F297&lt;='club records'!$C$37))),"CR"," ")</f>
        <v xml:space="preserve"> </v>
      </c>
      <c r="S297" s="15" t="str">
        <f>IF(AND(B297=3000, OR(AND(E297='club records'!$B$38, F297&lt;='club records'!$C$38), AND(E297='club records'!$B$39, F297&lt;='club records'!$C$39), AND(E297='club records'!$B$40, F297&lt;='club records'!$C$40), AND(E297='club records'!$B$41, F297&lt;='club records'!$C$41))), "CR", " ")</f>
        <v xml:space="preserve"> </v>
      </c>
      <c r="T297" s="15" t="str">
        <f>IF(AND(B297=5000, OR(AND(E297='club records'!$B$42, F297&lt;='club records'!$C$42), AND(E297='club records'!$B$43, F297&lt;='club records'!$C$43))), "CR", " ")</f>
        <v xml:space="preserve"> </v>
      </c>
      <c r="U297" s="14" t="str">
        <f>IF(AND(B297=10000, OR(AND(E297='club records'!$B$44, F297&lt;='club records'!$C$44), AND(E297='club records'!$B$45, F297&lt;='club records'!$C$45))), "CR", " ")</f>
        <v xml:space="preserve"> </v>
      </c>
      <c r="V297" s="14" t="str">
        <f>IF(AND(B297="high jump", OR(AND(E297='club records'!$F$1, F297&gt;='club records'!$G$1), AND(E297='club records'!$F$2, F297&gt;='club records'!$G$2), AND(E297='club records'!$F$3, F297&gt;='club records'!$G$3), AND(E297='club records'!$F$4, F297&gt;='club records'!$G$4), AND(E297='club records'!$F$5, F297&gt;='club records'!$G$5))), "CR", " ")</f>
        <v xml:space="preserve"> </v>
      </c>
      <c r="W297" s="14" t="str">
        <f>IF(AND(B297="long jump", OR(AND(E297='club records'!$F$6, F297&gt;='club records'!$G$6), AND(E297='club records'!$F$7, F297&gt;='club records'!$G$7), AND(E297='club records'!$F$8, F297&gt;='club records'!$G$8), AND(E297='club records'!$F$9, F297&gt;='club records'!$G$9), AND(E297='club records'!$F$10, F297&gt;='club records'!$G$10))), "CR", " ")</f>
        <v xml:space="preserve"> </v>
      </c>
      <c r="X297" s="14" t="str">
        <f>IF(AND(B297="triple jump", OR(AND(E297='club records'!$F$11, F297&gt;='club records'!$G$11), AND(E297='club records'!$F$12, F297&gt;='club records'!$G$12), AND(E297='club records'!$F$13, F297&gt;='club records'!$G$13), AND(E297='club records'!$F$14, F297&gt;='club records'!$G$14), AND(E297='club records'!$F$15, F297&gt;='club records'!$G$15))), "CR", " ")</f>
        <v xml:space="preserve"> </v>
      </c>
      <c r="Y297" s="14" t="str">
        <f>IF(AND(B297="pole vault", OR(AND(E297='club records'!$F$16, F297&gt;='club records'!$G$16), AND(E297='club records'!$F$17, F297&gt;='club records'!$G$17), AND(E297='club records'!$F$18, F297&gt;='club records'!$G$18), AND(E297='club records'!$F$19, F297&gt;='club records'!$G$19), AND(E297='club records'!$F$20, F297&gt;='club records'!$G$20))), "CR", " ")</f>
        <v xml:space="preserve"> </v>
      </c>
      <c r="Z297" s="14" t="str">
        <f>IF(AND(B297="discus 1", E297='club records'!$F$21, F297&gt;='club records'!$G$21), "CR", " ")</f>
        <v xml:space="preserve"> </v>
      </c>
      <c r="AA297" s="14" t="str">
        <f>IF(AND(B297="discus 1.25", E297='club records'!$F$22, F297&gt;='club records'!$G$22), "CR", " ")</f>
        <v xml:space="preserve"> </v>
      </c>
      <c r="AB297" s="14" t="str">
        <f>IF(AND(B297="discus 1.5", E297='club records'!$F$23, F297&gt;='club records'!$G$23), "CR", " ")</f>
        <v xml:space="preserve"> </v>
      </c>
      <c r="AC297" s="14" t="str">
        <f>IF(AND(B297="discus 1.75", E297='club records'!$F$24, F297&gt;='club records'!$G$24), "CR", " ")</f>
        <v xml:space="preserve"> </v>
      </c>
      <c r="AD297" s="14" t="str">
        <f>IF(AND(B297="discus 2", E297='club records'!$F$25, F297&gt;='club records'!$G$25), "CR", " ")</f>
        <v xml:space="preserve"> </v>
      </c>
      <c r="AE297" s="14" t="str">
        <f>IF(AND(B297="hammer 4", E297='club records'!$F$27, F297&gt;='club records'!$G$27), "CR", " ")</f>
        <v xml:space="preserve"> </v>
      </c>
      <c r="AF297" s="14" t="str">
        <f>IF(AND(B297="hammer 5", E297='club records'!$F$28, F297&gt;='club records'!$G$28), "CR", " ")</f>
        <v xml:space="preserve"> </v>
      </c>
      <c r="AG297" s="14" t="str">
        <f>IF(AND(B297="hammer 6", E297='club records'!$F$29, F297&gt;='club records'!$G$29), "CR", " ")</f>
        <v xml:space="preserve"> </v>
      </c>
      <c r="AH297" s="14" t="str">
        <f>IF(AND(B297="hammer 7.26", E297='club records'!$F$30, F297&gt;='club records'!$G$30), "CR", " ")</f>
        <v xml:space="preserve"> </v>
      </c>
      <c r="AI297" s="14" t="str">
        <f>IF(AND(B297="javelin 400", E297='club records'!$F$31, F297&gt;='club records'!$G$31), "CR", " ")</f>
        <v xml:space="preserve"> </v>
      </c>
      <c r="AJ297" s="14" t="str">
        <f>IF(AND(B297="javelin 600", E297='club records'!$F$32, F297&gt;='club records'!$G$32), "CR", " ")</f>
        <v xml:space="preserve"> </v>
      </c>
      <c r="AK297" s="14" t="str">
        <f>IF(AND(B297="javelin 700", E297='club records'!$F$33, F297&gt;='club records'!$G$33), "CR", " ")</f>
        <v xml:space="preserve"> </v>
      </c>
      <c r="AL297" s="14" t="str">
        <f>IF(AND(B297="javelin 800", OR(AND(E297='club records'!$F$34, F297&gt;='club records'!$G$34), AND(E297='club records'!$F$35, F297&gt;='club records'!$G$35))), "CR", " ")</f>
        <v xml:space="preserve"> </v>
      </c>
      <c r="AM297" s="14" t="str">
        <f>IF(AND(B297="shot 3", E297='club records'!$F$36, F297&gt;='club records'!$G$36), "CR", " ")</f>
        <v xml:space="preserve"> </v>
      </c>
      <c r="AN297" s="14" t="str">
        <f>IF(AND(B297="shot 4", E297='club records'!$F$37, F297&gt;='club records'!$G$37), "CR", " ")</f>
        <v xml:space="preserve"> </v>
      </c>
      <c r="AO297" s="14" t="str">
        <f>IF(AND(B297="shot 5", E297='club records'!$F$38, F297&gt;='club records'!$G$38), "CR", " ")</f>
        <v xml:space="preserve"> </v>
      </c>
      <c r="AP297" s="14" t="str">
        <f>IF(AND(B297="shot 6", E297='club records'!$F$39, F297&gt;='club records'!$G$39), "CR", " ")</f>
        <v xml:space="preserve"> </v>
      </c>
      <c r="AQ297" s="14" t="str">
        <f>IF(AND(B297="shot 7.26", E297='club records'!$F$40, F297&gt;='club records'!$G$40), "CR", " ")</f>
        <v xml:space="preserve"> </v>
      </c>
      <c r="AR297" s="14" t="str">
        <f>IF(AND(B297="60H",OR(AND(E297='club records'!$J$1,F297&lt;='club records'!$K$1),AND(E297='club records'!$J$2,F297&lt;='club records'!$K$2),AND(E297='club records'!$J$3,F297&lt;='club records'!$K$3),AND(E297='club records'!$J$4,F297&lt;='club records'!$K$4),AND(E297='club records'!$J$5,F297&lt;='club records'!$K$5))),"CR"," ")</f>
        <v xml:space="preserve"> </v>
      </c>
      <c r="AS297" s="14" t="str">
        <f>IF(AND(B297="75H", AND(E297='club records'!$J$6, F297&lt;='club records'!$K$6)), "CR", " ")</f>
        <v xml:space="preserve"> </v>
      </c>
      <c r="AT297" s="14" t="str">
        <f>IF(AND(B297="80H", AND(E297='club records'!$J$7, F297&lt;='club records'!$K$7)), "CR", " ")</f>
        <v xml:space="preserve"> </v>
      </c>
      <c r="AU297" s="14" t="str">
        <f>IF(AND(B297="100H", AND(E297='club records'!$J$8, F297&lt;='club records'!$K$8)), "CR", " ")</f>
        <v xml:space="preserve"> </v>
      </c>
      <c r="AV297" s="14" t="str">
        <f>IF(AND(B297="110H", OR(AND(E297='club records'!$J$9, F297&lt;='club records'!$K$9), AND(E297='club records'!$J$10, F297&lt;='club records'!$K$10))), "CR", " ")</f>
        <v xml:space="preserve"> </v>
      </c>
      <c r="AW297" s="14" t="str">
        <f>IF(AND(B297="400H", OR(AND(E297='club records'!$J$11, F297&lt;='club records'!$K$11), AND(E297='club records'!$J$12, F297&lt;='club records'!$K$12), AND(E297='club records'!$J$13, F297&lt;='club records'!$K$13), AND(E297='club records'!$J$14, F297&lt;='club records'!$K$14))), "CR", " ")</f>
        <v xml:space="preserve"> </v>
      </c>
      <c r="AX297" s="14" t="str">
        <f>IF(AND(B297="1500SC", AND(E297='club records'!$J$15, F297&lt;='club records'!$K$15)), "CR", " ")</f>
        <v xml:space="preserve"> </v>
      </c>
      <c r="AY297" s="14" t="str">
        <f>IF(AND(B297="2000SC", OR(AND(E297='club records'!$J$17, F297&lt;='club records'!$K$17), AND(E297='club records'!$J$18, F297&lt;='club records'!$K$18))), "CR", " ")</f>
        <v xml:space="preserve"> </v>
      </c>
      <c r="AZ297" s="14" t="str">
        <f>IF(AND(B297="3000SC", OR(AND(E297='club records'!$J$20, F297&lt;='club records'!$K$20), AND(E297='club records'!$J$21, F297&lt;='club records'!$K$21))), "CR", " ")</f>
        <v xml:space="preserve"> </v>
      </c>
      <c r="BA297" s="15" t="str">
        <f>IF(AND(B297="4x100", OR(AND(E297='club records'!$N$1, F297&lt;='club records'!$O$1), AND(E297='club records'!$N$2, F297&lt;='club records'!$O$2), AND(E297='club records'!$N$3, F297&lt;='club records'!$O$3), AND(E297='club records'!$N$4, F297&lt;='club records'!$O$4), AND(E297='club records'!$N$5, F297&lt;='club records'!$O$5))), "CR", " ")</f>
        <v xml:space="preserve"> </v>
      </c>
      <c r="BB297" s="15" t="str">
        <f>IF(AND(B297="4x200", OR(AND(E297='club records'!$N$6, F297&lt;='club records'!$O$6), AND(E297='club records'!$N$7, F297&lt;='club records'!$O$7), AND(E297='club records'!$N$8, F297&lt;='club records'!$O$8), AND(E297='club records'!$N$9, F297&lt;='club records'!$O$9), AND(E297='club records'!$N$10, F297&lt;='club records'!$O$10))), "CR", " ")</f>
        <v xml:space="preserve"> </v>
      </c>
      <c r="BC297" s="15" t="str">
        <f>IF(AND(B297="4x300", AND(E297='club records'!$N$11, F297&lt;='club records'!$O$11)), "CR", " ")</f>
        <v xml:space="preserve"> </v>
      </c>
      <c r="BD297" s="15" t="str">
        <f>IF(AND(B297="4x400", OR(AND(E297='club records'!$N$12, F297&lt;='club records'!$O$12), AND(E297='club records'!$N$13, F297&lt;='club records'!$O$13), AND(E297='club records'!$N$14, F297&lt;='club records'!$O$14), AND(E297='club records'!$N$15, F297&lt;='club records'!$O$15))), "CR", " ")</f>
        <v xml:space="preserve"> </v>
      </c>
      <c r="BE297" s="15" t="str">
        <f>IF(AND(B297="3x800", OR(AND(E297='club records'!$N$16, F297&lt;='club records'!$O$16), AND(E297='club records'!$N$17, F297&lt;='club records'!$O$17), AND(E297='club records'!$N$18, F297&lt;='club records'!$O$18))), "CR", " ")</f>
        <v xml:space="preserve"> </v>
      </c>
      <c r="BF297" s="15" t="str">
        <f>IF(AND(B297="pentathlon", OR(AND(E297='club records'!$N$21, F297&gt;='club records'!$O$21), AND(E297='club records'!$N$22, F297&gt;='club records'!$O$22),AND(E297='club records'!$N$23, F297&gt;='club records'!$O$23),AND(E297='club records'!$N$24, F297&gt;='club records'!$O$24))), "CR", " ")</f>
        <v xml:space="preserve"> </v>
      </c>
      <c r="BG297" s="15" t="str">
        <f>IF(AND(B297="heptathlon", OR(AND(E297='club records'!$N$26, F297&gt;='club records'!$O$26), AND(E297='club records'!$N$27, F297&gt;='club records'!$O$27))), "CR", " ")</f>
        <v xml:space="preserve"> </v>
      </c>
      <c r="BH297" s="15" t="str">
        <f>IF(AND(B297="decathlon", OR(AND(E297='club records'!$N$29, F297&gt;='club records'!$O$29), AND(E297='club records'!$N$30, F297&gt;='club records'!$O$30),AND(E297='club records'!$N$31, F297&gt;='club records'!$O$31))), "CR", " ")</f>
        <v xml:space="preserve"> </v>
      </c>
    </row>
    <row r="298" spans="1:60" ht="14.5" x14ac:dyDescent="0.35">
      <c r="A298" s="1" t="s">
        <v>14</v>
      </c>
      <c r="B298" s="2" t="s">
        <v>214</v>
      </c>
      <c r="C298" s="1" t="s">
        <v>168</v>
      </c>
      <c r="D298" s="1" t="s">
        <v>169</v>
      </c>
      <c r="E298" s="19" t="s">
        <v>14</v>
      </c>
      <c r="F298" s="20">
        <v>20.55</v>
      </c>
      <c r="G298" s="27">
        <v>43611</v>
      </c>
      <c r="H298" s="1" t="s">
        <v>335</v>
      </c>
      <c r="I298" s="1" t="s">
        <v>544</v>
      </c>
      <c r="J298" s="15" t="s">
        <v>410</v>
      </c>
      <c r="O298" s="1"/>
      <c r="P298" s="1"/>
      <c r="Q298" s="1"/>
      <c r="R298" s="1"/>
      <c r="S298" s="1"/>
      <c r="T298" s="1"/>
    </row>
    <row r="299" spans="1:60" ht="14.5" x14ac:dyDescent="0.35">
      <c r="A299" s="1" t="str">
        <f t="shared" ref="A299:A313" si="28">E299</f>
        <v>U17</v>
      </c>
      <c r="B299" s="2" t="s">
        <v>6</v>
      </c>
      <c r="C299" s="1" t="s">
        <v>83</v>
      </c>
      <c r="D299" s="1" t="s">
        <v>84</v>
      </c>
      <c r="E299" s="19" t="s">
        <v>14</v>
      </c>
      <c r="F299" s="21">
        <v>1.5</v>
      </c>
      <c r="G299" s="26">
        <v>43590</v>
      </c>
      <c r="H299" s="1" t="s">
        <v>335</v>
      </c>
      <c r="I299" s="1" t="s">
        <v>316</v>
      </c>
      <c r="J299" s="15" t="str">
        <f t="shared" ref="J299:J321" si="29">IF(OR(K299="CR", L299="CR", M299="CR", N299="CR", O299="CR", P299="CR", Q299="CR", R299="CR", S299="CR", T299="CR",U299="CR", V299="CR", W299="CR", X299="CR", Y299="CR", Z299="CR", AA299="CR", AB299="CR", AC299="CR", AD299="CR", AE299="CR", AF299="CR", AG299="CR", AH299="CR", AI299="CR", AJ299="CR", AK299="CR", AL299="CR", AM299="CR", AN299="CR", AO299="CR", AP299="CR", AQ299="CR", AR299="CR", AS299="CR", AT299="CR", AU299="CR", AV299="CR", AW299="CR", AX299="CR", AY299="CR", AZ299="CR", BA299="CR", BB299="CR", BC299="CR", BD299="CR", BE299="CR", BF299="CR", BG299="CR", BH299="CR"), "***CLUB RECORD***", "")</f>
        <v/>
      </c>
      <c r="K299" s="15" t="str">
        <f>IF(AND(B299=100, OR(AND(E299='club records'!$B$6, F299&lt;='club records'!$C$6), AND(E299='club records'!$B$7, F299&lt;='club records'!$C$7), AND(E299='club records'!$B$8, F299&lt;='club records'!$C$8), AND(E299='club records'!$B$9, F299&lt;='club records'!$C$9), AND(E299='club records'!$B$10, F299&lt;='club records'!$C$10))), "CR", " ")</f>
        <v xml:space="preserve"> </v>
      </c>
      <c r="L299" s="15" t="str">
        <f>IF(AND(B299=200, OR(AND(E299='club records'!$B$11, F299&lt;='club records'!$C$11), AND(E299='club records'!$B$12, F299&lt;='club records'!$C$12), AND(E299='club records'!$B$13, F299&lt;='club records'!$C$13), AND(E299='club records'!$B$14, F299&lt;='club records'!$C$14), AND(E299='club records'!$B$15, F299&lt;='club records'!$C$15))), "CR", " ")</f>
        <v xml:space="preserve"> </v>
      </c>
      <c r="M299" s="15" t="str">
        <f>IF(AND(B299=300, OR(AND(E299='club records'!$B$16, F299&lt;='club records'!$C$16), AND(E299='club records'!$B$17, F299&lt;='club records'!$C$17))), "CR", " ")</f>
        <v xml:space="preserve"> </v>
      </c>
      <c r="N299" s="15" t="str">
        <f>IF(AND(B299=400, OR(AND(E299='club records'!$B$18, F299&lt;='club records'!$C$18), AND(E299='club records'!$B$19, F299&lt;='club records'!$C$19), AND(E299='club records'!$B$20, F299&lt;='club records'!$C$20), AND(E299='club records'!$B$21, F299&lt;='club records'!$C$21))), "CR", " ")</f>
        <v xml:space="preserve"> </v>
      </c>
      <c r="O299" s="15" t="str">
        <f>IF(AND(B299=800, OR(AND(E299='club records'!$B$22, F299&lt;='club records'!$C$22), AND(E299='club records'!$B$23, F299&lt;='club records'!$C$23), AND(E299='club records'!$B$24, F299&lt;='club records'!$C$24), AND(E299='club records'!$B$25, F299&lt;='club records'!$C$25), AND(E299='club records'!$B$26, F299&lt;='club records'!$C$26))), "CR", " ")</f>
        <v xml:space="preserve"> </v>
      </c>
      <c r="P299" s="15" t="str">
        <f>IF(AND(B299=1000, OR(AND(E299='club records'!$B$27, F299&lt;='club records'!$C$27), AND(E299='club records'!$B$28, F299&lt;='club records'!$C$28))), "CR", " ")</f>
        <v xml:space="preserve"> </v>
      </c>
      <c r="Q299" s="15" t="str">
        <f>IF(AND(B299=1500, OR(AND(E299='club records'!$B$29, F299&lt;='club records'!$C$29), AND(E299='club records'!$B$30, F299&lt;='club records'!$C$30), AND(E299='club records'!$B$31, F299&lt;='club records'!$C$31), AND(E299='club records'!$B$32, F299&lt;='club records'!$C$32), AND(E299='club records'!$B$33, F299&lt;='club records'!$C$33))), "CR", " ")</f>
        <v xml:space="preserve"> </v>
      </c>
      <c r="R299" s="15" t="str">
        <f>IF(AND(B299="1600 (Mile)",OR(AND(E299='club records'!$B$34,F299&lt;='club records'!$C$34),AND(E299='club records'!$B$35,F299&lt;='club records'!$C$35),AND(E299='club records'!$B$36,F299&lt;='club records'!$C$36),AND(E299='club records'!$B$37,F299&lt;='club records'!$C$37))),"CR"," ")</f>
        <v xml:space="preserve"> </v>
      </c>
      <c r="S299" s="15" t="str">
        <f>IF(AND(B299=3000, OR(AND(E299='club records'!$B$38, F299&lt;='club records'!$C$38), AND(E299='club records'!$B$39, F299&lt;='club records'!$C$39), AND(E299='club records'!$B$40, F299&lt;='club records'!$C$40), AND(E299='club records'!$B$41, F299&lt;='club records'!$C$41))), "CR", " ")</f>
        <v xml:space="preserve"> </v>
      </c>
      <c r="T299" s="15" t="str">
        <f>IF(AND(B299=5000, OR(AND(E299='club records'!$B$42, F299&lt;='club records'!$C$42), AND(E299='club records'!$B$43, F299&lt;='club records'!$C$43))), "CR", " ")</f>
        <v xml:space="preserve"> </v>
      </c>
      <c r="U299" s="14" t="str">
        <f>IF(AND(B299=10000, OR(AND(E299='club records'!$B$44, F299&lt;='club records'!$C$44), AND(E299='club records'!$B$45, F299&lt;='club records'!$C$45))), "CR", " ")</f>
        <v xml:space="preserve"> </v>
      </c>
      <c r="V299" s="14" t="str">
        <f>IF(AND(B299="high jump", OR(AND(E299='club records'!$F$1, F299&gt;='club records'!$G$1), AND(E299='club records'!$F$2, F299&gt;='club records'!$G$2), AND(E299='club records'!$F$3, F299&gt;='club records'!$G$3), AND(E299='club records'!$F$4, F299&gt;='club records'!$G$4), AND(E299='club records'!$F$5, F299&gt;='club records'!$G$5))), "CR", " ")</f>
        <v xml:space="preserve"> </v>
      </c>
      <c r="W299" s="14" t="str">
        <f>IF(AND(B299="long jump", OR(AND(E299='club records'!$F$6, F299&gt;='club records'!$G$6), AND(E299='club records'!$F$7, F299&gt;='club records'!$G$7), AND(E299='club records'!$F$8, F299&gt;='club records'!$G$8), AND(E299='club records'!$F$9, F299&gt;='club records'!$G$9), AND(E299='club records'!$F$10, F299&gt;='club records'!$G$10))), "CR", " ")</f>
        <v xml:space="preserve"> </v>
      </c>
      <c r="X299" s="14" t="str">
        <f>IF(AND(B299="triple jump", OR(AND(E299='club records'!$F$11, F299&gt;='club records'!$G$11), AND(E299='club records'!$F$12, F299&gt;='club records'!$G$12), AND(E299='club records'!$F$13, F299&gt;='club records'!$G$13), AND(E299='club records'!$F$14, F299&gt;='club records'!$G$14), AND(E299='club records'!$F$15, F299&gt;='club records'!$G$15))), "CR", " ")</f>
        <v xml:space="preserve"> </v>
      </c>
      <c r="Y299" s="14" t="str">
        <f>IF(AND(B299="pole vault", OR(AND(E299='club records'!$F$16, F299&gt;='club records'!$G$16), AND(E299='club records'!$F$17, F299&gt;='club records'!$G$17), AND(E299='club records'!$F$18, F299&gt;='club records'!$G$18), AND(E299='club records'!$F$19, F299&gt;='club records'!$G$19), AND(E299='club records'!$F$20, F299&gt;='club records'!$G$20))), "CR", " ")</f>
        <v xml:space="preserve"> </v>
      </c>
      <c r="Z299" s="14" t="str">
        <f>IF(AND(B299="discus 1", E299='club records'!$F$21, F299&gt;='club records'!$G$21), "CR", " ")</f>
        <v xml:space="preserve"> </v>
      </c>
      <c r="AA299" s="14" t="str">
        <f>IF(AND(B299="discus 1.25", E299='club records'!$F$22, F299&gt;='club records'!$G$22), "CR", " ")</f>
        <v xml:space="preserve"> </v>
      </c>
      <c r="AB299" s="14" t="str">
        <f>IF(AND(B299="discus 1.5", E299='club records'!$F$23, F299&gt;='club records'!$G$23), "CR", " ")</f>
        <v xml:space="preserve"> </v>
      </c>
      <c r="AC299" s="14" t="str">
        <f>IF(AND(B299="discus 1.75", E299='club records'!$F$24, F299&gt;='club records'!$G$24), "CR", " ")</f>
        <v xml:space="preserve"> </v>
      </c>
      <c r="AD299" s="14" t="str">
        <f>IF(AND(B299="discus 2", E299='club records'!$F$25, F299&gt;='club records'!$G$25), "CR", " ")</f>
        <v xml:space="preserve"> </v>
      </c>
      <c r="AE299" s="14" t="str">
        <f>IF(AND(B299="hammer 4", E299='club records'!$F$27, F299&gt;='club records'!$G$27), "CR", " ")</f>
        <v xml:space="preserve"> </v>
      </c>
      <c r="AF299" s="14" t="str">
        <f>IF(AND(B299="hammer 5", E299='club records'!$F$28, F299&gt;='club records'!$G$28), "CR", " ")</f>
        <v xml:space="preserve"> </v>
      </c>
      <c r="AG299" s="14" t="str">
        <f>IF(AND(B299="hammer 6", E299='club records'!$F$29, F299&gt;='club records'!$G$29), "CR", " ")</f>
        <v xml:space="preserve"> </v>
      </c>
      <c r="AH299" s="14" t="str">
        <f>IF(AND(B299="hammer 7.26", E299='club records'!$F$30, F299&gt;='club records'!$G$30), "CR", " ")</f>
        <v xml:space="preserve"> </v>
      </c>
      <c r="AI299" s="14" t="str">
        <f>IF(AND(B299="javelin 400", E299='club records'!$F$31, F299&gt;='club records'!$G$31), "CR", " ")</f>
        <v xml:space="preserve"> </v>
      </c>
      <c r="AJ299" s="14" t="str">
        <f>IF(AND(B299="javelin 600", E299='club records'!$F$32, F299&gt;='club records'!$G$32), "CR", " ")</f>
        <v xml:space="preserve"> </v>
      </c>
      <c r="AK299" s="14" t="str">
        <f>IF(AND(B299="javelin 700", E299='club records'!$F$33, F299&gt;='club records'!$G$33), "CR", " ")</f>
        <v xml:space="preserve"> </v>
      </c>
      <c r="AL299" s="14" t="str">
        <f>IF(AND(B299="javelin 800", OR(AND(E299='club records'!$F$34, F299&gt;='club records'!$G$34), AND(E299='club records'!$F$35, F299&gt;='club records'!$G$35))), "CR", " ")</f>
        <v xml:space="preserve"> </v>
      </c>
      <c r="AM299" s="14" t="str">
        <f>IF(AND(B299="shot 3", E299='club records'!$F$36, F299&gt;='club records'!$G$36), "CR", " ")</f>
        <v xml:space="preserve"> </v>
      </c>
      <c r="AN299" s="14" t="str">
        <f>IF(AND(B299="shot 4", E299='club records'!$F$37, F299&gt;='club records'!$G$37), "CR", " ")</f>
        <v xml:space="preserve"> </v>
      </c>
      <c r="AO299" s="14" t="str">
        <f>IF(AND(B299="shot 5", E299='club records'!$F$38, F299&gt;='club records'!$G$38), "CR", " ")</f>
        <v xml:space="preserve"> </v>
      </c>
      <c r="AP299" s="14" t="str">
        <f>IF(AND(B299="shot 6", E299='club records'!$F$39, F299&gt;='club records'!$G$39), "CR", " ")</f>
        <v xml:space="preserve"> </v>
      </c>
      <c r="AQ299" s="14" t="str">
        <f>IF(AND(B299="shot 7.26", E299='club records'!$F$40, F299&gt;='club records'!$G$40), "CR", " ")</f>
        <v xml:space="preserve"> </v>
      </c>
      <c r="AR299" s="14" t="str">
        <f>IF(AND(B299="60H",OR(AND(E299='club records'!$J$1,F299&lt;='club records'!$K$1),AND(E299='club records'!$J$2,F299&lt;='club records'!$K$2),AND(E299='club records'!$J$3,F299&lt;='club records'!$K$3),AND(E299='club records'!$J$4,F299&lt;='club records'!$K$4),AND(E299='club records'!$J$5,F299&lt;='club records'!$K$5))),"CR"," ")</f>
        <v xml:space="preserve"> </v>
      </c>
      <c r="AS299" s="14" t="str">
        <f>IF(AND(B299="75H", AND(E299='club records'!$J$6, F299&lt;='club records'!$K$6)), "CR", " ")</f>
        <v xml:space="preserve"> </v>
      </c>
      <c r="AT299" s="14" t="str">
        <f>IF(AND(B299="80H", AND(E299='club records'!$J$7, F299&lt;='club records'!$K$7)), "CR", " ")</f>
        <v xml:space="preserve"> </v>
      </c>
      <c r="AU299" s="14" t="str">
        <f>IF(AND(B299="100H", AND(E299='club records'!$J$8, F299&lt;='club records'!$K$8)), "CR", " ")</f>
        <v xml:space="preserve"> </v>
      </c>
      <c r="AV299" s="14" t="str">
        <f>IF(AND(B299="110H", OR(AND(E299='club records'!$J$9, F299&lt;='club records'!$K$9), AND(E299='club records'!$J$10, F299&lt;='club records'!$K$10))), "CR", " ")</f>
        <v xml:space="preserve"> </v>
      </c>
      <c r="AW299" s="14" t="str">
        <f>IF(AND(B299="400H", OR(AND(E299='club records'!$J$11, F299&lt;='club records'!$K$11), AND(E299='club records'!$J$12, F299&lt;='club records'!$K$12), AND(E299='club records'!$J$13, F299&lt;='club records'!$K$13), AND(E299='club records'!$J$14, F299&lt;='club records'!$K$14))), "CR", " ")</f>
        <v xml:space="preserve"> </v>
      </c>
      <c r="AX299" s="14" t="str">
        <f>IF(AND(B299="1500SC", AND(E299='club records'!$J$15, F299&lt;='club records'!$K$15)), "CR", " ")</f>
        <v xml:space="preserve"> </v>
      </c>
      <c r="AY299" s="14" t="str">
        <f>IF(AND(B299="2000SC", OR(AND(E299='club records'!$J$17, F299&lt;='club records'!$K$17), AND(E299='club records'!$J$18, F299&lt;='club records'!$K$18))), "CR", " ")</f>
        <v xml:space="preserve"> </v>
      </c>
      <c r="AZ299" s="14" t="str">
        <f>IF(AND(B299="3000SC", OR(AND(E299='club records'!$J$20, F299&lt;='club records'!$K$20), AND(E299='club records'!$J$21, F299&lt;='club records'!$K$21))), "CR", " ")</f>
        <v xml:space="preserve"> </v>
      </c>
      <c r="BA299" s="15" t="str">
        <f>IF(AND(B299="4x100", OR(AND(E299='club records'!$N$1, F299&lt;='club records'!$O$1), AND(E299='club records'!$N$2, F299&lt;='club records'!$O$2), AND(E299='club records'!$N$3, F299&lt;='club records'!$O$3), AND(E299='club records'!$N$4, F299&lt;='club records'!$O$4), AND(E299='club records'!$N$5, F299&lt;='club records'!$O$5))), "CR", " ")</f>
        <v xml:space="preserve"> </v>
      </c>
      <c r="BB299" s="15" t="str">
        <f>IF(AND(B299="4x200", OR(AND(E299='club records'!$N$6, F299&lt;='club records'!$O$6), AND(E299='club records'!$N$7, F299&lt;='club records'!$O$7), AND(E299='club records'!$N$8, F299&lt;='club records'!$O$8), AND(E299='club records'!$N$9, F299&lt;='club records'!$O$9), AND(E299='club records'!$N$10, F299&lt;='club records'!$O$10))), "CR", " ")</f>
        <v xml:space="preserve"> </v>
      </c>
      <c r="BC299" s="15" t="str">
        <f>IF(AND(B299="4x300", AND(E299='club records'!$N$11, F299&lt;='club records'!$O$11)), "CR", " ")</f>
        <v xml:space="preserve"> </v>
      </c>
      <c r="BD299" s="15" t="str">
        <f>IF(AND(B299="4x400", OR(AND(E299='club records'!$N$12, F299&lt;='club records'!$O$12), AND(E299='club records'!$N$13, F299&lt;='club records'!$O$13), AND(E299='club records'!$N$14, F299&lt;='club records'!$O$14), AND(E299='club records'!$N$15, F299&lt;='club records'!$O$15))), "CR", " ")</f>
        <v xml:space="preserve"> </v>
      </c>
      <c r="BE299" s="15" t="str">
        <f>IF(AND(B299="3x800", OR(AND(E299='club records'!$N$16, F299&lt;='club records'!$O$16), AND(E299='club records'!$N$17, F299&lt;='club records'!$O$17), AND(E299='club records'!$N$18, F299&lt;='club records'!$O$18))), "CR", " ")</f>
        <v xml:space="preserve"> </v>
      </c>
      <c r="BF299" s="15" t="str">
        <f>IF(AND(B299="pentathlon", OR(AND(E299='club records'!$N$21, F299&gt;='club records'!$O$21), AND(E299='club records'!$N$22, F299&gt;='club records'!$O$22),AND(E299='club records'!$N$23, F299&gt;='club records'!$O$23),AND(E299='club records'!$N$24, F299&gt;='club records'!$O$24))), "CR", " ")</f>
        <v xml:space="preserve"> </v>
      </c>
      <c r="BG299" s="15" t="str">
        <f>IF(AND(B299="heptathlon", OR(AND(E299='club records'!$N$26, F299&gt;='club records'!$O$26), AND(E299='club records'!$N$27, F299&gt;='club records'!$O$27))), "CR", " ")</f>
        <v xml:space="preserve"> </v>
      </c>
      <c r="BH299" s="15" t="str">
        <f>IF(AND(B299="decathlon", OR(AND(E299='club records'!$N$29, F299&gt;='club records'!$O$29), AND(E299='club records'!$N$30, F299&gt;='club records'!$O$30),AND(E299='club records'!$N$31, F299&gt;='club records'!$O$31))), "CR", " ")</f>
        <v xml:space="preserve"> </v>
      </c>
    </row>
    <row r="300" spans="1:60" ht="14.5" x14ac:dyDescent="0.35">
      <c r="A300" s="1" t="str">
        <f t="shared" si="28"/>
        <v>U17</v>
      </c>
      <c r="B300" s="2" t="s">
        <v>6</v>
      </c>
      <c r="C300" s="1" t="s">
        <v>116</v>
      </c>
      <c r="D300" s="1" t="s">
        <v>111</v>
      </c>
      <c r="E300" s="19" t="s">
        <v>14</v>
      </c>
      <c r="F300" s="21">
        <v>1.55</v>
      </c>
      <c r="G300" s="27">
        <v>43646</v>
      </c>
      <c r="H300" s="1" t="s">
        <v>471</v>
      </c>
      <c r="I300" s="1" t="s">
        <v>442</v>
      </c>
      <c r="J300" s="15" t="str">
        <f t="shared" si="29"/>
        <v/>
      </c>
      <c r="K300" s="15" t="str">
        <f>IF(AND(B300=100, OR(AND(E300='club records'!$B$6, F300&lt;='club records'!$C$6), AND(E300='club records'!$B$7, F300&lt;='club records'!$C$7), AND(E300='club records'!$B$8, F300&lt;='club records'!$C$8), AND(E300='club records'!$B$9, F300&lt;='club records'!$C$9), AND(E300='club records'!$B$10, F300&lt;='club records'!$C$10))), "CR", " ")</f>
        <v xml:space="preserve"> </v>
      </c>
      <c r="L300" s="15" t="str">
        <f>IF(AND(B300=200, OR(AND(E300='club records'!$B$11, F300&lt;='club records'!$C$11), AND(E300='club records'!$B$12, F300&lt;='club records'!$C$12), AND(E300='club records'!$B$13, F300&lt;='club records'!$C$13), AND(E300='club records'!$B$14, F300&lt;='club records'!$C$14), AND(E300='club records'!$B$15, F300&lt;='club records'!$C$15))), "CR", " ")</f>
        <v xml:space="preserve"> </v>
      </c>
      <c r="M300" s="15" t="str">
        <f>IF(AND(B300=300, OR(AND(E300='club records'!$B$16, F300&lt;='club records'!$C$16), AND(E300='club records'!$B$17, F300&lt;='club records'!$C$17))), "CR", " ")</f>
        <v xml:space="preserve"> </v>
      </c>
      <c r="N300" s="15" t="str">
        <f>IF(AND(B300=400, OR(AND(E300='club records'!$B$18, F300&lt;='club records'!$C$18), AND(E300='club records'!$B$19, F300&lt;='club records'!$C$19), AND(E300='club records'!$B$20, F300&lt;='club records'!$C$20), AND(E300='club records'!$B$21, F300&lt;='club records'!$C$21))), "CR", " ")</f>
        <v xml:space="preserve"> </v>
      </c>
      <c r="O300" s="15" t="str">
        <f>IF(AND(B300=800, OR(AND(E300='club records'!$B$22, F300&lt;='club records'!$C$22), AND(E300='club records'!$B$23, F300&lt;='club records'!$C$23), AND(E300='club records'!$B$24, F300&lt;='club records'!$C$24), AND(E300='club records'!$B$25, F300&lt;='club records'!$C$25), AND(E300='club records'!$B$26, F300&lt;='club records'!$C$26))), "CR", " ")</f>
        <v xml:space="preserve"> </v>
      </c>
      <c r="P300" s="15" t="str">
        <f>IF(AND(B300=1000, OR(AND(E300='club records'!$B$27, F300&lt;='club records'!$C$27), AND(E300='club records'!$B$28, F300&lt;='club records'!$C$28))), "CR", " ")</f>
        <v xml:space="preserve"> </v>
      </c>
      <c r="Q300" s="15" t="str">
        <f>IF(AND(B300=1500, OR(AND(E300='club records'!$B$29, F300&lt;='club records'!$C$29), AND(E300='club records'!$B$30, F300&lt;='club records'!$C$30), AND(E300='club records'!$B$31, F300&lt;='club records'!$C$31), AND(E300='club records'!$B$32, F300&lt;='club records'!$C$32), AND(E300='club records'!$B$33, F300&lt;='club records'!$C$33))), "CR", " ")</f>
        <v xml:space="preserve"> </v>
      </c>
      <c r="R300" s="15" t="str">
        <f>IF(AND(B300="1600 (Mile)",OR(AND(E300='club records'!$B$34,F300&lt;='club records'!$C$34),AND(E300='club records'!$B$35,F300&lt;='club records'!$C$35),AND(E300='club records'!$B$36,F300&lt;='club records'!$C$36),AND(E300='club records'!$B$37,F300&lt;='club records'!$C$37))),"CR"," ")</f>
        <v xml:space="preserve"> </v>
      </c>
      <c r="S300" s="15" t="str">
        <f>IF(AND(B300=3000, OR(AND(E300='club records'!$B$38, F300&lt;='club records'!$C$38), AND(E300='club records'!$B$39, F300&lt;='club records'!$C$39), AND(E300='club records'!$B$40, F300&lt;='club records'!$C$40), AND(E300='club records'!$B$41, F300&lt;='club records'!$C$41))), "CR", " ")</f>
        <v xml:space="preserve"> </v>
      </c>
      <c r="T300" s="15" t="str">
        <f>IF(AND(B300=5000, OR(AND(E300='club records'!$B$42, F300&lt;='club records'!$C$42), AND(E300='club records'!$B$43, F300&lt;='club records'!$C$43))), "CR", " ")</f>
        <v xml:space="preserve"> </v>
      </c>
      <c r="U300" s="14" t="str">
        <f>IF(AND(B300=10000, OR(AND(E300='club records'!$B$44, F300&lt;='club records'!$C$44), AND(E300='club records'!$B$45, F300&lt;='club records'!$C$45))), "CR", " ")</f>
        <v xml:space="preserve"> </v>
      </c>
      <c r="V300" s="14" t="str">
        <f>IF(AND(B300="high jump", OR(AND(E300='club records'!$F$1, F300&gt;='club records'!$G$1), AND(E300='club records'!$F$2, F300&gt;='club records'!$G$2), AND(E300='club records'!$F$3, F300&gt;='club records'!$G$3), AND(E300='club records'!$F$4, F300&gt;='club records'!$G$4), AND(E300='club records'!$F$5, F300&gt;='club records'!$G$5))), "CR", " ")</f>
        <v xml:space="preserve"> </v>
      </c>
      <c r="W300" s="14" t="str">
        <f>IF(AND(B300="long jump", OR(AND(E300='club records'!$F$6, F300&gt;='club records'!$G$6), AND(E300='club records'!$F$7, F300&gt;='club records'!$G$7), AND(E300='club records'!$F$8, F300&gt;='club records'!$G$8), AND(E300='club records'!$F$9, F300&gt;='club records'!$G$9), AND(E300='club records'!$F$10, F300&gt;='club records'!$G$10))), "CR", " ")</f>
        <v xml:space="preserve"> </v>
      </c>
      <c r="X300" s="14" t="str">
        <f>IF(AND(B300="triple jump", OR(AND(E300='club records'!$F$11, F300&gt;='club records'!$G$11), AND(E300='club records'!$F$12, F300&gt;='club records'!$G$12), AND(E300='club records'!$F$13, F300&gt;='club records'!$G$13), AND(E300='club records'!$F$14, F300&gt;='club records'!$G$14), AND(E300='club records'!$F$15, F300&gt;='club records'!$G$15))), "CR", " ")</f>
        <v xml:space="preserve"> </v>
      </c>
      <c r="Y300" s="14" t="str">
        <f>IF(AND(B300="pole vault", OR(AND(E300='club records'!$F$16, F300&gt;='club records'!$G$16), AND(E300='club records'!$F$17, F300&gt;='club records'!$G$17), AND(E300='club records'!$F$18, F300&gt;='club records'!$G$18), AND(E300='club records'!$F$19, F300&gt;='club records'!$G$19), AND(E300='club records'!$F$20, F300&gt;='club records'!$G$20))), "CR", " ")</f>
        <v xml:space="preserve"> </v>
      </c>
      <c r="Z300" s="14" t="str">
        <f>IF(AND(B300="discus 1", E300='club records'!$F$21, F300&gt;='club records'!$G$21), "CR", " ")</f>
        <v xml:space="preserve"> </v>
      </c>
      <c r="AA300" s="14" t="str">
        <f>IF(AND(B300="discus 1.25", E300='club records'!$F$22, F300&gt;='club records'!$G$22), "CR", " ")</f>
        <v xml:space="preserve"> </v>
      </c>
      <c r="AB300" s="14" t="str">
        <f>IF(AND(B300="discus 1.5", E300='club records'!$F$23, F300&gt;='club records'!$G$23), "CR", " ")</f>
        <v xml:space="preserve"> </v>
      </c>
      <c r="AC300" s="14" t="str">
        <f>IF(AND(B300="discus 1.75", E300='club records'!$F$24, F300&gt;='club records'!$G$24), "CR", " ")</f>
        <v xml:space="preserve"> </v>
      </c>
      <c r="AD300" s="14" t="str">
        <f>IF(AND(B300="discus 2", E300='club records'!$F$25, F300&gt;='club records'!$G$25), "CR", " ")</f>
        <v xml:space="preserve"> </v>
      </c>
      <c r="AE300" s="14" t="str">
        <f>IF(AND(B300="hammer 4", E300='club records'!$F$27, F300&gt;='club records'!$G$27), "CR", " ")</f>
        <v xml:space="preserve"> </v>
      </c>
      <c r="AF300" s="14" t="str">
        <f>IF(AND(B300="hammer 5", E300='club records'!$F$28, F300&gt;='club records'!$G$28), "CR", " ")</f>
        <v xml:space="preserve"> </v>
      </c>
      <c r="AG300" s="14" t="str">
        <f>IF(AND(B300="hammer 6", E300='club records'!$F$29, F300&gt;='club records'!$G$29), "CR", " ")</f>
        <v xml:space="preserve"> </v>
      </c>
      <c r="AH300" s="14" t="str">
        <f>IF(AND(B300="hammer 7.26", E300='club records'!$F$30, F300&gt;='club records'!$G$30), "CR", " ")</f>
        <v xml:space="preserve"> </v>
      </c>
      <c r="AI300" s="14" t="str">
        <f>IF(AND(B300="javelin 400", E300='club records'!$F$31, F300&gt;='club records'!$G$31), "CR", " ")</f>
        <v xml:space="preserve"> </v>
      </c>
      <c r="AJ300" s="14" t="str">
        <f>IF(AND(B300="javelin 600", E300='club records'!$F$32, F300&gt;='club records'!$G$32), "CR", " ")</f>
        <v xml:space="preserve"> </v>
      </c>
      <c r="AK300" s="14" t="str">
        <f>IF(AND(B300="javelin 700", E300='club records'!$F$33, F300&gt;='club records'!$G$33), "CR", " ")</f>
        <v xml:space="preserve"> </v>
      </c>
      <c r="AL300" s="14" t="str">
        <f>IF(AND(B300="javelin 800", OR(AND(E300='club records'!$F$34, F300&gt;='club records'!$G$34), AND(E300='club records'!$F$35, F300&gt;='club records'!$G$35))), "CR", " ")</f>
        <v xml:space="preserve"> </v>
      </c>
      <c r="AM300" s="14" t="str">
        <f>IF(AND(B300="shot 3", E300='club records'!$F$36, F300&gt;='club records'!$G$36), "CR", " ")</f>
        <v xml:space="preserve"> </v>
      </c>
      <c r="AN300" s="14" t="str">
        <f>IF(AND(B300="shot 4", E300='club records'!$F$37, F300&gt;='club records'!$G$37), "CR", " ")</f>
        <v xml:space="preserve"> </v>
      </c>
      <c r="AO300" s="14" t="str">
        <f>IF(AND(B300="shot 5", E300='club records'!$F$38, F300&gt;='club records'!$G$38), "CR", " ")</f>
        <v xml:space="preserve"> </v>
      </c>
      <c r="AP300" s="14" t="str">
        <f>IF(AND(B300="shot 6", E300='club records'!$F$39, F300&gt;='club records'!$G$39), "CR", " ")</f>
        <v xml:space="preserve"> </v>
      </c>
      <c r="AQ300" s="14" t="str">
        <f>IF(AND(B300="shot 7.26", E300='club records'!$F$40, F300&gt;='club records'!$G$40), "CR", " ")</f>
        <v xml:space="preserve"> </v>
      </c>
      <c r="AR300" s="14" t="str">
        <f>IF(AND(B300="60H",OR(AND(E300='club records'!$J$1,F300&lt;='club records'!$K$1),AND(E300='club records'!$J$2,F300&lt;='club records'!$K$2),AND(E300='club records'!$J$3,F300&lt;='club records'!$K$3),AND(E300='club records'!$J$4,F300&lt;='club records'!$K$4),AND(E300='club records'!$J$5,F300&lt;='club records'!$K$5))),"CR"," ")</f>
        <v xml:space="preserve"> </v>
      </c>
      <c r="AS300" s="14" t="str">
        <f>IF(AND(B300="75H", AND(E300='club records'!$J$6, F300&lt;='club records'!$K$6)), "CR", " ")</f>
        <v xml:space="preserve"> </v>
      </c>
      <c r="AT300" s="14" t="str">
        <f>IF(AND(B300="80H", AND(E300='club records'!$J$7, F300&lt;='club records'!$K$7)), "CR", " ")</f>
        <v xml:space="preserve"> </v>
      </c>
      <c r="AU300" s="14" t="str">
        <f>IF(AND(B300="100H", AND(E300='club records'!$J$8, F300&lt;='club records'!$K$8)), "CR", " ")</f>
        <v xml:space="preserve"> </v>
      </c>
      <c r="AV300" s="14" t="str">
        <f>IF(AND(B300="110H", OR(AND(E300='club records'!$J$9, F300&lt;='club records'!$K$9), AND(E300='club records'!$J$10, F300&lt;='club records'!$K$10))), "CR", " ")</f>
        <v xml:space="preserve"> </v>
      </c>
      <c r="AW300" s="14" t="str">
        <f>IF(AND(B300="400H", OR(AND(E300='club records'!$J$11, F300&lt;='club records'!$K$11), AND(E300='club records'!$J$12, F300&lt;='club records'!$K$12), AND(E300='club records'!$J$13, F300&lt;='club records'!$K$13), AND(E300='club records'!$J$14, F300&lt;='club records'!$K$14))), "CR", " ")</f>
        <v xml:space="preserve"> </v>
      </c>
      <c r="AX300" s="14" t="str">
        <f>IF(AND(B300="1500SC", AND(E300='club records'!$J$15, F300&lt;='club records'!$K$15)), "CR", " ")</f>
        <v xml:space="preserve"> </v>
      </c>
      <c r="AY300" s="14" t="str">
        <f>IF(AND(B300="2000SC", OR(AND(E300='club records'!$J$17, F300&lt;='club records'!$K$17), AND(E300='club records'!$J$18, F300&lt;='club records'!$K$18))), "CR", " ")</f>
        <v xml:space="preserve"> </v>
      </c>
      <c r="AZ300" s="14" t="str">
        <f>IF(AND(B300="3000SC", OR(AND(E300='club records'!$J$20, F300&lt;='club records'!$K$20), AND(E300='club records'!$J$21, F300&lt;='club records'!$K$21))), "CR", " ")</f>
        <v xml:space="preserve"> </v>
      </c>
      <c r="BA300" s="15" t="str">
        <f>IF(AND(B300="4x100", OR(AND(E300='club records'!$N$1, F300&lt;='club records'!$O$1), AND(E300='club records'!$N$2, F300&lt;='club records'!$O$2), AND(E300='club records'!$N$3, F300&lt;='club records'!$O$3), AND(E300='club records'!$N$4, F300&lt;='club records'!$O$4), AND(E300='club records'!$N$5, F300&lt;='club records'!$O$5))), "CR", " ")</f>
        <v xml:space="preserve"> </v>
      </c>
      <c r="BB300" s="15" t="str">
        <f>IF(AND(B300="4x200", OR(AND(E300='club records'!$N$6, F300&lt;='club records'!$O$6), AND(E300='club records'!$N$7, F300&lt;='club records'!$O$7), AND(E300='club records'!$N$8, F300&lt;='club records'!$O$8), AND(E300='club records'!$N$9, F300&lt;='club records'!$O$9), AND(E300='club records'!$N$10, F300&lt;='club records'!$O$10))), "CR", " ")</f>
        <v xml:space="preserve"> </v>
      </c>
      <c r="BC300" s="15" t="str">
        <f>IF(AND(B300="4x300", AND(E300='club records'!$N$11, F300&lt;='club records'!$O$11)), "CR", " ")</f>
        <v xml:space="preserve"> </v>
      </c>
      <c r="BD300" s="15" t="str">
        <f>IF(AND(B300="4x400", OR(AND(E300='club records'!$N$12, F300&lt;='club records'!$O$12), AND(E300='club records'!$N$13, F300&lt;='club records'!$O$13), AND(E300='club records'!$N$14, F300&lt;='club records'!$O$14), AND(E300='club records'!$N$15, F300&lt;='club records'!$O$15))), "CR", " ")</f>
        <v xml:space="preserve"> </v>
      </c>
      <c r="BE300" s="15" t="str">
        <f>IF(AND(B300="3x800", OR(AND(E300='club records'!$N$16, F300&lt;='club records'!$O$16), AND(E300='club records'!$N$17, F300&lt;='club records'!$O$17), AND(E300='club records'!$N$18, F300&lt;='club records'!$O$18))), "CR", " ")</f>
        <v xml:space="preserve"> </v>
      </c>
      <c r="BF300" s="15" t="str">
        <f>IF(AND(B300="pentathlon", OR(AND(E300='club records'!$N$21, F300&gt;='club records'!$O$21), AND(E300='club records'!$N$22, F300&gt;='club records'!$O$22),AND(E300='club records'!$N$23, F300&gt;='club records'!$O$23),AND(E300='club records'!$N$24, F300&gt;='club records'!$O$24))), "CR", " ")</f>
        <v xml:space="preserve"> </v>
      </c>
      <c r="BG300" s="15" t="str">
        <f>IF(AND(B300="heptathlon", OR(AND(E300='club records'!$N$26, F300&gt;='club records'!$O$26), AND(E300='club records'!$N$27, F300&gt;='club records'!$O$27))), "CR", " ")</f>
        <v xml:space="preserve"> </v>
      </c>
      <c r="BH300" s="15" t="str">
        <f>IF(AND(B300="decathlon", OR(AND(E300='club records'!$N$29, F300&gt;='club records'!$O$29), AND(E300='club records'!$N$30, F300&gt;='club records'!$O$30),AND(E300='club records'!$N$31, F300&gt;='club records'!$O$31))), "CR", " ")</f>
        <v xml:space="preserve"> </v>
      </c>
    </row>
    <row r="301" spans="1:60" ht="14.5" x14ac:dyDescent="0.35">
      <c r="A301" s="1" t="str">
        <f t="shared" si="28"/>
        <v>U17</v>
      </c>
      <c r="B301" s="2" t="s">
        <v>6</v>
      </c>
      <c r="C301" s="1" t="s">
        <v>2</v>
      </c>
      <c r="D301" s="1" t="s">
        <v>16</v>
      </c>
      <c r="E301" s="19" t="s">
        <v>14</v>
      </c>
      <c r="F301" s="21">
        <v>1.75</v>
      </c>
      <c r="G301" s="27">
        <v>43716</v>
      </c>
      <c r="H301" s="1" t="s">
        <v>552</v>
      </c>
      <c r="I301" s="1" t="s">
        <v>553</v>
      </c>
      <c r="J301" s="15" t="str">
        <f t="shared" si="29"/>
        <v/>
      </c>
      <c r="K301" s="15" t="str">
        <f>IF(AND(B301=100, OR(AND(E301='club records'!$B$6, F301&lt;='club records'!$C$6), AND(E301='club records'!$B$7, F301&lt;='club records'!$C$7), AND(E301='club records'!$B$8, F301&lt;='club records'!$C$8), AND(E301='club records'!$B$9, F301&lt;='club records'!$C$9), AND(E301='club records'!$B$10, F301&lt;='club records'!$C$10))), "CR", " ")</f>
        <v xml:space="preserve"> </v>
      </c>
      <c r="L301" s="15" t="str">
        <f>IF(AND(B301=200, OR(AND(E301='club records'!$B$11, F301&lt;='club records'!$C$11), AND(E301='club records'!$B$12, F301&lt;='club records'!$C$12), AND(E301='club records'!$B$13, F301&lt;='club records'!$C$13), AND(E301='club records'!$B$14, F301&lt;='club records'!$C$14), AND(E301='club records'!$B$15, F301&lt;='club records'!$C$15))), "CR", " ")</f>
        <v xml:space="preserve"> </v>
      </c>
      <c r="M301" s="15" t="str">
        <f>IF(AND(B301=300, OR(AND(E301='club records'!$B$16, F301&lt;='club records'!$C$16), AND(E301='club records'!$B$17, F301&lt;='club records'!$C$17))), "CR", " ")</f>
        <v xml:space="preserve"> </v>
      </c>
      <c r="N301" s="15" t="str">
        <f>IF(AND(B301=400, OR(AND(E301='club records'!$B$18, F301&lt;='club records'!$C$18), AND(E301='club records'!$B$19, F301&lt;='club records'!$C$19), AND(E301='club records'!$B$20, F301&lt;='club records'!$C$20), AND(E301='club records'!$B$21, F301&lt;='club records'!$C$21))), "CR", " ")</f>
        <v xml:space="preserve"> </v>
      </c>
      <c r="O301" s="15" t="str">
        <f>IF(AND(B301=800, OR(AND(E301='club records'!$B$22, F301&lt;='club records'!$C$22), AND(E301='club records'!$B$23, F301&lt;='club records'!$C$23), AND(E301='club records'!$B$24, F301&lt;='club records'!$C$24), AND(E301='club records'!$B$25, F301&lt;='club records'!$C$25), AND(E301='club records'!$B$26, F301&lt;='club records'!$C$26))), "CR", " ")</f>
        <v xml:space="preserve"> </v>
      </c>
      <c r="P301" s="15" t="str">
        <f>IF(AND(B301=1000, OR(AND(E301='club records'!$B$27, F301&lt;='club records'!$C$27), AND(E301='club records'!$B$28, F301&lt;='club records'!$C$28))), "CR", " ")</f>
        <v xml:space="preserve"> </v>
      </c>
      <c r="Q301" s="15" t="str">
        <f>IF(AND(B301=1500, OR(AND(E301='club records'!$B$29, F301&lt;='club records'!$C$29), AND(E301='club records'!$B$30, F301&lt;='club records'!$C$30), AND(E301='club records'!$B$31, F301&lt;='club records'!$C$31), AND(E301='club records'!$B$32, F301&lt;='club records'!$C$32), AND(E301='club records'!$B$33, F301&lt;='club records'!$C$33))), "CR", " ")</f>
        <v xml:space="preserve"> </v>
      </c>
      <c r="R301" s="15" t="str">
        <f>IF(AND(B301="1600 (Mile)",OR(AND(E301='club records'!$B$34,F301&lt;='club records'!$C$34),AND(E301='club records'!$B$35,F301&lt;='club records'!$C$35),AND(E301='club records'!$B$36,F301&lt;='club records'!$C$36),AND(E301='club records'!$B$37,F301&lt;='club records'!$C$37))),"CR"," ")</f>
        <v xml:space="preserve"> </v>
      </c>
      <c r="S301" s="15" t="str">
        <f>IF(AND(B301=3000, OR(AND(E301='club records'!$B$38, F301&lt;='club records'!$C$38), AND(E301='club records'!$B$39, F301&lt;='club records'!$C$39), AND(E301='club records'!$B$40, F301&lt;='club records'!$C$40), AND(E301='club records'!$B$41, F301&lt;='club records'!$C$41))), "CR", " ")</f>
        <v xml:space="preserve"> </v>
      </c>
      <c r="T301" s="15" t="str">
        <f>IF(AND(B301=5000, OR(AND(E301='club records'!$B$42, F301&lt;='club records'!$C$42), AND(E301='club records'!$B$43, F301&lt;='club records'!$C$43))), "CR", " ")</f>
        <v xml:space="preserve"> </v>
      </c>
      <c r="U301" s="14" t="str">
        <f>IF(AND(B301=10000, OR(AND(E301='club records'!$B$44, F301&lt;='club records'!$C$44), AND(E301='club records'!$B$45, F301&lt;='club records'!$C$45))), "CR", " ")</f>
        <v xml:space="preserve"> </v>
      </c>
      <c r="V301" s="14" t="str">
        <f>IF(AND(B301="high jump", OR(AND(E301='club records'!$F$1, F301&gt;='club records'!$G$1), AND(E301='club records'!$F$2, F301&gt;='club records'!$G$2), AND(E301='club records'!$F$3, F301&gt;='club records'!$G$3), AND(E301='club records'!$F$4, F301&gt;='club records'!$G$4), AND(E301='club records'!$F$5, F301&gt;='club records'!$G$5))), "CR", " ")</f>
        <v xml:space="preserve"> </v>
      </c>
      <c r="W301" s="14" t="str">
        <f>IF(AND(B301="long jump", OR(AND(E301='club records'!$F$6, F301&gt;='club records'!$G$6), AND(E301='club records'!$F$7, F301&gt;='club records'!$G$7), AND(E301='club records'!$F$8, F301&gt;='club records'!$G$8), AND(E301='club records'!$F$9, F301&gt;='club records'!$G$9), AND(E301='club records'!$F$10, F301&gt;='club records'!$G$10))), "CR", " ")</f>
        <v xml:space="preserve"> </v>
      </c>
      <c r="X301" s="14" t="str">
        <f>IF(AND(B301="triple jump", OR(AND(E301='club records'!$F$11, F301&gt;='club records'!$G$11), AND(E301='club records'!$F$12, F301&gt;='club records'!$G$12), AND(E301='club records'!$F$13, F301&gt;='club records'!$G$13), AND(E301='club records'!$F$14, F301&gt;='club records'!$G$14), AND(E301='club records'!$F$15, F301&gt;='club records'!$G$15))), "CR", " ")</f>
        <v xml:space="preserve"> </v>
      </c>
      <c r="Y301" s="14" t="str">
        <f>IF(AND(B301="pole vault", OR(AND(E301='club records'!$F$16, F301&gt;='club records'!$G$16), AND(E301='club records'!$F$17, F301&gt;='club records'!$G$17), AND(E301='club records'!$F$18, F301&gt;='club records'!$G$18), AND(E301='club records'!$F$19, F301&gt;='club records'!$G$19), AND(E301='club records'!$F$20, F301&gt;='club records'!$G$20))), "CR", " ")</f>
        <v xml:space="preserve"> </v>
      </c>
      <c r="Z301" s="14" t="str">
        <f>IF(AND(B301="discus 1", E301='club records'!$F$21, F301&gt;='club records'!$G$21), "CR", " ")</f>
        <v xml:space="preserve"> </v>
      </c>
      <c r="AA301" s="14" t="str">
        <f>IF(AND(B301="discus 1.25", E301='club records'!$F$22, F301&gt;='club records'!$G$22), "CR", " ")</f>
        <v xml:space="preserve"> </v>
      </c>
      <c r="AB301" s="14" t="str">
        <f>IF(AND(B301="discus 1.5", E301='club records'!$F$23, F301&gt;='club records'!$G$23), "CR", " ")</f>
        <v xml:space="preserve"> </v>
      </c>
      <c r="AC301" s="14" t="str">
        <f>IF(AND(B301="discus 1.75", E301='club records'!$F$24, F301&gt;='club records'!$G$24), "CR", " ")</f>
        <v xml:space="preserve"> </v>
      </c>
      <c r="AD301" s="14" t="str">
        <f>IF(AND(B301="discus 2", E301='club records'!$F$25, F301&gt;='club records'!$G$25), "CR", " ")</f>
        <v xml:space="preserve"> </v>
      </c>
      <c r="AE301" s="14" t="str">
        <f>IF(AND(B301="hammer 4", E301='club records'!$F$27, F301&gt;='club records'!$G$27), "CR", " ")</f>
        <v xml:space="preserve"> </v>
      </c>
      <c r="AF301" s="14" t="str">
        <f>IF(AND(B301="hammer 5", E301='club records'!$F$28, F301&gt;='club records'!$G$28), "CR", " ")</f>
        <v xml:space="preserve"> </v>
      </c>
      <c r="AG301" s="14" t="str">
        <f>IF(AND(B301="hammer 6", E301='club records'!$F$29, F301&gt;='club records'!$G$29), "CR", " ")</f>
        <v xml:space="preserve"> </v>
      </c>
      <c r="AH301" s="14" t="str">
        <f>IF(AND(B301="hammer 7.26", E301='club records'!$F$30, F301&gt;='club records'!$G$30), "CR", " ")</f>
        <v xml:space="preserve"> </v>
      </c>
      <c r="AI301" s="14" t="str">
        <f>IF(AND(B301="javelin 400", E301='club records'!$F$31, F301&gt;='club records'!$G$31), "CR", " ")</f>
        <v xml:space="preserve"> </v>
      </c>
      <c r="AJ301" s="14" t="str">
        <f>IF(AND(B301="javelin 600", E301='club records'!$F$32, F301&gt;='club records'!$G$32), "CR", " ")</f>
        <v xml:space="preserve"> </v>
      </c>
      <c r="AK301" s="14" t="str">
        <f>IF(AND(B301="javelin 700", E301='club records'!$F$33, F301&gt;='club records'!$G$33), "CR", " ")</f>
        <v xml:space="preserve"> </v>
      </c>
      <c r="AL301" s="14" t="str">
        <f>IF(AND(B301="javelin 800", OR(AND(E301='club records'!$F$34, F301&gt;='club records'!$G$34), AND(E301='club records'!$F$35, F301&gt;='club records'!$G$35))), "CR", " ")</f>
        <v xml:space="preserve"> </v>
      </c>
      <c r="AM301" s="14" t="str">
        <f>IF(AND(B301="shot 3", E301='club records'!$F$36, F301&gt;='club records'!$G$36), "CR", " ")</f>
        <v xml:space="preserve"> </v>
      </c>
      <c r="AN301" s="14" t="str">
        <f>IF(AND(B301="shot 4", E301='club records'!$F$37, F301&gt;='club records'!$G$37), "CR", " ")</f>
        <v xml:space="preserve"> </v>
      </c>
      <c r="AO301" s="14" t="str">
        <f>IF(AND(B301="shot 5", E301='club records'!$F$38, F301&gt;='club records'!$G$38), "CR", " ")</f>
        <v xml:space="preserve"> </v>
      </c>
      <c r="AP301" s="14" t="str">
        <f>IF(AND(B301="shot 6", E301='club records'!$F$39, F301&gt;='club records'!$G$39), "CR", " ")</f>
        <v xml:space="preserve"> </v>
      </c>
      <c r="AQ301" s="14" t="str">
        <f>IF(AND(B301="shot 7.26", E301='club records'!$F$40, F301&gt;='club records'!$G$40), "CR", " ")</f>
        <v xml:space="preserve"> </v>
      </c>
      <c r="AR301" s="14" t="str">
        <f>IF(AND(B301="60H",OR(AND(E301='club records'!$J$1,F301&lt;='club records'!$K$1),AND(E301='club records'!$J$2,F301&lt;='club records'!$K$2),AND(E301='club records'!$J$3,F301&lt;='club records'!$K$3),AND(E301='club records'!$J$4,F301&lt;='club records'!$K$4),AND(E301='club records'!$J$5,F301&lt;='club records'!$K$5))),"CR"," ")</f>
        <v xml:space="preserve"> </v>
      </c>
      <c r="AS301" s="14" t="str">
        <f>IF(AND(B301="75H", AND(E301='club records'!$J$6, F301&lt;='club records'!$K$6)), "CR", " ")</f>
        <v xml:space="preserve"> </v>
      </c>
      <c r="AT301" s="14" t="str">
        <f>IF(AND(B301="80H", AND(E301='club records'!$J$7, F301&lt;='club records'!$K$7)), "CR", " ")</f>
        <v xml:space="preserve"> </v>
      </c>
      <c r="AU301" s="14" t="str">
        <f>IF(AND(B301="100H", AND(E301='club records'!$J$8, F301&lt;='club records'!$K$8)), "CR", " ")</f>
        <v xml:space="preserve"> </v>
      </c>
      <c r="AV301" s="14" t="str">
        <f>IF(AND(B301="110H", OR(AND(E301='club records'!$J$9, F301&lt;='club records'!$K$9), AND(E301='club records'!$J$10, F301&lt;='club records'!$K$10))), "CR", " ")</f>
        <v xml:space="preserve"> </v>
      </c>
      <c r="AW301" s="14" t="str">
        <f>IF(AND(B301="400H", OR(AND(E301='club records'!$J$11, F301&lt;='club records'!$K$11), AND(E301='club records'!$J$12, F301&lt;='club records'!$K$12), AND(E301='club records'!$J$13, F301&lt;='club records'!$K$13), AND(E301='club records'!$J$14, F301&lt;='club records'!$K$14))), "CR", " ")</f>
        <v xml:space="preserve"> </v>
      </c>
      <c r="AX301" s="14" t="str">
        <f>IF(AND(B301="1500SC", AND(E301='club records'!$J$15, F301&lt;='club records'!$K$15)), "CR", " ")</f>
        <v xml:space="preserve"> </v>
      </c>
      <c r="AY301" s="14" t="str">
        <f>IF(AND(B301="2000SC", OR(AND(E301='club records'!$J$17, F301&lt;='club records'!$K$17), AND(E301='club records'!$J$18, F301&lt;='club records'!$K$18))), "CR", " ")</f>
        <v xml:space="preserve"> </v>
      </c>
      <c r="AZ301" s="14" t="str">
        <f>IF(AND(B301="3000SC", OR(AND(E301='club records'!$J$20, F301&lt;='club records'!$K$20), AND(E301='club records'!$J$21, F301&lt;='club records'!$K$21))), "CR", " ")</f>
        <v xml:space="preserve"> </v>
      </c>
      <c r="BA301" s="15" t="str">
        <f>IF(AND(B301="4x100", OR(AND(E301='club records'!$N$1, F301&lt;='club records'!$O$1), AND(E301='club records'!$N$2, F301&lt;='club records'!$O$2), AND(E301='club records'!$N$3, F301&lt;='club records'!$O$3), AND(E301='club records'!$N$4, F301&lt;='club records'!$O$4), AND(E301='club records'!$N$5, F301&lt;='club records'!$O$5))), "CR", " ")</f>
        <v xml:space="preserve"> </v>
      </c>
      <c r="BB301" s="15" t="str">
        <f>IF(AND(B301="4x200", OR(AND(E301='club records'!$N$6, F301&lt;='club records'!$O$6), AND(E301='club records'!$N$7, F301&lt;='club records'!$O$7), AND(E301='club records'!$N$8, F301&lt;='club records'!$O$8), AND(E301='club records'!$N$9, F301&lt;='club records'!$O$9), AND(E301='club records'!$N$10, F301&lt;='club records'!$O$10))), "CR", " ")</f>
        <v xml:space="preserve"> </v>
      </c>
      <c r="BC301" s="15" t="str">
        <f>IF(AND(B301="4x300", AND(E301='club records'!$N$11, F301&lt;='club records'!$O$11)), "CR", " ")</f>
        <v xml:space="preserve"> </v>
      </c>
      <c r="BD301" s="15" t="str">
        <f>IF(AND(B301="4x400", OR(AND(E301='club records'!$N$12, F301&lt;='club records'!$O$12), AND(E301='club records'!$N$13, F301&lt;='club records'!$O$13), AND(E301='club records'!$N$14, F301&lt;='club records'!$O$14), AND(E301='club records'!$N$15, F301&lt;='club records'!$O$15))), "CR", " ")</f>
        <v xml:space="preserve"> </v>
      </c>
      <c r="BE301" s="15" t="str">
        <f>IF(AND(B301="3x800", OR(AND(E301='club records'!$N$16, F301&lt;='club records'!$O$16), AND(E301='club records'!$N$17, F301&lt;='club records'!$O$17), AND(E301='club records'!$N$18, F301&lt;='club records'!$O$18))), "CR", " ")</f>
        <v xml:space="preserve"> </v>
      </c>
      <c r="BF301" s="15" t="str">
        <f>IF(AND(B301="pentathlon", OR(AND(E301='club records'!$N$21, F301&gt;='club records'!$O$21), AND(E301='club records'!$N$22, F301&gt;='club records'!$O$22),AND(E301='club records'!$N$23, F301&gt;='club records'!$O$23),AND(E301='club records'!$N$24, F301&gt;='club records'!$O$24))), "CR", " ")</f>
        <v xml:space="preserve"> </v>
      </c>
      <c r="BG301" s="15" t="str">
        <f>IF(AND(B301="heptathlon", OR(AND(E301='club records'!$N$26, F301&gt;='club records'!$O$26), AND(E301='club records'!$N$27, F301&gt;='club records'!$O$27))), "CR", " ")</f>
        <v xml:space="preserve"> </v>
      </c>
      <c r="BH301" s="15" t="str">
        <f>IF(AND(B301="decathlon", OR(AND(E301='club records'!$N$29, F301&gt;='club records'!$O$29), AND(E301='club records'!$N$30, F301&gt;='club records'!$O$30),AND(E301='club records'!$N$31, F301&gt;='club records'!$O$31))), "CR", " ")</f>
        <v xml:space="preserve"> </v>
      </c>
    </row>
    <row r="302" spans="1:60" ht="14.5" x14ac:dyDescent="0.35">
      <c r="A302" s="1" t="str">
        <f t="shared" si="28"/>
        <v>U17</v>
      </c>
      <c r="B302" s="2" t="s">
        <v>6</v>
      </c>
      <c r="C302" s="1" t="s">
        <v>117</v>
      </c>
      <c r="D302" s="1" t="s">
        <v>118</v>
      </c>
      <c r="E302" s="19" t="s">
        <v>14</v>
      </c>
      <c r="F302" s="20">
        <v>1.85</v>
      </c>
      <c r="G302" s="27">
        <v>39903</v>
      </c>
      <c r="H302" s="1" t="s">
        <v>248</v>
      </c>
      <c r="I302" s="1" t="s">
        <v>249</v>
      </c>
      <c r="J302" s="15" t="str">
        <f t="shared" si="29"/>
        <v/>
      </c>
      <c r="K302" s="15" t="str">
        <f>IF(AND(B302=100, OR(AND(E302='club records'!$B$6, F302&lt;='club records'!$C$6), AND(E302='club records'!$B$7, F302&lt;='club records'!$C$7), AND(E302='club records'!$B$8, F302&lt;='club records'!$C$8), AND(E302='club records'!$B$9, F302&lt;='club records'!$C$9), AND(E302='club records'!$B$10, F302&lt;='club records'!$C$10))), "CR", " ")</f>
        <v xml:space="preserve"> </v>
      </c>
      <c r="L302" s="15" t="str">
        <f>IF(AND(B302=200, OR(AND(E302='club records'!$B$11, F302&lt;='club records'!$C$11), AND(E302='club records'!$B$12, F302&lt;='club records'!$C$12), AND(E302='club records'!$B$13, F302&lt;='club records'!$C$13), AND(E302='club records'!$B$14, F302&lt;='club records'!$C$14), AND(E302='club records'!$B$15, F302&lt;='club records'!$C$15))), "CR", " ")</f>
        <v xml:space="preserve"> </v>
      </c>
      <c r="M302" s="15" t="str">
        <f>IF(AND(B302=300, OR(AND(E302='club records'!$B$16, F302&lt;='club records'!$C$16), AND(E302='club records'!$B$17, F302&lt;='club records'!$C$17))), "CR", " ")</f>
        <v xml:space="preserve"> </v>
      </c>
      <c r="N302" s="15" t="str">
        <f>IF(AND(B302=400, OR(AND(E302='club records'!$B$18, F302&lt;='club records'!$C$18), AND(E302='club records'!$B$19, F302&lt;='club records'!$C$19), AND(E302='club records'!$B$20, F302&lt;='club records'!$C$20), AND(E302='club records'!$B$21, F302&lt;='club records'!$C$21))), "CR", " ")</f>
        <v xml:space="preserve"> </v>
      </c>
      <c r="O302" s="15" t="str">
        <f>IF(AND(B302=800, OR(AND(E302='club records'!$B$22, F302&lt;='club records'!$C$22), AND(E302='club records'!$B$23, F302&lt;='club records'!$C$23), AND(E302='club records'!$B$24, F302&lt;='club records'!$C$24), AND(E302='club records'!$B$25, F302&lt;='club records'!$C$25), AND(E302='club records'!$B$26, F302&lt;='club records'!$C$26))), "CR", " ")</f>
        <v xml:space="preserve"> </v>
      </c>
      <c r="P302" s="15" t="str">
        <f>IF(AND(B302=1000, OR(AND(E302='club records'!$B$27, F302&lt;='club records'!$C$27), AND(E302='club records'!$B$28, F302&lt;='club records'!$C$28))), "CR", " ")</f>
        <v xml:space="preserve"> </v>
      </c>
      <c r="Q302" s="15" t="str">
        <f>IF(AND(B302=1500, OR(AND(E302='club records'!$B$29, F302&lt;='club records'!$C$29), AND(E302='club records'!$B$30, F302&lt;='club records'!$C$30), AND(E302='club records'!$B$31, F302&lt;='club records'!$C$31), AND(E302='club records'!$B$32, F302&lt;='club records'!$C$32), AND(E302='club records'!$B$33, F302&lt;='club records'!$C$33))), "CR", " ")</f>
        <v xml:space="preserve"> </v>
      </c>
      <c r="R302" s="15" t="str">
        <f>IF(AND(B302="1600 (Mile)",OR(AND(E302='club records'!$B$34,F302&lt;='club records'!$C$34),AND(E302='club records'!$B$35,F302&lt;='club records'!$C$35),AND(E302='club records'!$B$36,F302&lt;='club records'!$C$36),AND(E302='club records'!$B$37,F302&lt;='club records'!$C$37))),"CR"," ")</f>
        <v xml:space="preserve"> </v>
      </c>
      <c r="S302" s="15" t="str">
        <f>IF(AND(B302=3000, OR(AND(E302='club records'!$B$38, F302&lt;='club records'!$C$38), AND(E302='club records'!$B$39, F302&lt;='club records'!$C$39), AND(E302='club records'!$B$40, F302&lt;='club records'!$C$40), AND(E302='club records'!$B$41, F302&lt;='club records'!$C$41))), "CR", " ")</f>
        <v xml:space="preserve"> </v>
      </c>
      <c r="T302" s="15" t="str">
        <f>IF(AND(B302=5000, OR(AND(E302='club records'!$B$42, F302&lt;='club records'!$C$42), AND(E302='club records'!$B$43, F302&lt;='club records'!$C$43))), "CR", " ")</f>
        <v xml:space="preserve"> </v>
      </c>
      <c r="U302" s="14" t="str">
        <f>IF(AND(B302=10000, OR(AND(E302='club records'!$B$44, F302&lt;='club records'!$C$44), AND(E302='club records'!$B$45, F302&lt;='club records'!$C$45))), "CR", " ")</f>
        <v xml:space="preserve"> </v>
      </c>
      <c r="V302" s="14" t="str">
        <f>IF(AND(B302="high jump", OR(AND(E302='club records'!$F$1, F302&gt;='club records'!$G$1), AND(E302='club records'!$F$2, F302&gt;='club records'!$G$2), AND(E302='club records'!$F$3, F302&gt;='club records'!$G$3), AND(E302='club records'!$F$4, F302&gt;='club records'!$G$4), AND(E302='club records'!$F$5, F302&gt;='club records'!$G$5))), "CR", " ")</f>
        <v xml:space="preserve"> </v>
      </c>
      <c r="W302" s="14" t="str">
        <f>IF(AND(B302="long jump", OR(AND(E302='club records'!$F$6, F302&gt;='club records'!$G$6), AND(E302='club records'!$F$7, F302&gt;='club records'!$G$7), AND(E302='club records'!$F$8, F302&gt;='club records'!$G$8), AND(E302='club records'!$F$9, F302&gt;='club records'!$G$9), AND(E302='club records'!$F$10, F302&gt;='club records'!$G$10))), "CR", " ")</f>
        <v xml:space="preserve"> </v>
      </c>
      <c r="X302" s="14" t="str">
        <f>IF(AND(B302="triple jump", OR(AND(E302='club records'!$F$11, F302&gt;='club records'!$G$11), AND(E302='club records'!$F$12, F302&gt;='club records'!$G$12), AND(E302='club records'!$F$13, F302&gt;='club records'!$G$13), AND(E302='club records'!$F$14, F302&gt;='club records'!$G$14), AND(E302='club records'!$F$15, F302&gt;='club records'!$G$15))), "CR", " ")</f>
        <v xml:space="preserve"> </v>
      </c>
      <c r="Y302" s="14" t="str">
        <f>IF(AND(B302="pole vault", OR(AND(E302='club records'!$F$16, F302&gt;='club records'!$G$16), AND(E302='club records'!$F$17, F302&gt;='club records'!$G$17), AND(E302='club records'!$F$18, F302&gt;='club records'!$G$18), AND(E302='club records'!$F$19, F302&gt;='club records'!$G$19), AND(E302='club records'!$F$20, F302&gt;='club records'!$G$20))), "CR", " ")</f>
        <v xml:space="preserve"> </v>
      </c>
      <c r="Z302" s="14" t="str">
        <f>IF(AND(B302="discus 1", E302='club records'!$F$21, F302&gt;='club records'!$G$21), "CR", " ")</f>
        <v xml:space="preserve"> </v>
      </c>
      <c r="AA302" s="14" t="str">
        <f>IF(AND(B302="discus 1.25", E302='club records'!$F$22, F302&gt;='club records'!$G$22), "CR", " ")</f>
        <v xml:space="preserve"> </v>
      </c>
      <c r="AB302" s="14" t="str">
        <f>IF(AND(B302="discus 1.5", E302='club records'!$F$23, F302&gt;='club records'!$G$23), "CR", " ")</f>
        <v xml:space="preserve"> </v>
      </c>
      <c r="AC302" s="14" t="str">
        <f>IF(AND(B302="discus 1.75", E302='club records'!$F$24, F302&gt;='club records'!$G$24), "CR", " ")</f>
        <v xml:space="preserve"> </v>
      </c>
      <c r="AD302" s="14" t="str">
        <f>IF(AND(B302="discus 2", E302='club records'!$F$25, F302&gt;='club records'!$G$25), "CR", " ")</f>
        <v xml:space="preserve"> </v>
      </c>
      <c r="AE302" s="14" t="str">
        <f>IF(AND(B302="hammer 4", E302='club records'!$F$27, F302&gt;='club records'!$G$27), "CR", " ")</f>
        <v xml:space="preserve"> </v>
      </c>
      <c r="AF302" s="14" t="str">
        <f>IF(AND(B302="hammer 5", E302='club records'!$F$28, F302&gt;='club records'!$G$28), "CR", " ")</f>
        <v xml:space="preserve"> </v>
      </c>
      <c r="AG302" s="14" t="str">
        <f>IF(AND(B302="hammer 6", E302='club records'!$F$29, F302&gt;='club records'!$G$29), "CR", " ")</f>
        <v xml:space="preserve"> </v>
      </c>
      <c r="AH302" s="14" t="str">
        <f>IF(AND(B302="hammer 7.26", E302='club records'!$F$30, F302&gt;='club records'!$G$30), "CR", " ")</f>
        <v xml:space="preserve"> </v>
      </c>
      <c r="AI302" s="14" t="str">
        <f>IF(AND(B302="javelin 400", E302='club records'!$F$31, F302&gt;='club records'!$G$31), "CR", " ")</f>
        <v xml:space="preserve"> </v>
      </c>
      <c r="AJ302" s="14" t="str">
        <f>IF(AND(B302="javelin 600", E302='club records'!$F$32, F302&gt;='club records'!$G$32), "CR", " ")</f>
        <v xml:space="preserve"> </v>
      </c>
      <c r="AK302" s="14" t="str">
        <f>IF(AND(B302="javelin 700", E302='club records'!$F$33, F302&gt;='club records'!$G$33), "CR", " ")</f>
        <v xml:space="preserve"> </v>
      </c>
      <c r="AL302" s="14" t="str">
        <f>IF(AND(B302="javelin 800", OR(AND(E302='club records'!$F$34, F302&gt;='club records'!$G$34), AND(E302='club records'!$F$35, F302&gt;='club records'!$G$35))), "CR", " ")</f>
        <v xml:space="preserve"> </v>
      </c>
      <c r="AM302" s="14" t="str">
        <f>IF(AND(B302="shot 3", E302='club records'!$F$36, F302&gt;='club records'!$G$36), "CR", " ")</f>
        <v xml:space="preserve"> </v>
      </c>
      <c r="AN302" s="14" t="str">
        <f>IF(AND(B302="shot 4", E302='club records'!$F$37, F302&gt;='club records'!$G$37), "CR", " ")</f>
        <v xml:space="preserve"> </v>
      </c>
      <c r="AO302" s="14" t="str">
        <f>IF(AND(B302="shot 5", E302='club records'!$F$38, F302&gt;='club records'!$G$38), "CR", " ")</f>
        <v xml:space="preserve"> </v>
      </c>
      <c r="AP302" s="14" t="str">
        <f>IF(AND(B302="shot 6", E302='club records'!$F$39, F302&gt;='club records'!$G$39), "CR", " ")</f>
        <v xml:space="preserve"> </v>
      </c>
      <c r="AQ302" s="14" t="str">
        <f>IF(AND(B302="shot 7.26", E302='club records'!$F$40, F302&gt;='club records'!$G$40), "CR", " ")</f>
        <v xml:space="preserve"> </v>
      </c>
      <c r="AR302" s="14" t="str">
        <f>IF(AND(B302="60H",OR(AND(E302='club records'!$J$1,F302&lt;='club records'!$K$1),AND(E302='club records'!$J$2,F302&lt;='club records'!$K$2),AND(E302='club records'!$J$3,F302&lt;='club records'!$K$3),AND(E302='club records'!$J$4,F302&lt;='club records'!$K$4),AND(E302='club records'!$J$5,F302&lt;='club records'!$K$5))),"CR"," ")</f>
        <v xml:space="preserve"> </v>
      </c>
      <c r="AS302" s="14" t="str">
        <f>IF(AND(B302="75H", AND(E302='club records'!$J$6, F302&lt;='club records'!$K$6)), "CR", " ")</f>
        <v xml:space="preserve"> </v>
      </c>
      <c r="AT302" s="14" t="str">
        <f>IF(AND(B302="80H", AND(E302='club records'!$J$7, F302&lt;='club records'!$K$7)), "CR", " ")</f>
        <v xml:space="preserve"> </v>
      </c>
      <c r="AU302" s="14" t="str">
        <f>IF(AND(B302="100H", AND(E302='club records'!$J$8, F302&lt;='club records'!$K$8)), "CR", " ")</f>
        <v xml:space="preserve"> </v>
      </c>
      <c r="AV302" s="14" t="str">
        <f>IF(AND(B302="110H", OR(AND(E302='club records'!$J$9, F302&lt;='club records'!$K$9), AND(E302='club records'!$J$10, F302&lt;='club records'!$K$10))), "CR", " ")</f>
        <v xml:space="preserve"> </v>
      </c>
      <c r="AW302" s="14" t="str">
        <f>IF(AND(B302="400H", OR(AND(E302='club records'!$J$11, F302&lt;='club records'!$K$11), AND(E302='club records'!$J$12, F302&lt;='club records'!$K$12), AND(E302='club records'!$J$13, F302&lt;='club records'!$K$13), AND(E302='club records'!$J$14, F302&lt;='club records'!$K$14))), "CR", " ")</f>
        <v xml:space="preserve"> </v>
      </c>
      <c r="AX302" s="14" t="str">
        <f>IF(AND(B302="1500SC", AND(E302='club records'!$J$15, F302&lt;='club records'!$K$15)), "CR", " ")</f>
        <v xml:space="preserve"> </v>
      </c>
      <c r="AY302" s="14" t="str">
        <f>IF(AND(B302="2000SC", OR(AND(E302='club records'!$J$17, F302&lt;='club records'!$K$17), AND(E302='club records'!$J$18, F302&lt;='club records'!$K$18))), "CR", " ")</f>
        <v xml:space="preserve"> </v>
      </c>
      <c r="AZ302" s="14" t="str">
        <f>IF(AND(B302="3000SC", OR(AND(E302='club records'!$J$20, F302&lt;='club records'!$K$20), AND(E302='club records'!$J$21, F302&lt;='club records'!$K$21))), "CR", " ")</f>
        <v xml:space="preserve"> </v>
      </c>
      <c r="BA302" s="15" t="str">
        <f>IF(AND(B302="4x100", OR(AND(E302='club records'!$N$1, F302&lt;='club records'!$O$1), AND(E302='club records'!$N$2, F302&lt;='club records'!$O$2), AND(E302='club records'!$N$3, F302&lt;='club records'!$O$3), AND(E302='club records'!$N$4, F302&lt;='club records'!$O$4), AND(E302='club records'!$N$5, F302&lt;='club records'!$O$5))), "CR", " ")</f>
        <v xml:space="preserve"> </v>
      </c>
      <c r="BB302" s="15" t="str">
        <f>IF(AND(B302="4x200", OR(AND(E302='club records'!$N$6, F302&lt;='club records'!$O$6), AND(E302='club records'!$N$7, F302&lt;='club records'!$O$7), AND(E302='club records'!$N$8, F302&lt;='club records'!$O$8), AND(E302='club records'!$N$9, F302&lt;='club records'!$O$9), AND(E302='club records'!$N$10, F302&lt;='club records'!$O$10))), "CR", " ")</f>
        <v xml:space="preserve"> </v>
      </c>
      <c r="BC302" s="15" t="str">
        <f>IF(AND(B302="4x300", AND(E302='club records'!$N$11, F302&lt;='club records'!$O$11)), "CR", " ")</f>
        <v xml:space="preserve"> </v>
      </c>
      <c r="BD302" s="15" t="str">
        <f>IF(AND(B302="4x400", OR(AND(E302='club records'!$N$12, F302&lt;='club records'!$O$12), AND(E302='club records'!$N$13, F302&lt;='club records'!$O$13), AND(E302='club records'!$N$14, F302&lt;='club records'!$O$14), AND(E302='club records'!$N$15, F302&lt;='club records'!$O$15))), "CR", " ")</f>
        <v xml:space="preserve"> </v>
      </c>
      <c r="BE302" s="15" t="str">
        <f>IF(AND(B302="3x800", OR(AND(E302='club records'!$N$16, F302&lt;='club records'!$O$16), AND(E302='club records'!$N$17, F302&lt;='club records'!$O$17), AND(E302='club records'!$N$18, F302&lt;='club records'!$O$18))), "CR", " ")</f>
        <v xml:space="preserve"> </v>
      </c>
      <c r="BF302" s="15" t="str">
        <f>IF(AND(B302="pentathlon", OR(AND(E302='club records'!$N$21, F302&gt;='club records'!$O$21), AND(E302='club records'!$N$22, F302&gt;='club records'!$O$22),AND(E302='club records'!$N$23, F302&gt;='club records'!$O$23),AND(E302='club records'!$N$24, F302&gt;='club records'!$O$24))), "CR", " ")</f>
        <v xml:space="preserve"> </v>
      </c>
      <c r="BG302" s="15" t="str">
        <f>IF(AND(B302="heptathlon", OR(AND(E302='club records'!$N$26, F302&gt;='club records'!$O$26), AND(E302='club records'!$N$27, F302&gt;='club records'!$O$27))), "CR", " ")</f>
        <v xml:space="preserve"> </v>
      </c>
      <c r="BH302" s="15" t="str">
        <f>IF(AND(B302="decathlon", OR(AND(E302='club records'!$N$29, F302&gt;='club records'!$O$29), AND(E302='club records'!$N$30, F302&gt;='club records'!$O$30),AND(E302='club records'!$N$31, F302&gt;='club records'!$O$31))), "CR", " ")</f>
        <v xml:space="preserve"> </v>
      </c>
    </row>
    <row r="303" spans="1:60" ht="14.5" x14ac:dyDescent="0.35">
      <c r="A303" s="1" t="str">
        <f t="shared" si="28"/>
        <v>U17</v>
      </c>
      <c r="B303" s="2" t="s">
        <v>179</v>
      </c>
      <c r="C303" s="1" t="s">
        <v>75</v>
      </c>
      <c r="D303" s="1" t="s">
        <v>76</v>
      </c>
      <c r="E303" s="19" t="s">
        <v>14</v>
      </c>
      <c r="F303" s="20">
        <v>46.97</v>
      </c>
      <c r="G303" s="27">
        <v>43646</v>
      </c>
      <c r="H303" s="1" t="s">
        <v>471</v>
      </c>
      <c r="I303" s="1" t="s">
        <v>442</v>
      </c>
      <c r="J303" s="15" t="str">
        <f t="shared" si="29"/>
        <v/>
      </c>
      <c r="K303" s="15" t="str">
        <f>IF(AND(B303=100, OR(AND(E303='club records'!$B$6, F303&lt;='club records'!$C$6), AND(E303='club records'!$B$7, F303&lt;='club records'!$C$7), AND(E303='club records'!$B$8, F303&lt;='club records'!$C$8), AND(E303='club records'!$B$9, F303&lt;='club records'!$C$9), AND(E303='club records'!$B$10, F303&lt;='club records'!$C$10))), "CR", " ")</f>
        <v xml:space="preserve"> </v>
      </c>
      <c r="L303" s="15" t="str">
        <f>IF(AND(B303=200, OR(AND(E303='club records'!$B$11, F303&lt;='club records'!$C$11), AND(E303='club records'!$B$12, F303&lt;='club records'!$C$12), AND(E303='club records'!$B$13, F303&lt;='club records'!$C$13), AND(E303='club records'!$B$14, F303&lt;='club records'!$C$14), AND(E303='club records'!$B$15, F303&lt;='club records'!$C$15))), "CR", " ")</f>
        <v xml:space="preserve"> </v>
      </c>
      <c r="M303" s="15" t="str">
        <f>IF(AND(B303=300, OR(AND(E303='club records'!$B$16, F303&lt;='club records'!$C$16), AND(E303='club records'!$B$17, F303&lt;='club records'!$C$17))), "CR", " ")</f>
        <v xml:space="preserve"> </v>
      </c>
      <c r="N303" s="15" t="str">
        <f>IF(AND(B303=400, OR(AND(E303='club records'!$B$18, F303&lt;='club records'!$C$18), AND(E303='club records'!$B$19, F303&lt;='club records'!$C$19), AND(E303='club records'!$B$20, F303&lt;='club records'!$C$20), AND(E303='club records'!$B$21, F303&lt;='club records'!$C$21))), "CR", " ")</f>
        <v xml:space="preserve"> </v>
      </c>
      <c r="O303" s="15" t="str">
        <f>IF(AND(B303=800, OR(AND(E303='club records'!$B$22, F303&lt;='club records'!$C$22), AND(E303='club records'!$B$23, F303&lt;='club records'!$C$23), AND(E303='club records'!$B$24, F303&lt;='club records'!$C$24), AND(E303='club records'!$B$25, F303&lt;='club records'!$C$25), AND(E303='club records'!$B$26, F303&lt;='club records'!$C$26))), "CR", " ")</f>
        <v xml:space="preserve"> </v>
      </c>
      <c r="P303" s="15" t="str">
        <f>IF(AND(B303=1000, OR(AND(E303='club records'!$B$27, F303&lt;='club records'!$C$27), AND(E303='club records'!$B$28, F303&lt;='club records'!$C$28))), "CR", " ")</f>
        <v xml:space="preserve"> </v>
      </c>
      <c r="Q303" s="15" t="str">
        <f>IF(AND(B303=1500, OR(AND(E303='club records'!$B$29, F303&lt;='club records'!$C$29), AND(E303='club records'!$B$30, F303&lt;='club records'!$C$30), AND(E303='club records'!$B$31, F303&lt;='club records'!$C$31), AND(E303='club records'!$B$32, F303&lt;='club records'!$C$32), AND(E303='club records'!$B$33, F303&lt;='club records'!$C$33))), "CR", " ")</f>
        <v xml:space="preserve"> </v>
      </c>
      <c r="R303" s="15" t="str">
        <f>IF(AND(B303="1600 (Mile)",OR(AND(E303='club records'!$B$34,F303&lt;='club records'!$C$34),AND(E303='club records'!$B$35,F303&lt;='club records'!$C$35),AND(E303='club records'!$B$36,F303&lt;='club records'!$C$36),AND(E303='club records'!$B$37,F303&lt;='club records'!$C$37))),"CR"," ")</f>
        <v xml:space="preserve"> </v>
      </c>
      <c r="S303" s="15" t="str">
        <f>IF(AND(B303=3000, OR(AND(E303='club records'!$B$38, F303&lt;='club records'!$C$38), AND(E303='club records'!$B$39, F303&lt;='club records'!$C$39), AND(E303='club records'!$B$40, F303&lt;='club records'!$C$40), AND(E303='club records'!$B$41, F303&lt;='club records'!$C$41))), "CR", " ")</f>
        <v xml:space="preserve"> </v>
      </c>
      <c r="T303" s="15" t="str">
        <f>IF(AND(B303=5000, OR(AND(E303='club records'!$B$42, F303&lt;='club records'!$C$42), AND(E303='club records'!$B$43, F303&lt;='club records'!$C$43))), "CR", " ")</f>
        <v xml:space="preserve"> </v>
      </c>
      <c r="U303" s="14" t="str">
        <f>IF(AND(B303=10000, OR(AND(E303='club records'!$B$44, F303&lt;='club records'!$C$44), AND(E303='club records'!$B$45, F303&lt;='club records'!$C$45))), "CR", " ")</f>
        <v xml:space="preserve"> </v>
      </c>
      <c r="V303" s="14" t="str">
        <f>IF(AND(B303="high jump", OR(AND(E303='club records'!$F$1, F303&gt;='club records'!$G$1), AND(E303='club records'!$F$2, F303&gt;='club records'!$G$2), AND(E303='club records'!$F$3, F303&gt;='club records'!$G$3), AND(E303='club records'!$F$4, F303&gt;='club records'!$G$4), AND(E303='club records'!$F$5, F303&gt;='club records'!$G$5))), "CR", " ")</f>
        <v xml:space="preserve"> </v>
      </c>
      <c r="W303" s="14" t="str">
        <f>IF(AND(B303="long jump", OR(AND(E303='club records'!$F$6, F303&gt;='club records'!$G$6), AND(E303='club records'!$F$7, F303&gt;='club records'!$G$7), AND(E303='club records'!$F$8, F303&gt;='club records'!$G$8), AND(E303='club records'!$F$9, F303&gt;='club records'!$G$9), AND(E303='club records'!$F$10, F303&gt;='club records'!$G$10))), "CR", " ")</f>
        <v xml:space="preserve"> </v>
      </c>
      <c r="X303" s="14" t="str">
        <f>IF(AND(B303="triple jump", OR(AND(E303='club records'!$F$11, F303&gt;='club records'!$G$11), AND(E303='club records'!$F$12, F303&gt;='club records'!$G$12), AND(E303='club records'!$F$13, F303&gt;='club records'!$G$13), AND(E303='club records'!$F$14, F303&gt;='club records'!$G$14), AND(E303='club records'!$F$15, F303&gt;='club records'!$G$15))), "CR", " ")</f>
        <v xml:space="preserve"> </v>
      </c>
      <c r="Y303" s="14" t="str">
        <f>IF(AND(B303="pole vault", OR(AND(E303='club records'!$F$16, F303&gt;='club records'!$G$16), AND(E303='club records'!$F$17, F303&gt;='club records'!$G$17), AND(E303='club records'!$F$18, F303&gt;='club records'!$G$18), AND(E303='club records'!$F$19, F303&gt;='club records'!$G$19), AND(E303='club records'!$F$20, F303&gt;='club records'!$G$20))), "CR", " ")</f>
        <v xml:space="preserve"> </v>
      </c>
      <c r="Z303" s="14" t="str">
        <f>IF(AND(B303="discus 1", E303='club records'!$F$21, F303&gt;='club records'!$G$21), "CR", " ")</f>
        <v xml:space="preserve"> </v>
      </c>
      <c r="AA303" s="14" t="str">
        <f>IF(AND(B303="discus 1.25", E303='club records'!$F$22, F303&gt;='club records'!$G$22), "CR", " ")</f>
        <v xml:space="preserve"> </v>
      </c>
      <c r="AB303" s="14" t="str">
        <f>IF(AND(B303="discus 1.5", E303='club records'!$F$23, F303&gt;='club records'!$G$23), "CR", " ")</f>
        <v xml:space="preserve"> </v>
      </c>
      <c r="AC303" s="14" t="str">
        <f>IF(AND(B303="discus 1.75", E303='club records'!$F$24, F303&gt;='club records'!$G$24), "CR", " ")</f>
        <v xml:space="preserve"> </v>
      </c>
      <c r="AD303" s="14" t="str">
        <f>IF(AND(B303="discus 2", E303='club records'!$F$25, F303&gt;='club records'!$G$25), "CR", " ")</f>
        <v xml:space="preserve"> </v>
      </c>
      <c r="AE303" s="14" t="str">
        <f>IF(AND(B303="hammer 4", E303='club records'!$F$27, F303&gt;='club records'!$G$27), "CR", " ")</f>
        <v xml:space="preserve"> </v>
      </c>
      <c r="AF303" s="14" t="str">
        <f>IF(AND(B303="hammer 5", E303='club records'!$F$28, F303&gt;='club records'!$G$28), "CR", " ")</f>
        <v xml:space="preserve"> </v>
      </c>
      <c r="AG303" s="14" t="str">
        <f>IF(AND(B303="hammer 6", E303='club records'!$F$29, F303&gt;='club records'!$G$29), "CR", " ")</f>
        <v xml:space="preserve"> </v>
      </c>
      <c r="AH303" s="14" t="str">
        <f>IF(AND(B303="hammer 7.26", E303='club records'!$F$30, F303&gt;='club records'!$G$30), "CR", " ")</f>
        <v xml:space="preserve"> </v>
      </c>
      <c r="AI303" s="14" t="str">
        <f>IF(AND(B303="javelin 400", E303='club records'!$F$31, F303&gt;='club records'!$G$31), "CR", " ")</f>
        <v xml:space="preserve"> </v>
      </c>
      <c r="AJ303" s="14" t="str">
        <f>IF(AND(B303="javelin 600", E303='club records'!$F$32, F303&gt;='club records'!$G$32), "CR", " ")</f>
        <v xml:space="preserve"> </v>
      </c>
      <c r="AK303" s="14" t="str">
        <f>IF(AND(B303="javelin 700", E303='club records'!$F$33, F303&gt;='club records'!$G$33), "CR", " ")</f>
        <v xml:space="preserve"> </v>
      </c>
      <c r="AL303" s="14" t="str">
        <f>IF(AND(B303="javelin 800", OR(AND(E303='club records'!$F$34, F303&gt;='club records'!$G$34), AND(E303='club records'!$F$35, F303&gt;='club records'!$G$35))), "CR", " ")</f>
        <v xml:space="preserve"> </v>
      </c>
      <c r="AM303" s="14" t="str">
        <f>IF(AND(B303="shot 3", E303='club records'!$F$36, F303&gt;='club records'!$G$36), "CR", " ")</f>
        <v xml:space="preserve"> </v>
      </c>
      <c r="AN303" s="14" t="str">
        <f>IF(AND(B303="shot 4", E303='club records'!$F$37, F303&gt;='club records'!$G$37), "CR", " ")</f>
        <v xml:space="preserve"> </v>
      </c>
      <c r="AO303" s="14" t="str">
        <f>IF(AND(B303="shot 5", E303='club records'!$F$38, F303&gt;='club records'!$G$38), "CR", " ")</f>
        <v xml:space="preserve"> </v>
      </c>
      <c r="AP303" s="14" t="str">
        <f>IF(AND(B303="shot 6", E303='club records'!$F$39, F303&gt;='club records'!$G$39), "CR", " ")</f>
        <v xml:space="preserve"> </v>
      </c>
      <c r="AQ303" s="14" t="str">
        <f>IF(AND(B303="shot 7.26", E303='club records'!$F$40, F303&gt;='club records'!$G$40), "CR", " ")</f>
        <v xml:space="preserve"> </v>
      </c>
      <c r="AR303" s="14" t="str">
        <f>IF(AND(B303="60H",OR(AND(E303='club records'!$J$1,F303&lt;='club records'!$K$1),AND(E303='club records'!$J$2,F303&lt;='club records'!$K$2),AND(E303='club records'!$J$3,F303&lt;='club records'!$K$3),AND(E303='club records'!$J$4,F303&lt;='club records'!$K$4),AND(E303='club records'!$J$5,F303&lt;='club records'!$K$5))),"CR"," ")</f>
        <v xml:space="preserve"> </v>
      </c>
      <c r="AS303" s="14" t="str">
        <f>IF(AND(B303="75H", AND(E303='club records'!$J$6, F303&lt;='club records'!$K$6)), "CR", " ")</f>
        <v xml:space="preserve"> </v>
      </c>
      <c r="AT303" s="14" t="str">
        <f>IF(AND(B303="80H", AND(E303='club records'!$J$7, F303&lt;='club records'!$K$7)), "CR", " ")</f>
        <v xml:space="preserve"> </v>
      </c>
      <c r="AU303" s="14" t="str">
        <f>IF(AND(B303="100H", AND(E303='club records'!$J$8, F303&lt;='club records'!$K$8)), "CR", " ")</f>
        <v xml:space="preserve"> </v>
      </c>
      <c r="AV303" s="14" t="str">
        <f>IF(AND(B303="110H", OR(AND(E303='club records'!$J$9, F303&lt;='club records'!$K$9), AND(E303='club records'!$J$10, F303&lt;='club records'!$K$10))), "CR", " ")</f>
        <v xml:space="preserve"> </v>
      </c>
      <c r="AW303" s="14" t="str">
        <f>IF(AND(B303="400H", OR(AND(E303='club records'!$J$11, F303&lt;='club records'!$K$11), AND(E303='club records'!$J$12, F303&lt;='club records'!$K$12), AND(E303='club records'!$J$13, F303&lt;='club records'!$K$13), AND(E303='club records'!$J$14, F303&lt;='club records'!$K$14))), "CR", " ")</f>
        <v xml:space="preserve"> </v>
      </c>
      <c r="AX303" s="14" t="str">
        <f>IF(AND(B303="1500SC", AND(E303='club records'!$J$15, F303&lt;='club records'!$K$15)), "CR", " ")</f>
        <v xml:space="preserve"> </v>
      </c>
      <c r="AY303" s="14" t="str">
        <f>IF(AND(B303="2000SC", OR(AND(E303='club records'!$J$17, F303&lt;='club records'!$K$17), AND(E303='club records'!$J$18, F303&lt;='club records'!$K$18))), "CR", " ")</f>
        <v xml:space="preserve"> </v>
      </c>
      <c r="AZ303" s="14" t="str">
        <f>IF(AND(B303="3000SC", OR(AND(E303='club records'!$J$20, F303&lt;='club records'!$K$20), AND(E303='club records'!$J$21, F303&lt;='club records'!$K$21))), "CR", " ")</f>
        <v xml:space="preserve"> </v>
      </c>
      <c r="BA303" s="15" t="str">
        <f>IF(AND(B303="4x100", OR(AND(E303='club records'!$N$1, F303&lt;='club records'!$O$1), AND(E303='club records'!$N$2, F303&lt;='club records'!$O$2), AND(E303='club records'!$N$3, F303&lt;='club records'!$O$3), AND(E303='club records'!$N$4, F303&lt;='club records'!$O$4), AND(E303='club records'!$N$5, F303&lt;='club records'!$O$5))), "CR", " ")</f>
        <v xml:space="preserve"> </v>
      </c>
      <c r="BB303" s="15" t="str">
        <f>IF(AND(B303="4x200", OR(AND(E303='club records'!$N$6, F303&lt;='club records'!$O$6), AND(E303='club records'!$N$7, F303&lt;='club records'!$O$7), AND(E303='club records'!$N$8, F303&lt;='club records'!$O$8), AND(E303='club records'!$N$9, F303&lt;='club records'!$O$9), AND(E303='club records'!$N$10, F303&lt;='club records'!$O$10))), "CR", " ")</f>
        <v xml:space="preserve"> </v>
      </c>
      <c r="BC303" s="15" t="str">
        <f>IF(AND(B303="4x300", AND(E303='club records'!$N$11, F303&lt;='club records'!$O$11)), "CR", " ")</f>
        <v xml:space="preserve"> </v>
      </c>
      <c r="BD303" s="15" t="str">
        <f>IF(AND(B303="4x400", OR(AND(E303='club records'!$N$12, F303&lt;='club records'!$O$12), AND(E303='club records'!$N$13, F303&lt;='club records'!$O$13), AND(E303='club records'!$N$14, F303&lt;='club records'!$O$14), AND(E303='club records'!$N$15, F303&lt;='club records'!$O$15))), "CR", " ")</f>
        <v xml:space="preserve"> </v>
      </c>
      <c r="BE303" s="15" t="str">
        <f>IF(AND(B303="3x800", OR(AND(E303='club records'!$N$16, F303&lt;='club records'!$O$16), AND(E303='club records'!$N$17, F303&lt;='club records'!$O$17), AND(E303='club records'!$N$18, F303&lt;='club records'!$O$18))), "CR", " ")</f>
        <v xml:space="preserve"> </v>
      </c>
      <c r="BF303" s="15" t="str">
        <f>IF(AND(B303="pentathlon", OR(AND(E303='club records'!$N$21, F303&gt;='club records'!$O$21), AND(E303='club records'!$N$22, F303&gt;='club records'!$O$22),AND(E303='club records'!$N$23, F303&gt;='club records'!$O$23),AND(E303='club records'!$N$24, F303&gt;='club records'!$O$24))), "CR", " ")</f>
        <v xml:space="preserve"> </v>
      </c>
      <c r="BG303" s="15" t="str">
        <f>IF(AND(B303="heptathlon", OR(AND(E303='club records'!$N$26, F303&gt;='club records'!$O$26), AND(E303='club records'!$N$27, F303&gt;='club records'!$O$27))), "CR", " ")</f>
        <v xml:space="preserve"> </v>
      </c>
      <c r="BH303" s="15" t="str">
        <f>IF(AND(B303="decathlon", OR(AND(E303='club records'!$N$29, F303&gt;='club records'!$O$29), AND(E303='club records'!$N$30, F303&gt;='club records'!$O$30),AND(E303='club records'!$N$31, F303&gt;='club records'!$O$31))), "CR", " ")</f>
        <v xml:space="preserve"> </v>
      </c>
    </row>
    <row r="304" spans="1:60" ht="14.5" x14ac:dyDescent="0.35">
      <c r="A304" s="1" t="str">
        <f t="shared" si="28"/>
        <v>U17</v>
      </c>
      <c r="B304" s="2" t="s">
        <v>7</v>
      </c>
      <c r="C304" s="1" t="s">
        <v>2</v>
      </c>
      <c r="D304" s="1" t="s">
        <v>16</v>
      </c>
      <c r="E304" s="19" t="s">
        <v>14</v>
      </c>
      <c r="F304" s="20">
        <v>4.97</v>
      </c>
      <c r="G304" s="27">
        <v>43582</v>
      </c>
      <c r="H304" s="1" t="s">
        <v>313</v>
      </c>
      <c r="I304" s="1" t="s">
        <v>507</v>
      </c>
      <c r="J304" s="15" t="str">
        <f t="shared" si="29"/>
        <v/>
      </c>
      <c r="K304" s="15" t="str">
        <f>IF(AND(B304=100, OR(AND(E304='club records'!$B$6, F304&lt;='club records'!$C$6), AND(E304='club records'!$B$7, F304&lt;='club records'!$C$7), AND(E304='club records'!$B$8, F304&lt;='club records'!$C$8), AND(E304='club records'!$B$9, F304&lt;='club records'!$C$9), AND(E304='club records'!$B$10, F304&lt;='club records'!$C$10))), "CR", " ")</f>
        <v xml:space="preserve"> </v>
      </c>
      <c r="L304" s="15" t="str">
        <f>IF(AND(B304=200, OR(AND(E304='club records'!$B$11, F304&lt;='club records'!$C$11), AND(E304='club records'!$B$12, F304&lt;='club records'!$C$12), AND(E304='club records'!$B$13, F304&lt;='club records'!$C$13), AND(E304='club records'!$B$14, F304&lt;='club records'!$C$14), AND(E304='club records'!$B$15, F304&lt;='club records'!$C$15))), "CR", " ")</f>
        <v xml:space="preserve"> </v>
      </c>
      <c r="M304" s="15" t="str">
        <f>IF(AND(B304=300, OR(AND(E304='club records'!$B$16, F304&lt;='club records'!$C$16), AND(E304='club records'!$B$17, F304&lt;='club records'!$C$17))), "CR", " ")</f>
        <v xml:space="preserve"> </v>
      </c>
      <c r="N304" s="15" t="str">
        <f>IF(AND(B304=400, OR(AND(E304='club records'!$B$18, F304&lt;='club records'!$C$18), AND(E304='club records'!$B$19, F304&lt;='club records'!$C$19), AND(E304='club records'!$B$20, F304&lt;='club records'!$C$20), AND(E304='club records'!$B$21, F304&lt;='club records'!$C$21))), "CR", " ")</f>
        <v xml:space="preserve"> </v>
      </c>
      <c r="O304" s="15" t="str">
        <f>IF(AND(B304=800, OR(AND(E304='club records'!$B$22, F304&lt;='club records'!$C$22), AND(E304='club records'!$B$23, F304&lt;='club records'!$C$23), AND(E304='club records'!$B$24, F304&lt;='club records'!$C$24), AND(E304='club records'!$B$25, F304&lt;='club records'!$C$25), AND(E304='club records'!$B$26, F304&lt;='club records'!$C$26))), "CR", " ")</f>
        <v xml:space="preserve"> </v>
      </c>
      <c r="P304" s="15" t="str">
        <f>IF(AND(B304=1000, OR(AND(E304='club records'!$B$27, F304&lt;='club records'!$C$27), AND(E304='club records'!$B$28, F304&lt;='club records'!$C$28))), "CR", " ")</f>
        <v xml:space="preserve"> </v>
      </c>
      <c r="Q304" s="15" t="str">
        <f>IF(AND(B304=1500, OR(AND(E304='club records'!$B$29, F304&lt;='club records'!$C$29), AND(E304='club records'!$B$30, F304&lt;='club records'!$C$30), AND(E304='club records'!$B$31, F304&lt;='club records'!$C$31), AND(E304='club records'!$B$32, F304&lt;='club records'!$C$32), AND(E304='club records'!$B$33, F304&lt;='club records'!$C$33))), "CR", " ")</f>
        <v xml:space="preserve"> </v>
      </c>
      <c r="R304" s="15" t="str">
        <f>IF(AND(B304="1600 (Mile)",OR(AND(E304='club records'!$B$34,F304&lt;='club records'!$C$34),AND(E304='club records'!$B$35,F304&lt;='club records'!$C$35),AND(E304='club records'!$B$36,F304&lt;='club records'!$C$36),AND(E304='club records'!$B$37,F304&lt;='club records'!$C$37))),"CR"," ")</f>
        <v xml:space="preserve"> </v>
      </c>
      <c r="S304" s="15" t="str">
        <f>IF(AND(B304=3000, OR(AND(E304='club records'!$B$38, F304&lt;='club records'!$C$38), AND(E304='club records'!$B$39, F304&lt;='club records'!$C$39), AND(E304='club records'!$B$40, F304&lt;='club records'!$C$40), AND(E304='club records'!$B$41, F304&lt;='club records'!$C$41))), "CR", " ")</f>
        <v xml:space="preserve"> </v>
      </c>
      <c r="T304" s="15" t="str">
        <f>IF(AND(B304=5000, OR(AND(E304='club records'!$B$42, F304&lt;='club records'!$C$42), AND(E304='club records'!$B$43, F304&lt;='club records'!$C$43))), "CR", " ")</f>
        <v xml:space="preserve"> </v>
      </c>
      <c r="U304" s="14" t="str">
        <f>IF(AND(B304=10000, OR(AND(E304='club records'!$B$44, F304&lt;='club records'!$C$44), AND(E304='club records'!$B$45, F304&lt;='club records'!$C$45))), "CR", " ")</f>
        <v xml:space="preserve"> </v>
      </c>
      <c r="V304" s="14" t="str">
        <f>IF(AND(B304="high jump", OR(AND(E304='club records'!$F$1, F304&gt;='club records'!$G$1), AND(E304='club records'!$F$2, F304&gt;='club records'!$G$2), AND(E304='club records'!$F$3, F304&gt;='club records'!$G$3), AND(E304='club records'!$F$4, F304&gt;='club records'!$G$4), AND(E304='club records'!$F$5, F304&gt;='club records'!$G$5))), "CR", " ")</f>
        <v xml:space="preserve"> </v>
      </c>
      <c r="W304" s="14" t="str">
        <f>IF(AND(B304="long jump", OR(AND(E304='club records'!$F$6, F304&gt;='club records'!$G$6), AND(E304='club records'!$F$7, F304&gt;='club records'!$G$7), AND(E304='club records'!$F$8, F304&gt;='club records'!$G$8), AND(E304='club records'!$F$9, F304&gt;='club records'!$G$9), AND(E304='club records'!$F$10, F304&gt;='club records'!$G$10))), "CR", " ")</f>
        <v xml:space="preserve"> </v>
      </c>
      <c r="X304" s="14" t="str">
        <f>IF(AND(B304="triple jump", OR(AND(E304='club records'!$F$11, F304&gt;='club records'!$G$11), AND(E304='club records'!$F$12, F304&gt;='club records'!$G$12), AND(E304='club records'!$F$13, F304&gt;='club records'!$G$13), AND(E304='club records'!$F$14, F304&gt;='club records'!$G$14), AND(E304='club records'!$F$15, F304&gt;='club records'!$G$15))), "CR", " ")</f>
        <v xml:space="preserve"> </v>
      </c>
      <c r="Y304" s="14" t="str">
        <f>IF(AND(B304="pole vault", OR(AND(E304='club records'!$F$16, F304&gt;='club records'!$G$16), AND(E304='club records'!$F$17, F304&gt;='club records'!$G$17), AND(E304='club records'!$F$18, F304&gt;='club records'!$G$18), AND(E304='club records'!$F$19, F304&gt;='club records'!$G$19), AND(E304='club records'!$F$20, F304&gt;='club records'!$G$20))), "CR", " ")</f>
        <v xml:space="preserve"> </v>
      </c>
      <c r="Z304" s="14" t="str">
        <f>IF(AND(B304="discus 1", E304='club records'!$F$21, F304&gt;='club records'!$G$21), "CR", " ")</f>
        <v xml:space="preserve"> </v>
      </c>
      <c r="AA304" s="14" t="str">
        <f>IF(AND(B304="discus 1.25", E304='club records'!$F$22, F304&gt;='club records'!$G$22), "CR", " ")</f>
        <v xml:space="preserve"> </v>
      </c>
      <c r="AB304" s="14" t="str">
        <f>IF(AND(B304="discus 1.5", E304='club records'!$F$23, F304&gt;='club records'!$G$23), "CR", " ")</f>
        <v xml:space="preserve"> </v>
      </c>
      <c r="AC304" s="14" t="str">
        <f>IF(AND(B304="discus 1.75", E304='club records'!$F$24, F304&gt;='club records'!$G$24), "CR", " ")</f>
        <v xml:space="preserve"> </v>
      </c>
      <c r="AD304" s="14" t="str">
        <f>IF(AND(B304="discus 2", E304='club records'!$F$25, F304&gt;='club records'!$G$25), "CR", " ")</f>
        <v xml:space="preserve"> </v>
      </c>
      <c r="AE304" s="14" t="str">
        <f>IF(AND(B304="hammer 4", E304='club records'!$F$27, F304&gt;='club records'!$G$27), "CR", " ")</f>
        <v xml:space="preserve"> </v>
      </c>
      <c r="AF304" s="14" t="str">
        <f>IF(AND(B304="hammer 5", E304='club records'!$F$28, F304&gt;='club records'!$G$28), "CR", " ")</f>
        <v xml:space="preserve"> </v>
      </c>
      <c r="AG304" s="14" t="str">
        <f>IF(AND(B304="hammer 6", E304='club records'!$F$29, F304&gt;='club records'!$G$29), "CR", " ")</f>
        <v xml:space="preserve"> </v>
      </c>
      <c r="AH304" s="14" t="str">
        <f>IF(AND(B304="hammer 7.26", E304='club records'!$F$30, F304&gt;='club records'!$G$30), "CR", " ")</f>
        <v xml:space="preserve"> </v>
      </c>
      <c r="AI304" s="14" t="str">
        <f>IF(AND(B304="javelin 400", E304='club records'!$F$31, F304&gt;='club records'!$G$31), "CR", " ")</f>
        <v xml:space="preserve"> </v>
      </c>
      <c r="AJ304" s="14" t="str">
        <f>IF(AND(B304="javelin 600", E304='club records'!$F$32, F304&gt;='club records'!$G$32), "CR", " ")</f>
        <v xml:space="preserve"> </v>
      </c>
      <c r="AK304" s="14" t="str">
        <f>IF(AND(B304="javelin 700", E304='club records'!$F$33, F304&gt;='club records'!$G$33), "CR", " ")</f>
        <v xml:space="preserve"> </v>
      </c>
      <c r="AL304" s="14" t="str">
        <f>IF(AND(B304="javelin 800", OR(AND(E304='club records'!$F$34, F304&gt;='club records'!$G$34), AND(E304='club records'!$F$35, F304&gt;='club records'!$G$35))), "CR", " ")</f>
        <v xml:space="preserve"> </v>
      </c>
      <c r="AM304" s="14" t="str">
        <f>IF(AND(B304="shot 3", E304='club records'!$F$36, F304&gt;='club records'!$G$36), "CR", " ")</f>
        <v xml:space="preserve"> </v>
      </c>
      <c r="AN304" s="14" t="str">
        <f>IF(AND(B304="shot 4", E304='club records'!$F$37, F304&gt;='club records'!$G$37), "CR", " ")</f>
        <v xml:space="preserve"> </v>
      </c>
      <c r="AO304" s="14" t="str">
        <f>IF(AND(B304="shot 5", E304='club records'!$F$38, F304&gt;='club records'!$G$38), "CR", " ")</f>
        <v xml:space="preserve"> </v>
      </c>
      <c r="AP304" s="14" t="str">
        <f>IF(AND(B304="shot 6", E304='club records'!$F$39, F304&gt;='club records'!$G$39), "CR", " ")</f>
        <v xml:space="preserve"> </v>
      </c>
      <c r="AQ304" s="14" t="str">
        <f>IF(AND(B304="shot 7.26", E304='club records'!$F$40, F304&gt;='club records'!$G$40), "CR", " ")</f>
        <v xml:space="preserve"> </v>
      </c>
      <c r="AR304" s="14" t="str">
        <f>IF(AND(B304="60H",OR(AND(E304='club records'!$J$1,F304&lt;='club records'!$K$1),AND(E304='club records'!$J$2,F304&lt;='club records'!$K$2),AND(E304='club records'!$J$3,F304&lt;='club records'!$K$3),AND(E304='club records'!$J$4,F304&lt;='club records'!$K$4),AND(E304='club records'!$J$5,F304&lt;='club records'!$K$5))),"CR"," ")</f>
        <v xml:space="preserve"> </v>
      </c>
      <c r="AS304" s="14" t="str">
        <f>IF(AND(B304="75H", AND(E304='club records'!$J$6, F304&lt;='club records'!$K$6)), "CR", " ")</f>
        <v xml:space="preserve"> </v>
      </c>
      <c r="AT304" s="14" t="str">
        <f>IF(AND(B304="80H", AND(E304='club records'!$J$7, F304&lt;='club records'!$K$7)), "CR", " ")</f>
        <v xml:space="preserve"> </v>
      </c>
      <c r="AU304" s="14" t="str">
        <f>IF(AND(B304="100H", AND(E304='club records'!$J$8, F304&lt;='club records'!$K$8)), "CR", " ")</f>
        <v xml:space="preserve"> </v>
      </c>
      <c r="AV304" s="14" t="str">
        <f>IF(AND(B304="110H", OR(AND(E304='club records'!$J$9, F304&lt;='club records'!$K$9), AND(E304='club records'!$J$10, F304&lt;='club records'!$K$10))), "CR", " ")</f>
        <v xml:space="preserve"> </v>
      </c>
      <c r="AW304" s="14" t="str">
        <f>IF(AND(B304="400H", OR(AND(E304='club records'!$J$11, F304&lt;='club records'!$K$11), AND(E304='club records'!$J$12, F304&lt;='club records'!$K$12), AND(E304='club records'!$J$13, F304&lt;='club records'!$K$13), AND(E304='club records'!$J$14, F304&lt;='club records'!$K$14))), "CR", " ")</f>
        <v xml:space="preserve"> </v>
      </c>
      <c r="AX304" s="14" t="str">
        <f>IF(AND(B304="1500SC", AND(E304='club records'!$J$15, F304&lt;='club records'!$K$15)), "CR", " ")</f>
        <v xml:space="preserve"> </v>
      </c>
      <c r="AY304" s="14" t="str">
        <f>IF(AND(B304="2000SC", OR(AND(E304='club records'!$J$17, F304&lt;='club records'!$K$17), AND(E304='club records'!$J$18, F304&lt;='club records'!$K$18))), "CR", " ")</f>
        <v xml:space="preserve"> </v>
      </c>
      <c r="AZ304" s="14" t="str">
        <f>IF(AND(B304="3000SC", OR(AND(E304='club records'!$J$20, F304&lt;='club records'!$K$20), AND(E304='club records'!$J$21, F304&lt;='club records'!$K$21))), "CR", " ")</f>
        <v xml:space="preserve"> </v>
      </c>
      <c r="BA304" s="15" t="str">
        <f>IF(AND(B304="4x100", OR(AND(E304='club records'!$N$1, F304&lt;='club records'!$O$1), AND(E304='club records'!$N$2, F304&lt;='club records'!$O$2), AND(E304='club records'!$N$3, F304&lt;='club records'!$O$3), AND(E304='club records'!$N$4, F304&lt;='club records'!$O$4), AND(E304='club records'!$N$5, F304&lt;='club records'!$O$5))), "CR", " ")</f>
        <v xml:space="preserve"> </v>
      </c>
      <c r="BB304" s="15" t="str">
        <f>IF(AND(B304="4x200", OR(AND(E304='club records'!$N$6, F304&lt;='club records'!$O$6), AND(E304='club records'!$N$7, F304&lt;='club records'!$O$7), AND(E304='club records'!$N$8, F304&lt;='club records'!$O$8), AND(E304='club records'!$N$9, F304&lt;='club records'!$O$9), AND(E304='club records'!$N$10, F304&lt;='club records'!$O$10))), "CR", " ")</f>
        <v xml:space="preserve"> </v>
      </c>
      <c r="BC304" s="15" t="str">
        <f>IF(AND(B304="4x300", AND(E304='club records'!$N$11, F304&lt;='club records'!$O$11)), "CR", " ")</f>
        <v xml:space="preserve"> </v>
      </c>
      <c r="BD304" s="15" t="str">
        <f>IF(AND(B304="4x400", OR(AND(E304='club records'!$N$12, F304&lt;='club records'!$O$12), AND(E304='club records'!$N$13, F304&lt;='club records'!$O$13), AND(E304='club records'!$N$14, F304&lt;='club records'!$O$14), AND(E304='club records'!$N$15, F304&lt;='club records'!$O$15))), "CR", " ")</f>
        <v xml:space="preserve"> </v>
      </c>
      <c r="BE304" s="15" t="str">
        <f>IF(AND(B304="3x800", OR(AND(E304='club records'!$N$16, F304&lt;='club records'!$O$16), AND(E304='club records'!$N$17, F304&lt;='club records'!$O$17), AND(E304='club records'!$N$18, F304&lt;='club records'!$O$18))), "CR", " ")</f>
        <v xml:space="preserve"> </v>
      </c>
      <c r="BF304" s="15" t="str">
        <f>IF(AND(B304="pentathlon", OR(AND(E304='club records'!$N$21, F304&gt;='club records'!$O$21), AND(E304='club records'!$N$22, F304&gt;='club records'!$O$22),AND(E304='club records'!$N$23, F304&gt;='club records'!$O$23),AND(E304='club records'!$N$24, F304&gt;='club records'!$O$24))), "CR", " ")</f>
        <v xml:space="preserve"> </v>
      </c>
      <c r="BG304" s="15" t="str">
        <f>IF(AND(B304="heptathlon", OR(AND(E304='club records'!$N$26, F304&gt;='club records'!$O$26), AND(E304='club records'!$N$27, F304&gt;='club records'!$O$27))), "CR", " ")</f>
        <v xml:space="preserve"> </v>
      </c>
      <c r="BH304" s="15" t="str">
        <f>IF(AND(B304="decathlon", OR(AND(E304='club records'!$N$29, F304&gt;='club records'!$O$29), AND(E304='club records'!$N$30, F304&gt;='club records'!$O$30),AND(E304='club records'!$N$31, F304&gt;='club records'!$O$31))), "CR", " ")</f>
        <v xml:space="preserve"> </v>
      </c>
    </row>
    <row r="305" spans="1:16333" s="4" customFormat="1" ht="14.5" x14ac:dyDescent="0.35">
      <c r="A305" s="1" t="str">
        <f t="shared" si="28"/>
        <v>U17</v>
      </c>
      <c r="B305" s="2" t="s">
        <v>7</v>
      </c>
      <c r="C305" s="1" t="s">
        <v>288</v>
      </c>
      <c r="D305" s="1" t="s">
        <v>81</v>
      </c>
      <c r="E305" s="19" t="s">
        <v>14</v>
      </c>
      <c r="F305" s="21">
        <v>5.35</v>
      </c>
      <c r="G305" s="27">
        <v>43639</v>
      </c>
      <c r="H305" s="1" t="s">
        <v>387</v>
      </c>
      <c r="I305" s="1" t="s">
        <v>504</v>
      </c>
      <c r="J305" s="15" t="str">
        <f t="shared" si="29"/>
        <v/>
      </c>
      <c r="K305" s="15" t="str">
        <f>IF(AND(B305=100, OR(AND(E305='club records'!$B$6, F305&lt;='club records'!$C$6), AND(E305='club records'!$B$7, F305&lt;='club records'!$C$7), AND(E305='club records'!$B$8, F305&lt;='club records'!$C$8), AND(E305='club records'!$B$9, F305&lt;='club records'!$C$9), AND(E305='club records'!$B$10, F305&lt;='club records'!$C$10))), "CR", " ")</f>
        <v xml:space="preserve"> </v>
      </c>
      <c r="L305" s="15" t="str">
        <f>IF(AND(B305=200, OR(AND(E305='club records'!$B$11, F305&lt;='club records'!$C$11), AND(E305='club records'!$B$12, F305&lt;='club records'!$C$12), AND(E305='club records'!$B$13, F305&lt;='club records'!$C$13), AND(E305='club records'!$B$14, F305&lt;='club records'!$C$14), AND(E305='club records'!$B$15, F305&lt;='club records'!$C$15))), "CR", " ")</f>
        <v xml:space="preserve"> </v>
      </c>
      <c r="M305" s="15" t="str">
        <f>IF(AND(B305=300, OR(AND(E305='club records'!$B$16, F305&lt;='club records'!$C$16), AND(E305='club records'!$B$17, F305&lt;='club records'!$C$17))), "CR", " ")</f>
        <v xml:space="preserve"> </v>
      </c>
      <c r="N305" s="15" t="str">
        <f>IF(AND(B305=400, OR(AND(E305='club records'!$B$18, F305&lt;='club records'!$C$18), AND(E305='club records'!$B$19, F305&lt;='club records'!$C$19), AND(E305='club records'!$B$20, F305&lt;='club records'!$C$20), AND(E305='club records'!$B$21, F305&lt;='club records'!$C$21))), "CR", " ")</f>
        <v xml:space="preserve"> </v>
      </c>
      <c r="O305" s="15" t="str">
        <f>IF(AND(B305=800, OR(AND(E305='club records'!$B$22, F305&lt;='club records'!$C$22), AND(E305='club records'!$B$23, F305&lt;='club records'!$C$23), AND(E305='club records'!$B$24, F305&lt;='club records'!$C$24), AND(E305='club records'!$B$25, F305&lt;='club records'!$C$25), AND(E305='club records'!$B$26, F305&lt;='club records'!$C$26))), "CR", " ")</f>
        <v xml:space="preserve"> </v>
      </c>
      <c r="P305" s="15" t="str">
        <f>IF(AND(B305=1000, OR(AND(E305='club records'!$B$27, F305&lt;='club records'!$C$27), AND(E305='club records'!$B$28, F305&lt;='club records'!$C$28))), "CR", " ")</f>
        <v xml:space="preserve"> </v>
      </c>
      <c r="Q305" s="15" t="str">
        <f>IF(AND(B305=1500, OR(AND(E305='club records'!$B$29, F305&lt;='club records'!$C$29), AND(E305='club records'!$B$30, F305&lt;='club records'!$C$30), AND(E305='club records'!$B$31, F305&lt;='club records'!$C$31), AND(E305='club records'!$B$32, F305&lt;='club records'!$C$32), AND(E305='club records'!$B$33, F305&lt;='club records'!$C$33))), "CR", " ")</f>
        <v xml:space="preserve"> </v>
      </c>
      <c r="R305" s="15" t="str">
        <f>IF(AND(B305="1600 (Mile)",OR(AND(E305='club records'!$B$34,F305&lt;='club records'!$C$34),AND(E305='club records'!$B$35,F305&lt;='club records'!$C$35),AND(E305='club records'!$B$36,F305&lt;='club records'!$C$36),AND(E305='club records'!$B$37,F305&lt;='club records'!$C$37))),"CR"," ")</f>
        <v xml:space="preserve"> </v>
      </c>
      <c r="S305" s="15" t="str">
        <f>IF(AND(B305=3000, OR(AND(E305='club records'!$B$38, F305&lt;='club records'!$C$38), AND(E305='club records'!$B$39, F305&lt;='club records'!$C$39), AND(E305='club records'!$B$40, F305&lt;='club records'!$C$40), AND(E305='club records'!$B$41, F305&lt;='club records'!$C$41))), "CR", " ")</f>
        <v xml:space="preserve"> </v>
      </c>
      <c r="T305" s="15" t="str">
        <f>IF(AND(B305=5000, OR(AND(E305='club records'!$B$42, F305&lt;='club records'!$C$42), AND(E305='club records'!$B$43, F305&lt;='club records'!$C$43))), "CR", " ")</f>
        <v xml:space="preserve"> </v>
      </c>
      <c r="U305" s="14" t="str">
        <f>IF(AND(B305=10000, OR(AND(E305='club records'!$B$44, F305&lt;='club records'!$C$44), AND(E305='club records'!$B$45, F305&lt;='club records'!$C$45))), "CR", " ")</f>
        <v xml:space="preserve"> </v>
      </c>
      <c r="V305" s="14" t="str">
        <f>IF(AND(B305="high jump", OR(AND(E305='club records'!$F$1, F305&gt;='club records'!$G$1), AND(E305='club records'!$F$2, F305&gt;='club records'!$G$2), AND(E305='club records'!$F$3, F305&gt;='club records'!$G$3), AND(E305='club records'!$F$4, F305&gt;='club records'!$G$4), AND(E305='club records'!$F$5, F305&gt;='club records'!$G$5))), "CR", " ")</f>
        <v xml:space="preserve"> </v>
      </c>
      <c r="W305" s="14" t="str">
        <f>IF(AND(B305="long jump", OR(AND(E305='club records'!$F$6, F305&gt;='club records'!$G$6), AND(E305='club records'!$F$7, F305&gt;='club records'!$G$7), AND(E305='club records'!$F$8, F305&gt;='club records'!$G$8), AND(E305='club records'!$F$9, F305&gt;='club records'!$G$9), AND(E305='club records'!$F$10, F305&gt;='club records'!$G$10))), "CR", " ")</f>
        <v xml:space="preserve"> </v>
      </c>
      <c r="X305" s="14" t="str">
        <f>IF(AND(B305="triple jump", OR(AND(E305='club records'!$F$11, F305&gt;='club records'!$G$11), AND(E305='club records'!$F$12, F305&gt;='club records'!$G$12), AND(E305='club records'!$F$13, F305&gt;='club records'!$G$13), AND(E305='club records'!$F$14, F305&gt;='club records'!$G$14), AND(E305='club records'!$F$15, F305&gt;='club records'!$G$15))), "CR", " ")</f>
        <v xml:space="preserve"> </v>
      </c>
      <c r="Y305" s="14" t="str">
        <f>IF(AND(B305="pole vault", OR(AND(E305='club records'!$F$16, F305&gt;='club records'!$G$16), AND(E305='club records'!$F$17, F305&gt;='club records'!$G$17), AND(E305='club records'!$F$18, F305&gt;='club records'!$G$18), AND(E305='club records'!$F$19, F305&gt;='club records'!$G$19), AND(E305='club records'!$F$20, F305&gt;='club records'!$G$20))), "CR", " ")</f>
        <v xml:space="preserve"> </v>
      </c>
      <c r="Z305" s="14" t="str">
        <f>IF(AND(B305="discus 1", E305='club records'!$F$21, F305&gt;='club records'!$G$21), "CR", " ")</f>
        <v xml:space="preserve"> </v>
      </c>
      <c r="AA305" s="14" t="str">
        <f>IF(AND(B305="discus 1.25", E305='club records'!$F$22, F305&gt;='club records'!$G$22), "CR", " ")</f>
        <v xml:space="preserve"> </v>
      </c>
      <c r="AB305" s="14" t="str">
        <f>IF(AND(B305="discus 1.5", E305='club records'!$F$23, F305&gt;='club records'!$G$23), "CR", " ")</f>
        <v xml:space="preserve"> </v>
      </c>
      <c r="AC305" s="14" t="str">
        <f>IF(AND(B305="discus 1.75", E305='club records'!$F$24, F305&gt;='club records'!$G$24), "CR", " ")</f>
        <v xml:space="preserve"> </v>
      </c>
      <c r="AD305" s="14" t="str">
        <f>IF(AND(B305="discus 2", E305='club records'!$F$25, F305&gt;='club records'!$G$25), "CR", " ")</f>
        <v xml:space="preserve"> </v>
      </c>
      <c r="AE305" s="14" t="str">
        <f>IF(AND(B305="hammer 4", E305='club records'!$F$27, F305&gt;='club records'!$G$27), "CR", " ")</f>
        <v xml:space="preserve"> </v>
      </c>
      <c r="AF305" s="14" t="str">
        <f>IF(AND(B305="hammer 5", E305='club records'!$F$28, F305&gt;='club records'!$G$28), "CR", " ")</f>
        <v xml:space="preserve"> </v>
      </c>
      <c r="AG305" s="14" t="str">
        <f>IF(AND(B305="hammer 6", E305='club records'!$F$29, F305&gt;='club records'!$G$29), "CR", " ")</f>
        <v xml:space="preserve"> </v>
      </c>
      <c r="AH305" s="14" t="str">
        <f>IF(AND(B305="hammer 7.26", E305='club records'!$F$30, F305&gt;='club records'!$G$30), "CR", " ")</f>
        <v xml:space="preserve"> </v>
      </c>
      <c r="AI305" s="14" t="str">
        <f>IF(AND(B305="javelin 400", E305='club records'!$F$31, F305&gt;='club records'!$G$31), "CR", " ")</f>
        <v xml:space="preserve"> </v>
      </c>
      <c r="AJ305" s="14" t="str">
        <f>IF(AND(B305="javelin 600", E305='club records'!$F$32, F305&gt;='club records'!$G$32), "CR", " ")</f>
        <v xml:space="preserve"> </v>
      </c>
      <c r="AK305" s="14" t="str">
        <f>IF(AND(B305="javelin 700", E305='club records'!$F$33, F305&gt;='club records'!$G$33), "CR", " ")</f>
        <v xml:space="preserve"> </v>
      </c>
      <c r="AL305" s="14" t="str">
        <f>IF(AND(B305="javelin 800", OR(AND(E305='club records'!$F$34, F305&gt;='club records'!$G$34), AND(E305='club records'!$F$35, F305&gt;='club records'!$G$35))), "CR", " ")</f>
        <v xml:space="preserve"> </v>
      </c>
      <c r="AM305" s="14" t="str">
        <f>IF(AND(B305="shot 3", E305='club records'!$F$36, F305&gt;='club records'!$G$36), "CR", " ")</f>
        <v xml:space="preserve"> </v>
      </c>
      <c r="AN305" s="14" t="str">
        <f>IF(AND(B305="shot 4", E305='club records'!$F$37, F305&gt;='club records'!$G$37), "CR", " ")</f>
        <v xml:space="preserve"> </v>
      </c>
      <c r="AO305" s="14" t="str">
        <f>IF(AND(B305="shot 5", E305='club records'!$F$38, F305&gt;='club records'!$G$38), "CR", " ")</f>
        <v xml:space="preserve"> </v>
      </c>
      <c r="AP305" s="14" t="str">
        <f>IF(AND(B305="shot 6", E305='club records'!$F$39, F305&gt;='club records'!$G$39), "CR", " ")</f>
        <v xml:space="preserve"> </v>
      </c>
      <c r="AQ305" s="14" t="str">
        <f>IF(AND(B305="shot 7.26", E305='club records'!$F$40, F305&gt;='club records'!$G$40), "CR", " ")</f>
        <v xml:space="preserve"> </v>
      </c>
      <c r="AR305" s="14" t="str">
        <f>IF(AND(B305="60H",OR(AND(E305='club records'!$J$1,F305&lt;='club records'!$K$1),AND(E305='club records'!$J$2,F305&lt;='club records'!$K$2),AND(E305='club records'!$J$3,F305&lt;='club records'!$K$3),AND(E305='club records'!$J$4,F305&lt;='club records'!$K$4),AND(E305='club records'!$J$5,F305&lt;='club records'!$K$5))),"CR"," ")</f>
        <v xml:space="preserve"> </v>
      </c>
      <c r="AS305" s="14" t="str">
        <f>IF(AND(B305="75H", AND(E305='club records'!$J$6, F305&lt;='club records'!$K$6)), "CR", " ")</f>
        <v xml:space="preserve"> </v>
      </c>
      <c r="AT305" s="14" t="str">
        <f>IF(AND(B305="80H", AND(E305='club records'!$J$7, F305&lt;='club records'!$K$7)), "CR", " ")</f>
        <v xml:space="preserve"> </v>
      </c>
      <c r="AU305" s="14" t="str">
        <f>IF(AND(B305="100H", AND(E305='club records'!$J$8, F305&lt;='club records'!$K$8)), "CR", " ")</f>
        <v xml:space="preserve"> </v>
      </c>
      <c r="AV305" s="14" t="str">
        <f>IF(AND(B305="110H", OR(AND(E305='club records'!$J$9, F305&lt;='club records'!$K$9), AND(E305='club records'!$J$10, F305&lt;='club records'!$K$10))), "CR", " ")</f>
        <v xml:space="preserve"> </v>
      </c>
      <c r="AW305" s="14" t="str">
        <f>IF(AND(B305="400H", OR(AND(E305='club records'!$J$11, F305&lt;='club records'!$K$11), AND(E305='club records'!$J$12, F305&lt;='club records'!$K$12), AND(E305='club records'!$J$13, F305&lt;='club records'!$K$13), AND(E305='club records'!$J$14, F305&lt;='club records'!$K$14))), "CR", " ")</f>
        <v xml:space="preserve"> </v>
      </c>
      <c r="AX305" s="14" t="str">
        <f>IF(AND(B305="1500SC", AND(E305='club records'!$J$15, F305&lt;='club records'!$K$15)), "CR", " ")</f>
        <v xml:space="preserve"> </v>
      </c>
      <c r="AY305" s="14" t="str">
        <f>IF(AND(B305="2000SC", OR(AND(E305='club records'!$J$17, F305&lt;='club records'!$K$17), AND(E305='club records'!$J$18, F305&lt;='club records'!$K$18))), "CR", " ")</f>
        <v xml:space="preserve"> </v>
      </c>
      <c r="AZ305" s="14" t="str">
        <f>IF(AND(B305="3000SC", OR(AND(E305='club records'!$J$20, F305&lt;='club records'!$K$20), AND(E305='club records'!$J$21, F305&lt;='club records'!$K$21))), "CR", " ")</f>
        <v xml:space="preserve"> </v>
      </c>
      <c r="BA305" s="15" t="str">
        <f>IF(AND(B305="4x100", OR(AND(E305='club records'!$N$1, F305&lt;='club records'!$O$1), AND(E305='club records'!$N$2, F305&lt;='club records'!$O$2), AND(E305='club records'!$N$3, F305&lt;='club records'!$O$3), AND(E305='club records'!$N$4, F305&lt;='club records'!$O$4), AND(E305='club records'!$N$5, F305&lt;='club records'!$O$5))), "CR", " ")</f>
        <v xml:space="preserve"> </v>
      </c>
      <c r="BB305" s="15" t="str">
        <f>IF(AND(B305="4x200", OR(AND(E305='club records'!$N$6, F305&lt;='club records'!$O$6), AND(E305='club records'!$N$7, F305&lt;='club records'!$O$7), AND(E305='club records'!$N$8, F305&lt;='club records'!$O$8), AND(E305='club records'!$N$9, F305&lt;='club records'!$O$9), AND(E305='club records'!$N$10, F305&lt;='club records'!$O$10))), "CR", " ")</f>
        <v xml:space="preserve"> </v>
      </c>
      <c r="BC305" s="15" t="str">
        <f>IF(AND(B305="4x300", AND(E305='club records'!$N$11, F305&lt;='club records'!$O$11)), "CR", " ")</f>
        <v xml:space="preserve"> </v>
      </c>
      <c r="BD305" s="15" t="str">
        <f>IF(AND(B305="4x400", OR(AND(E305='club records'!$N$12, F305&lt;='club records'!$O$12), AND(E305='club records'!$N$13, F305&lt;='club records'!$O$13), AND(E305='club records'!$N$14, F305&lt;='club records'!$O$14), AND(E305='club records'!$N$15, F305&lt;='club records'!$O$15))), "CR", " ")</f>
        <v xml:space="preserve"> </v>
      </c>
      <c r="BE305" s="15" t="str">
        <f>IF(AND(B305="3x800", OR(AND(E305='club records'!$N$16, F305&lt;='club records'!$O$16), AND(E305='club records'!$N$17, F305&lt;='club records'!$O$17), AND(E305='club records'!$N$18, F305&lt;='club records'!$O$18))), "CR", " ")</f>
        <v xml:space="preserve"> </v>
      </c>
      <c r="BF305" s="15" t="str">
        <f>IF(AND(B305="pentathlon", OR(AND(E305='club records'!$N$21, F305&gt;='club records'!$O$21), AND(E305='club records'!$N$22, F305&gt;='club records'!$O$22),AND(E305='club records'!$N$23, F305&gt;='club records'!$O$23),AND(E305='club records'!$N$24, F305&gt;='club records'!$O$24))), "CR", " ")</f>
        <v xml:space="preserve"> </v>
      </c>
      <c r="BG305" s="15" t="str">
        <f>IF(AND(B305="heptathlon", OR(AND(E305='club records'!$N$26, F305&gt;='club records'!$O$26), AND(E305='club records'!$N$27, F305&gt;='club records'!$O$27))), "CR", " ")</f>
        <v xml:space="preserve"> </v>
      </c>
      <c r="BH305" s="15" t="str">
        <f>IF(AND(B305="decathlon", OR(AND(E305='club records'!$N$29, F305&gt;='club records'!$O$29), AND(E305='club records'!$N$30, F305&gt;='club records'!$O$30),AND(E305='club records'!$N$31, F305&gt;='club records'!$O$31))), "CR", " ")</f>
        <v xml:space="preserve"> </v>
      </c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  <c r="ANR305" s="1"/>
      <c r="ANS305" s="1"/>
      <c r="ANT305" s="1"/>
      <c r="ANU305" s="1"/>
      <c r="ANV305" s="1"/>
      <c r="ANW305" s="1"/>
      <c r="ANX305" s="1"/>
      <c r="ANY305" s="1"/>
      <c r="ANZ305" s="1"/>
      <c r="AOA305" s="1"/>
      <c r="AOB305" s="1"/>
      <c r="AOC305" s="1"/>
      <c r="AOD305" s="1"/>
      <c r="AOE305" s="1"/>
      <c r="AOF305" s="1"/>
      <c r="AOG305" s="1"/>
      <c r="AOH305" s="1"/>
      <c r="AOI305" s="1"/>
      <c r="AOJ305" s="1"/>
      <c r="AOK305" s="1"/>
      <c r="AOL305" s="1"/>
      <c r="AOM305" s="1"/>
      <c r="AON305" s="1"/>
      <c r="AOO305" s="1"/>
      <c r="AOP305" s="1"/>
      <c r="AOQ305" s="1"/>
      <c r="AOR305" s="1"/>
      <c r="AOS305" s="1"/>
      <c r="AOT305" s="1"/>
      <c r="AOU305" s="1"/>
      <c r="AOV305" s="1"/>
      <c r="AOW305" s="1"/>
      <c r="AOX305" s="1"/>
      <c r="AOY305" s="1"/>
      <c r="AOZ305" s="1"/>
      <c r="APA305" s="1"/>
      <c r="APB305" s="1"/>
      <c r="APC305" s="1"/>
      <c r="APD305" s="1"/>
      <c r="APE305" s="1"/>
      <c r="APF305" s="1"/>
      <c r="APG305" s="1"/>
      <c r="APH305" s="1"/>
      <c r="API305" s="1"/>
      <c r="APJ305" s="1"/>
      <c r="APK305" s="1"/>
      <c r="APL305" s="1"/>
      <c r="APM305" s="1"/>
      <c r="APN305" s="1"/>
      <c r="APO305" s="1"/>
      <c r="APP305" s="1"/>
      <c r="APQ305" s="1"/>
      <c r="APR305" s="1"/>
      <c r="APS305" s="1"/>
      <c r="APT305" s="1"/>
      <c r="APU305" s="1"/>
      <c r="APV305" s="1"/>
      <c r="APW305" s="1"/>
      <c r="APX305" s="1"/>
      <c r="APY305" s="1"/>
      <c r="APZ305" s="1"/>
      <c r="AQA305" s="1"/>
      <c r="AQB305" s="1"/>
      <c r="AQC305" s="1"/>
      <c r="AQD305" s="1"/>
      <c r="AQE305" s="1"/>
      <c r="AQF305" s="1"/>
      <c r="AQG305" s="1"/>
      <c r="AQH305" s="1"/>
      <c r="AQI305" s="1"/>
      <c r="AQJ305" s="1"/>
      <c r="AQK305" s="1"/>
      <c r="AQL305" s="1"/>
      <c r="AQM305" s="1"/>
      <c r="AQN305" s="1"/>
      <c r="AQO305" s="1"/>
      <c r="AQP305" s="1"/>
      <c r="AQQ305" s="1"/>
      <c r="AQR305" s="1"/>
      <c r="AQS305" s="1"/>
      <c r="AQT305" s="1"/>
      <c r="AQU305" s="1"/>
      <c r="AQV305" s="1"/>
      <c r="AQW305" s="1"/>
      <c r="AQX305" s="1"/>
      <c r="AQY305" s="1"/>
      <c r="AQZ305" s="1"/>
      <c r="ARA305" s="1"/>
      <c r="ARB305" s="1"/>
      <c r="ARC305" s="1"/>
      <c r="ARD305" s="1"/>
      <c r="ARE305" s="1"/>
      <c r="ARF305" s="1"/>
      <c r="ARG305" s="1"/>
      <c r="ARH305" s="1"/>
      <c r="ARI305" s="1"/>
      <c r="ARJ305" s="1"/>
      <c r="ARK305" s="1"/>
      <c r="ARL305" s="1"/>
      <c r="ARM305" s="1"/>
      <c r="ARN305" s="1"/>
      <c r="ARO305" s="1"/>
      <c r="ARP305" s="1"/>
      <c r="ARQ305" s="1"/>
      <c r="ARR305" s="1"/>
      <c r="ARS305" s="1"/>
      <c r="ART305" s="1"/>
      <c r="ARU305" s="1"/>
      <c r="ARV305" s="1"/>
      <c r="ARW305" s="1"/>
      <c r="ARX305" s="1"/>
      <c r="ARY305" s="1"/>
      <c r="ARZ305" s="1"/>
      <c r="ASA305" s="1"/>
      <c r="ASB305" s="1"/>
      <c r="ASC305" s="1"/>
      <c r="ASD305" s="1"/>
      <c r="ASE305" s="1"/>
      <c r="ASF305" s="1"/>
      <c r="ASG305" s="1"/>
      <c r="ASH305" s="1"/>
      <c r="ASI305" s="1"/>
      <c r="ASJ305" s="1"/>
      <c r="ASK305" s="1"/>
      <c r="ASL305" s="1"/>
      <c r="ASM305" s="1"/>
      <c r="ASN305" s="1"/>
      <c r="ASO305" s="1"/>
      <c r="ASP305" s="1"/>
      <c r="ASQ305" s="1"/>
      <c r="ASR305" s="1"/>
      <c r="ASS305" s="1"/>
      <c r="AST305" s="1"/>
      <c r="ASU305" s="1"/>
      <c r="ASV305" s="1"/>
      <c r="ASW305" s="1"/>
      <c r="ASX305" s="1"/>
      <c r="ASY305" s="1"/>
      <c r="ASZ305" s="1"/>
      <c r="ATA305" s="1"/>
      <c r="ATB305" s="1"/>
      <c r="ATC305" s="1"/>
      <c r="ATD305" s="1"/>
      <c r="ATE305" s="1"/>
      <c r="ATF305" s="1"/>
      <c r="ATG305" s="1"/>
      <c r="ATH305" s="1"/>
      <c r="ATI305" s="1"/>
      <c r="ATJ305" s="1"/>
      <c r="ATK305" s="1"/>
      <c r="ATL305" s="1"/>
      <c r="ATM305" s="1"/>
      <c r="ATN305" s="1"/>
      <c r="ATO305" s="1"/>
      <c r="ATP305" s="1"/>
      <c r="ATQ305" s="1"/>
      <c r="ATR305" s="1"/>
      <c r="ATS305" s="1"/>
      <c r="ATT305" s="1"/>
      <c r="ATU305" s="1"/>
      <c r="ATV305" s="1"/>
      <c r="ATW305" s="1"/>
      <c r="ATX305" s="1"/>
      <c r="ATY305" s="1"/>
      <c r="ATZ305" s="1"/>
      <c r="AUA305" s="1"/>
      <c r="AUB305" s="1"/>
      <c r="AUC305" s="1"/>
      <c r="AUD305" s="1"/>
      <c r="AUE305" s="1"/>
      <c r="AUF305" s="1"/>
      <c r="AUG305" s="1"/>
      <c r="AUH305" s="1"/>
      <c r="AUI305" s="1"/>
      <c r="AUJ305" s="1"/>
      <c r="AUK305" s="1"/>
      <c r="AUL305" s="1"/>
      <c r="AUM305" s="1"/>
      <c r="AUN305" s="1"/>
      <c r="AUO305" s="1"/>
      <c r="AUP305" s="1"/>
      <c r="AUQ305" s="1"/>
      <c r="AUR305" s="1"/>
      <c r="AUS305" s="1"/>
      <c r="AUT305" s="1"/>
      <c r="AUU305" s="1"/>
      <c r="AUV305" s="1"/>
      <c r="AUW305" s="1"/>
      <c r="AUX305" s="1"/>
      <c r="AUY305" s="1"/>
      <c r="AUZ305" s="1"/>
      <c r="AVA305" s="1"/>
      <c r="AVB305" s="1"/>
      <c r="AVC305" s="1"/>
      <c r="AVD305" s="1"/>
      <c r="AVE305" s="1"/>
      <c r="AVF305" s="1"/>
      <c r="AVG305" s="1"/>
      <c r="AVH305" s="1"/>
      <c r="AVI305" s="1"/>
      <c r="AVJ305" s="1"/>
      <c r="AVK305" s="1"/>
      <c r="AVL305" s="1"/>
      <c r="AVM305" s="1"/>
      <c r="AVN305" s="1"/>
      <c r="AVO305" s="1"/>
      <c r="AVP305" s="1"/>
      <c r="AVQ305" s="1"/>
      <c r="AVR305" s="1"/>
      <c r="AVS305" s="1"/>
      <c r="AVT305" s="1"/>
      <c r="AVU305" s="1"/>
      <c r="AVV305" s="1"/>
      <c r="AVW305" s="1"/>
      <c r="AVX305" s="1"/>
      <c r="AVY305" s="1"/>
      <c r="AVZ305" s="1"/>
      <c r="AWA305" s="1"/>
      <c r="AWB305" s="1"/>
      <c r="AWC305" s="1"/>
      <c r="AWD305" s="1"/>
      <c r="AWE305" s="1"/>
      <c r="AWF305" s="1"/>
      <c r="AWG305" s="1"/>
      <c r="AWH305" s="1"/>
      <c r="AWI305" s="1"/>
      <c r="AWJ305" s="1"/>
      <c r="AWK305" s="1"/>
      <c r="AWL305" s="1"/>
      <c r="AWM305" s="1"/>
      <c r="AWN305" s="1"/>
      <c r="AWO305" s="1"/>
      <c r="AWP305" s="1"/>
      <c r="AWQ305" s="1"/>
      <c r="AWR305" s="1"/>
      <c r="AWS305" s="1"/>
      <c r="AWT305" s="1"/>
      <c r="AWU305" s="1"/>
      <c r="AWV305" s="1"/>
      <c r="AWW305" s="1"/>
      <c r="AWX305" s="1"/>
      <c r="AWY305" s="1"/>
      <c r="AWZ305" s="1"/>
      <c r="AXA305" s="1"/>
      <c r="AXB305" s="1"/>
      <c r="AXC305" s="1"/>
      <c r="AXD305" s="1"/>
      <c r="AXE305" s="1"/>
      <c r="AXF305" s="1"/>
      <c r="AXG305" s="1"/>
      <c r="AXH305" s="1"/>
      <c r="AXI305" s="1"/>
      <c r="AXJ305" s="1"/>
      <c r="AXK305" s="1"/>
      <c r="AXL305" s="1"/>
      <c r="AXM305" s="1"/>
      <c r="AXN305" s="1"/>
      <c r="AXO305" s="1"/>
      <c r="AXP305" s="1"/>
      <c r="AXQ305" s="1"/>
      <c r="AXR305" s="1"/>
      <c r="AXS305" s="1"/>
      <c r="AXT305" s="1"/>
      <c r="AXU305" s="1"/>
      <c r="AXV305" s="1"/>
      <c r="AXW305" s="1"/>
      <c r="AXX305" s="1"/>
      <c r="AXY305" s="1"/>
      <c r="AXZ305" s="1"/>
      <c r="AYA305" s="1"/>
      <c r="AYB305" s="1"/>
      <c r="AYC305" s="1"/>
      <c r="AYD305" s="1"/>
      <c r="AYE305" s="1"/>
      <c r="AYF305" s="1"/>
      <c r="AYG305" s="1"/>
      <c r="AYH305" s="1"/>
      <c r="AYI305" s="1"/>
      <c r="AYJ305" s="1"/>
      <c r="AYK305" s="1"/>
      <c r="AYL305" s="1"/>
      <c r="AYM305" s="1"/>
      <c r="AYN305" s="1"/>
      <c r="AYO305" s="1"/>
      <c r="AYP305" s="1"/>
      <c r="AYQ305" s="1"/>
      <c r="AYR305" s="1"/>
      <c r="AYS305" s="1"/>
      <c r="AYT305" s="1"/>
      <c r="AYU305" s="1"/>
      <c r="AYV305" s="1"/>
      <c r="AYW305" s="1"/>
      <c r="AYX305" s="1"/>
      <c r="AYY305" s="1"/>
      <c r="AYZ305" s="1"/>
      <c r="AZA305" s="1"/>
      <c r="AZB305" s="1"/>
      <c r="AZC305" s="1"/>
      <c r="AZD305" s="1"/>
      <c r="AZE305" s="1"/>
      <c r="AZF305" s="1"/>
      <c r="AZG305" s="1"/>
      <c r="AZH305" s="1"/>
      <c r="AZI305" s="1"/>
      <c r="AZJ305" s="1"/>
      <c r="AZK305" s="1"/>
      <c r="AZL305" s="1"/>
      <c r="AZM305" s="1"/>
      <c r="AZN305" s="1"/>
      <c r="AZO305" s="1"/>
      <c r="AZP305" s="1"/>
      <c r="AZQ305" s="1"/>
      <c r="AZR305" s="1"/>
      <c r="AZS305" s="1"/>
      <c r="AZT305" s="1"/>
      <c r="AZU305" s="1"/>
      <c r="AZV305" s="1"/>
      <c r="AZW305" s="1"/>
      <c r="AZX305" s="1"/>
      <c r="AZY305" s="1"/>
      <c r="AZZ305" s="1"/>
      <c r="BAA305" s="1"/>
      <c r="BAB305" s="1"/>
      <c r="BAC305" s="1"/>
      <c r="BAD305" s="1"/>
      <c r="BAE305" s="1"/>
      <c r="BAF305" s="1"/>
      <c r="BAG305" s="1"/>
      <c r="BAH305" s="1"/>
      <c r="BAI305" s="1"/>
      <c r="BAJ305" s="1"/>
      <c r="BAK305" s="1"/>
      <c r="BAL305" s="1"/>
      <c r="BAM305" s="1"/>
      <c r="BAN305" s="1"/>
      <c r="BAO305" s="1"/>
      <c r="BAP305" s="1"/>
      <c r="BAQ305" s="1"/>
      <c r="BAR305" s="1"/>
      <c r="BAS305" s="1"/>
      <c r="BAT305" s="1"/>
      <c r="BAU305" s="1"/>
      <c r="BAV305" s="1"/>
      <c r="BAW305" s="1"/>
      <c r="BAX305" s="1"/>
      <c r="BAY305" s="1"/>
      <c r="BAZ305" s="1"/>
      <c r="BBA305" s="1"/>
      <c r="BBB305" s="1"/>
      <c r="BBC305" s="1"/>
      <c r="BBD305" s="1"/>
      <c r="BBE305" s="1"/>
      <c r="BBF305" s="1"/>
      <c r="BBG305" s="1"/>
      <c r="BBH305" s="1"/>
      <c r="BBI305" s="1"/>
      <c r="BBJ305" s="1"/>
      <c r="BBK305" s="1"/>
      <c r="BBL305" s="1"/>
      <c r="BBM305" s="1"/>
      <c r="BBN305" s="1"/>
      <c r="BBO305" s="1"/>
      <c r="BBP305" s="1"/>
      <c r="BBQ305" s="1"/>
      <c r="BBR305" s="1"/>
      <c r="BBS305" s="1"/>
      <c r="BBT305" s="1"/>
      <c r="BBU305" s="1"/>
      <c r="BBV305" s="1"/>
      <c r="BBW305" s="1"/>
      <c r="BBX305" s="1"/>
      <c r="BBY305" s="1"/>
      <c r="BBZ305" s="1"/>
      <c r="BCA305" s="1"/>
      <c r="BCB305" s="1"/>
      <c r="BCC305" s="1"/>
      <c r="BCD305" s="1"/>
      <c r="BCE305" s="1"/>
      <c r="BCF305" s="1"/>
      <c r="BCG305" s="1"/>
      <c r="BCH305" s="1"/>
      <c r="BCI305" s="1"/>
      <c r="BCJ305" s="1"/>
      <c r="BCK305" s="1"/>
      <c r="BCL305" s="1"/>
      <c r="BCM305" s="1"/>
      <c r="BCN305" s="1"/>
      <c r="BCO305" s="1"/>
      <c r="BCP305" s="1"/>
      <c r="BCQ305" s="1"/>
      <c r="BCR305" s="1"/>
      <c r="BCS305" s="1"/>
      <c r="BCT305" s="1"/>
      <c r="BCU305" s="1"/>
      <c r="BCV305" s="1"/>
      <c r="BCW305" s="1"/>
      <c r="BCX305" s="1"/>
      <c r="BCY305" s="1"/>
      <c r="BCZ305" s="1"/>
      <c r="BDA305" s="1"/>
      <c r="BDB305" s="1"/>
      <c r="BDC305" s="1"/>
      <c r="BDD305" s="1"/>
      <c r="BDE305" s="1"/>
      <c r="BDF305" s="1"/>
      <c r="BDG305" s="1"/>
      <c r="BDH305" s="1"/>
      <c r="BDI305" s="1"/>
      <c r="BDJ305" s="1"/>
      <c r="BDK305" s="1"/>
      <c r="BDL305" s="1"/>
      <c r="BDM305" s="1"/>
      <c r="BDN305" s="1"/>
      <c r="BDO305" s="1"/>
      <c r="BDP305" s="1"/>
      <c r="BDQ305" s="1"/>
      <c r="BDR305" s="1"/>
      <c r="BDS305" s="1"/>
      <c r="BDT305" s="1"/>
      <c r="BDU305" s="1"/>
      <c r="BDV305" s="1"/>
      <c r="BDW305" s="1"/>
      <c r="BDX305" s="1"/>
      <c r="BDY305" s="1"/>
      <c r="BDZ305" s="1"/>
      <c r="BEA305" s="1"/>
      <c r="BEB305" s="1"/>
      <c r="BEC305" s="1"/>
      <c r="BED305" s="1"/>
      <c r="BEE305" s="1"/>
      <c r="BEF305" s="1"/>
      <c r="BEG305" s="1"/>
      <c r="BEH305" s="1"/>
      <c r="BEI305" s="1"/>
      <c r="BEJ305" s="1"/>
      <c r="BEK305" s="1"/>
      <c r="BEL305" s="1"/>
      <c r="BEM305" s="1"/>
      <c r="BEN305" s="1"/>
      <c r="BEO305" s="1"/>
      <c r="BEP305" s="1"/>
      <c r="BEQ305" s="1"/>
      <c r="BER305" s="1"/>
      <c r="BES305" s="1"/>
      <c r="BET305" s="1"/>
      <c r="BEU305" s="1"/>
      <c r="BEV305" s="1"/>
      <c r="BEW305" s="1"/>
      <c r="BEX305" s="1"/>
      <c r="BEY305" s="1"/>
      <c r="BEZ305" s="1"/>
      <c r="BFA305" s="1"/>
      <c r="BFB305" s="1"/>
      <c r="BFC305" s="1"/>
      <c r="BFD305" s="1"/>
      <c r="BFE305" s="1"/>
      <c r="BFF305" s="1"/>
      <c r="BFG305" s="1"/>
      <c r="BFH305" s="1"/>
      <c r="BFI305" s="1"/>
      <c r="BFJ305" s="1"/>
      <c r="BFK305" s="1"/>
      <c r="BFL305" s="1"/>
      <c r="BFM305" s="1"/>
      <c r="BFN305" s="1"/>
      <c r="BFO305" s="1"/>
      <c r="BFP305" s="1"/>
      <c r="BFQ305" s="1"/>
      <c r="BFR305" s="1"/>
      <c r="BFS305" s="1"/>
      <c r="BFT305" s="1"/>
      <c r="BFU305" s="1"/>
      <c r="BFV305" s="1"/>
      <c r="BFW305" s="1"/>
      <c r="BFX305" s="1"/>
      <c r="BFY305" s="1"/>
      <c r="BFZ305" s="1"/>
      <c r="BGA305" s="1"/>
      <c r="BGB305" s="1"/>
      <c r="BGC305" s="1"/>
      <c r="BGD305" s="1"/>
      <c r="BGE305" s="1"/>
      <c r="BGF305" s="1"/>
      <c r="BGG305" s="1"/>
      <c r="BGH305" s="1"/>
      <c r="BGI305" s="1"/>
      <c r="BGJ305" s="1"/>
      <c r="BGK305" s="1"/>
      <c r="BGL305" s="1"/>
      <c r="BGM305" s="1"/>
      <c r="BGN305" s="1"/>
      <c r="BGO305" s="1"/>
      <c r="BGP305" s="1"/>
      <c r="BGQ305" s="1"/>
      <c r="BGR305" s="1"/>
      <c r="BGS305" s="1"/>
      <c r="BGT305" s="1"/>
      <c r="BGU305" s="1"/>
      <c r="BGV305" s="1"/>
      <c r="BGW305" s="1"/>
      <c r="BGX305" s="1"/>
      <c r="BGY305" s="1"/>
      <c r="BGZ305" s="1"/>
      <c r="BHA305" s="1"/>
      <c r="BHB305" s="1"/>
      <c r="BHC305" s="1"/>
      <c r="BHD305" s="1"/>
      <c r="BHE305" s="1"/>
      <c r="BHF305" s="1"/>
      <c r="BHG305" s="1"/>
      <c r="BHH305" s="1"/>
      <c r="BHI305" s="1"/>
      <c r="BHJ305" s="1"/>
      <c r="BHK305" s="1"/>
      <c r="BHL305" s="1"/>
      <c r="BHM305" s="1"/>
      <c r="BHN305" s="1"/>
      <c r="BHO305" s="1"/>
      <c r="BHP305" s="1"/>
      <c r="BHQ305" s="1"/>
      <c r="BHR305" s="1"/>
      <c r="BHS305" s="1"/>
      <c r="BHT305" s="1"/>
      <c r="BHU305" s="1"/>
      <c r="BHV305" s="1"/>
      <c r="BHW305" s="1"/>
      <c r="BHX305" s="1"/>
      <c r="BHY305" s="1"/>
      <c r="BHZ305" s="1"/>
      <c r="BIA305" s="1"/>
      <c r="BIB305" s="1"/>
      <c r="BIC305" s="1"/>
      <c r="BID305" s="1"/>
      <c r="BIE305" s="1"/>
      <c r="BIF305" s="1"/>
      <c r="BIG305" s="1"/>
      <c r="BIH305" s="1"/>
      <c r="BII305" s="1"/>
      <c r="BIJ305" s="1"/>
      <c r="BIK305" s="1"/>
      <c r="BIL305" s="1"/>
      <c r="BIM305" s="1"/>
      <c r="BIN305" s="1"/>
      <c r="BIO305" s="1"/>
      <c r="BIP305" s="1"/>
      <c r="BIQ305" s="1"/>
      <c r="BIR305" s="1"/>
      <c r="BIS305" s="1"/>
      <c r="BIT305" s="1"/>
      <c r="BIU305" s="1"/>
      <c r="BIV305" s="1"/>
      <c r="BIW305" s="1"/>
      <c r="BIX305" s="1"/>
      <c r="BIY305" s="1"/>
      <c r="BIZ305" s="1"/>
      <c r="BJA305" s="1"/>
      <c r="BJB305" s="1"/>
      <c r="BJC305" s="1"/>
      <c r="BJD305" s="1"/>
      <c r="BJE305" s="1"/>
      <c r="BJF305" s="1"/>
      <c r="BJG305" s="1"/>
      <c r="BJH305" s="1"/>
      <c r="BJI305" s="1"/>
      <c r="BJJ305" s="1"/>
      <c r="BJK305" s="1"/>
      <c r="BJL305" s="1"/>
      <c r="BJM305" s="1"/>
      <c r="BJN305" s="1"/>
      <c r="BJO305" s="1"/>
      <c r="BJP305" s="1"/>
      <c r="BJQ305" s="1"/>
      <c r="BJR305" s="1"/>
      <c r="BJS305" s="1"/>
      <c r="BJT305" s="1"/>
      <c r="BJU305" s="1"/>
      <c r="BJV305" s="1"/>
      <c r="BJW305" s="1"/>
      <c r="BJX305" s="1"/>
      <c r="BJY305" s="1"/>
      <c r="BJZ305" s="1"/>
      <c r="BKA305" s="1"/>
      <c r="BKB305" s="1"/>
      <c r="BKC305" s="1"/>
      <c r="BKD305" s="1"/>
      <c r="BKE305" s="1"/>
      <c r="BKF305" s="1"/>
      <c r="BKG305" s="1"/>
      <c r="BKH305" s="1"/>
      <c r="BKI305" s="1"/>
      <c r="BKJ305" s="1"/>
      <c r="BKK305" s="1"/>
      <c r="BKL305" s="1"/>
      <c r="BKM305" s="1"/>
      <c r="BKN305" s="1"/>
      <c r="BKO305" s="1"/>
      <c r="BKP305" s="1"/>
      <c r="BKQ305" s="1"/>
      <c r="BKR305" s="1"/>
      <c r="BKS305" s="1"/>
      <c r="BKT305" s="1"/>
      <c r="BKU305" s="1"/>
      <c r="BKV305" s="1"/>
      <c r="BKW305" s="1"/>
      <c r="BKX305" s="1"/>
      <c r="BKY305" s="1"/>
      <c r="BKZ305" s="1"/>
      <c r="BLA305" s="1"/>
      <c r="BLB305" s="1"/>
      <c r="BLC305" s="1"/>
      <c r="BLD305" s="1"/>
      <c r="BLE305" s="1"/>
      <c r="BLF305" s="1"/>
      <c r="BLG305" s="1"/>
      <c r="BLH305" s="1"/>
      <c r="BLI305" s="1"/>
      <c r="BLJ305" s="1"/>
      <c r="BLK305" s="1"/>
      <c r="BLL305" s="1"/>
      <c r="BLM305" s="1"/>
      <c r="BLN305" s="1"/>
      <c r="BLO305" s="1"/>
      <c r="BLP305" s="1"/>
      <c r="BLQ305" s="1"/>
      <c r="BLR305" s="1"/>
      <c r="BLS305" s="1"/>
      <c r="BLT305" s="1"/>
      <c r="BLU305" s="1"/>
      <c r="BLV305" s="1"/>
      <c r="BLW305" s="1"/>
      <c r="BLX305" s="1"/>
      <c r="BLY305" s="1"/>
      <c r="BLZ305" s="1"/>
      <c r="BMA305" s="1"/>
      <c r="BMB305" s="1"/>
      <c r="BMC305" s="1"/>
      <c r="BMD305" s="1"/>
      <c r="BME305" s="1"/>
      <c r="BMF305" s="1"/>
      <c r="BMG305" s="1"/>
      <c r="BMH305" s="1"/>
      <c r="BMI305" s="1"/>
      <c r="BMJ305" s="1"/>
      <c r="BMK305" s="1"/>
      <c r="BML305" s="1"/>
      <c r="BMM305" s="1"/>
      <c r="BMN305" s="1"/>
      <c r="BMO305" s="1"/>
      <c r="BMP305" s="1"/>
      <c r="BMQ305" s="1"/>
      <c r="BMR305" s="1"/>
      <c r="BMS305" s="1"/>
      <c r="BMT305" s="1"/>
      <c r="BMU305" s="1"/>
      <c r="BMV305" s="1"/>
      <c r="BMW305" s="1"/>
      <c r="BMX305" s="1"/>
      <c r="BMY305" s="1"/>
      <c r="BMZ305" s="1"/>
      <c r="BNA305" s="1"/>
      <c r="BNB305" s="1"/>
      <c r="BNC305" s="1"/>
      <c r="BND305" s="1"/>
      <c r="BNE305" s="1"/>
      <c r="BNF305" s="1"/>
      <c r="BNG305" s="1"/>
      <c r="BNH305" s="1"/>
      <c r="BNI305" s="1"/>
      <c r="BNJ305" s="1"/>
      <c r="BNK305" s="1"/>
      <c r="BNL305" s="1"/>
      <c r="BNM305" s="1"/>
      <c r="BNN305" s="1"/>
      <c r="BNO305" s="1"/>
      <c r="BNP305" s="1"/>
      <c r="BNQ305" s="1"/>
      <c r="BNR305" s="1"/>
      <c r="BNS305" s="1"/>
      <c r="BNT305" s="1"/>
      <c r="BNU305" s="1"/>
      <c r="BNV305" s="1"/>
      <c r="BNW305" s="1"/>
      <c r="BNX305" s="1"/>
      <c r="BNY305" s="1"/>
      <c r="BNZ305" s="1"/>
      <c r="BOA305" s="1"/>
      <c r="BOB305" s="1"/>
      <c r="BOC305" s="1"/>
      <c r="BOD305" s="1"/>
      <c r="BOE305" s="1"/>
      <c r="BOF305" s="1"/>
      <c r="BOG305" s="1"/>
      <c r="BOH305" s="1"/>
      <c r="BOI305" s="1"/>
      <c r="BOJ305" s="1"/>
      <c r="BOK305" s="1"/>
      <c r="BOL305" s="1"/>
      <c r="BOM305" s="1"/>
      <c r="BON305" s="1"/>
      <c r="BOO305" s="1"/>
      <c r="BOP305" s="1"/>
      <c r="BOQ305" s="1"/>
      <c r="BOR305" s="1"/>
      <c r="BOS305" s="1"/>
      <c r="BOT305" s="1"/>
      <c r="BOU305" s="1"/>
      <c r="BOV305" s="1"/>
      <c r="BOW305" s="1"/>
      <c r="BOX305" s="1"/>
      <c r="BOY305" s="1"/>
      <c r="BOZ305" s="1"/>
      <c r="BPA305" s="1"/>
      <c r="BPB305" s="1"/>
      <c r="BPC305" s="1"/>
      <c r="BPD305" s="1"/>
      <c r="BPE305" s="1"/>
      <c r="BPF305" s="1"/>
      <c r="BPG305" s="1"/>
      <c r="BPH305" s="1"/>
      <c r="BPI305" s="1"/>
      <c r="BPJ305" s="1"/>
      <c r="BPK305" s="1"/>
      <c r="BPL305" s="1"/>
      <c r="BPM305" s="1"/>
      <c r="BPN305" s="1"/>
      <c r="BPO305" s="1"/>
      <c r="BPP305" s="1"/>
      <c r="BPQ305" s="1"/>
      <c r="BPR305" s="1"/>
      <c r="BPS305" s="1"/>
      <c r="BPT305" s="1"/>
      <c r="BPU305" s="1"/>
      <c r="BPV305" s="1"/>
      <c r="BPW305" s="1"/>
      <c r="BPX305" s="1"/>
      <c r="BPY305" s="1"/>
      <c r="BPZ305" s="1"/>
      <c r="BQA305" s="1"/>
      <c r="BQB305" s="1"/>
      <c r="BQC305" s="1"/>
      <c r="BQD305" s="1"/>
      <c r="BQE305" s="1"/>
      <c r="BQF305" s="1"/>
      <c r="BQG305" s="1"/>
      <c r="BQH305" s="1"/>
      <c r="BQI305" s="1"/>
      <c r="BQJ305" s="1"/>
      <c r="BQK305" s="1"/>
      <c r="BQL305" s="1"/>
      <c r="BQM305" s="1"/>
      <c r="BQN305" s="1"/>
      <c r="BQO305" s="1"/>
      <c r="BQP305" s="1"/>
      <c r="BQQ305" s="1"/>
      <c r="BQR305" s="1"/>
      <c r="BQS305" s="1"/>
      <c r="BQT305" s="1"/>
      <c r="BQU305" s="1"/>
      <c r="BQV305" s="1"/>
      <c r="BQW305" s="1"/>
      <c r="BQX305" s="1"/>
      <c r="BQY305" s="1"/>
      <c r="BQZ305" s="1"/>
      <c r="BRA305" s="1"/>
      <c r="BRB305" s="1"/>
      <c r="BRC305" s="1"/>
      <c r="BRD305" s="1"/>
      <c r="BRE305" s="1"/>
      <c r="BRF305" s="1"/>
      <c r="BRG305" s="1"/>
      <c r="BRH305" s="1"/>
      <c r="BRI305" s="1"/>
      <c r="BRJ305" s="1"/>
      <c r="BRK305" s="1"/>
      <c r="BRL305" s="1"/>
      <c r="BRM305" s="1"/>
      <c r="BRN305" s="1"/>
      <c r="BRO305" s="1"/>
      <c r="BRP305" s="1"/>
      <c r="BRQ305" s="1"/>
      <c r="BRR305" s="1"/>
      <c r="BRS305" s="1"/>
      <c r="BRT305" s="1"/>
      <c r="BRU305" s="1"/>
      <c r="BRV305" s="1"/>
      <c r="BRW305" s="1"/>
      <c r="BRX305" s="1"/>
      <c r="BRY305" s="1"/>
      <c r="BRZ305" s="1"/>
      <c r="BSA305" s="1"/>
      <c r="BSB305" s="1"/>
      <c r="BSC305" s="1"/>
      <c r="BSD305" s="1"/>
      <c r="BSE305" s="1"/>
      <c r="BSF305" s="1"/>
      <c r="BSG305" s="1"/>
      <c r="BSH305" s="1"/>
      <c r="BSI305" s="1"/>
      <c r="BSJ305" s="1"/>
      <c r="BSK305" s="1"/>
      <c r="BSL305" s="1"/>
      <c r="BSM305" s="1"/>
      <c r="BSN305" s="1"/>
      <c r="BSO305" s="1"/>
      <c r="BSP305" s="1"/>
      <c r="BSQ305" s="1"/>
      <c r="BSR305" s="1"/>
      <c r="BSS305" s="1"/>
      <c r="BST305" s="1"/>
      <c r="BSU305" s="1"/>
      <c r="BSV305" s="1"/>
      <c r="BSW305" s="1"/>
      <c r="BSX305" s="1"/>
      <c r="BSY305" s="1"/>
      <c r="BSZ305" s="1"/>
      <c r="BTA305" s="1"/>
      <c r="BTB305" s="1"/>
      <c r="BTC305" s="1"/>
      <c r="BTD305" s="1"/>
      <c r="BTE305" s="1"/>
      <c r="BTF305" s="1"/>
      <c r="BTG305" s="1"/>
      <c r="BTH305" s="1"/>
      <c r="BTI305" s="1"/>
      <c r="BTJ305" s="1"/>
      <c r="BTK305" s="1"/>
      <c r="BTL305" s="1"/>
      <c r="BTM305" s="1"/>
      <c r="BTN305" s="1"/>
      <c r="BTO305" s="1"/>
      <c r="BTP305" s="1"/>
      <c r="BTQ305" s="1"/>
      <c r="BTR305" s="1"/>
      <c r="BTS305" s="1"/>
      <c r="BTT305" s="1"/>
      <c r="BTU305" s="1"/>
      <c r="BTV305" s="1"/>
      <c r="BTW305" s="1"/>
      <c r="BTX305" s="1"/>
      <c r="BTY305" s="1"/>
      <c r="BTZ305" s="1"/>
      <c r="BUA305" s="1"/>
      <c r="BUB305" s="1"/>
      <c r="BUC305" s="1"/>
      <c r="BUD305" s="1"/>
      <c r="BUE305" s="1"/>
      <c r="BUF305" s="1"/>
      <c r="BUG305" s="1"/>
      <c r="BUH305" s="1"/>
      <c r="BUI305" s="1"/>
      <c r="BUJ305" s="1"/>
      <c r="BUK305" s="1"/>
      <c r="BUL305" s="1"/>
      <c r="BUM305" s="1"/>
      <c r="BUN305" s="1"/>
      <c r="BUO305" s="1"/>
      <c r="BUP305" s="1"/>
      <c r="BUQ305" s="1"/>
      <c r="BUR305" s="1"/>
      <c r="BUS305" s="1"/>
      <c r="BUT305" s="1"/>
      <c r="BUU305" s="1"/>
      <c r="BUV305" s="1"/>
      <c r="BUW305" s="1"/>
      <c r="BUX305" s="1"/>
      <c r="BUY305" s="1"/>
      <c r="BUZ305" s="1"/>
      <c r="BVA305" s="1"/>
      <c r="BVB305" s="1"/>
      <c r="BVC305" s="1"/>
      <c r="BVD305" s="1"/>
      <c r="BVE305" s="1"/>
      <c r="BVF305" s="1"/>
      <c r="BVG305" s="1"/>
      <c r="BVH305" s="1"/>
      <c r="BVI305" s="1"/>
      <c r="BVJ305" s="1"/>
      <c r="BVK305" s="1"/>
      <c r="BVL305" s="1"/>
      <c r="BVM305" s="1"/>
      <c r="BVN305" s="1"/>
      <c r="BVO305" s="1"/>
      <c r="BVP305" s="1"/>
      <c r="BVQ305" s="1"/>
      <c r="BVR305" s="1"/>
      <c r="BVS305" s="1"/>
      <c r="BVT305" s="1"/>
      <c r="BVU305" s="1"/>
      <c r="BVV305" s="1"/>
      <c r="BVW305" s="1"/>
      <c r="BVX305" s="1"/>
      <c r="BVY305" s="1"/>
      <c r="BVZ305" s="1"/>
      <c r="BWA305" s="1"/>
      <c r="BWB305" s="1"/>
      <c r="BWC305" s="1"/>
      <c r="BWD305" s="1"/>
      <c r="BWE305" s="1"/>
      <c r="BWF305" s="1"/>
      <c r="BWG305" s="1"/>
      <c r="BWH305" s="1"/>
      <c r="BWI305" s="1"/>
      <c r="BWJ305" s="1"/>
      <c r="BWK305" s="1"/>
      <c r="BWL305" s="1"/>
      <c r="BWM305" s="1"/>
      <c r="BWN305" s="1"/>
      <c r="BWO305" s="1"/>
      <c r="BWP305" s="1"/>
      <c r="BWQ305" s="1"/>
      <c r="BWR305" s="1"/>
      <c r="BWS305" s="1"/>
      <c r="BWT305" s="1"/>
      <c r="BWU305" s="1"/>
      <c r="BWV305" s="1"/>
      <c r="BWW305" s="1"/>
      <c r="BWX305" s="1"/>
      <c r="BWY305" s="1"/>
      <c r="BWZ305" s="1"/>
      <c r="BXA305" s="1"/>
      <c r="BXB305" s="1"/>
      <c r="BXC305" s="1"/>
      <c r="BXD305" s="1"/>
      <c r="BXE305" s="1"/>
      <c r="BXF305" s="1"/>
      <c r="BXG305" s="1"/>
      <c r="BXH305" s="1"/>
      <c r="BXI305" s="1"/>
      <c r="BXJ305" s="1"/>
      <c r="BXK305" s="1"/>
      <c r="BXL305" s="1"/>
      <c r="BXM305" s="1"/>
      <c r="BXN305" s="1"/>
      <c r="BXO305" s="1"/>
      <c r="BXP305" s="1"/>
      <c r="BXQ305" s="1"/>
      <c r="BXR305" s="1"/>
      <c r="BXS305" s="1"/>
      <c r="BXT305" s="1"/>
      <c r="BXU305" s="1"/>
      <c r="BXV305" s="1"/>
      <c r="BXW305" s="1"/>
      <c r="BXX305" s="1"/>
      <c r="BXY305" s="1"/>
      <c r="BXZ305" s="1"/>
      <c r="BYA305" s="1"/>
      <c r="BYB305" s="1"/>
      <c r="BYC305" s="1"/>
      <c r="BYD305" s="1"/>
      <c r="BYE305" s="1"/>
      <c r="BYF305" s="1"/>
      <c r="BYG305" s="1"/>
      <c r="BYH305" s="1"/>
      <c r="BYI305" s="1"/>
      <c r="BYJ305" s="1"/>
      <c r="BYK305" s="1"/>
      <c r="BYL305" s="1"/>
      <c r="BYM305" s="1"/>
      <c r="BYN305" s="1"/>
      <c r="BYO305" s="1"/>
      <c r="BYP305" s="1"/>
      <c r="BYQ305" s="1"/>
      <c r="BYR305" s="1"/>
      <c r="BYS305" s="1"/>
      <c r="BYT305" s="1"/>
      <c r="BYU305" s="1"/>
      <c r="BYV305" s="1"/>
      <c r="BYW305" s="1"/>
      <c r="BYX305" s="1"/>
      <c r="BYY305" s="1"/>
      <c r="BYZ305" s="1"/>
      <c r="BZA305" s="1"/>
      <c r="BZB305" s="1"/>
      <c r="BZC305" s="1"/>
      <c r="BZD305" s="1"/>
      <c r="BZE305" s="1"/>
      <c r="BZF305" s="1"/>
      <c r="BZG305" s="1"/>
      <c r="BZH305" s="1"/>
      <c r="BZI305" s="1"/>
      <c r="BZJ305" s="1"/>
      <c r="BZK305" s="1"/>
      <c r="BZL305" s="1"/>
      <c r="BZM305" s="1"/>
      <c r="BZN305" s="1"/>
      <c r="BZO305" s="1"/>
      <c r="BZP305" s="1"/>
      <c r="BZQ305" s="1"/>
      <c r="BZR305" s="1"/>
      <c r="BZS305" s="1"/>
      <c r="BZT305" s="1"/>
      <c r="BZU305" s="1"/>
      <c r="BZV305" s="1"/>
      <c r="BZW305" s="1"/>
      <c r="BZX305" s="1"/>
      <c r="BZY305" s="1"/>
      <c r="BZZ305" s="1"/>
      <c r="CAA305" s="1"/>
      <c r="CAB305" s="1"/>
      <c r="CAC305" s="1"/>
      <c r="CAD305" s="1"/>
      <c r="CAE305" s="1"/>
      <c r="CAF305" s="1"/>
      <c r="CAG305" s="1"/>
      <c r="CAH305" s="1"/>
      <c r="CAI305" s="1"/>
      <c r="CAJ305" s="1"/>
      <c r="CAK305" s="1"/>
      <c r="CAL305" s="1"/>
      <c r="CAM305" s="1"/>
      <c r="CAN305" s="1"/>
      <c r="CAO305" s="1"/>
      <c r="CAP305" s="1"/>
      <c r="CAQ305" s="1"/>
      <c r="CAR305" s="1"/>
      <c r="CAS305" s="1"/>
      <c r="CAT305" s="1"/>
      <c r="CAU305" s="1"/>
      <c r="CAV305" s="1"/>
      <c r="CAW305" s="1"/>
      <c r="CAX305" s="1"/>
      <c r="CAY305" s="1"/>
      <c r="CAZ305" s="1"/>
      <c r="CBA305" s="1"/>
      <c r="CBB305" s="1"/>
      <c r="CBC305" s="1"/>
      <c r="CBD305" s="1"/>
      <c r="CBE305" s="1"/>
      <c r="CBF305" s="1"/>
      <c r="CBG305" s="1"/>
      <c r="CBH305" s="1"/>
      <c r="CBI305" s="1"/>
      <c r="CBJ305" s="1"/>
      <c r="CBK305" s="1"/>
      <c r="CBL305" s="1"/>
      <c r="CBM305" s="1"/>
      <c r="CBN305" s="1"/>
      <c r="CBO305" s="1"/>
      <c r="CBP305" s="1"/>
      <c r="CBQ305" s="1"/>
      <c r="CBR305" s="1"/>
      <c r="CBS305" s="1"/>
      <c r="CBT305" s="1"/>
      <c r="CBU305" s="1"/>
      <c r="CBV305" s="1"/>
      <c r="CBW305" s="1"/>
      <c r="CBX305" s="1"/>
      <c r="CBY305" s="1"/>
      <c r="CBZ305" s="1"/>
      <c r="CCA305" s="1"/>
      <c r="CCB305" s="1"/>
      <c r="CCC305" s="1"/>
      <c r="CCD305" s="1"/>
      <c r="CCE305" s="1"/>
      <c r="CCF305" s="1"/>
      <c r="CCG305" s="1"/>
      <c r="CCH305" s="1"/>
      <c r="CCI305" s="1"/>
      <c r="CCJ305" s="1"/>
      <c r="CCK305" s="1"/>
      <c r="CCL305" s="1"/>
      <c r="CCM305" s="1"/>
      <c r="CCN305" s="1"/>
      <c r="CCO305" s="1"/>
      <c r="CCP305" s="1"/>
      <c r="CCQ305" s="1"/>
      <c r="CCR305" s="1"/>
      <c r="CCS305" s="1"/>
      <c r="CCT305" s="1"/>
      <c r="CCU305" s="1"/>
      <c r="CCV305" s="1"/>
      <c r="CCW305" s="1"/>
      <c r="CCX305" s="1"/>
      <c r="CCY305" s="1"/>
      <c r="CCZ305" s="1"/>
      <c r="CDA305" s="1"/>
      <c r="CDB305" s="1"/>
      <c r="CDC305" s="1"/>
      <c r="CDD305" s="1"/>
      <c r="CDE305" s="1"/>
      <c r="CDF305" s="1"/>
      <c r="CDG305" s="1"/>
      <c r="CDH305" s="1"/>
      <c r="CDI305" s="1"/>
      <c r="CDJ305" s="1"/>
      <c r="CDK305" s="1"/>
      <c r="CDL305" s="1"/>
      <c r="CDM305" s="1"/>
      <c r="CDN305" s="1"/>
      <c r="CDO305" s="1"/>
      <c r="CDP305" s="1"/>
      <c r="CDQ305" s="1"/>
      <c r="CDR305" s="1"/>
      <c r="CDS305" s="1"/>
      <c r="CDT305" s="1"/>
      <c r="CDU305" s="1"/>
      <c r="CDV305" s="1"/>
      <c r="CDW305" s="1"/>
      <c r="CDX305" s="1"/>
      <c r="CDY305" s="1"/>
      <c r="CDZ305" s="1"/>
      <c r="CEA305" s="1"/>
      <c r="CEB305" s="1"/>
      <c r="CEC305" s="1"/>
      <c r="CED305" s="1"/>
      <c r="CEE305" s="1"/>
      <c r="CEF305" s="1"/>
      <c r="CEG305" s="1"/>
      <c r="CEH305" s="1"/>
      <c r="CEI305" s="1"/>
      <c r="CEJ305" s="1"/>
      <c r="CEK305" s="1"/>
      <c r="CEL305" s="1"/>
      <c r="CEM305" s="1"/>
      <c r="CEN305" s="1"/>
      <c r="CEO305" s="1"/>
      <c r="CEP305" s="1"/>
      <c r="CEQ305" s="1"/>
      <c r="CER305" s="1"/>
      <c r="CES305" s="1"/>
      <c r="CET305" s="1"/>
      <c r="CEU305" s="1"/>
      <c r="CEV305" s="1"/>
      <c r="CEW305" s="1"/>
      <c r="CEX305" s="1"/>
      <c r="CEY305" s="1"/>
      <c r="CEZ305" s="1"/>
      <c r="CFA305" s="1"/>
      <c r="CFB305" s="1"/>
      <c r="CFC305" s="1"/>
      <c r="CFD305" s="1"/>
      <c r="CFE305" s="1"/>
      <c r="CFF305" s="1"/>
      <c r="CFG305" s="1"/>
      <c r="CFH305" s="1"/>
      <c r="CFI305" s="1"/>
      <c r="CFJ305" s="1"/>
      <c r="CFK305" s="1"/>
      <c r="CFL305" s="1"/>
      <c r="CFM305" s="1"/>
      <c r="CFN305" s="1"/>
      <c r="CFO305" s="1"/>
      <c r="CFP305" s="1"/>
      <c r="CFQ305" s="1"/>
      <c r="CFR305" s="1"/>
      <c r="CFS305" s="1"/>
      <c r="CFT305" s="1"/>
      <c r="CFU305" s="1"/>
      <c r="CFV305" s="1"/>
      <c r="CFW305" s="1"/>
      <c r="CFX305" s="1"/>
      <c r="CFY305" s="1"/>
      <c r="CFZ305" s="1"/>
      <c r="CGA305" s="1"/>
      <c r="CGB305" s="1"/>
      <c r="CGC305" s="1"/>
      <c r="CGD305" s="1"/>
      <c r="CGE305" s="1"/>
      <c r="CGF305" s="1"/>
      <c r="CGG305" s="1"/>
      <c r="CGH305" s="1"/>
      <c r="CGI305" s="1"/>
      <c r="CGJ305" s="1"/>
      <c r="CGK305" s="1"/>
      <c r="CGL305" s="1"/>
      <c r="CGM305" s="1"/>
      <c r="CGN305" s="1"/>
      <c r="CGO305" s="1"/>
      <c r="CGP305" s="1"/>
      <c r="CGQ305" s="1"/>
      <c r="CGR305" s="1"/>
      <c r="CGS305" s="1"/>
      <c r="CGT305" s="1"/>
      <c r="CGU305" s="1"/>
      <c r="CGV305" s="1"/>
      <c r="CGW305" s="1"/>
      <c r="CGX305" s="1"/>
      <c r="CGY305" s="1"/>
      <c r="CGZ305" s="1"/>
      <c r="CHA305" s="1"/>
      <c r="CHB305" s="1"/>
      <c r="CHC305" s="1"/>
      <c r="CHD305" s="1"/>
      <c r="CHE305" s="1"/>
      <c r="CHF305" s="1"/>
      <c r="CHG305" s="1"/>
      <c r="CHH305" s="1"/>
      <c r="CHI305" s="1"/>
      <c r="CHJ305" s="1"/>
      <c r="CHK305" s="1"/>
      <c r="CHL305" s="1"/>
      <c r="CHM305" s="1"/>
      <c r="CHN305" s="1"/>
      <c r="CHO305" s="1"/>
      <c r="CHP305" s="1"/>
      <c r="CHQ305" s="1"/>
      <c r="CHR305" s="1"/>
      <c r="CHS305" s="1"/>
      <c r="CHT305" s="1"/>
      <c r="CHU305" s="1"/>
      <c r="CHV305" s="1"/>
      <c r="CHW305" s="1"/>
      <c r="CHX305" s="1"/>
      <c r="CHY305" s="1"/>
      <c r="CHZ305" s="1"/>
      <c r="CIA305" s="1"/>
      <c r="CIB305" s="1"/>
      <c r="CIC305" s="1"/>
      <c r="CID305" s="1"/>
      <c r="CIE305" s="1"/>
      <c r="CIF305" s="1"/>
      <c r="CIG305" s="1"/>
      <c r="CIH305" s="1"/>
      <c r="CII305" s="1"/>
      <c r="CIJ305" s="1"/>
      <c r="CIK305" s="1"/>
      <c r="CIL305" s="1"/>
      <c r="CIM305" s="1"/>
      <c r="CIN305" s="1"/>
      <c r="CIO305" s="1"/>
      <c r="CIP305" s="1"/>
      <c r="CIQ305" s="1"/>
      <c r="CIR305" s="1"/>
      <c r="CIS305" s="1"/>
      <c r="CIT305" s="1"/>
      <c r="CIU305" s="1"/>
      <c r="CIV305" s="1"/>
      <c r="CIW305" s="1"/>
      <c r="CIX305" s="1"/>
      <c r="CIY305" s="1"/>
      <c r="CIZ305" s="1"/>
      <c r="CJA305" s="1"/>
      <c r="CJB305" s="1"/>
      <c r="CJC305" s="1"/>
      <c r="CJD305" s="1"/>
      <c r="CJE305" s="1"/>
      <c r="CJF305" s="1"/>
      <c r="CJG305" s="1"/>
      <c r="CJH305" s="1"/>
      <c r="CJI305" s="1"/>
      <c r="CJJ305" s="1"/>
      <c r="CJK305" s="1"/>
      <c r="CJL305" s="1"/>
      <c r="CJM305" s="1"/>
      <c r="CJN305" s="1"/>
      <c r="CJO305" s="1"/>
      <c r="CJP305" s="1"/>
      <c r="CJQ305" s="1"/>
      <c r="CJR305" s="1"/>
      <c r="CJS305" s="1"/>
      <c r="CJT305" s="1"/>
      <c r="CJU305" s="1"/>
      <c r="CJV305" s="1"/>
      <c r="CJW305" s="1"/>
      <c r="CJX305" s="1"/>
      <c r="CJY305" s="1"/>
      <c r="CJZ305" s="1"/>
      <c r="CKA305" s="1"/>
      <c r="CKB305" s="1"/>
      <c r="CKC305" s="1"/>
      <c r="CKD305" s="1"/>
      <c r="CKE305" s="1"/>
      <c r="CKF305" s="1"/>
      <c r="CKG305" s="1"/>
      <c r="CKH305" s="1"/>
      <c r="CKI305" s="1"/>
      <c r="CKJ305" s="1"/>
      <c r="CKK305" s="1"/>
      <c r="CKL305" s="1"/>
      <c r="CKM305" s="1"/>
      <c r="CKN305" s="1"/>
      <c r="CKO305" s="1"/>
      <c r="CKP305" s="1"/>
      <c r="CKQ305" s="1"/>
      <c r="CKR305" s="1"/>
      <c r="CKS305" s="1"/>
      <c r="CKT305" s="1"/>
      <c r="CKU305" s="1"/>
      <c r="CKV305" s="1"/>
      <c r="CKW305" s="1"/>
      <c r="CKX305" s="1"/>
      <c r="CKY305" s="1"/>
      <c r="CKZ305" s="1"/>
      <c r="CLA305" s="1"/>
      <c r="CLB305" s="1"/>
      <c r="CLC305" s="1"/>
      <c r="CLD305" s="1"/>
      <c r="CLE305" s="1"/>
      <c r="CLF305" s="1"/>
      <c r="CLG305" s="1"/>
      <c r="CLH305" s="1"/>
      <c r="CLI305" s="1"/>
      <c r="CLJ305" s="1"/>
      <c r="CLK305" s="1"/>
      <c r="CLL305" s="1"/>
      <c r="CLM305" s="1"/>
      <c r="CLN305" s="1"/>
      <c r="CLO305" s="1"/>
      <c r="CLP305" s="1"/>
      <c r="CLQ305" s="1"/>
      <c r="CLR305" s="1"/>
      <c r="CLS305" s="1"/>
      <c r="CLT305" s="1"/>
      <c r="CLU305" s="1"/>
      <c r="CLV305" s="1"/>
      <c r="CLW305" s="1"/>
      <c r="CLX305" s="1"/>
      <c r="CLY305" s="1"/>
      <c r="CLZ305" s="1"/>
      <c r="CMA305" s="1"/>
      <c r="CMB305" s="1"/>
      <c r="CMC305" s="1"/>
      <c r="CMD305" s="1"/>
      <c r="CME305" s="1"/>
      <c r="CMF305" s="1"/>
      <c r="CMG305" s="1"/>
      <c r="CMH305" s="1"/>
      <c r="CMI305" s="1"/>
      <c r="CMJ305" s="1"/>
      <c r="CMK305" s="1"/>
      <c r="CML305" s="1"/>
      <c r="CMM305" s="1"/>
      <c r="CMN305" s="1"/>
      <c r="CMO305" s="1"/>
      <c r="CMP305" s="1"/>
      <c r="CMQ305" s="1"/>
      <c r="CMR305" s="1"/>
      <c r="CMS305" s="1"/>
      <c r="CMT305" s="1"/>
      <c r="CMU305" s="1"/>
      <c r="CMV305" s="1"/>
      <c r="CMW305" s="1"/>
      <c r="CMX305" s="1"/>
      <c r="CMY305" s="1"/>
      <c r="CMZ305" s="1"/>
      <c r="CNA305" s="1"/>
      <c r="CNB305" s="1"/>
      <c r="CNC305" s="1"/>
      <c r="CND305" s="1"/>
      <c r="CNE305" s="1"/>
      <c r="CNF305" s="1"/>
      <c r="CNG305" s="1"/>
      <c r="CNH305" s="1"/>
      <c r="CNI305" s="1"/>
      <c r="CNJ305" s="1"/>
      <c r="CNK305" s="1"/>
      <c r="CNL305" s="1"/>
      <c r="CNM305" s="1"/>
      <c r="CNN305" s="1"/>
      <c r="CNO305" s="1"/>
      <c r="CNP305" s="1"/>
      <c r="CNQ305" s="1"/>
      <c r="CNR305" s="1"/>
      <c r="CNS305" s="1"/>
      <c r="CNT305" s="1"/>
      <c r="CNU305" s="1"/>
      <c r="CNV305" s="1"/>
      <c r="CNW305" s="1"/>
      <c r="CNX305" s="1"/>
      <c r="CNY305" s="1"/>
      <c r="CNZ305" s="1"/>
      <c r="COA305" s="1"/>
      <c r="COB305" s="1"/>
      <c r="COC305" s="1"/>
      <c r="COD305" s="1"/>
      <c r="COE305" s="1"/>
      <c r="COF305" s="1"/>
      <c r="COG305" s="1"/>
      <c r="COH305" s="1"/>
      <c r="COI305" s="1"/>
      <c r="COJ305" s="1"/>
      <c r="COK305" s="1"/>
      <c r="COL305" s="1"/>
      <c r="COM305" s="1"/>
      <c r="CON305" s="1"/>
      <c r="COO305" s="1"/>
      <c r="COP305" s="1"/>
      <c r="COQ305" s="1"/>
      <c r="COR305" s="1"/>
      <c r="COS305" s="1"/>
      <c r="COT305" s="1"/>
      <c r="COU305" s="1"/>
      <c r="COV305" s="1"/>
      <c r="COW305" s="1"/>
      <c r="COX305" s="1"/>
      <c r="COY305" s="1"/>
      <c r="COZ305" s="1"/>
      <c r="CPA305" s="1"/>
      <c r="CPB305" s="1"/>
      <c r="CPC305" s="1"/>
      <c r="CPD305" s="1"/>
      <c r="CPE305" s="1"/>
      <c r="CPF305" s="1"/>
      <c r="CPG305" s="1"/>
      <c r="CPH305" s="1"/>
      <c r="CPI305" s="1"/>
      <c r="CPJ305" s="1"/>
      <c r="CPK305" s="1"/>
      <c r="CPL305" s="1"/>
      <c r="CPM305" s="1"/>
      <c r="CPN305" s="1"/>
      <c r="CPO305" s="1"/>
      <c r="CPP305" s="1"/>
      <c r="CPQ305" s="1"/>
      <c r="CPR305" s="1"/>
      <c r="CPS305" s="1"/>
      <c r="CPT305" s="1"/>
      <c r="CPU305" s="1"/>
      <c r="CPV305" s="1"/>
      <c r="CPW305" s="1"/>
      <c r="CPX305" s="1"/>
      <c r="CPY305" s="1"/>
      <c r="CPZ305" s="1"/>
      <c r="CQA305" s="1"/>
      <c r="CQB305" s="1"/>
      <c r="CQC305" s="1"/>
      <c r="CQD305" s="1"/>
      <c r="CQE305" s="1"/>
      <c r="CQF305" s="1"/>
      <c r="CQG305" s="1"/>
      <c r="CQH305" s="1"/>
      <c r="CQI305" s="1"/>
      <c r="CQJ305" s="1"/>
      <c r="CQK305" s="1"/>
      <c r="CQL305" s="1"/>
      <c r="CQM305" s="1"/>
      <c r="CQN305" s="1"/>
      <c r="CQO305" s="1"/>
      <c r="CQP305" s="1"/>
      <c r="CQQ305" s="1"/>
      <c r="CQR305" s="1"/>
      <c r="CQS305" s="1"/>
      <c r="CQT305" s="1"/>
      <c r="CQU305" s="1"/>
      <c r="CQV305" s="1"/>
      <c r="CQW305" s="1"/>
      <c r="CQX305" s="1"/>
      <c r="CQY305" s="1"/>
      <c r="CQZ305" s="1"/>
      <c r="CRA305" s="1"/>
      <c r="CRB305" s="1"/>
      <c r="CRC305" s="1"/>
      <c r="CRD305" s="1"/>
      <c r="CRE305" s="1"/>
      <c r="CRF305" s="1"/>
      <c r="CRG305" s="1"/>
      <c r="CRH305" s="1"/>
      <c r="CRI305" s="1"/>
      <c r="CRJ305" s="1"/>
      <c r="CRK305" s="1"/>
      <c r="CRL305" s="1"/>
      <c r="CRM305" s="1"/>
      <c r="CRN305" s="1"/>
      <c r="CRO305" s="1"/>
      <c r="CRP305" s="1"/>
      <c r="CRQ305" s="1"/>
      <c r="CRR305" s="1"/>
      <c r="CRS305" s="1"/>
      <c r="CRT305" s="1"/>
      <c r="CRU305" s="1"/>
      <c r="CRV305" s="1"/>
      <c r="CRW305" s="1"/>
      <c r="CRX305" s="1"/>
      <c r="CRY305" s="1"/>
      <c r="CRZ305" s="1"/>
      <c r="CSA305" s="1"/>
      <c r="CSB305" s="1"/>
      <c r="CSC305" s="1"/>
      <c r="CSD305" s="1"/>
      <c r="CSE305" s="1"/>
      <c r="CSF305" s="1"/>
      <c r="CSG305" s="1"/>
      <c r="CSH305" s="1"/>
      <c r="CSI305" s="1"/>
      <c r="CSJ305" s="1"/>
      <c r="CSK305" s="1"/>
      <c r="CSL305" s="1"/>
      <c r="CSM305" s="1"/>
      <c r="CSN305" s="1"/>
      <c r="CSO305" s="1"/>
      <c r="CSP305" s="1"/>
      <c r="CSQ305" s="1"/>
      <c r="CSR305" s="1"/>
      <c r="CSS305" s="1"/>
      <c r="CST305" s="1"/>
      <c r="CSU305" s="1"/>
      <c r="CSV305" s="1"/>
      <c r="CSW305" s="1"/>
      <c r="CSX305" s="1"/>
      <c r="CSY305" s="1"/>
      <c r="CSZ305" s="1"/>
      <c r="CTA305" s="1"/>
      <c r="CTB305" s="1"/>
      <c r="CTC305" s="1"/>
      <c r="CTD305" s="1"/>
      <c r="CTE305" s="1"/>
      <c r="CTF305" s="1"/>
      <c r="CTG305" s="1"/>
      <c r="CTH305" s="1"/>
      <c r="CTI305" s="1"/>
      <c r="CTJ305" s="1"/>
      <c r="CTK305" s="1"/>
      <c r="CTL305" s="1"/>
      <c r="CTM305" s="1"/>
      <c r="CTN305" s="1"/>
      <c r="CTO305" s="1"/>
      <c r="CTP305" s="1"/>
      <c r="CTQ305" s="1"/>
      <c r="CTR305" s="1"/>
      <c r="CTS305" s="1"/>
      <c r="CTT305" s="1"/>
      <c r="CTU305" s="1"/>
      <c r="CTV305" s="1"/>
      <c r="CTW305" s="1"/>
      <c r="CTX305" s="1"/>
      <c r="CTY305" s="1"/>
      <c r="CTZ305" s="1"/>
      <c r="CUA305" s="1"/>
      <c r="CUB305" s="1"/>
      <c r="CUC305" s="1"/>
      <c r="CUD305" s="1"/>
      <c r="CUE305" s="1"/>
      <c r="CUF305" s="1"/>
      <c r="CUG305" s="1"/>
      <c r="CUH305" s="1"/>
      <c r="CUI305" s="1"/>
      <c r="CUJ305" s="1"/>
      <c r="CUK305" s="1"/>
      <c r="CUL305" s="1"/>
      <c r="CUM305" s="1"/>
      <c r="CUN305" s="1"/>
      <c r="CUO305" s="1"/>
      <c r="CUP305" s="1"/>
      <c r="CUQ305" s="1"/>
      <c r="CUR305" s="1"/>
      <c r="CUS305" s="1"/>
      <c r="CUT305" s="1"/>
      <c r="CUU305" s="1"/>
      <c r="CUV305" s="1"/>
      <c r="CUW305" s="1"/>
      <c r="CUX305" s="1"/>
      <c r="CUY305" s="1"/>
      <c r="CUZ305" s="1"/>
      <c r="CVA305" s="1"/>
      <c r="CVB305" s="1"/>
      <c r="CVC305" s="1"/>
      <c r="CVD305" s="1"/>
      <c r="CVE305" s="1"/>
      <c r="CVF305" s="1"/>
      <c r="CVG305" s="1"/>
      <c r="CVH305" s="1"/>
      <c r="CVI305" s="1"/>
      <c r="CVJ305" s="1"/>
      <c r="CVK305" s="1"/>
      <c r="CVL305" s="1"/>
      <c r="CVM305" s="1"/>
      <c r="CVN305" s="1"/>
      <c r="CVO305" s="1"/>
      <c r="CVP305" s="1"/>
      <c r="CVQ305" s="1"/>
      <c r="CVR305" s="1"/>
      <c r="CVS305" s="1"/>
      <c r="CVT305" s="1"/>
      <c r="CVU305" s="1"/>
      <c r="CVV305" s="1"/>
      <c r="CVW305" s="1"/>
      <c r="CVX305" s="1"/>
      <c r="CVY305" s="1"/>
      <c r="CVZ305" s="1"/>
      <c r="CWA305" s="1"/>
      <c r="CWB305" s="1"/>
      <c r="CWC305" s="1"/>
      <c r="CWD305" s="1"/>
      <c r="CWE305" s="1"/>
      <c r="CWF305" s="1"/>
      <c r="CWG305" s="1"/>
      <c r="CWH305" s="1"/>
      <c r="CWI305" s="1"/>
      <c r="CWJ305" s="1"/>
      <c r="CWK305" s="1"/>
      <c r="CWL305" s="1"/>
      <c r="CWM305" s="1"/>
      <c r="CWN305" s="1"/>
      <c r="CWO305" s="1"/>
      <c r="CWP305" s="1"/>
      <c r="CWQ305" s="1"/>
      <c r="CWR305" s="1"/>
      <c r="CWS305" s="1"/>
      <c r="CWT305" s="1"/>
      <c r="CWU305" s="1"/>
      <c r="CWV305" s="1"/>
      <c r="CWW305" s="1"/>
      <c r="CWX305" s="1"/>
      <c r="CWY305" s="1"/>
      <c r="CWZ305" s="1"/>
      <c r="CXA305" s="1"/>
      <c r="CXB305" s="1"/>
      <c r="CXC305" s="1"/>
      <c r="CXD305" s="1"/>
      <c r="CXE305" s="1"/>
      <c r="CXF305" s="1"/>
      <c r="CXG305" s="1"/>
      <c r="CXH305" s="1"/>
      <c r="CXI305" s="1"/>
      <c r="CXJ305" s="1"/>
      <c r="CXK305" s="1"/>
      <c r="CXL305" s="1"/>
      <c r="CXM305" s="1"/>
      <c r="CXN305" s="1"/>
      <c r="CXO305" s="1"/>
      <c r="CXP305" s="1"/>
      <c r="CXQ305" s="1"/>
      <c r="CXR305" s="1"/>
      <c r="CXS305" s="1"/>
      <c r="CXT305" s="1"/>
      <c r="CXU305" s="1"/>
      <c r="CXV305" s="1"/>
      <c r="CXW305" s="1"/>
      <c r="CXX305" s="1"/>
      <c r="CXY305" s="1"/>
      <c r="CXZ305" s="1"/>
      <c r="CYA305" s="1"/>
      <c r="CYB305" s="1"/>
      <c r="CYC305" s="1"/>
      <c r="CYD305" s="1"/>
      <c r="CYE305" s="1"/>
      <c r="CYF305" s="1"/>
      <c r="CYG305" s="1"/>
      <c r="CYH305" s="1"/>
      <c r="CYI305" s="1"/>
      <c r="CYJ305" s="1"/>
      <c r="CYK305" s="1"/>
      <c r="CYL305" s="1"/>
      <c r="CYM305" s="1"/>
      <c r="CYN305" s="1"/>
      <c r="CYO305" s="1"/>
      <c r="CYP305" s="1"/>
      <c r="CYQ305" s="1"/>
      <c r="CYR305" s="1"/>
      <c r="CYS305" s="1"/>
      <c r="CYT305" s="1"/>
      <c r="CYU305" s="1"/>
      <c r="CYV305" s="1"/>
      <c r="CYW305" s="1"/>
      <c r="CYX305" s="1"/>
      <c r="CYY305" s="1"/>
      <c r="CYZ305" s="1"/>
      <c r="CZA305" s="1"/>
      <c r="CZB305" s="1"/>
      <c r="CZC305" s="1"/>
      <c r="CZD305" s="1"/>
      <c r="CZE305" s="1"/>
      <c r="CZF305" s="1"/>
      <c r="CZG305" s="1"/>
      <c r="CZH305" s="1"/>
      <c r="CZI305" s="1"/>
      <c r="CZJ305" s="1"/>
      <c r="CZK305" s="1"/>
      <c r="CZL305" s="1"/>
      <c r="CZM305" s="1"/>
      <c r="CZN305" s="1"/>
      <c r="CZO305" s="1"/>
      <c r="CZP305" s="1"/>
      <c r="CZQ305" s="1"/>
      <c r="CZR305" s="1"/>
      <c r="CZS305" s="1"/>
      <c r="CZT305" s="1"/>
      <c r="CZU305" s="1"/>
      <c r="CZV305" s="1"/>
      <c r="CZW305" s="1"/>
      <c r="CZX305" s="1"/>
      <c r="CZY305" s="1"/>
      <c r="CZZ305" s="1"/>
      <c r="DAA305" s="1"/>
      <c r="DAB305" s="1"/>
      <c r="DAC305" s="1"/>
      <c r="DAD305" s="1"/>
      <c r="DAE305" s="1"/>
      <c r="DAF305" s="1"/>
      <c r="DAG305" s="1"/>
      <c r="DAH305" s="1"/>
      <c r="DAI305" s="1"/>
      <c r="DAJ305" s="1"/>
      <c r="DAK305" s="1"/>
      <c r="DAL305" s="1"/>
      <c r="DAM305" s="1"/>
      <c r="DAN305" s="1"/>
      <c r="DAO305" s="1"/>
      <c r="DAP305" s="1"/>
      <c r="DAQ305" s="1"/>
      <c r="DAR305" s="1"/>
      <c r="DAS305" s="1"/>
      <c r="DAT305" s="1"/>
      <c r="DAU305" s="1"/>
      <c r="DAV305" s="1"/>
      <c r="DAW305" s="1"/>
      <c r="DAX305" s="1"/>
      <c r="DAY305" s="1"/>
      <c r="DAZ305" s="1"/>
      <c r="DBA305" s="1"/>
      <c r="DBB305" s="1"/>
      <c r="DBC305" s="1"/>
      <c r="DBD305" s="1"/>
      <c r="DBE305" s="1"/>
      <c r="DBF305" s="1"/>
      <c r="DBG305" s="1"/>
      <c r="DBH305" s="1"/>
      <c r="DBI305" s="1"/>
      <c r="DBJ305" s="1"/>
      <c r="DBK305" s="1"/>
      <c r="DBL305" s="1"/>
      <c r="DBM305" s="1"/>
      <c r="DBN305" s="1"/>
      <c r="DBO305" s="1"/>
      <c r="DBP305" s="1"/>
      <c r="DBQ305" s="1"/>
      <c r="DBR305" s="1"/>
      <c r="DBS305" s="1"/>
      <c r="DBT305" s="1"/>
      <c r="DBU305" s="1"/>
      <c r="DBV305" s="1"/>
      <c r="DBW305" s="1"/>
      <c r="DBX305" s="1"/>
      <c r="DBY305" s="1"/>
      <c r="DBZ305" s="1"/>
      <c r="DCA305" s="1"/>
      <c r="DCB305" s="1"/>
      <c r="DCC305" s="1"/>
      <c r="DCD305" s="1"/>
      <c r="DCE305" s="1"/>
      <c r="DCF305" s="1"/>
      <c r="DCG305" s="1"/>
      <c r="DCH305" s="1"/>
      <c r="DCI305" s="1"/>
      <c r="DCJ305" s="1"/>
      <c r="DCK305" s="1"/>
      <c r="DCL305" s="1"/>
      <c r="DCM305" s="1"/>
      <c r="DCN305" s="1"/>
      <c r="DCO305" s="1"/>
      <c r="DCP305" s="1"/>
      <c r="DCQ305" s="1"/>
      <c r="DCR305" s="1"/>
      <c r="DCS305" s="1"/>
      <c r="DCT305" s="1"/>
      <c r="DCU305" s="1"/>
      <c r="DCV305" s="1"/>
      <c r="DCW305" s="1"/>
      <c r="DCX305" s="1"/>
      <c r="DCY305" s="1"/>
      <c r="DCZ305" s="1"/>
      <c r="DDA305" s="1"/>
      <c r="DDB305" s="1"/>
      <c r="DDC305" s="1"/>
      <c r="DDD305" s="1"/>
      <c r="DDE305" s="1"/>
      <c r="DDF305" s="1"/>
      <c r="DDG305" s="1"/>
      <c r="DDH305" s="1"/>
      <c r="DDI305" s="1"/>
      <c r="DDJ305" s="1"/>
      <c r="DDK305" s="1"/>
      <c r="DDL305" s="1"/>
      <c r="DDM305" s="1"/>
      <c r="DDN305" s="1"/>
      <c r="DDO305" s="1"/>
      <c r="DDP305" s="1"/>
      <c r="DDQ305" s="1"/>
      <c r="DDR305" s="1"/>
      <c r="DDS305" s="1"/>
      <c r="DDT305" s="1"/>
      <c r="DDU305" s="1"/>
      <c r="DDV305" s="1"/>
      <c r="DDW305" s="1"/>
      <c r="DDX305" s="1"/>
      <c r="DDY305" s="1"/>
      <c r="DDZ305" s="1"/>
      <c r="DEA305" s="1"/>
      <c r="DEB305" s="1"/>
      <c r="DEC305" s="1"/>
      <c r="DED305" s="1"/>
      <c r="DEE305" s="1"/>
      <c r="DEF305" s="1"/>
      <c r="DEG305" s="1"/>
      <c r="DEH305" s="1"/>
      <c r="DEI305" s="1"/>
      <c r="DEJ305" s="1"/>
      <c r="DEK305" s="1"/>
      <c r="DEL305" s="1"/>
      <c r="DEM305" s="1"/>
      <c r="DEN305" s="1"/>
      <c r="DEO305" s="1"/>
      <c r="DEP305" s="1"/>
      <c r="DEQ305" s="1"/>
      <c r="DER305" s="1"/>
      <c r="DES305" s="1"/>
      <c r="DET305" s="1"/>
      <c r="DEU305" s="1"/>
      <c r="DEV305" s="1"/>
      <c r="DEW305" s="1"/>
      <c r="DEX305" s="1"/>
      <c r="DEY305" s="1"/>
      <c r="DEZ305" s="1"/>
      <c r="DFA305" s="1"/>
      <c r="DFB305" s="1"/>
      <c r="DFC305" s="1"/>
      <c r="DFD305" s="1"/>
      <c r="DFE305" s="1"/>
      <c r="DFF305" s="1"/>
      <c r="DFG305" s="1"/>
      <c r="DFH305" s="1"/>
      <c r="DFI305" s="1"/>
      <c r="DFJ305" s="1"/>
      <c r="DFK305" s="1"/>
      <c r="DFL305" s="1"/>
      <c r="DFM305" s="1"/>
      <c r="DFN305" s="1"/>
      <c r="DFO305" s="1"/>
      <c r="DFP305" s="1"/>
      <c r="DFQ305" s="1"/>
      <c r="DFR305" s="1"/>
      <c r="DFS305" s="1"/>
      <c r="DFT305" s="1"/>
      <c r="DFU305" s="1"/>
      <c r="DFV305" s="1"/>
      <c r="DFW305" s="1"/>
      <c r="DFX305" s="1"/>
      <c r="DFY305" s="1"/>
      <c r="DFZ305" s="1"/>
      <c r="DGA305" s="1"/>
      <c r="DGB305" s="1"/>
      <c r="DGC305" s="1"/>
      <c r="DGD305" s="1"/>
      <c r="DGE305" s="1"/>
      <c r="DGF305" s="1"/>
      <c r="DGG305" s="1"/>
      <c r="DGH305" s="1"/>
      <c r="DGI305" s="1"/>
      <c r="DGJ305" s="1"/>
      <c r="DGK305" s="1"/>
      <c r="DGL305" s="1"/>
      <c r="DGM305" s="1"/>
      <c r="DGN305" s="1"/>
      <c r="DGO305" s="1"/>
      <c r="DGP305" s="1"/>
      <c r="DGQ305" s="1"/>
      <c r="DGR305" s="1"/>
      <c r="DGS305" s="1"/>
      <c r="DGT305" s="1"/>
      <c r="DGU305" s="1"/>
      <c r="DGV305" s="1"/>
      <c r="DGW305" s="1"/>
      <c r="DGX305" s="1"/>
      <c r="DGY305" s="1"/>
      <c r="DGZ305" s="1"/>
      <c r="DHA305" s="1"/>
      <c r="DHB305" s="1"/>
      <c r="DHC305" s="1"/>
      <c r="DHD305" s="1"/>
      <c r="DHE305" s="1"/>
      <c r="DHF305" s="1"/>
      <c r="DHG305" s="1"/>
      <c r="DHH305" s="1"/>
      <c r="DHI305" s="1"/>
      <c r="DHJ305" s="1"/>
      <c r="DHK305" s="1"/>
      <c r="DHL305" s="1"/>
      <c r="DHM305" s="1"/>
      <c r="DHN305" s="1"/>
      <c r="DHO305" s="1"/>
      <c r="DHP305" s="1"/>
      <c r="DHQ305" s="1"/>
      <c r="DHR305" s="1"/>
      <c r="DHS305" s="1"/>
      <c r="DHT305" s="1"/>
      <c r="DHU305" s="1"/>
      <c r="DHV305" s="1"/>
      <c r="DHW305" s="1"/>
      <c r="DHX305" s="1"/>
      <c r="DHY305" s="1"/>
      <c r="DHZ305" s="1"/>
      <c r="DIA305" s="1"/>
      <c r="DIB305" s="1"/>
      <c r="DIC305" s="1"/>
      <c r="DID305" s="1"/>
      <c r="DIE305" s="1"/>
      <c r="DIF305" s="1"/>
      <c r="DIG305" s="1"/>
      <c r="DIH305" s="1"/>
      <c r="DII305" s="1"/>
      <c r="DIJ305" s="1"/>
      <c r="DIK305" s="1"/>
      <c r="DIL305" s="1"/>
      <c r="DIM305" s="1"/>
      <c r="DIN305" s="1"/>
      <c r="DIO305" s="1"/>
      <c r="DIP305" s="1"/>
      <c r="DIQ305" s="1"/>
      <c r="DIR305" s="1"/>
      <c r="DIS305" s="1"/>
      <c r="DIT305" s="1"/>
      <c r="DIU305" s="1"/>
      <c r="DIV305" s="1"/>
      <c r="DIW305" s="1"/>
      <c r="DIX305" s="1"/>
      <c r="DIY305" s="1"/>
      <c r="DIZ305" s="1"/>
      <c r="DJA305" s="1"/>
      <c r="DJB305" s="1"/>
      <c r="DJC305" s="1"/>
      <c r="DJD305" s="1"/>
      <c r="DJE305" s="1"/>
      <c r="DJF305" s="1"/>
      <c r="DJG305" s="1"/>
      <c r="DJH305" s="1"/>
      <c r="DJI305" s="1"/>
      <c r="DJJ305" s="1"/>
      <c r="DJK305" s="1"/>
      <c r="DJL305" s="1"/>
      <c r="DJM305" s="1"/>
      <c r="DJN305" s="1"/>
      <c r="DJO305" s="1"/>
      <c r="DJP305" s="1"/>
      <c r="DJQ305" s="1"/>
      <c r="DJR305" s="1"/>
      <c r="DJS305" s="1"/>
      <c r="DJT305" s="1"/>
      <c r="DJU305" s="1"/>
      <c r="DJV305" s="1"/>
      <c r="DJW305" s="1"/>
      <c r="DJX305" s="1"/>
      <c r="DJY305" s="1"/>
      <c r="DJZ305" s="1"/>
      <c r="DKA305" s="1"/>
      <c r="DKB305" s="1"/>
      <c r="DKC305" s="1"/>
      <c r="DKD305" s="1"/>
      <c r="DKE305" s="1"/>
      <c r="DKF305" s="1"/>
      <c r="DKG305" s="1"/>
      <c r="DKH305" s="1"/>
      <c r="DKI305" s="1"/>
      <c r="DKJ305" s="1"/>
      <c r="DKK305" s="1"/>
      <c r="DKL305" s="1"/>
      <c r="DKM305" s="1"/>
      <c r="DKN305" s="1"/>
      <c r="DKO305" s="1"/>
      <c r="DKP305" s="1"/>
      <c r="DKQ305" s="1"/>
      <c r="DKR305" s="1"/>
      <c r="DKS305" s="1"/>
      <c r="DKT305" s="1"/>
      <c r="DKU305" s="1"/>
      <c r="DKV305" s="1"/>
      <c r="DKW305" s="1"/>
      <c r="DKX305" s="1"/>
      <c r="DKY305" s="1"/>
      <c r="DKZ305" s="1"/>
      <c r="DLA305" s="1"/>
      <c r="DLB305" s="1"/>
      <c r="DLC305" s="1"/>
      <c r="DLD305" s="1"/>
      <c r="DLE305" s="1"/>
      <c r="DLF305" s="1"/>
      <c r="DLG305" s="1"/>
      <c r="DLH305" s="1"/>
      <c r="DLI305" s="1"/>
      <c r="DLJ305" s="1"/>
      <c r="DLK305" s="1"/>
      <c r="DLL305" s="1"/>
      <c r="DLM305" s="1"/>
      <c r="DLN305" s="1"/>
      <c r="DLO305" s="1"/>
      <c r="DLP305" s="1"/>
      <c r="DLQ305" s="1"/>
      <c r="DLR305" s="1"/>
      <c r="DLS305" s="1"/>
      <c r="DLT305" s="1"/>
      <c r="DLU305" s="1"/>
      <c r="DLV305" s="1"/>
      <c r="DLW305" s="1"/>
      <c r="DLX305" s="1"/>
      <c r="DLY305" s="1"/>
      <c r="DLZ305" s="1"/>
      <c r="DMA305" s="1"/>
      <c r="DMB305" s="1"/>
      <c r="DMC305" s="1"/>
      <c r="DMD305" s="1"/>
      <c r="DME305" s="1"/>
      <c r="DMF305" s="1"/>
      <c r="DMG305" s="1"/>
      <c r="DMH305" s="1"/>
      <c r="DMI305" s="1"/>
      <c r="DMJ305" s="1"/>
      <c r="DMK305" s="1"/>
      <c r="DML305" s="1"/>
      <c r="DMM305" s="1"/>
      <c r="DMN305" s="1"/>
      <c r="DMO305" s="1"/>
      <c r="DMP305" s="1"/>
      <c r="DMQ305" s="1"/>
      <c r="DMR305" s="1"/>
      <c r="DMS305" s="1"/>
      <c r="DMT305" s="1"/>
      <c r="DMU305" s="1"/>
      <c r="DMV305" s="1"/>
      <c r="DMW305" s="1"/>
      <c r="DMX305" s="1"/>
      <c r="DMY305" s="1"/>
      <c r="DMZ305" s="1"/>
      <c r="DNA305" s="1"/>
      <c r="DNB305" s="1"/>
      <c r="DNC305" s="1"/>
      <c r="DND305" s="1"/>
      <c r="DNE305" s="1"/>
      <c r="DNF305" s="1"/>
      <c r="DNG305" s="1"/>
      <c r="DNH305" s="1"/>
      <c r="DNI305" s="1"/>
      <c r="DNJ305" s="1"/>
      <c r="DNK305" s="1"/>
      <c r="DNL305" s="1"/>
      <c r="DNM305" s="1"/>
      <c r="DNN305" s="1"/>
      <c r="DNO305" s="1"/>
      <c r="DNP305" s="1"/>
      <c r="DNQ305" s="1"/>
      <c r="DNR305" s="1"/>
      <c r="DNS305" s="1"/>
      <c r="DNT305" s="1"/>
      <c r="DNU305" s="1"/>
      <c r="DNV305" s="1"/>
      <c r="DNW305" s="1"/>
      <c r="DNX305" s="1"/>
      <c r="DNY305" s="1"/>
      <c r="DNZ305" s="1"/>
      <c r="DOA305" s="1"/>
      <c r="DOB305" s="1"/>
      <c r="DOC305" s="1"/>
      <c r="DOD305" s="1"/>
      <c r="DOE305" s="1"/>
      <c r="DOF305" s="1"/>
      <c r="DOG305" s="1"/>
      <c r="DOH305" s="1"/>
      <c r="DOI305" s="1"/>
      <c r="DOJ305" s="1"/>
      <c r="DOK305" s="1"/>
      <c r="DOL305" s="1"/>
      <c r="DOM305" s="1"/>
      <c r="DON305" s="1"/>
      <c r="DOO305" s="1"/>
      <c r="DOP305" s="1"/>
      <c r="DOQ305" s="1"/>
      <c r="DOR305" s="1"/>
      <c r="DOS305" s="1"/>
      <c r="DOT305" s="1"/>
      <c r="DOU305" s="1"/>
      <c r="DOV305" s="1"/>
      <c r="DOW305" s="1"/>
      <c r="DOX305" s="1"/>
      <c r="DOY305" s="1"/>
      <c r="DOZ305" s="1"/>
      <c r="DPA305" s="1"/>
      <c r="DPB305" s="1"/>
      <c r="DPC305" s="1"/>
      <c r="DPD305" s="1"/>
      <c r="DPE305" s="1"/>
      <c r="DPF305" s="1"/>
      <c r="DPG305" s="1"/>
      <c r="DPH305" s="1"/>
      <c r="DPI305" s="1"/>
      <c r="DPJ305" s="1"/>
      <c r="DPK305" s="1"/>
      <c r="DPL305" s="1"/>
      <c r="DPM305" s="1"/>
      <c r="DPN305" s="1"/>
      <c r="DPO305" s="1"/>
      <c r="DPP305" s="1"/>
      <c r="DPQ305" s="1"/>
      <c r="DPR305" s="1"/>
      <c r="DPS305" s="1"/>
      <c r="DPT305" s="1"/>
      <c r="DPU305" s="1"/>
      <c r="DPV305" s="1"/>
      <c r="DPW305" s="1"/>
      <c r="DPX305" s="1"/>
      <c r="DPY305" s="1"/>
      <c r="DPZ305" s="1"/>
      <c r="DQA305" s="1"/>
      <c r="DQB305" s="1"/>
      <c r="DQC305" s="1"/>
      <c r="DQD305" s="1"/>
      <c r="DQE305" s="1"/>
      <c r="DQF305" s="1"/>
      <c r="DQG305" s="1"/>
      <c r="DQH305" s="1"/>
      <c r="DQI305" s="1"/>
      <c r="DQJ305" s="1"/>
      <c r="DQK305" s="1"/>
      <c r="DQL305" s="1"/>
      <c r="DQM305" s="1"/>
      <c r="DQN305" s="1"/>
      <c r="DQO305" s="1"/>
      <c r="DQP305" s="1"/>
      <c r="DQQ305" s="1"/>
      <c r="DQR305" s="1"/>
      <c r="DQS305" s="1"/>
      <c r="DQT305" s="1"/>
      <c r="DQU305" s="1"/>
      <c r="DQV305" s="1"/>
      <c r="DQW305" s="1"/>
      <c r="DQX305" s="1"/>
      <c r="DQY305" s="1"/>
      <c r="DQZ305" s="1"/>
      <c r="DRA305" s="1"/>
      <c r="DRB305" s="1"/>
      <c r="DRC305" s="1"/>
      <c r="DRD305" s="1"/>
      <c r="DRE305" s="1"/>
      <c r="DRF305" s="1"/>
      <c r="DRG305" s="1"/>
      <c r="DRH305" s="1"/>
      <c r="DRI305" s="1"/>
      <c r="DRJ305" s="1"/>
      <c r="DRK305" s="1"/>
      <c r="DRL305" s="1"/>
      <c r="DRM305" s="1"/>
      <c r="DRN305" s="1"/>
      <c r="DRO305" s="1"/>
      <c r="DRP305" s="1"/>
      <c r="DRQ305" s="1"/>
      <c r="DRR305" s="1"/>
      <c r="DRS305" s="1"/>
      <c r="DRT305" s="1"/>
      <c r="DRU305" s="1"/>
      <c r="DRV305" s="1"/>
      <c r="DRW305" s="1"/>
      <c r="DRX305" s="1"/>
      <c r="DRY305" s="1"/>
      <c r="DRZ305" s="1"/>
      <c r="DSA305" s="1"/>
      <c r="DSB305" s="1"/>
      <c r="DSC305" s="1"/>
      <c r="DSD305" s="1"/>
      <c r="DSE305" s="1"/>
      <c r="DSF305" s="1"/>
      <c r="DSG305" s="1"/>
      <c r="DSH305" s="1"/>
      <c r="DSI305" s="1"/>
      <c r="DSJ305" s="1"/>
      <c r="DSK305" s="1"/>
      <c r="DSL305" s="1"/>
      <c r="DSM305" s="1"/>
      <c r="DSN305" s="1"/>
      <c r="DSO305" s="1"/>
      <c r="DSP305" s="1"/>
      <c r="DSQ305" s="1"/>
      <c r="DSR305" s="1"/>
      <c r="DSS305" s="1"/>
      <c r="DST305" s="1"/>
      <c r="DSU305" s="1"/>
      <c r="DSV305" s="1"/>
      <c r="DSW305" s="1"/>
      <c r="DSX305" s="1"/>
      <c r="DSY305" s="1"/>
      <c r="DSZ305" s="1"/>
      <c r="DTA305" s="1"/>
      <c r="DTB305" s="1"/>
      <c r="DTC305" s="1"/>
      <c r="DTD305" s="1"/>
      <c r="DTE305" s="1"/>
      <c r="DTF305" s="1"/>
      <c r="DTG305" s="1"/>
      <c r="DTH305" s="1"/>
      <c r="DTI305" s="1"/>
      <c r="DTJ305" s="1"/>
      <c r="DTK305" s="1"/>
      <c r="DTL305" s="1"/>
      <c r="DTM305" s="1"/>
      <c r="DTN305" s="1"/>
      <c r="DTO305" s="1"/>
      <c r="DTP305" s="1"/>
      <c r="DTQ305" s="1"/>
      <c r="DTR305" s="1"/>
      <c r="DTS305" s="1"/>
      <c r="DTT305" s="1"/>
      <c r="DTU305" s="1"/>
      <c r="DTV305" s="1"/>
      <c r="DTW305" s="1"/>
      <c r="DTX305" s="1"/>
      <c r="DTY305" s="1"/>
      <c r="DTZ305" s="1"/>
      <c r="DUA305" s="1"/>
      <c r="DUB305" s="1"/>
      <c r="DUC305" s="1"/>
      <c r="DUD305" s="1"/>
      <c r="DUE305" s="1"/>
      <c r="DUF305" s="1"/>
      <c r="DUG305" s="1"/>
      <c r="DUH305" s="1"/>
      <c r="DUI305" s="1"/>
      <c r="DUJ305" s="1"/>
      <c r="DUK305" s="1"/>
      <c r="DUL305" s="1"/>
      <c r="DUM305" s="1"/>
      <c r="DUN305" s="1"/>
      <c r="DUO305" s="1"/>
      <c r="DUP305" s="1"/>
      <c r="DUQ305" s="1"/>
      <c r="DUR305" s="1"/>
      <c r="DUS305" s="1"/>
      <c r="DUT305" s="1"/>
      <c r="DUU305" s="1"/>
      <c r="DUV305" s="1"/>
      <c r="DUW305" s="1"/>
      <c r="DUX305" s="1"/>
      <c r="DUY305" s="1"/>
      <c r="DUZ305" s="1"/>
      <c r="DVA305" s="1"/>
      <c r="DVB305" s="1"/>
      <c r="DVC305" s="1"/>
      <c r="DVD305" s="1"/>
      <c r="DVE305" s="1"/>
      <c r="DVF305" s="1"/>
      <c r="DVG305" s="1"/>
      <c r="DVH305" s="1"/>
      <c r="DVI305" s="1"/>
      <c r="DVJ305" s="1"/>
      <c r="DVK305" s="1"/>
      <c r="DVL305" s="1"/>
      <c r="DVM305" s="1"/>
      <c r="DVN305" s="1"/>
      <c r="DVO305" s="1"/>
      <c r="DVP305" s="1"/>
      <c r="DVQ305" s="1"/>
      <c r="DVR305" s="1"/>
      <c r="DVS305" s="1"/>
      <c r="DVT305" s="1"/>
      <c r="DVU305" s="1"/>
      <c r="DVV305" s="1"/>
      <c r="DVW305" s="1"/>
      <c r="DVX305" s="1"/>
      <c r="DVY305" s="1"/>
      <c r="DVZ305" s="1"/>
      <c r="DWA305" s="1"/>
      <c r="DWB305" s="1"/>
      <c r="DWC305" s="1"/>
      <c r="DWD305" s="1"/>
      <c r="DWE305" s="1"/>
      <c r="DWF305" s="1"/>
      <c r="DWG305" s="1"/>
      <c r="DWH305" s="1"/>
      <c r="DWI305" s="1"/>
      <c r="DWJ305" s="1"/>
      <c r="DWK305" s="1"/>
      <c r="DWL305" s="1"/>
      <c r="DWM305" s="1"/>
      <c r="DWN305" s="1"/>
      <c r="DWO305" s="1"/>
      <c r="DWP305" s="1"/>
      <c r="DWQ305" s="1"/>
      <c r="DWR305" s="1"/>
      <c r="DWS305" s="1"/>
      <c r="DWT305" s="1"/>
      <c r="DWU305" s="1"/>
      <c r="DWV305" s="1"/>
      <c r="DWW305" s="1"/>
      <c r="DWX305" s="1"/>
      <c r="DWY305" s="1"/>
      <c r="DWZ305" s="1"/>
      <c r="DXA305" s="1"/>
      <c r="DXB305" s="1"/>
      <c r="DXC305" s="1"/>
      <c r="DXD305" s="1"/>
      <c r="DXE305" s="1"/>
      <c r="DXF305" s="1"/>
      <c r="DXG305" s="1"/>
      <c r="DXH305" s="1"/>
      <c r="DXI305" s="1"/>
      <c r="DXJ305" s="1"/>
      <c r="DXK305" s="1"/>
      <c r="DXL305" s="1"/>
      <c r="DXM305" s="1"/>
      <c r="DXN305" s="1"/>
      <c r="DXO305" s="1"/>
      <c r="DXP305" s="1"/>
      <c r="DXQ305" s="1"/>
      <c r="DXR305" s="1"/>
      <c r="DXS305" s="1"/>
      <c r="DXT305" s="1"/>
      <c r="DXU305" s="1"/>
      <c r="DXV305" s="1"/>
      <c r="DXW305" s="1"/>
      <c r="DXX305" s="1"/>
      <c r="DXY305" s="1"/>
      <c r="DXZ305" s="1"/>
      <c r="DYA305" s="1"/>
      <c r="DYB305" s="1"/>
      <c r="DYC305" s="1"/>
      <c r="DYD305" s="1"/>
      <c r="DYE305" s="1"/>
      <c r="DYF305" s="1"/>
      <c r="DYG305" s="1"/>
      <c r="DYH305" s="1"/>
      <c r="DYI305" s="1"/>
      <c r="DYJ305" s="1"/>
      <c r="DYK305" s="1"/>
      <c r="DYL305" s="1"/>
      <c r="DYM305" s="1"/>
      <c r="DYN305" s="1"/>
      <c r="DYO305" s="1"/>
      <c r="DYP305" s="1"/>
      <c r="DYQ305" s="1"/>
      <c r="DYR305" s="1"/>
      <c r="DYS305" s="1"/>
      <c r="DYT305" s="1"/>
      <c r="DYU305" s="1"/>
      <c r="DYV305" s="1"/>
      <c r="DYW305" s="1"/>
      <c r="DYX305" s="1"/>
      <c r="DYY305" s="1"/>
      <c r="DYZ305" s="1"/>
      <c r="DZA305" s="1"/>
      <c r="DZB305" s="1"/>
      <c r="DZC305" s="1"/>
      <c r="DZD305" s="1"/>
      <c r="DZE305" s="1"/>
      <c r="DZF305" s="1"/>
      <c r="DZG305" s="1"/>
      <c r="DZH305" s="1"/>
      <c r="DZI305" s="1"/>
      <c r="DZJ305" s="1"/>
      <c r="DZK305" s="1"/>
      <c r="DZL305" s="1"/>
      <c r="DZM305" s="1"/>
      <c r="DZN305" s="1"/>
      <c r="DZO305" s="1"/>
      <c r="DZP305" s="1"/>
      <c r="DZQ305" s="1"/>
      <c r="DZR305" s="1"/>
      <c r="DZS305" s="1"/>
      <c r="DZT305" s="1"/>
      <c r="DZU305" s="1"/>
      <c r="DZV305" s="1"/>
      <c r="DZW305" s="1"/>
      <c r="DZX305" s="1"/>
      <c r="DZY305" s="1"/>
      <c r="DZZ305" s="1"/>
      <c r="EAA305" s="1"/>
      <c r="EAB305" s="1"/>
      <c r="EAC305" s="1"/>
      <c r="EAD305" s="1"/>
      <c r="EAE305" s="1"/>
      <c r="EAF305" s="1"/>
      <c r="EAG305" s="1"/>
      <c r="EAH305" s="1"/>
      <c r="EAI305" s="1"/>
      <c r="EAJ305" s="1"/>
      <c r="EAK305" s="1"/>
      <c r="EAL305" s="1"/>
      <c r="EAM305" s="1"/>
      <c r="EAN305" s="1"/>
      <c r="EAO305" s="1"/>
      <c r="EAP305" s="1"/>
      <c r="EAQ305" s="1"/>
      <c r="EAR305" s="1"/>
      <c r="EAS305" s="1"/>
      <c r="EAT305" s="1"/>
      <c r="EAU305" s="1"/>
      <c r="EAV305" s="1"/>
      <c r="EAW305" s="1"/>
      <c r="EAX305" s="1"/>
      <c r="EAY305" s="1"/>
      <c r="EAZ305" s="1"/>
      <c r="EBA305" s="1"/>
      <c r="EBB305" s="1"/>
      <c r="EBC305" s="1"/>
      <c r="EBD305" s="1"/>
      <c r="EBE305" s="1"/>
      <c r="EBF305" s="1"/>
      <c r="EBG305" s="1"/>
      <c r="EBH305" s="1"/>
      <c r="EBI305" s="1"/>
      <c r="EBJ305" s="1"/>
      <c r="EBK305" s="1"/>
      <c r="EBL305" s="1"/>
      <c r="EBM305" s="1"/>
      <c r="EBN305" s="1"/>
      <c r="EBO305" s="1"/>
      <c r="EBP305" s="1"/>
      <c r="EBQ305" s="1"/>
      <c r="EBR305" s="1"/>
      <c r="EBS305" s="1"/>
      <c r="EBT305" s="1"/>
      <c r="EBU305" s="1"/>
      <c r="EBV305" s="1"/>
      <c r="EBW305" s="1"/>
      <c r="EBX305" s="1"/>
      <c r="EBY305" s="1"/>
      <c r="EBZ305" s="1"/>
      <c r="ECA305" s="1"/>
      <c r="ECB305" s="1"/>
      <c r="ECC305" s="1"/>
      <c r="ECD305" s="1"/>
      <c r="ECE305" s="1"/>
      <c r="ECF305" s="1"/>
      <c r="ECG305" s="1"/>
      <c r="ECH305" s="1"/>
      <c r="ECI305" s="1"/>
      <c r="ECJ305" s="1"/>
      <c r="ECK305" s="1"/>
      <c r="ECL305" s="1"/>
      <c r="ECM305" s="1"/>
      <c r="ECN305" s="1"/>
      <c r="ECO305" s="1"/>
      <c r="ECP305" s="1"/>
      <c r="ECQ305" s="1"/>
      <c r="ECR305" s="1"/>
      <c r="ECS305" s="1"/>
      <c r="ECT305" s="1"/>
      <c r="ECU305" s="1"/>
      <c r="ECV305" s="1"/>
      <c r="ECW305" s="1"/>
      <c r="ECX305" s="1"/>
      <c r="ECY305" s="1"/>
      <c r="ECZ305" s="1"/>
      <c r="EDA305" s="1"/>
      <c r="EDB305" s="1"/>
      <c r="EDC305" s="1"/>
      <c r="EDD305" s="1"/>
      <c r="EDE305" s="1"/>
      <c r="EDF305" s="1"/>
      <c r="EDG305" s="1"/>
      <c r="EDH305" s="1"/>
      <c r="EDI305" s="1"/>
      <c r="EDJ305" s="1"/>
      <c r="EDK305" s="1"/>
      <c r="EDL305" s="1"/>
      <c r="EDM305" s="1"/>
      <c r="EDN305" s="1"/>
      <c r="EDO305" s="1"/>
      <c r="EDP305" s="1"/>
      <c r="EDQ305" s="1"/>
      <c r="EDR305" s="1"/>
      <c r="EDS305" s="1"/>
      <c r="EDT305" s="1"/>
      <c r="EDU305" s="1"/>
      <c r="EDV305" s="1"/>
      <c r="EDW305" s="1"/>
      <c r="EDX305" s="1"/>
      <c r="EDY305" s="1"/>
      <c r="EDZ305" s="1"/>
      <c r="EEA305" s="1"/>
      <c r="EEB305" s="1"/>
      <c r="EEC305" s="1"/>
      <c r="EED305" s="1"/>
      <c r="EEE305" s="1"/>
      <c r="EEF305" s="1"/>
      <c r="EEG305" s="1"/>
      <c r="EEH305" s="1"/>
      <c r="EEI305" s="1"/>
      <c r="EEJ305" s="1"/>
      <c r="EEK305" s="1"/>
      <c r="EEL305" s="1"/>
      <c r="EEM305" s="1"/>
      <c r="EEN305" s="1"/>
      <c r="EEO305" s="1"/>
      <c r="EEP305" s="1"/>
      <c r="EEQ305" s="1"/>
      <c r="EER305" s="1"/>
      <c r="EES305" s="1"/>
      <c r="EET305" s="1"/>
      <c r="EEU305" s="1"/>
      <c r="EEV305" s="1"/>
      <c r="EEW305" s="1"/>
      <c r="EEX305" s="1"/>
      <c r="EEY305" s="1"/>
      <c r="EEZ305" s="1"/>
      <c r="EFA305" s="1"/>
      <c r="EFB305" s="1"/>
      <c r="EFC305" s="1"/>
      <c r="EFD305" s="1"/>
      <c r="EFE305" s="1"/>
      <c r="EFF305" s="1"/>
      <c r="EFG305" s="1"/>
      <c r="EFH305" s="1"/>
      <c r="EFI305" s="1"/>
      <c r="EFJ305" s="1"/>
      <c r="EFK305" s="1"/>
      <c r="EFL305" s="1"/>
      <c r="EFM305" s="1"/>
      <c r="EFN305" s="1"/>
      <c r="EFO305" s="1"/>
      <c r="EFP305" s="1"/>
      <c r="EFQ305" s="1"/>
      <c r="EFR305" s="1"/>
      <c r="EFS305" s="1"/>
      <c r="EFT305" s="1"/>
      <c r="EFU305" s="1"/>
      <c r="EFV305" s="1"/>
      <c r="EFW305" s="1"/>
      <c r="EFX305" s="1"/>
      <c r="EFY305" s="1"/>
      <c r="EFZ305" s="1"/>
      <c r="EGA305" s="1"/>
      <c r="EGB305" s="1"/>
      <c r="EGC305" s="1"/>
      <c r="EGD305" s="1"/>
      <c r="EGE305" s="1"/>
      <c r="EGF305" s="1"/>
      <c r="EGG305" s="1"/>
      <c r="EGH305" s="1"/>
      <c r="EGI305" s="1"/>
      <c r="EGJ305" s="1"/>
      <c r="EGK305" s="1"/>
      <c r="EGL305" s="1"/>
      <c r="EGM305" s="1"/>
      <c r="EGN305" s="1"/>
      <c r="EGO305" s="1"/>
      <c r="EGP305" s="1"/>
      <c r="EGQ305" s="1"/>
      <c r="EGR305" s="1"/>
      <c r="EGS305" s="1"/>
      <c r="EGT305" s="1"/>
      <c r="EGU305" s="1"/>
      <c r="EGV305" s="1"/>
      <c r="EGW305" s="1"/>
      <c r="EGX305" s="1"/>
      <c r="EGY305" s="1"/>
      <c r="EGZ305" s="1"/>
      <c r="EHA305" s="1"/>
      <c r="EHB305" s="1"/>
      <c r="EHC305" s="1"/>
      <c r="EHD305" s="1"/>
      <c r="EHE305" s="1"/>
      <c r="EHF305" s="1"/>
      <c r="EHG305" s="1"/>
      <c r="EHH305" s="1"/>
      <c r="EHI305" s="1"/>
      <c r="EHJ305" s="1"/>
      <c r="EHK305" s="1"/>
      <c r="EHL305" s="1"/>
      <c r="EHM305" s="1"/>
      <c r="EHN305" s="1"/>
      <c r="EHO305" s="1"/>
      <c r="EHP305" s="1"/>
      <c r="EHQ305" s="1"/>
      <c r="EHR305" s="1"/>
      <c r="EHS305" s="1"/>
      <c r="EHT305" s="1"/>
      <c r="EHU305" s="1"/>
      <c r="EHV305" s="1"/>
      <c r="EHW305" s="1"/>
      <c r="EHX305" s="1"/>
      <c r="EHY305" s="1"/>
      <c r="EHZ305" s="1"/>
      <c r="EIA305" s="1"/>
      <c r="EIB305" s="1"/>
      <c r="EIC305" s="1"/>
      <c r="EID305" s="1"/>
      <c r="EIE305" s="1"/>
      <c r="EIF305" s="1"/>
      <c r="EIG305" s="1"/>
      <c r="EIH305" s="1"/>
      <c r="EII305" s="1"/>
      <c r="EIJ305" s="1"/>
      <c r="EIK305" s="1"/>
      <c r="EIL305" s="1"/>
      <c r="EIM305" s="1"/>
      <c r="EIN305" s="1"/>
      <c r="EIO305" s="1"/>
      <c r="EIP305" s="1"/>
      <c r="EIQ305" s="1"/>
      <c r="EIR305" s="1"/>
      <c r="EIS305" s="1"/>
      <c r="EIT305" s="1"/>
      <c r="EIU305" s="1"/>
      <c r="EIV305" s="1"/>
      <c r="EIW305" s="1"/>
      <c r="EIX305" s="1"/>
      <c r="EIY305" s="1"/>
      <c r="EIZ305" s="1"/>
      <c r="EJA305" s="1"/>
      <c r="EJB305" s="1"/>
      <c r="EJC305" s="1"/>
      <c r="EJD305" s="1"/>
      <c r="EJE305" s="1"/>
      <c r="EJF305" s="1"/>
      <c r="EJG305" s="1"/>
      <c r="EJH305" s="1"/>
      <c r="EJI305" s="1"/>
      <c r="EJJ305" s="1"/>
      <c r="EJK305" s="1"/>
      <c r="EJL305" s="1"/>
      <c r="EJM305" s="1"/>
      <c r="EJN305" s="1"/>
      <c r="EJO305" s="1"/>
      <c r="EJP305" s="1"/>
      <c r="EJQ305" s="1"/>
      <c r="EJR305" s="1"/>
      <c r="EJS305" s="1"/>
      <c r="EJT305" s="1"/>
      <c r="EJU305" s="1"/>
      <c r="EJV305" s="1"/>
      <c r="EJW305" s="1"/>
      <c r="EJX305" s="1"/>
      <c r="EJY305" s="1"/>
      <c r="EJZ305" s="1"/>
      <c r="EKA305" s="1"/>
      <c r="EKB305" s="1"/>
      <c r="EKC305" s="1"/>
      <c r="EKD305" s="1"/>
      <c r="EKE305" s="1"/>
      <c r="EKF305" s="1"/>
      <c r="EKG305" s="1"/>
      <c r="EKH305" s="1"/>
      <c r="EKI305" s="1"/>
      <c r="EKJ305" s="1"/>
      <c r="EKK305" s="1"/>
      <c r="EKL305" s="1"/>
      <c r="EKM305" s="1"/>
      <c r="EKN305" s="1"/>
      <c r="EKO305" s="1"/>
      <c r="EKP305" s="1"/>
      <c r="EKQ305" s="1"/>
      <c r="EKR305" s="1"/>
      <c r="EKS305" s="1"/>
      <c r="EKT305" s="1"/>
      <c r="EKU305" s="1"/>
      <c r="EKV305" s="1"/>
      <c r="EKW305" s="1"/>
      <c r="EKX305" s="1"/>
      <c r="EKY305" s="1"/>
      <c r="EKZ305" s="1"/>
      <c r="ELA305" s="1"/>
      <c r="ELB305" s="1"/>
      <c r="ELC305" s="1"/>
      <c r="ELD305" s="1"/>
      <c r="ELE305" s="1"/>
      <c r="ELF305" s="1"/>
      <c r="ELG305" s="1"/>
      <c r="ELH305" s="1"/>
      <c r="ELI305" s="1"/>
      <c r="ELJ305" s="1"/>
      <c r="ELK305" s="1"/>
      <c r="ELL305" s="1"/>
      <c r="ELM305" s="1"/>
      <c r="ELN305" s="1"/>
      <c r="ELO305" s="1"/>
      <c r="ELP305" s="1"/>
      <c r="ELQ305" s="1"/>
      <c r="ELR305" s="1"/>
      <c r="ELS305" s="1"/>
      <c r="ELT305" s="1"/>
      <c r="ELU305" s="1"/>
      <c r="ELV305" s="1"/>
      <c r="ELW305" s="1"/>
      <c r="ELX305" s="1"/>
      <c r="ELY305" s="1"/>
      <c r="ELZ305" s="1"/>
      <c r="EMA305" s="1"/>
      <c r="EMB305" s="1"/>
      <c r="EMC305" s="1"/>
      <c r="EMD305" s="1"/>
      <c r="EME305" s="1"/>
      <c r="EMF305" s="1"/>
      <c r="EMG305" s="1"/>
      <c r="EMH305" s="1"/>
      <c r="EMI305" s="1"/>
      <c r="EMJ305" s="1"/>
      <c r="EMK305" s="1"/>
      <c r="EML305" s="1"/>
      <c r="EMM305" s="1"/>
      <c r="EMN305" s="1"/>
      <c r="EMO305" s="1"/>
      <c r="EMP305" s="1"/>
      <c r="EMQ305" s="1"/>
      <c r="EMR305" s="1"/>
      <c r="EMS305" s="1"/>
      <c r="EMT305" s="1"/>
      <c r="EMU305" s="1"/>
      <c r="EMV305" s="1"/>
      <c r="EMW305" s="1"/>
      <c r="EMX305" s="1"/>
      <c r="EMY305" s="1"/>
      <c r="EMZ305" s="1"/>
      <c r="ENA305" s="1"/>
      <c r="ENB305" s="1"/>
      <c r="ENC305" s="1"/>
      <c r="END305" s="1"/>
      <c r="ENE305" s="1"/>
      <c r="ENF305" s="1"/>
      <c r="ENG305" s="1"/>
      <c r="ENH305" s="1"/>
      <c r="ENI305" s="1"/>
      <c r="ENJ305" s="1"/>
      <c r="ENK305" s="1"/>
      <c r="ENL305" s="1"/>
      <c r="ENM305" s="1"/>
      <c r="ENN305" s="1"/>
      <c r="ENO305" s="1"/>
      <c r="ENP305" s="1"/>
      <c r="ENQ305" s="1"/>
      <c r="ENR305" s="1"/>
      <c r="ENS305" s="1"/>
      <c r="ENT305" s="1"/>
      <c r="ENU305" s="1"/>
      <c r="ENV305" s="1"/>
      <c r="ENW305" s="1"/>
      <c r="ENX305" s="1"/>
      <c r="ENY305" s="1"/>
      <c r="ENZ305" s="1"/>
      <c r="EOA305" s="1"/>
      <c r="EOB305" s="1"/>
      <c r="EOC305" s="1"/>
      <c r="EOD305" s="1"/>
      <c r="EOE305" s="1"/>
      <c r="EOF305" s="1"/>
      <c r="EOG305" s="1"/>
      <c r="EOH305" s="1"/>
      <c r="EOI305" s="1"/>
      <c r="EOJ305" s="1"/>
      <c r="EOK305" s="1"/>
      <c r="EOL305" s="1"/>
      <c r="EOM305" s="1"/>
      <c r="EON305" s="1"/>
      <c r="EOO305" s="1"/>
      <c r="EOP305" s="1"/>
      <c r="EOQ305" s="1"/>
      <c r="EOR305" s="1"/>
      <c r="EOS305" s="1"/>
      <c r="EOT305" s="1"/>
      <c r="EOU305" s="1"/>
      <c r="EOV305" s="1"/>
      <c r="EOW305" s="1"/>
      <c r="EOX305" s="1"/>
      <c r="EOY305" s="1"/>
      <c r="EOZ305" s="1"/>
      <c r="EPA305" s="1"/>
      <c r="EPB305" s="1"/>
      <c r="EPC305" s="1"/>
      <c r="EPD305" s="1"/>
      <c r="EPE305" s="1"/>
      <c r="EPF305" s="1"/>
      <c r="EPG305" s="1"/>
      <c r="EPH305" s="1"/>
      <c r="EPI305" s="1"/>
      <c r="EPJ305" s="1"/>
      <c r="EPK305" s="1"/>
      <c r="EPL305" s="1"/>
      <c r="EPM305" s="1"/>
      <c r="EPN305" s="1"/>
      <c r="EPO305" s="1"/>
      <c r="EPP305" s="1"/>
      <c r="EPQ305" s="1"/>
      <c r="EPR305" s="1"/>
      <c r="EPS305" s="1"/>
      <c r="EPT305" s="1"/>
      <c r="EPU305" s="1"/>
      <c r="EPV305" s="1"/>
      <c r="EPW305" s="1"/>
      <c r="EPX305" s="1"/>
      <c r="EPY305" s="1"/>
      <c r="EPZ305" s="1"/>
      <c r="EQA305" s="1"/>
      <c r="EQB305" s="1"/>
      <c r="EQC305" s="1"/>
      <c r="EQD305" s="1"/>
      <c r="EQE305" s="1"/>
      <c r="EQF305" s="1"/>
      <c r="EQG305" s="1"/>
      <c r="EQH305" s="1"/>
      <c r="EQI305" s="1"/>
      <c r="EQJ305" s="1"/>
      <c r="EQK305" s="1"/>
      <c r="EQL305" s="1"/>
      <c r="EQM305" s="1"/>
      <c r="EQN305" s="1"/>
      <c r="EQO305" s="1"/>
      <c r="EQP305" s="1"/>
      <c r="EQQ305" s="1"/>
      <c r="EQR305" s="1"/>
      <c r="EQS305" s="1"/>
      <c r="EQT305" s="1"/>
      <c r="EQU305" s="1"/>
      <c r="EQV305" s="1"/>
      <c r="EQW305" s="1"/>
      <c r="EQX305" s="1"/>
      <c r="EQY305" s="1"/>
      <c r="EQZ305" s="1"/>
      <c r="ERA305" s="1"/>
      <c r="ERB305" s="1"/>
      <c r="ERC305" s="1"/>
      <c r="ERD305" s="1"/>
      <c r="ERE305" s="1"/>
      <c r="ERF305" s="1"/>
      <c r="ERG305" s="1"/>
      <c r="ERH305" s="1"/>
      <c r="ERI305" s="1"/>
      <c r="ERJ305" s="1"/>
      <c r="ERK305" s="1"/>
      <c r="ERL305" s="1"/>
      <c r="ERM305" s="1"/>
      <c r="ERN305" s="1"/>
      <c r="ERO305" s="1"/>
      <c r="ERP305" s="1"/>
      <c r="ERQ305" s="1"/>
      <c r="ERR305" s="1"/>
      <c r="ERS305" s="1"/>
      <c r="ERT305" s="1"/>
      <c r="ERU305" s="1"/>
      <c r="ERV305" s="1"/>
      <c r="ERW305" s="1"/>
      <c r="ERX305" s="1"/>
      <c r="ERY305" s="1"/>
      <c r="ERZ305" s="1"/>
      <c r="ESA305" s="1"/>
      <c r="ESB305" s="1"/>
      <c r="ESC305" s="1"/>
      <c r="ESD305" s="1"/>
      <c r="ESE305" s="1"/>
      <c r="ESF305" s="1"/>
      <c r="ESG305" s="1"/>
      <c r="ESH305" s="1"/>
      <c r="ESI305" s="1"/>
      <c r="ESJ305" s="1"/>
      <c r="ESK305" s="1"/>
      <c r="ESL305" s="1"/>
      <c r="ESM305" s="1"/>
      <c r="ESN305" s="1"/>
      <c r="ESO305" s="1"/>
      <c r="ESP305" s="1"/>
      <c r="ESQ305" s="1"/>
      <c r="ESR305" s="1"/>
      <c r="ESS305" s="1"/>
      <c r="EST305" s="1"/>
      <c r="ESU305" s="1"/>
      <c r="ESV305" s="1"/>
      <c r="ESW305" s="1"/>
      <c r="ESX305" s="1"/>
      <c r="ESY305" s="1"/>
      <c r="ESZ305" s="1"/>
      <c r="ETA305" s="1"/>
      <c r="ETB305" s="1"/>
      <c r="ETC305" s="1"/>
      <c r="ETD305" s="1"/>
      <c r="ETE305" s="1"/>
      <c r="ETF305" s="1"/>
      <c r="ETG305" s="1"/>
      <c r="ETH305" s="1"/>
      <c r="ETI305" s="1"/>
      <c r="ETJ305" s="1"/>
      <c r="ETK305" s="1"/>
      <c r="ETL305" s="1"/>
      <c r="ETM305" s="1"/>
      <c r="ETN305" s="1"/>
      <c r="ETO305" s="1"/>
      <c r="ETP305" s="1"/>
      <c r="ETQ305" s="1"/>
      <c r="ETR305" s="1"/>
      <c r="ETS305" s="1"/>
      <c r="ETT305" s="1"/>
      <c r="ETU305" s="1"/>
      <c r="ETV305" s="1"/>
      <c r="ETW305" s="1"/>
      <c r="ETX305" s="1"/>
      <c r="ETY305" s="1"/>
      <c r="ETZ305" s="1"/>
      <c r="EUA305" s="1"/>
      <c r="EUB305" s="1"/>
      <c r="EUC305" s="1"/>
      <c r="EUD305" s="1"/>
      <c r="EUE305" s="1"/>
      <c r="EUF305" s="1"/>
      <c r="EUG305" s="1"/>
      <c r="EUH305" s="1"/>
      <c r="EUI305" s="1"/>
      <c r="EUJ305" s="1"/>
      <c r="EUK305" s="1"/>
      <c r="EUL305" s="1"/>
      <c r="EUM305" s="1"/>
      <c r="EUN305" s="1"/>
      <c r="EUO305" s="1"/>
      <c r="EUP305" s="1"/>
      <c r="EUQ305" s="1"/>
      <c r="EUR305" s="1"/>
      <c r="EUS305" s="1"/>
      <c r="EUT305" s="1"/>
      <c r="EUU305" s="1"/>
      <c r="EUV305" s="1"/>
      <c r="EUW305" s="1"/>
      <c r="EUX305" s="1"/>
      <c r="EUY305" s="1"/>
      <c r="EUZ305" s="1"/>
      <c r="EVA305" s="1"/>
      <c r="EVB305" s="1"/>
      <c r="EVC305" s="1"/>
      <c r="EVD305" s="1"/>
      <c r="EVE305" s="1"/>
      <c r="EVF305" s="1"/>
      <c r="EVG305" s="1"/>
      <c r="EVH305" s="1"/>
      <c r="EVI305" s="1"/>
      <c r="EVJ305" s="1"/>
      <c r="EVK305" s="1"/>
      <c r="EVL305" s="1"/>
      <c r="EVM305" s="1"/>
      <c r="EVN305" s="1"/>
      <c r="EVO305" s="1"/>
      <c r="EVP305" s="1"/>
      <c r="EVQ305" s="1"/>
      <c r="EVR305" s="1"/>
      <c r="EVS305" s="1"/>
      <c r="EVT305" s="1"/>
      <c r="EVU305" s="1"/>
      <c r="EVV305" s="1"/>
      <c r="EVW305" s="1"/>
      <c r="EVX305" s="1"/>
      <c r="EVY305" s="1"/>
      <c r="EVZ305" s="1"/>
      <c r="EWA305" s="1"/>
      <c r="EWB305" s="1"/>
      <c r="EWC305" s="1"/>
      <c r="EWD305" s="1"/>
      <c r="EWE305" s="1"/>
      <c r="EWF305" s="1"/>
      <c r="EWG305" s="1"/>
      <c r="EWH305" s="1"/>
      <c r="EWI305" s="1"/>
      <c r="EWJ305" s="1"/>
      <c r="EWK305" s="1"/>
      <c r="EWL305" s="1"/>
      <c r="EWM305" s="1"/>
      <c r="EWN305" s="1"/>
      <c r="EWO305" s="1"/>
      <c r="EWP305" s="1"/>
      <c r="EWQ305" s="1"/>
      <c r="EWR305" s="1"/>
      <c r="EWS305" s="1"/>
      <c r="EWT305" s="1"/>
      <c r="EWU305" s="1"/>
      <c r="EWV305" s="1"/>
      <c r="EWW305" s="1"/>
      <c r="EWX305" s="1"/>
      <c r="EWY305" s="1"/>
      <c r="EWZ305" s="1"/>
      <c r="EXA305" s="1"/>
      <c r="EXB305" s="1"/>
      <c r="EXC305" s="1"/>
      <c r="EXD305" s="1"/>
      <c r="EXE305" s="1"/>
      <c r="EXF305" s="1"/>
      <c r="EXG305" s="1"/>
      <c r="EXH305" s="1"/>
      <c r="EXI305" s="1"/>
      <c r="EXJ305" s="1"/>
      <c r="EXK305" s="1"/>
      <c r="EXL305" s="1"/>
      <c r="EXM305" s="1"/>
      <c r="EXN305" s="1"/>
      <c r="EXO305" s="1"/>
      <c r="EXP305" s="1"/>
      <c r="EXQ305" s="1"/>
      <c r="EXR305" s="1"/>
      <c r="EXS305" s="1"/>
      <c r="EXT305" s="1"/>
      <c r="EXU305" s="1"/>
      <c r="EXV305" s="1"/>
      <c r="EXW305" s="1"/>
      <c r="EXX305" s="1"/>
      <c r="EXY305" s="1"/>
      <c r="EXZ305" s="1"/>
      <c r="EYA305" s="1"/>
      <c r="EYB305" s="1"/>
      <c r="EYC305" s="1"/>
      <c r="EYD305" s="1"/>
      <c r="EYE305" s="1"/>
      <c r="EYF305" s="1"/>
      <c r="EYG305" s="1"/>
      <c r="EYH305" s="1"/>
      <c r="EYI305" s="1"/>
      <c r="EYJ305" s="1"/>
      <c r="EYK305" s="1"/>
      <c r="EYL305" s="1"/>
      <c r="EYM305" s="1"/>
      <c r="EYN305" s="1"/>
      <c r="EYO305" s="1"/>
      <c r="EYP305" s="1"/>
      <c r="EYQ305" s="1"/>
      <c r="EYR305" s="1"/>
      <c r="EYS305" s="1"/>
      <c r="EYT305" s="1"/>
      <c r="EYU305" s="1"/>
      <c r="EYV305" s="1"/>
      <c r="EYW305" s="1"/>
      <c r="EYX305" s="1"/>
      <c r="EYY305" s="1"/>
      <c r="EYZ305" s="1"/>
      <c r="EZA305" s="1"/>
      <c r="EZB305" s="1"/>
      <c r="EZC305" s="1"/>
      <c r="EZD305" s="1"/>
      <c r="EZE305" s="1"/>
      <c r="EZF305" s="1"/>
      <c r="EZG305" s="1"/>
      <c r="EZH305" s="1"/>
      <c r="EZI305" s="1"/>
      <c r="EZJ305" s="1"/>
      <c r="EZK305" s="1"/>
      <c r="EZL305" s="1"/>
      <c r="EZM305" s="1"/>
      <c r="EZN305" s="1"/>
      <c r="EZO305" s="1"/>
      <c r="EZP305" s="1"/>
      <c r="EZQ305" s="1"/>
      <c r="EZR305" s="1"/>
      <c r="EZS305" s="1"/>
      <c r="EZT305" s="1"/>
      <c r="EZU305" s="1"/>
      <c r="EZV305" s="1"/>
      <c r="EZW305" s="1"/>
      <c r="EZX305" s="1"/>
      <c r="EZY305" s="1"/>
      <c r="EZZ305" s="1"/>
      <c r="FAA305" s="1"/>
      <c r="FAB305" s="1"/>
      <c r="FAC305" s="1"/>
      <c r="FAD305" s="1"/>
      <c r="FAE305" s="1"/>
      <c r="FAF305" s="1"/>
      <c r="FAG305" s="1"/>
      <c r="FAH305" s="1"/>
      <c r="FAI305" s="1"/>
      <c r="FAJ305" s="1"/>
      <c r="FAK305" s="1"/>
      <c r="FAL305" s="1"/>
      <c r="FAM305" s="1"/>
      <c r="FAN305" s="1"/>
      <c r="FAO305" s="1"/>
      <c r="FAP305" s="1"/>
      <c r="FAQ305" s="1"/>
      <c r="FAR305" s="1"/>
      <c r="FAS305" s="1"/>
      <c r="FAT305" s="1"/>
      <c r="FAU305" s="1"/>
      <c r="FAV305" s="1"/>
      <c r="FAW305" s="1"/>
      <c r="FAX305" s="1"/>
      <c r="FAY305" s="1"/>
      <c r="FAZ305" s="1"/>
      <c r="FBA305" s="1"/>
      <c r="FBB305" s="1"/>
      <c r="FBC305" s="1"/>
      <c r="FBD305" s="1"/>
      <c r="FBE305" s="1"/>
      <c r="FBF305" s="1"/>
      <c r="FBG305" s="1"/>
      <c r="FBH305" s="1"/>
      <c r="FBI305" s="1"/>
      <c r="FBJ305" s="1"/>
      <c r="FBK305" s="1"/>
      <c r="FBL305" s="1"/>
      <c r="FBM305" s="1"/>
      <c r="FBN305" s="1"/>
      <c r="FBO305" s="1"/>
      <c r="FBP305" s="1"/>
      <c r="FBQ305" s="1"/>
      <c r="FBR305" s="1"/>
      <c r="FBS305" s="1"/>
      <c r="FBT305" s="1"/>
      <c r="FBU305" s="1"/>
      <c r="FBV305" s="1"/>
      <c r="FBW305" s="1"/>
      <c r="FBX305" s="1"/>
      <c r="FBY305" s="1"/>
      <c r="FBZ305" s="1"/>
      <c r="FCA305" s="1"/>
      <c r="FCB305" s="1"/>
      <c r="FCC305" s="1"/>
      <c r="FCD305" s="1"/>
      <c r="FCE305" s="1"/>
      <c r="FCF305" s="1"/>
      <c r="FCG305" s="1"/>
      <c r="FCH305" s="1"/>
      <c r="FCI305" s="1"/>
      <c r="FCJ305" s="1"/>
      <c r="FCK305" s="1"/>
      <c r="FCL305" s="1"/>
      <c r="FCM305" s="1"/>
      <c r="FCN305" s="1"/>
      <c r="FCO305" s="1"/>
      <c r="FCP305" s="1"/>
      <c r="FCQ305" s="1"/>
      <c r="FCR305" s="1"/>
      <c r="FCS305" s="1"/>
      <c r="FCT305" s="1"/>
      <c r="FCU305" s="1"/>
      <c r="FCV305" s="1"/>
      <c r="FCW305" s="1"/>
      <c r="FCX305" s="1"/>
      <c r="FCY305" s="1"/>
      <c r="FCZ305" s="1"/>
      <c r="FDA305" s="1"/>
      <c r="FDB305" s="1"/>
      <c r="FDC305" s="1"/>
      <c r="FDD305" s="1"/>
      <c r="FDE305" s="1"/>
      <c r="FDF305" s="1"/>
      <c r="FDG305" s="1"/>
      <c r="FDH305" s="1"/>
      <c r="FDI305" s="1"/>
      <c r="FDJ305" s="1"/>
      <c r="FDK305" s="1"/>
      <c r="FDL305" s="1"/>
      <c r="FDM305" s="1"/>
      <c r="FDN305" s="1"/>
      <c r="FDO305" s="1"/>
      <c r="FDP305" s="1"/>
      <c r="FDQ305" s="1"/>
      <c r="FDR305" s="1"/>
      <c r="FDS305" s="1"/>
      <c r="FDT305" s="1"/>
      <c r="FDU305" s="1"/>
      <c r="FDV305" s="1"/>
      <c r="FDW305" s="1"/>
      <c r="FDX305" s="1"/>
      <c r="FDY305" s="1"/>
      <c r="FDZ305" s="1"/>
      <c r="FEA305" s="1"/>
      <c r="FEB305" s="1"/>
      <c r="FEC305" s="1"/>
      <c r="FED305" s="1"/>
      <c r="FEE305" s="1"/>
      <c r="FEF305" s="1"/>
      <c r="FEG305" s="1"/>
      <c r="FEH305" s="1"/>
      <c r="FEI305" s="1"/>
      <c r="FEJ305" s="1"/>
      <c r="FEK305" s="1"/>
      <c r="FEL305" s="1"/>
      <c r="FEM305" s="1"/>
      <c r="FEN305" s="1"/>
      <c r="FEO305" s="1"/>
      <c r="FEP305" s="1"/>
      <c r="FEQ305" s="1"/>
      <c r="FER305" s="1"/>
      <c r="FES305" s="1"/>
      <c r="FET305" s="1"/>
      <c r="FEU305" s="1"/>
      <c r="FEV305" s="1"/>
      <c r="FEW305" s="1"/>
      <c r="FEX305" s="1"/>
      <c r="FEY305" s="1"/>
      <c r="FEZ305" s="1"/>
      <c r="FFA305" s="1"/>
      <c r="FFB305" s="1"/>
      <c r="FFC305" s="1"/>
      <c r="FFD305" s="1"/>
      <c r="FFE305" s="1"/>
      <c r="FFF305" s="1"/>
      <c r="FFG305" s="1"/>
      <c r="FFH305" s="1"/>
      <c r="FFI305" s="1"/>
      <c r="FFJ305" s="1"/>
      <c r="FFK305" s="1"/>
      <c r="FFL305" s="1"/>
      <c r="FFM305" s="1"/>
      <c r="FFN305" s="1"/>
      <c r="FFO305" s="1"/>
      <c r="FFP305" s="1"/>
      <c r="FFQ305" s="1"/>
      <c r="FFR305" s="1"/>
      <c r="FFS305" s="1"/>
      <c r="FFT305" s="1"/>
      <c r="FFU305" s="1"/>
      <c r="FFV305" s="1"/>
      <c r="FFW305" s="1"/>
      <c r="FFX305" s="1"/>
      <c r="FFY305" s="1"/>
      <c r="FFZ305" s="1"/>
      <c r="FGA305" s="1"/>
      <c r="FGB305" s="1"/>
      <c r="FGC305" s="1"/>
      <c r="FGD305" s="1"/>
      <c r="FGE305" s="1"/>
      <c r="FGF305" s="1"/>
      <c r="FGG305" s="1"/>
      <c r="FGH305" s="1"/>
      <c r="FGI305" s="1"/>
      <c r="FGJ305" s="1"/>
      <c r="FGK305" s="1"/>
      <c r="FGL305" s="1"/>
      <c r="FGM305" s="1"/>
      <c r="FGN305" s="1"/>
      <c r="FGO305" s="1"/>
      <c r="FGP305" s="1"/>
      <c r="FGQ305" s="1"/>
      <c r="FGR305" s="1"/>
      <c r="FGS305" s="1"/>
      <c r="FGT305" s="1"/>
      <c r="FGU305" s="1"/>
      <c r="FGV305" s="1"/>
      <c r="FGW305" s="1"/>
      <c r="FGX305" s="1"/>
      <c r="FGY305" s="1"/>
      <c r="FGZ305" s="1"/>
      <c r="FHA305" s="1"/>
      <c r="FHB305" s="1"/>
      <c r="FHC305" s="1"/>
      <c r="FHD305" s="1"/>
      <c r="FHE305" s="1"/>
      <c r="FHF305" s="1"/>
      <c r="FHG305" s="1"/>
      <c r="FHH305" s="1"/>
      <c r="FHI305" s="1"/>
      <c r="FHJ305" s="1"/>
      <c r="FHK305" s="1"/>
      <c r="FHL305" s="1"/>
      <c r="FHM305" s="1"/>
      <c r="FHN305" s="1"/>
      <c r="FHO305" s="1"/>
      <c r="FHP305" s="1"/>
      <c r="FHQ305" s="1"/>
      <c r="FHR305" s="1"/>
      <c r="FHS305" s="1"/>
      <c r="FHT305" s="1"/>
      <c r="FHU305" s="1"/>
      <c r="FHV305" s="1"/>
      <c r="FHW305" s="1"/>
      <c r="FHX305" s="1"/>
      <c r="FHY305" s="1"/>
      <c r="FHZ305" s="1"/>
      <c r="FIA305" s="1"/>
      <c r="FIB305" s="1"/>
      <c r="FIC305" s="1"/>
      <c r="FID305" s="1"/>
      <c r="FIE305" s="1"/>
      <c r="FIF305" s="1"/>
      <c r="FIG305" s="1"/>
      <c r="FIH305" s="1"/>
      <c r="FII305" s="1"/>
      <c r="FIJ305" s="1"/>
      <c r="FIK305" s="1"/>
      <c r="FIL305" s="1"/>
      <c r="FIM305" s="1"/>
      <c r="FIN305" s="1"/>
      <c r="FIO305" s="1"/>
      <c r="FIP305" s="1"/>
      <c r="FIQ305" s="1"/>
      <c r="FIR305" s="1"/>
      <c r="FIS305" s="1"/>
      <c r="FIT305" s="1"/>
      <c r="FIU305" s="1"/>
      <c r="FIV305" s="1"/>
      <c r="FIW305" s="1"/>
      <c r="FIX305" s="1"/>
      <c r="FIY305" s="1"/>
      <c r="FIZ305" s="1"/>
      <c r="FJA305" s="1"/>
      <c r="FJB305" s="1"/>
      <c r="FJC305" s="1"/>
      <c r="FJD305" s="1"/>
      <c r="FJE305" s="1"/>
      <c r="FJF305" s="1"/>
      <c r="FJG305" s="1"/>
      <c r="FJH305" s="1"/>
      <c r="FJI305" s="1"/>
      <c r="FJJ305" s="1"/>
      <c r="FJK305" s="1"/>
      <c r="FJL305" s="1"/>
      <c r="FJM305" s="1"/>
      <c r="FJN305" s="1"/>
      <c r="FJO305" s="1"/>
      <c r="FJP305" s="1"/>
      <c r="FJQ305" s="1"/>
      <c r="FJR305" s="1"/>
      <c r="FJS305" s="1"/>
      <c r="FJT305" s="1"/>
      <c r="FJU305" s="1"/>
      <c r="FJV305" s="1"/>
      <c r="FJW305" s="1"/>
      <c r="FJX305" s="1"/>
      <c r="FJY305" s="1"/>
      <c r="FJZ305" s="1"/>
      <c r="FKA305" s="1"/>
      <c r="FKB305" s="1"/>
      <c r="FKC305" s="1"/>
      <c r="FKD305" s="1"/>
      <c r="FKE305" s="1"/>
      <c r="FKF305" s="1"/>
      <c r="FKG305" s="1"/>
      <c r="FKH305" s="1"/>
      <c r="FKI305" s="1"/>
      <c r="FKJ305" s="1"/>
      <c r="FKK305" s="1"/>
      <c r="FKL305" s="1"/>
      <c r="FKM305" s="1"/>
      <c r="FKN305" s="1"/>
      <c r="FKO305" s="1"/>
      <c r="FKP305" s="1"/>
      <c r="FKQ305" s="1"/>
      <c r="FKR305" s="1"/>
      <c r="FKS305" s="1"/>
      <c r="FKT305" s="1"/>
      <c r="FKU305" s="1"/>
      <c r="FKV305" s="1"/>
      <c r="FKW305" s="1"/>
      <c r="FKX305" s="1"/>
      <c r="FKY305" s="1"/>
      <c r="FKZ305" s="1"/>
      <c r="FLA305" s="1"/>
      <c r="FLB305" s="1"/>
      <c r="FLC305" s="1"/>
      <c r="FLD305" s="1"/>
      <c r="FLE305" s="1"/>
      <c r="FLF305" s="1"/>
      <c r="FLG305" s="1"/>
      <c r="FLH305" s="1"/>
      <c r="FLI305" s="1"/>
      <c r="FLJ305" s="1"/>
      <c r="FLK305" s="1"/>
      <c r="FLL305" s="1"/>
      <c r="FLM305" s="1"/>
      <c r="FLN305" s="1"/>
      <c r="FLO305" s="1"/>
      <c r="FLP305" s="1"/>
      <c r="FLQ305" s="1"/>
      <c r="FLR305" s="1"/>
      <c r="FLS305" s="1"/>
      <c r="FLT305" s="1"/>
      <c r="FLU305" s="1"/>
      <c r="FLV305" s="1"/>
      <c r="FLW305" s="1"/>
      <c r="FLX305" s="1"/>
      <c r="FLY305" s="1"/>
      <c r="FLZ305" s="1"/>
      <c r="FMA305" s="1"/>
      <c r="FMB305" s="1"/>
      <c r="FMC305" s="1"/>
      <c r="FMD305" s="1"/>
      <c r="FME305" s="1"/>
      <c r="FMF305" s="1"/>
      <c r="FMG305" s="1"/>
      <c r="FMH305" s="1"/>
      <c r="FMI305" s="1"/>
      <c r="FMJ305" s="1"/>
      <c r="FMK305" s="1"/>
      <c r="FML305" s="1"/>
      <c r="FMM305" s="1"/>
      <c r="FMN305" s="1"/>
      <c r="FMO305" s="1"/>
      <c r="FMP305" s="1"/>
      <c r="FMQ305" s="1"/>
      <c r="FMR305" s="1"/>
      <c r="FMS305" s="1"/>
      <c r="FMT305" s="1"/>
      <c r="FMU305" s="1"/>
      <c r="FMV305" s="1"/>
      <c r="FMW305" s="1"/>
      <c r="FMX305" s="1"/>
      <c r="FMY305" s="1"/>
      <c r="FMZ305" s="1"/>
      <c r="FNA305" s="1"/>
      <c r="FNB305" s="1"/>
      <c r="FNC305" s="1"/>
      <c r="FND305" s="1"/>
      <c r="FNE305" s="1"/>
      <c r="FNF305" s="1"/>
      <c r="FNG305" s="1"/>
      <c r="FNH305" s="1"/>
      <c r="FNI305" s="1"/>
      <c r="FNJ305" s="1"/>
      <c r="FNK305" s="1"/>
      <c r="FNL305" s="1"/>
      <c r="FNM305" s="1"/>
      <c r="FNN305" s="1"/>
      <c r="FNO305" s="1"/>
      <c r="FNP305" s="1"/>
      <c r="FNQ305" s="1"/>
      <c r="FNR305" s="1"/>
      <c r="FNS305" s="1"/>
      <c r="FNT305" s="1"/>
      <c r="FNU305" s="1"/>
      <c r="FNV305" s="1"/>
      <c r="FNW305" s="1"/>
      <c r="FNX305" s="1"/>
      <c r="FNY305" s="1"/>
      <c r="FNZ305" s="1"/>
      <c r="FOA305" s="1"/>
      <c r="FOB305" s="1"/>
      <c r="FOC305" s="1"/>
      <c r="FOD305" s="1"/>
      <c r="FOE305" s="1"/>
      <c r="FOF305" s="1"/>
      <c r="FOG305" s="1"/>
      <c r="FOH305" s="1"/>
      <c r="FOI305" s="1"/>
      <c r="FOJ305" s="1"/>
      <c r="FOK305" s="1"/>
      <c r="FOL305" s="1"/>
      <c r="FOM305" s="1"/>
      <c r="FON305" s="1"/>
      <c r="FOO305" s="1"/>
      <c r="FOP305" s="1"/>
      <c r="FOQ305" s="1"/>
      <c r="FOR305" s="1"/>
      <c r="FOS305" s="1"/>
      <c r="FOT305" s="1"/>
      <c r="FOU305" s="1"/>
      <c r="FOV305" s="1"/>
      <c r="FOW305" s="1"/>
      <c r="FOX305" s="1"/>
      <c r="FOY305" s="1"/>
      <c r="FOZ305" s="1"/>
      <c r="FPA305" s="1"/>
      <c r="FPB305" s="1"/>
      <c r="FPC305" s="1"/>
      <c r="FPD305" s="1"/>
      <c r="FPE305" s="1"/>
      <c r="FPF305" s="1"/>
      <c r="FPG305" s="1"/>
      <c r="FPH305" s="1"/>
      <c r="FPI305" s="1"/>
      <c r="FPJ305" s="1"/>
      <c r="FPK305" s="1"/>
      <c r="FPL305" s="1"/>
      <c r="FPM305" s="1"/>
      <c r="FPN305" s="1"/>
      <c r="FPO305" s="1"/>
      <c r="FPP305" s="1"/>
      <c r="FPQ305" s="1"/>
      <c r="FPR305" s="1"/>
      <c r="FPS305" s="1"/>
      <c r="FPT305" s="1"/>
      <c r="FPU305" s="1"/>
      <c r="FPV305" s="1"/>
      <c r="FPW305" s="1"/>
      <c r="FPX305" s="1"/>
      <c r="FPY305" s="1"/>
      <c r="FPZ305" s="1"/>
      <c r="FQA305" s="1"/>
      <c r="FQB305" s="1"/>
      <c r="FQC305" s="1"/>
      <c r="FQD305" s="1"/>
      <c r="FQE305" s="1"/>
      <c r="FQF305" s="1"/>
      <c r="FQG305" s="1"/>
      <c r="FQH305" s="1"/>
      <c r="FQI305" s="1"/>
      <c r="FQJ305" s="1"/>
      <c r="FQK305" s="1"/>
      <c r="FQL305" s="1"/>
      <c r="FQM305" s="1"/>
      <c r="FQN305" s="1"/>
      <c r="FQO305" s="1"/>
      <c r="FQP305" s="1"/>
      <c r="FQQ305" s="1"/>
      <c r="FQR305" s="1"/>
      <c r="FQS305" s="1"/>
      <c r="FQT305" s="1"/>
      <c r="FQU305" s="1"/>
      <c r="FQV305" s="1"/>
      <c r="FQW305" s="1"/>
      <c r="FQX305" s="1"/>
      <c r="FQY305" s="1"/>
      <c r="FQZ305" s="1"/>
      <c r="FRA305" s="1"/>
      <c r="FRB305" s="1"/>
      <c r="FRC305" s="1"/>
      <c r="FRD305" s="1"/>
      <c r="FRE305" s="1"/>
      <c r="FRF305" s="1"/>
      <c r="FRG305" s="1"/>
      <c r="FRH305" s="1"/>
      <c r="FRI305" s="1"/>
      <c r="FRJ305" s="1"/>
      <c r="FRK305" s="1"/>
      <c r="FRL305" s="1"/>
      <c r="FRM305" s="1"/>
      <c r="FRN305" s="1"/>
      <c r="FRO305" s="1"/>
      <c r="FRP305" s="1"/>
      <c r="FRQ305" s="1"/>
      <c r="FRR305" s="1"/>
      <c r="FRS305" s="1"/>
      <c r="FRT305" s="1"/>
      <c r="FRU305" s="1"/>
      <c r="FRV305" s="1"/>
      <c r="FRW305" s="1"/>
      <c r="FRX305" s="1"/>
      <c r="FRY305" s="1"/>
      <c r="FRZ305" s="1"/>
      <c r="FSA305" s="1"/>
      <c r="FSB305" s="1"/>
      <c r="FSC305" s="1"/>
      <c r="FSD305" s="1"/>
      <c r="FSE305" s="1"/>
      <c r="FSF305" s="1"/>
      <c r="FSG305" s="1"/>
      <c r="FSH305" s="1"/>
      <c r="FSI305" s="1"/>
      <c r="FSJ305" s="1"/>
      <c r="FSK305" s="1"/>
      <c r="FSL305" s="1"/>
      <c r="FSM305" s="1"/>
      <c r="FSN305" s="1"/>
      <c r="FSO305" s="1"/>
      <c r="FSP305" s="1"/>
      <c r="FSQ305" s="1"/>
      <c r="FSR305" s="1"/>
      <c r="FSS305" s="1"/>
      <c r="FST305" s="1"/>
      <c r="FSU305" s="1"/>
      <c r="FSV305" s="1"/>
      <c r="FSW305" s="1"/>
      <c r="FSX305" s="1"/>
      <c r="FSY305" s="1"/>
      <c r="FSZ305" s="1"/>
      <c r="FTA305" s="1"/>
      <c r="FTB305" s="1"/>
      <c r="FTC305" s="1"/>
      <c r="FTD305" s="1"/>
      <c r="FTE305" s="1"/>
      <c r="FTF305" s="1"/>
      <c r="FTG305" s="1"/>
      <c r="FTH305" s="1"/>
      <c r="FTI305" s="1"/>
      <c r="FTJ305" s="1"/>
      <c r="FTK305" s="1"/>
      <c r="FTL305" s="1"/>
      <c r="FTM305" s="1"/>
      <c r="FTN305" s="1"/>
      <c r="FTO305" s="1"/>
      <c r="FTP305" s="1"/>
      <c r="FTQ305" s="1"/>
      <c r="FTR305" s="1"/>
      <c r="FTS305" s="1"/>
      <c r="FTT305" s="1"/>
      <c r="FTU305" s="1"/>
      <c r="FTV305" s="1"/>
      <c r="FTW305" s="1"/>
      <c r="FTX305" s="1"/>
      <c r="FTY305" s="1"/>
      <c r="FTZ305" s="1"/>
      <c r="FUA305" s="1"/>
      <c r="FUB305" s="1"/>
      <c r="FUC305" s="1"/>
      <c r="FUD305" s="1"/>
      <c r="FUE305" s="1"/>
      <c r="FUF305" s="1"/>
      <c r="FUG305" s="1"/>
      <c r="FUH305" s="1"/>
      <c r="FUI305" s="1"/>
      <c r="FUJ305" s="1"/>
      <c r="FUK305" s="1"/>
      <c r="FUL305" s="1"/>
      <c r="FUM305" s="1"/>
      <c r="FUN305" s="1"/>
      <c r="FUO305" s="1"/>
      <c r="FUP305" s="1"/>
      <c r="FUQ305" s="1"/>
      <c r="FUR305" s="1"/>
      <c r="FUS305" s="1"/>
      <c r="FUT305" s="1"/>
      <c r="FUU305" s="1"/>
      <c r="FUV305" s="1"/>
      <c r="FUW305" s="1"/>
      <c r="FUX305" s="1"/>
      <c r="FUY305" s="1"/>
      <c r="FUZ305" s="1"/>
      <c r="FVA305" s="1"/>
      <c r="FVB305" s="1"/>
      <c r="FVC305" s="1"/>
      <c r="FVD305" s="1"/>
      <c r="FVE305" s="1"/>
      <c r="FVF305" s="1"/>
      <c r="FVG305" s="1"/>
      <c r="FVH305" s="1"/>
      <c r="FVI305" s="1"/>
      <c r="FVJ305" s="1"/>
      <c r="FVK305" s="1"/>
      <c r="FVL305" s="1"/>
      <c r="FVM305" s="1"/>
      <c r="FVN305" s="1"/>
      <c r="FVO305" s="1"/>
      <c r="FVP305" s="1"/>
      <c r="FVQ305" s="1"/>
      <c r="FVR305" s="1"/>
      <c r="FVS305" s="1"/>
      <c r="FVT305" s="1"/>
      <c r="FVU305" s="1"/>
      <c r="FVV305" s="1"/>
      <c r="FVW305" s="1"/>
      <c r="FVX305" s="1"/>
      <c r="FVY305" s="1"/>
      <c r="FVZ305" s="1"/>
      <c r="FWA305" s="1"/>
      <c r="FWB305" s="1"/>
      <c r="FWC305" s="1"/>
      <c r="FWD305" s="1"/>
      <c r="FWE305" s="1"/>
      <c r="FWF305" s="1"/>
      <c r="FWG305" s="1"/>
      <c r="FWH305" s="1"/>
      <c r="FWI305" s="1"/>
      <c r="FWJ305" s="1"/>
      <c r="FWK305" s="1"/>
      <c r="FWL305" s="1"/>
      <c r="FWM305" s="1"/>
      <c r="FWN305" s="1"/>
      <c r="FWO305" s="1"/>
      <c r="FWP305" s="1"/>
      <c r="FWQ305" s="1"/>
      <c r="FWR305" s="1"/>
      <c r="FWS305" s="1"/>
      <c r="FWT305" s="1"/>
      <c r="FWU305" s="1"/>
      <c r="FWV305" s="1"/>
      <c r="FWW305" s="1"/>
      <c r="FWX305" s="1"/>
      <c r="FWY305" s="1"/>
      <c r="FWZ305" s="1"/>
      <c r="FXA305" s="1"/>
      <c r="FXB305" s="1"/>
      <c r="FXC305" s="1"/>
      <c r="FXD305" s="1"/>
      <c r="FXE305" s="1"/>
      <c r="FXF305" s="1"/>
      <c r="FXG305" s="1"/>
      <c r="FXH305" s="1"/>
      <c r="FXI305" s="1"/>
      <c r="FXJ305" s="1"/>
      <c r="FXK305" s="1"/>
      <c r="FXL305" s="1"/>
      <c r="FXM305" s="1"/>
      <c r="FXN305" s="1"/>
      <c r="FXO305" s="1"/>
      <c r="FXP305" s="1"/>
      <c r="FXQ305" s="1"/>
      <c r="FXR305" s="1"/>
      <c r="FXS305" s="1"/>
      <c r="FXT305" s="1"/>
      <c r="FXU305" s="1"/>
      <c r="FXV305" s="1"/>
      <c r="FXW305" s="1"/>
      <c r="FXX305" s="1"/>
      <c r="FXY305" s="1"/>
      <c r="FXZ305" s="1"/>
      <c r="FYA305" s="1"/>
      <c r="FYB305" s="1"/>
      <c r="FYC305" s="1"/>
      <c r="FYD305" s="1"/>
      <c r="FYE305" s="1"/>
      <c r="FYF305" s="1"/>
      <c r="FYG305" s="1"/>
      <c r="FYH305" s="1"/>
      <c r="FYI305" s="1"/>
      <c r="FYJ305" s="1"/>
      <c r="FYK305" s="1"/>
      <c r="FYL305" s="1"/>
      <c r="FYM305" s="1"/>
      <c r="FYN305" s="1"/>
      <c r="FYO305" s="1"/>
      <c r="FYP305" s="1"/>
      <c r="FYQ305" s="1"/>
      <c r="FYR305" s="1"/>
      <c r="FYS305" s="1"/>
      <c r="FYT305" s="1"/>
      <c r="FYU305" s="1"/>
      <c r="FYV305" s="1"/>
      <c r="FYW305" s="1"/>
      <c r="FYX305" s="1"/>
      <c r="FYY305" s="1"/>
      <c r="FYZ305" s="1"/>
      <c r="FZA305" s="1"/>
      <c r="FZB305" s="1"/>
      <c r="FZC305" s="1"/>
      <c r="FZD305" s="1"/>
      <c r="FZE305" s="1"/>
      <c r="FZF305" s="1"/>
      <c r="FZG305" s="1"/>
      <c r="FZH305" s="1"/>
      <c r="FZI305" s="1"/>
      <c r="FZJ305" s="1"/>
      <c r="FZK305" s="1"/>
      <c r="FZL305" s="1"/>
      <c r="FZM305" s="1"/>
      <c r="FZN305" s="1"/>
      <c r="FZO305" s="1"/>
      <c r="FZP305" s="1"/>
      <c r="FZQ305" s="1"/>
      <c r="FZR305" s="1"/>
      <c r="FZS305" s="1"/>
      <c r="FZT305" s="1"/>
      <c r="FZU305" s="1"/>
      <c r="FZV305" s="1"/>
      <c r="FZW305" s="1"/>
      <c r="FZX305" s="1"/>
      <c r="FZY305" s="1"/>
      <c r="FZZ305" s="1"/>
      <c r="GAA305" s="1"/>
      <c r="GAB305" s="1"/>
      <c r="GAC305" s="1"/>
      <c r="GAD305" s="1"/>
      <c r="GAE305" s="1"/>
      <c r="GAF305" s="1"/>
      <c r="GAG305" s="1"/>
      <c r="GAH305" s="1"/>
      <c r="GAI305" s="1"/>
      <c r="GAJ305" s="1"/>
      <c r="GAK305" s="1"/>
      <c r="GAL305" s="1"/>
      <c r="GAM305" s="1"/>
      <c r="GAN305" s="1"/>
      <c r="GAO305" s="1"/>
      <c r="GAP305" s="1"/>
      <c r="GAQ305" s="1"/>
      <c r="GAR305" s="1"/>
      <c r="GAS305" s="1"/>
      <c r="GAT305" s="1"/>
      <c r="GAU305" s="1"/>
      <c r="GAV305" s="1"/>
      <c r="GAW305" s="1"/>
      <c r="GAX305" s="1"/>
      <c r="GAY305" s="1"/>
      <c r="GAZ305" s="1"/>
      <c r="GBA305" s="1"/>
      <c r="GBB305" s="1"/>
      <c r="GBC305" s="1"/>
      <c r="GBD305" s="1"/>
      <c r="GBE305" s="1"/>
      <c r="GBF305" s="1"/>
      <c r="GBG305" s="1"/>
      <c r="GBH305" s="1"/>
      <c r="GBI305" s="1"/>
      <c r="GBJ305" s="1"/>
      <c r="GBK305" s="1"/>
      <c r="GBL305" s="1"/>
      <c r="GBM305" s="1"/>
      <c r="GBN305" s="1"/>
      <c r="GBO305" s="1"/>
      <c r="GBP305" s="1"/>
      <c r="GBQ305" s="1"/>
      <c r="GBR305" s="1"/>
      <c r="GBS305" s="1"/>
      <c r="GBT305" s="1"/>
      <c r="GBU305" s="1"/>
      <c r="GBV305" s="1"/>
      <c r="GBW305" s="1"/>
      <c r="GBX305" s="1"/>
      <c r="GBY305" s="1"/>
      <c r="GBZ305" s="1"/>
      <c r="GCA305" s="1"/>
      <c r="GCB305" s="1"/>
      <c r="GCC305" s="1"/>
      <c r="GCD305" s="1"/>
      <c r="GCE305" s="1"/>
      <c r="GCF305" s="1"/>
      <c r="GCG305" s="1"/>
      <c r="GCH305" s="1"/>
      <c r="GCI305" s="1"/>
      <c r="GCJ305" s="1"/>
      <c r="GCK305" s="1"/>
      <c r="GCL305" s="1"/>
      <c r="GCM305" s="1"/>
      <c r="GCN305" s="1"/>
      <c r="GCO305" s="1"/>
      <c r="GCP305" s="1"/>
      <c r="GCQ305" s="1"/>
      <c r="GCR305" s="1"/>
      <c r="GCS305" s="1"/>
      <c r="GCT305" s="1"/>
      <c r="GCU305" s="1"/>
      <c r="GCV305" s="1"/>
      <c r="GCW305" s="1"/>
      <c r="GCX305" s="1"/>
      <c r="GCY305" s="1"/>
      <c r="GCZ305" s="1"/>
      <c r="GDA305" s="1"/>
      <c r="GDB305" s="1"/>
      <c r="GDC305" s="1"/>
      <c r="GDD305" s="1"/>
      <c r="GDE305" s="1"/>
      <c r="GDF305" s="1"/>
      <c r="GDG305" s="1"/>
      <c r="GDH305" s="1"/>
      <c r="GDI305" s="1"/>
      <c r="GDJ305" s="1"/>
      <c r="GDK305" s="1"/>
      <c r="GDL305" s="1"/>
      <c r="GDM305" s="1"/>
      <c r="GDN305" s="1"/>
      <c r="GDO305" s="1"/>
      <c r="GDP305" s="1"/>
      <c r="GDQ305" s="1"/>
      <c r="GDR305" s="1"/>
      <c r="GDS305" s="1"/>
      <c r="GDT305" s="1"/>
      <c r="GDU305" s="1"/>
      <c r="GDV305" s="1"/>
      <c r="GDW305" s="1"/>
      <c r="GDX305" s="1"/>
      <c r="GDY305" s="1"/>
      <c r="GDZ305" s="1"/>
      <c r="GEA305" s="1"/>
      <c r="GEB305" s="1"/>
      <c r="GEC305" s="1"/>
      <c r="GED305" s="1"/>
      <c r="GEE305" s="1"/>
      <c r="GEF305" s="1"/>
      <c r="GEG305" s="1"/>
      <c r="GEH305" s="1"/>
      <c r="GEI305" s="1"/>
      <c r="GEJ305" s="1"/>
      <c r="GEK305" s="1"/>
      <c r="GEL305" s="1"/>
      <c r="GEM305" s="1"/>
      <c r="GEN305" s="1"/>
      <c r="GEO305" s="1"/>
      <c r="GEP305" s="1"/>
      <c r="GEQ305" s="1"/>
      <c r="GER305" s="1"/>
      <c r="GES305" s="1"/>
      <c r="GET305" s="1"/>
      <c r="GEU305" s="1"/>
      <c r="GEV305" s="1"/>
      <c r="GEW305" s="1"/>
      <c r="GEX305" s="1"/>
      <c r="GEY305" s="1"/>
      <c r="GEZ305" s="1"/>
      <c r="GFA305" s="1"/>
      <c r="GFB305" s="1"/>
      <c r="GFC305" s="1"/>
      <c r="GFD305" s="1"/>
      <c r="GFE305" s="1"/>
      <c r="GFF305" s="1"/>
      <c r="GFG305" s="1"/>
      <c r="GFH305" s="1"/>
      <c r="GFI305" s="1"/>
      <c r="GFJ305" s="1"/>
      <c r="GFK305" s="1"/>
      <c r="GFL305" s="1"/>
      <c r="GFM305" s="1"/>
      <c r="GFN305" s="1"/>
      <c r="GFO305" s="1"/>
      <c r="GFP305" s="1"/>
      <c r="GFQ305" s="1"/>
      <c r="GFR305" s="1"/>
      <c r="GFS305" s="1"/>
      <c r="GFT305" s="1"/>
      <c r="GFU305" s="1"/>
      <c r="GFV305" s="1"/>
      <c r="GFW305" s="1"/>
      <c r="GFX305" s="1"/>
      <c r="GFY305" s="1"/>
      <c r="GFZ305" s="1"/>
      <c r="GGA305" s="1"/>
      <c r="GGB305" s="1"/>
      <c r="GGC305" s="1"/>
      <c r="GGD305" s="1"/>
      <c r="GGE305" s="1"/>
      <c r="GGF305" s="1"/>
      <c r="GGG305" s="1"/>
      <c r="GGH305" s="1"/>
      <c r="GGI305" s="1"/>
      <c r="GGJ305" s="1"/>
      <c r="GGK305" s="1"/>
      <c r="GGL305" s="1"/>
      <c r="GGM305" s="1"/>
      <c r="GGN305" s="1"/>
      <c r="GGO305" s="1"/>
      <c r="GGP305" s="1"/>
      <c r="GGQ305" s="1"/>
      <c r="GGR305" s="1"/>
      <c r="GGS305" s="1"/>
      <c r="GGT305" s="1"/>
      <c r="GGU305" s="1"/>
      <c r="GGV305" s="1"/>
      <c r="GGW305" s="1"/>
      <c r="GGX305" s="1"/>
      <c r="GGY305" s="1"/>
      <c r="GGZ305" s="1"/>
      <c r="GHA305" s="1"/>
      <c r="GHB305" s="1"/>
      <c r="GHC305" s="1"/>
      <c r="GHD305" s="1"/>
      <c r="GHE305" s="1"/>
      <c r="GHF305" s="1"/>
      <c r="GHG305" s="1"/>
      <c r="GHH305" s="1"/>
      <c r="GHI305" s="1"/>
      <c r="GHJ305" s="1"/>
      <c r="GHK305" s="1"/>
      <c r="GHL305" s="1"/>
      <c r="GHM305" s="1"/>
      <c r="GHN305" s="1"/>
      <c r="GHO305" s="1"/>
      <c r="GHP305" s="1"/>
      <c r="GHQ305" s="1"/>
      <c r="GHR305" s="1"/>
      <c r="GHS305" s="1"/>
      <c r="GHT305" s="1"/>
      <c r="GHU305" s="1"/>
      <c r="GHV305" s="1"/>
      <c r="GHW305" s="1"/>
      <c r="GHX305" s="1"/>
      <c r="GHY305" s="1"/>
      <c r="GHZ305" s="1"/>
      <c r="GIA305" s="1"/>
      <c r="GIB305" s="1"/>
      <c r="GIC305" s="1"/>
      <c r="GID305" s="1"/>
      <c r="GIE305" s="1"/>
      <c r="GIF305" s="1"/>
      <c r="GIG305" s="1"/>
      <c r="GIH305" s="1"/>
      <c r="GII305" s="1"/>
      <c r="GIJ305" s="1"/>
      <c r="GIK305" s="1"/>
      <c r="GIL305" s="1"/>
      <c r="GIM305" s="1"/>
      <c r="GIN305" s="1"/>
      <c r="GIO305" s="1"/>
      <c r="GIP305" s="1"/>
      <c r="GIQ305" s="1"/>
      <c r="GIR305" s="1"/>
      <c r="GIS305" s="1"/>
      <c r="GIT305" s="1"/>
      <c r="GIU305" s="1"/>
      <c r="GIV305" s="1"/>
      <c r="GIW305" s="1"/>
      <c r="GIX305" s="1"/>
      <c r="GIY305" s="1"/>
      <c r="GIZ305" s="1"/>
      <c r="GJA305" s="1"/>
      <c r="GJB305" s="1"/>
      <c r="GJC305" s="1"/>
      <c r="GJD305" s="1"/>
      <c r="GJE305" s="1"/>
      <c r="GJF305" s="1"/>
      <c r="GJG305" s="1"/>
      <c r="GJH305" s="1"/>
      <c r="GJI305" s="1"/>
      <c r="GJJ305" s="1"/>
      <c r="GJK305" s="1"/>
      <c r="GJL305" s="1"/>
      <c r="GJM305" s="1"/>
      <c r="GJN305" s="1"/>
      <c r="GJO305" s="1"/>
      <c r="GJP305" s="1"/>
      <c r="GJQ305" s="1"/>
      <c r="GJR305" s="1"/>
      <c r="GJS305" s="1"/>
      <c r="GJT305" s="1"/>
      <c r="GJU305" s="1"/>
      <c r="GJV305" s="1"/>
      <c r="GJW305" s="1"/>
      <c r="GJX305" s="1"/>
      <c r="GJY305" s="1"/>
      <c r="GJZ305" s="1"/>
      <c r="GKA305" s="1"/>
      <c r="GKB305" s="1"/>
      <c r="GKC305" s="1"/>
      <c r="GKD305" s="1"/>
      <c r="GKE305" s="1"/>
      <c r="GKF305" s="1"/>
      <c r="GKG305" s="1"/>
      <c r="GKH305" s="1"/>
      <c r="GKI305" s="1"/>
      <c r="GKJ305" s="1"/>
      <c r="GKK305" s="1"/>
      <c r="GKL305" s="1"/>
      <c r="GKM305" s="1"/>
      <c r="GKN305" s="1"/>
      <c r="GKO305" s="1"/>
      <c r="GKP305" s="1"/>
      <c r="GKQ305" s="1"/>
      <c r="GKR305" s="1"/>
      <c r="GKS305" s="1"/>
      <c r="GKT305" s="1"/>
      <c r="GKU305" s="1"/>
      <c r="GKV305" s="1"/>
      <c r="GKW305" s="1"/>
      <c r="GKX305" s="1"/>
      <c r="GKY305" s="1"/>
      <c r="GKZ305" s="1"/>
      <c r="GLA305" s="1"/>
      <c r="GLB305" s="1"/>
      <c r="GLC305" s="1"/>
      <c r="GLD305" s="1"/>
      <c r="GLE305" s="1"/>
      <c r="GLF305" s="1"/>
      <c r="GLG305" s="1"/>
      <c r="GLH305" s="1"/>
      <c r="GLI305" s="1"/>
      <c r="GLJ305" s="1"/>
      <c r="GLK305" s="1"/>
      <c r="GLL305" s="1"/>
      <c r="GLM305" s="1"/>
      <c r="GLN305" s="1"/>
      <c r="GLO305" s="1"/>
      <c r="GLP305" s="1"/>
      <c r="GLQ305" s="1"/>
      <c r="GLR305" s="1"/>
      <c r="GLS305" s="1"/>
      <c r="GLT305" s="1"/>
      <c r="GLU305" s="1"/>
      <c r="GLV305" s="1"/>
      <c r="GLW305" s="1"/>
      <c r="GLX305" s="1"/>
      <c r="GLY305" s="1"/>
      <c r="GLZ305" s="1"/>
      <c r="GMA305" s="1"/>
      <c r="GMB305" s="1"/>
      <c r="GMC305" s="1"/>
      <c r="GMD305" s="1"/>
      <c r="GME305" s="1"/>
      <c r="GMF305" s="1"/>
      <c r="GMG305" s="1"/>
      <c r="GMH305" s="1"/>
      <c r="GMI305" s="1"/>
      <c r="GMJ305" s="1"/>
      <c r="GMK305" s="1"/>
      <c r="GML305" s="1"/>
      <c r="GMM305" s="1"/>
      <c r="GMN305" s="1"/>
      <c r="GMO305" s="1"/>
      <c r="GMP305" s="1"/>
      <c r="GMQ305" s="1"/>
      <c r="GMR305" s="1"/>
      <c r="GMS305" s="1"/>
      <c r="GMT305" s="1"/>
      <c r="GMU305" s="1"/>
      <c r="GMV305" s="1"/>
      <c r="GMW305" s="1"/>
      <c r="GMX305" s="1"/>
      <c r="GMY305" s="1"/>
      <c r="GMZ305" s="1"/>
      <c r="GNA305" s="1"/>
      <c r="GNB305" s="1"/>
      <c r="GNC305" s="1"/>
      <c r="GND305" s="1"/>
      <c r="GNE305" s="1"/>
      <c r="GNF305" s="1"/>
      <c r="GNG305" s="1"/>
      <c r="GNH305" s="1"/>
      <c r="GNI305" s="1"/>
      <c r="GNJ305" s="1"/>
      <c r="GNK305" s="1"/>
      <c r="GNL305" s="1"/>
      <c r="GNM305" s="1"/>
      <c r="GNN305" s="1"/>
      <c r="GNO305" s="1"/>
      <c r="GNP305" s="1"/>
      <c r="GNQ305" s="1"/>
      <c r="GNR305" s="1"/>
      <c r="GNS305" s="1"/>
      <c r="GNT305" s="1"/>
      <c r="GNU305" s="1"/>
      <c r="GNV305" s="1"/>
      <c r="GNW305" s="1"/>
      <c r="GNX305" s="1"/>
      <c r="GNY305" s="1"/>
      <c r="GNZ305" s="1"/>
      <c r="GOA305" s="1"/>
      <c r="GOB305" s="1"/>
      <c r="GOC305" s="1"/>
      <c r="GOD305" s="1"/>
      <c r="GOE305" s="1"/>
      <c r="GOF305" s="1"/>
      <c r="GOG305" s="1"/>
      <c r="GOH305" s="1"/>
      <c r="GOI305" s="1"/>
      <c r="GOJ305" s="1"/>
      <c r="GOK305" s="1"/>
      <c r="GOL305" s="1"/>
      <c r="GOM305" s="1"/>
      <c r="GON305" s="1"/>
      <c r="GOO305" s="1"/>
      <c r="GOP305" s="1"/>
      <c r="GOQ305" s="1"/>
      <c r="GOR305" s="1"/>
      <c r="GOS305" s="1"/>
      <c r="GOT305" s="1"/>
      <c r="GOU305" s="1"/>
      <c r="GOV305" s="1"/>
      <c r="GOW305" s="1"/>
      <c r="GOX305" s="1"/>
      <c r="GOY305" s="1"/>
      <c r="GOZ305" s="1"/>
      <c r="GPA305" s="1"/>
      <c r="GPB305" s="1"/>
      <c r="GPC305" s="1"/>
      <c r="GPD305" s="1"/>
      <c r="GPE305" s="1"/>
      <c r="GPF305" s="1"/>
      <c r="GPG305" s="1"/>
      <c r="GPH305" s="1"/>
      <c r="GPI305" s="1"/>
      <c r="GPJ305" s="1"/>
      <c r="GPK305" s="1"/>
      <c r="GPL305" s="1"/>
      <c r="GPM305" s="1"/>
      <c r="GPN305" s="1"/>
      <c r="GPO305" s="1"/>
      <c r="GPP305" s="1"/>
      <c r="GPQ305" s="1"/>
      <c r="GPR305" s="1"/>
      <c r="GPS305" s="1"/>
      <c r="GPT305" s="1"/>
      <c r="GPU305" s="1"/>
      <c r="GPV305" s="1"/>
      <c r="GPW305" s="1"/>
      <c r="GPX305" s="1"/>
      <c r="GPY305" s="1"/>
      <c r="GPZ305" s="1"/>
      <c r="GQA305" s="1"/>
      <c r="GQB305" s="1"/>
      <c r="GQC305" s="1"/>
      <c r="GQD305" s="1"/>
      <c r="GQE305" s="1"/>
      <c r="GQF305" s="1"/>
      <c r="GQG305" s="1"/>
      <c r="GQH305" s="1"/>
      <c r="GQI305" s="1"/>
      <c r="GQJ305" s="1"/>
      <c r="GQK305" s="1"/>
      <c r="GQL305" s="1"/>
      <c r="GQM305" s="1"/>
      <c r="GQN305" s="1"/>
      <c r="GQO305" s="1"/>
      <c r="GQP305" s="1"/>
      <c r="GQQ305" s="1"/>
      <c r="GQR305" s="1"/>
      <c r="GQS305" s="1"/>
      <c r="GQT305" s="1"/>
      <c r="GQU305" s="1"/>
      <c r="GQV305" s="1"/>
      <c r="GQW305" s="1"/>
      <c r="GQX305" s="1"/>
      <c r="GQY305" s="1"/>
      <c r="GQZ305" s="1"/>
      <c r="GRA305" s="1"/>
      <c r="GRB305" s="1"/>
      <c r="GRC305" s="1"/>
      <c r="GRD305" s="1"/>
      <c r="GRE305" s="1"/>
      <c r="GRF305" s="1"/>
      <c r="GRG305" s="1"/>
      <c r="GRH305" s="1"/>
      <c r="GRI305" s="1"/>
      <c r="GRJ305" s="1"/>
      <c r="GRK305" s="1"/>
      <c r="GRL305" s="1"/>
      <c r="GRM305" s="1"/>
      <c r="GRN305" s="1"/>
      <c r="GRO305" s="1"/>
      <c r="GRP305" s="1"/>
      <c r="GRQ305" s="1"/>
      <c r="GRR305" s="1"/>
      <c r="GRS305" s="1"/>
      <c r="GRT305" s="1"/>
      <c r="GRU305" s="1"/>
      <c r="GRV305" s="1"/>
      <c r="GRW305" s="1"/>
      <c r="GRX305" s="1"/>
      <c r="GRY305" s="1"/>
      <c r="GRZ305" s="1"/>
      <c r="GSA305" s="1"/>
      <c r="GSB305" s="1"/>
      <c r="GSC305" s="1"/>
      <c r="GSD305" s="1"/>
      <c r="GSE305" s="1"/>
      <c r="GSF305" s="1"/>
      <c r="GSG305" s="1"/>
      <c r="GSH305" s="1"/>
      <c r="GSI305" s="1"/>
      <c r="GSJ305" s="1"/>
      <c r="GSK305" s="1"/>
      <c r="GSL305" s="1"/>
      <c r="GSM305" s="1"/>
      <c r="GSN305" s="1"/>
      <c r="GSO305" s="1"/>
      <c r="GSP305" s="1"/>
      <c r="GSQ305" s="1"/>
      <c r="GSR305" s="1"/>
      <c r="GSS305" s="1"/>
      <c r="GST305" s="1"/>
      <c r="GSU305" s="1"/>
      <c r="GSV305" s="1"/>
      <c r="GSW305" s="1"/>
      <c r="GSX305" s="1"/>
      <c r="GSY305" s="1"/>
      <c r="GSZ305" s="1"/>
      <c r="GTA305" s="1"/>
      <c r="GTB305" s="1"/>
      <c r="GTC305" s="1"/>
      <c r="GTD305" s="1"/>
      <c r="GTE305" s="1"/>
      <c r="GTF305" s="1"/>
      <c r="GTG305" s="1"/>
      <c r="GTH305" s="1"/>
      <c r="GTI305" s="1"/>
      <c r="GTJ305" s="1"/>
      <c r="GTK305" s="1"/>
      <c r="GTL305" s="1"/>
      <c r="GTM305" s="1"/>
      <c r="GTN305" s="1"/>
      <c r="GTO305" s="1"/>
      <c r="GTP305" s="1"/>
      <c r="GTQ305" s="1"/>
      <c r="GTR305" s="1"/>
      <c r="GTS305" s="1"/>
      <c r="GTT305" s="1"/>
      <c r="GTU305" s="1"/>
      <c r="GTV305" s="1"/>
      <c r="GTW305" s="1"/>
      <c r="GTX305" s="1"/>
      <c r="GTY305" s="1"/>
      <c r="GTZ305" s="1"/>
      <c r="GUA305" s="1"/>
      <c r="GUB305" s="1"/>
      <c r="GUC305" s="1"/>
      <c r="GUD305" s="1"/>
      <c r="GUE305" s="1"/>
      <c r="GUF305" s="1"/>
      <c r="GUG305" s="1"/>
      <c r="GUH305" s="1"/>
      <c r="GUI305" s="1"/>
      <c r="GUJ305" s="1"/>
      <c r="GUK305" s="1"/>
      <c r="GUL305" s="1"/>
      <c r="GUM305" s="1"/>
      <c r="GUN305" s="1"/>
      <c r="GUO305" s="1"/>
      <c r="GUP305" s="1"/>
      <c r="GUQ305" s="1"/>
      <c r="GUR305" s="1"/>
      <c r="GUS305" s="1"/>
      <c r="GUT305" s="1"/>
      <c r="GUU305" s="1"/>
      <c r="GUV305" s="1"/>
      <c r="GUW305" s="1"/>
      <c r="GUX305" s="1"/>
      <c r="GUY305" s="1"/>
      <c r="GUZ305" s="1"/>
      <c r="GVA305" s="1"/>
      <c r="GVB305" s="1"/>
      <c r="GVC305" s="1"/>
      <c r="GVD305" s="1"/>
      <c r="GVE305" s="1"/>
      <c r="GVF305" s="1"/>
      <c r="GVG305" s="1"/>
      <c r="GVH305" s="1"/>
      <c r="GVI305" s="1"/>
      <c r="GVJ305" s="1"/>
      <c r="GVK305" s="1"/>
      <c r="GVL305" s="1"/>
      <c r="GVM305" s="1"/>
      <c r="GVN305" s="1"/>
      <c r="GVO305" s="1"/>
      <c r="GVP305" s="1"/>
      <c r="GVQ305" s="1"/>
      <c r="GVR305" s="1"/>
      <c r="GVS305" s="1"/>
      <c r="GVT305" s="1"/>
      <c r="GVU305" s="1"/>
      <c r="GVV305" s="1"/>
      <c r="GVW305" s="1"/>
      <c r="GVX305" s="1"/>
      <c r="GVY305" s="1"/>
      <c r="GVZ305" s="1"/>
      <c r="GWA305" s="1"/>
      <c r="GWB305" s="1"/>
      <c r="GWC305" s="1"/>
      <c r="GWD305" s="1"/>
      <c r="GWE305" s="1"/>
      <c r="GWF305" s="1"/>
      <c r="GWG305" s="1"/>
      <c r="GWH305" s="1"/>
      <c r="GWI305" s="1"/>
      <c r="GWJ305" s="1"/>
      <c r="GWK305" s="1"/>
      <c r="GWL305" s="1"/>
      <c r="GWM305" s="1"/>
      <c r="GWN305" s="1"/>
      <c r="GWO305" s="1"/>
      <c r="GWP305" s="1"/>
      <c r="GWQ305" s="1"/>
      <c r="GWR305" s="1"/>
      <c r="GWS305" s="1"/>
      <c r="GWT305" s="1"/>
      <c r="GWU305" s="1"/>
      <c r="GWV305" s="1"/>
      <c r="GWW305" s="1"/>
      <c r="GWX305" s="1"/>
      <c r="GWY305" s="1"/>
      <c r="GWZ305" s="1"/>
      <c r="GXA305" s="1"/>
      <c r="GXB305" s="1"/>
      <c r="GXC305" s="1"/>
      <c r="GXD305" s="1"/>
      <c r="GXE305" s="1"/>
      <c r="GXF305" s="1"/>
      <c r="GXG305" s="1"/>
      <c r="GXH305" s="1"/>
      <c r="GXI305" s="1"/>
      <c r="GXJ305" s="1"/>
      <c r="GXK305" s="1"/>
      <c r="GXL305" s="1"/>
      <c r="GXM305" s="1"/>
      <c r="GXN305" s="1"/>
      <c r="GXO305" s="1"/>
      <c r="GXP305" s="1"/>
      <c r="GXQ305" s="1"/>
      <c r="GXR305" s="1"/>
      <c r="GXS305" s="1"/>
      <c r="GXT305" s="1"/>
      <c r="GXU305" s="1"/>
      <c r="GXV305" s="1"/>
      <c r="GXW305" s="1"/>
      <c r="GXX305" s="1"/>
      <c r="GXY305" s="1"/>
      <c r="GXZ305" s="1"/>
      <c r="GYA305" s="1"/>
      <c r="GYB305" s="1"/>
      <c r="GYC305" s="1"/>
      <c r="GYD305" s="1"/>
      <c r="GYE305" s="1"/>
      <c r="GYF305" s="1"/>
      <c r="GYG305" s="1"/>
      <c r="GYH305" s="1"/>
      <c r="GYI305" s="1"/>
      <c r="GYJ305" s="1"/>
      <c r="GYK305" s="1"/>
      <c r="GYL305" s="1"/>
      <c r="GYM305" s="1"/>
      <c r="GYN305" s="1"/>
      <c r="GYO305" s="1"/>
      <c r="GYP305" s="1"/>
      <c r="GYQ305" s="1"/>
      <c r="GYR305" s="1"/>
      <c r="GYS305" s="1"/>
      <c r="GYT305" s="1"/>
      <c r="GYU305" s="1"/>
      <c r="GYV305" s="1"/>
      <c r="GYW305" s="1"/>
      <c r="GYX305" s="1"/>
      <c r="GYY305" s="1"/>
      <c r="GYZ305" s="1"/>
      <c r="GZA305" s="1"/>
      <c r="GZB305" s="1"/>
      <c r="GZC305" s="1"/>
      <c r="GZD305" s="1"/>
      <c r="GZE305" s="1"/>
      <c r="GZF305" s="1"/>
      <c r="GZG305" s="1"/>
      <c r="GZH305" s="1"/>
      <c r="GZI305" s="1"/>
      <c r="GZJ305" s="1"/>
      <c r="GZK305" s="1"/>
      <c r="GZL305" s="1"/>
      <c r="GZM305" s="1"/>
      <c r="GZN305" s="1"/>
      <c r="GZO305" s="1"/>
      <c r="GZP305" s="1"/>
      <c r="GZQ305" s="1"/>
      <c r="GZR305" s="1"/>
      <c r="GZS305" s="1"/>
      <c r="GZT305" s="1"/>
      <c r="GZU305" s="1"/>
      <c r="GZV305" s="1"/>
      <c r="GZW305" s="1"/>
      <c r="GZX305" s="1"/>
      <c r="GZY305" s="1"/>
      <c r="GZZ305" s="1"/>
      <c r="HAA305" s="1"/>
      <c r="HAB305" s="1"/>
      <c r="HAC305" s="1"/>
      <c r="HAD305" s="1"/>
      <c r="HAE305" s="1"/>
      <c r="HAF305" s="1"/>
      <c r="HAG305" s="1"/>
      <c r="HAH305" s="1"/>
      <c r="HAI305" s="1"/>
      <c r="HAJ305" s="1"/>
      <c r="HAK305" s="1"/>
      <c r="HAL305" s="1"/>
      <c r="HAM305" s="1"/>
      <c r="HAN305" s="1"/>
      <c r="HAO305" s="1"/>
      <c r="HAP305" s="1"/>
      <c r="HAQ305" s="1"/>
      <c r="HAR305" s="1"/>
      <c r="HAS305" s="1"/>
      <c r="HAT305" s="1"/>
      <c r="HAU305" s="1"/>
      <c r="HAV305" s="1"/>
      <c r="HAW305" s="1"/>
      <c r="HAX305" s="1"/>
      <c r="HAY305" s="1"/>
      <c r="HAZ305" s="1"/>
      <c r="HBA305" s="1"/>
      <c r="HBB305" s="1"/>
      <c r="HBC305" s="1"/>
      <c r="HBD305" s="1"/>
      <c r="HBE305" s="1"/>
      <c r="HBF305" s="1"/>
      <c r="HBG305" s="1"/>
      <c r="HBH305" s="1"/>
      <c r="HBI305" s="1"/>
      <c r="HBJ305" s="1"/>
      <c r="HBK305" s="1"/>
      <c r="HBL305" s="1"/>
      <c r="HBM305" s="1"/>
      <c r="HBN305" s="1"/>
      <c r="HBO305" s="1"/>
      <c r="HBP305" s="1"/>
      <c r="HBQ305" s="1"/>
      <c r="HBR305" s="1"/>
      <c r="HBS305" s="1"/>
      <c r="HBT305" s="1"/>
      <c r="HBU305" s="1"/>
      <c r="HBV305" s="1"/>
      <c r="HBW305" s="1"/>
      <c r="HBX305" s="1"/>
      <c r="HBY305" s="1"/>
      <c r="HBZ305" s="1"/>
      <c r="HCA305" s="1"/>
      <c r="HCB305" s="1"/>
      <c r="HCC305" s="1"/>
      <c r="HCD305" s="1"/>
      <c r="HCE305" s="1"/>
      <c r="HCF305" s="1"/>
      <c r="HCG305" s="1"/>
      <c r="HCH305" s="1"/>
      <c r="HCI305" s="1"/>
      <c r="HCJ305" s="1"/>
      <c r="HCK305" s="1"/>
      <c r="HCL305" s="1"/>
      <c r="HCM305" s="1"/>
      <c r="HCN305" s="1"/>
      <c r="HCO305" s="1"/>
      <c r="HCP305" s="1"/>
      <c r="HCQ305" s="1"/>
      <c r="HCR305" s="1"/>
      <c r="HCS305" s="1"/>
      <c r="HCT305" s="1"/>
      <c r="HCU305" s="1"/>
      <c r="HCV305" s="1"/>
      <c r="HCW305" s="1"/>
      <c r="HCX305" s="1"/>
      <c r="HCY305" s="1"/>
      <c r="HCZ305" s="1"/>
      <c r="HDA305" s="1"/>
      <c r="HDB305" s="1"/>
      <c r="HDC305" s="1"/>
      <c r="HDD305" s="1"/>
      <c r="HDE305" s="1"/>
      <c r="HDF305" s="1"/>
      <c r="HDG305" s="1"/>
      <c r="HDH305" s="1"/>
      <c r="HDI305" s="1"/>
      <c r="HDJ305" s="1"/>
      <c r="HDK305" s="1"/>
      <c r="HDL305" s="1"/>
      <c r="HDM305" s="1"/>
      <c r="HDN305" s="1"/>
      <c r="HDO305" s="1"/>
      <c r="HDP305" s="1"/>
      <c r="HDQ305" s="1"/>
      <c r="HDR305" s="1"/>
      <c r="HDS305" s="1"/>
      <c r="HDT305" s="1"/>
      <c r="HDU305" s="1"/>
      <c r="HDV305" s="1"/>
      <c r="HDW305" s="1"/>
      <c r="HDX305" s="1"/>
      <c r="HDY305" s="1"/>
      <c r="HDZ305" s="1"/>
      <c r="HEA305" s="1"/>
      <c r="HEB305" s="1"/>
      <c r="HEC305" s="1"/>
      <c r="HED305" s="1"/>
      <c r="HEE305" s="1"/>
      <c r="HEF305" s="1"/>
      <c r="HEG305" s="1"/>
      <c r="HEH305" s="1"/>
      <c r="HEI305" s="1"/>
      <c r="HEJ305" s="1"/>
      <c r="HEK305" s="1"/>
      <c r="HEL305" s="1"/>
      <c r="HEM305" s="1"/>
      <c r="HEN305" s="1"/>
      <c r="HEO305" s="1"/>
      <c r="HEP305" s="1"/>
      <c r="HEQ305" s="1"/>
      <c r="HER305" s="1"/>
      <c r="HES305" s="1"/>
      <c r="HET305" s="1"/>
      <c r="HEU305" s="1"/>
      <c r="HEV305" s="1"/>
      <c r="HEW305" s="1"/>
      <c r="HEX305" s="1"/>
      <c r="HEY305" s="1"/>
      <c r="HEZ305" s="1"/>
      <c r="HFA305" s="1"/>
      <c r="HFB305" s="1"/>
      <c r="HFC305" s="1"/>
      <c r="HFD305" s="1"/>
      <c r="HFE305" s="1"/>
      <c r="HFF305" s="1"/>
      <c r="HFG305" s="1"/>
      <c r="HFH305" s="1"/>
      <c r="HFI305" s="1"/>
      <c r="HFJ305" s="1"/>
      <c r="HFK305" s="1"/>
      <c r="HFL305" s="1"/>
      <c r="HFM305" s="1"/>
      <c r="HFN305" s="1"/>
      <c r="HFO305" s="1"/>
      <c r="HFP305" s="1"/>
      <c r="HFQ305" s="1"/>
      <c r="HFR305" s="1"/>
      <c r="HFS305" s="1"/>
      <c r="HFT305" s="1"/>
      <c r="HFU305" s="1"/>
      <c r="HFV305" s="1"/>
      <c r="HFW305" s="1"/>
      <c r="HFX305" s="1"/>
      <c r="HFY305" s="1"/>
      <c r="HFZ305" s="1"/>
      <c r="HGA305" s="1"/>
      <c r="HGB305" s="1"/>
      <c r="HGC305" s="1"/>
      <c r="HGD305" s="1"/>
      <c r="HGE305" s="1"/>
      <c r="HGF305" s="1"/>
      <c r="HGG305" s="1"/>
      <c r="HGH305" s="1"/>
      <c r="HGI305" s="1"/>
      <c r="HGJ305" s="1"/>
      <c r="HGK305" s="1"/>
      <c r="HGL305" s="1"/>
      <c r="HGM305" s="1"/>
      <c r="HGN305" s="1"/>
      <c r="HGO305" s="1"/>
      <c r="HGP305" s="1"/>
      <c r="HGQ305" s="1"/>
      <c r="HGR305" s="1"/>
      <c r="HGS305" s="1"/>
      <c r="HGT305" s="1"/>
      <c r="HGU305" s="1"/>
      <c r="HGV305" s="1"/>
      <c r="HGW305" s="1"/>
      <c r="HGX305" s="1"/>
      <c r="HGY305" s="1"/>
      <c r="HGZ305" s="1"/>
      <c r="HHA305" s="1"/>
      <c r="HHB305" s="1"/>
      <c r="HHC305" s="1"/>
      <c r="HHD305" s="1"/>
      <c r="HHE305" s="1"/>
      <c r="HHF305" s="1"/>
      <c r="HHG305" s="1"/>
      <c r="HHH305" s="1"/>
      <c r="HHI305" s="1"/>
      <c r="HHJ305" s="1"/>
      <c r="HHK305" s="1"/>
      <c r="HHL305" s="1"/>
      <c r="HHM305" s="1"/>
      <c r="HHN305" s="1"/>
      <c r="HHO305" s="1"/>
      <c r="HHP305" s="1"/>
      <c r="HHQ305" s="1"/>
      <c r="HHR305" s="1"/>
      <c r="HHS305" s="1"/>
      <c r="HHT305" s="1"/>
      <c r="HHU305" s="1"/>
      <c r="HHV305" s="1"/>
      <c r="HHW305" s="1"/>
      <c r="HHX305" s="1"/>
      <c r="HHY305" s="1"/>
      <c r="HHZ305" s="1"/>
      <c r="HIA305" s="1"/>
      <c r="HIB305" s="1"/>
      <c r="HIC305" s="1"/>
      <c r="HID305" s="1"/>
      <c r="HIE305" s="1"/>
      <c r="HIF305" s="1"/>
      <c r="HIG305" s="1"/>
      <c r="HIH305" s="1"/>
      <c r="HII305" s="1"/>
      <c r="HIJ305" s="1"/>
      <c r="HIK305" s="1"/>
      <c r="HIL305" s="1"/>
      <c r="HIM305" s="1"/>
      <c r="HIN305" s="1"/>
      <c r="HIO305" s="1"/>
      <c r="HIP305" s="1"/>
      <c r="HIQ305" s="1"/>
      <c r="HIR305" s="1"/>
      <c r="HIS305" s="1"/>
      <c r="HIT305" s="1"/>
      <c r="HIU305" s="1"/>
      <c r="HIV305" s="1"/>
      <c r="HIW305" s="1"/>
      <c r="HIX305" s="1"/>
      <c r="HIY305" s="1"/>
      <c r="HIZ305" s="1"/>
      <c r="HJA305" s="1"/>
      <c r="HJB305" s="1"/>
      <c r="HJC305" s="1"/>
      <c r="HJD305" s="1"/>
      <c r="HJE305" s="1"/>
      <c r="HJF305" s="1"/>
      <c r="HJG305" s="1"/>
      <c r="HJH305" s="1"/>
      <c r="HJI305" s="1"/>
      <c r="HJJ305" s="1"/>
      <c r="HJK305" s="1"/>
      <c r="HJL305" s="1"/>
      <c r="HJM305" s="1"/>
      <c r="HJN305" s="1"/>
      <c r="HJO305" s="1"/>
      <c r="HJP305" s="1"/>
      <c r="HJQ305" s="1"/>
      <c r="HJR305" s="1"/>
      <c r="HJS305" s="1"/>
      <c r="HJT305" s="1"/>
      <c r="HJU305" s="1"/>
      <c r="HJV305" s="1"/>
      <c r="HJW305" s="1"/>
      <c r="HJX305" s="1"/>
      <c r="HJY305" s="1"/>
      <c r="HJZ305" s="1"/>
      <c r="HKA305" s="1"/>
      <c r="HKB305" s="1"/>
      <c r="HKC305" s="1"/>
      <c r="HKD305" s="1"/>
      <c r="HKE305" s="1"/>
      <c r="HKF305" s="1"/>
      <c r="HKG305" s="1"/>
      <c r="HKH305" s="1"/>
      <c r="HKI305" s="1"/>
      <c r="HKJ305" s="1"/>
      <c r="HKK305" s="1"/>
      <c r="HKL305" s="1"/>
      <c r="HKM305" s="1"/>
      <c r="HKN305" s="1"/>
      <c r="HKO305" s="1"/>
      <c r="HKP305" s="1"/>
      <c r="HKQ305" s="1"/>
      <c r="HKR305" s="1"/>
      <c r="HKS305" s="1"/>
      <c r="HKT305" s="1"/>
      <c r="HKU305" s="1"/>
      <c r="HKV305" s="1"/>
      <c r="HKW305" s="1"/>
      <c r="HKX305" s="1"/>
      <c r="HKY305" s="1"/>
      <c r="HKZ305" s="1"/>
      <c r="HLA305" s="1"/>
      <c r="HLB305" s="1"/>
      <c r="HLC305" s="1"/>
      <c r="HLD305" s="1"/>
      <c r="HLE305" s="1"/>
      <c r="HLF305" s="1"/>
      <c r="HLG305" s="1"/>
      <c r="HLH305" s="1"/>
      <c r="HLI305" s="1"/>
      <c r="HLJ305" s="1"/>
      <c r="HLK305" s="1"/>
      <c r="HLL305" s="1"/>
      <c r="HLM305" s="1"/>
      <c r="HLN305" s="1"/>
      <c r="HLO305" s="1"/>
      <c r="HLP305" s="1"/>
      <c r="HLQ305" s="1"/>
      <c r="HLR305" s="1"/>
      <c r="HLS305" s="1"/>
      <c r="HLT305" s="1"/>
      <c r="HLU305" s="1"/>
      <c r="HLV305" s="1"/>
      <c r="HLW305" s="1"/>
      <c r="HLX305" s="1"/>
      <c r="HLY305" s="1"/>
      <c r="HLZ305" s="1"/>
      <c r="HMA305" s="1"/>
      <c r="HMB305" s="1"/>
      <c r="HMC305" s="1"/>
      <c r="HMD305" s="1"/>
      <c r="HME305" s="1"/>
      <c r="HMF305" s="1"/>
      <c r="HMG305" s="1"/>
      <c r="HMH305" s="1"/>
      <c r="HMI305" s="1"/>
      <c r="HMJ305" s="1"/>
      <c r="HMK305" s="1"/>
      <c r="HML305" s="1"/>
      <c r="HMM305" s="1"/>
      <c r="HMN305" s="1"/>
      <c r="HMO305" s="1"/>
      <c r="HMP305" s="1"/>
      <c r="HMQ305" s="1"/>
      <c r="HMR305" s="1"/>
      <c r="HMS305" s="1"/>
      <c r="HMT305" s="1"/>
      <c r="HMU305" s="1"/>
      <c r="HMV305" s="1"/>
      <c r="HMW305" s="1"/>
      <c r="HMX305" s="1"/>
      <c r="HMY305" s="1"/>
      <c r="HMZ305" s="1"/>
      <c r="HNA305" s="1"/>
      <c r="HNB305" s="1"/>
      <c r="HNC305" s="1"/>
      <c r="HND305" s="1"/>
      <c r="HNE305" s="1"/>
      <c r="HNF305" s="1"/>
      <c r="HNG305" s="1"/>
      <c r="HNH305" s="1"/>
      <c r="HNI305" s="1"/>
      <c r="HNJ305" s="1"/>
      <c r="HNK305" s="1"/>
      <c r="HNL305" s="1"/>
      <c r="HNM305" s="1"/>
      <c r="HNN305" s="1"/>
      <c r="HNO305" s="1"/>
      <c r="HNP305" s="1"/>
      <c r="HNQ305" s="1"/>
      <c r="HNR305" s="1"/>
      <c r="HNS305" s="1"/>
      <c r="HNT305" s="1"/>
      <c r="HNU305" s="1"/>
      <c r="HNV305" s="1"/>
      <c r="HNW305" s="1"/>
      <c r="HNX305" s="1"/>
      <c r="HNY305" s="1"/>
      <c r="HNZ305" s="1"/>
      <c r="HOA305" s="1"/>
      <c r="HOB305" s="1"/>
      <c r="HOC305" s="1"/>
      <c r="HOD305" s="1"/>
      <c r="HOE305" s="1"/>
      <c r="HOF305" s="1"/>
      <c r="HOG305" s="1"/>
      <c r="HOH305" s="1"/>
      <c r="HOI305" s="1"/>
      <c r="HOJ305" s="1"/>
      <c r="HOK305" s="1"/>
      <c r="HOL305" s="1"/>
      <c r="HOM305" s="1"/>
      <c r="HON305" s="1"/>
      <c r="HOO305" s="1"/>
      <c r="HOP305" s="1"/>
      <c r="HOQ305" s="1"/>
      <c r="HOR305" s="1"/>
      <c r="HOS305" s="1"/>
      <c r="HOT305" s="1"/>
      <c r="HOU305" s="1"/>
      <c r="HOV305" s="1"/>
      <c r="HOW305" s="1"/>
      <c r="HOX305" s="1"/>
      <c r="HOY305" s="1"/>
      <c r="HOZ305" s="1"/>
      <c r="HPA305" s="1"/>
      <c r="HPB305" s="1"/>
      <c r="HPC305" s="1"/>
      <c r="HPD305" s="1"/>
      <c r="HPE305" s="1"/>
      <c r="HPF305" s="1"/>
      <c r="HPG305" s="1"/>
      <c r="HPH305" s="1"/>
      <c r="HPI305" s="1"/>
      <c r="HPJ305" s="1"/>
      <c r="HPK305" s="1"/>
      <c r="HPL305" s="1"/>
      <c r="HPM305" s="1"/>
      <c r="HPN305" s="1"/>
      <c r="HPO305" s="1"/>
      <c r="HPP305" s="1"/>
      <c r="HPQ305" s="1"/>
      <c r="HPR305" s="1"/>
      <c r="HPS305" s="1"/>
      <c r="HPT305" s="1"/>
      <c r="HPU305" s="1"/>
      <c r="HPV305" s="1"/>
      <c r="HPW305" s="1"/>
      <c r="HPX305" s="1"/>
      <c r="HPY305" s="1"/>
      <c r="HPZ305" s="1"/>
      <c r="HQA305" s="1"/>
      <c r="HQB305" s="1"/>
      <c r="HQC305" s="1"/>
      <c r="HQD305" s="1"/>
      <c r="HQE305" s="1"/>
      <c r="HQF305" s="1"/>
      <c r="HQG305" s="1"/>
      <c r="HQH305" s="1"/>
      <c r="HQI305" s="1"/>
      <c r="HQJ305" s="1"/>
      <c r="HQK305" s="1"/>
      <c r="HQL305" s="1"/>
      <c r="HQM305" s="1"/>
      <c r="HQN305" s="1"/>
      <c r="HQO305" s="1"/>
      <c r="HQP305" s="1"/>
      <c r="HQQ305" s="1"/>
      <c r="HQR305" s="1"/>
      <c r="HQS305" s="1"/>
      <c r="HQT305" s="1"/>
      <c r="HQU305" s="1"/>
      <c r="HQV305" s="1"/>
      <c r="HQW305" s="1"/>
      <c r="HQX305" s="1"/>
      <c r="HQY305" s="1"/>
      <c r="HQZ305" s="1"/>
      <c r="HRA305" s="1"/>
      <c r="HRB305" s="1"/>
      <c r="HRC305" s="1"/>
      <c r="HRD305" s="1"/>
      <c r="HRE305" s="1"/>
      <c r="HRF305" s="1"/>
      <c r="HRG305" s="1"/>
      <c r="HRH305" s="1"/>
      <c r="HRI305" s="1"/>
      <c r="HRJ305" s="1"/>
      <c r="HRK305" s="1"/>
      <c r="HRL305" s="1"/>
      <c r="HRM305" s="1"/>
      <c r="HRN305" s="1"/>
      <c r="HRO305" s="1"/>
      <c r="HRP305" s="1"/>
      <c r="HRQ305" s="1"/>
      <c r="HRR305" s="1"/>
      <c r="HRS305" s="1"/>
      <c r="HRT305" s="1"/>
      <c r="HRU305" s="1"/>
      <c r="HRV305" s="1"/>
      <c r="HRW305" s="1"/>
      <c r="HRX305" s="1"/>
      <c r="HRY305" s="1"/>
      <c r="HRZ305" s="1"/>
      <c r="HSA305" s="1"/>
      <c r="HSB305" s="1"/>
      <c r="HSC305" s="1"/>
      <c r="HSD305" s="1"/>
      <c r="HSE305" s="1"/>
      <c r="HSF305" s="1"/>
      <c r="HSG305" s="1"/>
      <c r="HSH305" s="1"/>
      <c r="HSI305" s="1"/>
      <c r="HSJ305" s="1"/>
      <c r="HSK305" s="1"/>
      <c r="HSL305" s="1"/>
      <c r="HSM305" s="1"/>
      <c r="HSN305" s="1"/>
      <c r="HSO305" s="1"/>
      <c r="HSP305" s="1"/>
      <c r="HSQ305" s="1"/>
      <c r="HSR305" s="1"/>
      <c r="HSS305" s="1"/>
      <c r="HST305" s="1"/>
      <c r="HSU305" s="1"/>
      <c r="HSV305" s="1"/>
      <c r="HSW305" s="1"/>
      <c r="HSX305" s="1"/>
      <c r="HSY305" s="1"/>
      <c r="HSZ305" s="1"/>
      <c r="HTA305" s="1"/>
      <c r="HTB305" s="1"/>
      <c r="HTC305" s="1"/>
      <c r="HTD305" s="1"/>
      <c r="HTE305" s="1"/>
      <c r="HTF305" s="1"/>
      <c r="HTG305" s="1"/>
      <c r="HTH305" s="1"/>
      <c r="HTI305" s="1"/>
      <c r="HTJ305" s="1"/>
      <c r="HTK305" s="1"/>
      <c r="HTL305" s="1"/>
      <c r="HTM305" s="1"/>
      <c r="HTN305" s="1"/>
      <c r="HTO305" s="1"/>
      <c r="HTP305" s="1"/>
      <c r="HTQ305" s="1"/>
      <c r="HTR305" s="1"/>
      <c r="HTS305" s="1"/>
      <c r="HTT305" s="1"/>
      <c r="HTU305" s="1"/>
      <c r="HTV305" s="1"/>
      <c r="HTW305" s="1"/>
      <c r="HTX305" s="1"/>
      <c r="HTY305" s="1"/>
      <c r="HTZ305" s="1"/>
      <c r="HUA305" s="1"/>
      <c r="HUB305" s="1"/>
      <c r="HUC305" s="1"/>
      <c r="HUD305" s="1"/>
      <c r="HUE305" s="1"/>
      <c r="HUF305" s="1"/>
      <c r="HUG305" s="1"/>
      <c r="HUH305" s="1"/>
      <c r="HUI305" s="1"/>
      <c r="HUJ305" s="1"/>
      <c r="HUK305" s="1"/>
      <c r="HUL305" s="1"/>
      <c r="HUM305" s="1"/>
      <c r="HUN305" s="1"/>
      <c r="HUO305" s="1"/>
      <c r="HUP305" s="1"/>
      <c r="HUQ305" s="1"/>
      <c r="HUR305" s="1"/>
      <c r="HUS305" s="1"/>
      <c r="HUT305" s="1"/>
      <c r="HUU305" s="1"/>
      <c r="HUV305" s="1"/>
      <c r="HUW305" s="1"/>
      <c r="HUX305" s="1"/>
      <c r="HUY305" s="1"/>
      <c r="HUZ305" s="1"/>
      <c r="HVA305" s="1"/>
      <c r="HVB305" s="1"/>
      <c r="HVC305" s="1"/>
      <c r="HVD305" s="1"/>
      <c r="HVE305" s="1"/>
      <c r="HVF305" s="1"/>
      <c r="HVG305" s="1"/>
      <c r="HVH305" s="1"/>
      <c r="HVI305" s="1"/>
      <c r="HVJ305" s="1"/>
      <c r="HVK305" s="1"/>
      <c r="HVL305" s="1"/>
      <c r="HVM305" s="1"/>
      <c r="HVN305" s="1"/>
      <c r="HVO305" s="1"/>
      <c r="HVP305" s="1"/>
      <c r="HVQ305" s="1"/>
      <c r="HVR305" s="1"/>
      <c r="HVS305" s="1"/>
      <c r="HVT305" s="1"/>
      <c r="HVU305" s="1"/>
      <c r="HVV305" s="1"/>
      <c r="HVW305" s="1"/>
      <c r="HVX305" s="1"/>
      <c r="HVY305" s="1"/>
      <c r="HVZ305" s="1"/>
      <c r="HWA305" s="1"/>
      <c r="HWB305" s="1"/>
      <c r="HWC305" s="1"/>
      <c r="HWD305" s="1"/>
      <c r="HWE305" s="1"/>
      <c r="HWF305" s="1"/>
      <c r="HWG305" s="1"/>
      <c r="HWH305" s="1"/>
      <c r="HWI305" s="1"/>
      <c r="HWJ305" s="1"/>
      <c r="HWK305" s="1"/>
      <c r="HWL305" s="1"/>
      <c r="HWM305" s="1"/>
      <c r="HWN305" s="1"/>
      <c r="HWO305" s="1"/>
      <c r="HWP305" s="1"/>
      <c r="HWQ305" s="1"/>
      <c r="HWR305" s="1"/>
      <c r="HWS305" s="1"/>
      <c r="HWT305" s="1"/>
      <c r="HWU305" s="1"/>
      <c r="HWV305" s="1"/>
      <c r="HWW305" s="1"/>
      <c r="HWX305" s="1"/>
      <c r="HWY305" s="1"/>
      <c r="HWZ305" s="1"/>
      <c r="HXA305" s="1"/>
      <c r="HXB305" s="1"/>
      <c r="HXC305" s="1"/>
      <c r="HXD305" s="1"/>
      <c r="HXE305" s="1"/>
      <c r="HXF305" s="1"/>
      <c r="HXG305" s="1"/>
      <c r="HXH305" s="1"/>
      <c r="HXI305" s="1"/>
      <c r="HXJ305" s="1"/>
      <c r="HXK305" s="1"/>
      <c r="HXL305" s="1"/>
      <c r="HXM305" s="1"/>
      <c r="HXN305" s="1"/>
      <c r="HXO305" s="1"/>
      <c r="HXP305" s="1"/>
      <c r="HXQ305" s="1"/>
      <c r="HXR305" s="1"/>
      <c r="HXS305" s="1"/>
      <c r="HXT305" s="1"/>
      <c r="HXU305" s="1"/>
      <c r="HXV305" s="1"/>
      <c r="HXW305" s="1"/>
      <c r="HXX305" s="1"/>
      <c r="HXY305" s="1"/>
      <c r="HXZ305" s="1"/>
      <c r="HYA305" s="1"/>
      <c r="HYB305" s="1"/>
      <c r="HYC305" s="1"/>
      <c r="HYD305" s="1"/>
      <c r="HYE305" s="1"/>
      <c r="HYF305" s="1"/>
      <c r="HYG305" s="1"/>
      <c r="HYH305" s="1"/>
      <c r="HYI305" s="1"/>
      <c r="HYJ305" s="1"/>
      <c r="HYK305" s="1"/>
      <c r="HYL305" s="1"/>
      <c r="HYM305" s="1"/>
      <c r="HYN305" s="1"/>
      <c r="HYO305" s="1"/>
      <c r="HYP305" s="1"/>
      <c r="HYQ305" s="1"/>
      <c r="HYR305" s="1"/>
      <c r="HYS305" s="1"/>
      <c r="HYT305" s="1"/>
      <c r="HYU305" s="1"/>
      <c r="HYV305" s="1"/>
      <c r="HYW305" s="1"/>
      <c r="HYX305" s="1"/>
      <c r="HYY305" s="1"/>
      <c r="HYZ305" s="1"/>
      <c r="HZA305" s="1"/>
      <c r="HZB305" s="1"/>
      <c r="HZC305" s="1"/>
      <c r="HZD305" s="1"/>
      <c r="HZE305" s="1"/>
      <c r="HZF305" s="1"/>
      <c r="HZG305" s="1"/>
      <c r="HZH305" s="1"/>
      <c r="HZI305" s="1"/>
      <c r="HZJ305" s="1"/>
      <c r="HZK305" s="1"/>
      <c r="HZL305" s="1"/>
      <c r="HZM305" s="1"/>
      <c r="HZN305" s="1"/>
      <c r="HZO305" s="1"/>
      <c r="HZP305" s="1"/>
      <c r="HZQ305" s="1"/>
      <c r="HZR305" s="1"/>
      <c r="HZS305" s="1"/>
      <c r="HZT305" s="1"/>
      <c r="HZU305" s="1"/>
      <c r="HZV305" s="1"/>
      <c r="HZW305" s="1"/>
      <c r="HZX305" s="1"/>
      <c r="HZY305" s="1"/>
      <c r="HZZ305" s="1"/>
      <c r="IAA305" s="1"/>
      <c r="IAB305" s="1"/>
      <c r="IAC305" s="1"/>
      <c r="IAD305" s="1"/>
      <c r="IAE305" s="1"/>
      <c r="IAF305" s="1"/>
      <c r="IAG305" s="1"/>
      <c r="IAH305" s="1"/>
      <c r="IAI305" s="1"/>
      <c r="IAJ305" s="1"/>
      <c r="IAK305" s="1"/>
      <c r="IAL305" s="1"/>
      <c r="IAM305" s="1"/>
      <c r="IAN305" s="1"/>
      <c r="IAO305" s="1"/>
      <c r="IAP305" s="1"/>
      <c r="IAQ305" s="1"/>
      <c r="IAR305" s="1"/>
      <c r="IAS305" s="1"/>
      <c r="IAT305" s="1"/>
      <c r="IAU305" s="1"/>
      <c r="IAV305" s="1"/>
      <c r="IAW305" s="1"/>
      <c r="IAX305" s="1"/>
      <c r="IAY305" s="1"/>
      <c r="IAZ305" s="1"/>
      <c r="IBA305" s="1"/>
      <c r="IBB305" s="1"/>
      <c r="IBC305" s="1"/>
      <c r="IBD305" s="1"/>
      <c r="IBE305" s="1"/>
      <c r="IBF305" s="1"/>
      <c r="IBG305" s="1"/>
      <c r="IBH305" s="1"/>
      <c r="IBI305" s="1"/>
      <c r="IBJ305" s="1"/>
      <c r="IBK305" s="1"/>
      <c r="IBL305" s="1"/>
      <c r="IBM305" s="1"/>
      <c r="IBN305" s="1"/>
      <c r="IBO305" s="1"/>
      <c r="IBP305" s="1"/>
      <c r="IBQ305" s="1"/>
      <c r="IBR305" s="1"/>
      <c r="IBS305" s="1"/>
      <c r="IBT305" s="1"/>
      <c r="IBU305" s="1"/>
      <c r="IBV305" s="1"/>
      <c r="IBW305" s="1"/>
      <c r="IBX305" s="1"/>
      <c r="IBY305" s="1"/>
      <c r="IBZ305" s="1"/>
      <c r="ICA305" s="1"/>
      <c r="ICB305" s="1"/>
      <c r="ICC305" s="1"/>
      <c r="ICD305" s="1"/>
      <c r="ICE305" s="1"/>
      <c r="ICF305" s="1"/>
      <c r="ICG305" s="1"/>
      <c r="ICH305" s="1"/>
      <c r="ICI305" s="1"/>
      <c r="ICJ305" s="1"/>
      <c r="ICK305" s="1"/>
      <c r="ICL305" s="1"/>
      <c r="ICM305" s="1"/>
      <c r="ICN305" s="1"/>
      <c r="ICO305" s="1"/>
      <c r="ICP305" s="1"/>
      <c r="ICQ305" s="1"/>
      <c r="ICR305" s="1"/>
      <c r="ICS305" s="1"/>
      <c r="ICT305" s="1"/>
      <c r="ICU305" s="1"/>
      <c r="ICV305" s="1"/>
      <c r="ICW305" s="1"/>
      <c r="ICX305" s="1"/>
      <c r="ICY305" s="1"/>
      <c r="ICZ305" s="1"/>
      <c r="IDA305" s="1"/>
      <c r="IDB305" s="1"/>
      <c r="IDC305" s="1"/>
      <c r="IDD305" s="1"/>
      <c r="IDE305" s="1"/>
      <c r="IDF305" s="1"/>
      <c r="IDG305" s="1"/>
      <c r="IDH305" s="1"/>
      <c r="IDI305" s="1"/>
      <c r="IDJ305" s="1"/>
      <c r="IDK305" s="1"/>
      <c r="IDL305" s="1"/>
      <c r="IDM305" s="1"/>
      <c r="IDN305" s="1"/>
      <c r="IDO305" s="1"/>
      <c r="IDP305" s="1"/>
      <c r="IDQ305" s="1"/>
      <c r="IDR305" s="1"/>
      <c r="IDS305" s="1"/>
      <c r="IDT305" s="1"/>
      <c r="IDU305" s="1"/>
      <c r="IDV305" s="1"/>
      <c r="IDW305" s="1"/>
      <c r="IDX305" s="1"/>
      <c r="IDY305" s="1"/>
      <c r="IDZ305" s="1"/>
      <c r="IEA305" s="1"/>
      <c r="IEB305" s="1"/>
      <c r="IEC305" s="1"/>
      <c r="IED305" s="1"/>
      <c r="IEE305" s="1"/>
      <c r="IEF305" s="1"/>
      <c r="IEG305" s="1"/>
      <c r="IEH305" s="1"/>
      <c r="IEI305" s="1"/>
      <c r="IEJ305" s="1"/>
      <c r="IEK305" s="1"/>
      <c r="IEL305" s="1"/>
      <c r="IEM305" s="1"/>
      <c r="IEN305" s="1"/>
      <c r="IEO305" s="1"/>
      <c r="IEP305" s="1"/>
      <c r="IEQ305" s="1"/>
      <c r="IER305" s="1"/>
      <c r="IES305" s="1"/>
      <c r="IET305" s="1"/>
      <c r="IEU305" s="1"/>
      <c r="IEV305" s="1"/>
      <c r="IEW305" s="1"/>
      <c r="IEX305" s="1"/>
      <c r="IEY305" s="1"/>
      <c r="IEZ305" s="1"/>
      <c r="IFA305" s="1"/>
      <c r="IFB305" s="1"/>
      <c r="IFC305" s="1"/>
      <c r="IFD305" s="1"/>
      <c r="IFE305" s="1"/>
      <c r="IFF305" s="1"/>
      <c r="IFG305" s="1"/>
      <c r="IFH305" s="1"/>
      <c r="IFI305" s="1"/>
      <c r="IFJ305" s="1"/>
      <c r="IFK305" s="1"/>
      <c r="IFL305" s="1"/>
      <c r="IFM305" s="1"/>
      <c r="IFN305" s="1"/>
      <c r="IFO305" s="1"/>
      <c r="IFP305" s="1"/>
      <c r="IFQ305" s="1"/>
      <c r="IFR305" s="1"/>
      <c r="IFS305" s="1"/>
      <c r="IFT305" s="1"/>
      <c r="IFU305" s="1"/>
      <c r="IFV305" s="1"/>
      <c r="IFW305" s="1"/>
      <c r="IFX305" s="1"/>
      <c r="IFY305" s="1"/>
      <c r="IFZ305" s="1"/>
      <c r="IGA305" s="1"/>
      <c r="IGB305" s="1"/>
      <c r="IGC305" s="1"/>
      <c r="IGD305" s="1"/>
      <c r="IGE305" s="1"/>
      <c r="IGF305" s="1"/>
      <c r="IGG305" s="1"/>
      <c r="IGH305" s="1"/>
      <c r="IGI305" s="1"/>
      <c r="IGJ305" s="1"/>
      <c r="IGK305" s="1"/>
      <c r="IGL305" s="1"/>
      <c r="IGM305" s="1"/>
      <c r="IGN305" s="1"/>
      <c r="IGO305" s="1"/>
      <c r="IGP305" s="1"/>
      <c r="IGQ305" s="1"/>
      <c r="IGR305" s="1"/>
      <c r="IGS305" s="1"/>
      <c r="IGT305" s="1"/>
      <c r="IGU305" s="1"/>
      <c r="IGV305" s="1"/>
      <c r="IGW305" s="1"/>
      <c r="IGX305" s="1"/>
      <c r="IGY305" s="1"/>
      <c r="IGZ305" s="1"/>
      <c r="IHA305" s="1"/>
      <c r="IHB305" s="1"/>
      <c r="IHC305" s="1"/>
      <c r="IHD305" s="1"/>
      <c r="IHE305" s="1"/>
      <c r="IHF305" s="1"/>
      <c r="IHG305" s="1"/>
      <c r="IHH305" s="1"/>
      <c r="IHI305" s="1"/>
      <c r="IHJ305" s="1"/>
      <c r="IHK305" s="1"/>
      <c r="IHL305" s="1"/>
      <c r="IHM305" s="1"/>
      <c r="IHN305" s="1"/>
      <c r="IHO305" s="1"/>
      <c r="IHP305" s="1"/>
      <c r="IHQ305" s="1"/>
      <c r="IHR305" s="1"/>
      <c r="IHS305" s="1"/>
      <c r="IHT305" s="1"/>
      <c r="IHU305" s="1"/>
      <c r="IHV305" s="1"/>
      <c r="IHW305" s="1"/>
      <c r="IHX305" s="1"/>
      <c r="IHY305" s="1"/>
      <c r="IHZ305" s="1"/>
      <c r="IIA305" s="1"/>
      <c r="IIB305" s="1"/>
      <c r="IIC305" s="1"/>
      <c r="IID305" s="1"/>
      <c r="IIE305" s="1"/>
      <c r="IIF305" s="1"/>
      <c r="IIG305" s="1"/>
      <c r="IIH305" s="1"/>
      <c r="III305" s="1"/>
      <c r="IIJ305" s="1"/>
      <c r="IIK305" s="1"/>
      <c r="IIL305" s="1"/>
      <c r="IIM305" s="1"/>
      <c r="IIN305" s="1"/>
      <c r="IIO305" s="1"/>
      <c r="IIP305" s="1"/>
      <c r="IIQ305" s="1"/>
      <c r="IIR305" s="1"/>
      <c r="IIS305" s="1"/>
      <c r="IIT305" s="1"/>
      <c r="IIU305" s="1"/>
      <c r="IIV305" s="1"/>
      <c r="IIW305" s="1"/>
      <c r="IIX305" s="1"/>
      <c r="IIY305" s="1"/>
      <c r="IIZ305" s="1"/>
      <c r="IJA305" s="1"/>
      <c r="IJB305" s="1"/>
      <c r="IJC305" s="1"/>
      <c r="IJD305" s="1"/>
      <c r="IJE305" s="1"/>
      <c r="IJF305" s="1"/>
      <c r="IJG305" s="1"/>
      <c r="IJH305" s="1"/>
      <c r="IJI305" s="1"/>
      <c r="IJJ305" s="1"/>
      <c r="IJK305" s="1"/>
      <c r="IJL305" s="1"/>
      <c r="IJM305" s="1"/>
      <c r="IJN305" s="1"/>
      <c r="IJO305" s="1"/>
      <c r="IJP305" s="1"/>
      <c r="IJQ305" s="1"/>
      <c r="IJR305" s="1"/>
      <c r="IJS305" s="1"/>
      <c r="IJT305" s="1"/>
      <c r="IJU305" s="1"/>
      <c r="IJV305" s="1"/>
      <c r="IJW305" s="1"/>
      <c r="IJX305" s="1"/>
      <c r="IJY305" s="1"/>
      <c r="IJZ305" s="1"/>
      <c r="IKA305" s="1"/>
      <c r="IKB305" s="1"/>
      <c r="IKC305" s="1"/>
      <c r="IKD305" s="1"/>
      <c r="IKE305" s="1"/>
      <c r="IKF305" s="1"/>
      <c r="IKG305" s="1"/>
      <c r="IKH305" s="1"/>
      <c r="IKI305" s="1"/>
      <c r="IKJ305" s="1"/>
      <c r="IKK305" s="1"/>
      <c r="IKL305" s="1"/>
      <c r="IKM305" s="1"/>
      <c r="IKN305" s="1"/>
      <c r="IKO305" s="1"/>
      <c r="IKP305" s="1"/>
      <c r="IKQ305" s="1"/>
      <c r="IKR305" s="1"/>
      <c r="IKS305" s="1"/>
      <c r="IKT305" s="1"/>
      <c r="IKU305" s="1"/>
      <c r="IKV305" s="1"/>
      <c r="IKW305" s="1"/>
      <c r="IKX305" s="1"/>
      <c r="IKY305" s="1"/>
      <c r="IKZ305" s="1"/>
      <c r="ILA305" s="1"/>
      <c r="ILB305" s="1"/>
      <c r="ILC305" s="1"/>
      <c r="ILD305" s="1"/>
      <c r="ILE305" s="1"/>
      <c r="ILF305" s="1"/>
      <c r="ILG305" s="1"/>
      <c r="ILH305" s="1"/>
      <c r="ILI305" s="1"/>
      <c r="ILJ305" s="1"/>
      <c r="ILK305" s="1"/>
      <c r="ILL305" s="1"/>
      <c r="ILM305" s="1"/>
      <c r="ILN305" s="1"/>
      <c r="ILO305" s="1"/>
      <c r="ILP305" s="1"/>
      <c r="ILQ305" s="1"/>
      <c r="ILR305" s="1"/>
      <c r="ILS305" s="1"/>
      <c r="ILT305" s="1"/>
      <c r="ILU305" s="1"/>
      <c r="ILV305" s="1"/>
      <c r="ILW305" s="1"/>
      <c r="ILX305" s="1"/>
      <c r="ILY305" s="1"/>
      <c r="ILZ305" s="1"/>
      <c r="IMA305" s="1"/>
      <c r="IMB305" s="1"/>
      <c r="IMC305" s="1"/>
      <c r="IMD305" s="1"/>
      <c r="IME305" s="1"/>
      <c r="IMF305" s="1"/>
      <c r="IMG305" s="1"/>
      <c r="IMH305" s="1"/>
      <c r="IMI305" s="1"/>
      <c r="IMJ305" s="1"/>
      <c r="IMK305" s="1"/>
      <c r="IML305" s="1"/>
      <c r="IMM305" s="1"/>
      <c r="IMN305" s="1"/>
      <c r="IMO305" s="1"/>
      <c r="IMP305" s="1"/>
      <c r="IMQ305" s="1"/>
      <c r="IMR305" s="1"/>
      <c r="IMS305" s="1"/>
      <c r="IMT305" s="1"/>
      <c r="IMU305" s="1"/>
      <c r="IMV305" s="1"/>
      <c r="IMW305" s="1"/>
      <c r="IMX305" s="1"/>
      <c r="IMY305" s="1"/>
      <c r="IMZ305" s="1"/>
      <c r="INA305" s="1"/>
      <c r="INB305" s="1"/>
      <c r="INC305" s="1"/>
      <c r="IND305" s="1"/>
      <c r="INE305" s="1"/>
      <c r="INF305" s="1"/>
      <c r="ING305" s="1"/>
      <c r="INH305" s="1"/>
      <c r="INI305" s="1"/>
      <c r="INJ305" s="1"/>
      <c r="INK305" s="1"/>
      <c r="INL305" s="1"/>
      <c r="INM305" s="1"/>
      <c r="INN305" s="1"/>
      <c r="INO305" s="1"/>
      <c r="INP305" s="1"/>
      <c r="INQ305" s="1"/>
      <c r="INR305" s="1"/>
      <c r="INS305" s="1"/>
      <c r="INT305" s="1"/>
      <c r="INU305" s="1"/>
      <c r="INV305" s="1"/>
      <c r="INW305" s="1"/>
      <c r="INX305" s="1"/>
      <c r="INY305" s="1"/>
      <c r="INZ305" s="1"/>
      <c r="IOA305" s="1"/>
      <c r="IOB305" s="1"/>
      <c r="IOC305" s="1"/>
      <c r="IOD305" s="1"/>
      <c r="IOE305" s="1"/>
      <c r="IOF305" s="1"/>
      <c r="IOG305" s="1"/>
      <c r="IOH305" s="1"/>
      <c r="IOI305" s="1"/>
      <c r="IOJ305" s="1"/>
      <c r="IOK305" s="1"/>
      <c r="IOL305" s="1"/>
      <c r="IOM305" s="1"/>
      <c r="ION305" s="1"/>
      <c r="IOO305" s="1"/>
      <c r="IOP305" s="1"/>
      <c r="IOQ305" s="1"/>
      <c r="IOR305" s="1"/>
      <c r="IOS305" s="1"/>
      <c r="IOT305" s="1"/>
      <c r="IOU305" s="1"/>
      <c r="IOV305" s="1"/>
      <c r="IOW305" s="1"/>
      <c r="IOX305" s="1"/>
      <c r="IOY305" s="1"/>
      <c r="IOZ305" s="1"/>
      <c r="IPA305" s="1"/>
      <c r="IPB305" s="1"/>
      <c r="IPC305" s="1"/>
      <c r="IPD305" s="1"/>
      <c r="IPE305" s="1"/>
      <c r="IPF305" s="1"/>
      <c r="IPG305" s="1"/>
      <c r="IPH305" s="1"/>
      <c r="IPI305" s="1"/>
      <c r="IPJ305" s="1"/>
      <c r="IPK305" s="1"/>
      <c r="IPL305" s="1"/>
      <c r="IPM305" s="1"/>
      <c r="IPN305" s="1"/>
      <c r="IPO305" s="1"/>
      <c r="IPP305" s="1"/>
      <c r="IPQ305" s="1"/>
      <c r="IPR305" s="1"/>
      <c r="IPS305" s="1"/>
      <c r="IPT305" s="1"/>
      <c r="IPU305" s="1"/>
      <c r="IPV305" s="1"/>
      <c r="IPW305" s="1"/>
      <c r="IPX305" s="1"/>
      <c r="IPY305" s="1"/>
      <c r="IPZ305" s="1"/>
      <c r="IQA305" s="1"/>
      <c r="IQB305" s="1"/>
      <c r="IQC305" s="1"/>
      <c r="IQD305" s="1"/>
      <c r="IQE305" s="1"/>
      <c r="IQF305" s="1"/>
      <c r="IQG305" s="1"/>
      <c r="IQH305" s="1"/>
      <c r="IQI305" s="1"/>
      <c r="IQJ305" s="1"/>
      <c r="IQK305" s="1"/>
      <c r="IQL305" s="1"/>
      <c r="IQM305" s="1"/>
      <c r="IQN305" s="1"/>
      <c r="IQO305" s="1"/>
      <c r="IQP305" s="1"/>
      <c r="IQQ305" s="1"/>
      <c r="IQR305" s="1"/>
      <c r="IQS305" s="1"/>
      <c r="IQT305" s="1"/>
      <c r="IQU305" s="1"/>
      <c r="IQV305" s="1"/>
      <c r="IQW305" s="1"/>
      <c r="IQX305" s="1"/>
      <c r="IQY305" s="1"/>
      <c r="IQZ305" s="1"/>
      <c r="IRA305" s="1"/>
      <c r="IRB305" s="1"/>
      <c r="IRC305" s="1"/>
      <c r="IRD305" s="1"/>
      <c r="IRE305" s="1"/>
      <c r="IRF305" s="1"/>
      <c r="IRG305" s="1"/>
      <c r="IRH305" s="1"/>
      <c r="IRI305" s="1"/>
      <c r="IRJ305" s="1"/>
      <c r="IRK305" s="1"/>
      <c r="IRL305" s="1"/>
      <c r="IRM305" s="1"/>
      <c r="IRN305" s="1"/>
      <c r="IRO305" s="1"/>
      <c r="IRP305" s="1"/>
      <c r="IRQ305" s="1"/>
      <c r="IRR305" s="1"/>
      <c r="IRS305" s="1"/>
      <c r="IRT305" s="1"/>
      <c r="IRU305" s="1"/>
      <c r="IRV305" s="1"/>
      <c r="IRW305" s="1"/>
      <c r="IRX305" s="1"/>
      <c r="IRY305" s="1"/>
      <c r="IRZ305" s="1"/>
      <c r="ISA305" s="1"/>
      <c r="ISB305" s="1"/>
      <c r="ISC305" s="1"/>
      <c r="ISD305" s="1"/>
      <c r="ISE305" s="1"/>
      <c r="ISF305" s="1"/>
      <c r="ISG305" s="1"/>
      <c r="ISH305" s="1"/>
      <c r="ISI305" s="1"/>
      <c r="ISJ305" s="1"/>
      <c r="ISK305" s="1"/>
      <c r="ISL305" s="1"/>
      <c r="ISM305" s="1"/>
      <c r="ISN305" s="1"/>
      <c r="ISO305" s="1"/>
      <c r="ISP305" s="1"/>
      <c r="ISQ305" s="1"/>
      <c r="ISR305" s="1"/>
      <c r="ISS305" s="1"/>
      <c r="IST305" s="1"/>
      <c r="ISU305" s="1"/>
      <c r="ISV305" s="1"/>
      <c r="ISW305" s="1"/>
      <c r="ISX305" s="1"/>
      <c r="ISY305" s="1"/>
      <c r="ISZ305" s="1"/>
      <c r="ITA305" s="1"/>
      <c r="ITB305" s="1"/>
      <c r="ITC305" s="1"/>
      <c r="ITD305" s="1"/>
      <c r="ITE305" s="1"/>
      <c r="ITF305" s="1"/>
      <c r="ITG305" s="1"/>
      <c r="ITH305" s="1"/>
      <c r="ITI305" s="1"/>
      <c r="ITJ305" s="1"/>
      <c r="ITK305" s="1"/>
      <c r="ITL305" s="1"/>
      <c r="ITM305" s="1"/>
      <c r="ITN305" s="1"/>
      <c r="ITO305" s="1"/>
      <c r="ITP305" s="1"/>
      <c r="ITQ305" s="1"/>
      <c r="ITR305" s="1"/>
      <c r="ITS305" s="1"/>
      <c r="ITT305" s="1"/>
      <c r="ITU305" s="1"/>
      <c r="ITV305" s="1"/>
      <c r="ITW305" s="1"/>
      <c r="ITX305" s="1"/>
      <c r="ITY305" s="1"/>
      <c r="ITZ305" s="1"/>
      <c r="IUA305" s="1"/>
      <c r="IUB305" s="1"/>
      <c r="IUC305" s="1"/>
      <c r="IUD305" s="1"/>
      <c r="IUE305" s="1"/>
      <c r="IUF305" s="1"/>
      <c r="IUG305" s="1"/>
      <c r="IUH305" s="1"/>
      <c r="IUI305" s="1"/>
      <c r="IUJ305" s="1"/>
      <c r="IUK305" s="1"/>
      <c r="IUL305" s="1"/>
      <c r="IUM305" s="1"/>
      <c r="IUN305" s="1"/>
      <c r="IUO305" s="1"/>
      <c r="IUP305" s="1"/>
      <c r="IUQ305" s="1"/>
      <c r="IUR305" s="1"/>
      <c r="IUS305" s="1"/>
      <c r="IUT305" s="1"/>
      <c r="IUU305" s="1"/>
      <c r="IUV305" s="1"/>
      <c r="IUW305" s="1"/>
      <c r="IUX305" s="1"/>
      <c r="IUY305" s="1"/>
      <c r="IUZ305" s="1"/>
      <c r="IVA305" s="1"/>
      <c r="IVB305" s="1"/>
      <c r="IVC305" s="1"/>
      <c r="IVD305" s="1"/>
      <c r="IVE305" s="1"/>
      <c r="IVF305" s="1"/>
      <c r="IVG305" s="1"/>
      <c r="IVH305" s="1"/>
      <c r="IVI305" s="1"/>
      <c r="IVJ305" s="1"/>
      <c r="IVK305" s="1"/>
      <c r="IVL305" s="1"/>
      <c r="IVM305" s="1"/>
      <c r="IVN305" s="1"/>
      <c r="IVO305" s="1"/>
      <c r="IVP305" s="1"/>
      <c r="IVQ305" s="1"/>
      <c r="IVR305" s="1"/>
      <c r="IVS305" s="1"/>
      <c r="IVT305" s="1"/>
      <c r="IVU305" s="1"/>
      <c r="IVV305" s="1"/>
      <c r="IVW305" s="1"/>
      <c r="IVX305" s="1"/>
      <c r="IVY305" s="1"/>
      <c r="IVZ305" s="1"/>
      <c r="IWA305" s="1"/>
      <c r="IWB305" s="1"/>
      <c r="IWC305" s="1"/>
      <c r="IWD305" s="1"/>
      <c r="IWE305" s="1"/>
      <c r="IWF305" s="1"/>
      <c r="IWG305" s="1"/>
      <c r="IWH305" s="1"/>
      <c r="IWI305" s="1"/>
      <c r="IWJ305" s="1"/>
      <c r="IWK305" s="1"/>
      <c r="IWL305" s="1"/>
      <c r="IWM305" s="1"/>
      <c r="IWN305" s="1"/>
      <c r="IWO305" s="1"/>
      <c r="IWP305" s="1"/>
      <c r="IWQ305" s="1"/>
      <c r="IWR305" s="1"/>
      <c r="IWS305" s="1"/>
      <c r="IWT305" s="1"/>
      <c r="IWU305" s="1"/>
      <c r="IWV305" s="1"/>
      <c r="IWW305" s="1"/>
      <c r="IWX305" s="1"/>
      <c r="IWY305" s="1"/>
      <c r="IWZ305" s="1"/>
      <c r="IXA305" s="1"/>
      <c r="IXB305" s="1"/>
      <c r="IXC305" s="1"/>
      <c r="IXD305" s="1"/>
      <c r="IXE305" s="1"/>
      <c r="IXF305" s="1"/>
      <c r="IXG305" s="1"/>
      <c r="IXH305" s="1"/>
      <c r="IXI305" s="1"/>
      <c r="IXJ305" s="1"/>
      <c r="IXK305" s="1"/>
      <c r="IXL305" s="1"/>
      <c r="IXM305" s="1"/>
      <c r="IXN305" s="1"/>
      <c r="IXO305" s="1"/>
      <c r="IXP305" s="1"/>
      <c r="IXQ305" s="1"/>
      <c r="IXR305" s="1"/>
      <c r="IXS305" s="1"/>
      <c r="IXT305" s="1"/>
      <c r="IXU305" s="1"/>
      <c r="IXV305" s="1"/>
      <c r="IXW305" s="1"/>
      <c r="IXX305" s="1"/>
      <c r="IXY305" s="1"/>
      <c r="IXZ305" s="1"/>
      <c r="IYA305" s="1"/>
      <c r="IYB305" s="1"/>
      <c r="IYC305" s="1"/>
      <c r="IYD305" s="1"/>
      <c r="IYE305" s="1"/>
      <c r="IYF305" s="1"/>
      <c r="IYG305" s="1"/>
      <c r="IYH305" s="1"/>
      <c r="IYI305" s="1"/>
      <c r="IYJ305" s="1"/>
      <c r="IYK305" s="1"/>
      <c r="IYL305" s="1"/>
      <c r="IYM305" s="1"/>
      <c r="IYN305" s="1"/>
      <c r="IYO305" s="1"/>
      <c r="IYP305" s="1"/>
      <c r="IYQ305" s="1"/>
      <c r="IYR305" s="1"/>
      <c r="IYS305" s="1"/>
      <c r="IYT305" s="1"/>
      <c r="IYU305" s="1"/>
      <c r="IYV305" s="1"/>
      <c r="IYW305" s="1"/>
      <c r="IYX305" s="1"/>
      <c r="IYY305" s="1"/>
      <c r="IYZ305" s="1"/>
      <c r="IZA305" s="1"/>
      <c r="IZB305" s="1"/>
      <c r="IZC305" s="1"/>
      <c r="IZD305" s="1"/>
      <c r="IZE305" s="1"/>
      <c r="IZF305" s="1"/>
      <c r="IZG305" s="1"/>
      <c r="IZH305" s="1"/>
      <c r="IZI305" s="1"/>
      <c r="IZJ305" s="1"/>
      <c r="IZK305" s="1"/>
      <c r="IZL305" s="1"/>
      <c r="IZM305" s="1"/>
      <c r="IZN305" s="1"/>
      <c r="IZO305" s="1"/>
      <c r="IZP305" s="1"/>
      <c r="IZQ305" s="1"/>
      <c r="IZR305" s="1"/>
      <c r="IZS305" s="1"/>
      <c r="IZT305" s="1"/>
      <c r="IZU305" s="1"/>
      <c r="IZV305" s="1"/>
      <c r="IZW305" s="1"/>
      <c r="IZX305" s="1"/>
      <c r="IZY305" s="1"/>
      <c r="IZZ305" s="1"/>
      <c r="JAA305" s="1"/>
      <c r="JAB305" s="1"/>
      <c r="JAC305" s="1"/>
      <c r="JAD305" s="1"/>
      <c r="JAE305" s="1"/>
      <c r="JAF305" s="1"/>
      <c r="JAG305" s="1"/>
      <c r="JAH305" s="1"/>
      <c r="JAI305" s="1"/>
      <c r="JAJ305" s="1"/>
      <c r="JAK305" s="1"/>
      <c r="JAL305" s="1"/>
      <c r="JAM305" s="1"/>
      <c r="JAN305" s="1"/>
      <c r="JAO305" s="1"/>
      <c r="JAP305" s="1"/>
      <c r="JAQ305" s="1"/>
      <c r="JAR305" s="1"/>
      <c r="JAS305" s="1"/>
      <c r="JAT305" s="1"/>
      <c r="JAU305" s="1"/>
      <c r="JAV305" s="1"/>
      <c r="JAW305" s="1"/>
      <c r="JAX305" s="1"/>
      <c r="JAY305" s="1"/>
      <c r="JAZ305" s="1"/>
      <c r="JBA305" s="1"/>
      <c r="JBB305" s="1"/>
      <c r="JBC305" s="1"/>
      <c r="JBD305" s="1"/>
      <c r="JBE305" s="1"/>
      <c r="JBF305" s="1"/>
      <c r="JBG305" s="1"/>
      <c r="JBH305" s="1"/>
      <c r="JBI305" s="1"/>
      <c r="JBJ305" s="1"/>
      <c r="JBK305" s="1"/>
      <c r="JBL305" s="1"/>
      <c r="JBM305" s="1"/>
      <c r="JBN305" s="1"/>
      <c r="JBO305" s="1"/>
      <c r="JBP305" s="1"/>
      <c r="JBQ305" s="1"/>
      <c r="JBR305" s="1"/>
      <c r="JBS305" s="1"/>
      <c r="JBT305" s="1"/>
      <c r="JBU305" s="1"/>
      <c r="JBV305" s="1"/>
      <c r="JBW305" s="1"/>
      <c r="JBX305" s="1"/>
      <c r="JBY305" s="1"/>
      <c r="JBZ305" s="1"/>
      <c r="JCA305" s="1"/>
      <c r="JCB305" s="1"/>
      <c r="JCC305" s="1"/>
      <c r="JCD305" s="1"/>
      <c r="JCE305" s="1"/>
      <c r="JCF305" s="1"/>
      <c r="JCG305" s="1"/>
      <c r="JCH305" s="1"/>
      <c r="JCI305" s="1"/>
      <c r="JCJ305" s="1"/>
      <c r="JCK305" s="1"/>
      <c r="JCL305" s="1"/>
      <c r="JCM305" s="1"/>
      <c r="JCN305" s="1"/>
      <c r="JCO305" s="1"/>
      <c r="JCP305" s="1"/>
      <c r="JCQ305" s="1"/>
      <c r="JCR305" s="1"/>
      <c r="JCS305" s="1"/>
      <c r="JCT305" s="1"/>
      <c r="JCU305" s="1"/>
      <c r="JCV305" s="1"/>
      <c r="JCW305" s="1"/>
      <c r="JCX305" s="1"/>
      <c r="JCY305" s="1"/>
      <c r="JCZ305" s="1"/>
      <c r="JDA305" s="1"/>
      <c r="JDB305" s="1"/>
      <c r="JDC305" s="1"/>
      <c r="JDD305" s="1"/>
      <c r="JDE305" s="1"/>
      <c r="JDF305" s="1"/>
      <c r="JDG305" s="1"/>
      <c r="JDH305" s="1"/>
      <c r="JDI305" s="1"/>
      <c r="JDJ305" s="1"/>
      <c r="JDK305" s="1"/>
      <c r="JDL305" s="1"/>
      <c r="JDM305" s="1"/>
      <c r="JDN305" s="1"/>
      <c r="JDO305" s="1"/>
      <c r="JDP305" s="1"/>
      <c r="JDQ305" s="1"/>
      <c r="JDR305" s="1"/>
      <c r="JDS305" s="1"/>
      <c r="JDT305" s="1"/>
      <c r="JDU305" s="1"/>
      <c r="JDV305" s="1"/>
      <c r="JDW305" s="1"/>
      <c r="JDX305" s="1"/>
      <c r="JDY305" s="1"/>
      <c r="JDZ305" s="1"/>
      <c r="JEA305" s="1"/>
      <c r="JEB305" s="1"/>
      <c r="JEC305" s="1"/>
      <c r="JED305" s="1"/>
      <c r="JEE305" s="1"/>
      <c r="JEF305" s="1"/>
      <c r="JEG305" s="1"/>
      <c r="JEH305" s="1"/>
      <c r="JEI305" s="1"/>
      <c r="JEJ305" s="1"/>
      <c r="JEK305" s="1"/>
      <c r="JEL305" s="1"/>
      <c r="JEM305" s="1"/>
      <c r="JEN305" s="1"/>
      <c r="JEO305" s="1"/>
      <c r="JEP305" s="1"/>
      <c r="JEQ305" s="1"/>
      <c r="JER305" s="1"/>
      <c r="JES305" s="1"/>
      <c r="JET305" s="1"/>
      <c r="JEU305" s="1"/>
      <c r="JEV305" s="1"/>
      <c r="JEW305" s="1"/>
      <c r="JEX305" s="1"/>
      <c r="JEY305" s="1"/>
      <c r="JEZ305" s="1"/>
      <c r="JFA305" s="1"/>
      <c r="JFB305" s="1"/>
      <c r="JFC305" s="1"/>
      <c r="JFD305" s="1"/>
      <c r="JFE305" s="1"/>
      <c r="JFF305" s="1"/>
      <c r="JFG305" s="1"/>
      <c r="JFH305" s="1"/>
      <c r="JFI305" s="1"/>
      <c r="JFJ305" s="1"/>
      <c r="JFK305" s="1"/>
      <c r="JFL305" s="1"/>
      <c r="JFM305" s="1"/>
      <c r="JFN305" s="1"/>
      <c r="JFO305" s="1"/>
      <c r="JFP305" s="1"/>
      <c r="JFQ305" s="1"/>
      <c r="JFR305" s="1"/>
      <c r="JFS305" s="1"/>
      <c r="JFT305" s="1"/>
      <c r="JFU305" s="1"/>
      <c r="JFV305" s="1"/>
      <c r="JFW305" s="1"/>
      <c r="JFX305" s="1"/>
      <c r="JFY305" s="1"/>
      <c r="JFZ305" s="1"/>
      <c r="JGA305" s="1"/>
      <c r="JGB305" s="1"/>
      <c r="JGC305" s="1"/>
      <c r="JGD305" s="1"/>
      <c r="JGE305" s="1"/>
      <c r="JGF305" s="1"/>
      <c r="JGG305" s="1"/>
      <c r="JGH305" s="1"/>
      <c r="JGI305" s="1"/>
      <c r="JGJ305" s="1"/>
      <c r="JGK305" s="1"/>
      <c r="JGL305" s="1"/>
      <c r="JGM305" s="1"/>
      <c r="JGN305" s="1"/>
      <c r="JGO305" s="1"/>
      <c r="JGP305" s="1"/>
      <c r="JGQ305" s="1"/>
      <c r="JGR305" s="1"/>
      <c r="JGS305" s="1"/>
      <c r="JGT305" s="1"/>
      <c r="JGU305" s="1"/>
      <c r="JGV305" s="1"/>
      <c r="JGW305" s="1"/>
      <c r="JGX305" s="1"/>
      <c r="JGY305" s="1"/>
      <c r="JGZ305" s="1"/>
      <c r="JHA305" s="1"/>
      <c r="JHB305" s="1"/>
      <c r="JHC305" s="1"/>
      <c r="JHD305" s="1"/>
      <c r="JHE305" s="1"/>
      <c r="JHF305" s="1"/>
      <c r="JHG305" s="1"/>
      <c r="JHH305" s="1"/>
      <c r="JHI305" s="1"/>
      <c r="JHJ305" s="1"/>
      <c r="JHK305" s="1"/>
      <c r="JHL305" s="1"/>
      <c r="JHM305" s="1"/>
      <c r="JHN305" s="1"/>
      <c r="JHO305" s="1"/>
      <c r="JHP305" s="1"/>
      <c r="JHQ305" s="1"/>
      <c r="JHR305" s="1"/>
      <c r="JHS305" s="1"/>
      <c r="JHT305" s="1"/>
      <c r="JHU305" s="1"/>
      <c r="JHV305" s="1"/>
      <c r="JHW305" s="1"/>
      <c r="JHX305" s="1"/>
      <c r="JHY305" s="1"/>
      <c r="JHZ305" s="1"/>
      <c r="JIA305" s="1"/>
      <c r="JIB305" s="1"/>
      <c r="JIC305" s="1"/>
      <c r="JID305" s="1"/>
      <c r="JIE305" s="1"/>
      <c r="JIF305" s="1"/>
      <c r="JIG305" s="1"/>
      <c r="JIH305" s="1"/>
      <c r="JII305" s="1"/>
      <c r="JIJ305" s="1"/>
      <c r="JIK305" s="1"/>
      <c r="JIL305" s="1"/>
      <c r="JIM305" s="1"/>
      <c r="JIN305" s="1"/>
      <c r="JIO305" s="1"/>
      <c r="JIP305" s="1"/>
      <c r="JIQ305" s="1"/>
      <c r="JIR305" s="1"/>
      <c r="JIS305" s="1"/>
      <c r="JIT305" s="1"/>
      <c r="JIU305" s="1"/>
      <c r="JIV305" s="1"/>
      <c r="JIW305" s="1"/>
      <c r="JIX305" s="1"/>
      <c r="JIY305" s="1"/>
      <c r="JIZ305" s="1"/>
      <c r="JJA305" s="1"/>
      <c r="JJB305" s="1"/>
      <c r="JJC305" s="1"/>
      <c r="JJD305" s="1"/>
      <c r="JJE305" s="1"/>
      <c r="JJF305" s="1"/>
      <c r="JJG305" s="1"/>
      <c r="JJH305" s="1"/>
      <c r="JJI305" s="1"/>
      <c r="JJJ305" s="1"/>
      <c r="JJK305" s="1"/>
      <c r="JJL305" s="1"/>
      <c r="JJM305" s="1"/>
      <c r="JJN305" s="1"/>
      <c r="JJO305" s="1"/>
      <c r="JJP305" s="1"/>
      <c r="JJQ305" s="1"/>
      <c r="JJR305" s="1"/>
      <c r="JJS305" s="1"/>
      <c r="JJT305" s="1"/>
      <c r="JJU305" s="1"/>
      <c r="JJV305" s="1"/>
      <c r="JJW305" s="1"/>
      <c r="JJX305" s="1"/>
      <c r="JJY305" s="1"/>
      <c r="JJZ305" s="1"/>
      <c r="JKA305" s="1"/>
      <c r="JKB305" s="1"/>
      <c r="JKC305" s="1"/>
      <c r="JKD305" s="1"/>
      <c r="JKE305" s="1"/>
      <c r="JKF305" s="1"/>
      <c r="JKG305" s="1"/>
      <c r="JKH305" s="1"/>
      <c r="JKI305" s="1"/>
      <c r="JKJ305" s="1"/>
      <c r="JKK305" s="1"/>
      <c r="JKL305" s="1"/>
      <c r="JKM305" s="1"/>
      <c r="JKN305" s="1"/>
      <c r="JKO305" s="1"/>
      <c r="JKP305" s="1"/>
      <c r="JKQ305" s="1"/>
      <c r="JKR305" s="1"/>
      <c r="JKS305" s="1"/>
      <c r="JKT305" s="1"/>
      <c r="JKU305" s="1"/>
      <c r="JKV305" s="1"/>
      <c r="JKW305" s="1"/>
      <c r="JKX305" s="1"/>
      <c r="JKY305" s="1"/>
      <c r="JKZ305" s="1"/>
      <c r="JLA305" s="1"/>
      <c r="JLB305" s="1"/>
      <c r="JLC305" s="1"/>
      <c r="JLD305" s="1"/>
      <c r="JLE305" s="1"/>
      <c r="JLF305" s="1"/>
      <c r="JLG305" s="1"/>
      <c r="JLH305" s="1"/>
      <c r="JLI305" s="1"/>
      <c r="JLJ305" s="1"/>
      <c r="JLK305" s="1"/>
      <c r="JLL305" s="1"/>
      <c r="JLM305" s="1"/>
      <c r="JLN305" s="1"/>
      <c r="JLO305" s="1"/>
      <c r="JLP305" s="1"/>
      <c r="JLQ305" s="1"/>
      <c r="JLR305" s="1"/>
      <c r="JLS305" s="1"/>
      <c r="JLT305" s="1"/>
      <c r="JLU305" s="1"/>
      <c r="JLV305" s="1"/>
      <c r="JLW305" s="1"/>
      <c r="JLX305" s="1"/>
      <c r="JLY305" s="1"/>
      <c r="JLZ305" s="1"/>
      <c r="JMA305" s="1"/>
      <c r="JMB305" s="1"/>
      <c r="JMC305" s="1"/>
      <c r="JMD305" s="1"/>
      <c r="JME305" s="1"/>
      <c r="JMF305" s="1"/>
      <c r="JMG305" s="1"/>
      <c r="JMH305" s="1"/>
      <c r="JMI305" s="1"/>
      <c r="JMJ305" s="1"/>
      <c r="JMK305" s="1"/>
      <c r="JML305" s="1"/>
      <c r="JMM305" s="1"/>
      <c r="JMN305" s="1"/>
      <c r="JMO305" s="1"/>
      <c r="JMP305" s="1"/>
      <c r="JMQ305" s="1"/>
      <c r="JMR305" s="1"/>
      <c r="JMS305" s="1"/>
      <c r="JMT305" s="1"/>
      <c r="JMU305" s="1"/>
      <c r="JMV305" s="1"/>
      <c r="JMW305" s="1"/>
      <c r="JMX305" s="1"/>
      <c r="JMY305" s="1"/>
      <c r="JMZ305" s="1"/>
      <c r="JNA305" s="1"/>
      <c r="JNB305" s="1"/>
      <c r="JNC305" s="1"/>
      <c r="JND305" s="1"/>
      <c r="JNE305" s="1"/>
      <c r="JNF305" s="1"/>
      <c r="JNG305" s="1"/>
      <c r="JNH305" s="1"/>
      <c r="JNI305" s="1"/>
      <c r="JNJ305" s="1"/>
      <c r="JNK305" s="1"/>
      <c r="JNL305" s="1"/>
      <c r="JNM305" s="1"/>
      <c r="JNN305" s="1"/>
      <c r="JNO305" s="1"/>
      <c r="JNP305" s="1"/>
      <c r="JNQ305" s="1"/>
      <c r="JNR305" s="1"/>
      <c r="JNS305" s="1"/>
      <c r="JNT305" s="1"/>
      <c r="JNU305" s="1"/>
      <c r="JNV305" s="1"/>
      <c r="JNW305" s="1"/>
      <c r="JNX305" s="1"/>
      <c r="JNY305" s="1"/>
      <c r="JNZ305" s="1"/>
      <c r="JOA305" s="1"/>
      <c r="JOB305" s="1"/>
      <c r="JOC305" s="1"/>
      <c r="JOD305" s="1"/>
      <c r="JOE305" s="1"/>
      <c r="JOF305" s="1"/>
      <c r="JOG305" s="1"/>
      <c r="JOH305" s="1"/>
      <c r="JOI305" s="1"/>
      <c r="JOJ305" s="1"/>
      <c r="JOK305" s="1"/>
      <c r="JOL305" s="1"/>
      <c r="JOM305" s="1"/>
      <c r="JON305" s="1"/>
      <c r="JOO305" s="1"/>
      <c r="JOP305" s="1"/>
      <c r="JOQ305" s="1"/>
      <c r="JOR305" s="1"/>
      <c r="JOS305" s="1"/>
      <c r="JOT305" s="1"/>
      <c r="JOU305" s="1"/>
      <c r="JOV305" s="1"/>
      <c r="JOW305" s="1"/>
      <c r="JOX305" s="1"/>
      <c r="JOY305" s="1"/>
      <c r="JOZ305" s="1"/>
      <c r="JPA305" s="1"/>
      <c r="JPB305" s="1"/>
      <c r="JPC305" s="1"/>
      <c r="JPD305" s="1"/>
      <c r="JPE305" s="1"/>
      <c r="JPF305" s="1"/>
      <c r="JPG305" s="1"/>
      <c r="JPH305" s="1"/>
      <c r="JPI305" s="1"/>
      <c r="JPJ305" s="1"/>
      <c r="JPK305" s="1"/>
      <c r="JPL305" s="1"/>
      <c r="JPM305" s="1"/>
      <c r="JPN305" s="1"/>
      <c r="JPO305" s="1"/>
      <c r="JPP305" s="1"/>
      <c r="JPQ305" s="1"/>
      <c r="JPR305" s="1"/>
      <c r="JPS305" s="1"/>
      <c r="JPT305" s="1"/>
      <c r="JPU305" s="1"/>
      <c r="JPV305" s="1"/>
      <c r="JPW305" s="1"/>
      <c r="JPX305" s="1"/>
      <c r="JPY305" s="1"/>
      <c r="JPZ305" s="1"/>
      <c r="JQA305" s="1"/>
      <c r="JQB305" s="1"/>
      <c r="JQC305" s="1"/>
      <c r="JQD305" s="1"/>
      <c r="JQE305" s="1"/>
      <c r="JQF305" s="1"/>
      <c r="JQG305" s="1"/>
      <c r="JQH305" s="1"/>
      <c r="JQI305" s="1"/>
      <c r="JQJ305" s="1"/>
      <c r="JQK305" s="1"/>
      <c r="JQL305" s="1"/>
      <c r="JQM305" s="1"/>
      <c r="JQN305" s="1"/>
      <c r="JQO305" s="1"/>
      <c r="JQP305" s="1"/>
      <c r="JQQ305" s="1"/>
      <c r="JQR305" s="1"/>
      <c r="JQS305" s="1"/>
      <c r="JQT305" s="1"/>
      <c r="JQU305" s="1"/>
      <c r="JQV305" s="1"/>
      <c r="JQW305" s="1"/>
      <c r="JQX305" s="1"/>
      <c r="JQY305" s="1"/>
      <c r="JQZ305" s="1"/>
      <c r="JRA305" s="1"/>
      <c r="JRB305" s="1"/>
      <c r="JRC305" s="1"/>
      <c r="JRD305" s="1"/>
      <c r="JRE305" s="1"/>
      <c r="JRF305" s="1"/>
      <c r="JRG305" s="1"/>
      <c r="JRH305" s="1"/>
      <c r="JRI305" s="1"/>
      <c r="JRJ305" s="1"/>
      <c r="JRK305" s="1"/>
      <c r="JRL305" s="1"/>
      <c r="JRM305" s="1"/>
      <c r="JRN305" s="1"/>
      <c r="JRO305" s="1"/>
      <c r="JRP305" s="1"/>
      <c r="JRQ305" s="1"/>
      <c r="JRR305" s="1"/>
      <c r="JRS305" s="1"/>
      <c r="JRT305" s="1"/>
      <c r="JRU305" s="1"/>
      <c r="JRV305" s="1"/>
      <c r="JRW305" s="1"/>
      <c r="JRX305" s="1"/>
      <c r="JRY305" s="1"/>
      <c r="JRZ305" s="1"/>
      <c r="JSA305" s="1"/>
      <c r="JSB305" s="1"/>
      <c r="JSC305" s="1"/>
      <c r="JSD305" s="1"/>
      <c r="JSE305" s="1"/>
      <c r="JSF305" s="1"/>
      <c r="JSG305" s="1"/>
      <c r="JSH305" s="1"/>
      <c r="JSI305" s="1"/>
      <c r="JSJ305" s="1"/>
      <c r="JSK305" s="1"/>
      <c r="JSL305" s="1"/>
      <c r="JSM305" s="1"/>
      <c r="JSN305" s="1"/>
      <c r="JSO305" s="1"/>
      <c r="JSP305" s="1"/>
      <c r="JSQ305" s="1"/>
      <c r="JSR305" s="1"/>
      <c r="JSS305" s="1"/>
      <c r="JST305" s="1"/>
      <c r="JSU305" s="1"/>
      <c r="JSV305" s="1"/>
      <c r="JSW305" s="1"/>
      <c r="JSX305" s="1"/>
      <c r="JSY305" s="1"/>
      <c r="JSZ305" s="1"/>
      <c r="JTA305" s="1"/>
      <c r="JTB305" s="1"/>
      <c r="JTC305" s="1"/>
      <c r="JTD305" s="1"/>
      <c r="JTE305" s="1"/>
      <c r="JTF305" s="1"/>
      <c r="JTG305" s="1"/>
      <c r="JTH305" s="1"/>
      <c r="JTI305" s="1"/>
      <c r="JTJ305" s="1"/>
      <c r="JTK305" s="1"/>
      <c r="JTL305" s="1"/>
      <c r="JTM305" s="1"/>
      <c r="JTN305" s="1"/>
      <c r="JTO305" s="1"/>
      <c r="JTP305" s="1"/>
      <c r="JTQ305" s="1"/>
      <c r="JTR305" s="1"/>
      <c r="JTS305" s="1"/>
      <c r="JTT305" s="1"/>
      <c r="JTU305" s="1"/>
      <c r="JTV305" s="1"/>
      <c r="JTW305" s="1"/>
      <c r="JTX305" s="1"/>
      <c r="JTY305" s="1"/>
      <c r="JTZ305" s="1"/>
      <c r="JUA305" s="1"/>
      <c r="JUB305" s="1"/>
      <c r="JUC305" s="1"/>
      <c r="JUD305" s="1"/>
      <c r="JUE305" s="1"/>
      <c r="JUF305" s="1"/>
      <c r="JUG305" s="1"/>
      <c r="JUH305" s="1"/>
      <c r="JUI305" s="1"/>
      <c r="JUJ305" s="1"/>
      <c r="JUK305" s="1"/>
      <c r="JUL305" s="1"/>
      <c r="JUM305" s="1"/>
      <c r="JUN305" s="1"/>
      <c r="JUO305" s="1"/>
      <c r="JUP305" s="1"/>
      <c r="JUQ305" s="1"/>
      <c r="JUR305" s="1"/>
      <c r="JUS305" s="1"/>
      <c r="JUT305" s="1"/>
      <c r="JUU305" s="1"/>
      <c r="JUV305" s="1"/>
      <c r="JUW305" s="1"/>
      <c r="JUX305" s="1"/>
      <c r="JUY305" s="1"/>
      <c r="JUZ305" s="1"/>
      <c r="JVA305" s="1"/>
      <c r="JVB305" s="1"/>
      <c r="JVC305" s="1"/>
      <c r="JVD305" s="1"/>
      <c r="JVE305" s="1"/>
      <c r="JVF305" s="1"/>
      <c r="JVG305" s="1"/>
      <c r="JVH305" s="1"/>
      <c r="JVI305" s="1"/>
      <c r="JVJ305" s="1"/>
      <c r="JVK305" s="1"/>
      <c r="JVL305" s="1"/>
      <c r="JVM305" s="1"/>
      <c r="JVN305" s="1"/>
      <c r="JVO305" s="1"/>
      <c r="JVP305" s="1"/>
      <c r="JVQ305" s="1"/>
      <c r="JVR305" s="1"/>
      <c r="JVS305" s="1"/>
      <c r="JVT305" s="1"/>
      <c r="JVU305" s="1"/>
      <c r="JVV305" s="1"/>
      <c r="JVW305" s="1"/>
      <c r="JVX305" s="1"/>
      <c r="JVY305" s="1"/>
      <c r="JVZ305" s="1"/>
      <c r="JWA305" s="1"/>
      <c r="JWB305" s="1"/>
      <c r="JWC305" s="1"/>
      <c r="JWD305" s="1"/>
      <c r="JWE305" s="1"/>
      <c r="JWF305" s="1"/>
      <c r="JWG305" s="1"/>
      <c r="JWH305" s="1"/>
      <c r="JWI305" s="1"/>
      <c r="JWJ305" s="1"/>
      <c r="JWK305" s="1"/>
      <c r="JWL305" s="1"/>
      <c r="JWM305" s="1"/>
      <c r="JWN305" s="1"/>
      <c r="JWO305" s="1"/>
      <c r="JWP305" s="1"/>
      <c r="JWQ305" s="1"/>
      <c r="JWR305" s="1"/>
      <c r="JWS305" s="1"/>
      <c r="JWT305" s="1"/>
      <c r="JWU305" s="1"/>
      <c r="JWV305" s="1"/>
      <c r="JWW305" s="1"/>
      <c r="JWX305" s="1"/>
      <c r="JWY305" s="1"/>
      <c r="JWZ305" s="1"/>
      <c r="JXA305" s="1"/>
      <c r="JXB305" s="1"/>
      <c r="JXC305" s="1"/>
      <c r="JXD305" s="1"/>
      <c r="JXE305" s="1"/>
      <c r="JXF305" s="1"/>
      <c r="JXG305" s="1"/>
      <c r="JXH305" s="1"/>
      <c r="JXI305" s="1"/>
      <c r="JXJ305" s="1"/>
      <c r="JXK305" s="1"/>
      <c r="JXL305" s="1"/>
      <c r="JXM305" s="1"/>
      <c r="JXN305" s="1"/>
      <c r="JXO305" s="1"/>
      <c r="JXP305" s="1"/>
      <c r="JXQ305" s="1"/>
      <c r="JXR305" s="1"/>
      <c r="JXS305" s="1"/>
      <c r="JXT305" s="1"/>
      <c r="JXU305" s="1"/>
      <c r="JXV305" s="1"/>
      <c r="JXW305" s="1"/>
      <c r="JXX305" s="1"/>
      <c r="JXY305" s="1"/>
      <c r="JXZ305" s="1"/>
      <c r="JYA305" s="1"/>
      <c r="JYB305" s="1"/>
      <c r="JYC305" s="1"/>
      <c r="JYD305" s="1"/>
      <c r="JYE305" s="1"/>
      <c r="JYF305" s="1"/>
      <c r="JYG305" s="1"/>
      <c r="JYH305" s="1"/>
      <c r="JYI305" s="1"/>
      <c r="JYJ305" s="1"/>
      <c r="JYK305" s="1"/>
      <c r="JYL305" s="1"/>
      <c r="JYM305" s="1"/>
      <c r="JYN305" s="1"/>
      <c r="JYO305" s="1"/>
      <c r="JYP305" s="1"/>
      <c r="JYQ305" s="1"/>
      <c r="JYR305" s="1"/>
      <c r="JYS305" s="1"/>
      <c r="JYT305" s="1"/>
      <c r="JYU305" s="1"/>
      <c r="JYV305" s="1"/>
      <c r="JYW305" s="1"/>
      <c r="JYX305" s="1"/>
      <c r="JYY305" s="1"/>
      <c r="JYZ305" s="1"/>
      <c r="JZA305" s="1"/>
      <c r="JZB305" s="1"/>
      <c r="JZC305" s="1"/>
      <c r="JZD305" s="1"/>
      <c r="JZE305" s="1"/>
      <c r="JZF305" s="1"/>
      <c r="JZG305" s="1"/>
      <c r="JZH305" s="1"/>
      <c r="JZI305" s="1"/>
      <c r="JZJ305" s="1"/>
      <c r="JZK305" s="1"/>
      <c r="JZL305" s="1"/>
      <c r="JZM305" s="1"/>
      <c r="JZN305" s="1"/>
      <c r="JZO305" s="1"/>
      <c r="JZP305" s="1"/>
      <c r="JZQ305" s="1"/>
      <c r="JZR305" s="1"/>
      <c r="JZS305" s="1"/>
      <c r="JZT305" s="1"/>
      <c r="JZU305" s="1"/>
      <c r="JZV305" s="1"/>
      <c r="JZW305" s="1"/>
      <c r="JZX305" s="1"/>
      <c r="JZY305" s="1"/>
      <c r="JZZ305" s="1"/>
      <c r="KAA305" s="1"/>
      <c r="KAB305" s="1"/>
      <c r="KAC305" s="1"/>
      <c r="KAD305" s="1"/>
      <c r="KAE305" s="1"/>
      <c r="KAF305" s="1"/>
      <c r="KAG305" s="1"/>
      <c r="KAH305" s="1"/>
      <c r="KAI305" s="1"/>
      <c r="KAJ305" s="1"/>
      <c r="KAK305" s="1"/>
      <c r="KAL305" s="1"/>
      <c r="KAM305" s="1"/>
      <c r="KAN305" s="1"/>
      <c r="KAO305" s="1"/>
      <c r="KAP305" s="1"/>
      <c r="KAQ305" s="1"/>
      <c r="KAR305" s="1"/>
      <c r="KAS305" s="1"/>
      <c r="KAT305" s="1"/>
      <c r="KAU305" s="1"/>
      <c r="KAV305" s="1"/>
      <c r="KAW305" s="1"/>
      <c r="KAX305" s="1"/>
      <c r="KAY305" s="1"/>
      <c r="KAZ305" s="1"/>
      <c r="KBA305" s="1"/>
      <c r="KBB305" s="1"/>
      <c r="KBC305" s="1"/>
      <c r="KBD305" s="1"/>
      <c r="KBE305" s="1"/>
      <c r="KBF305" s="1"/>
      <c r="KBG305" s="1"/>
      <c r="KBH305" s="1"/>
      <c r="KBI305" s="1"/>
      <c r="KBJ305" s="1"/>
      <c r="KBK305" s="1"/>
      <c r="KBL305" s="1"/>
      <c r="KBM305" s="1"/>
      <c r="KBN305" s="1"/>
      <c r="KBO305" s="1"/>
      <c r="KBP305" s="1"/>
      <c r="KBQ305" s="1"/>
      <c r="KBR305" s="1"/>
      <c r="KBS305" s="1"/>
      <c r="KBT305" s="1"/>
      <c r="KBU305" s="1"/>
      <c r="KBV305" s="1"/>
      <c r="KBW305" s="1"/>
      <c r="KBX305" s="1"/>
      <c r="KBY305" s="1"/>
      <c r="KBZ305" s="1"/>
      <c r="KCA305" s="1"/>
      <c r="KCB305" s="1"/>
      <c r="KCC305" s="1"/>
      <c r="KCD305" s="1"/>
      <c r="KCE305" s="1"/>
      <c r="KCF305" s="1"/>
      <c r="KCG305" s="1"/>
      <c r="KCH305" s="1"/>
      <c r="KCI305" s="1"/>
      <c r="KCJ305" s="1"/>
      <c r="KCK305" s="1"/>
      <c r="KCL305" s="1"/>
      <c r="KCM305" s="1"/>
      <c r="KCN305" s="1"/>
      <c r="KCO305" s="1"/>
      <c r="KCP305" s="1"/>
      <c r="KCQ305" s="1"/>
      <c r="KCR305" s="1"/>
      <c r="KCS305" s="1"/>
      <c r="KCT305" s="1"/>
      <c r="KCU305" s="1"/>
      <c r="KCV305" s="1"/>
      <c r="KCW305" s="1"/>
      <c r="KCX305" s="1"/>
      <c r="KCY305" s="1"/>
      <c r="KCZ305" s="1"/>
      <c r="KDA305" s="1"/>
      <c r="KDB305" s="1"/>
      <c r="KDC305" s="1"/>
      <c r="KDD305" s="1"/>
      <c r="KDE305" s="1"/>
      <c r="KDF305" s="1"/>
      <c r="KDG305" s="1"/>
      <c r="KDH305" s="1"/>
      <c r="KDI305" s="1"/>
      <c r="KDJ305" s="1"/>
      <c r="KDK305" s="1"/>
      <c r="KDL305" s="1"/>
      <c r="KDM305" s="1"/>
      <c r="KDN305" s="1"/>
      <c r="KDO305" s="1"/>
      <c r="KDP305" s="1"/>
      <c r="KDQ305" s="1"/>
      <c r="KDR305" s="1"/>
      <c r="KDS305" s="1"/>
      <c r="KDT305" s="1"/>
      <c r="KDU305" s="1"/>
      <c r="KDV305" s="1"/>
      <c r="KDW305" s="1"/>
      <c r="KDX305" s="1"/>
      <c r="KDY305" s="1"/>
      <c r="KDZ305" s="1"/>
      <c r="KEA305" s="1"/>
      <c r="KEB305" s="1"/>
      <c r="KEC305" s="1"/>
      <c r="KED305" s="1"/>
      <c r="KEE305" s="1"/>
      <c r="KEF305" s="1"/>
      <c r="KEG305" s="1"/>
      <c r="KEH305" s="1"/>
      <c r="KEI305" s="1"/>
      <c r="KEJ305" s="1"/>
      <c r="KEK305" s="1"/>
      <c r="KEL305" s="1"/>
      <c r="KEM305" s="1"/>
      <c r="KEN305" s="1"/>
      <c r="KEO305" s="1"/>
      <c r="KEP305" s="1"/>
      <c r="KEQ305" s="1"/>
      <c r="KER305" s="1"/>
      <c r="KES305" s="1"/>
      <c r="KET305" s="1"/>
      <c r="KEU305" s="1"/>
      <c r="KEV305" s="1"/>
      <c r="KEW305" s="1"/>
      <c r="KEX305" s="1"/>
      <c r="KEY305" s="1"/>
      <c r="KEZ305" s="1"/>
      <c r="KFA305" s="1"/>
      <c r="KFB305" s="1"/>
      <c r="KFC305" s="1"/>
      <c r="KFD305" s="1"/>
      <c r="KFE305" s="1"/>
      <c r="KFF305" s="1"/>
      <c r="KFG305" s="1"/>
      <c r="KFH305" s="1"/>
      <c r="KFI305" s="1"/>
      <c r="KFJ305" s="1"/>
      <c r="KFK305" s="1"/>
      <c r="KFL305" s="1"/>
      <c r="KFM305" s="1"/>
      <c r="KFN305" s="1"/>
      <c r="KFO305" s="1"/>
      <c r="KFP305" s="1"/>
      <c r="KFQ305" s="1"/>
      <c r="KFR305" s="1"/>
      <c r="KFS305" s="1"/>
      <c r="KFT305" s="1"/>
      <c r="KFU305" s="1"/>
      <c r="KFV305" s="1"/>
      <c r="KFW305" s="1"/>
      <c r="KFX305" s="1"/>
      <c r="KFY305" s="1"/>
      <c r="KFZ305" s="1"/>
      <c r="KGA305" s="1"/>
      <c r="KGB305" s="1"/>
      <c r="KGC305" s="1"/>
      <c r="KGD305" s="1"/>
      <c r="KGE305" s="1"/>
      <c r="KGF305" s="1"/>
      <c r="KGG305" s="1"/>
      <c r="KGH305" s="1"/>
      <c r="KGI305" s="1"/>
      <c r="KGJ305" s="1"/>
      <c r="KGK305" s="1"/>
      <c r="KGL305" s="1"/>
      <c r="KGM305" s="1"/>
      <c r="KGN305" s="1"/>
      <c r="KGO305" s="1"/>
      <c r="KGP305" s="1"/>
      <c r="KGQ305" s="1"/>
      <c r="KGR305" s="1"/>
      <c r="KGS305" s="1"/>
      <c r="KGT305" s="1"/>
      <c r="KGU305" s="1"/>
      <c r="KGV305" s="1"/>
      <c r="KGW305" s="1"/>
      <c r="KGX305" s="1"/>
      <c r="KGY305" s="1"/>
      <c r="KGZ305" s="1"/>
      <c r="KHA305" s="1"/>
      <c r="KHB305" s="1"/>
      <c r="KHC305" s="1"/>
      <c r="KHD305" s="1"/>
      <c r="KHE305" s="1"/>
      <c r="KHF305" s="1"/>
      <c r="KHG305" s="1"/>
      <c r="KHH305" s="1"/>
      <c r="KHI305" s="1"/>
      <c r="KHJ305" s="1"/>
      <c r="KHK305" s="1"/>
      <c r="KHL305" s="1"/>
      <c r="KHM305" s="1"/>
      <c r="KHN305" s="1"/>
      <c r="KHO305" s="1"/>
      <c r="KHP305" s="1"/>
      <c r="KHQ305" s="1"/>
      <c r="KHR305" s="1"/>
      <c r="KHS305" s="1"/>
      <c r="KHT305" s="1"/>
      <c r="KHU305" s="1"/>
      <c r="KHV305" s="1"/>
      <c r="KHW305" s="1"/>
      <c r="KHX305" s="1"/>
      <c r="KHY305" s="1"/>
      <c r="KHZ305" s="1"/>
      <c r="KIA305" s="1"/>
      <c r="KIB305" s="1"/>
      <c r="KIC305" s="1"/>
      <c r="KID305" s="1"/>
      <c r="KIE305" s="1"/>
      <c r="KIF305" s="1"/>
      <c r="KIG305" s="1"/>
      <c r="KIH305" s="1"/>
      <c r="KII305" s="1"/>
      <c r="KIJ305" s="1"/>
      <c r="KIK305" s="1"/>
      <c r="KIL305" s="1"/>
      <c r="KIM305" s="1"/>
      <c r="KIN305" s="1"/>
      <c r="KIO305" s="1"/>
      <c r="KIP305" s="1"/>
      <c r="KIQ305" s="1"/>
      <c r="KIR305" s="1"/>
      <c r="KIS305" s="1"/>
      <c r="KIT305" s="1"/>
      <c r="KIU305" s="1"/>
      <c r="KIV305" s="1"/>
      <c r="KIW305" s="1"/>
      <c r="KIX305" s="1"/>
      <c r="KIY305" s="1"/>
      <c r="KIZ305" s="1"/>
      <c r="KJA305" s="1"/>
      <c r="KJB305" s="1"/>
      <c r="KJC305" s="1"/>
      <c r="KJD305" s="1"/>
      <c r="KJE305" s="1"/>
      <c r="KJF305" s="1"/>
      <c r="KJG305" s="1"/>
      <c r="KJH305" s="1"/>
      <c r="KJI305" s="1"/>
      <c r="KJJ305" s="1"/>
      <c r="KJK305" s="1"/>
      <c r="KJL305" s="1"/>
      <c r="KJM305" s="1"/>
      <c r="KJN305" s="1"/>
      <c r="KJO305" s="1"/>
      <c r="KJP305" s="1"/>
      <c r="KJQ305" s="1"/>
      <c r="KJR305" s="1"/>
      <c r="KJS305" s="1"/>
      <c r="KJT305" s="1"/>
      <c r="KJU305" s="1"/>
      <c r="KJV305" s="1"/>
      <c r="KJW305" s="1"/>
      <c r="KJX305" s="1"/>
      <c r="KJY305" s="1"/>
      <c r="KJZ305" s="1"/>
      <c r="KKA305" s="1"/>
      <c r="KKB305" s="1"/>
      <c r="KKC305" s="1"/>
      <c r="KKD305" s="1"/>
      <c r="KKE305" s="1"/>
      <c r="KKF305" s="1"/>
      <c r="KKG305" s="1"/>
      <c r="KKH305" s="1"/>
      <c r="KKI305" s="1"/>
      <c r="KKJ305" s="1"/>
      <c r="KKK305" s="1"/>
      <c r="KKL305" s="1"/>
      <c r="KKM305" s="1"/>
      <c r="KKN305" s="1"/>
      <c r="KKO305" s="1"/>
      <c r="KKP305" s="1"/>
      <c r="KKQ305" s="1"/>
      <c r="KKR305" s="1"/>
      <c r="KKS305" s="1"/>
      <c r="KKT305" s="1"/>
      <c r="KKU305" s="1"/>
      <c r="KKV305" s="1"/>
      <c r="KKW305" s="1"/>
      <c r="KKX305" s="1"/>
      <c r="KKY305" s="1"/>
      <c r="KKZ305" s="1"/>
      <c r="KLA305" s="1"/>
      <c r="KLB305" s="1"/>
      <c r="KLC305" s="1"/>
      <c r="KLD305" s="1"/>
      <c r="KLE305" s="1"/>
      <c r="KLF305" s="1"/>
      <c r="KLG305" s="1"/>
      <c r="KLH305" s="1"/>
      <c r="KLI305" s="1"/>
      <c r="KLJ305" s="1"/>
      <c r="KLK305" s="1"/>
      <c r="KLL305" s="1"/>
      <c r="KLM305" s="1"/>
      <c r="KLN305" s="1"/>
      <c r="KLO305" s="1"/>
      <c r="KLP305" s="1"/>
      <c r="KLQ305" s="1"/>
      <c r="KLR305" s="1"/>
      <c r="KLS305" s="1"/>
      <c r="KLT305" s="1"/>
      <c r="KLU305" s="1"/>
      <c r="KLV305" s="1"/>
      <c r="KLW305" s="1"/>
      <c r="KLX305" s="1"/>
      <c r="KLY305" s="1"/>
      <c r="KLZ305" s="1"/>
      <c r="KMA305" s="1"/>
      <c r="KMB305" s="1"/>
      <c r="KMC305" s="1"/>
      <c r="KMD305" s="1"/>
      <c r="KME305" s="1"/>
      <c r="KMF305" s="1"/>
      <c r="KMG305" s="1"/>
      <c r="KMH305" s="1"/>
      <c r="KMI305" s="1"/>
      <c r="KMJ305" s="1"/>
      <c r="KMK305" s="1"/>
      <c r="KML305" s="1"/>
      <c r="KMM305" s="1"/>
      <c r="KMN305" s="1"/>
      <c r="KMO305" s="1"/>
      <c r="KMP305" s="1"/>
      <c r="KMQ305" s="1"/>
      <c r="KMR305" s="1"/>
      <c r="KMS305" s="1"/>
      <c r="KMT305" s="1"/>
      <c r="KMU305" s="1"/>
      <c r="KMV305" s="1"/>
      <c r="KMW305" s="1"/>
      <c r="KMX305" s="1"/>
      <c r="KMY305" s="1"/>
      <c r="KMZ305" s="1"/>
      <c r="KNA305" s="1"/>
      <c r="KNB305" s="1"/>
      <c r="KNC305" s="1"/>
      <c r="KND305" s="1"/>
      <c r="KNE305" s="1"/>
      <c r="KNF305" s="1"/>
      <c r="KNG305" s="1"/>
      <c r="KNH305" s="1"/>
      <c r="KNI305" s="1"/>
      <c r="KNJ305" s="1"/>
      <c r="KNK305" s="1"/>
      <c r="KNL305" s="1"/>
      <c r="KNM305" s="1"/>
      <c r="KNN305" s="1"/>
      <c r="KNO305" s="1"/>
      <c r="KNP305" s="1"/>
      <c r="KNQ305" s="1"/>
      <c r="KNR305" s="1"/>
      <c r="KNS305" s="1"/>
      <c r="KNT305" s="1"/>
      <c r="KNU305" s="1"/>
      <c r="KNV305" s="1"/>
      <c r="KNW305" s="1"/>
      <c r="KNX305" s="1"/>
      <c r="KNY305" s="1"/>
      <c r="KNZ305" s="1"/>
      <c r="KOA305" s="1"/>
      <c r="KOB305" s="1"/>
      <c r="KOC305" s="1"/>
      <c r="KOD305" s="1"/>
      <c r="KOE305" s="1"/>
      <c r="KOF305" s="1"/>
      <c r="KOG305" s="1"/>
      <c r="KOH305" s="1"/>
      <c r="KOI305" s="1"/>
      <c r="KOJ305" s="1"/>
      <c r="KOK305" s="1"/>
      <c r="KOL305" s="1"/>
      <c r="KOM305" s="1"/>
      <c r="KON305" s="1"/>
      <c r="KOO305" s="1"/>
      <c r="KOP305" s="1"/>
      <c r="KOQ305" s="1"/>
      <c r="KOR305" s="1"/>
      <c r="KOS305" s="1"/>
      <c r="KOT305" s="1"/>
      <c r="KOU305" s="1"/>
      <c r="KOV305" s="1"/>
      <c r="KOW305" s="1"/>
      <c r="KOX305" s="1"/>
      <c r="KOY305" s="1"/>
      <c r="KOZ305" s="1"/>
      <c r="KPA305" s="1"/>
      <c r="KPB305" s="1"/>
      <c r="KPC305" s="1"/>
      <c r="KPD305" s="1"/>
      <c r="KPE305" s="1"/>
      <c r="KPF305" s="1"/>
      <c r="KPG305" s="1"/>
      <c r="KPH305" s="1"/>
      <c r="KPI305" s="1"/>
      <c r="KPJ305" s="1"/>
      <c r="KPK305" s="1"/>
      <c r="KPL305" s="1"/>
      <c r="KPM305" s="1"/>
      <c r="KPN305" s="1"/>
      <c r="KPO305" s="1"/>
      <c r="KPP305" s="1"/>
      <c r="KPQ305" s="1"/>
      <c r="KPR305" s="1"/>
      <c r="KPS305" s="1"/>
      <c r="KPT305" s="1"/>
      <c r="KPU305" s="1"/>
      <c r="KPV305" s="1"/>
      <c r="KPW305" s="1"/>
      <c r="KPX305" s="1"/>
      <c r="KPY305" s="1"/>
      <c r="KPZ305" s="1"/>
      <c r="KQA305" s="1"/>
      <c r="KQB305" s="1"/>
      <c r="KQC305" s="1"/>
      <c r="KQD305" s="1"/>
      <c r="KQE305" s="1"/>
      <c r="KQF305" s="1"/>
      <c r="KQG305" s="1"/>
      <c r="KQH305" s="1"/>
      <c r="KQI305" s="1"/>
      <c r="KQJ305" s="1"/>
      <c r="KQK305" s="1"/>
      <c r="KQL305" s="1"/>
      <c r="KQM305" s="1"/>
      <c r="KQN305" s="1"/>
      <c r="KQO305" s="1"/>
      <c r="KQP305" s="1"/>
      <c r="KQQ305" s="1"/>
      <c r="KQR305" s="1"/>
      <c r="KQS305" s="1"/>
      <c r="KQT305" s="1"/>
      <c r="KQU305" s="1"/>
      <c r="KQV305" s="1"/>
      <c r="KQW305" s="1"/>
      <c r="KQX305" s="1"/>
      <c r="KQY305" s="1"/>
      <c r="KQZ305" s="1"/>
      <c r="KRA305" s="1"/>
      <c r="KRB305" s="1"/>
      <c r="KRC305" s="1"/>
      <c r="KRD305" s="1"/>
      <c r="KRE305" s="1"/>
      <c r="KRF305" s="1"/>
      <c r="KRG305" s="1"/>
      <c r="KRH305" s="1"/>
      <c r="KRI305" s="1"/>
      <c r="KRJ305" s="1"/>
      <c r="KRK305" s="1"/>
      <c r="KRL305" s="1"/>
      <c r="KRM305" s="1"/>
      <c r="KRN305" s="1"/>
      <c r="KRO305" s="1"/>
      <c r="KRP305" s="1"/>
      <c r="KRQ305" s="1"/>
      <c r="KRR305" s="1"/>
      <c r="KRS305" s="1"/>
      <c r="KRT305" s="1"/>
      <c r="KRU305" s="1"/>
      <c r="KRV305" s="1"/>
      <c r="KRW305" s="1"/>
      <c r="KRX305" s="1"/>
      <c r="KRY305" s="1"/>
      <c r="KRZ305" s="1"/>
      <c r="KSA305" s="1"/>
      <c r="KSB305" s="1"/>
      <c r="KSC305" s="1"/>
      <c r="KSD305" s="1"/>
      <c r="KSE305" s="1"/>
      <c r="KSF305" s="1"/>
      <c r="KSG305" s="1"/>
      <c r="KSH305" s="1"/>
      <c r="KSI305" s="1"/>
      <c r="KSJ305" s="1"/>
      <c r="KSK305" s="1"/>
      <c r="KSL305" s="1"/>
      <c r="KSM305" s="1"/>
      <c r="KSN305" s="1"/>
      <c r="KSO305" s="1"/>
      <c r="KSP305" s="1"/>
      <c r="KSQ305" s="1"/>
      <c r="KSR305" s="1"/>
      <c r="KSS305" s="1"/>
      <c r="KST305" s="1"/>
      <c r="KSU305" s="1"/>
      <c r="KSV305" s="1"/>
      <c r="KSW305" s="1"/>
      <c r="KSX305" s="1"/>
      <c r="KSY305" s="1"/>
      <c r="KSZ305" s="1"/>
      <c r="KTA305" s="1"/>
      <c r="KTB305" s="1"/>
      <c r="KTC305" s="1"/>
      <c r="KTD305" s="1"/>
      <c r="KTE305" s="1"/>
      <c r="KTF305" s="1"/>
      <c r="KTG305" s="1"/>
      <c r="KTH305" s="1"/>
      <c r="KTI305" s="1"/>
      <c r="KTJ305" s="1"/>
      <c r="KTK305" s="1"/>
      <c r="KTL305" s="1"/>
      <c r="KTM305" s="1"/>
      <c r="KTN305" s="1"/>
      <c r="KTO305" s="1"/>
      <c r="KTP305" s="1"/>
      <c r="KTQ305" s="1"/>
      <c r="KTR305" s="1"/>
      <c r="KTS305" s="1"/>
      <c r="KTT305" s="1"/>
      <c r="KTU305" s="1"/>
      <c r="KTV305" s="1"/>
      <c r="KTW305" s="1"/>
      <c r="KTX305" s="1"/>
      <c r="KTY305" s="1"/>
      <c r="KTZ305" s="1"/>
      <c r="KUA305" s="1"/>
      <c r="KUB305" s="1"/>
      <c r="KUC305" s="1"/>
      <c r="KUD305" s="1"/>
      <c r="KUE305" s="1"/>
      <c r="KUF305" s="1"/>
      <c r="KUG305" s="1"/>
      <c r="KUH305" s="1"/>
      <c r="KUI305" s="1"/>
      <c r="KUJ305" s="1"/>
      <c r="KUK305" s="1"/>
      <c r="KUL305" s="1"/>
      <c r="KUM305" s="1"/>
      <c r="KUN305" s="1"/>
      <c r="KUO305" s="1"/>
      <c r="KUP305" s="1"/>
      <c r="KUQ305" s="1"/>
      <c r="KUR305" s="1"/>
      <c r="KUS305" s="1"/>
      <c r="KUT305" s="1"/>
      <c r="KUU305" s="1"/>
      <c r="KUV305" s="1"/>
      <c r="KUW305" s="1"/>
      <c r="KUX305" s="1"/>
      <c r="KUY305" s="1"/>
      <c r="KUZ305" s="1"/>
      <c r="KVA305" s="1"/>
      <c r="KVB305" s="1"/>
      <c r="KVC305" s="1"/>
      <c r="KVD305" s="1"/>
      <c r="KVE305" s="1"/>
      <c r="KVF305" s="1"/>
      <c r="KVG305" s="1"/>
      <c r="KVH305" s="1"/>
      <c r="KVI305" s="1"/>
      <c r="KVJ305" s="1"/>
      <c r="KVK305" s="1"/>
      <c r="KVL305" s="1"/>
      <c r="KVM305" s="1"/>
      <c r="KVN305" s="1"/>
      <c r="KVO305" s="1"/>
      <c r="KVP305" s="1"/>
      <c r="KVQ305" s="1"/>
      <c r="KVR305" s="1"/>
      <c r="KVS305" s="1"/>
      <c r="KVT305" s="1"/>
      <c r="KVU305" s="1"/>
      <c r="KVV305" s="1"/>
      <c r="KVW305" s="1"/>
      <c r="KVX305" s="1"/>
      <c r="KVY305" s="1"/>
      <c r="KVZ305" s="1"/>
      <c r="KWA305" s="1"/>
      <c r="KWB305" s="1"/>
      <c r="KWC305" s="1"/>
      <c r="KWD305" s="1"/>
      <c r="KWE305" s="1"/>
      <c r="KWF305" s="1"/>
      <c r="KWG305" s="1"/>
      <c r="KWH305" s="1"/>
      <c r="KWI305" s="1"/>
      <c r="KWJ305" s="1"/>
      <c r="KWK305" s="1"/>
      <c r="KWL305" s="1"/>
      <c r="KWM305" s="1"/>
      <c r="KWN305" s="1"/>
      <c r="KWO305" s="1"/>
      <c r="KWP305" s="1"/>
      <c r="KWQ305" s="1"/>
      <c r="KWR305" s="1"/>
      <c r="KWS305" s="1"/>
      <c r="KWT305" s="1"/>
      <c r="KWU305" s="1"/>
      <c r="KWV305" s="1"/>
      <c r="KWW305" s="1"/>
      <c r="KWX305" s="1"/>
      <c r="KWY305" s="1"/>
      <c r="KWZ305" s="1"/>
      <c r="KXA305" s="1"/>
      <c r="KXB305" s="1"/>
      <c r="KXC305" s="1"/>
      <c r="KXD305" s="1"/>
      <c r="KXE305" s="1"/>
      <c r="KXF305" s="1"/>
      <c r="KXG305" s="1"/>
      <c r="KXH305" s="1"/>
      <c r="KXI305" s="1"/>
      <c r="KXJ305" s="1"/>
      <c r="KXK305" s="1"/>
      <c r="KXL305" s="1"/>
      <c r="KXM305" s="1"/>
      <c r="KXN305" s="1"/>
      <c r="KXO305" s="1"/>
      <c r="KXP305" s="1"/>
      <c r="KXQ305" s="1"/>
      <c r="KXR305" s="1"/>
      <c r="KXS305" s="1"/>
      <c r="KXT305" s="1"/>
      <c r="KXU305" s="1"/>
      <c r="KXV305" s="1"/>
      <c r="KXW305" s="1"/>
      <c r="KXX305" s="1"/>
      <c r="KXY305" s="1"/>
      <c r="KXZ305" s="1"/>
      <c r="KYA305" s="1"/>
      <c r="KYB305" s="1"/>
      <c r="KYC305" s="1"/>
      <c r="KYD305" s="1"/>
      <c r="KYE305" s="1"/>
      <c r="KYF305" s="1"/>
      <c r="KYG305" s="1"/>
      <c r="KYH305" s="1"/>
      <c r="KYI305" s="1"/>
      <c r="KYJ305" s="1"/>
      <c r="KYK305" s="1"/>
      <c r="KYL305" s="1"/>
      <c r="KYM305" s="1"/>
      <c r="KYN305" s="1"/>
      <c r="KYO305" s="1"/>
      <c r="KYP305" s="1"/>
      <c r="KYQ305" s="1"/>
      <c r="KYR305" s="1"/>
      <c r="KYS305" s="1"/>
      <c r="KYT305" s="1"/>
      <c r="KYU305" s="1"/>
      <c r="KYV305" s="1"/>
      <c r="KYW305" s="1"/>
      <c r="KYX305" s="1"/>
      <c r="KYY305" s="1"/>
      <c r="KYZ305" s="1"/>
      <c r="KZA305" s="1"/>
      <c r="KZB305" s="1"/>
      <c r="KZC305" s="1"/>
      <c r="KZD305" s="1"/>
      <c r="KZE305" s="1"/>
      <c r="KZF305" s="1"/>
      <c r="KZG305" s="1"/>
      <c r="KZH305" s="1"/>
      <c r="KZI305" s="1"/>
      <c r="KZJ305" s="1"/>
      <c r="KZK305" s="1"/>
      <c r="KZL305" s="1"/>
      <c r="KZM305" s="1"/>
      <c r="KZN305" s="1"/>
      <c r="KZO305" s="1"/>
      <c r="KZP305" s="1"/>
      <c r="KZQ305" s="1"/>
      <c r="KZR305" s="1"/>
      <c r="KZS305" s="1"/>
      <c r="KZT305" s="1"/>
      <c r="KZU305" s="1"/>
      <c r="KZV305" s="1"/>
      <c r="KZW305" s="1"/>
      <c r="KZX305" s="1"/>
      <c r="KZY305" s="1"/>
      <c r="KZZ305" s="1"/>
      <c r="LAA305" s="1"/>
      <c r="LAB305" s="1"/>
      <c r="LAC305" s="1"/>
      <c r="LAD305" s="1"/>
      <c r="LAE305" s="1"/>
      <c r="LAF305" s="1"/>
      <c r="LAG305" s="1"/>
      <c r="LAH305" s="1"/>
      <c r="LAI305" s="1"/>
      <c r="LAJ305" s="1"/>
      <c r="LAK305" s="1"/>
      <c r="LAL305" s="1"/>
      <c r="LAM305" s="1"/>
      <c r="LAN305" s="1"/>
      <c r="LAO305" s="1"/>
      <c r="LAP305" s="1"/>
      <c r="LAQ305" s="1"/>
      <c r="LAR305" s="1"/>
      <c r="LAS305" s="1"/>
      <c r="LAT305" s="1"/>
      <c r="LAU305" s="1"/>
      <c r="LAV305" s="1"/>
      <c r="LAW305" s="1"/>
      <c r="LAX305" s="1"/>
      <c r="LAY305" s="1"/>
      <c r="LAZ305" s="1"/>
      <c r="LBA305" s="1"/>
      <c r="LBB305" s="1"/>
      <c r="LBC305" s="1"/>
      <c r="LBD305" s="1"/>
      <c r="LBE305" s="1"/>
      <c r="LBF305" s="1"/>
      <c r="LBG305" s="1"/>
      <c r="LBH305" s="1"/>
      <c r="LBI305" s="1"/>
      <c r="LBJ305" s="1"/>
      <c r="LBK305" s="1"/>
      <c r="LBL305" s="1"/>
      <c r="LBM305" s="1"/>
      <c r="LBN305" s="1"/>
      <c r="LBO305" s="1"/>
      <c r="LBP305" s="1"/>
      <c r="LBQ305" s="1"/>
      <c r="LBR305" s="1"/>
      <c r="LBS305" s="1"/>
      <c r="LBT305" s="1"/>
      <c r="LBU305" s="1"/>
      <c r="LBV305" s="1"/>
      <c r="LBW305" s="1"/>
      <c r="LBX305" s="1"/>
      <c r="LBY305" s="1"/>
      <c r="LBZ305" s="1"/>
      <c r="LCA305" s="1"/>
      <c r="LCB305" s="1"/>
      <c r="LCC305" s="1"/>
      <c r="LCD305" s="1"/>
      <c r="LCE305" s="1"/>
      <c r="LCF305" s="1"/>
      <c r="LCG305" s="1"/>
      <c r="LCH305" s="1"/>
      <c r="LCI305" s="1"/>
      <c r="LCJ305" s="1"/>
      <c r="LCK305" s="1"/>
      <c r="LCL305" s="1"/>
      <c r="LCM305" s="1"/>
      <c r="LCN305" s="1"/>
      <c r="LCO305" s="1"/>
      <c r="LCP305" s="1"/>
      <c r="LCQ305" s="1"/>
      <c r="LCR305" s="1"/>
      <c r="LCS305" s="1"/>
      <c r="LCT305" s="1"/>
      <c r="LCU305" s="1"/>
      <c r="LCV305" s="1"/>
      <c r="LCW305" s="1"/>
      <c r="LCX305" s="1"/>
      <c r="LCY305" s="1"/>
      <c r="LCZ305" s="1"/>
      <c r="LDA305" s="1"/>
      <c r="LDB305" s="1"/>
      <c r="LDC305" s="1"/>
      <c r="LDD305" s="1"/>
      <c r="LDE305" s="1"/>
      <c r="LDF305" s="1"/>
      <c r="LDG305" s="1"/>
      <c r="LDH305" s="1"/>
      <c r="LDI305" s="1"/>
      <c r="LDJ305" s="1"/>
      <c r="LDK305" s="1"/>
      <c r="LDL305" s="1"/>
      <c r="LDM305" s="1"/>
      <c r="LDN305" s="1"/>
      <c r="LDO305" s="1"/>
      <c r="LDP305" s="1"/>
      <c r="LDQ305" s="1"/>
      <c r="LDR305" s="1"/>
      <c r="LDS305" s="1"/>
      <c r="LDT305" s="1"/>
      <c r="LDU305" s="1"/>
      <c r="LDV305" s="1"/>
      <c r="LDW305" s="1"/>
      <c r="LDX305" s="1"/>
      <c r="LDY305" s="1"/>
      <c r="LDZ305" s="1"/>
      <c r="LEA305" s="1"/>
      <c r="LEB305" s="1"/>
      <c r="LEC305" s="1"/>
      <c r="LED305" s="1"/>
      <c r="LEE305" s="1"/>
      <c r="LEF305" s="1"/>
      <c r="LEG305" s="1"/>
      <c r="LEH305" s="1"/>
      <c r="LEI305" s="1"/>
      <c r="LEJ305" s="1"/>
      <c r="LEK305" s="1"/>
      <c r="LEL305" s="1"/>
      <c r="LEM305" s="1"/>
      <c r="LEN305" s="1"/>
      <c r="LEO305" s="1"/>
      <c r="LEP305" s="1"/>
      <c r="LEQ305" s="1"/>
      <c r="LER305" s="1"/>
      <c r="LES305" s="1"/>
      <c r="LET305" s="1"/>
      <c r="LEU305" s="1"/>
      <c r="LEV305" s="1"/>
      <c r="LEW305" s="1"/>
      <c r="LEX305" s="1"/>
      <c r="LEY305" s="1"/>
      <c r="LEZ305" s="1"/>
      <c r="LFA305" s="1"/>
      <c r="LFB305" s="1"/>
      <c r="LFC305" s="1"/>
      <c r="LFD305" s="1"/>
      <c r="LFE305" s="1"/>
      <c r="LFF305" s="1"/>
      <c r="LFG305" s="1"/>
      <c r="LFH305" s="1"/>
      <c r="LFI305" s="1"/>
      <c r="LFJ305" s="1"/>
      <c r="LFK305" s="1"/>
      <c r="LFL305" s="1"/>
      <c r="LFM305" s="1"/>
      <c r="LFN305" s="1"/>
      <c r="LFO305" s="1"/>
      <c r="LFP305" s="1"/>
      <c r="LFQ305" s="1"/>
      <c r="LFR305" s="1"/>
      <c r="LFS305" s="1"/>
      <c r="LFT305" s="1"/>
      <c r="LFU305" s="1"/>
      <c r="LFV305" s="1"/>
      <c r="LFW305" s="1"/>
      <c r="LFX305" s="1"/>
      <c r="LFY305" s="1"/>
      <c r="LFZ305" s="1"/>
      <c r="LGA305" s="1"/>
      <c r="LGB305" s="1"/>
      <c r="LGC305" s="1"/>
      <c r="LGD305" s="1"/>
      <c r="LGE305" s="1"/>
      <c r="LGF305" s="1"/>
      <c r="LGG305" s="1"/>
      <c r="LGH305" s="1"/>
      <c r="LGI305" s="1"/>
      <c r="LGJ305" s="1"/>
      <c r="LGK305" s="1"/>
      <c r="LGL305" s="1"/>
      <c r="LGM305" s="1"/>
      <c r="LGN305" s="1"/>
      <c r="LGO305" s="1"/>
      <c r="LGP305" s="1"/>
      <c r="LGQ305" s="1"/>
      <c r="LGR305" s="1"/>
      <c r="LGS305" s="1"/>
      <c r="LGT305" s="1"/>
      <c r="LGU305" s="1"/>
      <c r="LGV305" s="1"/>
      <c r="LGW305" s="1"/>
      <c r="LGX305" s="1"/>
      <c r="LGY305" s="1"/>
      <c r="LGZ305" s="1"/>
      <c r="LHA305" s="1"/>
      <c r="LHB305" s="1"/>
      <c r="LHC305" s="1"/>
      <c r="LHD305" s="1"/>
      <c r="LHE305" s="1"/>
      <c r="LHF305" s="1"/>
      <c r="LHG305" s="1"/>
      <c r="LHH305" s="1"/>
      <c r="LHI305" s="1"/>
      <c r="LHJ305" s="1"/>
      <c r="LHK305" s="1"/>
      <c r="LHL305" s="1"/>
      <c r="LHM305" s="1"/>
      <c r="LHN305" s="1"/>
      <c r="LHO305" s="1"/>
      <c r="LHP305" s="1"/>
      <c r="LHQ305" s="1"/>
      <c r="LHR305" s="1"/>
      <c r="LHS305" s="1"/>
      <c r="LHT305" s="1"/>
      <c r="LHU305" s="1"/>
      <c r="LHV305" s="1"/>
      <c r="LHW305" s="1"/>
      <c r="LHX305" s="1"/>
      <c r="LHY305" s="1"/>
      <c r="LHZ305" s="1"/>
      <c r="LIA305" s="1"/>
      <c r="LIB305" s="1"/>
      <c r="LIC305" s="1"/>
      <c r="LID305" s="1"/>
      <c r="LIE305" s="1"/>
      <c r="LIF305" s="1"/>
      <c r="LIG305" s="1"/>
      <c r="LIH305" s="1"/>
      <c r="LII305" s="1"/>
      <c r="LIJ305" s="1"/>
      <c r="LIK305" s="1"/>
      <c r="LIL305" s="1"/>
      <c r="LIM305" s="1"/>
      <c r="LIN305" s="1"/>
      <c r="LIO305" s="1"/>
      <c r="LIP305" s="1"/>
      <c r="LIQ305" s="1"/>
      <c r="LIR305" s="1"/>
      <c r="LIS305" s="1"/>
      <c r="LIT305" s="1"/>
      <c r="LIU305" s="1"/>
      <c r="LIV305" s="1"/>
      <c r="LIW305" s="1"/>
      <c r="LIX305" s="1"/>
      <c r="LIY305" s="1"/>
      <c r="LIZ305" s="1"/>
      <c r="LJA305" s="1"/>
      <c r="LJB305" s="1"/>
      <c r="LJC305" s="1"/>
      <c r="LJD305" s="1"/>
      <c r="LJE305" s="1"/>
      <c r="LJF305" s="1"/>
      <c r="LJG305" s="1"/>
      <c r="LJH305" s="1"/>
      <c r="LJI305" s="1"/>
      <c r="LJJ305" s="1"/>
      <c r="LJK305" s="1"/>
      <c r="LJL305" s="1"/>
      <c r="LJM305" s="1"/>
      <c r="LJN305" s="1"/>
      <c r="LJO305" s="1"/>
      <c r="LJP305" s="1"/>
      <c r="LJQ305" s="1"/>
      <c r="LJR305" s="1"/>
      <c r="LJS305" s="1"/>
      <c r="LJT305" s="1"/>
      <c r="LJU305" s="1"/>
      <c r="LJV305" s="1"/>
      <c r="LJW305" s="1"/>
      <c r="LJX305" s="1"/>
      <c r="LJY305" s="1"/>
      <c r="LJZ305" s="1"/>
      <c r="LKA305" s="1"/>
      <c r="LKB305" s="1"/>
      <c r="LKC305" s="1"/>
      <c r="LKD305" s="1"/>
      <c r="LKE305" s="1"/>
      <c r="LKF305" s="1"/>
      <c r="LKG305" s="1"/>
      <c r="LKH305" s="1"/>
      <c r="LKI305" s="1"/>
      <c r="LKJ305" s="1"/>
      <c r="LKK305" s="1"/>
      <c r="LKL305" s="1"/>
      <c r="LKM305" s="1"/>
      <c r="LKN305" s="1"/>
      <c r="LKO305" s="1"/>
      <c r="LKP305" s="1"/>
      <c r="LKQ305" s="1"/>
      <c r="LKR305" s="1"/>
      <c r="LKS305" s="1"/>
      <c r="LKT305" s="1"/>
      <c r="LKU305" s="1"/>
      <c r="LKV305" s="1"/>
      <c r="LKW305" s="1"/>
      <c r="LKX305" s="1"/>
      <c r="LKY305" s="1"/>
      <c r="LKZ305" s="1"/>
      <c r="LLA305" s="1"/>
      <c r="LLB305" s="1"/>
      <c r="LLC305" s="1"/>
      <c r="LLD305" s="1"/>
      <c r="LLE305" s="1"/>
      <c r="LLF305" s="1"/>
      <c r="LLG305" s="1"/>
      <c r="LLH305" s="1"/>
      <c r="LLI305" s="1"/>
      <c r="LLJ305" s="1"/>
      <c r="LLK305" s="1"/>
      <c r="LLL305" s="1"/>
      <c r="LLM305" s="1"/>
      <c r="LLN305" s="1"/>
      <c r="LLO305" s="1"/>
      <c r="LLP305" s="1"/>
      <c r="LLQ305" s="1"/>
      <c r="LLR305" s="1"/>
      <c r="LLS305" s="1"/>
      <c r="LLT305" s="1"/>
      <c r="LLU305" s="1"/>
      <c r="LLV305" s="1"/>
      <c r="LLW305" s="1"/>
      <c r="LLX305" s="1"/>
      <c r="LLY305" s="1"/>
      <c r="LLZ305" s="1"/>
      <c r="LMA305" s="1"/>
      <c r="LMB305" s="1"/>
      <c r="LMC305" s="1"/>
      <c r="LMD305" s="1"/>
      <c r="LME305" s="1"/>
      <c r="LMF305" s="1"/>
      <c r="LMG305" s="1"/>
      <c r="LMH305" s="1"/>
      <c r="LMI305" s="1"/>
      <c r="LMJ305" s="1"/>
      <c r="LMK305" s="1"/>
      <c r="LML305" s="1"/>
      <c r="LMM305" s="1"/>
      <c r="LMN305" s="1"/>
      <c r="LMO305" s="1"/>
      <c r="LMP305" s="1"/>
      <c r="LMQ305" s="1"/>
      <c r="LMR305" s="1"/>
      <c r="LMS305" s="1"/>
      <c r="LMT305" s="1"/>
      <c r="LMU305" s="1"/>
      <c r="LMV305" s="1"/>
      <c r="LMW305" s="1"/>
      <c r="LMX305" s="1"/>
      <c r="LMY305" s="1"/>
      <c r="LMZ305" s="1"/>
      <c r="LNA305" s="1"/>
      <c r="LNB305" s="1"/>
      <c r="LNC305" s="1"/>
      <c r="LND305" s="1"/>
      <c r="LNE305" s="1"/>
      <c r="LNF305" s="1"/>
      <c r="LNG305" s="1"/>
      <c r="LNH305" s="1"/>
      <c r="LNI305" s="1"/>
      <c r="LNJ305" s="1"/>
      <c r="LNK305" s="1"/>
      <c r="LNL305" s="1"/>
      <c r="LNM305" s="1"/>
      <c r="LNN305" s="1"/>
      <c r="LNO305" s="1"/>
      <c r="LNP305" s="1"/>
      <c r="LNQ305" s="1"/>
      <c r="LNR305" s="1"/>
      <c r="LNS305" s="1"/>
      <c r="LNT305" s="1"/>
      <c r="LNU305" s="1"/>
      <c r="LNV305" s="1"/>
      <c r="LNW305" s="1"/>
      <c r="LNX305" s="1"/>
      <c r="LNY305" s="1"/>
      <c r="LNZ305" s="1"/>
      <c r="LOA305" s="1"/>
      <c r="LOB305" s="1"/>
      <c r="LOC305" s="1"/>
      <c r="LOD305" s="1"/>
      <c r="LOE305" s="1"/>
      <c r="LOF305" s="1"/>
      <c r="LOG305" s="1"/>
      <c r="LOH305" s="1"/>
      <c r="LOI305" s="1"/>
      <c r="LOJ305" s="1"/>
      <c r="LOK305" s="1"/>
      <c r="LOL305" s="1"/>
      <c r="LOM305" s="1"/>
      <c r="LON305" s="1"/>
      <c r="LOO305" s="1"/>
      <c r="LOP305" s="1"/>
      <c r="LOQ305" s="1"/>
      <c r="LOR305" s="1"/>
      <c r="LOS305" s="1"/>
      <c r="LOT305" s="1"/>
      <c r="LOU305" s="1"/>
      <c r="LOV305" s="1"/>
      <c r="LOW305" s="1"/>
      <c r="LOX305" s="1"/>
      <c r="LOY305" s="1"/>
      <c r="LOZ305" s="1"/>
      <c r="LPA305" s="1"/>
      <c r="LPB305" s="1"/>
      <c r="LPC305" s="1"/>
      <c r="LPD305" s="1"/>
      <c r="LPE305" s="1"/>
      <c r="LPF305" s="1"/>
      <c r="LPG305" s="1"/>
      <c r="LPH305" s="1"/>
      <c r="LPI305" s="1"/>
      <c r="LPJ305" s="1"/>
      <c r="LPK305" s="1"/>
      <c r="LPL305" s="1"/>
      <c r="LPM305" s="1"/>
      <c r="LPN305" s="1"/>
      <c r="LPO305" s="1"/>
      <c r="LPP305" s="1"/>
      <c r="LPQ305" s="1"/>
      <c r="LPR305" s="1"/>
      <c r="LPS305" s="1"/>
      <c r="LPT305" s="1"/>
      <c r="LPU305" s="1"/>
      <c r="LPV305" s="1"/>
      <c r="LPW305" s="1"/>
      <c r="LPX305" s="1"/>
      <c r="LPY305" s="1"/>
      <c r="LPZ305" s="1"/>
      <c r="LQA305" s="1"/>
      <c r="LQB305" s="1"/>
      <c r="LQC305" s="1"/>
      <c r="LQD305" s="1"/>
      <c r="LQE305" s="1"/>
      <c r="LQF305" s="1"/>
      <c r="LQG305" s="1"/>
      <c r="LQH305" s="1"/>
      <c r="LQI305" s="1"/>
      <c r="LQJ305" s="1"/>
      <c r="LQK305" s="1"/>
      <c r="LQL305" s="1"/>
      <c r="LQM305" s="1"/>
      <c r="LQN305" s="1"/>
      <c r="LQO305" s="1"/>
      <c r="LQP305" s="1"/>
      <c r="LQQ305" s="1"/>
      <c r="LQR305" s="1"/>
      <c r="LQS305" s="1"/>
      <c r="LQT305" s="1"/>
      <c r="LQU305" s="1"/>
      <c r="LQV305" s="1"/>
      <c r="LQW305" s="1"/>
      <c r="LQX305" s="1"/>
      <c r="LQY305" s="1"/>
      <c r="LQZ305" s="1"/>
      <c r="LRA305" s="1"/>
      <c r="LRB305" s="1"/>
      <c r="LRC305" s="1"/>
      <c r="LRD305" s="1"/>
      <c r="LRE305" s="1"/>
      <c r="LRF305" s="1"/>
      <c r="LRG305" s="1"/>
      <c r="LRH305" s="1"/>
      <c r="LRI305" s="1"/>
      <c r="LRJ305" s="1"/>
      <c r="LRK305" s="1"/>
      <c r="LRL305" s="1"/>
      <c r="LRM305" s="1"/>
      <c r="LRN305" s="1"/>
      <c r="LRO305" s="1"/>
      <c r="LRP305" s="1"/>
      <c r="LRQ305" s="1"/>
      <c r="LRR305" s="1"/>
      <c r="LRS305" s="1"/>
      <c r="LRT305" s="1"/>
      <c r="LRU305" s="1"/>
      <c r="LRV305" s="1"/>
      <c r="LRW305" s="1"/>
      <c r="LRX305" s="1"/>
      <c r="LRY305" s="1"/>
      <c r="LRZ305" s="1"/>
      <c r="LSA305" s="1"/>
      <c r="LSB305" s="1"/>
      <c r="LSC305" s="1"/>
      <c r="LSD305" s="1"/>
      <c r="LSE305" s="1"/>
      <c r="LSF305" s="1"/>
      <c r="LSG305" s="1"/>
      <c r="LSH305" s="1"/>
      <c r="LSI305" s="1"/>
      <c r="LSJ305" s="1"/>
      <c r="LSK305" s="1"/>
      <c r="LSL305" s="1"/>
      <c r="LSM305" s="1"/>
      <c r="LSN305" s="1"/>
      <c r="LSO305" s="1"/>
      <c r="LSP305" s="1"/>
      <c r="LSQ305" s="1"/>
      <c r="LSR305" s="1"/>
      <c r="LSS305" s="1"/>
      <c r="LST305" s="1"/>
      <c r="LSU305" s="1"/>
      <c r="LSV305" s="1"/>
      <c r="LSW305" s="1"/>
      <c r="LSX305" s="1"/>
      <c r="LSY305" s="1"/>
      <c r="LSZ305" s="1"/>
      <c r="LTA305" s="1"/>
      <c r="LTB305" s="1"/>
      <c r="LTC305" s="1"/>
      <c r="LTD305" s="1"/>
      <c r="LTE305" s="1"/>
      <c r="LTF305" s="1"/>
      <c r="LTG305" s="1"/>
      <c r="LTH305" s="1"/>
      <c r="LTI305" s="1"/>
      <c r="LTJ305" s="1"/>
      <c r="LTK305" s="1"/>
      <c r="LTL305" s="1"/>
      <c r="LTM305" s="1"/>
      <c r="LTN305" s="1"/>
      <c r="LTO305" s="1"/>
      <c r="LTP305" s="1"/>
      <c r="LTQ305" s="1"/>
      <c r="LTR305" s="1"/>
      <c r="LTS305" s="1"/>
      <c r="LTT305" s="1"/>
      <c r="LTU305" s="1"/>
      <c r="LTV305" s="1"/>
      <c r="LTW305" s="1"/>
      <c r="LTX305" s="1"/>
      <c r="LTY305" s="1"/>
      <c r="LTZ305" s="1"/>
      <c r="LUA305" s="1"/>
      <c r="LUB305" s="1"/>
      <c r="LUC305" s="1"/>
      <c r="LUD305" s="1"/>
      <c r="LUE305" s="1"/>
      <c r="LUF305" s="1"/>
      <c r="LUG305" s="1"/>
      <c r="LUH305" s="1"/>
      <c r="LUI305" s="1"/>
      <c r="LUJ305" s="1"/>
      <c r="LUK305" s="1"/>
      <c r="LUL305" s="1"/>
      <c r="LUM305" s="1"/>
      <c r="LUN305" s="1"/>
      <c r="LUO305" s="1"/>
      <c r="LUP305" s="1"/>
      <c r="LUQ305" s="1"/>
      <c r="LUR305" s="1"/>
      <c r="LUS305" s="1"/>
      <c r="LUT305" s="1"/>
      <c r="LUU305" s="1"/>
      <c r="LUV305" s="1"/>
      <c r="LUW305" s="1"/>
      <c r="LUX305" s="1"/>
      <c r="LUY305" s="1"/>
      <c r="LUZ305" s="1"/>
      <c r="LVA305" s="1"/>
      <c r="LVB305" s="1"/>
      <c r="LVC305" s="1"/>
      <c r="LVD305" s="1"/>
      <c r="LVE305" s="1"/>
      <c r="LVF305" s="1"/>
      <c r="LVG305" s="1"/>
      <c r="LVH305" s="1"/>
      <c r="LVI305" s="1"/>
      <c r="LVJ305" s="1"/>
      <c r="LVK305" s="1"/>
      <c r="LVL305" s="1"/>
      <c r="LVM305" s="1"/>
      <c r="LVN305" s="1"/>
      <c r="LVO305" s="1"/>
      <c r="LVP305" s="1"/>
      <c r="LVQ305" s="1"/>
      <c r="LVR305" s="1"/>
      <c r="LVS305" s="1"/>
      <c r="LVT305" s="1"/>
      <c r="LVU305" s="1"/>
      <c r="LVV305" s="1"/>
      <c r="LVW305" s="1"/>
      <c r="LVX305" s="1"/>
      <c r="LVY305" s="1"/>
      <c r="LVZ305" s="1"/>
      <c r="LWA305" s="1"/>
      <c r="LWB305" s="1"/>
      <c r="LWC305" s="1"/>
      <c r="LWD305" s="1"/>
      <c r="LWE305" s="1"/>
      <c r="LWF305" s="1"/>
      <c r="LWG305" s="1"/>
      <c r="LWH305" s="1"/>
      <c r="LWI305" s="1"/>
      <c r="LWJ305" s="1"/>
      <c r="LWK305" s="1"/>
      <c r="LWL305" s="1"/>
      <c r="LWM305" s="1"/>
      <c r="LWN305" s="1"/>
      <c r="LWO305" s="1"/>
      <c r="LWP305" s="1"/>
      <c r="LWQ305" s="1"/>
      <c r="LWR305" s="1"/>
      <c r="LWS305" s="1"/>
      <c r="LWT305" s="1"/>
      <c r="LWU305" s="1"/>
      <c r="LWV305" s="1"/>
      <c r="LWW305" s="1"/>
      <c r="LWX305" s="1"/>
      <c r="LWY305" s="1"/>
      <c r="LWZ305" s="1"/>
      <c r="LXA305" s="1"/>
      <c r="LXB305" s="1"/>
      <c r="LXC305" s="1"/>
      <c r="LXD305" s="1"/>
      <c r="LXE305" s="1"/>
      <c r="LXF305" s="1"/>
      <c r="LXG305" s="1"/>
      <c r="LXH305" s="1"/>
      <c r="LXI305" s="1"/>
      <c r="LXJ305" s="1"/>
      <c r="LXK305" s="1"/>
      <c r="LXL305" s="1"/>
      <c r="LXM305" s="1"/>
      <c r="LXN305" s="1"/>
      <c r="LXO305" s="1"/>
      <c r="LXP305" s="1"/>
      <c r="LXQ305" s="1"/>
      <c r="LXR305" s="1"/>
      <c r="LXS305" s="1"/>
      <c r="LXT305" s="1"/>
      <c r="LXU305" s="1"/>
      <c r="LXV305" s="1"/>
      <c r="LXW305" s="1"/>
      <c r="LXX305" s="1"/>
      <c r="LXY305" s="1"/>
      <c r="LXZ305" s="1"/>
      <c r="LYA305" s="1"/>
      <c r="LYB305" s="1"/>
      <c r="LYC305" s="1"/>
      <c r="LYD305" s="1"/>
      <c r="LYE305" s="1"/>
      <c r="LYF305" s="1"/>
      <c r="LYG305" s="1"/>
      <c r="LYH305" s="1"/>
      <c r="LYI305" s="1"/>
      <c r="LYJ305" s="1"/>
      <c r="LYK305" s="1"/>
      <c r="LYL305" s="1"/>
      <c r="LYM305" s="1"/>
      <c r="LYN305" s="1"/>
      <c r="LYO305" s="1"/>
      <c r="LYP305" s="1"/>
      <c r="LYQ305" s="1"/>
      <c r="LYR305" s="1"/>
      <c r="LYS305" s="1"/>
      <c r="LYT305" s="1"/>
      <c r="LYU305" s="1"/>
      <c r="LYV305" s="1"/>
      <c r="LYW305" s="1"/>
      <c r="LYX305" s="1"/>
      <c r="LYY305" s="1"/>
      <c r="LYZ305" s="1"/>
      <c r="LZA305" s="1"/>
      <c r="LZB305" s="1"/>
      <c r="LZC305" s="1"/>
      <c r="LZD305" s="1"/>
      <c r="LZE305" s="1"/>
      <c r="LZF305" s="1"/>
      <c r="LZG305" s="1"/>
      <c r="LZH305" s="1"/>
      <c r="LZI305" s="1"/>
      <c r="LZJ305" s="1"/>
      <c r="LZK305" s="1"/>
      <c r="LZL305" s="1"/>
      <c r="LZM305" s="1"/>
      <c r="LZN305" s="1"/>
      <c r="LZO305" s="1"/>
      <c r="LZP305" s="1"/>
      <c r="LZQ305" s="1"/>
      <c r="LZR305" s="1"/>
      <c r="LZS305" s="1"/>
      <c r="LZT305" s="1"/>
      <c r="LZU305" s="1"/>
      <c r="LZV305" s="1"/>
      <c r="LZW305" s="1"/>
      <c r="LZX305" s="1"/>
      <c r="LZY305" s="1"/>
      <c r="LZZ305" s="1"/>
      <c r="MAA305" s="1"/>
      <c r="MAB305" s="1"/>
      <c r="MAC305" s="1"/>
      <c r="MAD305" s="1"/>
      <c r="MAE305" s="1"/>
      <c r="MAF305" s="1"/>
      <c r="MAG305" s="1"/>
      <c r="MAH305" s="1"/>
      <c r="MAI305" s="1"/>
      <c r="MAJ305" s="1"/>
      <c r="MAK305" s="1"/>
      <c r="MAL305" s="1"/>
      <c r="MAM305" s="1"/>
      <c r="MAN305" s="1"/>
      <c r="MAO305" s="1"/>
      <c r="MAP305" s="1"/>
      <c r="MAQ305" s="1"/>
      <c r="MAR305" s="1"/>
      <c r="MAS305" s="1"/>
      <c r="MAT305" s="1"/>
      <c r="MAU305" s="1"/>
      <c r="MAV305" s="1"/>
      <c r="MAW305" s="1"/>
      <c r="MAX305" s="1"/>
      <c r="MAY305" s="1"/>
      <c r="MAZ305" s="1"/>
      <c r="MBA305" s="1"/>
      <c r="MBB305" s="1"/>
      <c r="MBC305" s="1"/>
      <c r="MBD305" s="1"/>
      <c r="MBE305" s="1"/>
      <c r="MBF305" s="1"/>
      <c r="MBG305" s="1"/>
      <c r="MBH305" s="1"/>
      <c r="MBI305" s="1"/>
      <c r="MBJ305" s="1"/>
      <c r="MBK305" s="1"/>
      <c r="MBL305" s="1"/>
      <c r="MBM305" s="1"/>
      <c r="MBN305" s="1"/>
      <c r="MBO305" s="1"/>
      <c r="MBP305" s="1"/>
      <c r="MBQ305" s="1"/>
      <c r="MBR305" s="1"/>
      <c r="MBS305" s="1"/>
      <c r="MBT305" s="1"/>
      <c r="MBU305" s="1"/>
      <c r="MBV305" s="1"/>
      <c r="MBW305" s="1"/>
      <c r="MBX305" s="1"/>
      <c r="MBY305" s="1"/>
      <c r="MBZ305" s="1"/>
      <c r="MCA305" s="1"/>
      <c r="MCB305" s="1"/>
      <c r="MCC305" s="1"/>
      <c r="MCD305" s="1"/>
      <c r="MCE305" s="1"/>
      <c r="MCF305" s="1"/>
      <c r="MCG305" s="1"/>
      <c r="MCH305" s="1"/>
      <c r="MCI305" s="1"/>
      <c r="MCJ305" s="1"/>
      <c r="MCK305" s="1"/>
      <c r="MCL305" s="1"/>
      <c r="MCM305" s="1"/>
      <c r="MCN305" s="1"/>
      <c r="MCO305" s="1"/>
      <c r="MCP305" s="1"/>
      <c r="MCQ305" s="1"/>
      <c r="MCR305" s="1"/>
      <c r="MCS305" s="1"/>
      <c r="MCT305" s="1"/>
      <c r="MCU305" s="1"/>
      <c r="MCV305" s="1"/>
      <c r="MCW305" s="1"/>
      <c r="MCX305" s="1"/>
      <c r="MCY305" s="1"/>
      <c r="MCZ305" s="1"/>
      <c r="MDA305" s="1"/>
      <c r="MDB305" s="1"/>
      <c r="MDC305" s="1"/>
      <c r="MDD305" s="1"/>
      <c r="MDE305" s="1"/>
      <c r="MDF305" s="1"/>
      <c r="MDG305" s="1"/>
      <c r="MDH305" s="1"/>
      <c r="MDI305" s="1"/>
      <c r="MDJ305" s="1"/>
      <c r="MDK305" s="1"/>
      <c r="MDL305" s="1"/>
      <c r="MDM305" s="1"/>
      <c r="MDN305" s="1"/>
      <c r="MDO305" s="1"/>
      <c r="MDP305" s="1"/>
      <c r="MDQ305" s="1"/>
      <c r="MDR305" s="1"/>
      <c r="MDS305" s="1"/>
      <c r="MDT305" s="1"/>
      <c r="MDU305" s="1"/>
      <c r="MDV305" s="1"/>
      <c r="MDW305" s="1"/>
      <c r="MDX305" s="1"/>
      <c r="MDY305" s="1"/>
      <c r="MDZ305" s="1"/>
      <c r="MEA305" s="1"/>
      <c r="MEB305" s="1"/>
      <c r="MEC305" s="1"/>
      <c r="MED305" s="1"/>
      <c r="MEE305" s="1"/>
      <c r="MEF305" s="1"/>
      <c r="MEG305" s="1"/>
      <c r="MEH305" s="1"/>
      <c r="MEI305" s="1"/>
      <c r="MEJ305" s="1"/>
      <c r="MEK305" s="1"/>
      <c r="MEL305" s="1"/>
      <c r="MEM305" s="1"/>
      <c r="MEN305" s="1"/>
      <c r="MEO305" s="1"/>
      <c r="MEP305" s="1"/>
      <c r="MEQ305" s="1"/>
      <c r="MER305" s="1"/>
      <c r="MES305" s="1"/>
      <c r="MET305" s="1"/>
      <c r="MEU305" s="1"/>
      <c r="MEV305" s="1"/>
      <c r="MEW305" s="1"/>
      <c r="MEX305" s="1"/>
      <c r="MEY305" s="1"/>
      <c r="MEZ305" s="1"/>
      <c r="MFA305" s="1"/>
      <c r="MFB305" s="1"/>
      <c r="MFC305" s="1"/>
      <c r="MFD305" s="1"/>
      <c r="MFE305" s="1"/>
      <c r="MFF305" s="1"/>
      <c r="MFG305" s="1"/>
      <c r="MFH305" s="1"/>
      <c r="MFI305" s="1"/>
      <c r="MFJ305" s="1"/>
      <c r="MFK305" s="1"/>
      <c r="MFL305" s="1"/>
      <c r="MFM305" s="1"/>
      <c r="MFN305" s="1"/>
      <c r="MFO305" s="1"/>
      <c r="MFP305" s="1"/>
      <c r="MFQ305" s="1"/>
      <c r="MFR305" s="1"/>
      <c r="MFS305" s="1"/>
      <c r="MFT305" s="1"/>
      <c r="MFU305" s="1"/>
      <c r="MFV305" s="1"/>
      <c r="MFW305" s="1"/>
      <c r="MFX305" s="1"/>
      <c r="MFY305" s="1"/>
      <c r="MFZ305" s="1"/>
      <c r="MGA305" s="1"/>
      <c r="MGB305" s="1"/>
      <c r="MGC305" s="1"/>
      <c r="MGD305" s="1"/>
      <c r="MGE305" s="1"/>
      <c r="MGF305" s="1"/>
      <c r="MGG305" s="1"/>
      <c r="MGH305" s="1"/>
      <c r="MGI305" s="1"/>
      <c r="MGJ305" s="1"/>
      <c r="MGK305" s="1"/>
      <c r="MGL305" s="1"/>
      <c r="MGM305" s="1"/>
      <c r="MGN305" s="1"/>
      <c r="MGO305" s="1"/>
      <c r="MGP305" s="1"/>
      <c r="MGQ305" s="1"/>
      <c r="MGR305" s="1"/>
      <c r="MGS305" s="1"/>
      <c r="MGT305" s="1"/>
      <c r="MGU305" s="1"/>
      <c r="MGV305" s="1"/>
      <c r="MGW305" s="1"/>
      <c r="MGX305" s="1"/>
      <c r="MGY305" s="1"/>
      <c r="MGZ305" s="1"/>
      <c r="MHA305" s="1"/>
      <c r="MHB305" s="1"/>
      <c r="MHC305" s="1"/>
      <c r="MHD305" s="1"/>
      <c r="MHE305" s="1"/>
      <c r="MHF305" s="1"/>
      <c r="MHG305" s="1"/>
      <c r="MHH305" s="1"/>
      <c r="MHI305" s="1"/>
      <c r="MHJ305" s="1"/>
      <c r="MHK305" s="1"/>
      <c r="MHL305" s="1"/>
      <c r="MHM305" s="1"/>
      <c r="MHN305" s="1"/>
      <c r="MHO305" s="1"/>
      <c r="MHP305" s="1"/>
      <c r="MHQ305" s="1"/>
      <c r="MHR305" s="1"/>
      <c r="MHS305" s="1"/>
      <c r="MHT305" s="1"/>
      <c r="MHU305" s="1"/>
      <c r="MHV305" s="1"/>
      <c r="MHW305" s="1"/>
      <c r="MHX305" s="1"/>
      <c r="MHY305" s="1"/>
      <c r="MHZ305" s="1"/>
      <c r="MIA305" s="1"/>
      <c r="MIB305" s="1"/>
      <c r="MIC305" s="1"/>
      <c r="MID305" s="1"/>
      <c r="MIE305" s="1"/>
      <c r="MIF305" s="1"/>
      <c r="MIG305" s="1"/>
      <c r="MIH305" s="1"/>
      <c r="MII305" s="1"/>
      <c r="MIJ305" s="1"/>
      <c r="MIK305" s="1"/>
      <c r="MIL305" s="1"/>
      <c r="MIM305" s="1"/>
      <c r="MIN305" s="1"/>
      <c r="MIO305" s="1"/>
      <c r="MIP305" s="1"/>
      <c r="MIQ305" s="1"/>
      <c r="MIR305" s="1"/>
      <c r="MIS305" s="1"/>
      <c r="MIT305" s="1"/>
      <c r="MIU305" s="1"/>
      <c r="MIV305" s="1"/>
      <c r="MIW305" s="1"/>
      <c r="MIX305" s="1"/>
      <c r="MIY305" s="1"/>
      <c r="MIZ305" s="1"/>
      <c r="MJA305" s="1"/>
      <c r="MJB305" s="1"/>
      <c r="MJC305" s="1"/>
      <c r="MJD305" s="1"/>
      <c r="MJE305" s="1"/>
      <c r="MJF305" s="1"/>
      <c r="MJG305" s="1"/>
      <c r="MJH305" s="1"/>
      <c r="MJI305" s="1"/>
      <c r="MJJ305" s="1"/>
      <c r="MJK305" s="1"/>
      <c r="MJL305" s="1"/>
      <c r="MJM305" s="1"/>
      <c r="MJN305" s="1"/>
      <c r="MJO305" s="1"/>
      <c r="MJP305" s="1"/>
      <c r="MJQ305" s="1"/>
      <c r="MJR305" s="1"/>
      <c r="MJS305" s="1"/>
      <c r="MJT305" s="1"/>
      <c r="MJU305" s="1"/>
      <c r="MJV305" s="1"/>
      <c r="MJW305" s="1"/>
      <c r="MJX305" s="1"/>
      <c r="MJY305" s="1"/>
      <c r="MJZ305" s="1"/>
      <c r="MKA305" s="1"/>
      <c r="MKB305" s="1"/>
      <c r="MKC305" s="1"/>
      <c r="MKD305" s="1"/>
      <c r="MKE305" s="1"/>
      <c r="MKF305" s="1"/>
      <c r="MKG305" s="1"/>
      <c r="MKH305" s="1"/>
      <c r="MKI305" s="1"/>
      <c r="MKJ305" s="1"/>
      <c r="MKK305" s="1"/>
      <c r="MKL305" s="1"/>
      <c r="MKM305" s="1"/>
      <c r="MKN305" s="1"/>
      <c r="MKO305" s="1"/>
      <c r="MKP305" s="1"/>
      <c r="MKQ305" s="1"/>
      <c r="MKR305" s="1"/>
      <c r="MKS305" s="1"/>
      <c r="MKT305" s="1"/>
      <c r="MKU305" s="1"/>
      <c r="MKV305" s="1"/>
      <c r="MKW305" s="1"/>
      <c r="MKX305" s="1"/>
      <c r="MKY305" s="1"/>
      <c r="MKZ305" s="1"/>
      <c r="MLA305" s="1"/>
      <c r="MLB305" s="1"/>
      <c r="MLC305" s="1"/>
      <c r="MLD305" s="1"/>
      <c r="MLE305" s="1"/>
      <c r="MLF305" s="1"/>
      <c r="MLG305" s="1"/>
      <c r="MLH305" s="1"/>
      <c r="MLI305" s="1"/>
      <c r="MLJ305" s="1"/>
      <c r="MLK305" s="1"/>
      <c r="MLL305" s="1"/>
      <c r="MLM305" s="1"/>
      <c r="MLN305" s="1"/>
      <c r="MLO305" s="1"/>
      <c r="MLP305" s="1"/>
      <c r="MLQ305" s="1"/>
      <c r="MLR305" s="1"/>
      <c r="MLS305" s="1"/>
      <c r="MLT305" s="1"/>
      <c r="MLU305" s="1"/>
      <c r="MLV305" s="1"/>
      <c r="MLW305" s="1"/>
      <c r="MLX305" s="1"/>
      <c r="MLY305" s="1"/>
      <c r="MLZ305" s="1"/>
      <c r="MMA305" s="1"/>
      <c r="MMB305" s="1"/>
      <c r="MMC305" s="1"/>
      <c r="MMD305" s="1"/>
      <c r="MME305" s="1"/>
      <c r="MMF305" s="1"/>
      <c r="MMG305" s="1"/>
      <c r="MMH305" s="1"/>
      <c r="MMI305" s="1"/>
      <c r="MMJ305" s="1"/>
      <c r="MMK305" s="1"/>
      <c r="MML305" s="1"/>
      <c r="MMM305" s="1"/>
      <c r="MMN305" s="1"/>
      <c r="MMO305" s="1"/>
      <c r="MMP305" s="1"/>
      <c r="MMQ305" s="1"/>
      <c r="MMR305" s="1"/>
      <c r="MMS305" s="1"/>
      <c r="MMT305" s="1"/>
      <c r="MMU305" s="1"/>
      <c r="MMV305" s="1"/>
      <c r="MMW305" s="1"/>
      <c r="MMX305" s="1"/>
      <c r="MMY305" s="1"/>
      <c r="MMZ305" s="1"/>
      <c r="MNA305" s="1"/>
      <c r="MNB305" s="1"/>
      <c r="MNC305" s="1"/>
      <c r="MND305" s="1"/>
      <c r="MNE305" s="1"/>
      <c r="MNF305" s="1"/>
      <c r="MNG305" s="1"/>
      <c r="MNH305" s="1"/>
      <c r="MNI305" s="1"/>
      <c r="MNJ305" s="1"/>
      <c r="MNK305" s="1"/>
      <c r="MNL305" s="1"/>
      <c r="MNM305" s="1"/>
      <c r="MNN305" s="1"/>
      <c r="MNO305" s="1"/>
      <c r="MNP305" s="1"/>
      <c r="MNQ305" s="1"/>
      <c r="MNR305" s="1"/>
      <c r="MNS305" s="1"/>
      <c r="MNT305" s="1"/>
      <c r="MNU305" s="1"/>
      <c r="MNV305" s="1"/>
      <c r="MNW305" s="1"/>
      <c r="MNX305" s="1"/>
      <c r="MNY305" s="1"/>
      <c r="MNZ305" s="1"/>
      <c r="MOA305" s="1"/>
      <c r="MOB305" s="1"/>
      <c r="MOC305" s="1"/>
      <c r="MOD305" s="1"/>
      <c r="MOE305" s="1"/>
      <c r="MOF305" s="1"/>
      <c r="MOG305" s="1"/>
      <c r="MOH305" s="1"/>
      <c r="MOI305" s="1"/>
      <c r="MOJ305" s="1"/>
      <c r="MOK305" s="1"/>
      <c r="MOL305" s="1"/>
      <c r="MOM305" s="1"/>
      <c r="MON305" s="1"/>
      <c r="MOO305" s="1"/>
      <c r="MOP305" s="1"/>
      <c r="MOQ305" s="1"/>
      <c r="MOR305" s="1"/>
      <c r="MOS305" s="1"/>
      <c r="MOT305" s="1"/>
      <c r="MOU305" s="1"/>
      <c r="MOV305" s="1"/>
      <c r="MOW305" s="1"/>
      <c r="MOX305" s="1"/>
      <c r="MOY305" s="1"/>
      <c r="MOZ305" s="1"/>
      <c r="MPA305" s="1"/>
      <c r="MPB305" s="1"/>
      <c r="MPC305" s="1"/>
      <c r="MPD305" s="1"/>
      <c r="MPE305" s="1"/>
      <c r="MPF305" s="1"/>
      <c r="MPG305" s="1"/>
      <c r="MPH305" s="1"/>
      <c r="MPI305" s="1"/>
      <c r="MPJ305" s="1"/>
      <c r="MPK305" s="1"/>
      <c r="MPL305" s="1"/>
      <c r="MPM305" s="1"/>
      <c r="MPN305" s="1"/>
      <c r="MPO305" s="1"/>
      <c r="MPP305" s="1"/>
      <c r="MPQ305" s="1"/>
      <c r="MPR305" s="1"/>
      <c r="MPS305" s="1"/>
      <c r="MPT305" s="1"/>
      <c r="MPU305" s="1"/>
      <c r="MPV305" s="1"/>
      <c r="MPW305" s="1"/>
      <c r="MPX305" s="1"/>
      <c r="MPY305" s="1"/>
      <c r="MPZ305" s="1"/>
      <c r="MQA305" s="1"/>
      <c r="MQB305" s="1"/>
      <c r="MQC305" s="1"/>
      <c r="MQD305" s="1"/>
      <c r="MQE305" s="1"/>
      <c r="MQF305" s="1"/>
      <c r="MQG305" s="1"/>
      <c r="MQH305" s="1"/>
      <c r="MQI305" s="1"/>
      <c r="MQJ305" s="1"/>
      <c r="MQK305" s="1"/>
      <c r="MQL305" s="1"/>
      <c r="MQM305" s="1"/>
      <c r="MQN305" s="1"/>
      <c r="MQO305" s="1"/>
      <c r="MQP305" s="1"/>
      <c r="MQQ305" s="1"/>
      <c r="MQR305" s="1"/>
      <c r="MQS305" s="1"/>
      <c r="MQT305" s="1"/>
      <c r="MQU305" s="1"/>
      <c r="MQV305" s="1"/>
      <c r="MQW305" s="1"/>
      <c r="MQX305" s="1"/>
      <c r="MQY305" s="1"/>
      <c r="MQZ305" s="1"/>
      <c r="MRA305" s="1"/>
      <c r="MRB305" s="1"/>
      <c r="MRC305" s="1"/>
      <c r="MRD305" s="1"/>
      <c r="MRE305" s="1"/>
      <c r="MRF305" s="1"/>
      <c r="MRG305" s="1"/>
      <c r="MRH305" s="1"/>
      <c r="MRI305" s="1"/>
      <c r="MRJ305" s="1"/>
      <c r="MRK305" s="1"/>
      <c r="MRL305" s="1"/>
      <c r="MRM305" s="1"/>
      <c r="MRN305" s="1"/>
      <c r="MRO305" s="1"/>
      <c r="MRP305" s="1"/>
      <c r="MRQ305" s="1"/>
      <c r="MRR305" s="1"/>
      <c r="MRS305" s="1"/>
      <c r="MRT305" s="1"/>
      <c r="MRU305" s="1"/>
      <c r="MRV305" s="1"/>
      <c r="MRW305" s="1"/>
      <c r="MRX305" s="1"/>
      <c r="MRY305" s="1"/>
      <c r="MRZ305" s="1"/>
      <c r="MSA305" s="1"/>
      <c r="MSB305" s="1"/>
      <c r="MSC305" s="1"/>
      <c r="MSD305" s="1"/>
      <c r="MSE305" s="1"/>
      <c r="MSF305" s="1"/>
      <c r="MSG305" s="1"/>
      <c r="MSH305" s="1"/>
      <c r="MSI305" s="1"/>
      <c r="MSJ305" s="1"/>
      <c r="MSK305" s="1"/>
      <c r="MSL305" s="1"/>
      <c r="MSM305" s="1"/>
      <c r="MSN305" s="1"/>
      <c r="MSO305" s="1"/>
      <c r="MSP305" s="1"/>
      <c r="MSQ305" s="1"/>
      <c r="MSR305" s="1"/>
      <c r="MSS305" s="1"/>
      <c r="MST305" s="1"/>
      <c r="MSU305" s="1"/>
      <c r="MSV305" s="1"/>
      <c r="MSW305" s="1"/>
      <c r="MSX305" s="1"/>
      <c r="MSY305" s="1"/>
      <c r="MSZ305" s="1"/>
      <c r="MTA305" s="1"/>
      <c r="MTB305" s="1"/>
      <c r="MTC305" s="1"/>
      <c r="MTD305" s="1"/>
      <c r="MTE305" s="1"/>
      <c r="MTF305" s="1"/>
      <c r="MTG305" s="1"/>
      <c r="MTH305" s="1"/>
      <c r="MTI305" s="1"/>
      <c r="MTJ305" s="1"/>
      <c r="MTK305" s="1"/>
      <c r="MTL305" s="1"/>
      <c r="MTM305" s="1"/>
      <c r="MTN305" s="1"/>
      <c r="MTO305" s="1"/>
      <c r="MTP305" s="1"/>
      <c r="MTQ305" s="1"/>
      <c r="MTR305" s="1"/>
      <c r="MTS305" s="1"/>
      <c r="MTT305" s="1"/>
      <c r="MTU305" s="1"/>
      <c r="MTV305" s="1"/>
      <c r="MTW305" s="1"/>
      <c r="MTX305" s="1"/>
      <c r="MTY305" s="1"/>
      <c r="MTZ305" s="1"/>
      <c r="MUA305" s="1"/>
      <c r="MUB305" s="1"/>
      <c r="MUC305" s="1"/>
      <c r="MUD305" s="1"/>
      <c r="MUE305" s="1"/>
      <c r="MUF305" s="1"/>
      <c r="MUG305" s="1"/>
      <c r="MUH305" s="1"/>
      <c r="MUI305" s="1"/>
      <c r="MUJ305" s="1"/>
      <c r="MUK305" s="1"/>
      <c r="MUL305" s="1"/>
      <c r="MUM305" s="1"/>
      <c r="MUN305" s="1"/>
      <c r="MUO305" s="1"/>
      <c r="MUP305" s="1"/>
      <c r="MUQ305" s="1"/>
      <c r="MUR305" s="1"/>
      <c r="MUS305" s="1"/>
      <c r="MUT305" s="1"/>
      <c r="MUU305" s="1"/>
      <c r="MUV305" s="1"/>
      <c r="MUW305" s="1"/>
      <c r="MUX305" s="1"/>
      <c r="MUY305" s="1"/>
      <c r="MUZ305" s="1"/>
      <c r="MVA305" s="1"/>
      <c r="MVB305" s="1"/>
      <c r="MVC305" s="1"/>
      <c r="MVD305" s="1"/>
      <c r="MVE305" s="1"/>
      <c r="MVF305" s="1"/>
      <c r="MVG305" s="1"/>
      <c r="MVH305" s="1"/>
      <c r="MVI305" s="1"/>
      <c r="MVJ305" s="1"/>
      <c r="MVK305" s="1"/>
      <c r="MVL305" s="1"/>
      <c r="MVM305" s="1"/>
      <c r="MVN305" s="1"/>
      <c r="MVO305" s="1"/>
      <c r="MVP305" s="1"/>
      <c r="MVQ305" s="1"/>
      <c r="MVR305" s="1"/>
      <c r="MVS305" s="1"/>
      <c r="MVT305" s="1"/>
      <c r="MVU305" s="1"/>
      <c r="MVV305" s="1"/>
      <c r="MVW305" s="1"/>
      <c r="MVX305" s="1"/>
      <c r="MVY305" s="1"/>
      <c r="MVZ305" s="1"/>
      <c r="MWA305" s="1"/>
      <c r="MWB305" s="1"/>
      <c r="MWC305" s="1"/>
      <c r="MWD305" s="1"/>
      <c r="MWE305" s="1"/>
      <c r="MWF305" s="1"/>
      <c r="MWG305" s="1"/>
      <c r="MWH305" s="1"/>
      <c r="MWI305" s="1"/>
      <c r="MWJ305" s="1"/>
      <c r="MWK305" s="1"/>
      <c r="MWL305" s="1"/>
      <c r="MWM305" s="1"/>
      <c r="MWN305" s="1"/>
      <c r="MWO305" s="1"/>
      <c r="MWP305" s="1"/>
      <c r="MWQ305" s="1"/>
      <c r="MWR305" s="1"/>
      <c r="MWS305" s="1"/>
      <c r="MWT305" s="1"/>
      <c r="MWU305" s="1"/>
      <c r="MWV305" s="1"/>
      <c r="MWW305" s="1"/>
      <c r="MWX305" s="1"/>
      <c r="MWY305" s="1"/>
      <c r="MWZ305" s="1"/>
      <c r="MXA305" s="1"/>
      <c r="MXB305" s="1"/>
      <c r="MXC305" s="1"/>
      <c r="MXD305" s="1"/>
      <c r="MXE305" s="1"/>
      <c r="MXF305" s="1"/>
      <c r="MXG305" s="1"/>
      <c r="MXH305" s="1"/>
      <c r="MXI305" s="1"/>
      <c r="MXJ305" s="1"/>
      <c r="MXK305" s="1"/>
      <c r="MXL305" s="1"/>
      <c r="MXM305" s="1"/>
      <c r="MXN305" s="1"/>
      <c r="MXO305" s="1"/>
      <c r="MXP305" s="1"/>
      <c r="MXQ305" s="1"/>
      <c r="MXR305" s="1"/>
      <c r="MXS305" s="1"/>
      <c r="MXT305" s="1"/>
      <c r="MXU305" s="1"/>
      <c r="MXV305" s="1"/>
      <c r="MXW305" s="1"/>
      <c r="MXX305" s="1"/>
      <c r="MXY305" s="1"/>
      <c r="MXZ305" s="1"/>
      <c r="MYA305" s="1"/>
      <c r="MYB305" s="1"/>
      <c r="MYC305" s="1"/>
      <c r="MYD305" s="1"/>
      <c r="MYE305" s="1"/>
      <c r="MYF305" s="1"/>
      <c r="MYG305" s="1"/>
      <c r="MYH305" s="1"/>
      <c r="MYI305" s="1"/>
      <c r="MYJ305" s="1"/>
      <c r="MYK305" s="1"/>
      <c r="MYL305" s="1"/>
      <c r="MYM305" s="1"/>
      <c r="MYN305" s="1"/>
      <c r="MYO305" s="1"/>
      <c r="MYP305" s="1"/>
      <c r="MYQ305" s="1"/>
      <c r="MYR305" s="1"/>
      <c r="MYS305" s="1"/>
      <c r="MYT305" s="1"/>
      <c r="MYU305" s="1"/>
      <c r="MYV305" s="1"/>
      <c r="MYW305" s="1"/>
      <c r="MYX305" s="1"/>
      <c r="MYY305" s="1"/>
      <c r="MYZ305" s="1"/>
      <c r="MZA305" s="1"/>
      <c r="MZB305" s="1"/>
      <c r="MZC305" s="1"/>
      <c r="MZD305" s="1"/>
      <c r="MZE305" s="1"/>
      <c r="MZF305" s="1"/>
      <c r="MZG305" s="1"/>
      <c r="MZH305" s="1"/>
      <c r="MZI305" s="1"/>
      <c r="MZJ305" s="1"/>
      <c r="MZK305" s="1"/>
      <c r="MZL305" s="1"/>
      <c r="MZM305" s="1"/>
      <c r="MZN305" s="1"/>
      <c r="MZO305" s="1"/>
      <c r="MZP305" s="1"/>
      <c r="MZQ305" s="1"/>
      <c r="MZR305" s="1"/>
      <c r="MZS305" s="1"/>
      <c r="MZT305" s="1"/>
      <c r="MZU305" s="1"/>
      <c r="MZV305" s="1"/>
      <c r="MZW305" s="1"/>
      <c r="MZX305" s="1"/>
      <c r="MZY305" s="1"/>
      <c r="MZZ305" s="1"/>
      <c r="NAA305" s="1"/>
      <c r="NAB305" s="1"/>
      <c r="NAC305" s="1"/>
      <c r="NAD305" s="1"/>
      <c r="NAE305" s="1"/>
      <c r="NAF305" s="1"/>
      <c r="NAG305" s="1"/>
      <c r="NAH305" s="1"/>
      <c r="NAI305" s="1"/>
      <c r="NAJ305" s="1"/>
      <c r="NAK305" s="1"/>
      <c r="NAL305" s="1"/>
      <c r="NAM305" s="1"/>
      <c r="NAN305" s="1"/>
      <c r="NAO305" s="1"/>
      <c r="NAP305" s="1"/>
      <c r="NAQ305" s="1"/>
      <c r="NAR305" s="1"/>
      <c r="NAS305" s="1"/>
      <c r="NAT305" s="1"/>
      <c r="NAU305" s="1"/>
      <c r="NAV305" s="1"/>
      <c r="NAW305" s="1"/>
      <c r="NAX305" s="1"/>
      <c r="NAY305" s="1"/>
      <c r="NAZ305" s="1"/>
      <c r="NBA305" s="1"/>
      <c r="NBB305" s="1"/>
      <c r="NBC305" s="1"/>
      <c r="NBD305" s="1"/>
      <c r="NBE305" s="1"/>
      <c r="NBF305" s="1"/>
      <c r="NBG305" s="1"/>
      <c r="NBH305" s="1"/>
      <c r="NBI305" s="1"/>
      <c r="NBJ305" s="1"/>
      <c r="NBK305" s="1"/>
      <c r="NBL305" s="1"/>
      <c r="NBM305" s="1"/>
      <c r="NBN305" s="1"/>
      <c r="NBO305" s="1"/>
      <c r="NBP305" s="1"/>
      <c r="NBQ305" s="1"/>
      <c r="NBR305" s="1"/>
      <c r="NBS305" s="1"/>
      <c r="NBT305" s="1"/>
      <c r="NBU305" s="1"/>
      <c r="NBV305" s="1"/>
      <c r="NBW305" s="1"/>
      <c r="NBX305" s="1"/>
      <c r="NBY305" s="1"/>
      <c r="NBZ305" s="1"/>
      <c r="NCA305" s="1"/>
      <c r="NCB305" s="1"/>
      <c r="NCC305" s="1"/>
      <c r="NCD305" s="1"/>
      <c r="NCE305" s="1"/>
      <c r="NCF305" s="1"/>
      <c r="NCG305" s="1"/>
      <c r="NCH305" s="1"/>
      <c r="NCI305" s="1"/>
      <c r="NCJ305" s="1"/>
      <c r="NCK305" s="1"/>
      <c r="NCL305" s="1"/>
      <c r="NCM305" s="1"/>
      <c r="NCN305" s="1"/>
      <c r="NCO305" s="1"/>
      <c r="NCP305" s="1"/>
      <c r="NCQ305" s="1"/>
      <c r="NCR305" s="1"/>
      <c r="NCS305" s="1"/>
      <c r="NCT305" s="1"/>
      <c r="NCU305" s="1"/>
      <c r="NCV305" s="1"/>
      <c r="NCW305" s="1"/>
      <c r="NCX305" s="1"/>
      <c r="NCY305" s="1"/>
      <c r="NCZ305" s="1"/>
      <c r="NDA305" s="1"/>
      <c r="NDB305" s="1"/>
      <c r="NDC305" s="1"/>
      <c r="NDD305" s="1"/>
      <c r="NDE305" s="1"/>
      <c r="NDF305" s="1"/>
      <c r="NDG305" s="1"/>
      <c r="NDH305" s="1"/>
      <c r="NDI305" s="1"/>
      <c r="NDJ305" s="1"/>
      <c r="NDK305" s="1"/>
      <c r="NDL305" s="1"/>
      <c r="NDM305" s="1"/>
      <c r="NDN305" s="1"/>
      <c r="NDO305" s="1"/>
      <c r="NDP305" s="1"/>
      <c r="NDQ305" s="1"/>
      <c r="NDR305" s="1"/>
      <c r="NDS305" s="1"/>
      <c r="NDT305" s="1"/>
      <c r="NDU305" s="1"/>
      <c r="NDV305" s="1"/>
      <c r="NDW305" s="1"/>
      <c r="NDX305" s="1"/>
      <c r="NDY305" s="1"/>
      <c r="NDZ305" s="1"/>
      <c r="NEA305" s="1"/>
      <c r="NEB305" s="1"/>
      <c r="NEC305" s="1"/>
      <c r="NED305" s="1"/>
      <c r="NEE305" s="1"/>
      <c r="NEF305" s="1"/>
      <c r="NEG305" s="1"/>
      <c r="NEH305" s="1"/>
      <c r="NEI305" s="1"/>
      <c r="NEJ305" s="1"/>
      <c r="NEK305" s="1"/>
      <c r="NEL305" s="1"/>
      <c r="NEM305" s="1"/>
      <c r="NEN305" s="1"/>
      <c r="NEO305" s="1"/>
      <c r="NEP305" s="1"/>
      <c r="NEQ305" s="1"/>
      <c r="NER305" s="1"/>
      <c r="NES305" s="1"/>
      <c r="NET305" s="1"/>
      <c r="NEU305" s="1"/>
      <c r="NEV305" s="1"/>
      <c r="NEW305" s="1"/>
      <c r="NEX305" s="1"/>
      <c r="NEY305" s="1"/>
      <c r="NEZ305" s="1"/>
      <c r="NFA305" s="1"/>
      <c r="NFB305" s="1"/>
      <c r="NFC305" s="1"/>
      <c r="NFD305" s="1"/>
      <c r="NFE305" s="1"/>
      <c r="NFF305" s="1"/>
      <c r="NFG305" s="1"/>
      <c r="NFH305" s="1"/>
      <c r="NFI305" s="1"/>
      <c r="NFJ305" s="1"/>
      <c r="NFK305" s="1"/>
      <c r="NFL305" s="1"/>
      <c r="NFM305" s="1"/>
      <c r="NFN305" s="1"/>
      <c r="NFO305" s="1"/>
      <c r="NFP305" s="1"/>
      <c r="NFQ305" s="1"/>
      <c r="NFR305" s="1"/>
      <c r="NFS305" s="1"/>
      <c r="NFT305" s="1"/>
      <c r="NFU305" s="1"/>
      <c r="NFV305" s="1"/>
      <c r="NFW305" s="1"/>
      <c r="NFX305" s="1"/>
      <c r="NFY305" s="1"/>
      <c r="NFZ305" s="1"/>
      <c r="NGA305" s="1"/>
      <c r="NGB305" s="1"/>
      <c r="NGC305" s="1"/>
      <c r="NGD305" s="1"/>
      <c r="NGE305" s="1"/>
      <c r="NGF305" s="1"/>
      <c r="NGG305" s="1"/>
      <c r="NGH305" s="1"/>
      <c r="NGI305" s="1"/>
      <c r="NGJ305" s="1"/>
      <c r="NGK305" s="1"/>
      <c r="NGL305" s="1"/>
      <c r="NGM305" s="1"/>
      <c r="NGN305" s="1"/>
      <c r="NGO305" s="1"/>
      <c r="NGP305" s="1"/>
      <c r="NGQ305" s="1"/>
      <c r="NGR305" s="1"/>
      <c r="NGS305" s="1"/>
      <c r="NGT305" s="1"/>
      <c r="NGU305" s="1"/>
      <c r="NGV305" s="1"/>
      <c r="NGW305" s="1"/>
      <c r="NGX305" s="1"/>
      <c r="NGY305" s="1"/>
      <c r="NGZ305" s="1"/>
      <c r="NHA305" s="1"/>
      <c r="NHB305" s="1"/>
      <c r="NHC305" s="1"/>
      <c r="NHD305" s="1"/>
      <c r="NHE305" s="1"/>
      <c r="NHF305" s="1"/>
      <c r="NHG305" s="1"/>
      <c r="NHH305" s="1"/>
      <c r="NHI305" s="1"/>
      <c r="NHJ305" s="1"/>
      <c r="NHK305" s="1"/>
      <c r="NHL305" s="1"/>
      <c r="NHM305" s="1"/>
      <c r="NHN305" s="1"/>
      <c r="NHO305" s="1"/>
      <c r="NHP305" s="1"/>
      <c r="NHQ305" s="1"/>
      <c r="NHR305" s="1"/>
      <c r="NHS305" s="1"/>
      <c r="NHT305" s="1"/>
      <c r="NHU305" s="1"/>
      <c r="NHV305" s="1"/>
      <c r="NHW305" s="1"/>
      <c r="NHX305" s="1"/>
      <c r="NHY305" s="1"/>
      <c r="NHZ305" s="1"/>
      <c r="NIA305" s="1"/>
      <c r="NIB305" s="1"/>
      <c r="NIC305" s="1"/>
      <c r="NID305" s="1"/>
      <c r="NIE305" s="1"/>
      <c r="NIF305" s="1"/>
      <c r="NIG305" s="1"/>
      <c r="NIH305" s="1"/>
      <c r="NII305" s="1"/>
      <c r="NIJ305" s="1"/>
      <c r="NIK305" s="1"/>
      <c r="NIL305" s="1"/>
      <c r="NIM305" s="1"/>
      <c r="NIN305" s="1"/>
      <c r="NIO305" s="1"/>
      <c r="NIP305" s="1"/>
      <c r="NIQ305" s="1"/>
      <c r="NIR305" s="1"/>
      <c r="NIS305" s="1"/>
      <c r="NIT305" s="1"/>
      <c r="NIU305" s="1"/>
      <c r="NIV305" s="1"/>
      <c r="NIW305" s="1"/>
      <c r="NIX305" s="1"/>
      <c r="NIY305" s="1"/>
      <c r="NIZ305" s="1"/>
      <c r="NJA305" s="1"/>
      <c r="NJB305" s="1"/>
      <c r="NJC305" s="1"/>
      <c r="NJD305" s="1"/>
      <c r="NJE305" s="1"/>
      <c r="NJF305" s="1"/>
      <c r="NJG305" s="1"/>
      <c r="NJH305" s="1"/>
      <c r="NJI305" s="1"/>
      <c r="NJJ305" s="1"/>
      <c r="NJK305" s="1"/>
      <c r="NJL305" s="1"/>
      <c r="NJM305" s="1"/>
      <c r="NJN305" s="1"/>
      <c r="NJO305" s="1"/>
      <c r="NJP305" s="1"/>
      <c r="NJQ305" s="1"/>
      <c r="NJR305" s="1"/>
      <c r="NJS305" s="1"/>
      <c r="NJT305" s="1"/>
      <c r="NJU305" s="1"/>
      <c r="NJV305" s="1"/>
      <c r="NJW305" s="1"/>
      <c r="NJX305" s="1"/>
      <c r="NJY305" s="1"/>
      <c r="NJZ305" s="1"/>
      <c r="NKA305" s="1"/>
      <c r="NKB305" s="1"/>
      <c r="NKC305" s="1"/>
      <c r="NKD305" s="1"/>
      <c r="NKE305" s="1"/>
      <c r="NKF305" s="1"/>
      <c r="NKG305" s="1"/>
      <c r="NKH305" s="1"/>
      <c r="NKI305" s="1"/>
      <c r="NKJ305" s="1"/>
      <c r="NKK305" s="1"/>
      <c r="NKL305" s="1"/>
      <c r="NKM305" s="1"/>
      <c r="NKN305" s="1"/>
      <c r="NKO305" s="1"/>
      <c r="NKP305" s="1"/>
      <c r="NKQ305" s="1"/>
      <c r="NKR305" s="1"/>
      <c r="NKS305" s="1"/>
      <c r="NKT305" s="1"/>
      <c r="NKU305" s="1"/>
      <c r="NKV305" s="1"/>
      <c r="NKW305" s="1"/>
      <c r="NKX305" s="1"/>
      <c r="NKY305" s="1"/>
      <c r="NKZ305" s="1"/>
      <c r="NLA305" s="1"/>
      <c r="NLB305" s="1"/>
      <c r="NLC305" s="1"/>
      <c r="NLD305" s="1"/>
      <c r="NLE305" s="1"/>
      <c r="NLF305" s="1"/>
      <c r="NLG305" s="1"/>
      <c r="NLH305" s="1"/>
      <c r="NLI305" s="1"/>
      <c r="NLJ305" s="1"/>
      <c r="NLK305" s="1"/>
      <c r="NLL305" s="1"/>
      <c r="NLM305" s="1"/>
      <c r="NLN305" s="1"/>
      <c r="NLO305" s="1"/>
      <c r="NLP305" s="1"/>
      <c r="NLQ305" s="1"/>
      <c r="NLR305" s="1"/>
      <c r="NLS305" s="1"/>
      <c r="NLT305" s="1"/>
      <c r="NLU305" s="1"/>
      <c r="NLV305" s="1"/>
      <c r="NLW305" s="1"/>
      <c r="NLX305" s="1"/>
      <c r="NLY305" s="1"/>
      <c r="NLZ305" s="1"/>
      <c r="NMA305" s="1"/>
      <c r="NMB305" s="1"/>
      <c r="NMC305" s="1"/>
      <c r="NMD305" s="1"/>
      <c r="NME305" s="1"/>
      <c r="NMF305" s="1"/>
      <c r="NMG305" s="1"/>
      <c r="NMH305" s="1"/>
      <c r="NMI305" s="1"/>
      <c r="NMJ305" s="1"/>
      <c r="NMK305" s="1"/>
      <c r="NML305" s="1"/>
      <c r="NMM305" s="1"/>
      <c r="NMN305" s="1"/>
      <c r="NMO305" s="1"/>
      <c r="NMP305" s="1"/>
      <c r="NMQ305" s="1"/>
      <c r="NMR305" s="1"/>
      <c r="NMS305" s="1"/>
      <c r="NMT305" s="1"/>
      <c r="NMU305" s="1"/>
      <c r="NMV305" s="1"/>
      <c r="NMW305" s="1"/>
      <c r="NMX305" s="1"/>
      <c r="NMY305" s="1"/>
      <c r="NMZ305" s="1"/>
      <c r="NNA305" s="1"/>
      <c r="NNB305" s="1"/>
      <c r="NNC305" s="1"/>
      <c r="NND305" s="1"/>
      <c r="NNE305" s="1"/>
      <c r="NNF305" s="1"/>
      <c r="NNG305" s="1"/>
      <c r="NNH305" s="1"/>
      <c r="NNI305" s="1"/>
      <c r="NNJ305" s="1"/>
      <c r="NNK305" s="1"/>
      <c r="NNL305" s="1"/>
      <c r="NNM305" s="1"/>
      <c r="NNN305" s="1"/>
      <c r="NNO305" s="1"/>
      <c r="NNP305" s="1"/>
      <c r="NNQ305" s="1"/>
      <c r="NNR305" s="1"/>
      <c r="NNS305" s="1"/>
      <c r="NNT305" s="1"/>
      <c r="NNU305" s="1"/>
      <c r="NNV305" s="1"/>
      <c r="NNW305" s="1"/>
      <c r="NNX305" s="1"/>
      <c r="NNY305" s="1"/>
      <c r="NNZ305" s="1"/>
      <c r="NOA305" s="1"/>
      <c r="NOB305" s="1"/>
      <c r="NOC305" s="1"/>
      <c r="NOD305" s="1"/>
      <c r="NOE305" s="1"/>
      <c r="NOF305" s="1"/>
      <c r="NOG305" s="1"/>
      <c r="NOH305" s="1"/>
      <c r="NOI305" s="1"/>
      <c r="NOJ305" s="1"/>
      <c r="NOK305" s="1"/>
      <c r="NOL305" s="1"/>
      <c r="NOM305" s="1"/>
      <c r="NON305" s="1"/>
      <c r="NOO305" s="1"/>
      <c r="NOP305" s="1"/>
      <c r="NOQ305" s="1"/>
      <c r="NOR305" s="1"/>
      <c r="NOS305" s="1"/>
      <c r="NOT305" s="1"/>
      <c r="NOU305" s="1"/>
      <c r="NOV305" s="1"/>
      <c r="NOW305" s="1"/>
      <c r="NOX305" s="1"/>
      <c r="NOY305" s="1"/>
      <c r="NOZ305" s="1"/>
      <c r="NPA305" s="1"/>
      <c r="NPB305" s="1"/>
      <c r="NPC305" s="1"/>
      <c r="NPD305" s="1"/>
      <c r="NPE305" s="1"/>
      <c r="NPF305" s="1"/>
      <c r="NPG305" s="1"/>
      <c r="NPH305" s="1"/>
      <c r="NPI305" s="1"/>
      <c r="NPJ305" s="1"/>
      <c r="NPK305" s="1"/>
      <c r="NPL305" s="1"/>
      <c r="NPM305" s="1"/>
      <c r="NPN305" s="1"/>
      <c r="NPO305" s="1"/>
      <c r="NPP305" s="1"/>
      <c r="NPQ305" s="1"/>
      <c r="NPR305" s="1"/>
      <c r="NPS305" s="1"/>
      <c r="NPT305" s="1"/>
      <c r="NPU305" s="1"/>
      <c r="NPV305" s="1"/>
      <c r="NPW305" s="1"/>
      <c r="NPX305" s="1"/>
      <c r="NPY305" s="1"/>
      <c r="NPZ305" s="1"/>
      <c r="NQA305" s="1"/>
      <c r="NQB305" s="1"/>
      <c r="NQC305" s="1"/>
      <c r="NQD305" s="1"/>
      <c r="NQE305" s="1"/>
      <c r="NQF305" s="1"/>
      <c r="NQG305" s="1"/>
      <c r="NQH305" s="1"/>
      <c r="NQI305" s="1"/>
      <c r="NQJ305" s="1"/>
      <c r="NQK305" s="1"/>
      <c r="NQL305" s="1"/>
      <c r="NQM305" s="1"/>
      <c r="NQN305" s="1"/>
      <c r="NQO305" s="1"/>
      <c r="NQP305" s="1"/>
      <c r="NQQ305" s="1"/>
      <c r="NQR305" s="1"/>
      <c r="NQS305" s="1"/>
      <c r="NQT305" s="1"/>
      <c r="NQU305" s="1"/>
      <c r="NQV305" s="1"/>
      <c r="NQW305" s="1"/>
      <c r="NQX305" s="1"/>
      <c r="NQY305" s="1"/>
      <c r="NQZ305" s="1"/>
      <c r="NRA305" s="1"/>
      <c r="NRB305" s="1"/>
      <c r="NRC305" s="1"/>
      <c r="NRD305" s="1"/>
      <c r="NRE305" s="1"/>
      <c r="NRF305" s="1"/>
      <c r="NRG305" s="1"/>
      <c r="NRH305" s="1"/>
      <c r="NRI305" s="1"/>
      <c r="NRJ305" s="1"/>
      <c r="NRK305" s="1"/>
      <c r="NRL305" s="1"/>
      <c r="NRM305" s="1"/>
      <c r="NRN305" s="1"/>
      <c r="NRO305" s="1"/>
      <c r="NRP305" s="1"/>
      <c r="NRQ305" s="1"/>
      <c r="NRR305" s="1"/>
      <c r="NRS305" s="1"/>
      <c r="NRT305" s="1"/>
      <c r="NRU305" s="1"/>
      <c r="NRV305" s="1"/>
      <c r="NRW305" s="1"/>
      <c r="NRX305" s="1"/>
      <c r="NRY305" s="1"/>
      <c r="NRZ305" s="1"/>
      <c r="NSA305" s="1"/>
      <c r="NSB305" s="1"/>
      <c r="NSC305" s="1"/>
      <c r="NSD305" s="1"/>
      <c r="NSE305" s="1"/>
      <c r="NSF305" s="1"/>
      <c r="NSG305" s="1"/>
      <c r="NSH305" s="1"/>
      <c r="NSI305" s="1"/>
      <c r="NSJ305" s="1"/>
      <c r="NSK305" s="1"/>
      <c r="NSL305" s="1"/>
      <c r="NSM305" s="1"/>
      <c r="NSN305" s="1"/>
      <c r="NSO305" s="1"/>
      <c r="NSP305" s="1"/>
      <c r="NSQ305" s="1"/>
      <c r="NSR305" s="1"/>
      <c r="NSS305" s="1"/>
      <c r="NST305" s="1"/>
      <c r="NSU305" s="1"/>
      <c r="NSV305" s="1"/>
      <c r="NSW305" s="1"/>
      <c r="NSX305" s="1"/>
      <c r="NSY305" s="1"/>
      <c r="NSZ305" s="1"/>
      <c r="NTA305" s="1"/>
      <c r="NTB305" s="1"/>
      <c r="NTC305" s="1"/>
      <c r="NTD305" s="1"/>
      <c r="NTE305" s="1"/>
      <c r="NTF305" s="1"/>
      <c r="NTG305" s="1"/>
      <c r="NTH305" s="1"/>
      <c r="NTI305" s="1"/>
      <c r="NTJ305" s="1"/>
      <c r="NTK305" s="1"/>
      <c r="NTL305" s="1"/>
      <c r="NTM305" s="1"/>
      <c r="NTN305" s="1"/>
      <c r="NTO305" s="1"/>
      <c r="NTP305" s="1"/>
      <c r="NTQ305" s="1"/>
      <c r="NTR305" s="1"/>
      <c r="NTS305" s="1"/>
      <c r="NTT305" s="1"/>
      <c r="NTU305" s="1"/>
      <c r="NTV305" s="1"/>
      <c r="NTW305" s="1"/>
      <c r="NTX305" s="1"/>
      <c r="NTY305" s="1"/>
      <c r="NTZ305" s="1"/>
      <c r="NUA305" s="1"/>
      <c r="NUB305" s="1"/>
      <c r="NUC305" s="1"/>
      <c r="NUD305" s="1"/>
      <c r="NUE305" s="1"/>
      <c r="NUF305" s="1"/>
      <c r="NUG305" s="1"/>
      <c r="NUH305" s="1"/>
      <c r="NUI305" s="1"/>
      <c r="NUJ305" s="1"/>
      <c r="NUK305" s="1"/>
      <c r="NUL305" s="1"/>
      <c r="NUM305" s="1"/>
      <c r="NUN305" s="1"/>
      <c r="NUO305" s="1"/>
      <c r="NUP305" s="1"/>
      <c r="NUQ305" s="1"/>
      <c r="NUR305" s="1"/>
      <c r="NUS305" s="1"/>
      <c r="NUT305" s="1"/>
      <c r="NUU305" s="1"/>
      <c r="NUV305" s="1"/>
      <c r="NUW305" s="1"/>
      <c r="NUX305" s="1"/>
      <c r="NUY305" s="1"/>
      <c r="NUZ305" s="1"/>
      <c r="NVA305" s="1"/>
      <c r="NVB305" s="1"/>
      <c r="NVC305" s="1"/>
      <c r="NVD305" s="1"/>
      <c r="NVE305" s="1"/>
      <c r="NVF305" s="1"/>
      <c r="NVG305" s="1"/>
      <c r="NVH305" s="1"/>
      <c r="NVI305" s="1"/>
      <c r="NVJ305" s="1"/>
      <c r="NVK305" s="1"/>
      <c r="NVL305" s="1"/>
      <c r="NVM305" s="1"/>
      <c r="NVN305" s="1"/>
      <c r="NVO305" s="1"/>
      <c r="NVP305" s="1"/>
      <c r="NVQ305" s="1"/>
      <c r="NVR305" s="1"/>
      <c r="NVS305" s="1"/>
      <c r="NVT305" s="1"/>
      <c r="NVU305" s="1"/>
      <c r="NVV305" s="1"/>
      <c r="NVW305" s="1"/>
      <c r="NVX305" s="1"/>
      <c r="NVY305" s="1"/>
      <c r="NVZ305" s="1"/>
      <c r="NWA305" s="1"/>
      <c r="NWB305" s="1"/>
      <c r="NWC305" s="1"/>
      <c r="NWD305" s="1"/>
      <c r="NWE305" s="1"/>
      <c r="NWF305" s="1"/>
      <c r="NWG305" s="1"/>
      <c r="NWH305" s="1"/>
      <c r="NWI305" s="1"/>
      <c r="NWJ305" s="1"/>
      <c r="NWK305" s="1"/>
      <c r="NWL305" s="1"/>
      <c r="NWM305" s="1"/>
      <c r="NWN305" s="1"/>
      <c r="NWO305" s="1"/>
      <c r="NWP305" s="1"/>
      <c r="NWQ305" s="1"/>
      <c r="NWR305" s="1"/>
      <c r="NWS305" s="1"/>
      <c r="NWT305" s="1"/>
      <c r="NWU305" s="1"/>
      <c r="NWV305" s="1"/>
      <c r="NWW305" s="1"/>
      <c r="NWX305" s="1"/>
      <c r="NWY305" s="1"/>
      <c r="NWZ305" s="1"/>
      <c r="NXA305" s="1"/>
      <c r="NXB305" s="1"/>
      <c r="NXC305" s="1"/>
      <c r="NXD305" s="1"/>
      <c r="NXE305" s="1"/>
      <c r="NXF305" s="1"/>
      <c r="NXG305" s="1"/>
      <c r="NXH305" s="1"/>
      <c r="NXI305" s="1"/>
      <c r="NXJ305" s="1"/>
      <c r="NXK305" s="1"/>
      <c r="NXL305" s="1"/>
      <c r="NXM305" s="1"/>
      <c r="NXN305" s="1"/>
      <c r="NXO305" s="1"/>
      <c r="NXP305" s="1"/>
      <c r="NXQ305" s="1"/>
      <c r="NXR305" s="1"/>
      <c r="NXS305" s="1"/>
      <c r="NXT305" s="1"/>
      <c r="NXU305" s="1"/>
      <c r="NXV305" s="1"/>
      <c r="NXW305" s="1"/>
      <c r="NXX305" s="1"/>
      <c r="NXY305" s="1"/>
      <c r="NXZ305" s="1"/>
      <c r="NYA305" s="1"/>
      <c r="NYB305" s="1"/>
      <c r="NYC305" s="1"/>
      <c r="NYD305" s="1"/>
      <c r="NYE305" s="1"/>
      <c r="NYF305" s="1"/>
      <c r="NYG305" s="1"/>
      <c r="NYH305" s="1"/>
      <c r="NYI305" s="1"/>
      <c r="NYJ305" s="1"/>
      <c r="NYK305" s="1"/>
      <c r="NYL305" s="1"/>
      <c r="NYM305" s="1"/>
      <c r="NYN305" s="1"/>
      <c r="NYO305" s="1"/>
      <c r="NYP305" s="1"/>
      <c r="NYQ305" s="1"/>
      <c r="NYR305" s="1"/>
      <c r="NYS305" s="1"/>
      <c r="NYT305" s="1"/>
      <c r="NYU305" s="1"/>
      <c r="NYV305" s="1"/>
      <c r="NYW305" s="1"/>
      <c r="NYX305" s="1"/>
      <c r="NYY305" s="1"/>
      <c r="NYZ305" s="1"/>
      <c r="NZA305" s="1"/>
      <c r="NZB305" s="1"/>
      <c r="NZC305" s="1"/>
      <c r="NZD305" s="1"/>
      <c r="NZE305" s="1"/>
      <c r="NZF305" s="1"/>
      <c r="NZG305" s="1"/>
      <c r="NZH305" s="1"/>
      <c r="NZI305" s="1"/>
      <c r="NZJ305" s="1"/>
      <c r="NZK305" s="1"/>
      <c r="NZL305" s="1"/>
      <c r="NZM305" s="1"/>
      <c r="NZN305" s="1"/>
      <c r="NZO305" s="1"/>
      <c r="NZP305" s="1"/>
      <c r="NZQ305" s="1"/>
      <c r="NZR305" s="1"/>
      <c r="NZS305" s="1"/>
      <c r="NZT305" s="1"/>
      <c r="NZU305" s="1"/>
      <c r="NZV305" s="1"/>
      <c r="NZW305" s="1"/>
      <c r="NZX305" s="1"/>
      <c r="NZY305" s="1"/>
      <c r="NZZ305" s="1"/>
      <c r="OAA305" s="1"/>
      <c r="OAB305" s="1"/>
      <c r="OAC305" s="1"/>
      <c r="OAD305" s="1"/>
      <c r="OAE305" s="1"/>
      <c r="OAF305" s="1"/>
      <c r="OAG305" s="1"/>
      <c r="OAH305" s="1"/>
      <c r="OAI305" s="1"/>
      <c r="OAJ305" s="1"/>
      <c r="OAK305" s="1"/>
      <c r="OAL305" s="1"/>
      <c r="OAM305" s="1"/>
      <c r="OAN305" s="1"/>
      <c r="OAO305" s="1"/>
      <c r="OAP305" s="1"/>
      <c r="OAQ305" s="1"/>
      <c r="OAR305" s="1"/>
      <c r="OAS305" s="1"/>
      <c r="OAT305" s="1"/>
      <c r="OAU305" s="1"/>
      <c r="OAV305" s="1"/>
      <c r="OAW305" s="1"/>
      <c r="OAX305" s="1"/>
      <c r="OAY305" s="1"/>
      <c r="OAZ305" s="1"/>
      <c r="OBA305" s="1"/>
      <c r="OBB305" s="1"/>
      <c r="OBC305" s="1"/>
      <c r="OBD305" s="1"/>
      <c r="OBE305" s="1"/>
      <c r="OBF305" s="1"/>
      <c r="OBG305" s="1"/>
      <c r="OBH305" s="1"/>
      <c r="OBI305" s="1"/>
      <c r="OBJ305" s="1"/>
      <c r="OBK305" s="1"/>
      <c r="OBL305" s="1"/>
      <c r="OBM305" s="1"/>
      <c r="OBN305" s="1"/>
      <c r="OBO305" s="1"/>
      <c r="OBP305" s="1"/>
      <c r="OBQ305" s="1"/>
      <c r="OBR305" s="1"/>
      <c r="OBS305" s="1"/>
      <c r="OBT305" s="1"/>
      <c r="OBU305" s="1"/>
      <c r="OBV305" s="1"/>
      <c r="OBW305" s="1"/>
      <c r="OBX305" s="1"/>
      <c r="OBY305" s="1"/>
      <c r="OBZ305" s="1"/>
      <c r="OCA305" s="1"/>
      <c r="OCB305" s="1"/>
      <c r="OCC305" s="1"/>
      <c r="OCD305" s="1"/>
      <c r="OCE305" s="1"/>
      <c r="OCF305" s="1"/>
      <c r="OCG305" s="1"/>
      <c r="OCH305" s="1"/>
      <c r="OCI305" s="1"/>
      <c r="OCJ305" s="1"/>
      <c r="OCK305" s="1"/>
      <c r="OCL305" s="1"/>
      <c r="OCM305" s="1"/>
      <c r="OCN305" s="1"/>
      <c r="OCO305" s="1"/>
      <c r="OCP305" s="1"/>
      <c r="OCQ305" s="1"/>
      <c r="OCR305" s="1"/>
      <c r="OCS305" s="1"/>
      <c r="OCT305" s="1"/>
      <c r="OCU305" s="1"/>
      <c r="OCV305" s="1"/>
      <c r="OCW305" s="1"/>
      <c r="OCX305" s="1"/>
      <c r="OCY305" s="1"/>
      <c r="OCZ305" s="1"/>
      <c r="ODA305" s="1"/>
      <c r="ODB305" s="1"/>
      <c r="ODC305" s="1"/>
      <c r="ODD305" s="1"/>
      <c r="ODE305" s="1"/>
      <c r="ODF305" s="1"/>
      <c r="ODG305" s="1"/>
      <c r="ODH305" s="1"/>
      <c r="ODI305" s="1"/>
      <c r="ODJ305" s="1"/>
      <c r="ODK305" s="1"/>
      <c r="ODL305" s="1"/>
      <c r="ODM305" s="1"/>
      <c r="ODN305" s="1"/>
      <c r="ODO305" s="1"/>
      <c r="ODP305" s="1"/>
      <c r="ODQ305" s="1"/>
      <c r="ODR305" s="1"/>
      <c r="ODS305" s="1"/>
      <c r="ODT305" s="1"/>
      <c r="ODU305" s="1"/>
      <c r="ODV305" s="1"/>
      <c r="ODW305" s="1"/>
      <c r="ODX305" s="1"/>
      <c r="ODY305" s="1"/>
      <c r="ODZ305" s="1"/>
      <c r="OEA305" s="1"/>
      <c r="OEB305" s="1"/>
      <c r="OEC305" s="1"/>
      <c r="OED305" s="1"/>
      <c r="OEE305" s="1"/>
      <c r="OEF305" s="1"/>
      <c r="OEG305" s="1"/>
      <c r="OEH305" s="1"/>
      <c r="OEI305" s="1"/>
      <c r="OEJ305" s="1"/>
      <c r="OEK305" s="1"/>
      <c r="OEL305" s="1"/>
      <c r="OEM305" s="1"/>
      <c r="OEN305" s="1"/>
      <c r="OEO305" s="1"/>
      <c r="OEP305" s="1"/>
      <c r="OEQ305" s="1"/>
      <c r="OER305" s="1"/>
      <c r="OES305" s="1"/>
      <c r="OET305" s="1"/>
      <c r="OEU305" s="1"/>
      <c r="OEV305" s="1"/>
      <c r="OEW305" s="1"/>
      <c r="OEX305" s="1"/>
      <c r="OEY305" s="1"/>
      <c r="OEZ305" s="1"/>
      <c r="OFA305" s="1"/>
      <c r="OFB305" s="1"/>
      <c r="OFC305" s="1"/>
      <c r="OFD305" s="1"/>
      <c r="OFE305" s="1"/>
      <c r="OFF305" s="1"/>
      <c r="OFG305" s="1"/>
      <c r="OFH305" s="1"/>
      <c r="OFI305" s="1"/>
      <c r="OFJ305" s="1"/>
      <c r="OFK305" s="1"/>
      <c r="OFL305" s="1"/>
      <c r="OFM305" s="1"/>
      <c r="OFN305" s="1"/>
      <c r="OFO305" s="1"/>
      <c r="OFP305" s="1"/>
      <c r="OFQ305" s="1"/>
      <c r="OFR305" s="1"/>
      <c r="OFS305" s="1"/>
      <c r="OFT305" s="1"/>
      <c r="OFU305" s="1"/>
      <c r="OFV305" s="1"/>
      <c r="OFW305" s="1"/>
      <c r="OFX305" s="1"/>
      <c r="OFY305" s="1"/>
      <c r="OFZ305" s="1"/>
      <c r="OGA305" s="1"/>
      <c r="OGB305" s="1"/>
      <c r="OGC305" s="1"/>
      <c r="OGD305" s="1"/>
      <c r="OGE305" s="1"/>
      <c r="OGF305" s="1"/>
      <c r="OGG305" s="1"/>
      <c r="OGH305" s="1"/>
      <c r="OGI305" s="1"/>
      <c r="OGJ305" s="1"/>
      <c r="OGK305" s="1"/>
      <c r="OGL305" s="1"/>
      <c r="OGM305" s="1"/>
      <c r="OGN305" s="1"/>
      <c r="OGO305" s="1"/>
      <c r="OGP305" s="1"/>
      <c r="OGQ305" s="1"/>
      <c r="OGR305" s="1"/>
      <c r="OGS305" s="1"/>
      <c r="OGT305" s="1"/>
      <c r="OGU305" s="1"/>
      <c r="OGV305" s="1"/>
      <c r="OGW305" s="1"/>
      <c r="OGX305" s="1"/>
      <c r="OGY305" s="1"/>
      <c r="OGZ305" s="1"/>
      <c r="OHA305" s="1"/>
      <c r="OHB305" s="1"/>
      <c r="OHC305" s="1"/>
      <c r="OHD305" s="1"/>
      <c r="OHE305" s="1"/>
      <c r="OHF305" s="1"/>
      <c r="OHG305" s="1"/>
      <c r="OHH305" s="1"/>
      <c r="OHI305" s="1"/>
      <c r="OHJ305" s="1"/>
      <c r="OHK305" s="1"/>
      <c r="OHL305" s="1"/>
      <c r="OHM305" s="1"/>
      <c r="OHN305" s="1"/>
      <c r="OHO305" s="1"/>
      <c r="OHP305" s="1"/>
      <c r="OHQ305" s="1"/>
      <c r="OHR305" s="1"/>
      <c r="OHS305" s="1"/>
      <c r="OHT305" s="1"/>
      <c r="OHU305" s="1"/>
      <c r="OHV305" s="1"/>
      <c r="OHW305" s="1"/>
      <c r="OHX305" s="1"/>
      <c r="OHY305" s="1"/>
      <c r="OHZ305" s="1"/>
      <c r="OIA305" s="1"/>
      <c r="OIB305" s="1"/>
      <c r="OIC305" s="1"/>
      <c r="OID305" s="1"/>
      <c r="OIE305" s="1"/>
      <c r="OIF305" s="1"/>
      <c r="OIG305" s="1"/>
      <c r="OIH305" s="1"/>
      <c r="OII305" s="1"/>
      <c r="OIJ305" s="1"/>
      <c r="OIK305" s="1"/>
      <c r="OIL305" s="1"/>
      <c r="OIM305" s="1"/>
      <c r="OIN305" s="1"/>
      <c r="OIO305" s="1"/>
      <c r="OIP305" s="1"/>
      <c r="OIQ305" s="1"/>
      <c r="OIR305" s="1"/>
      <c r="OIS305" s="1"/>
      <c r="OIT305" s="1"/>
      <c r="OIU305" s="1"/>
      <c r="OIV305" s="1"/>
      <c r="OIW305" s="1"/>
      <c r="OIX305" s="1"/>
      <c r="OIY305" s="1"/>
      <c r="OIZ305" s="1"/>
      <c r="OJA305" s="1"/>
      <c r="OJB305" s="1"/>
      <c r="OJC305" s="1"/>
      <c r="OJD305" s="1"/>
      <c r="OJE305" s="1"/>
      <c r="OJF305" s="1"/>
      <c r="OJG305" s="1"/>
      <c r="OJH305" s="1"/>
      <c r="OJI305" s="1"/>
      <c r="OJJ305" s="1"/>
      <c r="OJK305" s="1"/>
      <c r="OJL305" s="1"/>
      <c r="OJM305" s="1"/>
      <c r="OJN305" s="1"/>
      <c r="OJO305" s="1"/>
      <c r="OJP305" s="1"/>
      <c r="OJQ305" s="1"/>
      <c r="OJR305" s="1"/>
      <c r="OJS305" s="1"/>
      <c r="OJT305" s="1"/>
      <c r="OJU305" s="1"/>
      <c r="OJV305" s="1"/>
      <c r="OJW305" s="1"/>
      <c r="OJX305" s="1"/>
      <c r="OJY305" s="1"/>
      <c r="OJZ305" s="1"/>
      <c r="OKA305" s="1"/>
      <c r="OKB305" s="1"/>
      <c r="OKC305" s="1"/>
      <c r="OKD305" s="1"/>
      <c r="OKE305" s="1"/>
      <c r="OKF305" s="1"/>
      <c r="OKG305" s="1"/>
      <c r="OKH305" s="1"/>
      <c r="OKI305" s="1"/>
      <c r="OKJ305" s="1"/>
      <c r="OKK305" s="1"/>
      <c r="OKL305" s="1"/>
      <c r="OKM305" s="1"/>
      <c r="OKN305" s="1"/>
      <c r="OKO305" s="1"/>
      <c r="OKP305" s="1"/>
      <c r="OKQ305" s="1"/>
      <c r="OKR305" s="1"/>
      <c r="OKS305" s="1"/>
      <c r="OKT305" s="1"/>
      <c r="OKU305" s="1"/>
      <c r="OKV305" s="1"/>
      <c r="OKW305" s="1"/>
      <c r="OKX305" s="1"/>
      <c r="OKY305" s="1"/>
      <c r="OKZ305" s="1"/>
      <c r="OLA305" s="1"/>
      <c r="OLB305" s="1"/>
      <c r="OLC305" s="1"/>
      <c r="OLD305" s="1"/>
      <c r="OLE305" s="1"/>
      <c r="OLF305" s="1"/>
      <c r="OLG305" s="1"/>
      <c r="OLH305" s="1"/>
      <c r="OLI305" s="1"/>
      <c r="OLJ305" s="1"/>
      <c r="OLK305" s="1"/>
      <c r="OLL305" s="1"/>
      <c r="OLM305" s="1"/>
      <c r="OLN305" s="1"/>
      <c r="OLO305" s="1"/>
      <c r="OLP305" s="1"/>
      <c r="OLQ305" s="1"/>
      <c r="OLR305" s="1"/>
      <c r="OLS305" s="1"/>
      <c r="OLT305" s="1"/>
      <c r="OLU305" s="1"/>
      <c r="OLV305" s="1"/>
      <c r="OLW305" s="1"/>
      <c r="OLX305" s="1"/>
      <c r="OLY305" s="1"/>
      <c r="OLZ305" s="1"/>
      <c r="OMA305" s="1"/>
      <c r="OMB305" s="1"/>
      <c r="OMC305" s="1"/>
      <c r="OMD305" s="1"/>
      <c r="OME305" s="1"/>
      <c r="OMF305" s="1"/>
      <c r="OMG305" s="1"/>
      <c r="OMH305" s="1"/>
      <c r="OMI305" s="1"/>
      <c r="OMJ305" s="1"/>
      <c r="OMK305" s="1"/>
      <c r="OML305" s="1"/>
      <c r="OMM305" s="1"/>
      <c r="OMN305" s="1"/>
      <c r="OMO305" s="1"/>
      <c r="OMP305" s="1"/>
      <c r="OMQ305" s="1"/>
      <c r="OMR305" s="1"/>
      <c r="OMS305" s="1"/>
      <c r="OMT305" s="1"/>
      <c r="OMU305" s="1"/>
      <c r="OMV305" s="1"/>
      <c r="OMW305" s="1"/>
      <c r="OMX305" s="1"/>
      <c r="OMY305" s="1"/>
      <c r="OMZ305" s="1"/>
      <c r="ONA305" s="1"/>
      <c r="ONB305" s="1"/>
      <c r="ONC305" s="1"/>
      <c r="OND305" s="1"/>
      <c r="ONE305" s="1"/>
      <c r="ONF305" s="1"/>
      <c r="ONG305" s="1"/>
      <c r="ONH305" s="1"/>
      <c r="ONI305" s="1"/>
      <c r="ONJ305" s="1"/>
      <c r="ONK305" s="1"/>
      <c r="ONL305" s="1"/>
      <c r="ONM305" s="1"/>
      <c r="ONN305" s="1"/>
      <c r="ONO305" s="1"/>
      <c r="ONP305" s="1"/>
      <c r="ONQ305" s="1"/>
      <c r="ONR305" s="1"/>
      <c r="ONS305" s="1"/>
      <c r="ONT305" s="1"/>
      <c r="ONU305" s="1"/>
      <c r="ONV305" s="1"/>
      <c r="ONW305" s="1"/>
      <c r="ONX305" s="1"/>
      <c r="ONY305" s="1"/>
      <c r="ONZ305" s="1"/>
      <c r="OOA305" s="1"/>
      <c r="OOB305" s="1"/>
      <c r="OOC305" s="1"/>
      <c r="OOD305" s="1"/>
      <c r="OOE305" s="1"/>
      <c r="OOF305" s="1"/>
      <c r="OOG305" s="1"/>
      <c r="OOH305" s="1"/>
      <c r="OOI305" s="1"/>
      <c r="OOJ305" s="1"/>
      <c r="OOK305" s="1"/>
      <c r="OOL305" s="1"/>
      <c r="OOM305" s="1"/>
      <c r="OON305" s="1"/>
      <c r="OOO305" s="1"/>
      <c r="OOP305" s="1"/>
      <c r="OOQ305" s="1"/>
      <c r="OOR305" s="1"/>
      <c r="OOS305" s="1"/>
      <c r="OOT305" s="1"/>
      <c r="OOU305" s="1"/>
      <c r="OOV305" s="1"/>
      <c r="OOW305" s="1"/>
      <c r="OOX305" s="1"/>
      <c r="OOY305" s="1"/>
      <c r="OOZ305" s="1"/>
      <c r="OPA305" s="1"/>
      <c r="OPB305" s="1"/>
      <c r="OPC305" s="1"/>
      <c r="OPD305" s="1"/>
      <c r="OPE305" s="1"/>
      <c r="OPF305" s="1"/>
      <c r="OPG305" s="1"/>
      <c r="OPH305" s="1"/>
      <c r="OPI305" s="1"/>
      <c r="OPJ305" s="1"/>
      <c r="OPK305" s="1"/>
      <c r="OPL305" s="1"/>
      <c r="OPM305" s="1"/>
      <c r="OPN305" s="1"/>
      <c r="OPO305" s="1"/>
      <c r="OPP305" s="1"/>
      <c r="OPQ305" s="1"/>
      <c r="OPR305" s="1"/>
      <c r="OPS305" s="1"/>
      <c r="OPT305" s="1"/>
      <c r="OPU305" s="1"/>
      <c r="OPV305" s="1"/>
      <c r="OPW305" s="1"/>
      <c r="OPX305" s="1"/>
      <c r="OPY305" s="1"/>
      <c r="OPZ305" s="1"/>
      <c r="OQA305" s="1"/>
      <c r="OQB305" s="1"/>
      <c r="OQC305" s="1"/>
      <c r="OQD305" s="1"/>
      <c r="OQE305" s="1"/>
      <c r="OQF305" s="1"/>
      <c r="OQG305" s="1"/>
      <c r="OQH305" s="1"/>
      <c r="OQI305" s="1"/>
      <c r="OQJ305" s="1"/>
      <c r="OQK305" s="1"/>
      <c r="OQL305" s="1"/>
      <c r="OQM305" s="1"/>
      <c r="OQN305" s="1"/>
      <c r="OQO305" s="1"/>
      <c r="OQP305" s="1"/>
      <c r="OQQ305" s="1"/>
      <c r="OQR305" s="1"/>
      <c r="OQS305" s="1"/>
      <c r="OQT305" s="1"/>
      <c r="OQU305" s="1"/>
      <c r="OQV305" s="1"/>
      <c r="OQW305" s="1"/>
      <c r="OQX305" s="1"/>
      <c r="OQY305" s="1"/>
      <c r="OQZ305" s="1"/>
      <c r="ORA305" s="1"/>
      <c r="ORB305" s="1"/>
      <c r="ORC305" s="1"/>
      <c r="ORD305" s="1"/>
      <c r="ORE305" s="1"/>
      <c r="ORF305" s="1"/>
      <c r="ORG305" s="1"/>
      <c r="ORH305" s="1"/>
      <c r="ORI305" s="1"/>
      <c r="ORJ305" s="1"/>
      <c r="ORK305" s="1"/>
      <c r="ORL305" s="1"/>
      <c r="ORM305" s="1"/>
      <c r="ORN305" s="1"/>
      <c r="ORO305" s="1"/>
      <c r="ORP305" s="1"/>
      <c r="ORQ305" s="1"/>
      <c r="ORR305" s="1"/>
      <c r="ORS305" s="1"/>
      <c r="ORT305" s="1"/>
      <c r="ORU305" s="1"/>
      <c r="ORV305" s="1"/>
      <c r="ORW305" s="1"/>
      <c r="ORX305" s="1"/>
      <c r="ORY305" s="1"/>
      <c r="ORZ305" s="1"/>
      <c r="OSA305" s="1"/>
      <c r="OSB305" s="1"/>
      <c r="OSC305" s="1"/>
      <c r="OSD305" s="1"/>
      <c r="OSE305" s="1"/>
      <c r="OSF305" s="1"/>
      <c r="OSG305" s="1"/>
      <c r="OSH305" s="1"/>
      <c r="OSI305" s="1"/>
      <c r="OSJ305" s="1"/>
      <c r="OSK305" s="1"/>
      <c r="OSL305" s="1"/>
      <c r="OSM305" s="1"/>
      <c r="OSN305" s="1"/>
      <c r="OSO305" s="1"/>
      <c r="OSP305" s="1"/>
      <c r="OSQ305" s="1"/>
      <c r="OSR305" s="1"/>
      <c r="OSS305" s="1"/>
      <c r="OST305" s="1"/>
      <c r="OSU305" s="1"/>
      <c r="OSV305" s="1"/>
      <c r="OSW305" s="1"/>
      <c r="OSX305" s="1"/>
      <c r="OSY305" s="1"/>
      <c r="OSZ305" s="1"/>
      <c r="OTA305" s="1"/>
      <c r="OTB305" s="1"/>
      <c r="OTC305" s="1"/>
      <c r="OTD305" s="1"/>
      <c r="OTE305" s="1"/>
      <c r="OTF305" s="1"/>
      <c r="OTG305" s="1"/>
      <c r="OTH305" s="1"/>
      <c r="OTI305" s="1"/>
      <c r="OTJ305" s="1"/>
      <c r="OTK305" s="1"/>
      <c r="OTL305" s="1"/>
      <c r="OTM305" s="1"/>
      <c r="OTN305" s="1"/>
      <c r="OTO305" s="1"/>
      <c r="OTP305" s="1"/>
      <c r="OTQ305" s="1"/>
      <c r="OTR305" s="1"/>
      <c r="OTS305" s="1"/>
      <c r="OTT305" s="1"/>
      <c r="OTU305" s="1"/>
      <c r="OTV305" s="1"/>
      <c r="OTW305" s="1"/>
      <c r="OTX305" s="1"/>
      <c r="OTY305" s="1"/>
      <c r="OTZ305" s="1"/>
      <c r="OUA305" s="1"/>
      <c r="OUB305" s="1"/>
      <c r="OUC305" s="1"/>
      <c r="OUD305" s="1"/>
      <c r="OUE305" s="1"/>
      <c r="OUF305" s="1"/>
      <c r="OUG305" s="1"/>
      <c r="OUH305" s="1"/>
      <c r="OUI305" s="1"/>
      <c r="OUJ305" s="1"/>
      <c r="OUK305" s="1"/>
      <c r="OUL305" s="1"/>
      <c r="OUM305" s="1"/>
      <c r="OUN305" s="1"/>
      <c r="OUO305" s="1"/>
      <c r="OUP305" s="1"/>
      <c r="OUQ305" s="1"/>
      <c r="OUR305" s="1"/>
      <c r="OUS305" s="1"/>
      <c r="OUT305" s="1"/>
      <c r="OUU305" s="1"/>
      <c r="OUV305" s="1"/>
      <c r="OUW305" s="1"/>
      <c r="OUX305" s="1"/>
      <c r="OUY305" s="1"/>
      <c r="OUZ305" s="1"/>
      <c r="OVA305" s="1"/>
      <c r="OVB305" s="1"/>
      <c r="OVC305" s="1"/>
      <c r="OVD305" s="1"/>
      <c r="OVE305" s="1"/>
      <c r="OVF305" s="1"/>
      <c r="OVG305" s="1"/>
      <c r="OVH305" s="1"/>
      <c r="OVI305" s="1"/>
      <c r="OVJ305" s="1"/>
      <c r="OVK305" s="1"/>
      <c r="OVL305" s="1"/>
      <c r="OVM305" s="1"/>
      <c r="OVN305" s="1"/>
      <c r="OVO305" s="1"/>
      <c r="OVP305" s="1"/>
      <c r="OVQ305" s="1"/>
      <c r="OVR305" s="1"/>
      <c r="OVS305" s="1"/>
      <c r="OVT305" s="1"/>
      <c r="OVU305" s="1"/>
      <c r="OVV305" s="1"/>
      <c r="OVW305" s="1"/>
      <c r="OVX305" s="1"/>
      <c r="OVY305" s="1"/>
      <c r="OVZ305" s="1"/>
      <c r="OWA305" s="1"/>
      <c r="OWB305" s="1"/>
      <c r="OWC305" s="1"/>
      <c r="OWD305" s="1"/>
      <c r="OWE305" s="1"/>
      <c r="OWF305" s="1"/>
      <c r="OWG305" s="1"/>
      <c r="OWH305" s="1"/>
      <c r="OWI305" s="1"/>
      <c r="OWJ305" s="1"/>
      <c r="OWK305" s="1"/>
      <c r="OWL305" s="1"/>
      <c r="OWM305" s="1"/>
      <c r="OWN305" s="1"/>
      <c r="OWO305" s="1"/>
      <c r="OWP305" s="1"/>
      <c r="OWQ305" s="1"/>
      <c r="OWR305" s="1"/>
      <c r="OWS305" s="1"/>
      <c r="OWT305" s="1"/>
      <c r="OWU305" s="1"/>
      <c r="OWV305" s="1"/>
      <c r="OWW305" s="1"/>
      <c r="OWX305" s="1"/>
      <c r="OWY305" s="1"/>
      <c r="OWZ305" s="1"/>
      <c r="OXA305" s="1"/>
      <c r="OXB305" s="1"/>
      <c r="OXC305" s="1"/>
      <c r="OXD305" s="1"/>
      <c r="OXE305" s="1"/>
      <c r="OXF305" s="1"/>
      <c r="OXG305" s="1"/>
      <c r="OXH305" s="1"/>
      <c r="OXI305" s="1"/>
      <c r="OXJ305" s="1"/>
      <c r="OXK305" s="1"/>
      <c r="OXL305" s="1"/>
      <c r="OXM305" s="1"/>
      <c r="OXN305" s="1"/>
      <c r="OXO305" s="1"/>
      <c r="OXP305" s="1"/>
      <c r="OXQ305" s="1"/>
      <c r="OXR305" s="1"/>
      <c r="OXS305" s="1"/>
      <c r="OXT305" s="1"/>
      <c r="OXU305" s="1"/>
      <c r="OXV305" s="1"/>
      <c r="OXW305" s="1"/>
      <c r="OXX305" s="1"/>
      <c r="OXY305" s="1"/>
      <c r="OXZ305" s="1"/>
      <c r="OYA305" s="1"/>
      <c r="OYB305" s="1"/>
      <c r="OYC305" s="1"/>
      <c r="OYD305" s="1"/>
      <c r="OYE305" s="1"/>
      <c r="OYF305" s="1"/>
      <c r="OYG305" s="1"/>
      <c r="OYH305" s="1"/>
      <c r="OYI305" s="1"/>
      <c r="OYJ305" s="1"/>
      <c r="OYK305" s="1"/>
      <c r="OYL305" s="1"/>
      <c r="OYM305" s="1"/>
      <c r="OYN305" s="1"/>
      <c r="OYO305" s="1"/>
      <c r="OYP305" s="1"/>
      <c r="OYQ305" s="1"/>
      <c r="OYR305" s="1"/>
      <c r="OYS305" s="1"/>
      <c r="OYT305" s="1"/>
      <c r="OYU305" s="1"/>
      <c r="OYV305" s="1"/>
      <c r="OYW305" s="1"/>
      <c r="OYX305" s="1"/>
      <c r="OYY305" s="1"/>
      <c r="OYZ305" s="1"/>
      <c r="OZA305" s="1"/>
      <c r="OZB305" s="1"/>
      <c r="OZC305" s="1"/>
      <c r="OZD305" s="1"/>
      <c r="OZE305" s="1"/>
      <c r="OZF305" s="1"/>
      <c r="OZG305" s="1"/>
      <c r="OZH305" s="1"/>
      <c r="OZI305" s="1"/>
      <c r="OZJ305" s="1"/>
      <c r="OZK305" s="1"/>
      <c r="OZL305" s="1"/>
      <c r="OZM305" s="1"/>
      <c r="OZN305" s="1"/>
      <c r="OZO305" s="1"/>
      <c r="OZP305" s="1"/>
      <c r="OZQ305" s="1"/>
      <c r="OZR305" s="1"/>
      <c r="OZS305" s="1"/>
      <c r="OZT305" s="1"/>
      <c r="OZU305" s="1"/>
      <c r="OZV305" s="1"/>
      <c r="OZW305" s="1"/>
      <c r="OZX305" s="1"/>
      <c r="OZY305" s="1"/>
      <c r="OZZ305" s="1"/>
      <c r="PAA305" s="1"/>
      <c r="PAB305" s="1"/>
      <c r="PAC305" s="1"/>
      <c r="PAD305" s="1"/>
      <c r="PAE305" s="1"/>
      <c r="PAF305" s="1"/>
      <c r="PAG305" s="1"/>
      <c r="PAH305" s="1"/>
      <c r="PAI305" s="1"/>
      <c r="PAJ305" s="1"/>
      <c r="PAK305" s="1"/>
      <c r="PAL305" s="1"/>
      <c r="PAM305" s="1"/>
      <c r="PAN305" s="1"/>
      <c r="PAO305" s="1"/>
      <c r="PAP305" s="1"/>
      <c r="PAQ305" s="1"/>
      <c r="PAR305" s="1"/>
      <c r="PAS305" s="1"/>
      <c r="PAT305" s="1"/>
      <c r="PAU305" s="1"/>
      <c r="PAV305" s="1"/>
      <c r="PAW305" s="1"/>
      <c r="PAX305" s="1"/>
      <c r="PAY305" s="1"/>
      <c r="PAZ305" s="1"/>
      <c r="PBA305" s="1"/>
      <c r="PBB305" s="1"/>
      <c r="PBC305" s="1"/>
      <c r="PBD305" s="1"/>
      <c r="PBE305" s="1"/>
      <c r="PBF305" s="1"/>
      <c r="PBG305" s="1"/>
      <c r="PBH305" s="1"/>
      <c r="PBI305" s="1"/>
      <c r="PBJ305" s="1"/>
      <c r="PBK305" s="1"/>
      <c r="PBL305" s="1"/>
      <c r="PBM305" s="1"/>
      <c r="PBN305" s="1"/>
      <c r="PBO305" s="1"/>
      <c r="PBP305" s="1"/>
      <c r="PBQ305" s="1"/>
      <c r="PBR305" s="1"/>
      <c r="PBS305" s="1"/>
      <c r="PBT305" s="1"/>
      <c r="PBU305" s="1"/>
      <c r="PBV305" s="1"/>
      <c r="PBW305" s="1"/>
      <c r="PBX305" s="1"/>
      <c r="PBY305" s="1"/>
      <c r="PBZ305" s="1"/>
      <c r="PCA305" s="1"/>
      <c r="PCB305" s="1"/>
      <c r="PCC305" s="1"/>
      <c r="PCD305" s="1"/>
      <c r="PCE305" s="1"/>
      <c r="PCF305" s="1"/>
      <c r="PCG305" s="1"/>
      <c r="PCH305" s="1"/>
      <c r="PCI305" s="1"/>
      <c r="PCJ305" s="1"/>
      <c r="PCK305" s="1"/>
      <c r="PCL305" s="1"/>
      <c r="PCM305" s="1"/>
      <c r="PCN305" s="1"/>
      <c r="PCO305" s="1"/>
      <c r="PCP305" s="1"/>
      <c r="PCQ305" s="1"/>
      <c r="PCR305" s="1"/>
      <c r="PCS305" s="1"/>
      <c r="PCT305" s="1"/>
      <c r="PCU305" s="1"/>
      <c r="PCV305" s="1"/>
      <c r="PCW305" s="1"/>
      <c r="PCX305" s="1"/>
      <c r="PCY305" s="1"/>
      <c r="PCZ305" s="1"/>
      <c r="PDA305" s="1"/>
      <c r="PDB305" s="1"/>
      <c r="PDC305" s="1"/>
      <c r="PDD305" s="1"/>
      <c r="PDE305" s="1"/>
      <c r="PDF305" s="1"/>
      <c r="PDG305" s="1"/>
      <c r="PDH305" s="1"/>
      <c r="PDI305" s="1"/>
      <c r="PDJ305" s="1"/>
      <c r="PDK305" s="1"/>
      <c r="PDL305" s="1"/>
      <c r="PDM305" s="1"/>
      <c r="PDN305" s="1"/>
      <c r="PDO305" s="1"/>
      <c r="PDP305" s="1"/>
      <c r="PDQ305" s="1"/>
      <c r="PDR305" s="1"/>
      <c r="PDS305" s="1"/>
      <c r="PDT305" s="1"/>
      <c r="PDU305" s="1"/>
      <c r="PDV305" s="1"/>
      <c r="PDW305" s="1"/>
      <c r="PDX305" s="1"/>
      <c r="PDY305" s="1"/>
      <c r="PDZ305" s="1"/>
      <c r="PEA305" s="1"/>
      <c r="PEB305" s="1"/>
      <c r="PEC305" s="1"/>
      <c r="PED305" s="1"/>
      <c r="PEE305" s="1"/>
      <c r="PEF305" s="1"/>
      <c r="PEG305" s="1"/>
      <c r="PEH305" s="1"/>
      <c r="PEI305" s="1"/>
      <c r="PEJ305" s="1"/>
      <c r="PEK305" s="1"/>
      <c r="PEL305" s="1"/>
      <c r="PEM305" s="1"/>
      <c r="PEN305" s="1"/>
      <c r="PEO305" s="1"/>
      <c r="PEP305" s="1"/>
      <c r="PEQ305" s="1"/>
      <c r="PER305" s="1"/>
      <c r="PES305" s="1"/>
      <c r="PET305" s="1"/>
      <c r="PEU305" s="1"/>
      <c r="PEV305" s="1"/>
      <c r="PEW305" s="1"/>
      <c r="PEX305" s="1"/>
      <c r="PEY305" s="1"/>
      <c r="PEZ305" s="1"/>
      <c r="PFA305" s="1"/>
      <c r="PFB305" s="1"/>
      <c r="PFC305" s="1"/>
      <c r="PFD305" s="1"/>
      <c r="PFE305" s="1"/>
      <c r="PFF305" s="1"/>
      <c r="PFG305" s="1"/>
      <c r="PFH305" s="1"/>
      <c r="PFI305" s="1"/>
      <c r="PFJ305" s="1"/>
      <c r="PFK305" s="1"/>
      <c r="PFL305" s="1"/>
      <c r="PFM305" s="1"/>
      <c r="PFN305" s="1"/>
      <c r="PFO305" s="1"/>
      <c r="PFP305" s="1"/>
      <c r="PFQ305" s="1"/>
      <c r="PFR305" s="1"/>
      <c r="PFS305" s="1"/>
      <c r="PFT305" s="1"/>
      <c r="PFU305" s="1"/>
      <c r="PFV305" s="1"/>
      <c r="PFW305" s="1"/>
      <c r="PFX305" s="1"/>
      <c r="PFY305" s="1"/>
      <c r="PFZ305" s="1"/>
      <c r="PGA305" s="1"/>
      <c r="PGB305" s="1"/>
      <c r="PGC305" s="1"/>
      <c r="PGD305" s="1"/>
      <c r="PGE305" s="1"/>
      <c r="PGF305" s="1"/>
      <c r="PGG305" s="1"/>
      <c r="PGH305" s="1"/>
      <c r="PGI305" s="1"/>
      <c r="PGJ305" s="1"/>
      <c r="PGK305" s="1"/>
      <c r="PGL305" s="1"/>
      <c r="PGM305" s="1"/>
      <c r="PGN305" s="1"/>
      <c r="PGO305" s="1"/>
      <c r="PGP305" s="1"/>
      <c r="PGQ305" s="1"/>
      <c r="PGR305" s="1"/>
      <c r="PGS305" s="1"/>
      <c r="PGT305" s="1"/>
      <c r="PGU305" s="1"/>
      <c r="PGV305" s="1"/>
      <c r="PGW305" s="1"/>
      <c r="PGX305" s="1"/>
      <c r="PGY305" s="1"/>
      <c r="PGZ305" s="1"/>
      <c r="PHA305" s="1"/>
      <c r="PHB305" s="1"/>
      <c r="PHC305" s="1"/>
      <c r="PHD305" s="1"/>
      <c r="PHE305" s="1"/>
      <c r="PHF305" s="1"/>
      <c r="PHG305" s="1"/>
      <c r="PHH305" s="1"/>
      <c r="PHI305" s="1"/>
      <c r="PHJ305" s="1"/>
      <c r="PHK305" s="1"/>
      <c r="PHL305" s="1"/>
      <c r="PHM305" s="1"/>
      <c r="PHN305" s="1"/>
      <c r="PHO305" s="1"/>
      <c r="PHP305" s="1"/>
      <c r="PHQ305" s="1"/>
      <c r="PHR305" s="1"/>
      <c r="PHS305" s="1"/>
      <c r="PHT305" s="1"/>
      <c r="PHU305" s="1"/>
      <c r="PHV305" s="1"/>
      <c r="PHW305" s="1"/>
      <c r="PHX305" s="1"/>
      <c r="PHY305" s="1"/>
      <c r="PHZ305" s="1"/>
      <c r="PIA305" s="1"/>
      <c r="PIB305" s="1"/>
      <c r="PIC305" s="1"/>
      <c r="PID305" s="1"/>
      <c r="PIE305" s="1"/>
      <c r="PIF305" s="1"/>
      <c r="PIG305" s="1"/>
      <c r="PIH305" s="1"/>
      <c r="PII305" s="1"/>
      <c r="PIJ305" s="1"/>
      <c r="PIK305" s="1"/>
      <c r="PIL305" s="1"/>
      <c r="PIM305" s="1"/>
      <c r="PIN305" s="1"/>
      <c r="PIO305" s="1"/>
      <c r="PIP305" s="1"/>
      <c r="PIQ305" s="1"/>
      <c r="PIR305" s="1"/>
      <c r="PIS305" s="1"/>
      <c r="PIT305" s="1"/>
      <c r="PIU305" s="1"/>
      <c r="PIV305" s="1"/>
      <c r="PIW305" s="1"/>
      <c r="PIX305" s="1"/>
      <c r="PIY305" s="1"/>
      <c r="PIZ305" s="1"/>
      <c r="PJA305" s="1"/>
      <c r="PJB305" s="1"/>
      <c r="PJC305" s="1"/>
      <c r="PJD305" s="1"/>
      <c r="PJE305" s="1"/>
      <c r="PJF305" s="1"/>
      <c r="PJG305" s="1"/>
      <c r="PJH305" s="1"/>
      <c r="PJI305" s="1"/>
      <c r="PJJ305" s="1"/>
      <c r="PJK305" s="1"/>
      <c r="PJL305" s="1"/>
      <c r="PJM305" s="1"/>
      <c r="PJN305" s="1"/>
      <c r="PJO305" s="1"/>
      <c r="PJP305" s="1"/>
      <c r="PJQ305" s="1"/>
      <c r="PJR305" s="1"/>
      <c r="PJS305" s="1"/>
      <c r="PJT305" s="1"/>
      <c r="PJU305" s="1"/>
      <c r="PJV305" s="1"/>
      <c r="PJW305" s="1"/>
      <c r="PJX305" s="1"/>
      <c r="PJY305" s="1"/>
      <c r="PJZ305" s="1"/>
      <c r="PKA305" s="1"/>
      <c r="PKB305" s="1"/>
      <c r="PKC305" s="1"/>
      <c r="PKD305" s="1"/>
      <c r="PKE305" s="1"/>
      <c r="PKF305" s="1"/>
      <c r="PKG305" s="1"/>
      <c r="PKH305" s="1"/>
      <c r="PKI305" s="1"/>
      <c r="PKJ305" s="1"/>
      <c r="PKK305" s="1"/>
      <c r="PKL305" s="1"/>
      <c r="PKM305" s="1"/>
      <c r="PKN305" s="1"/>
      <c r="PKO305" s="1"/>
      <c r="PKP305" s="1"/>
      <c r="PKQ305" s="1"/>
      <c r="PKR305" s="1"/>
      <c r="PKS305" s="1"/>
      <c r="PKT305" s="1"/>
      <c r="PKU305" s="1"/>
      <c r="PKV305" s="1"/>
      <c r="PKW305" s="1"/>
      <c r="PKX305" s="1"/>
      <c r="PKY305" s="1"/>
      <c r="PKZ305" s="1"/>
      <c r="PLA305" s="1"/>
      <c r="PLB305" s="1"/>
      <c r="PLC305" s="1"/>
      <c r="PLD305" s="1"/>
      <c r="PLE305" s="1"/>
      <c r="PLF305" s="1"/>
      <c r="PLG305" s="1"/>
      <c r="PLH305" s="1"/>
      <c r="PLI305" s="1"/>
      <c r="PLJ305" s="1"/>
      <c r="PLK305" s="1"/>
      <c r="PLL305" s="1"/>
      <c r="PLM305" s="1"/>
      <c r="PLN305" s="1"/>
      <c r="PLO305" s="1"/>
      <c r="PLP305" s="1"/>
      <c r="PLQ305" s="1"/>
      <c r="PLR305" s="1"/>
      <c r="PLS305" s="1"/>
      <c r="PLT305" s="1"/>
      <c r="PLU305" s="1"/>
      <c r="PLV305" s="1"/>
      <c r="PLW305" s="1"/>
      <c r="PLX305" s="1"/>
      <c r="PLY305" s="1"/>
      <c r="PLZ305" s="1"/>
      <c r="PMA305" s="1"/>
      <c r="PMB305" s="1"/>
      <c r="PMC305" s="1"/>
      <c r="PMD305" s="1"/>
      <c r="PME305" s="1"/>
      <c r="PMF305" s="1"/>
      <c r="PMG305" s="1"/>
      <c r="PMH305" s="1"/>
      <c r="PMI305" s="1"/>
      <c r="PMJ305" s="1"/>
      <c r="PMK305" s="1"/>
      <c r="PML305" s="1"/>
      <c r="PMM305" s="1"/>
      <c r="PMN305" s="1"/>
      <c r="PMO305" s="1"/>
      <c r="PMP305" s="1"/>
      <c r="PMQ305" s="1"/>
      <c r="PMR305" s="1"/>
      <c r="PMS305" s="1"/>
      <c r="PMT305" s="1"/>
      <c r="PMU305" s="1"/>
      <c r="PMV305" s="1"/>
      <c r="PMW305" s="1"/>
      <c r="PMX305" s="1"/>
      <c r="PMY305" s="1"/>
      <c r="PMZ305" s="1"/>
      <c r="PNA305" s="1"/>
      <c r="PNB305" s="1"/>
      <c r="PNC305" s="1"/>
      <c r="PND305" s="1"/>
      <c r="PNE305" s="1"/>
      <c r="PNF305" s="1"/>
      <c r="PNG305" s="1"/>
      <c r="PNH305" s="1"/>
      <c r="PNI305" s="1"/>
      <c r="PNJ305" s="1"/>
      <c r="PNK305" s="1"/>
      <c r="PNL305" s="1"/>
      <c r="PNM305" s="1"/>
      <c r="PNN305" s="1"/>
      <c r="PNO305" s="1"/>
      <c r="PNP305" s="1"/>
      <c r="PNQ305" s="1"/>
      <c r="PNR305" s="1"/>
      <c r="PNS305" s="1"/>
      <c r="PNT305" s="1"/>
      <c r="PNU305" s="1"/>
      <c r="PNV305" s="1"/>
      <c r="PNW305" s="1"/>
      <c r="PNX305" s="1"/>
      <c r="PNY305" s="1"/>
      <c r="PNZ305" s="1"/>
      <c r="POA305" s="1"/>
      <c r="POB305" s="1"/>
      <c r="POC305" s="1"/>
      <c r="POD305" s="1"/>
      <c r="POE305" s="1"/>
      <c r="POF305" s="1"/>
      <c r="POG305" s="1"/>
      <c r="POH305" s="1"/>
      <c r="POI305" s="1"/>
      <c r="POJ305" s="1"/>
      <c r="POK305" s="1"/>
      <c r="POL305" s="1"/>
      <c r="POM305" s="1"/>
      <c r="PON305" s="1"/>
      <c r="POO305" s="1"/>
      <c r="POP305" s="1"/>
      <c r="POQ305" s="1"/>
      <c r="POR305" s="1"/>
      <c r="POS305" s="1"/>
      <c r="POT305" s="1"/>
      <c r="POU305" s="1"/>
      <c r="POV305" s="1"/>
      <c r="POW305" s="1"/>
      <c r="POX305" s="1"/>
      <c r="POY305" s="1"/>
      <c r="POZ305" s="1"/>
      <c r="PPA305" s="1"/>
      <c r="PPB305" s="1"/>
      <c r="PPC305" s="1"/>
      <c r="PPD305" s="1"/>
      <c r="PPE305" s="1"/>
      <c r="PPF305" s="1"/>
      <c r="PPG305" s="1"/>
      <c r="PPH305" s="1"/>
      <c r="PPI305" s="1"/>
      <c r="PPJ305" s="1"/>
      <c r="PPK305" s="1"/>
      <c r="PPL305" s="1"/>
      <c r="PPM305" s="1"/>
      <c r="PPN305" s="1"/>
      <c r="PPO305" s="1"/>
      <c r="PPP305" s="1"/>
      <c r="PPQ305" s="1"/>
      <c r="PPR305" s="1"/>
      <c r="PPS305" s="1"/>
      <c r="PPT305" s="1"/>
      <c r="PPU305" s="1"/>
      <c r="PPV305" s="1"/>
      <c r="PPW305" s="1"/>
      <c r="PPX305" s="1"/>
      <c r="PPY305" s="1"/>
      <c r="PPZ305" s="1"/>
      <c r="PQA305" s="1"/>
      <c r="PQB305" s="1"/>
      <c r="PQC305" s="1"/>
      <c r="PQD305" s="1"/>
      <c r="PQE305" s="1"/>
      <c r="PQF305" s="1"/>
      <c r="PQG305" s="1"/>
      <c r="PQH305" s="1"/>
      <c r="PQI305" s="1"/>
      <c r="PQJ305" s="1"/>
      <c r="PQK305" s="1"/>
      <c r="PQL305" s="1"/>
      <c r="PQM305" s="1"/>
      <c r="PQN305" s="1"/>
      <c r="PQO305" s="1"/>
      <c r="PQP305" s="1"/>
      <c r="PQQ305" s="1"/>
      <c r="PQR305" s="1"/>
      <c r="PQS305" s="1"/>
      <c r="PQT305" s="1"/>
      <c r="PQU305" s="1"/>
      <c r="PQV305" s="1"/>
      <c r="PQW305" s="1"/>
      <c r="PQX305" s="1"/>
      <c r="PQY305" s="1"/>
      <c r="PQZ305" s="1"/>
      <c r="PRA305" s="1"/>
      <c r="PRB305" s="1"/>
      <c r="PRC305" s="1"/>
      <c r="PRD305" s="1"/>
      <c r="PRE305" s="1"/>
      <c r="PRF305" s="1"/>
      <c r="PRG305" s="1"/>
      <c r="PRH305" s="1"/>
      <c r="PRI305" s="1"/>
      <c r="PRJ305" s="1"/>
      <c r="PRK305" s="1"/>
      <c r="PRL305" s="1"/>
      <c r="PRM305" s="1"/>
      <c r="PRN305" s="1"/>
      <c r="PRO305" s="1"/>
      <c r="PRP305" s="1"/>
      <c r="PRQ305" s="1"/>
      <c r="PRR305" s="1"/>
      <c r="PRS305" s="1"/>
      <c r="PRT305" s="1"/>
      <c r="PRU305" s="1"/>
      <c r="PRV305" s="1"/>
      <c r="PRW305" s="1"/>
      <c r="PRX305" s="1"/>
      <c r="PRY305" s="1"/>
      <c r="PRZ305" s="1"/>
      <c r="PSA305" s="1"/>
      <c r="PSB305" s="1"/>
      <c r="PSC305" s="1"/>
      <c r="PSD305" s="1"/>
      <c r="PSE305" s="1"/>
      <c r="PSF305" s="1"/>
      <c r="PSG305" s="1"/>
      <c r="PSH305" s="1"/>
      <c r="PSI305" s="1"/>
      <c r="PSJ305" s="1"/>
      <c r="PSK305" s="1"/>
      <c r="PSL305" s="1"/>
      <c r="PSM305" s="1"/>
      <c r="PSN305" s="1"/>
      <c r="PSO305" s="1"/>
      <c r="PSP305" s="1"/>
      <c r="PSQ305" s="1"/>
      <c r="PSR305" s="1"/>
      <c r="PSS305" s="1"/>
      <c r="PST305" s="1"/>
      <c r="PSU305" s="1"/>
      <c r="PSV305" s="1"/>
      <c r="PSW305" s="1"/>
      <c r="PSX305" s="1"/>
      <c r="PSY305" s="1"/>
      <c r="PSZ305" s="1"/>
      <c r="PTA305" s="1"/>
      <c r="PTB305" s="1"/>
      <c r="PTC305" s="1"/>
      <c r="PTD305" s="1"/>
      <c r="PTE305" s="1"/>
      <c r="PTF305" s="1"/>
      <c r="PTG305" s="1"/>
      <c r="PTH305" s="1"/>
      <c r="PTI305" s="1"/>
      <c r="PTJ305" s="1"/>
      <c r="PTK305" s="1"/>
      <c r="PTL305" s="1"/>
      <c r="PTM305" s="1"/>
      <c r="PTN305" s="1"/>
      <c r="PTO305" s="1"/>
      <c r="PTP305" s="1"/>
      <c r="PTQ305" s="1"/>
      <c r="PTR305" s="1"/>
      <c r="PTS305" s="1"/>
      <c r="PTT305" s="1"/>
      <c r="PTU305" s="1"/>
      <c r="PTV305" s="1"/>
      <c r="PTW305" s="1"/>
      <c r="PTX305" s="1"/>
      <c r="PTY305" s="1"/>
      <c r="PTZ305" s="1"/>
      <c r="PUA305" s="1"/>
      <c r="PUB305" s="1"/>
      <c r="PUC305" s="1"/>
      <c r="PUD305" s="1"/>
      <c r="PUE305" s="1"/>
      <c r="PUF305" s="1"/>
      <c r="PUG305" s="1"/>
      <c r="PUH305" s="1"/>
      <c r="PUI305" s="1"/>
      <c r="PUJ305" s="1"/>
      <c r="PUK305" s="1"/>
      <c r="PUL305" s="1"/>
      <c r="PUM305" s="1"/>
      <c r="PUN305" s="1"/>
      <c r="PUO305" s="1"/>
      <c r="PUP305" s="1"/>
      <c r="PUQ305" s="1"/>
      <c r="PUR305" s="1"/>
      <c r="PUS305" s="1"/>
      <c r="PUT305" s="1"/>
      <c r="PUU305" s="1"/>
      <c r="PUV305" s="1"/>
      <c r="PUW305" s="1"/>
      <c r="PUX305" s="1"/>
      <c r="PUY305" s="1"/>
      <c r="PUZ305" s="1"/>
      <c r="PVA305" s="1"/>
      <c r="PVB305" s="1"/>
      <c r="PVC305" s="1"/>
      <c r="PVD305" s="1"/>
      <c r="PVE305" s="1"/>
      <c r="PVF305" s="1"/>
      <c r="PVG305" s="1"/>
      <c r="PVH305" s="1"/>
      <c r="PVI305" s="1"/>
      <c r="PVJ305" s="1"/>
      <c r="PVK305" s="1"/>
      <c r="PVL305" s="1"/>
      <c r="PVM305" s="1"/>
      <c r="PVN305" s="1"/>
      <c r="PVO305" s="1"/>
      <c r="PVP305" s="1"/>
      <c r="PVQ305" s="1"/>
      <c r="PVR305" s="1"/>
      <c r="PVS305" s="1"/>
      <c r="PVT305" s="1"/>
      <c r="PVU305" s="1"/>
      <c r="PVV305" s="1"/>
      <c r="PVW305" s="1"/>
      <c r="PVX305" s="1"/>
      <c r="PVY305" s="1"/>
      <c r="PVZ305" s="1"/>
      <c r="PWA305" s="1"/>
      <c r="PWB305" s="1"/>
      <c r="PWC305" s="1"/>
      <c r="PWD305" s="1"/>
      <c r="PWE305" s="1"/>
      <c r="PWF305" s="1"/>
      <c r="PWG305" s="1"/>
      <c r="PWH305" s="1"/>
      <c r="PWI305" s="1"/>
      <c r="PWJ305" s="1"/>
      <c r="PWK305" s="1"/>
      <c r="PWL305" s="1"/>
      <c r="PWM305" s="1"/>
      <c r="PWN305" s="1"/>
      <c r="PWO305" s="1"/>
      <c r="PWP305" s="1"/>
      <c r="PWQ305" s="1"/>
      <c r="PWR305" s="1"/>
      <c r="PWS305" s="1"/>
      <c r="PWT305" s="1"/>
      <c r="PWU305" s="1"/>
      <c r="PWV305" s="1"/>
      <c r="PWW305" s="1"/>
      <c r="PWX305" s="1"/>
      <c r="PWY305" s="1"/>
      <c r="PWZ305" s="1"/>
      <c r="PXA305" s="1"/>
      <c r="PXB305" s="1"/>
      <c r="PXC305" s="1"/>
      <c r="PXD305" s="1"/>
      <c r="PXE305" s="1"/>
      <c r="PXF305" s="1"/>
      <c r="PXG305" s="1"/>
      <c r="PXH305" s="1"/>
      <c r="PXI305" s="1"/>
      <c r="PXJ305" s="1"/>
      <c r="PXK305" s="1"/>
      <c r="PXL305" s="1"/>
      <c r="PXM305" s="1"/>
      <c r="PXN305" s="1"/>
      <c r="PXO305" s="1"/>
      <c r="PXP305" s="1"/>
      <c r="PXQ305" s="1"/>
      <c r="PXR305" s="1"/>
      <c r="PXS305" s="1"/>
      <c r="PXT305" s="1"/>
      <c r="PXU305" s="1"/>
      <c r="PXV305" s="1"/>
      <c r="PXW305" s="1"/>
      <c r="PXX305" s="1"/>
      <c r="PXY305" s="1"/>
      <c r="PXZ305" s="1"/>
      <c r="PYA305" s="1"/>
      <c r="PYB305" s="1"/>
      <c r="PYC305" s="1"/>
      <c r="PYD305" s="1"/>
      <c r="PYE305" s="1"/>
      <c r="PYF305" s="1"/>
      <c r="PYG305" s="1"/>
      <c r="PYH305" s="1"/>
      <c r="PYI305" s="1"/>
      <c r="PYJ305" s="1"/>
      <c r="PYK305" s="1"/>
      <c r="PYL305" s="1"/>
      <c r="PYM305" s="1"/>
      <c r="PYN305" s="1"/>
      <c r="PYO305" s="1"/>
      <c r="PYP305" s="1"/>
      <c r="PYQ305" s="1"/>
      <c r="PYR305" s="1"/>
      <c r="PYS305" s="1"/>
      <c r="PYT305" s="1"/>
      <c r="PYU305" s="1"/>
      <c r="PYV305" s="1"/>
      <c r="PYW305" s="1"/>
      <c r="PYX305" s="1"/>
      <c r="PYY305" s="1"/>
      <c r="PYZ305" s="1"/>
      <c r="PZA305" s="1"/>
      <c r="PZB305" s="1"/>
      <c r="PZC305" s="1"/>
      <c r="PZD305" s="1"/>
      <c r="PZE305" s="1"/>
      <c r="PZF305" s="1"/>
      <c r="PZG305" s="1"/>
      <c r="PZH305" s="1"/>
      <c r="PZI305" s="1"/>
      <c r="PZJ305" s="1"/>
      <c r="PZK305" s="1"/>
      <c r="PZL305" s="1"/>
      <c r="PZM305" s="1"/>
      <c r="PZN305" s="1"/>
      <c r="PZO305" s="1"/>
      <c r="PZP305" s="1"/>
      <c r="PZQ305" s="1"/>
      <c r="PZR305" s="1"/>
      <c r="PZS305" s="1"/>
      <c r="PZT305" s="1"/>
      <c r="PZU305" s="1"/>
      <c r="PZV305" s="1"/>
      <c r="PZW305" s="1"/>
      <c r="PZX305" s="1"/>
      <c r="PZY305" s="1"/>
      <c r="PZZ305" s="1"/>
      <c r="QAA305" s="1"/>
      <c r="QAB305" s="1"/>
      <c r="QAC305" s="1"/>
      <c r="QAD305" s="1"/>
      <c r="QAE305" s="1"/>
      <c r="QAF305" s="1"/>
      <c r="QAG305" s="1"/>
      <c r="QAH305" s="1"/>
      <c r="QAI305" s="1"/>
      <c r="QAJ305" s="1"/>
      <c r="QAK305" s="1"/>
      <c r="QAL305" s="1"/>
      <c r="QAM305" s="1"/>
      <c r="QAN305" s="1"/>
      <c r="QAO305" s="1"/>
      <c r="QAP305" s="1"/>
      <c r="QAQ305" s="1"/>
      <c r="QAR305" s="1"/>
      <c r="QAS305" s="1"/>
      <c r="QAT305" s="1"/>
      <c r="QAU305" s="1"/>
      <c r="QAV305" s="1"/>
      <c r="QAW305" s="1"/>
      <c r="QAX305" s="1"/>
      <c r="QAY305" s="1"/>
      <c r="QAZ305" s="1"/>
      <c r="QBA305" s="1"/>
      <c r="QBB305" s="1"/>
      <c r="QBC305" s="1"/>
      <c r="QBD305" s="1"/>
      <c r="QBE305" s="1"/>
      <c r="QBF305" s="1"/>
      <c r="QBG305" s="1"/>
      <c r="QBH305" s="1"/>
      <c r="QBI305" s="1"/>
      <c r="QBJ305" s="1"/>
      <c r="QBK305" s="1"/>
      <c r="QBL305" s="1"/>
      <c r="QBM305" s="1"/>
      <c r="QBN305" s="1"/>
      <c r="QBO305" s="1"/>
      <c r="QBP305" s="1"/>
      <c r="QBQ305" s="1"/>
      <c r="QBR305" s="1"/>
      <c r="QBS305" s="1"/>
      <c r="QBT305" s="1"/>
      <c r="QBU305" s="1"/>
      <c r="QBV305" s="1"/>
      <c r="QBW305" s="1"/>
      <c r="QBX305" s="1"/>
      <c r="QBY305" s="1"/>
      <c r="QBZ305" s="1"/>
      <c r="QCA305" s="1"/>
      <c r="QCB305" s="1"/>
      <c r="QCC305" s="1"/>
      <c r="QCD305" s="1"/>
      <c r="QCE305" s="1"/>
      <c r="QCF305" s="1"/>
      <c r="QCG305" s="1"/>
      <c r="QCH305" s="1"/>
      <c r="QCI305" s="1"/>
      <c r="QCJ305" s="1"/>
      <c r="QCK305" s="1"/>
      <c r="QCL305" s="1"/>
      <c r="QCM305" s="1"/>
      <c r="QCN305" s="1"/>
      <c r="QCO305" s="1"/>
      <c r="QCP305" s="1"/>
      <c r="QCQ305" s="1"/>
      <c r="QCR305" s="1"/>
      <c r="QCS305" s="1"/>
      <c r="QCT305" s="1"/>
      <c r="QCU305" s="1"/>
      <c r="QCV305" s="1"/>
      <c r="QCW305" s="1"/>
      <c r="QCX305" s="1"/>
      <c r="QCY305" s="1"/>
      <c r="QCZ305" s="1"/>
      <c r="QDA305" s="1"/>
      <c r="QDB305" s="1"/>
      <c r="QDC305" s="1"/>
      <c r="QDD305" s="1"/>
      <c r="QDE305" s="1"/>
      <c r="QDF305" s="1"/>
      <c r="QDG305" s="1"/>
      <c r="QDH305" s="1"/>
      <c r="QDI305" s="1"/>
      <c r="QDJ305" s="1"/>
      <c r="QDK305" s="1"/>
      <c r="QDL305" s="1"/>
      <c r="QDM305" s="1"/>
      <c r="QDN305" s="1"/>
      <c r="QDO305" s="1"/>
      <c r="QDP305" s="1"/>
      <c r="QDQ305" s="1"/>
      <c r="QDR305" s="1"/>
      <c r="QDS305" s="1"/>
      <c r="QDT305" s="1"/>
      <c r="QDU305" s="1"/>
      <c r="QDV305" s="1"/>
      <c r="QDW305" s="1"/>
      <c r="QDX305" s="1"/>
      <c r="QDY305" s="1"/>
      <c r="QDZ305" s="1"/>
      <c r="QEA305" s="1"/>
      <c r="QEB305" s="1"/>
      <c r="QEC305" s="1"/>
      <c r="QED305" s="1"/>
      <c r="QEE305" s="1"/>
      <c r="QEF305" s="1"/>
      <c r="QEG305" s="1"/>
      <c r="QEH305" s="1"/>
      <c r="QEI305" s="1"/>
      <c r="QEJ305" s="1"/>
      <c r="QEK305" s="1"/>
      <c r="QEL305" s="1"/>
      <c r="QEM305" s="1"/>
      <c r="QEN305" s="1"/>
      <c r="QEO305" s="1"/>
      <c r="QEP305" s="1"/>
      <c r="QEQ305" s="1"/>
      <c r="QER305" s="1"/>
      <c r="QES305" s="1"/>
      <c r="QET305" s="1"/>
      <c r="QEU305" s="1"/>
      <c r="QEV305" s="1"/>
      <c r="QEW305" s="1"/>
      <c r="QEX305" s="1"/>
      <c r="QEY305" s="1"/>
      <c r="QEZ305" s="1"/>
      <c r="QFA305" s="1"/>
      <c r="QFB305" s="1"/>
      <c r="QFC305" s="1"/>
      <c r="QFD305" s="1"/>
      <c r="QFE305" s="1"/>
      <c r="QFF305" s="1"/>
      <c r="QFG305" s="1"/>
      <c r="QFH305" s="1"/>
      <c r="QFI305" s="1"/>
      <c r="QFJ305" s="1"/>
      <c r="QFK305" s="1"/>
      <c r="QFL305" s="1"/>
      <c r="QFM305" s="1"/>
      <c r="QFN305" s="1"/>
      <c r="QFO305" s="1"/>
      <c r="QFP305" s="1"/>
      <c r="QFQ305" s="1"/>
      <c r="QFR305" s="1"/>
      <c r="QFS305" s="1"/>
      <c r="QFT305" s="1"/>
      <c r="QFU305" s="1"/>
      <c r="QFV305" s="1"/>
      <c r="QFW305" s="1"/>
      <c r="QFX305" s="1"/>
      <c r="QFY305" s="1"/>
      <c r="QFZ305" s="1"/>
      <c r="QGA305" s="1"/>
      <c r="QGB305" s="1"/>
      <c r="QGC305" s="1"/>
      <c r="QGD305" s="1"/>
      <c r="QGE305" s="1"/>
      <c r="QGF305" s="1"/>
      <c r="QGG305" s="1"/>
      <c r="QGH305" s="1"/>
      <c r="QGI305" s="1"/>
      <c r="QGJ305" s="1"/>
      <c r="QGK305" s="1"/>
      <c r="QGL305" s="1"/>
      <c r="QGM305" s="1"/>
      <c r="QGN305" s="1"/>
      <c r="QGO305" s="1"/>
      <c r="QGP305" s="1"/>
      <c r="QGQ305" s="1"/>
      <c r="QGR305" s="1"/>
      <c r="QGS305" s="1"/>
      <c r="QGT305" s="1"/>
      <c r="QGU305" s="1"/>
      <c r="QGV305" s="1"/>
      <c r="QGW305" s="1"/>
      <c r="QGX305" s="1"/>
      <c r="QGY305" s="1"/>
      <c r="QGZ305" s="1"/>
      <c r="QHA305" s="1"/>
      <c r="QHB305" s="1"/>
      <c r="QHC305" s="1"/>
      <c r="QHD305" s="1"/>
      <c r="QHE305" s="1"/>
      <c r="QHF305" s="1"/>
      <c r="QHG305" s="1"/>
      <c r="QHH305" s="1"/>
      <c r="QHI305" s="1"/>
      <c r="QHJ305" s="1"/>
      <c r="QHK305" s="1"/>
      <c r="QHL305" s="1"/>
      <c r="QHM305" s="1"/>
      <c r="QHN305" s="1"/>
      <c r="QHO305" s="1"/>
      <c r="QHP305" s="1"/>
      <c r="QHQ305" s="1"/>
      <c r="QHR305" s="1"/>
      <c r="QHS305" s="1"/>
      <c r="QHT305" s="1"/>
      <c r="QHU305" s="1"/>
      <c r="QHV305" s="1"/>
      <c r="QHW305" s="1"/>
      <c r="QHX305" s="1"/>
      <c r="QHY305" s="1"/>
      <c r="QHZ305" s="1"/>
      <c r="QIA305" s="1"/>
      <c r="QIB305" s="1"/>
      <c r="QIC305" s="1"/>
      <c r="QID305" s="1"/>
      <c r="QIE305" s="1"/>
      <c r="QIF305" s="1"/>
      <c r="QIG305" s="1"/>
      <c r="QIH305" s="1"/>
      <c r="QII305" s="1"/>
      <c r="QIJ305" s="1"/>
      <c r="QIK305" s="1"/>
      <c r="QIL305" s="1"/>
      <c r="QIM305" s="1"/>
      <c r="QIN305" s="1"/>
      <c r="QIO305" s="1"/>
      <c r="QIP305" s="1"/>
      <c r="QIQ305" s="1"/>
      <c r="QIR305" s="1"/>
      <c r="QIS305" s="1"/>
      <c r="QIT305" s="1"/>
      <c r="QIU305" s="1"/>
      <c r="QIV305" s="1"/>
      <c r="QIW305" s="1"/>
      <c r="QIX305" s="1"/>
      <c r="QIY305" s="1"/>
      <c r="QIZ305" s="1"/>
      <c r="QJA305" s="1"/>
      <c r="QJB305" s="1"/>
      <c r="QJC305" s="1"/>
      <c r="QJD305" s="1"/>
      <c r="QJE305" s="1"/>
      <c r="QJF305" s="1"/>
      <c r="QJG305" s="1"/>
      <c r="QJH305" s="1"/>
      <c r="QJI305" s="1"/>
      <c r="QJJ305" s="1"/>
      <c r="QJK305" s="1"/>
      <c r="QJL305" s="1"/>
      <c r="QJM305" s="1"/>
      <c r="QJN305" s="1"/>
      <c r="QJO305" s="1"/>
      <c r="QJP305" s="1"/>
      <c r="QJQ305" s="1"/>
      <c r="QJR305" s="1"/>
      <c r="QJS305" s="1"/>
      <c r="QJT305" s="1"/>
      <c r="QJU305" s="1"/>
      <c r="QJV305" s="1"/>
      <c r="QJW305" s="1"/>
      <c r="QJX305" s="1"/>
      <c r="QJY305" s="1"/>
      <c r="QJZ305" s="1"/>
      <c r="QKA305" s="1"/>
      <c r="QKB305" s="1"/>
      <c r="QKC305" s="1"/>
      <c r="QKD305" s="1"/>
      <c r="QKE305" s="1"/>
      <c r="QKF305" s="1"/>
      <c r="QKG305" s="1"/>
      <c r="QKH305" s="1"/>
      <c r="QKI305" s="1"/>
      <c r="QKJ305" s="1"/>
      <c r="QKK305" s="1"/>
      <c r="QKL305" s="1"/>
      <c r="QKM305" s="1"/>
      <c r="QKN305" s="1"/>
      <c r="QKO305" s="1"/>
      <c r="QKP305" s="1"/>
      <c r="QKQ305" s="1"/>
      <c r="QKR305" s="1"/>
      <c r="QKS305" s="1"/>
      <c r="QKT305" s="1"/>
      <c r="QKU305" s="1"/>
      <c r="QKV305" s="1"/>
      <c r="QKW305" s="1"/>
      <c r="QKX305" s="1"/>
      <c r="QKY305" s="1"/>
      <c r="QKZ305" s="1"/>
      <c r="QLA305" s="1"/>
      <c r="QLB305" s="1"/>
      <c r="QLC305" s="1"/>
      <c r="QLD305" s="1"/>
      <c r="QLE305" s="1"/>
      <c r="QLF305" s="1"/>
      <c r="QLG305" s="1"/>
      <c r="QLH305" s="1"/>
      <c r="QLI305" s="1"/>
      <c r="QLJ305" s="1"/>
      <c r="QLK305" s="1"/>
      <c r="QLL305" s="1"/>
      <c r="QLM305" s="1"/>
      <c r="QLN305" s="1"/>
      <c r="QLO305" s="1"/>
      <c r="QLP305" s="1"/>
      <c r="QLQ305" s="1"/>
      <c r="QLR305" s="1"/>
      <c r="QLS305" s="1"/>
      <c r="QLT305" s="1"/>
      <c r="QLU305" s="1"/>
      <c r="QLV305" s="1"/>
      <c r="QLW305" s="1"/>
      <c r="QLX305" s="1"/>
      <c r="QLY305" s="1"/>
      <c r="QLZ305" s="1"/>
      <c r="QMA305" s="1"/>
      <c r="QMB305" s="1"/>
      <c r="QMC305" s="1"/>
      <c r="QMD305" s="1"/>
      <c r="QME305" s="1"/>
      <c r="QMF305" s="1"/>
      <c r="QMG305" s="1"/>
      <c r="QMH305" s="1"/>
      <c r="QMI305" s="1"/>
      <c r="QMJ305" s="1"/>
      <c r="QMK305" s="1"/>
      <c r="QML305" s="1"/>
      <c r="QMM305" s="1"/>
      <c r="QMN305" s="1"/>
      <c r="QMO305" s="1"/>
      <c r="QMP305" s="1"/>
      <c r="QMQ305" s="1"/>
      <c r="QMR305" s="1"/>
      <c r="QMS305" s="1"/>
      <c r="QMT305" s="1"/>
      <c r="QMU305" s="1"/>
      <c r="QMV305" s="1"/>
      <c r="QMW305" s="1"/>
      <c r="QMX305" s="1"/>
      <c r="QMY305" s="1"/>
      <c r="QMZ305" s="1"/>
      <c r="QNA305" s="1"/>
      <c r="QNB305" s="1"/>
      <c r="QNC305" s="1"/>
      <c r="QND305" s="1"/>
      <c r="QNE305" s="1"/>
      <c r="QNF305" s="1"/>
      <c r="QNG305" s="1"/>
      <c r="QNH305" s="1"/>
      <c r="QNI305" s="1"/>
      <c r="QNJ305" s="1"/>
      <c r="QNK305" s="1"/>
      <c r="QNL305" s="1"/>
      <c r="QNM305" s="1"/>
      <c r="QNN305" s="1"/>
      <c r="QNO305" s="1"/>
      <c r="QNP305" s="1"/>
      <c r="QNQ305" s="1"/>
      <c r="QNR305" s="1"/>
      <c r="QNS305" s="1"/>
      <c r="QNT305" s="1"/>
      <c r="QNU305" s="1"/>
      <c r="QNV305" s="1"/>
      <c r="QNW305" s="1"/>
      <c r="QNX305" s="1"/>
      <c r="QNY305" s="1"/>
      <c r="QNZ305" s="1"/>
      <c r="QOA305" s="1"/>
      <c r="QOB305" s="1"/>
      <c r="QOC305" s="1"/>
      <c r="QOD305" s="1"/>
      <c r="QOE305" s="1"/>
      <c r="QOF305" s="1"/>
      <c r="QOG305" s="1"/>
      <c r="QOH305" s="1"/>
      <c r="QOI305" s="1"/>
      <c r="QOJ305" s="1"/>
      <c r="QOK305" s="1"/>
      <c r="QOL305" s="1"/>
      <c r="QOM305" s="1"/>
      <c r="QON305" s="1"/>
      <c r="QOO305" s="1"/>
      <c r="QOP305" s="1"/>
      <c r="QOQ305" s="1"/>
      <c r="QOR305" s="1"/>
      <c r="QOS305" s="1"/>
      <c r="QOT305" s="1"/>
      <c r="QOU305" s="1"/>
      <c r="QOV305" s="1"/>
      <c r="QOW305" s="1"/>
      <c r="QOX305" s="1"/>
      <c r="QOY305" s="1"/>
      <c r="QOZ305" s="1"/>
      <c r="QPA305" s="1"/>
      <c r="QPB305" s="1"/>
      <c r="QPC305" s="1"/>
      <c r="QPD305" s="1"/>
      <c r="QPE305" s="1"/>
      <c r="QPF305" s="1"/>
      <c r="QPG305" s="1"/>
      <c r="QPH305" s="1"/>
      <c r="QPI305" s="1"/>
      <c r="QPJ305" s="1"/>
      <c r="QPK305" s="1"/>
      <c r="QPL305" s="1"/>
      <c r="QPM305" s="1"/>
      <c r="QPN305" s="1"/>
      <c r="QPO305" s="1"/>
      <c r="QPP305" s="1"/>
      <c r="QPQ305" s="1"/>
      <c r="QPR305" s="1"/>
      <c r="QPS305" s="1"/>
      <c r="QPT305" s="1"/>
      <c r="QPU305" s="1"/>
      <c r="QPV305" s="1"/>
      <c r="QPW305" s="1"/>
      <c r="QPX305" s="1"/>
      <c r="QPY305" s="1"/>
      <c r="QPZ305" s="1"/>
      <c r="QQA305" s="1"/>
      <c r="QQB305" s="1"/>
      <c r="QQC305" s="1"/>
      <c r="QQD305" s="1"/>
      <c r="QQE305" s="1"/>
      <c r="QQF305" s="1"/>
      <c r="QQG305" s="1"/>
      <c r="QQH305" s="1"/>
      <c r="QQI305" s="1"/>
      <c r="QQJ305" s="1"/>
      <c r="QQK305" s="1"/>
      <c r="QQL305" s="1"/>
      <c r="QQM305" s="1"/>
      <c r="QQN305" s="1"/>
      <c r="QQO305" s="1"/>
      <c r="QQP305" s="1"/>
      <c r="QQQ305" s="1"/>
      <c r="QQR305" s="1"/>
      <c r="QQS305" s="1"/>
      <c r="QQT305" s="1"/>
      <c r="QQU305" s="1"/>
      <c r="QQV305" s="1"/>
      <c r="QQW305" s="1"/>
      <c r="QQX305" s="1"/>
      <c r="QQY305" s="1"/>
      <c r="QQZ305" s="1"/>
      <c r="QRA305" s="1"/>
      <c r="QRB305" s="1"/>
      <c r="QRC305" s="1"/>
      <c r="QRD305" s="1"/>
      <c r="QRE305" s="1"/>
      <c r="QRF305" s="1"/>
      <c r="QRG305" s="1"/>
      <c r="QRH305" s="1"/>
      <c r="QRI305" s="1"/>
      <c r="QRJ305" s="1"/>
      <c r="QRK305" s="1"/>
      <c r="QRL305" s="1"/>
      <c r="QRM305" s="1"/>
      <c r="QRN305" s="1"/>
      <c r="QRO305" s="1"/>
      <c r="QRP305" s="1"/>
      <c r="QRQ305" s="1"/>
      <c r="QRR305" s="1"/>
      <c r="QRS305" s="1"/>
      <c r="QRT305" s="1"/>
      <c r="QRU305" s="1"/>
      <c r="QRV305" s="1"/>
      <c r="QRW305" s="1"/>
      <c r="QRX305" s="1"/>
      <c r="QRY305" s="1"/>
      <c r="QRZ305" s="1"/>
      <c r="QSA305" s="1"/>
      <c r="QSB305" s="1"/>
      <c r="QSC305" s="1"/>
      <c r="QSD305" s="1"/>
      <c r="QSE305" s="1"/>
      <c r="QSF305" s="1"/>
      <c r="QSG305" s="1"/>
      <c r="QSH305" s="1"/>
      <c r="QSI305" s="1"/>
      <c r="QSJ305" s="1"/>
      <c r="QSK305" s="1"/>
      <c r="QSL305" s="1"/>
      <c r="QSM305" s="1"/>
      <c r="QSN305" s="1"/>
      <c r="QSO305" s="1"/>
      <c r="QSP305" s="1"/>
      <c r="QSQ305" s="1"/>
      <c r="QSR305" s="1"/>
      <c r="QSS305" s="1"/>
      <c r="QST305" s="1"/>
      <c r="QSU305" s="1"/>
      <c r="QSV305" s="1"/>
      <c r="QSW305" s="1"/>
      <c r="QSX305" s="1"/>
      <c r="QSY305" s="1"/>
      <c r="QSZ305" s="1"/>
      <c r="QTA305" s="1"/>
      <c r="QTB305" s="1"/>
      <c r="QTC305" s="1"/>
      <c r="QTD305" s="1"/>
      <c r="QTE305" s="1"/>
      <c r="QTF305" s="1"/>
      <c r="QTG305" s="1"/>
      <c r="QTH305" s="1"/>
      <c r="QTI305" s="1"/>
      <c r="QTJ305" s="1"/>
      <c r="QTK305" s="1"/>
      <c r="QTL305" s="1"/>
      <c r="QTM305" s="1"/>
      <c r="QTN305" s="1"/>
      <c r="QTO305" s="1"/>
      <c r="QTP305" s="1"/>
      <c r="QTQ305" s="1"/>
      <c r="QTR305" s="1"/>
      <c r="QTS305" s="1"/>
      <c r="QTT305" s="1"/>
      <c r="QTU305" s="1"/>
      <c r="QTV305" s="1"/>
      <c r="QTW305" s="1"/>
      <c r="QTX305" s="1"/>
      <c r="QTY305" s="1"/>
      <c r="QTZ305" s="1"/>
      <c r="QUA305" s="1"/>
      <c r="QUB305" s="1"/>
      <c r="QUC305" s="1"/>
      <c r="QUD305" s="1"/>
      <c r="QUE305" s="1"/>
      <c r="QUF305" s="1"/>
      <c r="QUG305" s="1"/>
      <c r="QUH305" s="1"/>
      <c r="QUI305" s="1"/>
      <c r="QUJ305" s="1"/>
      <c r="QUK305" s="1"/>
      <c r="QUL305" s="1"/>
      <c r="QUM305" s="1"/>
      <c r="QUN305" s="1"/>
      <c r="QUO305" s="1"/>
      <c r="QUP305" s="1"/>
      <c r="QUQ305" s="1"/>
      <c r="QUR305" s="1"/>
      <c r="QUS305" s="1"/>
      <c r="QUT305" s="1"/>
      <c r="QUU305" s="1"/>
      <c r="QUV305" s="1"/>
      <c r="QUW305" s="1"/>
      <c r="QUX305" s="1"/>
      <c r="QUY305" s="1"/>
      <c r="QUZ305" s="1"/>
      <c r="QVA305" s="1"/>
      <c r="QVB305" s="1"/>
      <c r="QVC305" s="1"/>
      <c r="QVD305" s="1"/>
      <c r="QVE305" s="1"/>
      <c r="QVF305" s="1"/>
      <c r="QVG305" s="1"/>
      <c r="QVH305" s="1"/>
      <c r="QVI305" s="1"/>
      <c r="QVJ305" s="1"/>
      <c r="QVK305" s="1"/>
      <c r="QVL305" s="1"/>
      <c r="QVM305" s="1"/>
      <c r="QVN305" s="1"/>
      <c r="QVO305" s="1"/>
      <c r="QVP305" s="1"/>
      <c r="QVQ305" s="1"/>
      <c r="QVR305" s="1"/>
      <c r="QVS305" s="1"/>
      <c r="QVT305" s="1"/>
      <c r="QVU305" s="1"/>
      <c r="QVV305" s="1"/>
      <c r="QVW305" s="1"/>
      <c r="QVX305" s="1"/>
      <c r="QVY305" s="1"/>
      <c r="QVZ305" s="1"/>
      <c r="QWA305" s="1"/>
      <c r="QWB305" s="1"/>
      <c r="QWC305" s="1"/>
      <c r="QWD305" s="1"/>
      <c r="QWE305" s="1"/>
      <c r="QWF305" s="1"/>
      <c r="QWG305" s="1"/>
      <c r="QWH305" s="1"/>
      <c r="QWI305" s="1"/>
      <c r="QWJ305" s="1"/>
      <c r="QWK305" s="1"/>
      <c r="QWL305" s="1"/>
      <c r="QWM305" s="1"/>
      <c r="QWN305" s="1"/>
      <c r="QWO305" s="1"/>
      <c r="QWP305" s="1"/>
      <c r="QWQ305" s="1"/>
      <c r="QWR305" s="1"/>
      <c r="QWS305" s="1"/>
      <c r="QWT305" s="1"/>
      <c r="QWU305" s="1"/>
      <c r="QWV305" s="1"/>
      <c r="QWW305" s="1"/>
      <c r="QWX305" s="1"/>
      <c r="QWY305" s="1"/>
      <c r="QWZ305" s="1"/>
      <c r="QXA305" s="1"/>
      <c r="QXB305" s="1"/>
      <c r="QXC305" s="1"/>
      <c r="QXD305" s="1"/>
      <c r="QXE305" s="1"/>
      <c r="QXF305" s="1"/>
      <c r="QXG305" s="1"/>
      <c r="QXH305" s="1"/>
      <c r="QXI305" s="1"/>
      <c r="QXJ305" s="1"/>
      <c r="QXK305" s="1"/>
      <c r="QXL305" s="1"/>
      <c r="QXM305" s="1"/>
      <c r="QXN305" s="1"/>
      <c r="QXO305" s="1"/>
      <c r="QXP305" s="1"/>
      <c r="QXQ305" s="1"/>
      <c r="QXR305" s="1"/>
      <c r="QXS305" s="1"/>
      <c r="QXT305" s="1"/>
      <c r="QXU305" s="1"/>
      <c r="QXV305" s="1"/>
      <c r="QXW305" s="1"/>
      <c r="QXX305" s="1"/>
      <c r="QXY305" s="1"/>
      <c r="QXZ305" s="1"/>
      <c r="QYA305" s="1"/>
      <c r="QYB305" s="1"/>
      <c r="QYC305" s="1"/>
      <c r="QYD305" s="1"/>
      <c r="QYE305" s="1"/>
      <c r="QYF305" s="1"/>
      <c r="QYG305" s="1"/>
      <c r="QYH305" s="1"/>
      <c r="QYI305" s="1"/>
      <c r="QYJ305" s="1"/>
      <c r="QYK305" s="1"/>
      <c r="QYL305" s="1"/>
      <c r="QYM305" s="1"/>
      <c r="QYN305" s="1"/>
      <c r="QYO305" s="1"/>
      <c r="QYP305" s="1"/>
      <c r="QYQ305" s="1"/>
      <c r="QYR305" s="1"/>
      <c r="QYS305" s="1"/>
      <c r="QYT305" s="1"/>
      <c r="QYU305" s="1"/>
      <c r="QYV305" s="1"/>
      <c r="QYW305" s="1"/>
      <c r="QYX305" s="1"/>
      <c r="QYY305" s="1"/>
      <c r="QYZ305" s="1"/>
      <c r="QZA305" s="1"/>
      <c r="QZB305" s="1"/>
      <c r="QZC305" s="1"/>
      <c r="QZD305" s="1"/>
      <c r="QZE305" s="1"/>
      <c r="QZF305" s="1"/>
      <c r="QZG305" s="1"/>
      <c r="QZH305" s="1"/>
      <c r="QZI305" s="1"/>
      <c r="QZJ305" s="1"/>
      <c r="QZK305" s="1"/>
      <c r="QZL305" s="1"/>
      <c r="QZM305" s="1"/>
      <c r="QZN305" s="1"/>
      <c r="QZO305" s="1"/>
      <c r="QZP305" s="1"/>
      <c r="QZQ305" s="1"/>
      <c r="QZR305" s="1"/>
      <c r="QZS305" s="1"/>
      <c r="QZT305" s="1"/>
      <c r="QZU305" s="1"/>
      <c r="QZV305" s="1"/>
      <c r="QZW305" s="1"/>
      <c r="QZX305" s="1"/>
      <c r="QZY305" s="1"/>
      <c r="QZZ305" s="1"/>
      <c r="RAA305" s="1"/>
      <c r="RAB305" s="1"/>
      <c r="RAC305" s="1"/>
      <c r="RAD305" s="1"/>
      <c r="RAE305" s="1"/>
      <c r="RAF305" s="1"/>
      <c r="RAG305" s="1"/>
      <c r="RAH305" s="1"/>
      <c r="RAI305" s="1"/>
      <c r="RAJ305" s="1"/>
      <c r="RAK305" s="1"/>
      <c r="RAL305" s="1"/>
      <c r="RAM305" s="1"/>
      <c r="RAN305" s="1"/>
      <c r="RAO305" s="1"/>
      <c r="RAP305" s="1"/>
      <c r="RAQ305" s="1"/>
      <c r="RAR305" s="1"/>
      <c r="RAS305" s="1"/>
      <c r="RAT305" s="1"/>
      <c r="RAU305" s="1"/>
      <c r="RAV305" s="1"/>
      <c r="RAW305" s="1"/>
      <c r="RAX305" s="1"/>
      <c r="RAY305" s="1"/>
      <c r="RAZ305" s="1"/>
      <c r="RBA305" s="1"/>
      <c r="RBB305" s="1"/>
      <c r="RBC305" s="1"/>
      <c r="RBD305" s="1"/>
      <c r="RBE305" s="1"/>
      <c r="RBF305" s="1"/>
      <c r="RBG305" s="1"/>
      <c r="RBH305" s="1"/>
      <c r="RBI305" s="1"/>
      <c r="RBJ305" s="1"/>
      <c r="RBK305" s="1"/>
      <c r="RBL305" s="1"/>
      <c r="RBM305" s="1"/>
      <c r="RBN305" s="1"/>
      <c r="RBO305" s="1"/>
      <c r="RBP305" s="1"/>
      <c r="RBQ305" s="1"/>
      <c r="RBR305" s="1"/>
      <c r="RBS305" s="1"/>
      <c r="RBT305" s="1"/>
      <c r="RBU305" s="1"/>
      <c r="RBV305" s="1"/>
      <c r="RBW305" s="1"/>
      <c r="RBX305" s="1"/>
      <c r="RBY305" s="1"/>
      <c r="RBZ305" s="1"/>
      <c r="RCA305" s="1"/>
      <c r="RCB305" s="1"/>
      <c r="RCC305" s="1"/>
      <c r="RCD305" s="1"/>
      <c r="RCE305" s="1"/>
      <c r="RCF305" s="1"/>
      <c r="RCG305" s="1"/>
      <c r="RCH305" s="1"/>
      <c r="RCI305" s="1"/>
      <c r="RCJ305" s="1"/>
      <c r="RCK305" s="1"/>
      <c r="RCL305" s="1"/>
      <c r="RCM305" s="1"/>
      <c r="RCN305" s="1"/>
      <c r="RCO305" s="1"/>
      <c r="RCP305" s="1"/>
      <c r="RCQ305" s="1"/>
      <c r="RCR305" s="1"/>
      <c r="RCS305" s="1"/>
      <c r="RCT305" s="1"/>
      <c r="RCU305" s="1"/>
      <c r="RCV305" s="1"/>
      <c r="RCW305" s="1"/>
      <c r="RCX305" s="1"/>
      <c r="RCY305" s="1"/>
      <c r="RCZ305" s="1"/>
      <c r="RDA305" s="1"/>
      <c r="RDB305" s="1"/>
      <c r="RDC305" s="1"/>
      <c r="RDD305" s="1"/>
      <c r="RDE305" s="1"/>
      <c r="RDF305" s="1"/>
      <c r="RDG305" s="1"/>
      <c r="RDH305" s="1"/>
      <c r="RDI305" s="1"/>
      <c r="RDJ305" s="1"/>
      <c r="RDK305" s="1"/>
      <c r="RDL305" s="1"/>
      <c r="RDM305" s="1"/>
      <c r="RDN305" s="1"/>
      <c r="RDO305" s="1"/>
      <c r="RDP305" s="1"/>
      <c r="RDQ305" s="1"/>
      <c r="RDR305" s="1"/>
      <c r="RDS305" s="1"/>
      <c r="RDT305" s="1"/>
      <c r="RDU305" s="1"/>
      <c r="RDV305" s="1"/>
      <c r="RDW305" s="1"/>
      <c r="RDX305" s="1"/>
      <c r="RDY305" s="1"/>
      <c r="RDZ305" s="1"/>
      <c r="REA305" s="1"/>
      <c r="REB305" s="1"/>
      <c r="REC305" s="1"/>
      <c r="RED305" s="1"/>
      <c r="REE305" s="1"/>
      <c r="REF305" s="1"/>
      <c r="REG305" s="1"/>
      <c r="REH305" s="1"/>
      <c r="REI305" s="1"/>
      <c r="REJ305" s="1"/>
      <c r="REK305" s="1"/>
      <c r="REL305" s="1"/>
      <c r="REM305" s="1"/>
      <c r="REN305" s="1"/>
      <c r="REO305" s="1"/>
      <c r="REP305" s="1"/>
      <c r="REQ305" s="1"/>
      <c r="RER305" s="1"/>
      <c r="RES305" s="1"/>
      <c r="RET305" s="1"/>
      <c r="REU305" s="1"/>
      <c r="REV305" s="1"/>
      <c r="REW305" s="1"/>
      <c r="REX305" s="1"/>
      <c r="REY305" s="1"/>
      <c r="REZ305" s="1"/>
      <c r="RFA305" s="1"/>
      <c r="RFB305" s="1"/>
      <c r="RFC305" s="1"/>
      <c r="RFD305" s="1"/>
      <c r="RFE305" s="1"/>
      <c r="RFF305" s="1"/>
      <c r="RFG305" s="1"/>
      <c r="RFH305" s="1"/>
      <c r="RFI305" s="1"/>
      <c r="RFJ305" s="1"/>
      <c r="RFK305" s="1"/>
      <c r="RFL305" s="1"/>
      <c r="RFM305" s="1"/>
      <c r="RFN305" s="1"/>
      <c r="RFO305" s="1"/>
      <c r="RFP305" s="1"/>
      <c r="RFQ305" s="1"/>
      <c r="RFR305" s="1"/>
      <c r="RFS305" s="1"/>
      <c r="RFT305" s="1"/>
      <c r="RFU305" s="1"/>
      <c r="RFV305" s="1"/>
      <c r="RFW305" s="1"/>
      <c r="RFX305" s="1"/>
      <c r="RFY305" s="1"/>
      <c r="RFZ305" s="1"/>
      <c r="RGA305" s="1"/>
      <c r="RGB305" s="1"/>
      <c r="RGC305" s="1"/>
      <c r="RGD305" s="1"/>
      <c r="RGE305" s="1"/>
      <c r="RGF305" s="1"/>
      <c r="RGG305" s="1"/>
      <c r="RGH305" s="1"/>
      <c r="RGI305" s="1"/>
      <c r="RGJ305" s="1"/>
      <c r="RGK305" s="1"/>
      <c r="RGL305" s="1"/>
      <c r="RGM305" s="1"/>
      <c r="RGN305" s="1"/>
      <c r="RGO305" s="1"/>
      <c r="RGP305" s="1"/>
      <c r="RGQ305" s="1"/>
      <c r="RGR305" s="1"/>
      <c r="RGS305" s="1"/>
      <c r="RGT305" s="1"/>
      <c r="RGU305" s="1"/>
      <c r="RGV305" s="1"/>
      <c r="RGW305" s="1"/>
      <c r="RGX305" s="1"/>
      <c r="RGY305" s="1"/>
      <c r="RGZ305" s="1"/>
      <c r="RHA305" s="1"/>
      <c r="RHB305" s="1"/>
      <c r="RHC305" s="1"/>
      <c r="RHD305" s="1"/>
      <c r="RHE305" s="1"/>
      <c r="RHF305" s="1"/>
      <c r="RHG305" s="1"/>
      <c r="RHH305" s="1"/>
      <c r="RHI305" s="1"/>
      <c r="RHJ305" s="1"/>
      <c r="RHK305" s="1"/>
      <c r="RHL305" s="1"/>
      <c r="RHM305" s="1"/>
      <c r="RHN305" s="1"/>
      <c r="RHO305" s="1"/>
      <c r="RHP305" s="1"/>
      <c r="RHQ305" s="1"/>
      <c r="RHR305" s="1"/>
      <c r="RHS305" s="1"/>
      <c r="RHT305" s="1"/>
      <c r="RHU305" s="1"/>
      <c r="RHV305" s="1"/>
      <c r="RHW305" s="1"/>
      <c r="RHX305" s="1"/>
      <c r="RHY305" s="1"/>
      <c r="RHZ305" s="1"/>
      <c r="RIA305" s="1"/>
      <c r="RIB305" s="1"/>
      <c r="RIC305" s="1"/>
      <c r="RID305" s="1"/>
      <c r="RIE305" s="1"/>
      <c r="RIF305" s="1"/>
      <c r="RIG305" s="1"/>
      <c r="RIH305" s="1"/>
      <c r="RII305" s="1"/>
      <c r="RIJ305" s="1"/>
      <c r="RIK305" s="1"/>
      <c r="RIL305" s="1"/>
      <c r="RIM305" s="1"/>
      <c r="RIN305" s="1"/>
      <c r="RIO305" s="1"/>
      <c r="RIP305" s="1"/>
      <c r="RIQ305" s="1"/>
      <c r="RIR305" s="1"/>
      <c r="RIS305" s="1"/>
      <c r="RIT305" s="1"/>
      <c r="RIU305" s="1"/>
      <c r="RIV305" s="1"/>
      <c r="RIW305" s="1"/>
      <c r="RIX305" s="1"/>
      <c r="RIY305" s="1"/>
      <c r="RIZ305" s="1"/>
      <c r="RJA305" s="1"/>
      <c r="RJB305" s="1"/>
      <c r="RJC305" s="1"/>
      <c r="RJD305" s="1"/>
      <c r="RJE305" s="1"/>
      <c r="RJF305" s="1"/>
      <c r="RJG305" s="1"/>
      <c r="RJH305" s="1"/>
      <c r="RJI305" s="1"/>
      <c r="RJJ305" s="1"/>
      <c r="RJK305" s="1"/>
      <c r="RJL305" s="1"/>
      <c r="RJM305" s="1"/>
      <c r="RJN305" s="1"/>
      <c r="RJO305" s="1"/>
      <c r="RJP305" s="1"/>
      <c r="RJQ305" s="1"/>
      <c r="RJR305" s="1"/>
      <c r="RJS305" s="1"/>
      <c r="RJT305" s="1"/>
      <c r="RJU305" s="1"/>
      <c r="RJV305" s="1"/>
      <c r="RJW305" s="1"/>
      <c r="RJX305" s="1"/>
      <c r="RJY305" s="1"/>
      <c r="RJZ305" s="1"/>
      <c r="RKA305" s="1"/>
      <c r="RKB305" s="1"/>
      <c r="RKC305" s="1"/>
      <c r="RKD305" s="1"/>
      <c r="RKE305" s="1"/>
      <c r="RKF305" s="1"/>
      <c r="RKG305" s="1"/>
      <c r="RKH305" s="1"/>
      <c r="RKI305" s="1"/>
      <c r="RKJ305" s="1"/>
      <c r="RKK305" s="1"/>
      <c r="RKL305" s="1"/>
      <c r="RKM305" s="1"/>
      <c r="RKN305" s="1"/>
      <c r="RKO305" s="1"/>
      <c r="RKP305" s="1"/>
      <c r="RKQ305" s="1"/>
      <c r="RKR305" s="1"/>
      <c r="RKS305" s="1"/>
      <c r="RKT305" s="1"/>
      <c r="RKU305" s="1"/>
      <c r="RKV305" s="1"/>
      <c r="RKW305" s="1"/>
      <c r="RKX305" s="1"/>
      <c r="RKY305" s="1"/>
      <c r="RKZ305" s="1"/>
      <c r="RLA305" s="1"/>
      <c r="RLB305" s="1"/>
      <c r="RLC305" s="1"/>
      <c r="RLD305" s="1"/>
      <c r="RLE305" s="1"/>
      <c r="RLF305" s="1"/>
      <c r="RLG305" s="1"/>
      <c r="RLH305" s="1"/>
      <c r="RLI305" s="1"/>
      <c r="RLJ305" s="1"/>
      <c r="RLK305" s="1"/>
      <c r="RLL305" s="1"/>
      <c r="RLM305" s="1"/>
      <c r="RLN305" s="1"/>
      <c r="RLO305" s="1"/>
      <c r="RLP305" s="1"/>
      <c r="RLQ305" s="1"/>
      <c r="RLR305" s="1"/>
      <c r="RLS305" s="1"/>
      <c r="RLT305" s="1"/>
      <c r="RLU305" s="1"/>
      <c r="RLV305" s="1"/>
      <c r="RLW305" s="1"/>
      <c r="RLX305" s="1"/>
      <c r="RLY305" s="1"/>
      <c r="RLZ305" s="1"/>
      <c r="RMA305" s="1"/>
      <c r="RMB305" s="1"/>
      <c r="RMC305" s="1"/>
      <c r="RMD305" s="1"/>
      <c r="RME305" s="1"/>
      <c r="RMF305" s="1"/>
      <c r="RMG305" s="1"/>
      <c r="RMH305" s="1"/>
      <c r="RMI305" s="1"/>
      <c r="RMJ305" s="1"/>
      <c r="RMK305" s="1"/>
      <c r="RML305" s="1"/>
      <c r="RMM305" s="1"/>
      <c r="RMN305" s="1"/>
      <c r="RMO305" s="1"/>
      <c r="RMP305" s="1"/>
      <c r="RMQ305" s="1"/>
      <c r="RMR305" s="1"/>
      <c r="RMS305" s="1"/>
      <c r="RMT305" s="1"/>
      <c r="RMU305" s="1"/>
      <c r="RMV305" s="1"/>
      <c r="RMW305" s="1"/>
      <c r="RMX305" s="1"/>
      <c r="RMY305" s="1"/>
      <c r="RMZ305" s="1"/>
      <c r="RNA305" s="1"/>
      <c r="RNB305" s="1"/>
      <c r="RNC305" s="1"/>
      <c r="RND305" s="1"/>
      <c r="RNE305" s="1"/>
      <c r="RNF305" s="1"/>
      <c r="RNG305" s="1"/>
      <c r="RNH305" s="1"/>
      <c r="RNI305" s="1"/>
      <c r="RNJ305" s="1"/>
      <c r="RNK305" s="1"/>
      <c r="RNL305" s="1"/>
      <c r="RNM305" s="1"/>
      <c r="RNN305" s="1"/>
      <c r="RNO305" s="1"/>
      <c r="RNP305" s="1"/>
      <c r="RNQ305" s="1"/>
      <c r="RNR305" s="1"/>
      <c r="RNS305" s="1"/>
      <c r="RNT305" s="1"/>
      <c r="RNU305" s="1"/>
      <c r="RNV305" s="1"/>
      <c r="RNW305" s="1"/>
      <c r="RNX305" s="1"/>
      <c r="RNY305" s="1"/>
      <c r="RNZ305" s="1"/>
      <c r="ROA305" s="1"/>
      <c r="ROB305" s="1"/>
      <c r="ROC305" s="1"/>
      <c r="ROD305" s="1"/>
      <c r="ROE305" s="1"/>
      <c r="ROF305" s="1"/>
      <c r="ROG305" s="1"/>
      <c r="ROH305" s="1"/>
      <c r="ROI305" s="1"/>
      <c r="ROJ305" s="1"/>
      <c r="ROK305" s="1"/>
      <c r="ROL305" s="1"/>
      <c r="ROM305" s="1"/>
      <c r="RON305" s="1"/>
      <c r="ROO305" s="1"/>
      <c r="ROP305" s="1"/>
      <c r="ROQ305" s="1"/>
      <c r="ROR305" s="1"/>
      <c r="ROS305" s="1"/>
      <c r="ROT305" s="1"/>
      <c r="ROU305" s="1"/>
      <c r="ROV305" s="1"/>
      <c r="ROW305" s="1"/>
      <c r="ROX305" s="1"/>
      <c r="ROY305" s="1"/>
      <c r="ROZ305" s="1"/>
      <c r="RPA305" s="1"/>
      <c r="RPB305" s="1"/>
      <c r="RPC305" s="1"/>
      <c r="RPD305" s="1"/>
      <c r="RPE305" s="1"/>
      <c r="RPF305" s="1"/>
      <c r="RPG305" s="1"/>
      <c r="RPH305" s="1"/>
      <c r="RPI305" s="1"/>
      <c r="RPJ305" s="1"/>
      <c r="RPK305" s="1"/>
      <c r="RPL305" s="1"/>
      <c r="RPM305" s="1"/>
      <c r="RPN305" s="1"/>
      <c r="RPO305" s="1"/>
      <c r="RPP305" s="1"/>
      <c r="RPQ305" s="1"/>
      <c r="RPR305" s="1"/>
      <c r="RPS305" s="1"/>
      <c r="RPT305" s="1"/>
      <c r="RPU305" s="1"/>
      <c r="RPV305" s="1"/>
      <c r="RPW305" s="1"/>
      <c r="RPX305" s="1"/>
      <c r="RPY305" s="1"/>
      <c r="RPZ305" s="1"/>
      <c r="RQA305" s="1"/>
      <c r="RQB305" s="1"/>
      <c r="RQC305" s="1"/>
      <c r="RQD305" s="1"/>
      <c r="RQE305" s="1"/>
      <c r="RQF305" s="1"/>
      <c r="RQG305" s="1"/>
      <c r="RQH305" s="1"/>
      <c r="RQI305" s="1"/>
      <c r="RQJ305" s="1"/>
      <c r="RQK305" s="1"/>
      <c r="RQL305" s="1"/>
      <c r="RQM305" s="1"/>
      <c r="RQN305" s="1"/>
      <c r="RQO305" s="1"/>
      <c r="RQP305" s="1"/>
      <c r="RQQ305" s="1"/>
      <c r="RQR305" s="1"/>
      <c r="RQS305" s="1"/>
      <c r="RQT305" s="1"/>
      <c r="RQU305" s="1"/>
      <c r="RQV305" s="1"/>
      <c r="RQW305" s="1"/>
      <c r="RQX305" s="1"/>
      <c r="RQY305" s="1"/>
      <c r="RQZ305" s="1"/>
      <c r="RRA305" s="1"/>
      <c r="RRB305" s="1"/>
      <c r="RRC305" s="1"/>
      <c r="RRD305" s="1"/>
      <c r="RRE305" s="1"/>
      <c r="RRF305" s="1"/>
      <c r="RRG305" s="1"/>
      <c r="RRH305" s="1"/>
      <c r="RRI305" s="1"/>
      <c r="RRJ305" s="1"/>
      <c r="RRK305" s="1"/>
      <c r="RRL305" s="1"/>
      <c r="RRM305" s="1"/>
      <c r="RRN305" s="1"/>
      <c r="RRO305" s="1"/>
      <c r="RRP305" s="1"/>
      <c r="RRQ305" s="1"/>
      <c r="RRR305" s="1"/>
      <c r="RRS305" s="1"/>
      <c r="RRT305" s="1"/>
      <c r="RRU305" s="1"/>
      <c r="RRV305" s="1"/>
      <c r="RRW305" s="1"/>
      <c r="RRX305" s="1"/>
      <c r="RRY305" s="1"/>
      <c r="RRZ305" s="1"/>
      <c r="RSA305" s="1"/>
      <c r="RSB305" s="1"/>
      <c r="RSC305" s="1"/>
      <c r="RSD305" s="1"/>
      <c r="RSE305" s="1"/>
      <c r="RSF305" s="1"/>
      <c r="RSG305" s="1"/>
      <c r="RSH305" s="1"/>
      <c r="RSI305" s="1"/>
      <c r="RSJ305" s="1"/>
      <c r="RSK305" s="1"/>
      <c r="RSL305" s="1"/>
      <c r="RSM305" s="1"/>
      <c r="RSN305" s="1"/>
      <c r="RSO305" s="1"/>
      <c r="RSP305" s="1"/>
      <c r="RSQ305" s="1"/>
      <c r="RSR305" s="1"/>
      <c r="RSS305" s="1"/>
      <c r="RST305" s="1"/>
      <c r="RSU305" s="1"/>
      <c r="RSV305" s="1"/>
      <c r="RSW305" s="1"/>
      <c r="RSX305" s="1"/>
      <c r="RSY305" s="1"/>
      <c r="RSZ305" s="1"/>
      <c r="RTA305" s="1"/>
      <c r="RTB305" s="1"/>
      <c r="RTC305" s="1"/>
      <c r="RTD305" s="1"/>
      <c r="RTE305" s="1"/>
      <c r="RTF305" s="1"/>
      <c r="RTG305" s="1"/>
      <c r="RTH305" s="1"/>
      <c r="RTI305" s="1"/>
      <c r="RTJ305" s="1"/>
      <c r="RTK305" s="1"/>
      <c r="RTL305" s="1"/>
      <c r="RTM305" s="1"/>
      <c r="RTN305" s="1"/>
      <c r="RTO305" s="1"/>
      <c r="RTP305" s="1"/>
      <c r="RTQ305" s="1"/>
      <c r="RTR305" s="1"/>
      <c r="RTS305" s="1"/>
      <c r="RTT305" s="1"/>
      <c r="RTU305" s="1"/>
      <c r="RTV305" s="1"/>
      <c r="RTW305" s="1"/>
      <c r="RTX305" s="1"/>
      <c r="RTY305" s="1"/>
      <c r="RTZ305" s="1"/>
      <c r="RUA305" s="1"/>
      <c r="RUB305" s="1"/>
      <c r="RUC305" s="1"/>
      <c r="RUD305" s="1"/>
      <c r="RUE305" s="1"/>
      <c r="RUF305" s="1"/>
      <c r="RUG305" s="1"/>
      <c r="RUH305" s="1"/>
      <c r="RUI305" s="1"/>
      <c r="RUJ305" s="1"/>
      <c r="RUK305" s="1"/>
      <c r="RUL305" s="1"/>
      <c r="RUM305" s="1"/>
      <c r="RUN305" s="1"/>
      <c r="RUO305" s="1"/>
      <c r="RUP305" s="1"/>
      <c r="RUQ305" s="1"/>
      <c r="RUR305" s="1"/>
      <c r="RUS305" s="1"/>
      <c r="RUT305" s="1"/>
      <c r="RUU305" s="1"/>
      <c r="RUV305" s="1"/>
      <c r="RUW305" s="1"/>
      <c r="RUX305" s="1"/>
      <c r="RUY305" s="1"/>
      <c r="RUZ305" s="1"/>
      <c r="RVA305" s="1"/>
      <c r="RVB305" s="1"/>
      <c r="RVC305" s="1"/>
      <c r="RVD305" s="1"/>
      <c r="RVE305" s="1"/>
      <c r="RVF305" s="1"/>
      <c r="RVG305" s="1"/>
      <c r="RVH305" s="1"/>
      <c r="RVI305" s="1"/>
      <c r="RVJ305" s="1"/>
      <c r="RVK305" s="1"/>
      <c r="RVL305" s="1"/>
      <c r="RVM305" s="1"/>
      <c r="RVN305" s="1"/>
      <c r="RVO305" s="1"/>
      <c r="RVP305" s="1"/>
      <c r="RVQ305" s="1"/>
      <c r="RVR305" s="1"/>
      <c r="RVS305" s="1"/>
      <c r="RVT305" s="1"/>
      <c r="RVU305" s="1"/>
      <c r="RVV305" s="1"/>
      <c r="RVW305" s="1"/>
      <c r="RVX305" s="1"/>
      <c r="RVY305" s="1"/>
      <c r="RVZ305" s="1"/>
      <c r="RWA305" s="1"/>
      <c r="RWB305" s="1"/>
      <c r="RWC305" s="1"/>
      <c r="RWD305" s="1"/>
      <c r="RWE305" s="1"/>
      <c r="RWF305" s="1"/>
      <c r="RWG305" s="1"/>
      <c r="RWH305" s="1"/>
      <c r="RWI305" s="1"/>
      <c r="RWJ305" s="1"/>
      <c r="RWK305" s="1"/>
      <c r="RWL305" s="1"/>
      <c r="RWM305" s="1"/>
      <c r="RWN305" s="1"/>
      <c r="RWO305" s="1"/>
      <c r="RWP305" s="1"/>
      <c r="RWQ305" s="1"/>
      <c r="RWR305" s="1"/>
      <c r="RWS305" s="1"/>
      <c r="RWT305" s="1"/>
      <c r="RWU305" s="1"/>
      <c r="RWV305" s="1"/>
      <c r="RWW305" s="1"/>
      <c r="RWX305" s="1"/>
      <c r="RWY305" s="1"/>
      <c r="RWZ305" s="1"/>
      <c r="RXA305" s="1"/>
      <c r="RXB305" s="1"/>
      <c r="RXC305" s="1"/>
      <c r="RXD305" s="1"/>
      <c r="RXE305" s="1"/>
      <c r="RXF305" s="1"/>
      <c r="RXG305" s="1"/>
      <c r="RXH305" s="1"/>
      <c r="RXI305" s="1"/>
      <c r="RXJ305" s="1"/>
      <c r="RXK305" s="1"/>
      <c r="RXL305" s="1"/>
      <c r="RXM305" s="1"/>
      <c r="RXN305" s="1"/>
      <c r="RXO305" s="1"/>
      <c r="RXP305" s="1"/>
      <c r="RXQ305" s="1"/>
      <c r="RXR305" s="1"/>
      <c r="RXS305" s="1"/>
      <c r="RXT305" s="1"/>
      <c r="RXU305" s="1"/>
      <c r="RXV305" s="1"/>
      <c r="RXW305" s="1"/>
      <c r="RXX305" s="1"/>
      <c r="RXY305" s="1"/>
      <c r="RXZ305" s="1"/>
      <c r="RYA305" s="1"/>
      <c r="RYB305" s="1"/>
      <c r="RYC305" s="1"/>
      <c r="RYD305" s="1"/>
      <c r="RYE305" s="1"/>
      <c r="RYF305" s="1"/>
      <c r="RYG305" s="1"/>
      <c r="RYH305" s="1"/>
      <c r="RYI305" s="1"/>
      <c r="RYJ305" s="1"/>
      <c r="RYK305" s="1"/>
      <c r="RYL305" s="1"/>
      <c r="RYM305" s="1"/>
      <c r="RYN305" s="1"/>
      <c r="RYO305" s="1"/>
      <c r="RYP305" s="1"/>
      <c r="RYQ305" s="1"/>
      <c r="RYR305" s="1"/>
      <c r="RYS305" s="1"/>
      <c r="RYT305" s="1"/>
      <c r="RYU305" s="1"/>
      <c r="RYV305" s="1"/>
      <c r="RYW305" s="1"/>
      <c r="RYX305" s="1"/>
      <c r="RYY305" s="1"/>
      <c r="RYZ305" s="1"/>
      <c r="RZA305" s="1"/>
      <c r="RZB305" s="1"/>
      <c r="RZC305" s="1"/>
      <c r="RZD305" s="1"/>
      <c r="RZE305" s="1"/>
      <c r="RZF305" s="1"/>
      <c r="RZG305" s="1"/>
      <c r="RZH305" s="1"/>
      <c r="RZI305" s="1"/>
      <c r="RZJ305" s="1"/>
      <c r="RZK305" s="1"/>
      <c r="RZL305" s="1"/>
      <c r="RZM305" s="1"/>
      <c r="RZN305" s="1"/>
      <c r="RZO305" s="1"/>
      <c r="RZP305" s="1"/>
      <c r="RZQ305" s="1"/>
      <c r="RZR305" s="1"/>
      <c r="RZS305" s="1"/>
      <c r="RZT305" s="1"/>
      <c r="RZU305" s="1"/>
      <c r="RZV305" s="1"/>
      <c r="RZW305" s="1"/>
      <c r="RZX305" s="1"/>
      <c r="RZY305" s="1"/>
      <c r="RZZ305" s="1"/>
      <c r="SAA305" s="1"/>
      <c r="SAB305" s="1"/>
      <c r="SAC305" s="1"/>
      <c r="SAD305" s="1"/>
      <c r="SAE305" s="1"/>
      <c r="SAF305" s="1"/>
      <c r="SAG305" s="1"/>
      <c r="SAH305" s="1"/>
      <c r="SAI305" s="1"/>
      <c r="SAJ305" s="1"/>
      <c r="SAK305" s="1"/>
      <c r="SAL305" s="1"/>
      <c r="SAM305" s="1"/>
      <c r="SAN305" s="1"/>
      <c r="SAO305" s="1"/>
      <c r="SAP305" s="1"/>
      <c r="SAQ305" s="1"/>
      <c r="SAR305" s="1"/>
      <c r="SAS305" s="1"/>
      <c r="SAT305" s="1"/>
      <c r="SAU305" s="1"/>
      <c r="SAV305" s="1"/>
      <c r="SAW305" s="1"/>
      <c r="SAX305" s="1"/>
      <c r="SAY305" s="1"/>
      <c r="SAZ305" s="1"/>
      <c r="SBA305" s="1"/>
      <c r="SBB305" s="1"/>
      <c r="SBC305" s="1"/>
      <c r="SBD305" s="1"/>
      <c r="SBE305" s="1"/>
      <c r="SBF305" s="1"/>
      <c r="SBG305" s="1"/>
      <c r="SBH305" s="1"/>
      <c r="SBI305" s="1"/>
      <c r="SBJ305" s="1"/>
      <c r="SBK305" s="1"/>
      <c r="SBL305" s="1"/>
      <c r="SBM305" s="1"/>
      <c r="SBN305" s="1"/>
      <c r="SBO305" s="1"/>
      <c r="SBP305" s="1"/>
      <c r="SBQ305" s="1"/>
      <c r="SBR305" s="1"/>
      <c r="SBS305" s="1"/>
      <c r="SBT305" s="1"/>
      <c r="SBU305" s="1"/>
      <c r="SBV305" s="1"/>
      <c r="SBW305" s="1"/>
      <c r="SBX305" s="1"/>
      <c r="SBY305" s="1"/>
      <c r="SBZ305" s="1"/>
      <c r="SCA305" s="1"/>
      <c r="SCB305" s="1"/>
      <c r="SCC305" s="1"/>
      <c r="SCD305" s="1"/>
      <c r="SCE305" s="1"/>
      <c r="SCF305" s="1"/>
      <c r="SCG305" s="1"/>
      <c r="SCH305" s="1"/>
      <c r="SCI305" s="1"/>
      <c r="SCJ305" s="1"/>
      <c r="SCK305" s="1"/>
      <c r="SCL305" s="1"/>
      <c r="SCM305" s="1"/>
      <c r="SCN305" s="1"/>
      <c r="SCO305" s="1"/>
      <c r="SCP305" s="1"/>
      <c r="SCQ305" s="1"/>
      <c r="SCR305" s="1"/>
      <c r="SCS305" s="1"/>
      <c r="SCT305" s="1"/>
      <c r="SCU305" s="1"/>
      <c r="SCV305" s="1"/>
      <c r="SCW305" s="1"/>
      <c r="SCX305" s="1"/>
      <c r="SCY305" s="1"/>
      <c r="SCZ305" s="1"/>
      <c r="SDA305" s="1"/>
      <c r="SDB305" s="1"/>
      <c r="SDC305" s="1"/>
      <c r="SDD305" s="1"/>
      <c r="SDE305" s="1"/>
      <c r="SDF305" s="1"/>
      <c r="SDG305" s="1"/>
      <c r="SDH305" s="1"/>
      <c r="SDI305" s="1"/>
      <c r="SDJ305" s="1"/>
      <c r="SDK305" s="1"/>
      <c r="SDL305" s="1"/>
      <c r="SDM305" s="1"/>
      <c r="SDN305" s="1"/>
      <c r="SDO305" s="1"/>
      <c r="SDP305" s="1"/>
      <c r="SDQ305" s="1"/>
      <c r="SDR305" s="1"/>
      <c r="SDS305" s="1"/>
      <c r="SDT305" s="1"/>
      <c r="SDU305" s="1"/>
      <c r="SDV305" s="1"/>
      <c r="SDW305" s="1"/>
      <c r="SDX305" s="1"/>
      <c r="SDY305" s="1"/>
      <c r="SDZ305" s="1"/>
      <c r="SEA305" s="1"/>
      <c r="SEB305" s="1"/>
      <c r="SEC305" s="1"/>
      <c r="SED305" s="1"/>
      <c r="SEE305" s="1"/>
      <c r="SEF305" s="1"/>
      <c r="SEG305" s="1"/>
      <c r="SEH305" s="1"/>
      <c r="SEI305" s="1"/>
      <c r="SEJ305" s="1"/>
      <c r="SEK305" s="1"/>
      <c r="SEL305" s="1"/>
      <c r="SEM305" s="1"/>
      <c r="SEN305" s="1"/>
      <c r="SEO305" s="1"/>
      <c r="SEP305" s="1"/>
      <c r="SEQ305" s="1"/>
      <c r="SER305" s="1"/>
      <c r="SES305" s="1"/>
      <c r="SET305" s="1"/>
      <c r="SEU305" s="1"/>
      <c r="SEV305" s="1"/>
      <c r="SEW305" s="1"/>
      <c r="SEX305" s="1"/>
      <c r="SEY305" s="1"/>
      <c r="SEZ305" s="1"/>
      <c r="SFA305" s="1"/>
      <c r="SFB305" s="1"/>
      <c r="SFC305" s="1"/>
      <c r="SFD305" s="1"/>
      <c r="SFE305" s="1"/>
      <c r="SFF305" s="1"/>
      <c r="SFG305" s="1"/>
      <c r="SFH305" s="1"/>
      <c r="SFI305" s="1"/>
      <c r="SFJ305" s="1"/>
      <c r="SFK305" s="1"/>
      <c r="SFL305" s="1"/>
      <c r="SFM305" s="1"/>
      <c r="SFN305" s="1"/>
      <c r="SFO305" s="1"/>
      <c r="SFP305" s="1"/>
      <c r="SFQ305" s="1"/>
      <c r="SFR305" s="1"/>
      <c r="SFS305" s="1"/>
      <c r="SFT305" s="1"/>
      <c r="SFU305" s="1"/>
      <c r="SFV305" s="1"/>
      <c r="SFW305" s="1"/>
      <c r="SFX305" s="1"/>
      <c r="SFY305" s="1"/>
      <c r="SFZ305" s="1"/>
      <c r="SGA305" s="1"/>
      <c r="SGB305" s="1"/>
      <c r="SGC305" s="1"/>
      <c r="SGD305" s="1"/>
      <c r="SGE305" s="1"/>
      <c r="SGF305" s="1"/>
      <c r="SGG305" s="1"/>
      <c r="SGH305" s="1"/>
      <c r="SGI305" s="1"/>
      <c r="SGJ305" s="1"/>
      <c r="SGK305" s="1"/>
      <c r="SGL305" s="1"/>
      <c r="SGM305" s="1"/>
      <c r="SGN305" s="1"/>
      <c r="SGO305" s="1"/>
      <c r="SGP305" s="1"/>
      <c r="SGQ305" s="1"/>
      <c r="SGR305" s="1"/>
      <c r="SGS305" s="1"/>
      <c r="SGT305" s="1"/>
      <c r="SGU305" s="1"/>
      <c r="SGV305" s="1"/>
      <c r="SGW305" s="1"/>
      <c r="SGX305" s="1"/>
      <c r="SGY305" s="1"/>
      <c r="SGZ305" s="1"/>
      <c r="SHA305" s="1"/>
      <c r="SHB305" s="1"/>
      <c r="SHC305" s="1"/>
      <c r="SHD305" s="1"/>
      <c r="SHE305" s="1"/>
      <c r="SHF305" s="1"/>
      <c r="SHG305" s="1"/>
      <c r="SHH305" s="1"/>
      <c r="SHI305" s="1"/>
      <c r="SHJ305" s="1"/>
      <c r="SHK305" s="1"/>
      <c r="SHL305" s="1"/>
      <c r="SHM305" s="1"/>
      <c r="SHN305" s="1"/>
      <c r="SHO305" s="1"/>
      <c r="SHP305" s="1"/>
      <c r="SHQ305" s="1"/>
      <c r="SHR305" s="1"/>
      <c r="SHS305" s="1"/>
      <c r="SHT305" s="1"/>
      <c r="SHU305" s="1"/>
      <c r="SHV305" s="1"/>
      <c r="SHW305" s="1"/>
      <c r="SHX305" s="1"/>
      <c r="SHY305" s="1"/>
      <c r="SHZ305" s="1"/>
      <c r="SIA305" s="1"/>
      <c r="SIB305" s="1"/>
      <c r="SIC305" s="1"/>
      <c r="SID305" s="1"/>
      <c r="SIE305" s="1"/>
      <c r="SIF305" s="1"/>
      <c r="SIG305" s="1"/>
      <c r="SIH305" s="1"/>
      <c r="SII305" s="1"/>
      <c r="SIJ305" s="1"/>
      <c r="SIK305" s="1"/>
      <c r="SIL305" s="1"/>
      <c r="SIM305" s="1"/>
      <c r="SIN305" s="1"/>
      <c r="SIO305" s="1"/>
      <c r="SIP305" s="1"/>
      <c r="SIQ305" s="1"/>
      <c r="SIR305" s="1"/>
      <c r="SIS305" s="1"/>
      <c r="SIT305" s="1"/>
      <c r="SIU305" s="1"/>
      <c r="SIV305" s="1"/>
      <c r="SIW305" s="1"/>
      <c r="SIX305" s="1"/>
      <c r="SIY305" s="1"/>
      <c r="SIZ305" s="1"/>
      <c r="SJA305" s="1"/>
      <c r="SJB305" s="1"/>
      <c r="SJC305" s="1"/>
      <c r="SJD305" s="1"/>
      <c r="SJE305" s="1"/>
      <c r="SJF305" s="1"/>
      <c r="SJG305" s="1"/>
      <c r="SJH305" s="1"/>
      <c r="SJI305" s="1"/>
      <c r="SJJ305" s="1"/>
      <c r="SJK305" s="1"/>
      <c r="SJL305" s="1"/>
      <c r="SJM305" s="1"/>
      <c r="SJN305" s="1"/>
      <c r="SJO305" s="1"/>
      <c r="SJP305" s="1"/>
      <c r="SJQ305" s="1"/>
      <c r="SJR305" s="1"/>
      <c r="SJS305" s="1"/>
      <c r="SJT305" s="1"/>
      <c r="SJU305" s="1"/>
      <c r="SJV305" s="1"/>
      <c r="SJW305" s="1"/>
      <c r="SJX305" s="1"/>
      <c r="SJY305" s="1"/>
      <c r="SJZ305" s="1"/>
      <c r="SKA305" s="1"/>
      <c r="SKB305" s="1"/>
      <c r="SKC305" s="1"/>
      <c r="SKD305" s="1"/>
      <c r="SKE305" s="1"/>
      <c r="SKF305" s="1"/>
      <c r="SKG305" s="1"/>
      <c r="SKH305" s="1"/>
      <c r="SKI305" s="1"/>
      <c r="SKJ305" s="1"/>
      <c r="SKK305" s="1"/>
      <c r="SKL305" s="1"/>
      <c r="SKM305" s="1"/>
      <c r="SKN305" s="1"/>
      <c r="SKO305" s="1"/>
      <c r="SKP305" s="1"/>
      <c r="SKQ305" s="1"/>
      <c r="SKR305" s="1"/>
      <c r="SKS305" s="1"/>
      <c r="SKT305" s="1"/>
      <c r="SKU305" s="1"/>
      <c r="SKV305" s="1"/>
      <c r="SKW305" s="1"/>
      <c r="SKX305" s="1"/>
      <c r="SKY305" s="1"/>
      <c r="SKZ305" s="1"/>
      <c r="SLA305" s="1"/>
      <c r="SLB305" s="1"/>
      <c r="SLC305" s="1"/>
      <c r="SLD305" s="1"/>
      <c r="SLE305" s="1"/>
      <c r="SLF305" s="1"/>
      <c r="SLG305" s="1"/>
      <c r="SLH305" s="1"/>
      <c r="SLI305" s="1"/>
      <c r="SLJ305" s="1"/>
      <c r="SLK305" s="1"/>
      <c r="SLL305" s="1"/>
      <c r="SLM305" s="1"/>
      <c r="SLN305" s="1"/>
      <c r="SLO305" s="1"/>
      <c r="SLP305" s="1"/>
      <c r="SLQ305" s="1"/>
      <c r="SLR305" s="1"/>
      <c r="SLS305" s="1"/>
      <c r="SLT305" s="1"/>
      <c r="SLU305" s="1"/>
      <c r="SLV305" s="1"/>
      <c r="SLW305" s="1"/>
      <c r="SLX305" s="1"/>
      <c r="SLY305" s="1"/>
      <c r="SLZ305" s="1"/>
      <c r="SMA305" s="1"/>
      <c r="SMB305" s="1"/>
      <c r="SMC305" s="1"/>
      <c r="SMD305" s="1"/>
      <c r="SME305" s="1"/>
      <c r="SMF305" s="1"/>
      <c r="SMG305" s="1"/>
      <c r="SMH305" s="1"/>
      <c r="SMI305" s="1"/>
      <c r="SMJ305" s="1"/>
      <c r="SMK305" s="1"/>
      <c r="SML305" s="1"/>
      <c r="SMM305" s="1"/>
      <c r="SMN305" s="1"/>
      <c r="SMO305" s="1"/>
      <c r="SMP305" s="1"/>
      <c r="SMQ305" s="1"/>
      <c r="SMR305" s="1"/>
      <c r="SMS305" s="1"/>
      <c r="SMT305" s="1"/>
      <c r="SMU305" s="1"/>
      <c r="SMV305" s="1"/>
      <c r="SMW305" s="1"/>
      <c r="SMX305" s="1"/>
      <c r="SMY305" s="1"/>
      <c r="SMZ305" s="1"/>
      <c r="SNA305" s="1"/>
      <c r="SNB305" s="1"/>
      <c r="SNC305" s="1"/>
      <c r="SND305" s="1"/>
      <c r="SNE305" s="1"/>
      <c r="SNF305" s="1"/>
      <c r="SNG305" s="1"/>
      <c r="SNH305" s="1"/>
      <c r="SNI305" s="1"/>
      <c r="SNJ305" s="1"/>
      <c r="SNK305" s="1"/>
      <c r="SNL305" s="1"/>
      <c r="SNM305" s="1"/>
      <c r="SNN305" s="1"/>
      <c r="SNO305" s="1"/>
      <c r="SNP305" s="1"/>
      <c r="SNQ305" s="1"/>
      <c r="SNR305" s="1"/>
      <c r="SNS305" s="1"/>
      <c r="SNT305" s="1"/>
      <c r="SNU305" s="1"/>
      <c r="SNV305" s="1"/>
      <c r="SNW305" s="1"/>
      <c r="SNX305" s="1"/>
      <c r="SNY305" s="1"/>
      <c r="SNZ305" s="1"/>
      <c r="SOA305" s="1"/>
      <c r="SOB305" s="1"/>
      <c r="SOC305" s="1"/>
      <c r="SOD305" s="1"/>
      <c r="SOE305" s="1"/>
      <c r="SOF305" s="1"/>
      <c r="SOG305" s="1"/>
      <c r="SOH305" s="1"/>
      <c r="SOI305" s="1"/>
      <c r="SOJ305" s="1"/>
      <c r="SOK305" s="1"/>
      <c r="SOL305" s="1"/>
      <c r="SOM305" s="1"/>
      <c r="SON305" s="1"/>
      <c r="SOO305" s="1"/>
      <c r="SOP305" s="1"/>
      <c r="SOQ305" s="1"/>
      <c r="SOR305" s="1"/>
      <c r="SOS305" s="1"/>
      <c r="SOT305" s="1"/>
      <c r="SOU305" s="1"/>
      <c r="SOV305" s="1"/>
      <c r="SOW305" s="1"/>
      <c r="SOX305" s="1"/>
      <c r="SOY305" s="1"/>
      <c r="SOZ305" s="1"/>
      <c r="SPA305" s="1"/>
      <c r="SPB305" s="1"/>
      <c r="SPC305" s="1"/>
      <c r="SPD305" s="1"/>
      <c r="SPE305" s="1"/>
      <c r="SPF305" s="1"/>
      <c r="SPG305" s="1"/>
      <c r="SPH305" s="1"/>
      <c r="SPI305" s="1"/>
      <c r="SPJ305" s="1"/>
      <c r="SPK305" s="1"/>
      <c r="SPL305" s="1"/>
      <c r="SPM305" s="1"/>
      <c r="SPN305" s="1"/>
      <c r="SPO305" s="1"/>
      <c r="SPP305" s="1"/>
      <c r="SPQ305" s="1"/>
      <c r="SPR305" s="1"/>
      <c r="SPS305" s="1"/>
      <c r="SPT305" s="1"/>
      <c r="SPU305" s="1"/>
      <c r="SPV305" s="1"/>
      <c r="SPW305" s="1"/>
      <c r="SPX305" s="1"/>
      <c r="SPY305" s="1"/>
      <c r="SPZ305" s="1"/>
      <c r="SQA305" s="1"/>
      <c r="SQB305" s="1"/>
      <c r="SQC305" s="1"/>
      <c r="SQD305" s="1"/>
      <c r="SQE305" s="1"/>
      <c r="SQF305" s="1"/>
      <c r="SQG305" s="1"/>
      <c r="SQH305" s="1"/>
      <c r="SQI305" s="1"/>
      <c r="SQJ305" s="1"/>
      <c r="SQK305" s="1"/>
      <c r="SQL305" s="1"/>
      <c r="SQM305" s="1"/>
      <c r="SQN305" s="1"/>
      <c r="SQO305" s="1"/>
      <c r="SQP305" s="1"/>
      <c r="SQQ305" s="1"/>
      <c r="SQR305" s="1"/>
      <c r="SQS305" s="1"/>
      <c r="SQT305" s="1"/>
      <c r="SQU305" s="1"/>
      <c r="SQV305" s="1"/>
      <c r="SQW305" s="1"/>
      <c r="SQX305" s="1"/>
      <c r="SQY305" s="1"/>
      <c r="SQZ305" s="1"/>
      <c r="SRA305" s="1"/>
      <c r="SRB305" s="1"/>
      <c r="SRC305" s="1"/>
      <c r="SRD305" s="1"/>
      <c r="SRE305" s="1"/>
      <c r="SRF305" s="1"/>
      <c r="SRG305" s="1"/>
      <c r="SRH305" s="1"/>
      <c r="SRI305" s="1"/>
      <c r="SRJ305" s="1"/>
      <c r="SRK305" s="1"/>
      <c r="SRL305" s="1"/>
      <c r="SRM305" s="1"/>
      <c r="SRN305" s="1"/>
      <c r="SRO305" s="1"/>
      <c r="SRP305" s="1"/>
      <c r="SRQ305" s="1"/>
      <c r="SRR305" s="1"/>
      <c r="SRS305" s="1"/>
      <c r="SRT305" s="1"/>
      <c r="SRU305" s="1"/>
      <c r="SRV305" s="1"/>
      <c r="SRW305" s="1"/>
      <c r="SRX305" s="1"/>
      <c r="SRY305" s="1"/>
      <c r="SRZ305" s="1"/>
      <c r="SSA305" s="1"/>
      <c r="SSB305" s="1"/>
      <c r="SSC305" s="1"/>
      <c r="SSD305" s="1"/>
      <c r="SSE305" s="1"/>
      <c r="SSF305" s="1"/>
      <c r="SSG305" s="1"/>
      <c r="SSH305" s="1"/>
      <c r="SSI305" s="1"/>
      <c r="SSJ305" s="1"/>
      <c r="SSK305" s="1"/>
      <c r="SSL305" s="1"/>
      <c r="SSM305" s="1"/>
      <c r="SSN305" s="1"/>
      <c r="SSO305" s="1"/>
      <c r="SSP305" s="1"/>
      <c r="SSQ305" s="1"/>
      <c r="SSR305" s="1"/>
      <c r="SSS305" s="1"/>
      <c r="SST305" s="1"/>
      <c r="SSU305" s="1"/>
      <c r="SSV305" s="1"/>
      <c r="SSW305" s="1"/>
      <c r="SSX305" s="1"/>
      <c r="SSY305" s="1"/>
      <c r="SSZ305" s="1"/>
      <c r="STA305" s="1"/>
      <c r="STB305" s="1"/>
      <c r="STC305" s="1"/>
      <c r="STD305" s="1"/>
      <c r="STE305" s="1"/>
      <c r="STF305" s="1"/>
      <c r="STG305" s="1"/>
      <c r="STH305" s="1"/>
      <c r="STI305" s="1"/>
      <c r="STJ305" s="1"/>
      <c r="STK305" s="1"/>
      <c r="STL305" s="1"/>
      <c r="STM305" s="1"/>
      <c r="STN305" s="1"/>
      <c r="STO305" s="1"/>
      <c r="STP305" s="1"/>
      <c r="STQ305" s="1"/>
      <c r="STR305" s="1"/>
      <c r="STS305" s="1"/>
      <c r="STT305" s="1"/>
      <c r="STU305" s="1"/>
      <c r="STV305" s="1"/>
      <c r="STW305" s="1"/>
      <c r="STX305" s="1"/>
      <c r="STY305" s="1"/>
      <c r="STZ305" s="1"/>
      <c r="SUA305" s="1"/>
      <c r="SUB305" s="1"/>
      <c r="SUC305" s="1"/>
      <c r="SUD305" s="1"/>
      <c r="SUE305" s="1"/>
      <c r="SUF305" s="1"/>
      <c r="SUG305" s="1"/>
      <c r="SUH305" s="1"/>
      <c r="SUI305" s="1"/>
      <c r="SUJ305" s="1"/>
      <c r="SUK305" s="1"/>
      <c r="SUL305" s="1"/>
      <c r="SUM305" s="1"/>
      <c r="SUN305" s="1"/>
      <c r="SUO305" s="1"/>
      <c r="SUP305" s="1"/>
      <c r="SUQ305" s="1"/>
      <c r="SUR305" s="1"/>
      <c r="SUS305" s="1"/>
      <c r="SUT305" s="1"/>
      <c r="SUU305" s="1"/>
      <c r="SUV305" s="1"/>
      <c r="SUW305" s="1"/>
      <c r="SUX305" s="1"/>
      <c r="SUY305" s="1"/>
      <c r="SUZ305" s="1"/>
      <c r="SVA305" s="1"/>
      <c r="SVB305" s="1"/>
      <c r="SVC305" s="1"/>
      <c r="SVD305" s="1"/>
      <c r="SVE305" s="1"/>
      <c r="SVF305" s="1"/>
      <c r="SVG305" s="1"/>
      <c r="SVH305" s="1"/>
      <c r="SVI305" s="1"/>
      <c r="SVJ305" s="1"/>
      <c r="SVK305" s="1"/>
      <c r="SVL305" s="1"/>
      <c r="SVM305" s="1"/>
      <c r="SVN305" s="1"/>
      <c r="SVO305" s="1"/>
      <c r="SVP305" s="1"/>
      <c r="SVQ305" s="1"/>
      <c r="SVR305" s="1"/>
      <c r="SVS305" s="1"/>
      <c r="SVT305" s="1"/>
      <c r="SVU305" s="1"/>
      <c r="SVV305" s="1"/>
      <c r="SVW305" s="1"/>
      <c r="SVX305" s="1"/>
      <c r="SVY305" s="1"/>
      <c r="SVZ305" s="1"/>
      <c r="SWA305" s="1"/>
      <c r="SWB305" s="1"/>
      <c r="SWC305" s="1"/>
      <c r="SWD305" s="1"/>
      <c r="SWE305" s="1"/>
      <c r="SWF305" s="1"/>
      <c r="SWG305" s="1"/>
      <c r="SWH305" s="1"/>
      <c r="SWI305" s="1"/>
      <c r="SWJ305" s="1"/>
      <c r="SWK305" s="1"/>
      <c r="SWL305" s="1"/>
      <c r="SWM305" s="1"/>
      <c r="SWN305" s="1"/>
      <c r="SWO305" s="1"/>
      <c r="SWP305" s="1"/>
      <c r="SWQ305" s="1"/>
      <c r="SWR305" s="1"/>
      <c r="SWS305" s="1"/>
      <c r="SWT305" s="1"/>
      <c r="SWU305" s="1"/>
      <c r="SWV305" s="1"/>
      <c r="SWW305" s="1"/>
      <c r="SWX305" s="1"/>
      <c r="SWY305" s="1"/>
      <c r="SWZ305" s="1"/>
      <c r="SXA305" s="1"/>
      <c r="SXB305" s="1"/>
      <c r="SXC305" s="1"/>
      <c r="SXD305" s="1"/>
      <c r="SXE305" s="1"/>
      <c r="SXF305" s="1"/>
      <c r="SXG305" s="1"/>
      <c r="SXH305" s="1"/>
      <c r="SXI305" s="1"/>
      <c r="SXJ305" s="1"/>
      <c r="SXK305" s="1"/>
      <c r="SXL305" s="1"/>
      <c r="SXM305" s="1"/>
      <c r="SXN305" s="1"/>
      <c r="SXO305" s="1"/>
      <c r="SXP305" s="1"/>
      <c r="SXQ305" s="1"/>
      <c r="SXR305" s="1"/>
      <c r="SXS305" s="1"/>
      <c r="SXT305" s="1"/>
      <c r="SXU305" s="1"/>
      <c r="SXV305" s="1"/>
      <c r="SXW305" s="1"/>
      <c r="SXX305" s="1"/>
      <c r="SXY305" s="1"/>
      <c r="SXZ305" s="1"/>
      <c r="SYA305" s="1"/>
      <c r="SYB305" s="1"/>
      <c r="SYC305" s="1"/>
      <c r="SYD305" s="1"/>
      <c r="SYE305" s="1"/>
      <c r="SYF305" s="1"/>
      <c r="SYG305" s="1"/>
      <c r="SYH305" s="1"/>
      <c r="SYI305" s="1"/>
      <c r="SYJ305" s="1"/>
      <c r="SYK305" s="1"/>
      <c r="SYL305" s="1"/>
      <c r="SYM305" s="1"/>
      <c r="SYN305" s="1"/>
      <c r="SYO305" s="1"/>
      <c r="SYP305" s="1"/>
      <c r="SYQ305" s="1"/>
      <c r="SYR305" s="1"/>
      <c r="SYS305" s="1"/>
      <c r="SYT305" s="1"/>
      <c r="SYU305" s="1"/>
      <c r="SYV305" s="1"/>
      <c r="SYW305" s="1"/>
      <c r="SYX305" s="1"/>
      <c r="SYY305" s="1"/>
      <c r="SYZ305" s="1"/>
      <c r="SZA305" s="1"/>
      <c r="SZB305" s="1"/>
      <c r="SZC305" s="1"/>
      <c r="SZD305" s="1"/>
      <c r="SZE305" s="1"/>
      <c r="SZF305" s="1"/>
      <c r="SZG305" s="1"/>
      <c r="SZH305" s="1"/>
      <c r="SZI305" s="1"/>
      <c r="SZJ305" s="1"/>
      <c r="SZK305" s="1"/>
      <c r="SZL305" s="1"/>
      <c r="SZM305" s="1"/>
      <c r="SZN305" s="1"/>
      <c r="SZO305" s="1"/>
      <c r="SZP305" s="1"/>
      <c r="SZQ305" s="1"/>
      <c r="SZR305" s="1"/>
      <c r="SZS305" s="1"/>
      <c r="SZT305" s="1"/>
      <c r="SZU305" s="1"/>
      <c r="SZV305" s="1"/>
      <c r="SZW305" s="1"/>
      <c r="SZX305" s="1"/>
      <c r="SZY305" s="1"/>
      <c r="SZZ305" s="1"/>
      <c r="TAA305" s="1"/>
      <c r="TAB305" s="1"/>
      <c r="TAC305" s="1"/>
      <c r="TAD305" s="1"/>
      <c r="TAE305" s="1"/>
      <c r="TAF305" s="1"/>
      <c r="TAG305" s="1"/>
      <c r="TAH305" s="1"/>
      <c r="TAI305" s="1"/>
      <c r="TAJ305" s="1"/>
      <c r="TAK305" s="1"/>
      <c r="TAL305" s="1"/>
      <c r="TAM305" s="1"/>
      <c r="TAN305" s="1"/>
      <c r="TAO305" s="1"/>
      <c r="TAP305" s="1"/>
      <c r="TAQ305" s="1"/>
      <c r="TAR305" s="1"/>
      <c r="TAS305" s="1"/>
      <c r="TAT305" s="1"/>
      <c r="TAU305" s="1"/>
      <c r="TAV305" s="1"/>
      <c r="TAW305" s="1"/>
      <c r="TAX305" s="1"/>
      <c r="TAY305" s="1"/>
      <c r="TAZ305" s="1"/>
      <c r="TBA305" s="1"/>
      <c r="TBB305" s="1"/>
      <c r="TBC305" s="1"/>
      <c r="TBD305" s="1"/>
      <c r="TBE305" s="1"/>
      <c r="TBF305" s="1"/>
      <c r="TBG305" s="1"/>
      <c r="TBH305" s="1"/>
      <c r="TBI305" s="1"/>
      <c r="TBJ305" s="1"/>
      <c r="TBK305" s="1"/>
      <c r="TBL305" s="1"/>
      <c r="TBM305" s="1"/>
      <c r="TBN305" s="1"/>
      <c r="TBO305" s="1"/>
      <c r="TBP305" s="1"/>
      <c r="TBQ305" s="1"/>
      <c r="TBR305" s="1"/>
      <c r="TBS305" s="1"/>
      <c r="TBT305" s="1"/>
      <c r="TBU305" s="1"/>
      <c r="TBV305" s="1"/>
      <c r="TBW305" s="1"/>
      <c r="TBX305" s="1"/>
      <c r="TBY305" s="1"/>
      <c r="TBZ305" s="1"/>
      <c r="TCA305" s="1"/>
      <c r="TCB305" s="1"/>
      <c r="TCC305" s="1"/>
      <c r="TCD305" s="1"/>
      <c r="TCE305" s="1"/>
      <c r="TCF305" s="1"/>
      <c r="TCG305" s="1"/>
      <c r="TCH305" s="1"/>
      <c r="TCI305" s="1"/>
      <c r="TCJ305" s="1"/>
      <c r="TCK305" s="1"/>
      <c r="TCL305" s="1"/>
      <c r="TCM305" s="1"/>
      <c r="TCN305" s="1"/>
      <c r="TCO305" s="1"/>
      <c r="TCP305" s="1"/>
      <c r="TCQ305" s="1"/>
      <c r="TCR305" s="1"/>
      <c r="TCS305" s="1"/>
      <c r="TCT305" s="1"/>
      <c r="TCU305" s="1"/>
      <c r="TCV305" s="1"/>
      <c r="TCW305" s="1"/>
      <c r="TCX305" s="1"/>
      <c r="TCY305" s="1"/>
      <c r="TCZ305" s="1"/>
      <c r="TDA305" s="1"/>
      <c r="TDB305" s="1"/>
      <c r="TDC305" s="1"/>
      <c r="TDD305" s="1"/>
      <c r="TDE305" s="1"/>
      <c r="TDF305" s="1"/>
      <c r="TDG305" s="1"/>
      <c r="TDH305" s="1"/>
      <c r="TDI305" s="1"/>
      <c r="TDJ305" s="1"/>
      <c r="TDK305" s="1"/>
      <c r="TDL305" s="1"/>
      <c r="TDM305" s="1"/>
      <c r="TDN305" s="1"/>
      <c r="TDO305" s="1"/>
      <c r="TDP305" s="1"/>
      <c r="TDQ305" s="1"/>
      <c r="TDR305" s="1"/>
      <c r="TDS305" s="1"/>
      <c r="TDT305" s="1"/>
      <c r="TDU305" s="1"/>
      <c r="TDV305" s="1"/>
      <c r="TDW305" s="1"/>
      <c r="TDX305" s="1"/>
      <c r="TDY305" s="1"/>
      <c r="TDZ305" s="1"/>
      <c r="TEA305" s="1"/>
      <c r="TEB305" s="1"/>
      <c r="TEC305" s="1"/>
      <c r="TED305" s="1"/>
      <c r="TEE305" s="1"/>
      <c r="TEF305" s="1"/>
      <c r="TEG305" s="1"/>
      <c r="TEH305" s="1"/>
      <c r="TEI305" s="1"/>
      <c r="TEJ305" s="1"/>
      <c r="TEK305" s="1"/>
      <c r="TEL305" s="1"/>
      <c r="TEM305" s="1"/>
      <c r="TEN305" s="1"/>
      <c r="TEO305" s="1"/>
      <c r="TEP305" s="1"/>
      <c r="TEQ305" s="1"/>
      <c r="TER305" s="1"/>
      <c r="TES305" s="1"/>
      <c r="TET305" s="1"/>
      <c r="TEU305" s="1"/>
      <c r="TEV305" s="1"/>
      <c r="TEW305" s="1"/>
      <c r="TEX305" s="1"/>
      <c r="TEY305" s="1"/>
      <c r="TEZ305" s="1"/>
      <c r="TFA305" s="1"/>
      <c r="TFB305" s="1"/>
      <c r="TFC305" s="1"/>
      <c r="TFD305" s="1"/>
      <c r="TFE305" s="1"/>
      <c r="TFF305" s="1"/>
      <c r="TFG305" s="1"/>
      <c r="TFH305" s="1"/>
      <c r="TFI305" s="1"/>
      <c r="TFJ305" s="1"/>
      <c r="TFK305" s="1"/>
      <c r="TFL305" s="1"/>
      <c r="TFM305" s="1"/>
      <c r="TFN305" s="1"/>
      <c r="TFO305" s="1"/>
      <c r="TFP305" s="1"/>
      <c r="TFQ305" s="1"/>
      <c r="TFR305" s="1"/>
      <c r="TFS305" s="1"/>
      <c r="TFT305" s="1"/>
      <c r="TFU305" s="1"/>
      <c r="TFV305" s="1"/>
      <c r="TFW305" s="1"/>
      <c r="TFX305" s="1"/>
      <c r="TFY305" s="1"/>
      <c r="TFZ305" s="1"/>
      <c r="TGA305" s="1"/>
      <c r="TGB305" s="1"/>
      <c r="TGC305" s="1"/>
      <c r="TGD305" s="1"/>
      <c r="TGE305" s="1"/>
      <c r="TGF305" s="1"/>
      <c r="TGG305" s="1"/>
      <c r="TGH305" s="1"/>
      <c r="TGI305" s="1"/>
      <c r="TGJ305" s="1"/>
      <c r="TGK305" s="1"/>
      <c r="TGL305" s="1"/>
      <c r="TGM305" s="1"/>
      <c r="TGN305" s="1"/>
      <c r="TGO305" s="1"/>
      <c r="TGP305" s="1"/>
      <c r="TGQ305" s="1"/>
      <c r="TGR305" s="1"/>
      <c r="TGS305" s="1"/>
      <c r="TGT305" s="1"/>
      <c r="TGU305" s="1"/>
      <c r="TGV305" s="1"/>
      <c r="TGW305" s="1"/>
      <c r="TGX305" s="1"/>
      <c r="TGY305" s="1"/>
      <c r="TGZ305" s="1"/>
      <c r="THA305" s="1"/>
      <c r="THB305" s="1"/>
      <c r="THC305" s="1"/>
      <c r="THD305" s="1"/>
      <c r="THE305" s="1"/>
      <c r="THF305" s="1"/>
      <c r="THG305" s="1"/>
      <c r="THH305" s="1"/>
      <c r="THI305" s="1"/>
      <c r="THJ305" s="1"/>
      <c r="THK305" s="1"/>
      <c r="THL305" s="1"/>
      <c r="THM305" s="1"/>
      <c r="THN305" s="1"/>
      <c r="THO305" s="1"/>
      <c r="THP305" s="1"/>
      <c r="THQ305" s="1"/>
      <c r="THR305" s="1"/>
      <c r="THS305" s="1"/>
      <c r="THT305" s="1"/>
      <c r="THU305" s="1"/>
      <c r="THV305" s="1"/>
      <c r="THW305" s="1"/>
      <c r="THX305" s="1"/>
      <c r="THY305" s="1"/>
      <c r="THZ305" s="1"/>
      <c r="TIA305" s="1"/>
      <c r="TIB305" s="1"/>
      <c r="TIC305" s="1"/>
      <c r="TID305" s="1"/>
      <c r="TIE305" s="1"/>
      <c r="TIF305" s="1"/>
      <c r="TIG305" s="1"/>
      <c r="TIH305" s="1"/>
      <c r="TII305" s="1"/>
      <c r="TIJ305" s="1"/>
      <c r="TIK305" s="1"/>
      <c r="TIL305" s="1"/>
      <c r="TIM305" s="1"/>
      <c r="TIN305" s="1"/>
      <c r="TIO305" s="1"/>
      <c r="TIP305" s="1"/>
      <c r="TIQ305" s="1"/>
      <c r="TIR305" s="1"/>
      <c r="TIS305" s="1"/>
      <c r="TIT305" s="1"/>
      <c r="TIU305" s="1"/>
      <c r="TIV305" s="1"/>
      <c r="TIW305" s="1"/>
      <c r="TIX305" s="1"/>
      <c r="TIY305" s="1"/>
      <c r="TIZ305" s="1"/>
      <c r="TJA305" s="1"/>
      <c r="TJB305" s="1"/>
      <c r="TJC305" s="1"/>
      <c r="TJD305" s="1"/>
      <c r="TJE305" s="1"/>
      <c r="TJF305" s="1"/>
      <c r="TJG305" s="1"/>
      <c r="TJH305" s="1"/>
      <c r="TJI305" s="1"/>
      <c r="TJJ305" s="1"/>
      <c r="TJK305" s="1"/>
      <c r="TJL305" s="1"/>
      <c r="TJM305" s="1"/>
      <c r="TJN305" s="1"/>
      <c r="TJO305" s="1"/>
      <c r="TJP305" s="1"/>
      <c r="TJQ305" s="1"/>
      <c r="TJR305" s="1"/>
      <c r="TJS305" s="1"/>
      <c r="TJT305" s="1"/>
      <c r="TJU305" s="1"/>
      <c r="TJV305" s="1"/>
      <c r="TJW305" s="1"/>
      <c r="TJX305" s="1"/>
      <c r="TJY305" s="1"/>
      <c r="TJZ305" s="1"/>
      <c r="TKA305" s="1"/>
      <c r="TKB305" s="1"/>
      <c r="TKC305" s="1"/>
      <c r="TKD305" s="1"/>
      <c r="TKE305" s="1"/>
      <c r="TKF305" s="1"/>
      <c r="TKG305" s="1"/>
      <c r="TKH305" s="1"/>
      <c r="TKI305" s="1"/>
      <c r="TKJ305" s="1"/>
      <c r="TKK305" s="1"/>
      <c r="TKL305" s="1"/>
      <c r="TKM305" s="1"/>
      <c r="TKN305" s="1"/>
      <c r="TKO305" s="1"/>
      <c r="TKP305" s="1"/>
      <c r="TKQ305" s="1"/>
      <c r="TKR305" s="1"/>
      <c r="TKS305" s="1"/>
      <c r="TKT305" s="1"/>
      <c r="TKU305" s="1"/>
      <c r="TKV305" s="1"/>
      <c r="TKW305" s="1"/>
      <c r="TKX305" s="1"/>
      <c r="TKY305" s="1"/>
      <c r="TKZ305" s="1"/>
      <c r="TLA305" s="1"/>
      <c r="TLB305" s="1"/>
      <c r="TLC305" s="1"/>
      <c r="TLD305" s="1"/>
      <c r="TLE305" s="1"/>
      <c r="TLF305" s="1"/>
      <c r="TLG305" s="1"/>
      <c r="TLH305" s="1"/>
      <c r="TLI305" s="1"/>
      <c r="TLJ305" s="1"/>
      <c r="TLK305" s="1"/>
      <c r="TLL305" s="1"/>
      <c r="TLM305" s="1"/>
      <c r="TLN305" s="1"/>
      <c r="TLO305" s="1"/>
      <c r="TLP305" s="1"/>
      <c r="TLQ305" s="1"/>
      <c r="TLR305" s="1"/>
      <c r="TLS305" s="1"/>
      <c r="TLT305" s="1"/>
      <c r="TLU305" s="1"/>
      <c r="TLV305" s="1"/>
      <c r="TLW305" s="1"/>
      <c r="TLX305" s="1"/>
      <c r="TLY305" s="1"/>
      <c r="TLZ305" s="1"/>
      <c r="TMA305" s="1"/>
      <c r="TMB305" s="1"/>
      <c r="TMC305" s="1"/>
      <c r="TMD305" s="1"/>
      <c r="TME305" s="1"/>
      <c r="TMF305" s="1"/>
      <c r="TMG305" s="1"/>
      <c r="TMH305" s="1"/>
      <c r="TMI305" s="1"/>
      <c r="TMJ305" s="1"/>
      <c r="TMK305" s="1"/>
      <c r="TML305" s="1"/>
      <c r="TMM305" s="1"/>
      <c r="TMN305" s="1"/>
      <c r="TMO305" s="1"/>
      <c r="TMP305" s="1"/>
      <c r="TMQ305" s="1"/>
      <c r="TMR305" s="1"/>
      <c r="TMS305" s="1"/>
      <c r="TMT305" s="1"/>
      <c r="TMU305" s="1"/>
      <c r="TMV305" s="1"/>
      <c r="TMW305" s="1"/>
      <c r="TMX305" s="1"/>
      <c r="TMY305" s="1"/>
      <c r="TMZ305" s="1"/>
      <c r="TNA305" s="1"/>
      <c r="TNB305" s="1"/>
      <c r="TNC305" s="1"/>
      <c r="TND305" s="1"/>
      <c r="TNE305" s="1"/>
      <c r="TNF305" s="1"/>
      <c r="TNG305" s="1"/>
      <c r="TNH305" s="1"/>
      <c r="TNI305" s="1"/>
      <c r="TNJ305" s="1"/>
      <c r="TNK305" s="1"/>
      <c r="TNL305" s="1"/>
      <c r="TNM305" s="1"/>
      <c r="TNN305" s="1"/>
      <c r="TNO305" s="1"/>
      <c r="TNP305" s="1"/>
      <c r="TNQ305" s="1"/>
      <c r="TNR305" s="1"/>
      <c r="TNS305" s="1"/>
      <c r="TNT305" s="1"/>
      <c r="TNU305" s="1"/>
      <c r="TNV305" s="1"/>
      <c r="TNW305" s="1"/>
      <c r="TNX305" s="1"/>
      <c r="TNY305" s="1"/>
      <c r="TNZ305" s="1"/>
      <c r="TOA305" s="1"/>
      <c r="TOB305" s="1"/>
      <c r="TOC305" s="1"/>
      <c r="TOD305" s="1"/>
      <c r="TOE305" s="1"/>
      <c r="TOF305" s="1"/>
      <c r="TOG305" s="1"/>
      <c r="TOH305" s="1"/>
      <c r="TOI305" s="1"/>
      <c r="TOJ305" s="1"/>
      <c r="TOK305" s="1"/>
      <c r="TOL305" s="1"/>
      <c r="TOM305" s="1"/>
      <c r="TON305" s="1"/>
      <c r="TOO305" s="1"/>
      <c r="TOP305" s="1"/>
      <c r="TOQ305" s="1"/>
      <c r="TOR305" s="1"/>
      <c r="TOS305" s="1"/>
      <c r="TOT305" s="1"/>
      <c r="TOU305" s="1"/>
      <c r="TOV305" s="1"/>
      <c r="TOW305" s="1"/>
      <c r="TOX305" s="1"/>
      <c r="TOY305" s="1"/>
      <c r="TOZ305" s="1"/>
      <c r="TPA305" s="1"/>
      <c r="TPB305" s="1"/>
      <c r="TPC305" s="1"/>
      <c r="TPD305" s="1"/>
      <c r="TPE305" s="1"/>
      <c r="TPF305" s="1"/>
      <c r="TPG305" s="1"/>
      <c r="TPH305" s="1"/>
      <c r="TPI305" s="1"/>
      <c r="TPJ305" s="1"/>
      <c r="TPK305" s="1"/>
      <c r="TPL305" s="1"/>
      <c r="TPM305" s="1"/>
      <c r="TPN305" s="1"/>
      <c r="TPO305" s="1"/>
      <c r="TPP305" s="1"/>
      <c r="TPQ305" s="1"/>
      <c r="TPR305" s="1"/>
      <c r="TPS305" s="1"/>
      <c r="TPT305" s="1"/>
      <c r="TPU305" s="1"/>
      <c r="TPV305" s="1"/>
      <c r="TPW305" s="1"/>
      <c r="TPX305" s="1"/>
      <c r="TPY305" s="1"/>
      <c r="TPZ305" s="1"/>
      <c r="TQA305" s="1"/>
      <c r="TQB305" s="1"/>
      <c r="TQC305" s="1"/>
      <c r="TQD305" s="1"/>
      <c r="TQE305" s="1"/>
      <c r="TQF305" s="1"/>
      <c r="TQG305" s="1"/>
      <c r="TQH305" s="1"/>
      <c r="TQI305" s="1"/>
      <c r="TQJ305" s="1"/>
      <c r="TQK305" s="1"/>
      <c r="TQL305" s="1"/>
      <c r="TQM305" s="1"/>
      <c r="TQN305" s="1"/>
      <c r="TQO305" s="1"/>
      <c r="TQP305" s="1"/>
      <c r="TQQ305" s="1"/>
      <c r="TQR305" s="1"/>
      <c r="TQS305" s="1"/>
      <c r="TQT305" s="1"/>
      <c r="TQU305" s="1"/>
      <c r="TQV305" s="1"/>
      <c r="TQW305" s="1"/>
      <c r="TQX305" s="1"/>
      <c r="TQY305" s="1"/>
      <c r="TQZ305" s="1"/>
      <c r="TRA305" s="1"/>
      <c r="TRB305" s="1"/>
      <c r="TRC305" s="1"/>
      <c r="TRD305" s="1"/>
      <c r="TRE305" s="1"/>
      <c r="TRF305" s="1"/>
      <c r="TRG305" s="1"/>
      <c r="TRH305" s="1"/>
      <c r="TRI305" s="1"/>
      <c r="TRJ305" s="1"/>
      <c r="TRK305" s="1"/>
      <c r="TRL305" s="1"/>
      <c r="TRM305" s="1"/>
      <c r="TRN305" s="1"/>
      <c r="TRO305" s="1"/>
      <c r="TRP305" s="1"/>
      <c r="TRQ305" s="1"/>
      <c r="TRR305" s="1"/>
      <c r="TRS305" s="1"/>
      <c r="TRT305" s="1"/>
      <c r="TRU305" s="1"/>
      <c r="TRV305" s="1"/>
      <c r="TRW305" s="1"/>
      <c r="TRX305" s="1"/>
      <c r="TRY305" s="1"/>
      <c r="TRZ305" s="1"/>
      <c r="TSA305" s="1"/>
      <c r="TSB305" s="1"/>
      <c r="TSC305" s="1"/>
      <c r="TSD305" s="1"/>
      <c r="TSE305" s="1"/>
      <c r="TSF305" s="1"/>
      <c r="TSG305" s="1"/>
      <c r="TSH305" s="1"/>
      <c r="TSI305" s="1"/>
      <c r="TSJ305" s="1"/>
      <c r="TSK305" s="1"/>
      <c r="TSL305" s="1"/>
      <c r="TSM305" s="1"/>
      <c r="TSN305" s="1"/>
      <c r="TSO305" s="1"/>
      <c r="TSP305" s="1"/>
      <c r="TSQ305" s="1"/>
      <c r="TSR305" s="1"/>
      <c r="TSS305" s="1"/>
      <c r="TST305" s="1"/>
      <c r="TSU305" s="1"/>
      <c r="TSV305" s="1"/>
      <c r="TSW305" s="1"/>
      <c r="TSX305" s="1"/>
      <c r="TSY305" s="1"/>
      <c r="TSZ305" s="1"/>
      <c r="TTA305" s="1"/>
      <c r="TTB305" s="1"/>
      <c r="TTC305" s="1"/>
      <c r="TTD305" s="1"/>
      <c r="TTE305" s="1"/>
      <c r="TTF305" s="1"/>
      <c r="TTG305" s="1"/>
      <c r="TTH305" s="1"/>
      <c r="TTI305" s="1"/>
      <c r="TTJ305" s="1"/>
      <c r="TTK305" s="1"/>
      <c r="TTL305" s="1"/>
      <c r="TTM305" s="1"/>
      <c r="TTN305" s="1"/>
      <c r="TTO305" s="1"/>
      <c r="TTP305" s="1"/>
      <c r="TTQ305" s="1"/>
      <c r="TTR305" s="1"/>
      <c r="TTS305" s="1"/>
      <c r="TTT305" s="1"/>
      <c r="TTU305" s="1"/>
      <c r="TTV305" s="1"/>
      <c r="TTW305" s="1"/>
      <c r="TTX305" s="1"/>
      <c r="TTY305" s="1"/>
      <c r="TTZ305" s="1"/>
      <c r="TUA305" s="1"/>
      <c r="TUB305" s="1"/>
      <c r="TUC305" s="1"/>
      <c r="TUD305" s="1"/>
      <c r="TUE305" s="1"/>
      <c r="TUF305" s="1"/>
      <c r="TUG305" s="1"/>
      <c r="TUH305" s="1"/>
      <c r="TUI305" s="1"/>
      <c r="TUJ305" s="1"/>
      <c r="TUK305" s="1"/>
      <c r="TUL305" s="1"/>
      <c r="TUM305" s="1"/>
      <c r="TUN305" s="1"/>
      <c r="TUO305" s="1"/>
      <c r="TUP305" s="1"/>
      <c r="TUQ305" s="1"/>
      <c r="TUR305" s="1"/>
      <c r="TUS305" s="1"/>
      <c r="TUT305" s="1"/>
      <c r="TUU305" s="1"/>
      <c r="TUV305" s="1"/>
      <c r="TUW305" s="1"/>
      <c r="TUX305" s="1"/>
      <c r="TUY305" s="1"/>
      <c r="TUZ305" s="1"/>
      <c r="TVA305" s="1"/>
      <c r="TVB305" s="1"/>
      <c r="TVC305" s="1"/>
      <c r="TVD305" s="1"/>
      <c r="TVE305" s="1"/>
      <c r="TVF305" s="1"/>
      <c r="TVG305" s="1"/>
      <c r="TVH305" s="1"/>
      <c r="TVI305" s="1"/>
      <c r="TVJ305" s="1"/>
      <c r="TVK305" s="1"/>
      <c r="TVL305" s="1"/>
      <c r="TVM305" s="1"/>
      <c r="TVN305" s="1"/>
      <c r="TVO305" s="1"/>
      <c r="TVP305" s="1"/>
      <c r="TVQ305" s="1"/>
      <c r="TVR305" s="1"/>
      <c r="TVS305" s="1"/>
      <c r="TVT305" s="1"/>
      <c r="TVU305" s="1"/>
      <c r="TVV305" s="1"/>
      <c r="TVW305" s="1"/>
      <c r="TVX305" s="1"/>
      <c r="TVY305" s="1"/>
      <c r="TVZ305" s="1"/>
      <c r="TWA305" s="1"/>
      <c r="TWB305" s="1"/>
      <c r="TWC305" s="1"/>
      <c r="TWD305" s="1"/>
      <c r="TWE305" s="1"/>
      <c r="TWF305" s="1"/>
      <c r="TWG305" s="1"/>
      <c r="TWH305" s="1"/>
      <c r="TWI305" s="1"/>
      <c r="TWJ305" s="1"/>
      <c r="TWK305" s="1"/>
      <c r="TWL305" s="1"/>
      <c r="TWM305" s="1"/>
      <c r="TWN305" s="1"/>
      <c r="TWO305" s="1"/>
      <c r="TWP305" s="1"/>
      <c r="TWQ305" s="1"/>
      <c r="TWR305" s="1"/>
      <c r="TWS305" s="1"/>
      <c r="TWT305" s="1"/>
      <c r="TWU305" s="1"/>
      <c r="TWV305" s="1"/>
      <c r="TWW305" s="1"/>
      <c r="TWX305" s="1"/>
      <c r="TWY305" s="1"/>
      <c r="TWZ305" s="1"/>
      <c r="TXA305" s="1"/>
      <c r="TXB305" s="1"/>
      <c r="TXC305" s="1"/>
      <c r="TXD305" s="1"/>
      <c r="TXE305" s="1"/>
      <c r="TXF305" s="1"/>
      <c r="TXG305" s="1"/>
      <c r="TXH305" s="1"/>
      <c r="TXI305" s="1"/>
      <c r="TXJ305" s="1"/>
      <c r="TXK305" s="1"/>
      <c r="TXL305" s="1"/>
      <c r="TXM305" s="1"/>
      <c r="TXN305" s="1"/>
      <c r="TXO305" s="1"/>
      <c r="TXP305" s="1"/>
      <c r="TXQ305" s="1"/>
      <c r="TXR305" s="1"/>
      <c r="TXS305" s="1"/>
      <c r="TXT305" s="1"/>
      <c r="TXU305" s="1"/>
      <c r="TXV305" s="1"/>
      <c r="TXW305" s="1"/>
      <c r="TXX305" s="1"/>
      <c r="TXY305" s="1"/>
      <c r="TXZ305" s="1"/>
      <c r="TYA305" s="1"/>
      <c r="TYB305" s="1"/>
      <c r="TYC305" s="1"/>
      <c r="TYD305" s="1"/>
      <c r="TYE305" s="1"/>
      <c r="TYF305" s="1"/>
      <c r="TYG305" s="1"/>
      <c r="TYH305" s="1"/>
      <c r="TYI305" s="1"/>
      <c r="TYJ305" s="1"/>
      <c r="TYK305" s="1"/>
      <c r="TYL305" s="1"/>
      <c r="TYM305" s="1"/>
      <c r="TYN305" s="1"/>
      <c r="TYO305" s="1"/>
      <c r="TYP305" s="1"/>
      <c r="TYQ305" s="1"/>
      <c r="TYR305" s="1"/>
      <c r="TYS305" s="1"/>
      <c r="TYT305" s="1"/>
      <c r="TYU305" s="1"/>
      <c r="TYV305" s="1"/>
      <c r="TYW305" s="1"/>
      <c r="TYX305" s="1"/>
      <c r="TYY305" s="1"/>
      <c r="TYZ305" s="1"/>
      <c r="TZA305" s="1"/>
      <c r="TZB305" s="1"/>
      <c r="TZC305" s="1"/>
      <c r="TZD305" s="1"/>
      <c r="TZE305" s="1"/>
      <c r="TZF305" s="1"/>
      <c r="TZG305" s="1"/>
      <c r="TZH305" s="1"/>
      <c r="TZI305" s="1"/>
      <c r="TZJ305" s="1"/>
      <c r="TZK305" s="1"/>
      <c r="TZL305" s="1"/>
      <c r="TZM305" s="1"/>
      <c r="TZN305" s="1"/>
      <c r="TZO305" s="1"/>
      <c r="TZP305" s="1"/>
      <c r="TZQ305" s="1"/>
      <c r="TZR305" s="1"/>
      <c r="TZS305" s="1"/>
      <c r="TZT305" s="1"/>
      <c r="TZU305" s="1"/>
      <c r="TZV305" s="1"/>
      <c r="TZW305" s="1"/>
      <c r="TZX305" s="1"/>
      <c r="TZY305" s="1"/>
      <c r="TZZ305" s="1"/>
      <c r="UAA305" s="1"/>
      <c r="UAB305" s="1"/>
      <c r="UAC305" s="1"/>
      <c r="UAD305" s="1"/>
      <c r="UAE305" s="1"/>
      <c r="UAF305" s="1"/>
      <c r="UAG305" s="1"/>
      <c r="UAH305" s="1"/>
      <c r="UAI305" s="1"/>
      <c r="UAJ305" s="1"/>
      <c r="UAK305" s="1"/>
      <c r="UAL305" s="1"/>
      <c r="UAM305" s="1"/>
      <c r="UAN305" s="1"/>
      <c r="UAO305" s="1"/>
      <c r="UAP305" s="1"/>
      <c r="UAQ305" s="1"/>
      <c r="UAR305" s="1"/>
      <c r="UAS305" s="1"/>
      <c r="UAT305" s="1"/>
      <c r="UAU305" s="1"/>
      <c r="UAV305" s="1"/>
      <c r="UAW305" s="1"/>
      <c r="UAX305" s="1"/>
      <c r="UAY305" s="1"/>
      <c r="UAZ305" s="1"/>
      <c r="UBA305" s="1"/>
      <c r="UBB305" s="1"/>
      <c r="UBC305" s="1"/>
      <c r="UBD305" s="1"/>
      <c r="UBE305" s="1"/>
      <c r="UBF305" s="1"/>
      <c r="UBG305" s="1"/>
      <c r="UBH305" s="1"/>
      <c r="UBI305" s="1"/>
      <c r="UBJ305" s="1"/>
      <c r="UBK305" s="1"/>
      <c r="UBL305" s="1"/>
      <c r="UBM305" s="1"/>
      <c r="UBN305" s="1"/>
      <c r="UBO305" s="1"/>
      <c r="UBP305" s="1"/>
      <c r="UBQ305" s="1"/>
      <c r="UBR305" s="1"/>
      <c r="UBS305" s="1"/>
      <c r="UBT305" s="1"/>
      <c r="UBU305" s="1"/>
      <c r="UBV305" s="1"/>
      <c r="UBW305" s="1"/>
      <c r="UBX305" s="1"/>
      <c r="UBY305" s="1"/>
      <c r="UBZ305" s="1"/>
      <c r="UCA305" s="1"/>
      <c r="UCB305" s="1"/>
      <c r="UCC305" s="1"/>
      <c r="UCD305" s="1"/>
      <c r="UCE305" s="1"/>
      <c r="UCF305" s="1"/>
      <c r="UCG305" s="1"/>
      <c r="UCH305" s="1"/>
      <c r="UCI305" s="1"/>
      <c r="UCJ305" s="1"/>
      <c r="UCK305" s="1"/>
      <c r="UCL305" s="1"/>
      <c r="UCM305" s="1"/>
      <c r="UCN305" s="1"/>
      <c r="UCO305" s="1"/>
      <c r="UCP305" s="1"/>
      <c r="UCQ305" s="1"/>
      <c r="UCR305" s="1"/>
      <c r="UCS305" s="1"/>
      <c r="UCT305" s="1"/>
      <c r="UCU305" s="1"/>
      <c r="UCV305" s="1"/>
      <c r="UCW305" s="1"/>
      <c r="UCX305" s="1"/>
      <c r="UCY305" s="1"/>
      <c r="UCZ305" s="1"/>
      <c r="UDA305" s="1"/>
      <c r="UDB305" s="1"/>
      <c r="UDC305" s="1"/>
      <c r="UDD305" s="1"/>
      <c r="UDE305" s="1"/>
      <c r="UDF305" s="1"/>
      <c r="UDG305" s="1"/>
      <c r="UDH305" s="1"/>
      <c r="UDI305" s="1"/>
      <c r="UDJ305" s="1"/>
      <c r="UDK305" s="1"/>
      <c r="UDL305" s="1"/>
      <c r="UDM305" s="1"/>
      <c r="UDN305" s="1"/>
      <c r="UDO305" s="1"/>
      <c r="UDP305" s="1"/>
      <c r="UDQ305" s="1"/>
      <c r="UDR305" s="1"/>
      <c r="UDS305" s="1"/>
      <c r="UDT305" s="1"/>
      <c r="UDU305" s="1"/>
      <c r="UDV305" s="1"/>
      <c r="UDW305" s="1"/>
      <c r="UDX305" s="1"/>
      <c r="UDY305" s="1"/>
      <c r="UDZ305" s="1"/>
      <c r="UEA305" s="1"/>
      <c r="UEB305" s="1"/>
      <c r="UEC305" s="1"/>
      <c r="UED305" s="1"/>
      <c r="UEE305" s="1"/>
      <c r="UEF305" s="1"/>
      <c r="UEG305" s="1"/>
      <c r="UEH305" s="1"/>
      <c r="UEI305" s="1"/>
      <c r="UEJ305" s="1"/>
      <c r="UEK305" s="1"/>
      <c r="UEL305" s="1"/>
      <c r="UEM305" s="1"/>
      <c r="UEN305" s="1"/>
      <c r="UEO305" s="1"/>
      <c r="UEP305" s="1"/>
      <c r="UEQ305" s="1"/>
      <c r="UER305" s="1"/>
      <c r="UES305" s="1"/>
      <c r="UET305" s="1"/>
      <c r="UEU305" s="1"/>
      <c r="UEV305" s="1"/>
      <c r="UEW305" s="1"/>
      <c r="UEX305" s="1"/>
      <c r="UEY305" s="1"/>
      <c r="UEZ305" s="1"/>
      <c r="UFA305" s="1"/>
      <c r="UFB305" s="1"/>
      <c r="UFC305" s="1"/>
      <c r="UFD305" s="1"/>
      <c r="UFE305" s="1"/>
      <c r="UFF305" s="1"/>
      <c r="UFG305" s="1"/>
      <c r="UFH305" s="1"/>
      <c r="UFI305" s="1"/>
      <c r="UFJ305" s="1"/>
      <c r="UFK305" s="1"/>
      <c r="UFL305" s="1"/>
      <c r="UFM305" s="1"/>
      <c r="UFN305" s="1"/>
      <c r="UFO305" s="1"/>
      <c r="UFP305" s="1"/>
      <c r="UFQ305" s="1"/>
      <c r="UFR305" s="1"/>
      <c r="UFS305" s="1"/>
      <c r="UFT305" s="1"/>
      <c r="UFU305" s="1"/>
      <c r="UFV305" s="1"/>
      <c r="UFW305" s="1"/>
      <c r="UFX305" s="1"/>
      <c r="UFY305" s="1"/>
      <c r="UFZ305" s="1"/>
      <c r="UGA305" s="1"/>
      <c r="UGB305" s="1"/>
      <c r="UGC305" s="1"/>
      <c r="UGD305" s="1"/>
      <c r="UGE305" s="1"/>
      <c r="UGF305" s="1"/>
      <c r="UGG305" s="1"/>
      <c r="UGH305" s="1"/>
      <c r="UGI305" s="1"/>
      <c r="UGJ305" s="1"/>
      <c r="UGK305" s="1"/>
      <c r="UGL305" s="1"/>
      <c r="UGM305" s="1"/>
      <c r="UGN305" s="1"/>
      <c r="UGO305" s="1"/>
      <c r="UGP305" s="1"/>
      <c r="UGQ305" s="1"/>
      <c r="UGR305" s="1"/>
      <c r="UGS305" s="1"/>
      <c r="UGT305" s="1"/>
      <c r="UGU305" s="1"/>
      <c r="UGV305" s="1"/>
      <c r="UGW305" s="1"/>
      <c r="UGX305" s="1"/>
      <c r="UGY305" s="1"/>
      <c r="UGZ305" s="1"/>
      <c r="UHA305" s="1"/>
      <c r="UHB305" s="1"/>
      <c r="UHC305" s="1"/>
      <c r="UHD305" s="1"/>
      <c r="UHE305" s="1"/>
      <c r="UHF305" s="1"/>
      <c r="UHG305" s="1"/>
      <c r="UHH305" s="1"/>
      <c r="UHI305" s="1"/>
      <c r="UHJ305" s="1"/>
      <c r="UHK305" s="1"/>
      <c r="UHL305" s="1"/>
      <c r="UHM305" s="1"/>
      <c r="UHN305" s="1"/>
      <c r="UHO305" s="1"/>
      <c r="UHP305" s="1"/>
      <c r="UHQ305" s="1"/>
      <c r="UHR305" s="1"/>
      <c r="UHS305" s="1"/>
      <c r="UHT305" s="1"/>
      <c r="UHU305" s="1"/>
      <c r="UHV305" s="1"/>
      <c r="UHW305" s="1"/>
      <c r="UHX305" s="1"/>
      <c r="UHY305" s="1"/>
      <c r="UHZ305" s="1"/>
      <c r="UIA305" s="1"/>
      <c r="UIB305" s="1"/>
      <c r="UIC305" s="1"/>
      <c r="UID305" s="1"/>
      <c r="UIE305" s="1"/>
      <c r="UIF305" s="1"/>
      <c r="UIG305" s="1"/>
      <c r="UIH305" s="1"/>
      <c r="UII305" s="1"/>
      <c r="UIJ305" s="1"/>
      <c r="UIK305" s="1"/>
      <c r="UIL305" s="1"/>
      <c r="UIM305" s="1"/>
      <c r="UIN305" s="1"/>
      <c r="UIO305" s="1"/>
      <c r="UIP305" s="1"/>
      <c r="UIQ305" s="1"/>
      <c r="UIR305" s="1"/>
      <c r="UIS305" s="1"/>
      <c r="UIT305" s="1"/>
      <c r="UIU305" s="1"/>
      <c r="UIV305" s="1"/>
      <c r="UIW305" s="1"/>
      <c r="UIX305" s="1"/>
      <c r="UIY305" s="1"/>
      <c r="UIZ305" s="1"/>
      <c r="UJA305" s="1"/>
      <c r="UJB305" s="1"/>
      <c r="UJC305" s="1"/>
      <c r="UJD305" s="1"/>
      <c r="UJE305" s="1"/>
      <c r="UJF305" s="1"/>
      <c r="UJG305" s="1"/>
      <c r="UJH305" s="1"/>
      <c r="UJI305" s="1"/>
      <c r="UJJ305" s="1"/>
      <c r="UJK305" s="1"/>
      <c r="UJL305" s="1"/>
      <c r="UJM305" s="1"/>
      <c r="UJN305" s="1"/>
      <c r="UJO305" s="1"/>
      <c r="UJP305" s="1"/>
      <c r="UJQ305" s="1"/>
      <c r="UJR305" s="1"/>
      <c r="UJS305" s="1"/>
      <c r="UJT305" s="1"/>
      <c r="UJU305" s="1"/>
      <c r="UJV305" s="1"/>
      <c r="UJW305" s="1"/>
      <c r="UJX305" s="1"/>
      <c r="UJY305" s="1"/>
      <c r="UJZ305" s="1"/>
      <c r="UKA305" s="1"/>
      <c r="UKB305" s="1"/>
      <c r="UKC305" s="1"/>
      <c r="UKD305" s="1"/>
      <c r="UKE305" s="1"/>
      <c r="UKF305" s="1"/>
      <c r="UKG305" s="1"/>
      <c r="UKH305" s="1"/>
      <c r="UKI305" s="1"/>
      <c r="UKJ305" s="1"/>
      <c r="UKK305" s="1"/>
      <c r="UKL305" s="1"/>
      <c r="UKM305" s="1"/>
      <c r="UKN305" s="1"/>
      <c r="UKO305" s="1"/>
      <c r="UKP305" s="1"/>
      <c r="UKQ305" s="1"/>
      <c r="UKR305" s="1"/>
      <c r="UKS305" s="1"/>
      <c r="UKT305" s="1"/>
      <c r="UKU305" s="1"/>
      <c r="UKV305" s="1"/>
      <c r="UKW305" s="1"/>
      <c r="UKX305" s="1"/>
      <c r="UKY305" s="1"/>
      <c r="UKZ305" s="1"/>
      <c r="ULA305" s="1"/>
      <c r="ULB305" s="1"/>
      <c r="ULC305" s="1"/>
      <c r="ULD305" s="1"/>
      <c r="ULE305" s="1"/>
      <c r="ULF305" s="1"/>
      <c r="ULG305" s="1"/>
      <c r="ULH305" s="1"/>
      <c r="ULI305" s="1"/>
      <c r="ULJ305" s="1"/>
      <c r="ULK305" s="1"/>
      <c r="ULL305" s="1"/>
      <c r="ULM305" s="1"/>
      <c r="ULN305" s="1"/>
      <c r="ULO305" s="1"/>
      <c r="ULP305" s="1"/>
      <c r="ULQ305" s="1"/>
      <c r="ULR305" s="1"/>
      <c r="ULS305" s="1"/>
      <c r="ULT305" s="1"/>
      <c r="ULU305" s="1"/>
      <c r="ULV305" s="1"/>
      <c r="ULW305" s="1"/>
      <c r="ULX305" s="1"/>
      <c r="ULY305" s="1"/>
      <c r="ULZ305" s="1"/>
      <c r="UMA305" s="1"/>
      <c r="UMB305" s="1"/>
      <c r="UMC305" s="1"/>
      <c r="UMD305" s="1"/>
      <c r="UME305" s="1"/>
      <c r="UMF305" s="1"/>
      <c r="UMG305" s="1"/>
      <c r="UMH305" s="1"/>
      <c r="UMI305" s="1"/>
      <c r="UMJ305" s="1"/>
      <c r="UMK305" s="1"/>
      <c r="UML305" s="1"/>
      <c r="UMM305" s="1"/>
      <c r="UMN305" s="1"/>
      <c r="UMO305" s="1"/>
      <c r="UMP305" s="1"/>
      <c r="UMQ305" s="1"/>
      <c r="UMR305" s="1"/>
      <c r="UMS305" s="1"/>
      <c r="UMT305" s="1"/>
      <c r="UMU305" s="1"/>
      <c r="UMV305" s="1"/>
      <c r="UMW305" s="1"/>
      <c r="UMX305" s="1"/>
      <c r="UMY305" s="1"/>
      <c r="UMZ305" s="1"/>
      <c r="UNA305" s="1"/>
      <c r="UNB305" s="1"/>
      <c r="UNC305" s="1"/>
      <c r="UND305" s="1"/>
      <c r="UNE305" s="1"/>
      <c r="UNF305" s="1"/>
      <c r="UNG305" s="1"/>
      <c r="UNH305" s="1"/>
      <c r="UNI305" s="1"/>
      <c r="UNJ305" s="1"/>
      <c r="UNK305" s="1"/>
      <c r="UNL305" s="1"/>
      <c r="UNM305" s="1"/>
      <c r="UNN305" s="1"/>
      <c r="UNO305" s="1"/>
      <c r="UNP305" s="1"/>
      <c r="UNQ305" s="1"/>
      <c r="UNR305" s="1"/>
      <c r="UNS305" s="1"/>
      <c r="UNT305" s="1"/>
      <c r="UNU305" s="1"/>
      <c r="UNV305" s="1"/>
      <c r="UNW305" s="1"/>
      <c r="UNX305" s="1"/>
      <c r="UNY305" s="1"/>
      <c r="UNZ305" s="1"/>
      <c r="UOA305" s="1"/>
      <c r="UOB305" s="1"/>
      <c r="UOC305" s="1"/>
      <c r="UOD305" s="1"/>
      <c r="UOE305" s="1"/>
      <c r="UOF305" s="1"/>
      <c r="UOG305" s="1"/>
      <c r="UOH305" s="1"/>
      <c r="UOI305" s="1"/>
      <c r="UOJ305" s="1"/>
      <c r="UOK305" s="1"/>
      <c r="UOL305" s="1"/>
      <c r="UOM305" s="1"/>
      <c r="UON305" s="1"/>
      <c r="UOO305" s="1"/>
      <c r="UOP305" s="1"/>
      <c r="UOQ305" s="1"/>
      <c r="UOR305" s="1"/>
      <c r="UOS305" s="1"/>
      <c r="UOT305" s="1"/>
      <c r="UOU305" s="1"/>
      <c r="UOV305" s="1"/>
      <c r="UOW305" s="1"/>
      <c r="UOX305" s="1"/>
      <c r="UOY305" s="1"/>
      <c r="UOZ305" s="1"/>
      <c r="UPA305" s="1"/>
      <c r="UPB305" s="1"/>
      <c r="UPC305" s="1"/>
      <c r="UPD305" s="1"/>
      <c r="UPE305" s="1"/>
      <c r="UPF305" s="1"/>
      <c r="UPG305" s="1"/>
      <c r="UPH305" s="1"/>
      <c r="UPI305" s="1"/>
      <c r="UPJ305" s="1"/>
      <c r="UPK305" s="1"/>
      <c r="UPL305" s="1"/>
      <c r="UPM305" s="1"/>
      <c r="UPN305" s="1"/>
      <c r="UPO305" s="1"/>
      <c r="UPP305" s="1"/>
      <c r="UPQ305" s="1"/>
      <c r="UPR305" s="1"/>
      <c r="UPS305" s="1"/>
      <c r="UPT305" s="1"/>
      <c r="UPU305" s="1"/>
      <c r="UPV305" s="1"/>
      <c r="UPW305" s="1"/>
      <c r="UPX305" s="1"/>
      <c r="UPY305" s="1"/>
      <c r="UPZ305" s="1"/>
      <c r="UQA305" s="1"/>
      <c r="UQB305" s="1"/>
      <c r="UQC305" s="1"/>
      <c r="UQD305" s="1"/>
      <c r="UQE305" s="1"/>
      <c r="UQF305" s="1"/>
      <c r="UQG305" s="1"/>
      <c r="UQH305" s="1"/>
      <c r="UQI305" s="1"/>
      <c r="UQJ305" s="1"/>
      <c r="UQK305" s="1"/>
      <c r="UQL305" s="1"/>
      <c r="UQM305" s="1"/>
      <c r="UQN305" s="1"/>
      <c r="UQO305" s="1"/>
      <c r="UQP305" s="1"/>
      <c r="UQQ305" s="1"/>
      <c r="UQR305" s="1"/>
      <c r="UQS305" s="1"/>
      <c r="UQT305" s="1"/>
      <c r="UQU305" s="1"/>
      <c r="UQV305" s="1"/>
      <c r="UQW305" s="1"/>
      <c r="UQX305" s="1"/>
      <c r="UQY305" s="1"/>
      <c r="UQZ305" s="1"/>
      <c r="URA305" s="1"/>
      <c r="URB305" s="1"/>
      <c r="URC305" s="1"/>
      <c r="URD305" s="1"/>
      <c r="URE305" s="1"/>
      <c r="URF305" s="1"/>
      <c r="URG305" s="1"/>
      <c r="URH305" s="1"/>
      <c r="URI305" s="1"/>
      <c r="URJ305" s="1"/>
      <c r="URK305" s="1"/>
      <c r="URL305" s="1"/>
      <c r="URM305" s="1"/>
      <c r="URN305" s="1"/>
      <c r="URO305" s="1"/>
      <c r="URP305" s="1"/>
      <c r="URQ305" s="1"/>
      <c r="URR305" s="1"/>
      <c r="URS305" s="1"/>
      <c r="URT305" s="1"/>
      <c r="URU305" s="1"/>
      <c r="URV305" s="1"/>
      <c r="URW305" s="1"/>
      <c r="URX305" s="1"/>
      <c r="URY305" s="1"/>
      <c r="URZ305" s="1"/>
      <c r="USA305" s="1"/>
      <c r="USB305" s="1"/>
      <c r="USC305" s="1"/>
      <c r="USD305" s="1"/>
      <c r="USE305" s="1"/>
      <c r="USF305" s="1"/>
      <c r="USG305" s="1"/>
      <c r="USH305" s="1"/>
      <c r="USI305" s="1"/>
      <c r="USJ305" s="1"/>
      <c r="USK305" s="1"/>
      <c r="USL305" s="1"/>
      <c r="USM305" s="1"/>
      <c r="USN305" s="1"/>
      <c r="USO305" s="1"/>
      <c r="USP305" s="1"/>
      <c r="USQ305" s="1"/>
      <c r="USR305" s="1"/>
      <c r="USS305" s="1"/>
      <c r="UST305" s="1"/>
      <c r="USU305" s="1"/>
      <c r="USV305" s="1"/>
      <c r="USW305" s="1"/>
      <c r="USX305" s="1"/>
      <c r="USY305" s="1"/>
      <c r="USZ305" s="1"/>
      <c r="UTA305" s="1"/>
      <c r="UTB305" s="1"/>
      <c r="UTC305" s="1"/>
      <c r="UTD305" s="1"/>
      <c r="UTE305" s="1"/>
      <c r="UTF305" s="1"/>
      <c r="UTG305" s="1"/>
      <c r="UTH305" s="1"/>
      <c r="UTI305" s="1"/>
      <c r="UTJ305" s="1"/>
      <c r="UTK305" s="1"/>
      <c r="UTL305" s="1"/>
      <c r="UTM305" s="1"/>
      <c r="UTN305" s="1"/>
      <c r="UTO305" s="1"/>
      <c r="UTP305" s="1"/>
      <c r="UTQ305" s="1"/>
      <c r="UTR305" s="1"/>
      <c r="UTS305" s="1"/>
      <c r="UTT305" s="1"/>
      <c r="UTU305" s="1"/>
      <c r="UTV305" s="1"/>
      <c r="UTW305" s="1"/>
      <c r="UTX305" s="1"/>
      <c r="UTY305" s="1"/>
      <c r="UTZ305" s="1"/>
      <c r="UUA305" s="1"/>
      <c r="UUB305" s="1"/>
      <c r="UUC305" s="1"/>
      <c r="UUD305" s="1"/>
      <c r="UUE305" s="1"/>
      <c r="UUF305" s="1"/>
      <c r="UUG305" s="1"/>
      <c r="UUH305" s="1"/>
      <c r="UUI305" s="1"/>
      <c r="UUJ305" s="1"/>
      <c r="UUK305" s="1"/>
      <c r="UUL305" s="1"/>
      <c r="UUM305" s="1"/>
      <c r="UUN305" s="1"/>
      <c r="UUO305" s="1"/>
      <c r="UUP305" s="1"/>
      <c r="UUQ305" s="1"/>
      <c r="UUR305" s="1"/>
      <c r="UUS305" s="1"/>
      <c r="UUT305" s="1"/>
      <c r="UUU305" s="1"/>
      <c r="UUV305" s="1"/>
      <c r="UUW305" s="1"/>
      <c r="UUX305" s="1"/>
      <c r="UUY305" s="1"/>
      <c r="UUZ305" s="1"/>
      <c r="UVA305" s="1"/>
      <c r="UVB305" s="1"/>
      <c r="UVC305" s="1"/>
      <c r="UVD305" s="1"/>
      <c r="UVE305" s="1"/>
      <c r="UVF305" s="1"/>
      <c r="UVG305" s="1"/>
      <c r="UVH305" s="1"/>
      <c r="UVI305" s="1"/>
      <c r="UVJ305" s="1"/>
      <c r="UVK305" s="1"/>
      <c r="UVL305" s="1"/>
      <c r="UVM305" s="1"/>
      <c r="UVN305" s="1"/>
      <c r="UVO305" s="1"/>
      <c r="UVP305" s="1"/>
      <c r="UVQ305" s="1"/>
      <c r="UVR305" s="1"/>
      <c r="UVS305" s="1"/>
      <c r="UVT305" s="1"/>
      <c r="UVU305" s="1"/>
      <c r="UVV305" s="1"/>
      <c r="UVW305" s="1"/>
      <c r="UVX305" s="1"/>
      <c r="UVY305" s="1"/>
      <c r="UVZ305" s="1"/>
      <c r="UWA305" s="1"/>
      <c r="UWB305" s="1"/>
      <c r="UWC305" s="1"/>
      <c r="UWD305" s="1"/>
      <c r="UWE305" s="1"/>
      <c r="UWF305" s="1"/>
      <c r="UWG305" s="1"/>
      <c r="UWH305" s="1"/>
      <c r="UWI305" s="1"/>
      <c r="UWJ305" s="1"/>
      <c r="UWK305" s="1"/>
      <c r="UWL305" s="1"/>
      <c r="UWM305" s="1"/>
      <c r="UWN305" s="1"/>
      <c r="UWO305" s="1"/>
      <c r="UWP305" s="1"/>
      <c r="UWQ305" s="1"/>
      <c r="UWR305" s="1"/>
      <c r="UWS305" s="1"/>
      <c r="UWT305" s="1"/>
      <c r="UWU305" s="1"/>
      <c r="UWV305" s="1"/>
      <c r="UWW305" s="1"/>
      <c r="UWX305" s="1"/>
      <c r="UWY305" s="1"/>
      <c r="UWZ305" s="1"/>
      <c r="UXA305" s="1"/>
      <c r="UXB305" s="1"/>
      <c r="UXC305" s="1"/>
      <c r="UXD305" s="1"/>
      <c r="UXE305" s="1"/>
      <c r="UXF305" s="1"/>
      <c r="UXG305" s="1"/>
      <c r="UXH305" s="1"/>
      <c r="UXI305" s="1"/>
      <c r="UXJ305" s="1"/>
      <c r="UXK305" s="1"/>
      <c r="UXL305" s="1"/>
      <c r="UXM305" s="1"/>
      <c r="UXN305" s="1"/>
      <c r="UXO305" s="1"/>
      <c r="UXP305" s="1"/>
      <c r="UXQ305" s="1"/>
      <c r="UXR305" s="1"/>
      <c r="UXS305" s="1"/>
      <c r="UXT305" s="1"/>
      <c r="UXU305" s="1"/>
      <c r="UXV305" s="1"/>
      <c r="UXW305" s="1"/>
      <c r="UXX305" s="1"/>
      <c r="UXY305" s="1"/>
      <c r="UXZ305" s="1"/>
      <c r="UYA305" s="1"/>
      <c r="UYB305" s="1"/>
      <c r="UYC305" s="1"/>
      <c r="UYD305" s="1"/>
      <c r="UYE305" s="1"/>
      <c r="UYF305" s="1"/>
      <c r="UYG305" s="1"/>
      <c r="UYH305" s="1"/>
      <c r="UYI305" s="1"/>
      <c r="UYJ305" s="1"/>
      <c r="UYK305" s="1"/>
      <c r="UYL305" s="1"/>
      <c r="UYM305" s="1"/>
      <c r="UYN305" s="1"/>
      <c r="UYO305" s="1"/>
      <c r="UYP305" s="1"/>
      <c r="UYQ305" s="1"/>
      <c r="UYR305" s="1"/>
      <c r="UYS305" s="1"/>
      <c r="UYT305" s="1"/>
      <c r="UYU305" s="1"/>
      <c r="UYV305" s="1"/>
      <c r="UYW305" s="1"/>
      <c r="UYX305" s="1"/>
      <c r="UYY305" s="1"/>
      <c r="UYZ305" s="1"/>
      <c r="UZA305" s="1"/>
      <c r="UZB305" s="1"/>
      <c r="UZC305" s="1"/>
      <c r="UZD305" s="1"/>
      <c r="UZE305" s="1"/>
      <c r="UZF305" s="1"/>
      <c r="UZG305" s="1"/>
      <c r="UZH305" s="1"/>
      <c r="UZI305" s="1"/>
      <c r="UZJ305" s="1"/>
      <c r="UZK305" s="1"/>
      <c r="UZL305" s="1"/>
      <c r="UZM305" s="1"/>
      <c r="UZN305" s="1"/>
      <c r="UZO305" s="1"/>
      <c r="UZP305" s="1"/>
      <c r="UZQ305" s="1"/>
      <c r="UZR305" s="1"/>
      <c r="UZS305" s="1"/>
      <c r="UZT305" s="1"/>
      <c r="UZU305" s="1"/>
      <c r="UZV305" s="1"/>
      <c r="UZW305" s="1"/>
      <c r="UZX305" s="1"/>
      <c r="UZY305" s="1"/>
      <c r="UZZ305" s="1"/>
      <c r="VAA305" s="1"/>
      <c r="VAB305" s="1"/>
      <c r="VAC305" s="1"/>
      <c r="VAD305" s="1"/>
      <c r="VAE305" s="1"/>
      <c r="VAF305" s="1"/>
      <c r="VAG305" s="1"/>
      <c r="VAH305" s="1"/>
      <c r="VAI305" s="1"/>
      <c r="VAJ305" s="1"/>
      <c r="VAK305" s="1"/>
      <c r="VAL305" s="1"/>
      <c r="VAM305" s="1"/>
      <c r="VAN305" s="1"/>
      <c r="VAO305" s="1"/>
      <c r="VAP305" s="1"/>
      <c r="VAQ305" s="1"/>
      <c r="VAR305" s="1"/>
      <c r="VAS305" s="1"/>
      <c r="VAT305" s="1"/>
      <c r="VAU305" s="1"/>
      <c r="VAV305" s="1"/>
      <c r="VAW305" s="1"/>
      <c r="VAX305" s="1"/>
      <c r="VAY305" s="1"/>
      <c r="VAZ305" s="1"/>
      <c r="VBA305" s="1"/>
      <c r="VBB305" s="1"/>
      <c r="VBC305" s="1"/>
      <c r="VBD305" s="1"/>
      <c r="VBE305" s="1"/>
      <c r="VBF305" s="1"/>
      <c r="VBG305" s="1"/>
      <c r="VBH305" s="1"/>
      <c r="VBI305" s="1"/>
      <c r="VBJ305" s="1"/>
      <c r="VBK305" s="1"/>
      <c r="VBL305" s="1"/>
      <c r="VBM305" s="1"/>
      <c r="VBN305" s="1"/>
      <c r="VBO305" s="1"/>
      <c r="VBP305" s="1"/>
      <c r="VBQ305" s="1"/>
      <c r="VBR305" s="1"/>
      <c r="VBS305" s="1"/>
      <c r="VBT305" s="1"/>
      <c r="VBU305" s="1"/>
      <c r="VBV305" s="1"/>
      <c r="VBW305" s="1"/>
      <c r="VBX305" s="1"/>
      <c r="VBY305" s="1"/>
      <c r="VBZ305" s="1"/>
      <c r="VCA305" s="1"/>
      <c r="VCB305" s="1"/>
      <c r="VCC305" s="1"/>
      <c r="VCD305" s="1"/>
      <c r="VCE305" s="1"/>
      <c r="VCF305" s="1"/>
      <c r="VCG305" s="1"/>
      <c r="VCH305" s="1"/>
      <c r="VCI305" s="1"/>
      <c r="VCJ305" s="1"/>
      <c r="VCK305" s="1"/>
      <c r="VCL305" s="1"/>
      <c r="VCM305" s="1"/>
      <c r="VCN305" s="1"/>
      <c r="VCO305" s="1"/>
      <c r="VCP305" s="1"/>
      <c r="VCQ305" s="1"/>
      <c r="VCR305" s="1"/>
      <c r="VCS305" s="1"/>
      <c r="VCT305" s="1"/>
      <c r="VCU305" s="1"/>
      <c r="VCV305" s="1"/>
      <c r="VCW305" s="1"/>
      <c r="VCX305" s="1"/>
      <c r="VCY305" s="1"/>
      <c r="VCZ305" s="1"/>
      <c r="VDA305" s="1"/>
      <c r="VDB305" s="1"/>
      <c r="VDC305" s="1"/>
      <c r="VDD305" s="1"/>
      <c r="VDE305" s="1"/>
      <c r="VDF305" s="1"/>
      <c r="VDG305" s="1"/>
      <c r="VDH305" s="1"/>
      <c r="VDI305" s="1"/>
      <c r="VDJ305" s="1"/>
      <c r="VDK305" s="1"/>
      <c r="VDL305" s="1"/>
      <c r="VDM305" s="1"/>
      <c r="VDN305" s="1"/>
      <c r="VDO305" s="1"/>
      <c r="VDP305" s="1"/>
      <c r="VDQ305" s="1"/>
      <c r="VDR305" s="1"/>
      <c r="VDS305" s="1"/>
      <c r="VDT305" s="1"/>
      <c r="VDU305" s="1"/>
      <c r="VDV305" s="1"/>
      <c r="VDW305" s="1"/>
      <c r="VDX305" s="1"/>
      <c r="VDY305" s="1"/>
      <c r="VDZ305" s="1"/>
      <c r="VEA305" s="1"/>
      <c r="VEB305" s="1"/>
      <c r="VEC305" s="1"/>
      <c r="VED305" s="1"/>
      <c r="VEE305" s="1"/>
      <c r="VEF305" s="1"/>
      <c r="VEG305" s="1"/>
      <c r="VEH305" s="1"/>
      <c r="VEI305" s="1"/>
      <c r="VEJ305" s="1"/>
      <c r="VEK305" s="1"/>
      <c r="VEL305" s="1"/>
      <c r="VEM305" s="1"/>
      <c r="VEN305" s="1"/>
      <c r="VEO305" s="1"/>
      <c r="VEP305" s="1"/>
      <c r="VEQ305" s="1"/>
      <c r="VER305" s="1"/>
      <c r="VES305" s="1"/>
      <c r="VET305" s="1"/>
      <c r="VEU305" s="1"/>
      <c r="VEV305" s="1"/>
      <c r="VEW305" s="1"/>
      <c r="VEX305" s="1"/>
      <c r="VEY305" s="1"/>
      <c r="VEZ305" s="1"/>
      <c r="VFA305" s="1"/>
      <c r="VFB305" s="1"/>
      <c r="VFC305" s="1"/>
      <c r="VFD305" s="1"/>
      <c r="VFE305" s="1"/>
      <c r="VFF305" s="1"/>
      <c r="VFG305" s="1"/>
      <c r="VFH305" s="1"/>
      <c r="VFI305" s="1"/>
      <c r="VFJ305" s="1"/>
      <c r="VFK305" s="1"/>
      <c r="VFL305" s="1"/>
      <c r="VFM305" s="1"/>
      <c r="VFN305" s="1"/>
      <c r="VFO305" s="1"/>
      <c r="VFP305" s="1"/>
      <c r="VFQ305" s="1"/>
      <c r="VFR305" s="1"/>
      <c r="VFS305" s="1"/>
      <c r="VFT305" s="1"/>
      <c r="VFU305" s="1"/>
      <c r="VFV305" s="1"/>
      <c r="VFW305" s="1"/>
      <c r="VFX305" s="1"/>
      <c r="VFY305" s="1"/>
      <c r="VFZ305" s="1"/>
      <c r="VGA305" s="1"/>
      <c r="VGB305" s="1"/>
      <c r="VGC305" s="1"/>
      <c r="VGD305" s="1"/>
      <c r="VGE305" s="1"/>
      <c r="VGF305" s="1"/>
      <c r="VGG305" s="1"/>
      <c r="VGH305" s="1"/>
      <c r="VGI305" s="1"/>
      <c r="VGJ305" s="1"/>
      <c r="VGK305" s="1"/>
      <c r="VGL305" s="1"/>
      <c r="VGM305" s="1"/>
      <c r="VGN305" s="1"/>
      <c r="VGO305" s="1"/>
      <c r="VGP305" s="1"/>
      <c r="VGQ305" s="1"/>
      <c r="VGR305" s="1"/>
      <c r="VGS305" s="1"/>
      <c r="VGT305" s="1"/>
      <c r="VGU305" s="1"/>
      <c r="VGV305" s="1"/>
      <c r="VGW305" s="1"/>
      <c r="VGX305" s="1"/>
      <c r="VGY305" s="1"/>
      <c r="VGZ305" s="1"/>
      <c r="VHA305" s="1"/>
      <c r="VHB305" s="1"/>
      <c r="VHC305" s="1"/>
      <c r="VHD305" s="1"/>
      <c r="VHE305" s="1"/>
      <c r="VHF305" s="1"/>
      <c r="VHG305" s="1"/>
      <c r="VHH305" s="1"/>
      <c r="VHI305" s="1"/>
      <c r="VHJ305" s="1"/>
      <c r="VHK305" s="1"/>
      <c r="VHL305" s="1"/>
      <c r="VHM305" s="1"/>
      <c r="VHN305" s="1"/>
      <c r="VHO305" s="1"/>
      <c r="VHP305" s="1"/>
      <c r="VHQ305" s="1"/>
      <c r="VHR305" s="1"/>
      <c r="VHS305" s="1"/>
      <c r="VHT305" s="1"/>
      <c r="VHU305" s="1"/>
      <c r="VHV305" s="1"/>
      <c r="VHW305" s="1"/>
      <c r="VHX305" s="1"/>
      <c r="VHY305" s="1"/>
      <c r="VHZ305" s="1"/>
      <c r="VIA305" s="1"/>
      <c r="VIB305" s="1"/>
      <c r="VIC305" s="1"/>
      <c r="VID305" s="1"/>
      <c r="VIE305" s="1"/>
      <c r="VIF305" s="1"/>
      <c r="VIG305" s="1"/>
      <c r="VIH305" s="1"/>
      <c r="VII305" s="1"/>
      <c r="VIJ305" s="1"/>
      <c r="VIK305" s="1"/>
      <c r="VIL305" s="1"/>
      <c r="VIM305" s="1"/>
      <c r="VIN305" s="1"/>
      <c r="VIO305" s="1"/>
      <c r="VIP305" s="1"/>
      <c r="VIQ305" s="1"/>
      <c r="VIR305" s="1"/>
      <c r="VIS305" s="1"/>
      <c r="VIT305" s="1"/>
      <c r="VIU305" s="1"/>
      <c r="VIV305" s="1"/>
      <c r="VIW305" s="1"/>
      <c r="VIX305" s="1"/>
      <c r="VIY305" s="1"/>
      <c r="VIZ305" s="1"/>
      <c r="VJA305" s="1"/>
      <c r="VJB305" s="1"/>
      <c r="VJC305" s="1"/>
      <c r="VJD305" s="1"/>
      <c r="VJE305" s="1"/>
      <c r="VJF305" s="1"/>
      <c r="VJG305" s="1"/>
      <c r="VJH305" s="1"/>
      <c r="VJI305" s="1"/>
      <c r="VJJ305" s="1"/>
      <c r="VJK305" s="1"/>
      <c r="VJL305" s="1"/>
      <c r="VJM305" s="1"/>
      <c r="VJN305" s="1"/>
      <c r="VJO305" s="1"/>
      <c r="VJP305" s="1"/>
      <c r="VJQ305" s="1"/>
      <c r="VJR305" s="1"/>
      <c r="VJS305" s="1"/>
      <c r="VJT305" s="1"/>
      <c r="VJU305" s="1"/>
      <c r="VJV305" s="1"/>
      <c r="VJW305" s="1"/>
      <c r="VJX305" s="1"/>
      <c r="VJY305" s="1"/>
      <c r="VJZ305" s="1"/>
      <c r="VKA305" s="1"/>
      <c r="VKB305" s="1"/>
      <c r="VKC305" s="1"/>
      <c r="VKD305" s="1"/>
      <c r="VKE305" s="1"/>
      <c r="VKF305" s="1"/>
      <c r="VKG305" s="1"/>
      <c r="VKH305" s="1"/>
      <c r="VKI305" s="1"/>
      <c r="VKJ305" s="1"/>
      <c r="VKK305" s="1"/>
      <c r="VKL305" s="1"/>
      <c r="VKM305" s="1"/>
      <c r="VKN305" s="1"/>
      <c r="VKO305" s="1"/>
      <c r="VKP305" s="1"/>
      <c r="VKQ305" s="1"/>
      <c r="VKR305" s="1"/>
      <c r="VKS305" s="1"/>
      <c r="VKT305" s="1"/>
      <c r="VKU305" s="1"/>
      <c r="VKV305" s="1"/>
      <c r="VKW305" s="1"/>
      <c r="VKX305" s="1"/>
      <c r="VKY305" s="1"/>
      <c r="VKZ305" s="1"/>
      <c r="VLA305" s="1"/>
      <c r="VLB305" s="1"/>
      <c r="VLC305" s="1"/>
      <c r="VLD305" s="1"/>
      <c r="VLE305" s="1"/>
      <c r="VLF305" s="1"/>
      <c r="VLG305" s="1"/>
      <c r="VLH305" s="1"/>
      <c r="VLI305" s="1"/>
      <c r="VLJ305" s="1"/>
      <c r="VLK305" s="1"/>
      <c r="VLL305" s="1"/>
      <c r="VLM305" s="1"/>
      <c r="VLN305" s="1"/>
      <c r="VLO305" s="1"/>
      <c r="VLP305" s="1"/>
      <c r="VLQ305" s="1"/>
      <c r="VLR305" s="1"/>
      <c r="VLS305" s="1"/>
      <c r="VLT305" s="1"/>
      <c r="VLU305" s="1"/>
      <c r="VLV305" s="1"/>
      <c r="VLW305" s="1"/>
      <c r="VLX305" s="1"/>
      <c r="VLY305" s="1"/>
      <c r="VLZ305" s="1"/>
      <c r="VMA305" s="1"/>
      <c r="VMB305" s="1"/>
      <c r="VMC305" s="1"/>
      <c r="VMD305" s="1"/>
      <c r="VME305" s="1"/>
      <c r="VMF305" s="1"/>
      <c r="VMG305" s="1"/>
      <c r="VMH305" s="1"/>
      <c r="VMI305" s="1"/>
      <c r="VMJ305" s="1"/>
      <c r="VMK305" s="1"/>
      <c r="VML305" s="1"/>
      <c r="VMM305" s="1"/>
      <c r="VMN305" s="1"/>
      <c r="VMO305" s="1"/>
      <c r="VMP305" s="1"/>
      <c r="VMQ305" s="1"/>
      <c r="VMR305" s="1"/>
      <c r="VMS305" s="1"/>
      <c r="VMT305" s="1"/>
      <c r="VMU305" s="1"/>
      <c r="VMV305" s="1"/>
      <c r="VMW305" s="1"/>
      <c r="VMX305" s="1"/>
      <c r="VMY305" s="1"/>
      <c r="VMZ305" s="1"/>
      <c r="VNA305" s="1"/>
      <c r="VNB305" s="1"/>
      <c r="VNC305" s="1"/>
      <c r="VND305" s="1"/>
      <c r="VNE305" s="1"/>
      <c r="VNF305" s="1"/>
      <c r="VNG305" s="1"/>
      <c r="VNH305" s="1"/>
      <c r="VNI305" s="1"/>
      <c r="VNJ305" s="1"/>
      <c r="VNK305" s="1"/>
      <c r="VNL305" s="1"/>
      <c r="VNM305" s="1"/>
      <c r="VNN305" s="1"/>
      <c r="VNO305" s="1"/>
      <c r="VNP305" s="1"/>
      <c r="VNQ305" s="1"/>
      <c r="VNR305" s="1"/>
      <c r="VNS305" s="1"/>
      <c r="VNT305" s="1"/>
      <c r="VNU305" s="1"/>
      <c r="VNV305" s="1"/>
      <c r="VNW305" s="1"/>
      <c r="VNX305" s="1"/>
      <c r="VNY305" s="1"/>
      <c r="VNZ305" s="1"/>
      <c r="VOA305" s="1"/>
      <c r="VOB305" s="1"/>
      <c r="VOC305" s="1"/>
      <c r="VOD305" s="1"/>
      <c r="VOE305" s="1"/>
      <c r="VOF305" s="1"/>
      <c r="VOG305" s="1"/>
      <c r="VOH305" s="1"/>
      <c r="VOI305" s="1"/>
      <c r="VOJ305" s="1"/>
      <c r="VOK305" s="1"/>
      <c r="VOL305" s="1"/>
      <c r="VOM305" s="1"/>
      <c r="VON305" s="1"/>
      <c r="VOO305" s="1"/>
      <c r="VOP305" s="1"/>
      <c r="VOQ305" s="1"/>
      <c r="VOR305" s="1"/>
      <c r="VOS305" s="1"/>
      <c r="VOT305" s="1"/>
      <c r="VOU305" s="1"/>
      <c r="VOV305" s="1"/>
      <c r="VOW305" s="1"/>
      <c r="VOX305" s="1"/>
      <c r="VOY305" s="1"/>
      <c r="VOZ305" s="1"/>
      <c r="VPA305" s="1"/>
      <c r="VPB305" s="1"/>
      <c r="VPC305" s="1"/>
      <c r="VPD305" s="1"/>
      <c r="VPE305" s="1"/>
      <c r="VPF305" s="1"/>
      <c r="VPG305" s="1"/>
      <c r="VPH305" s="1"/>
      <c r="VPI305" s="1"/>
      <c r="VPJ305" s="1"/>
      <c r="VPK305" s="1"/>
      <c r="VPL305" s="1"/>
      <c r="VPM305" s="1"/>
      <c r="VPN305" s="1"/>
      <c r="VPO305" s="1"/>
      <c r="VPP305" s="1"/>
      <c r="VPQ305" s="1"/>
      <c r="VPR305" s="1"/>
      <c r="VPS305" s="1"/>
      <c r="VPT305" s="1"/>
      <c r="VPU305" s="1"/>
      <c r="VPV305" s="1"/>
      <c r="VPW305" s="1"/>
      <c r="VPX305" s="1"/>
      <c r="VPY305" s="1"/>
      <c r="VPZ305" s="1"/>
      <c r="VQA305" s="1"/>
      <c r="VQB305" s="1"/>
      <c r="VQC305" s="1"/>
      <c r="VQD305" s="1"/>
      <c r="VQE305" s="1"/>
      <c r="VQF305" s="1"/>
      <c r="VQG305" s="1"/>
      <c r="VQH305" s="1"/>
      <c r="VQI305" s="1"/>
      <c r="VQJ305" s="1"/>
      <c r="VQK305" s="1"/>
      <c r="VQL305" s="1"/>
      <c r="VQM305" s="1"/>
      <c r="VQN305" s="1"/>
      <c r="VQO305" s="1"/>
      <c r="VQP305" s="1"/>
      <c r="VQQ305" s="1"/>
      <c r="VQR305" s="1"/>
      <c r="VQS305" s="1"/>
      <c r="VQT305" s="1"/>
      <c r="VQU305" s="1"/>
      <c r="VQV305" s="1"/>
      <c r="VQW305" s="1"/>
      <c r="VQX305" s="1"/>
      <c r="VQY305" s="1"/>
      <c r="VQZ305" s="1"/>
      <c r="VRA305" s="1"/>
      <c r="VRB305" s="1"/>
      <c r="VRC305" s="1"/>
      <c r="VRD305" s="1"/>
      <c r="VRE305" s="1"/>
      <c r="VRF305" s="1"/>
      <c r="VRG305" s="1"/>
      <c r="VRH305" s="1"/>
      <c r="VRI305" s="1"/>
      <c r="VRJ305" s="1"/>
      <c r="VRK305" s="1"/>
      <c r="VRL305" s="1"/>
      <c r="VRM305" s="1"/>
      <c r="VRN305" s="1"/>
      <c r="VRO305" s="1"/>
      <c r="VRP305" s="1"/>
      <c r="VRQ305" s="1"/>
      <c r="VRR305" s="1"/>
      <c r="VRS305" s="1"/>
      <c r="VRT305" s="1"/>
      <c r="VRU305" s="1"/>
      <c r="VRV305" s="1"/>
      <c r="VRW305" s="1"/>
      <c r="VRX305" s="1"/>
      <c r="VRY305" s="1"/>
      <c r="VRZ305" s="1"/>
      <c r="VSA305" s="1"/>
      <c r="VSB305" s="1"/>
      <c r="VSC305" s="1"/>
      <c r="VSD305" s="1"/>
      <c r="VSE305" s="1"/>
      <c r="VSF305" s="1"/>
      <c r="VSG305" s="1"/>
      <c r="VSH305" s="1"/>
      <c r="VSI305" s="1"/>
      <c r="VSJ305" s="1"/>
      <c r="VSK305" s="1"/>
      <c r="VSL305" s="1"/>
      <c r="VSM305" s="1"/>
      <c r="VSN305" s="1"/>
      <c r="VSO305" s="1"/>
      <c r="VSP305" s="1"/>
      <c r="VSQ305" s="1"/>
      <c r="VSR305" s="1"/>
      <c r="VSS305" s="1"/>
      <c r="VST305" s="1"/>
      <c r="VSU305" s="1"/>
      <c r="VSV305" s="1"/>
      <c r="VSW305" s="1"/>
      <c r="VSX305" s="1"/>
      <c r="VSY305" s="1"/>
      <c r="VSZ305" s="1"/>
      <c r="VTA305" s="1"/>
      <c r="VTB305" s="1"/>
      <c r="VTC305" s="1"/>
      <c r="VTD305" s="1"/>
      <c r="VTE305" s="1"/>
      <c r="VTF305" s="1"/>
      <c r="VTG305" s="1"/>
      <c r="VTH305" s="1"/>
      <c r="VTI305" s="1"/>
      <c r="VTJ305" s="1"/>
      <c r="VTK305" s="1"/>
      <c r="VTL305" s="1"/>
      <c r="VTM305" s="1"/>
      <c r="VTN305" s="1"/>
      <c r="VTO305" s="1"/>
      <c r="VTP305" s="1"/>
      <c r="VTQ305" s="1"/>
      <c r="VTR305" s="1"/>
      <c r="VTS305" s="1"/>
      <c r="VTT305" s="1"/>
      <c r="VTU305" s="1"/>
      <c r="VTV305" s="1"/>
      <c r="VTW305" s="1"/>
      <c r="VTX305" s="1"/>
      <c r="VTY305" s="1"/>
      <c r="VTZ305" s="1"/>
      <c r="VUA305" s="1"/>
      <c r="VUB305" s="1"/>
      <c r="VUC305" s="1"/>
      <c r="VUD305" s="1"/>
      <c r="VUE305" s="1"/>
      <c r="VUF305" s="1"/>
      <c r="VUG305" s="1"/>
      <c r="VUH305" s="1"/>
      <c r="VUI305" s="1"/>
      <c r="VUJ305" s="1"/>
      <c r="VUK305" s="1"/>
      <c r="VUL305" s="1"/>
      <c r="VUM305" s="1"/>
      <c r="VUN305" s="1"/>
      <c r="VUO305" s="1"/>
      <c r="VUP305" s="1"/>
      <c r="VUQ305" s="1"/>
      <c r="VUR305" s="1"/>
      <c r="VUS305" s="1"/>
      <c r="VUT305" s="1"/>
      <c r="VUU305" s="1"/>
      <c r="VUV305" s="1"/>
      <c r="VUW305" s="1"/>
      <c r="VUX305" s="1"/>
      <c r="VUY305" s="1"/>
      <c r="VUZ305" s="1"/>
      <c r="VVA305" s="1"/>
      <c r="VVB305" s="1"/>
      <c r="VVC305" s="1"/>
      <c r="VVD305" s="1"/>
      <c r="VVE305" s="1"/>
      <c r="VVF305" s="1"/>
      <c r="VVG305" s="1"/>
      <c r="VVH305" s="1"/>
      <c r="VVI305" s="1"/>
      <c r="VVJ305" s="1"/>
      <c r="VVK305" s="1"/>
      <c r="VVL305" s="1"/>
      <c r="VVM305" s="1"/>
      <c r="VVN305" s="1"/>
      <c r="VVO305" s="1"/>
      <c r="VVP305" s="1"/>
      <c r="VVQ305" s="1"/>
      <c r="VVR305" s="1"/>
      <c r="VVS305" s="1"/>
      <c r="VVT305" s="1"/>
      <c r="VVU305" s="1"/>
      <c r="VVV305" s="1"/>
      <c r="VVW305" s="1"/>
      <c r="VVX305" s="1"/>
      <c r="VVY305" s="1"/>
      <c r="VVZ305" s="1"/>
      <c r="VWA305" s="1"/>
      <c r="VWB305" s="1"/>
      <c r="VWC305" s="1"/>
      <c r="VWD305" s="1"/>
      <c r="VWE305" s="1"/>
      <c r="VWF305" s="1"/>
      <c r="VWG305" s="1"/>
      <c r="VWH305" s="1"/>
      <c r="VWI305" s="1"/>
      <c r="VWJ305" s="1"/>
      <c r="VWK305" s="1"/>
      <c r="VWL305" s="1"/>
      <c r="VWM305" s="1"/>
      <c r="VWN305" s="1"/>
      <c r="VWO305" s="1"/>
      <c r="VWP305" s="1"/>
      <c r="VWQ305" s="1"/>
      <c r="VWR305" s="1"/>
      <c r="VWS305" s="1"/>
      <c r="VWT305" s="1"/>
      <c r="VWU305" s="1"/>
      <c r="VWV305" s="1"/>
      <c r="VWW305" s="1"/>
      <c r="VWX305" s="1"/>
      <c r="VWY305" s="1"/>
      <c r="VWZ305" s="1"/>
      <c r="VXA305" s="1"/>
      <c r="VXB305" s="1"/>
      <c r="VXC305" s="1"/>
      <c r="VXD305" s="1"/>
      <c r="VXE305" s="1"/>
      <c r="VXF305" s="1"/>
      <c r="VXG305" s="1"/>
      <c r="VXH305" s="1"/>
      <c r="VXI305" s="1"/>
      <c r="VXJ305" s="1"/>
      <c r="VXK305" s="1"/>
      <c r="VXL305" s="1"/>
      <c r="VXM305" s="1"/>
      <c r="VXN305" s="1"/>
      <c r="VXO305" s="1"/>
      <c r="VXP305" s="1"/>
      <c r="VXQ305" s="1"/>
      <c r="VXR305" s="1"/>
      <c r="VXS305" s="1"/>
      <c r="VXT305" s="1"/>
      <c r="VXU305" s="1"/>
      <c r="VXV305" s="1"/>
      <c r="VXW305" s="1"/>
      <c r="VXX305" s="1"/>
      <c r="VXY305" s="1"/>
      <c r="VXZ305" s="1"/>
      <c r="VYA305" s="1"/>
      <c r="VYB305" s="1"/>
      <c r="VYC305" s="1"/>
      <c r="VYD305" s="1"/>
      <c r="VYE305" s="1"/>
      <c r="VYF305" s="1"/>
      <c r="VYG305" s="1"/>
      <c r="VYH305" s="1"/>
      <c r="VYI305" s="1"/>
      <c r="VYJ305" s="1"/>
      <c r="VYK305" s="1"/>
      <c r="VYL305" s="1"/>
      <c r="VYM305" s="1"/>
      <c r="VYN305" s="1"/>
      <c r="VYO305" s="1"/>
      <c r="VYP305" s="1"/>
      <c r="VYQ305" s="1"/>
      <c r="VYR305" s="1"/>
      <c r="VYS305" s="1"/>
      <c r="VYT305" s="1"/>
      <c r="VYU305" s="1"/>
      <c r="VYV305" s="1"/>
      <c r="VYW305" s="1"/>
      <c r="VYX305" s="1"/>
      <c r="VYY305" s="1"/>
      <c r="VYZ305" s="1"/>
      <c r="VZA305" s="1"/>
      <c r="VZB305" s="1"/>
      <c r="VZC305" s="1"/>
      <c r="VZD305" s="1"/>
      <c r="VZE305" s="1"/>
      <c r="VZF305" s="1"/>
      <c r="VZG305" s="1"/>
      <c r="VZH305" s="1"/>
      <c r="VZI305" s="1"/>
      <c r="VZJ305" s="1"/>
      <c r="VZK305" s="1"/>
      <c r="VZL305" s="1"/>
      <c r="VZM305" s="1"/>
      <c r="VZN305" s="1"/>
      <c r="VZO305" s="1"/>
      <c r="VZP305" s="1"/>
      <c r="VZQ305" s="1"/>
      <c r="VZR305" s="1"/>
      <c r="VZS305" s="1"/>
      <c r="VZT305" s="1"/>
      <c r="VZU305" s="1"/>
      <c r="VZV305" s="1"/>
      <c r="VZW305" s="1"/>
      <c r="VZX305" s="1"/>
      <c r="VZY305" s="1"/>
      <c r="VZZ305" s="1"/>
      <c r="WAA305" s="1"/>
      <c r="WAB305" s="1"/>
      <c r="WAC305" s="1"/>
      <c r="WAD305" s="1"/>
      <c r="WAE305" s="1"/>
      <c r="WAF305" s="1"/>
      <c r="WAG305" s="1"/>
      <c r="WAH305" s="1"/>
      <c r="WAI305" s="1"/>
      <c r="WAJ305" s="1"/>
      <c r="WAK305" s="1"/>
      <c r="WAL305" s="1"/>
      <c r="WAM305" s="1"/>
      <c r="WAN305" s="1"/>
      <c r="WAO305" s="1"/>
      <c r="WAP305" s="1"/>
      <c r="WAQ305" s="1"/>
      <c r="WAR305" s="1"/>
      <c r="WAS305" s="1"/>
      <c r="WAT305" s="1"/>
      <c r="WAU305" s="1"/>
      <c r="WAV305" s="1"/>
      <c r="WAW305" s="1"/>
      <c r="WAX305" s="1"/>
      <c r="WAY305" s="1"/>
      <c r="WAZ305" s="1"/>
      <c r="WBA305" s="1"/>
      <c r="WBB305" s="1"/>
      <c r="WBC305" s="1"/>
      <c r="WBD305" s="1"/>
      <c r="WBE305" s="1"/>
      <c r="WBF305" s="1"/>
      <c r="WBG305" s="1"/>
      <c r="WBH305" s="1"/>
      <c r="WBI305" s="1"/>
      <c r="WBJ305" s="1"/>
      <c r="WBK305" s="1"/>
      <c r="WBL305" s="1"/>
      <c r="WBM305" s="1"/>
      <c r="WBN305" s="1"/>
      <c r="WBO305" s="1"/>
      <c r="WBP305" s="1"/>
      <c r="WBQ305" s="1"/>
      <c r="WBR305" s="1"/>
      <c r="WBS305" s="1"/>
      <c r="WBT305" s="1"/>
      <c r="WBU305" s="1"/>
      <c r="WBV305" s="1"/>
      <c r="WBW305" s="1"/>
      <c r="WBX305" s="1"/>
      <c r="WBY305" s="1"/>
      <c r="WBZ305" s="1"/>
      <c r="WCA305" s="1"/>
      <c r="WCB305" s="1"/>
      <c r="WCC305" s="1"/>
      <c r="WCD305" s="1"/>
      <c r="WCE305" s="1"/>
      <c r="WCF305" s="1"/>
      <c r="WCG305" s="1"/>
      <c r="WCH305" s="1"/>
      <c r="WCI305" s="1"/>
      <c r="WCJ305" s="1"/>
      <c r="WCK305" s="1"/>
      <c r="WCL305" s="1"/>
      <c r="WCM305" s="1"/>
      <c r="WCN305" s="1"/>
      <c r="WCO305" s="1"/>
      <c r="WCP305" s="1"/>
      <c r="WCQ305" s="1"/>
      <c r="WCR305" s="1"/>
      <c r="WCS305" s="1"/>
      <c r="WCT305" s="1"/>
      <c r="WCU305" s="1"/>
      <c r="WCV305" s="1"/>
      <c r="WCW305" s="1"/>
      <c r="WCX305" s="1"/>
      <c r="WCY305" s="1"/>
      <c r="WCZ305" s="1"/>
      <c r="WDA305" s="1"/>
      <c r="WDB305" s="1"/>
      <c r="WDC305" s="1"/>
      <c r="WDD305" s="1"/>
      <c r="WDE305" s="1"/>
      <c r="WDF305" s="1"/>
      <c r="WDG305" s="1"/>
      <c r="WDH305" s="1"/>
      <c r="WDI305" s="1"/>
      <c r="WDJ305" s="1"/>
      <c r="WDK305" s="1"/>
      <c r="WDL305" s="1"/>
      <c r="WDM305" s="1"/>
      <c r="WDN305" s="1"/>
      <c r="WDO305" s="1"/>
      <c r="WDP305" s="1"/>
      <c r="WDQ305" s="1"/>
      <c r="WDR305" s="1"/>
      <c r="WDS305" s="1"/>
      <c r="WDT305" s="1"/>
      <c r="WDU305" s="1"/>
      <c r="WDV305" s="1"/>
      <c r="WDW305" s="1"/>
      <c r="WDX305" s="1"/>
      <c r="WDY305" s="1"/>
      <c r="WDZ305" s="1"/>
      <c r="WEA305" s="1"/>
      <c r="WEB305" s="1"/>
      <c r="WEC305" s="1"/>
      <c r="WED305" s="1"/>
      <c r="WEE305" s="1"/>
      <c r="WEF305" s="1"/>
      <c r="WEG305" s="1"/>
      <c r="WEH305" s="1"/>
      <c r="WEI305" s="1"/>
      <c r="WEJ305" s="1"/>
      <c r="WEK305" s="1"/>
      <c r="WEL305" s="1"/>
      <c r="WEM305" s="1"/>
      <c r="WEN305" s="1"/>
      <c r="WEO305" s="1"/>
      <c r="WEP305" s="1"/>
      <c r="WEQ305" s="1"/>
      <c r="WER305" s="1"/>
      <c r="WES305" s="1"/>
      <c r="WET305" s="1"/>
      <c r="WEU305" s="1"/>
      <c r="WEV305" s="1"/>
      <c r="WEW305" s="1"/>
      <c r="WEX305" s="1"/>
      <c r="WEY305" s="1"/>
      <c r="WEZ305" s="1"/>
      <c r="WFA305" s="1"/>
      <c r="WFB305" s="1"/>
      <c r="WFC305" s="1"/>
      <c r="WFD305" s="1"/>
      <c r="WFE305" s="1"/>
      <c r="WFF305" s="1"/>
      <c r="WFG305" s="1"/>
      <c r="WFH305" s="1"/>
      <c r="WFI305" s="1"/>
      <c r="WFJ305" s="1"/>
      <c r="WFK305" s="1"/>
      <c r="WFL305" s="1"/>
      <c r="WFM305" s="1"/>
      <c r="WFN305" s="1"/>
      <c r="WFO305" s="1"/>
      <c r="WFP305" s="1"/>
      <c r="WFQ305" s="1"/>
      <c r="WFR305" s="1"/>
      <c r="WFS305" s="1"/>
      <c r="WFT305" s="1"/>
      <c r="WFU305" s="1"/>
      <c r="WFV305" s="1"/>
      <c r="WFW305" s="1"/>
      <c r="WFX305" s="1"/>
      <c r="WFY305" s="1"/>
      <c r="WFZ305" s="1"/>
      <c r="WGA305" s="1"/>
      <c r="WGB305" s="1"/>
      <c r="WGC305" s="1"/>
      <c r="WGD305" s="1"/>
      <c r="WGE305" s="1"/>
      <c r="WGF305" s="1"/>
      <c r="WGG305" s="1"/>
      <c r="WGH305" s="1"/>
      <c r="WGI305" s="1"/>
      <c r="WGJ305" s="1"/>
      <c r="WGK305" s="1"/>
      <c r="WGL305" s="1"/>
      <c r="WGM305" s="1"/>
      <c r="WGN305" s="1"/>
      <c r="WGO305" s="1"/>
      <c r="WGP305" s="1"/>
      <c r="WGQ305" s="1"/>
      <c r="WGR305" s="1"/>
      <c r="WGS305" s="1"/>
      <c r="WGT305" s="1"/>
      <c r="WGU305" s="1"/>
      <c r="WGV305" s="1"/>
      <c r="WGW305" s="1"/>
      <c r="WGX305" s="1"/>
      <c r="WGY305" s="1"/>
      <c r="WGZ305" s="1"/>
      <c r="WHA305" s="1"/>
      <c r="WHB305" s="1"/>
      <c r="WHC305" s="1"/>
      <c r="WHD305" s="1"/>
      <c r="WHE305" s="1"/>
      <c r="WHF305" s="1"/>
      <c r="WHG305" s="1"/>
      <c r="WHH305" s="1"/>
      <c r="WHI305" s="1"/>
      <c r="WHJ305" s="1"/>
      <c r="WHK305" s="1"/>
      <c r="WHL305" s="1"/>
      <c r="WHM305" s="1"/>
      <c r="WHN305" s="1"/>
      <c r="WHO305" s="1"/>
      <c r="WHP305" s="1"/>
      <c r="WHQ305" s="1"/>
      <c r="WHR305" s="1"/>
      <c r="WHS305" s="1"/>
      <c r="WHT305" s="1"/>
      <c r="WHU305" s="1"/>
      <c r="WHV305" s="1"/>
      <c r="WHW305" s="1"/>
      <c r="WHX305" s="1"/>
      <c r="WHY305" s="1"/>
      <c r="WHZ305" s="1"/>
      <c r="WIA305" s="1"/>
      <c r="WIB305" s="1"/>
      <c r="WIC305" s="1"/>
      <c r="WID305" s="1"/>
      <c r="WIE305" s="1"/>
      <c r="WIF305" s="1"/>
      <c r="WIG305" s="1"/>
      <c r="WIH305" s="1"/>
      <c r="WII305" s="1"/>
      <c r="WIJ305" s="1"/>
      <c r="WIK305" s="1"/>
      <c r="WIL305" s="1"/>
      <c r="WIM305" s="1"/>
      <c r="WIN305" s="1"/>
      <c r="WIO305" s="1"/>
      <c r="WIP305" s="1"/>
      <c r="WIQ305" s="1"/>
      <c r="WIR305" s="1"/>
      <c r="WIS305" s="1"/>
      <c r="WIT305" s="1"/>
      <c r="WIU305" s="1"/>
      <c r="WIV305" s="1"/>
      <c r="WIW305" s="1"/>
      <c r="WIX305" s="1"/>
      <c r="WIY305" s="1"/>
      <c r="WIZ305" s="1"/>
      <c r="WJA305" s="1"/>
      <c r="WJB305" s="1"/>
      <c r="WJC305" s="1"/>
      <c r="WJD305" s="1"/>
      <c r="WJE305" s="1"/>
      <c r="WJF305" s="1"/>
      <c r="WJG305" s="1"/>
      <c r="WJH305" s="1"/>
      <c r="WJI305" s="1"/>
      <c r="WJJ305" s="1"/>
      <c r="WJK305" s="1"/>
      <c r="WJL305" s="1"/>
      <c r="WJM305" s="1"/>
      <c r="WJN305" s="1"/>
      <c r="WJO305" s="1"/>
      <c r="WJP305" s="1"/>
      <c r="WJQ305" s="1"/>
      <c r="WJR305" s="1"/>
      <c r="WJS305" s="1"/>
      <c r="WJT305" s="1"/>
      <c r="WJU305" s="1"/>
      <c r="WJV305" s="1"/>
      <c r="WJW305" s="1"/>
      <c r="WJX305" s="1"/>
      <c r="WJY305" s="1"/>
      <c r="WJZ305" s="1"/>
      <c r="WKA305" s="1"/>
      <c r="WKB305" s="1"/>
      <c r="WKC305" s="1"/>
      <c r="WKD305" s="1"/>
      <c r="WKE305" s="1"/>
      <c r="WKF305" s="1"/>
      <c r="WKG305" s="1"/>
      <c r="WKH305" s="1"/>
      <c r="WKI305" s="1"/>
      <c r="WKJ305" s="1"/>
      <c r="WKK305" s="1"/>
      <c r="WKL305" s="1"/>
      <c r="WKM305" s="1"/>
      <c r="WKN305" s="1"/>
      <c r="WKO305" s="1"/>
      <c r="WKP305" s="1"/>
      <c r="WKQ305" s="1"/>
      <c r="WKR305" s="1"/>
      <c r="WKS305" s="1"/>
      <c r="WKT305" s="1"/>
      <c r="WKU305" s="1"/>
      <c r="WKV305" s="1"/>
      <c r="WKW305" s="1"/>
      <c r="WKX305" s="1"/>
      <c r="WKY305" s="1"/>
      <c r="WKZ305" s="1"/>
      <c r="WLA305" s="1"/>
      <c r="WLB305" s="1"/>
      <c r="WLC305" s="1"/>
      <c r="WLD305" s="1"/>
      <c r="WLE305" s="1"/>
      <c r="WLF305" s="1"/>
      <c r="WLG305" s="1"/>
      <c r="WLH305" s="1"/>
      <c r="WLI305" s="1"/>
      <c r="WLJ305" s="1"/>
      <c r="WLK305" s="1"/>
      <c r="WLL305" s="1"/>
      <c r="WLM305" s="1"/>
      <c r="WLN305" s="1"/>
      <c r="WLO305" s="1"/>
      <c r="WLP305" s="1"/>
      <c r="WLQ305" s="1"/>
      <c r="WLR305" s="1"/>
      <c r="WLS305" s="1"/>
      <c r="WLT305" s="1"/>
      <c r="WLU305" s="1"/>
      <c r="WLV305" s="1"/>
      <c r="WLW305" s="1"/>
      <c r="WLX305" s="1"/>
      <c r="WLY305" s="1"/>
      <c r="WLZ305" s="1"/>
      <c r="WMA305" s="1"/>
      <c r="WMB305" s="1"/>
      <c r="WMC305" s="1"/>
      <c r="WMD305" s="1"/>
      <c r="WME305" s="1"/>
      <c r="WMF305" s="1"/>
      <c r="WMG305" s="1"/>
      <c r="WMH305" s="1"/>
      <c r="WMI305" s="1"/>
      <c r="WMJ305" s="1"/>
      <c r="WMK305" s="1"/>
      <c r="WML305" s="1"/>
      <c r="WMM305" s="1"/>
      <c r="WMN305" s="1"/>
      <c r="WMO305" s="1"/>
      <c r="WMP305" s="1"/>
      <c r="WMQ305" s="1"/>
      <c r="WMR305" s="1"/>
      <c r="WMS305" s="1"/>
      <c r="WMT305" s="1"/>
      <c r="WMU305" s="1"/>
      <c r="WMV305" s="1"/>
      <c r="WMW305" s="1"/>
      <c r="WMX305" s="1"/>
      <c r="WMY305" s="1"/>
      <c r="WMZ305" s="1"/>
      <c r="WNA305" s="1"/>
      <c r="WNB305" s="1"/>
      <c r="WNC305" s="1"/>
      <c r="WND305" s="1"/>
      <c r="WNE305" s="1"/>
      <c r="WNF305" s="1"/>
      <c r="WNG305" s="1"/>
      <c r="WNH305" s="1"/>
      <c r="WNI305" s="1"/>
      <c r="WNJ305" s="1"/>
      <c r="WNK305" s="1"/>
      <c r="WNL305" s="1"/>
      <c r="WNM305" s="1"/>
      <c r="WNN305" s="1"/>
      <c r="WNO305" s="1"/>
      <c r="WNP305" s="1"/>
      <c r="WNQ305" s="1"/>
      <c r="WNR305" s="1"/>
      <c r="WNS305" s="1"/>
      <c r="WNT305" s="1"/>
      <c r="WNU305" s="1"/>
      <c r="WNV305" s="1"/>
      <c r="WNW305" s="1"/>
      <c r="WNX305" s="1"/>
      <c r="WNY305" s="1"/>
      <c r="WNZ305" s="1"/>
      <c r="WOA305" s="1"/>
      <c r="WOB305" s="1"/>
      <c r="WOC305" s="1"/>
      <c r="WOD305" s="1"/>
      <c r="WOE305" s="1"/>
      <c r="WOF305" s="1"/>
      <c r="WOG305" s="1"/>
      <c r="WOH305" s="1"/>
      <c r="WOI305" s="1"/>
      <c r="WOJ305" s="1"/>
      <c r="WOK305" s="1"/>
      <c r="WOL305" s="1"/>
      <c r="WOM305" s="1"/>
      <c r="WON305" s="1"/>
      <c r="WOO305" s="1"/>
      <c r="WOP305" s="1"/>
      <c r="WOQ305" s="1"/>
      <c r="WOR305" s="1"/>
      <c r="WOS305" s="1"/>
      <c r="WOT305" s="1"/>
      <c r="WOU305" s="1"/>
      <c r="WOV305" s="1"/>
      <c r="WOW305" s="1"/>
      <c r="WOX305" s="1"/>
      <c r="WOY305" s="1"/>
      <c r="WOZ305" s="1"/>
      <c r="WPA305" s="1"/>
      <c r="WPB305" s="1"/>
      <c r="WPC305" s="1"/>
      <c r="WPD305" s="1"/>
      <c r="WPE305" s="1"/>
      <c r="WPF305" s="1"/>
      <c r="WPG305" s="1"/>
      <c r="WPH305" s="1"/>
      <c r="WPI305" s="1"/>
      <c r="WPJ305" s="1"/>
      <c r="WPK305" s="1"/>
      <c r="WPL305" s="1"/>
      <c r="WPM305" s="1"/>
      <c r="WPN305" s="1"/>
      <c r="WPO305" s="1"/>
      <c r="WPP305" s="1"/>
      <c r="WPQ305" s="1"/>
      <c r="WPR305" s="1"/>
      <c r="WPS305" s="1"/>
      <c r="WPT305" s="1"/>
      <c r="WPU305" s="1"/>
      <c r="WPV305" s="1"/>
      <c r="WPW305" s="1"/>
      <c r="WPX305" s="1"/>
      <c r="WPY305" s="1"/>
      <c r="WPZ305" s="1"/>
      <c r="WQA305" s="1"/>
      <c r="WQB305" s="1"/>
      <c r="WQC305" s="1"/>
      <c r="WQD305" s="1"/>
      <c r="WQE305" s="1"/>
      <c r="WQF305" s="1"/>
      <c r="WQG305" s="1"/>
      <c r="WQH305" s="1"/>
      <c r="WQI305" s="1"/>
      <c r="WQJ305" s="1"/>
      <c r="WQK305" s="1"/>
      <c r="WQL305" s="1"/>
      <c r="WQM305" s="1"/>
      <c r="WQN305" s="1"/>
      <c r="WQO305" s="1"/>
      <c r="WQP305" s="1"/>
      <c r="WQQ305" s="1"/>
      <c r="WQR305" s="1"/>
      <c r="WQS305" s="1"/>
      <c r="WQT305" s="1"/>
      <c r="WQU305" s="1"/>
      <c r="WQV305" s="1"/>
      <c r="WQW305" s="1"/>
      <c r="WQX305" s="1"/>
      <c r="WQY305" s="1"/>
      <c r="WQZ305" s="1"/>
      <c r="WRA305" s="1"/>
      <c r="WRB305" s="1"/>
      <c r="WRC305" s="1"/>
      <c r="WRD305" s="1"/>
      <c r="WRE305" s="1"/>
      <c r="WRF305" s="1"/>
      <c r="WRG305" s="1"/>
      <c r="WRH305" s="1"/>
      <c r="WRI305" s="1"/>
      <c r="WRJ305" s="1"/>
      <c r="WRK305" s="1"/>
      <c r="WRL305" s="1"/>
      <c r="WRM305" s="1"/>
      <c r="WRN305" s="1"/>
      <c r="WRO305" s="1"/>
      <c r="WRP305" s="1"/>
      <c r="WRQ305" s="1"/>
      <c r="WRR305" s="1"/>
      <c r="WRS305" s="1"/>
      <c r="WRT305" s="1"/>
      <c r="WRU305" s="1"/>
      <c r="WRV305" s="1"/>
      <c r="WRW305" s="1"/>
      <c r="WRX305" s="1"/>
      <c r="WRY305" s="1"/>
      <c r="WRZ305" s="1"/>
      <c r="WSA305" s="1"/>
      <c r="WSB305" s="1"/>
      <c r="WSC305" s="1"/>
      <c r="WSD305" s="1"/>
      <c r="WSE305" s="1"/>
      <c r="WSF305" s="1"/>
      <c r="WSG305" s="1"/>
      <c r="WSH305" s="1"/>
      <c r="WSI305" s="1"/>
      <c r="WSJ305" s="1"/>
      <c r="WSK305" s="1"/>
      <c r="WSL305" s="1"/>
      <c r="WSM305" s="1"/>
      <c r="WSN305" s="1"/>
      <c r="WSO305" s="1"/>
      <c r="WSP305" s="1"/>
      <c r="WSQ305" s="1"/>
      <c r="WSR305" s="1"/>
      <c r="WSS305" s="1"/>
      <c r="WST305" s="1"/>
      <c r="WSU305" s="1"/>
      <c r="WSV305" s="1"/>
      <c r="WSW305" s="1"/>
      <c r="WSX305" s="1"/>
      <c r="WSY305" s="1"/>
      <c r="WSZ305" s="1"/>
      <c r="WTA305" s="1"/>
      <c r="WTB305" s="1"/>
      <c r="WTC305" s="1"/>
      <c r="WTD305" s="1"/>
      <c r="WTE305" s="1"/>
      <c r="WTF305" s="1"/>
      <c r="WTG305" s="1"/>
      <c r="WTH305" s="1"/>
      <c r="WTI305" s="1"/>
      <c r="WTJ305" s="1"/>
      <c r="WTK305" s="1"/>
      <c r="WTL305" s="1"/>
      <c r="WTM305" s="1"/>
      <c r="WTN305" s="1"/>
      <c r="WTO305" s="1"/>
      <c r="WTP305" s="1"/>
      <c r="WTQ305" s="1"/>
      <c r="WTR305" s="1"/>
      <c r="WTS305" s="1"/>
      <c r="WTT305" s="1"/>
      <c r="WTU305" s="1"/>
      <c r="WTV305" s="1"/>
      <c r="WTW305" s="1"/>
      <c r="WTX305" s="1"/>
      <c r="WTY305" s="1"/>
      <c r="WTZ305" s="1"/>
      <c r="WUA305" s="1"/>
      <c r="WUB305" s="1"/>
      <c r="WUC305" s="1"/>
      <c r="WUD305" s="1"/>
      <c r="WUE305" s="1"/>
      <c r="WUF305" s="1"/>
      <c r="WUG305" s="1"/>
      <c r="WUH305" s="1"/>
      <c r="WUI305" s="1"/>
      <c r="WUJ305" s="1"/>
      <c r="WUK305" s="1"/>
      <c r="WUL305" s="1"/>
      <c r="WUM305" s="1"/>
      <c r="WUN305" s="1"/>
      <c r="WUO305" s="1"/>
      <c r="WUP305" s="1"/>
      <c r="WUQ305" s="1"/>
      <c r="WUR305" s="1"/>
      <c r="WUS305" s="1"/>
      <c r="WUT305" s="1"/>
      <c r="WUU305" s="1"/>
      <c r="WUV305" s="1"/>
      <c r="WUW305" s="1"/>
      <c r="WUX305" s="1"/>
      <c r="WUY305" s="1"/>
      <c r="WUZ305" s="1"/>
      <c r="WVA305" s="1"/>
      <c r="WVB305" s="1"/>
      <c r="WVC305" s="1"/>
      <c r="WVD305" s="1"/>
      <c r="WVE305" s="1"/>
      <c r="WVF305" s="1"/>
      <c r="WVG305" s="1"/>
      <c r="WVH305" s="1"/>
      <c r="WVI305" s="1"/>
      <c r="WVJ305" s="1"/>
      <c r="WVK305" s="1"/>
      <c r="WVL305" s="1"/>
      <c r="WVM305" s="1"/>
      <c r="WVN305" s="1"/>
      <c r="WVO305" s="1"/>
      <c r="WVP305" s="1"/>
      <c r="WVQ305" s="1"/>
      <c r="WVR305" s="1"/>
      <c r="WVS305" s="1"/>
      <c r="WVT305" s="1"/>
      <c r="WVU305" s="1"/>
      <c r="WVV305" s="1"/>
      <c r="WVW305" s="1"/>
      <c r="WVX305" s="1"/>
      <c r="WVY305" s="1"/>
      <c r="WVZ305" s="1"/>
      <c r="WWA305" s="1"/>
      <c r="WWB305" s="1"/>
      <c r="WWC305" s="1"/>
      <c r="WWD305" s="1"/>
      <c r="WWE305" s="1"/>
      <c r="WWF305" s="1"/>
      <c r="WWG305" s="1"/>
      <c r="WWH305" s="1"/>
      <c r="WWI305" s="1"/>
      <c r="WWJ305" s="1"/>
      <c r="WWK305" s="1"/>
      <c r="WWL305" s="1"/>
      <c r="WWM305" s="1"/>
      <c r="WWN305" s="1"/>
      <c r="WWO305" s="1"/>
      <c r="WWP305" s="1"/>
      <c r="WWQ305" s="1"/>
      <c r="WWR305" s="1"/>
      <c r="WWS305" s="1"/>
      <c r="WWT305" s="1"/>
      <c r="WWU305" s="1"/>
      <c r="WWV305" s="1"/>
      <c r="WWW305" s="1"/>
      <c r="WWX305" s="1"/>
      <c r="WWY305" s="1"/>
      <c r="WWZ305" s="1"/>
      <c r="WXA305" s="1"/>
      <c r="WXB305" s="1"/>
      <c r="WXC305" s="1"/>
      <c r="WXD305" s="1"/>
      <c r="WXE305" s="1"/>
      <c r="WXF305" s="1"/>
      <c r="WXG305" s="1"/>
      <c r="WXH305" s="1"/>
      <c r="WXI305" s="1"/>
      <c r="WXJ305" s="1"/>
      <c r="WXK305" s="1"/>
      <c r="WXL305" s="1"/>
      <c r="WXM305" s="1"/>
      <c r="WXN305" s="1"/>
      <c r="WXO305" s="1"/>
      <c r="WXP305" s="1"/>
      <c r="WXQ305" s="1"/>
      <c r="WXR305" s="1"/>
      <c r="WXS305" s="1"/>
      <c r="WXT305" s="1"/>
      <c r="WXU305" s="1"/>
      <c r="WXV305" s="1"/>
      <c r="WXW305" s="1"/>
      <c r="WXX305" s="1"/>
      <c r="WXY305" s="1"/>
      <c r="WXZ305" s="1"/>
      <c r="WYA305" s="1"/>
      <c r="WYB305" s="1"/>
      <c r="WYC305" s="1"/>
      <c r="WYD305" s="1"/>
      <c r="WYE305" s="1"/>
      <c r="WYF305" s="1"/>
      <c r="WYG305" s="1"/>
      <c r="WYH305" s="1"/>
      <c r="WYI305" s="1"/>
      <c r="WYJ305" s="1"/>
      <c r="WYK305" s="1"/>
      <c r="WYL305" s="1"/>
      <c r="WYM305" s="1"/>
      <c r="WYN305" s="1"/>
      <c r="WYO305" s="1"/>
      <c r="WYP305" s="1"/>
      <c r="WYQ305" s="1"/>
      <c r="WYR305" s="1"/>
      <c r="WYS305" s="1"/>
      <c r="WYT305" s="1"/>
      <c r="WYU305" s="1"/>
      <c r="WYV305" s="1"/>
      <c r="WYW305" s="1"/>
      <c r="WYX305" s="1"/>
      <c r="WYY305" s="1"/>
      <c r="WYZ305" s="1"/>
      <c r="WZA305" s="1"/>
      <c r="WZB305" s="1"/>
      <c r="WZC305" s="1"/>
      <c r="WZD305" s="1"/>
      <c r="WZE305" s="1"/>
      <c r="WZF305" s="1"/>
      <c r="WZG305" s="1"/>
      <c r="WZH305" s="1"/>
      <c r="WZI305" s="1"/>
      <c r="WZJ305" s="1"/>
      <c r="WZK305" s="1"/>
      <c r="WZL305" s="1"/>
      <c r="WZM305" s="1"/>
      <c r="WZN305" s="1"/>
      <c r="WZO305" s="1"/>
      <c r="WZP305" s="1"/>
      <c r="WZQ305" s="1"/>
      <c r="WZR305" s="1"/>
      <c r="WZS305" s="1"/>
      <c r="WZT305" s="1"/>
      <c r="WZU305" s="1"/>
      <c r="WZV305" s="1"/>
      <c r="WZW305" s="1"/>
      <c r="WZX305" s="1"/>
      <c r="WZY305" s="1"/>
      <c r="WZZ305" s="1"/>
      <c r="XAA305" s="1"/>
      <c r="XAB305" s="1"/>
      <c r="XAC305" s="1"/>
      <c r="XAD305" s="1"/>
      <c r="XAE305" s="1"/>
      <c r="XAF305" s="1"/>
      <c r="XAG305" s="1"/>
      <c r="XAH305" s="1"/>
      <c r="XAI305" s="1"/>
      <c r="XAJ305" s="1"/>
      <c r="XAK305" s="1"/>
      <c r="XAL305" s="1"/>
      <c r="XAM305" s="1"/>
      <c r="XAN305" s="1"/>
      <c r="XAO305" s="1"/>
      <c r="XAP305" s="1"/>
      <c r="XAQ305" s="1"/>
      <c r="XAR305" s="1"/>
      <c r="XAS305" s="1"/>
      <c r="XAT305" s="1"/>
      <c r="XAU305" s="1"/>
      <c r="XAV305" s="1"/>
      <c r="XAW305" s="1"/>
      <c r="XAX305" s="1"/>
      <c r="XAY305" s="1"/>
      <c r="XAZ305" s="1"/>
      <c r="XBA305" s="1"/>
      <c r="XBB305" s="1"/>
      <c r="XBC305" s="1"/>
      <c r="XBD305" s="1"/>
      <c r="XBE305" s="1"/>
      <c r="XBF305" s="1"/>
      <c r="XBG305" s="1"/>
      <c r="XBH305" s="1"/>
      <c r="XBI305" s="1"/>
      <c r="XBJ305" s="1"/>
      <c r="XBK305" s="1"/>
      <c r="XBL305" s="1"/>
      <c r="XBM305" s="1"/>
      <c r="XBN305" s="1"/>
      <c r="XBO305" s="1"/>
      <c r="XBP305" s="1"/>
      <c r="XBQ305" s="1"/>
      <c r="XBR305" s="1"/>
      <c r="XBS305" s="1"/>
      <c r="XBT305" s="1"/>
      <c r="XBU305" s="1"/>
      <c r="XBV305" s="1"/>
      <c r="XBW305" s="1"/>
      <c r="XBX305" s="1"/>
      <c r="XBY305" s="1"/>
      <c r="XBZ305" s="1"/>
      <c r="XCA305" s="1"/>
      <c r="XCB305" s="1"/>
      <c r="XCC305" s="1"/>
      <c r="XCD305" s="1"/>
      <c r="XCE305" s="1"/>
      <c r="XCF305" s="1"/>
      <c r="XCG305" s="1"/>
      <c r="XCH305" s="1"/>
      <c r="XCI305" s="1"/>
      <c r="XCJ305" s="1"/>
      <c r="XCK305" s="1"/>
      <c r="XCL305" s="1"/>
      <c r="XCM305" s="1"/>
      <c r="XCN305" s="1"/>
      <c r="XCO305" s="1"/>
      <c r="XCP305" s="1"/>
      <c r="XCQ305" s="1"/>
      <c r="XCR305" s="1"/>
      <c r="XCS305" s="1"/>
      <c r="XCT305" s="1"/>
      <c r="XCU305" s="1"/>
      <c r="XCV305" s="1"/>
      <c r="XCW305" s="1"/>
      <c r="XCX305" s="1"/>
      <c r="XCY305" s="1"/>
      <c r="XCZ305" s="1"/>
      <c r="XDA305" s="1"/>
      <c r="XDB305" s="1"/>
      <c r="XDC305" s="1"/>
      <c r="XDD305" s="1"/>
      <c r="XDE305" s="1"/>
    </row>
    <row r="306" spans="1:16333" ht="14.5" x14ac:dyDescent="0.35">
      <c r="A306" s="1" t="str">
        <f t="shared" si="28"/>
        <v>U17</v>
      </c>
      <c r="B306" s="2" t="s">
        <v>7</v>
      </c>
      <c r="C306" s="1" t="s">
        <v>75</v>
      </c>
      <c r="D306" s="1" t="s">
        <v>76</v>
      </c>
      <c r="E306" s="19" t="s">
        <v>14</v>
      </c>
      <c r="F306" s="20">
        <v>5.48</v>
      </c>
      <c r="G306" s="27">
        <v>43582</v>
      </c>
      <c r="H306" s="1" t="s">
        <v>313</v>
      </c>
      <c r="I306" s="1" t="s">
        <v>507</v>
      </c>
      <c r="J306" s="15" t="str">
        <f t="shared" si="29"/>
        <v/>
      </c>
      <c r="K306" s="15" t="str">
        <f>IF(AND(B306=100, OR(AND(E306='club records'!$B$6, F306&lt;='club records'!$C$6), AND(E306='club records'!$B$7, F306&lt;='club records'!$C$7), AND(E306='club records'!$B$8, F306&lt;='club records'!$C$8), AND(E306='club records'!$B$9, F306&lt;='club records'!$C$9), AND(E306='club records'!$B$10, F306&lt;='club records'!$C$10))), "CR", " ")</f>
        <v xml:space="preserve"> </v>
      </c>
      <c r="L306" s="15" t="str">
        <f>IF(AND(B306=200, OR(AND(E306='club records'!$B$11, F306&lt;='club records'!$C$11), AND(E306='club records'!$B$12, F306&lt;='club records'!$C$12), AND(E306='club records'!$B$13, F306&lt;='club records'!$C$13), AND(E306='club records'!$B$14, F306&lt;='club records'!$C$14), AND(E306='club records'!$B$15, F306&lt;='club records'!$C$15))), "CR", " ")</f>
        <v xml:space="preserve"> </v>
      </c>
      <c r="M306" s="15" t="str">
        <f>IF(AND(B306=300, OR(AND(E306='club records'!$B$16, F306&lt;='club records'!$C$16), AND(E306='club records'!$B$17, F306&lt;='club records'!$C$17))), "CR", " ")</f>
        <v xml:space="preserve"> </v>
      </c>
      <c r="N306" s="15" t="str">
        <f>IF(AND(B306=400, OR(AND(E306='club records'!$B$18, F306&lt;='club records'!$C$18), AND(E306='club records'!$B$19, F306&lt;='club records'!$C$19), AND(E306='club records'!$B$20, F306&lt;='club records'!$C$20), AND(E306='club records'!$B$21, F306&lt;='club records'!$C$21))), "CR", " ")</f>
        <v xml:space="preserve"> </v>
      </c>
      <c r="O306" s="15" t="str">
        <f>IF(AND(B306=800, OR(AND(E306='club records'!$B$22, F306&lt;='club records'!$C$22), AND(E306='club records'!$B$23, F306&lt;='club records'!$C$23), AND(E306='club records'!$B$24, F306&lt;='club records'!$C$24), AND(E306='club records'!$B$25, F306&lt;='club records'!$C$25), AND(E306='club records'!$B$26, F306&lt;='club records'!$C$26))), "CR", " ")</f>
        <v xml:space="preserve"> </v>
      </c>
      <c r="P306" s="15" t="str">
        <f>IF(AND(B306=1000, OR(AND(E306='club records'!$B$27, F306&lt;='club records'!$C$27), AND(E306='club records'!$B$28, F306&lt;='club records'!$C$28))), "CR", " ")</f>
        <v xml:space="preserve"> </v>
      </c>
      <c r="Q306" s="15" t="str">
        <f>IF(AND(B306=1500, OR(AND(E306='club records'!$B$29, F306&lt;='club records'!$C$29), AND(E306='club records'!$B$30, F306&lt;='club records'!$C$30), AND(E306='club records'!$B$31, F306&lt;='club records'!$C$31), AND(E306='club records'!$B$32, F306&lt;='club records'!$C$32), AND(E306='club records'!$B$33, F306&lt;='club records'!$C$33))), "CR", " ")</f>
        <v xml:space="preserve"> </v>
      </c>
      <c r="R306" s="15" t="str">
        <f>IF(AND(B306="1600 (Mile)",OR(AND(E306='club records'!$B$34,F306&lt;='club records'!$C$34),AND(E306='club records'!$B$35,F306&lt;='club records'!$C$35),AND(E306='club records'!$B$36,F306&lt;='club records'!$C$36),AND(E306='club records'!$B$37,F306&lt;='club records'!$C$37))),"CR"," ")</f>
        <v xml:space="preserve"> </v>
      </c>
      <c r="S306" s="15" t="str">
        <f>IF(AND(B306=3000, OR(AND(E306='club records'!$B$38, F306&lt;='club records'!$C$38), AND(E306='club records'!$B$39, F306&lt;='club records'!$C$39), AND(E306='club records'!$B$40, F306&lt;='club records'!$C$40), AND(E306='club records'!$B$41, F306&lt;='club records'!$C$41))), "CR", " ")</f>
        <v xml:space="preserve"> </v>
      </c>
      <c r="T306" s="15" t="str">
        <f>IF(AND(B306=5000, OR(AND(E306='club records'!$B$42, F306&lt;='club records'!$C$42), AND(E306='club records'!$B$43, F306&lt;='club records'!$C$43))), "CR", " ")</f>
        <v xml:space="preserve"> </v>
      </c>
      <c r="U306" s="14" t="str">
        <f>IF(AND(B306=10000, OR(AND(E306='club records'!$B$44, F306&lt;='club records'!$C$44), AND(E306='club records'!$B$45, F306&lt;='club records'!$C$45))), "CR", " ")</f>
        <v xml:space="preserve"> </v>
      </c>
      <c r="V306" s="14" t="str">
        <f>IF(AND(B306="high jump", OR(AND(E306='club records'!$F$1, F306&gt;='club records'!$G$1), AND(E306='club records'!$F$2, F306&gt;='club records'!$G$2), AND(E306='club records'!$F$3, F306&gt;='club records'!$G$3), AND(E306='club records'!$F$4, F306&gt;='club records'!$G$4), AND(E306='club records'!$F$5, F306&gt;='club records'!$G$5))), "CR", " ")</f>
        <v xml:space="preserve"> </v>
      </c>
      <c r="W306" s="14" t="str">
        <f>IF(AND(B306="long jump", OR(AND(E306='club records'!$F$6, F306&gt;='club records'!$G$6), AND(E306='club records'!$F$7, F306&gt;='club records'!$G$7), AND(E306='club records'!$F$8, F306&gt;='club records'!$G$8), AND(E306='club records'!$F$9, F306&gt;='club records'!$G$9), AND(E306='club records'!$F$10, F306&gt;='club records'!$G$10))), "CR", " ")</f>
        <v xml:space="preserve"> </v>
      </c>
      <c r="X306" s="14" t="str">
        <f>IF(AND(B306="triple jump", OR(AND(E306='club records'!$F$11, F306&gt;='club records'!$G$11), AND(E306='club records'!$F$12, F306&gt;='club records'!$G$12), AND(E306='club records'!$F$13, F306&gt;='club records'!$G$13), AND(E306='club records'!$F$14, F306&gt;='club records'!$G$14), AND(E306='club records'!$F$15, F306&gt;='club records'!$G$15))), "CR", " ")</f>
        <v xml:space="preserve"> </v>
      </c>
      <c r="Y306" s="14" t="str">
        <f>IF(AND(B306="pole vault", OR(AND(E306='club records'!$F$16, F306&gt;='club records'!$G$16), AND(E306='club records'!$F$17, F306&gt;='club records'!$G$17), AND(E306='club records'!$F$18, F306&gt;='club records'!$G$18), AND(E306='club records'!$F$19, F306&gt;='club records'!$G$19), AND(E306='club records'!$F$20, F306&gt;='club records'!$G$20))), "CR", " ")</f>
        <v xml:space="preserve"> </v>
      </c>
      <c r="Z306" s="14" t="str">
        <f>IF(AND(B306="discus 1", E306='club records'!$F$21, F306&gt;='club records'!$G$21), "CR", " ")</f>
        <v xml:space="preserve"> </v>
      </c>
      <c r="AA306" s="14" t="str">
        <f>IF(AND(B306="discus 1.25", E306='club records'!$F$22, F306&gt;='club records'!$G$22), "CR", " ")</f>
        <v xml:space="preserve"> </v>
      </c>
      <c r="AB306" s="14" t="str">
        <f>IF(AND(B306="discus 1.5", E306='club records'!$F$23, F306&gt;='club records'!$G$23), "CR", " ")</f>
        <v xml:space="preserve"> </v>
      </c>
      <c r="AC306" s="14" t="str">
        <f>IF(AND(B306="discus 1.75", E306='club records'!$F$24, F306&gt;='club records'!$G$24), "CR", " ")</f>
        <v xml:space="preserve"> </v>
      </c>
      <c r="AD306" s="14" t="str">
        <f>IF(AND(B306="discus 2", E306='club records'!$F$25, F306&gt;='club records'!$G$25), "CR", " ")</f>
        <v xml:space="preserve"> </v>
      </c>
      <c r="AE306" s="14" t="str">
        <f>IF(AND(B306="hammer 4", E306='club records'!$F$27, F306&gt;='club records'!$G$27), "CR", " ")</f>
        <v xml:space="preserve"> </v>
      </c>
      <c r="AF306" s="14" t="str">
        <f>IF(AND(B306="hammer 5", E306='club records'!$F$28, F306&gt;='club records'!$G$28), "CR", " ")</f>
        <v xml:space="preserve"> </v>
      </c>
      <c r="AG306" s="14" t="str">
        <f>IF(AND(B306="hammer 6", E306='club records'!$F$29, F306&gt;='club records'!$G$29), "CR", " ")</f>
        <v xml:space="preserve"> </v>
      </c>
      <c r="AH306" s="14" t="str">
        <f>IF(AND(B306="hammer 7.26", E306='club records'!$F$30, F306&gt;='club records'!$G$30), "CR", " ")</f>
        <v xml:space="preserve"> </v>
      </c>
      <c r="AI306" s="14" t="str">
        <f>IF(AND(B306="javelin 400", E306='club records'!$F$31, F306&gt;='club records'!$G$31), "CR", " ")</f>
        <v xml:space="preserve"> </v>
      </c>
      <c r="AJ306" s="14" t="str">
        <f>IF(AND(B306="javelin 600", E306='club records'!$F$32, F306&gt;='club records'!$G$32), "CR", " ")</f>
        <v xml:space="preserve"> </v>
      </c>
      <c r="AK306" s="14" t="str">
        <f>IF(AND(B306="javelin 700", E306='club records'!$F$33, F306&gt;='club records'!$G$33), "CR", " ")</f>
        <v xml:space="preserve"> </v>
      </c>
      <c r="AL306" s="14" t="str">
        <f>IF(AND(B306="javelin 800", OR(AND(E306='club records'!$F$34, F306&gt;='club records'!$G$34), AND(E306='club records'!$F$35, F306&gt;='club records'!$G$35))), "CR", " ")</f>
        <v xml:space="preserve"> </v>
      </c>
      <c r="AM306" s="14" t="str">
        <f>IF(AND(B306="shot 3", E306='club records'!$F$36, F306&gt;='club records'!$G$36), "CR", " ")</f>
        <v xml:space="preserve"> </v>
      </c>
      <c r="AN306" s="14" t="str">
        <f>IF(AND(B306="shot 4", E306='club records'!$F$37, F306&gt;='club records'!$G$37), "CR", " ")</f>
        <v xml:space="preserve"> </v>
      </c>
      <c r="AO306" s="14" t="str">
        <f>IF(AND(B306="shot 5", E306='club records'!$F$38, F306&gt;='club records'!$G$38), "CR", " ")</f>
        <v xml:space="preserve"> </v>
      </c>
      <c r="AP306" s="14" t="str">
        <f>IF(AND(B306="shot 6", E306='club records'!$F$39, F306&gt;='club records'!$G$39), "CR", " ")</f>
        <v xml:space="preserve"> </v>
      </c>
      <c r="AQ306" s="14" t="str">
        <f>IF(AND(B306="shot 7.26", E306='club records'!$F$40, F306&gt;='club records'!$G$40), "CR", " ")</f>
        <v xml:space="preserve"> </v>
      </c>
      <c r="AR306" s="14" t="str">
        <f>IF(AND(B306="60H",OR(AND(E306='club records'!$J$1,F306&lt;='club records'!$K$1),AND(E306='club records'!$J$2,F306&lt;='club records'!$K$2),AND(E306='club records'!$J$3,F306&lt;='club records'!$K$3),AND(E306='club records'!$J$4,F306&lt;='club records'!$K$4),AND(E306='club records'!$J$5,F306&lt;='club records'!$K$5))),"CR"," ")</f>
        <v xml:space="preserve"> </v>
      </c>
      <c r="AS306" s="14" t="str">
        <f>IF(AND(B306="75H", AND(E306='club records'!$J$6, F306&lt;='club records'!$K$6)), "CR", " ")</f>
        <v xml:space="preserve"> </v>
      </c>
      <c r="AT306" s="14" t="str">
        <f>IF(AND(B306="80H", AND(E306='club records'!$J$7, F306&lt;='club records'!$K$7)), "CR", " ")</f>
        <v xml:space="preserve"> </v>
      </c>
      <c r="AU306" s="14" t="str">
        <f>IF(AND(B306="100H", AND(E306='club records'!$J$8, F306&lt;='club records'!$K$8)), "CR", " ")</f>
        <v xml:space="preserve"> </v>
      </c>
      <c r="AV306" s="14" t="str">
        <f>IF(AND(B306="110H", OR(AND(E306='club records'!$J$9, F306&lt;='club records'!$K$9), AND(E306='club records'!$J$10, F306&lt;='club records'!$K$10))), "CR", " ")</f>
        <v xml:space="preserve"> </v>
      </c>
      <c r="AW306" s="14" t="str">
        <f>IF(AND(B306="400H", OR(AND(E306='club records'!$J$11, F306&lt;='club records'!$K$11), AND(E306='club records'!$J$12, F306&lt;='club records'!$K$12), AND(E306='club records'!$J$13, F306&lt;='club records'!$K$13), AND(E306='club records'!$J$14, F306&lt;='club records'!$K$14))), "CR", " ")</f>
        <v xml:space="preserve"> </v>
      </c>
      <c r="AX306" s="14" t="str">
        <f>IF(AND(B306="1500SC", AND(E306='club records'!$J$15, F306&lt;='club records'!$K$15)), "CR", " ")</f>
        <v xml:space="preserve"> </v>
      </c>
      <c r="AY306" s="14" t="str">
        <f>IF(AND(B306="2000SC", OR(AND(E306='club records'!$J$17, F306&lt;='club records'!$K$17), AND(E306='club records'!$J$18, F306&lt;='club records'!$K$18))), "CR", " ")</f>
        <v xml:space="preserve"> </v>
      </c>
      <c r="AZ306" s="14" t="str">
        <f>IF(AND(B306="3000SC", OR(AND(E306='club records'!$J$20, F306&lt;='club records'!$K$20), AND(E306='club records'!$J$21, F306&lt;='club records'!$K$21))), "CR", " ")</f>
        <v xml:space="preserve"> </v>
      </c>
      <c r="BA306" s="15" t="str">
        <f>IF(AND(B306="4x100", OR(AND(E306='club records'!$N$1, F306&lt;='club records'!$O$1), AND(E306='club records'!$N$2, F306&lt;='club records'!$O$2), AND(E306='club records'!$N$3, F306&lt;='club records'!$O$3), AND(E306='club records'!$N$4, F306&lt;='club records'!$O$4), AND(E306='club records'!$N$5, F306&lt;='club records'!$O$5))), "CR", " ")</f>
        <v xml:space="preserve"> </v>
      </c>
      <c r="BB306" s="15" t="str">
        <f>IF(AND(B306="4x200", OR(AND(E306='club records'!$N$6, F306&lt;='club records'!$O$6), AND(E306='club records'!$N$7, F306&lt;='club records'!$O$7), AND(E306='club records'!$N$8, F306&lt;='club records'!$O$8), AND(E306='club records'!$N$9, F306&lt;='club records'!$O$9), AND(E306='club records'!$N$10, F306&lt;='club records'!$O$10))), "CR", " ")</f>
        <v xml:space="preserve"> </v>
      </c>
      <c r="BC306" s="15" t="str">
        <f>IF(AND(B306="4x300", AND(E306='club records'!$N$11, F306&lt;='club records'!$O$11)), "CR", " ")</f>
        <v xml:space="preserve"> </v>
      </c>
      <c r="BD306" s="15" t="str">
        <f>IF(AND(B306="4x400", OR(AND(E306='club records'!$N$12, F306&lt;='club records'!$O$12), AND(E306='club records'!$N$13, F306&lt;='club records'!$O$13), AND(E306='club records'!$N$14, F306&lt;='club records'!$O$14), AND(E306='club records'!$N$15, F306&lt;='club records'!$O$15))), "CR", " ")</f>
        <v xml:space="preserve"> </v>
      </c>
      <c r="BE306" s="15" t="str">
        <f>IF(AND(B306="3x800", OR(AND(E306='club records'!$N$16, F306&lt;='club records'!$O$16), AND(E306='club records'!$N$17, F306&lt;='club records'!$O$17), AND(E306='club records'!$N$18, F306&lt;='club records'!$O$18))), "CR", " ")</f>
        <v xml:space="preserve"> </v>
      </c>
      <c r="BF306" s="15" t="str">
        <f>IF(AND(B306="pentathlon", OR(AND(E306='club records'!$N$21, F306&gt;='club records'!$O$21), AND(E306='club records'!$N$22, F306&gt;='club records'!$O$22),AND(E306='club records'!$N$23, F306&gt;='club records'!$O$23),AND(E306='club records'!$N$24, F306&gt;='club records'!$O$24))), "CR", " ")</f>
        <v xml:space="preserve"> </v>
      </c>
      <c r="BG306" s="15" t="str">
        <f>IF(AND(B306="heptathlon", OR(AND(E306='club records'!$N$26, F306&gt;='club records'!$O$26), AND(E306='club records'!$N$27, F306&gt;='club records'!$O$27))), "CR", " ")</f>
        <v xml:space="preserve"> </v>
      </c>
      <c r="BH306" s="15" t="str">
        <f>IF(AND(B306="decathlon", OR(AND(E306='club records'!$N$29, F306&gt;='club records'!$O$29), AND(E306='club records'!$N$30, F306&gt;='club records'!$O$30),AND(E306='club records'!$N$31, F306&gt;='club records'!$O$31))), "CR", " ")</f>
        <v xml:space="preserve"> </v>
      </c>
    </row>
    <row r="307" spans="1:16333" ht="14.5" x14ac:dyDescent="0.35">
      <c r="A307" s="1" t="str">
        <f t="shared" si="28"/>
        <v>U17</v>
      </c>
      <c r="B307" s="2" t="s">
        <v>7</v>
      </c>
      <c r="C307" s="1" t="s">
        <v>116</v>
      </c>
      <c r="D307" s="1" t="s">
        <v>111</v>
      </c>
      <c r="E307" s="19" t="s">
        <v>14</v>
      </c>
      <c r="F307" s="21">
        <v>6.49</v>
      </c>
      <c r="G307" s="26">
        <v>43695</v>
      </c>
      <c r="H307" s="1" t="s">
        <v>313</v>
      </c>
      <c r="I307" s="1" t="s">
        <v>537</v>
      </c>
      <c r="J307" s="15" t="str">
        <f t="shared" si="29"/>
        <v/>
      </c>
      <c r="K307" s="15" t="str">
        <f>IF(AND(B307=100, OR(AND(E307='club records'!$B$6, F307&lt;='club records'!$C$6), AND(E307='club records'!$B$7, F307&lt;='club records'!$C$7), AND(E307='club records'!$B$8, F307&lt;='club records'!$C$8), AND(E307='club records'!$B$9, F307&lt;='club records'!$C$9), AND(E307='club records'!$B$10, F307&lt;='club records'!$C$10))), "CR", " ")</f>
        <v xml:space="preserve"> </v>
      </c>
      <c r="L307" s="15" t="str">
        <f>IF(AND(B307=200, OR(AND(E307='club records'!$B$11, F307&lt;='club records'!$C$11), AND(E307='club records'!$B$12, F307&lt;='club records'!$C$12), AND(E307='club records'!$B$13, F307&lt;='club records'!$C$13), AND(E307='club records'!$B$14, F307&lt;='club records'!$C$14), AND(E307='club records'!$B$15, F307&lt;='club records'!$C$15))), "CR", " ")</f>
        <v xml:space="preserve"> </v>
      </c>
      <c r="M307" s="15" t="str">
        <f>IF(AND(B307=300, OR(AND(E307='club records'!$B$16, F307&lt;='club records'!$C$16), AND(E307='club records'!$B$17, F307&lt;='club records'!$C$17))), "CR", " ")</f>
        <v xml:space="preserve"> </v>
      </c>
      <c r="N307" s="15" t="str">
        <f>IF(AND(B307=400, OR(AND(E307='club records'!$B$18, F307&lt;='club records'!$C$18), AND(E307='club records'!$B$19, F307&lt;='club records'!$C$19), AND(E307='club records'!$B$20, F307&lt;='club records'!$C$20), AND(E307='club records'!$B$21, F307&lt;='club records'!$C$21))), "CR", " ")</f>
        <v xml:space="preserve"> </v>
      </c>
      <c r="O307" s="15" t="str">
        <f>IF(AND(B307=800, OR(AND(E307='club records'!$B$22, F307&lt;='club records'!$C$22), AND(E307='club records'!$B$23, F307&lt;='club records'!$C$23), AND(E307='club records'!$B$24, F307&lt;='club records'!$C$24), AND(E307='club records'!$B$25, F307&lt;='club records'!$C$25), AND(E307='club records'!$B$26, F307&lt;='club records'!$C$26))), "CR", " ")</f>
        <v xml:space="preserve"> </v>
      </c>
      <c r="P307" s="15" t="str">
        <f>IF(AND(B307=1000, OR(AND(E307='club records'!$B$27, F307&lt;='club records'!$C$27), AND(E307='club records'!$B$28, F307&lt;='club records'!$C$28))), "CR", " ")</f>
        <v xml:space="preserve"> </v>
      </c>
      <c r="Q307" s="15" t="str">
        <f>IF(AND(B307=1500, OR(AND(E307='club records'!$B$29, F307&lt;='club records'!$C$29), AND(E307='club records'!$B$30, F307&lt;='club records'!$C$30), AND(E307='club records'!$B$31, F307&lt;='club records'!$C$31), AND(E307='club records'!$B$32, F307&lt;='club records'!$C$32), AND(E307='club records'!$B$33, F307&lt;='club records'!$C$33))), "CR", " ")</f>
        <v xml:space="preserve"> </v>
      </c>
      <c r="R307" s="15" t="str">
        <f>IF(AND(B307="1600 (Mile)",OR(AND(E307='club records'!$B$34,F307&lt;='club records'!$C$34),AND(E307='club records'!$B$35,F307&lt;='club records'!$C$35),AND(E307='club records'!$B$36,F307&lt;='club records'!$C$36),AND(E307='club records'!$B$37,F307&lt;='club records'!$C$37))),"CR"," ")</f>
        <v xml:space="preserve"> </v>
      </c>
      <c r="S307" s="15" t="str">
        <f>IF(AND(B307=3000, OR(AND(E307='club records'!$B$38, F307&lt;='club records'!$C$38), AND(E307='club records'!$B$39, F307&lt;='club records'!$C$39), AND(E307='club records'!$B$40, F307&lt;='club records'!$C$40), AND(E307='club records'!$B$41, F307&lt;='club records'!$C$41))), "CR", " ")</f>
        <v xml:space="preserve"> </v>
      </c>
      <c r="T307" s="15" t="str">
        <f>IF(AND(B307=5000, OR(AND(E307='club records'!$B$42, F307&lt;='club records'!$C$42), AND(E307='club records'!$B$43, F307&lt;='club records'!$C$43))), "CR", " ")</f>
        <v xml:space="preserve"> </v>
      </c>
      <c r="U307" s="14" t="str">
        <f>IF(AND(B307=10000, OR(AND(E307='club records'!$B$44, F307&lt;='club records'!$C$44), AND(E307='club records'!$B$45, F307&lt;='club records'!$C$45))), "CR", " ")</f>
        <v xml:space="preserve"> </v>
      </c>
      <c r="V307" s="14" t="str">
        <f>IF(AND(B307="high jump", OR(AND(E307='club records'!$F$1, F307&gt;='club records'!$G$1), AND(E307='club records'!$F$2, F307&gt;='club records'!$G$2), AND(E307='club records'!$F$3, F307&gt;='club records'!$G$3), AND(E307='club records'!$F$4, F307&gt;='club records'!$G$4), AND(E307='club records'!$F$5, F307&gt;='club records'!$G$5))), "CR", " ")</f>
        <v xml:space="preserve"> </v>
      </c>
      <c r="W307" s="14" t="str">
        <f>IF(AND(B307="long jump", OR(AND(E307='club records'!$F$6, F307&gt;='club records'!$G$6), AND(E307='club records'!$F$7, F307&gt;='club records'!$G$7), AND(E307='club records'!$F$8, F307&gt;='club records'!$G$8), AND(E307='club records'!$F$9, F307&gt;='club records'!$G$9), AND(E307='club records'!$F$10, F307&gt;='club records'!$G$10))), "CR", " ")</f>
        <v xml:space="preserve"> </v>
      </c>
      <c r="X307" s="14" t="str">
        <f>IF(AND(B307="triple jump", OR(AND(E307='club records'!$F$11, F307&gt;='club records'!$G$11), AND(E307='club records'!$F$12, F307&gt;='club records'!$G$12), AND(E307='club records'!$F$13, F307&gt;='club records'!$G$13), AND(E307='club records'!$F$14, F307&gt;='club records'!$G$14), AND(E307='club records'!$F$15, F307&gt;='club records'!$G$15))), "CR", " ")</f>
        <v xml:space="preserve"> </v>
      </c>
      <c r="Y307" s="14" t="str">
        <f>IF(AND(B307="pole vault", OR(AND(E307='club records'!$F$16, F307&gt;='club records'!$G$16), AND(E307='club records'!$F$17, F307&gt;='club records'!$G$17), AND(E307='club records'!$F$18, F307&gt;='club records'!$G$18), AND(E307='club records'!$F$19, F307&gt;='club records'!$G$19), AND(E307='club records'!$F$20, F307&gt;='club records'!$G$20))), "CR", " ")</f>
        <v xml:space="preserve"> </v>
      </c>
      <c r="Z307" s="14" t="str">
        <f>IF(AND(B307="discus 1", E307='club records'!$F$21, F307&gt;='club records'!$G$21), "CR", " ")</f>
        <v xml:space="preserve"> </v>
      </c>
      <c r="AA307" s="14" t="str">
        <f>IF(AND(B307="discus 1.25", E307='club records'!$F$22, F307&gt;='club records'!$G$22), "CR", " ")</f>
        <v xml:space="preserve"> </v>
      </c>
      <c r="AB307" s="14" t="str">
        <f>IF(AND(B307="discus 1.5", E307='club records'!$F$23, F307&gt;='club records'!$G$23), "CR", " ")</f>
        <v xml:space="preserve"> </v>
      </c>
      <c r="AC307" s="14" t="str">
        <f>IF(AND(B307="discus 1.75", E307='club records'!$F$24, F307&gt;='club records'!$G$24), "CR", " ")</f>
        <v xml:space="preserve"> </v>
      </c>
      <c r="AD307" s="14" t="str">
        <f>IF(AND(B307="discus 2", E307='club records'!$F$25, F307&gt;='club records'!$G$25), "CR", " ")</f>
        <v xml:space="preserve"> </v>
      </c>
      <c r="AE307" s="14" t="str">
        <f>IF(AND(B307="hammer 4", E307='club records'!$F$27, F307&gt;='club records'!$G$27), "CR", " ")</f>
        <v xml:space="preserve"> </v>
      </c>
      <c r="AF307" s="14" t="str">
        <f>IF(AND(B307="hammer 5", E307='club records'!$F$28, F307&gt;='club records'!$G$28), "CR", " ")</f>
        <v xml:space="preserve"> </v>
      </c>
      <c r="AG307" s="14" t="str">
        <f>IF(AND(B307="hammer 6", E307='club records'!$F$29, F307&gt;='club records'!$G$29), "CR", " ")</f>
        <v xml:space="preserve"> </v>
      </c>
      <c r="AH307" s="14" t="str">
        <f>IF(AND(B307="hammer 7.26", E307='club records'!$F$30, F307&gt;='club records'!$G$30), "CR", " ")</f>
        <v xml:space="preserve"> </v>
      </c>
      <c r="AI307" s="14" t="str">
        <f>IF(AND(B307="javelin 400", E307='club records'!$F$31, F307&gt;='club records'!$G$31), "CR", " ")</f>
        <v xml:space="preserve"> </v>
      </c>
      <c r="AJ307" s="14" t="str">
        <f>IF(AND(B307="javelin 600", E307='club records'!$F$32, F307&gt;='club records'!$G$32), "CR", " ")</f>
        <v xml:space="preserve"> </v>
      </c>
      <c r="AK307" s="14" t="str">
        <f>IF(AND(B307="javelin 700", E307='club records'!$F$33, F307&gt;='club records'!$G$33), "CR", " ")</f>
        <v xml:space="preserve"> </v>
      </c>
      <c r="AL307" s="14" t="str">
        <f>IF(AND(B307="javelin 800", OR(AND(E307='club records'!$F$34, F307&gt;='club records'!$G$34), AND(E307='club records'!$F$35, F307&gt;='club records'!$G$35))), "CR", " ")</f>
        <v xml:space="preserve"> </v>
      </c>
      <c r="AM307" s="14" t="str">
        <f>IF(AND(B307="shot 3", E307='club records'!$F$36, F307&gt;='club records'!$G$36), "CR", " ")</f>
        <v xml:space="preserve"> </v>
      </c>
      <c r="AN307" s="14" t="str">
        <f>IF(AND(B307="shot 4", E307='club records'!$F$37, F307&gt;='club records'!$G$37), "CR", " ")</f>
        <v xml:space="preserve"> </v>
      </c>
      <c r="AO307" s="14" t="str">
        <f>IF(AND(B307="shot 5", E307='club records'!$F$38, F307&gt;='club records'!$G$38), "CR", " ")</f>
        <v xml:space="preserve"> </v>
      </c>
      <c r="AP307" s="14" t="str">
        <f>IF(AND(B307="shot 6", E307='club records'!$F$39, F307&gt;='club records'!$G$39), "CR", " ")</f>
        <v xml:space="preserve"> </v>
      </c>
      <c r="AQ307" s="14" t="str">
        <f>IF(AND(B307="shot 7.26", E307='club records'!$F$40, F307&gt;='club records'!$G$40), "CR", " ")</f>
        <v xml:space="preserve"> </v>
      </c>
      <c r="AR307" s="14" t="str">
        <f>IF(AND(B307="60H",OR(AND(E307='club records'!$J$1,F307&lt;='club records'!$K$1),AND(E307='club records'!$J$2,F307&lt;='club records'!$K$2),AND(E307='club records'!$J$3,F307&lt;='club records'!$K$3),AND(E307='club records'!$J$4,F307&lt;='club records'!$K$4),AND(E307='club records'!$J$5,F307&lt;='club records'!$K$5))),"CR"," ")</f>
        <v xml:space="preserve"> </v>
      </c>
      <c r="AS307" s="14" t="str">
        <f>IF(AND(B307="75H", AND(E307='club records'!$J$6, F307&lt;='club records'!$K$6)), "CR", " ")</f>
        <v xml:space="preserve"> </v>
      </c>
      <c r="AT307" s="14" t="str">
        <f>IF(AND(B307="80H", AND(E307='club records'!$J$7, F307&lt;='club records'!$K$7)), "CR", " ")</f>
        <v xml:space="preserve"> </v>
      </c>
      <c r="AU307" s="14" t="str">
        <f>IF(AND(B307="100H", AND(E307='club records'!$J$8, F307&lt;='club records'!$K$8)), "CR", " ")</f>
        <v xml:space="preserve"> </v>
      </c>
      <c r="AV307" s="14" t="str">
        <f>IF(AND(B307="110H", OR(AND(E307='club records'!$J$9, F307&lt;='club records'!$K$9), AND(E307='club records'!$J$10, F307&lt;='club records'!$K$10))), "CR", " ")</f>
        <v xml:space="preserve"> </v>
      </c>
      <c r="AW307" s="14" t="str">
        <f>IF(AND(B307="400H", OR(AND(E307='club records'!$J$11, F307&lt;='club records'!$K$11), AND(E307='club records'!$J$12, F307&lt;='club records'!$K$12), AND(E307='club records'!$J$13, F307&lt;='club records'!$K$13), AND(E307='club records'!$J$14, F307&lt;='club records'!$K$14))), "CR", " ")</f>
        <v xml:space="preserve"> </v>
      </c>
      <c r="AX307" s="14" t="str">
        <f>IF(AND(B307="1500SC", AND(E307='club records'!$J$15, F307&lt;='club records'!$K$15)), "CR", " ")</f>
        <v xml:space="preserve"> </v>
      </c>
      <c r="AY307" s="14" t="str">
        <f>IF(AND(B307="2000SC", OR(AND(E307='club records'!$J$17, F307&lt;='club records'!$K$17), AND(E307='club records'!$J$18, F307&lt;='club records'!$K$18))), "CR", " ")</f>
        <v xml:space="preserve"> </v>
      </c>
      <c r="AZ307" s="14" t="str">
        <f>IF(AND(B307="3000SC", OR(AND(E307='club records'!$J$20, F307&lt;='club records'!$K$20), AND(E307='club records'!$J$21, F307&lt;='club records'!$K$21))), "CR", " ")</f>
        <v xml:space="preserve"> </v>
      </c>
      <c r="BA307" s="15" t="str">
        <f>IF(AND(B307="4x100", OR(AND(E307='club records'!$N$1, F307&lt;='club records'!$O$1), AND(E307='club records'!$N$2, F307&lt;='club records'!$O$2), AND(E307='club records'!$N$3, F307&lt;='club records'!$O$3), AND(E307='club records'!$N$4, F307&lt;='club records'!$O$4), AND(E307='club records'!$N$5, F307&lt;='club records'!$O$5))), "CR", " ")</f>
        <v xml:space="preserve"> </v>
      </c>
      <c r="BB307" s="15" t="str">
        <f>IF(AND(B307="4x200", OR(AND(E307='club records'!$N$6, F307&lt;='club records'!$O$6), AND(E307='club records'!$N$7, F307&lt;='club records'!$O$7), AND(E307='club records'!$N$8, F307&lt;='club records'!$O$8), AND(E307='club records'!$N$9, F307&lt;='club records'!$O$9), AND(E307='club records'!$N$10, F307&lt;='club records'!$O$10))), "CR", " ")</f>
        <v xml:space="preserve"> </v>
      </c>
      <c r="BC307" s="15" t="str">
        <f>IF(AND(B307="4x300", AND(E307='club records'!$N$11, F307&lt;='club records'!$O$11)), "CR", " ")</f>
        <v xml:space="preserve"> </v>
      </c>
      <c r="BD307" s="15" t="str">
        <f>IF(AND(B307="4x400", OR(AND(E307='club records'!$N$12, F307&lt;='club records'!$O$12), AND(E307='club records'!$N$13, F307&lt;='club records'!$O$13), AND(E307='club records'!$N$14, F307&lt;='club records'!$O$14), AND(E307='club records'!$N$15, F307&lt;='club records'!$O$15))), "CR", " ")</f>
        <v xml:space="preserve"> </v>
      </c>
      <c r="BE307" s="15" t="str">
        <f>IF(AND(B307="3x800", OR(AND(E307='club records'!$N$16, F307&lt;='club records'!$O$16), AND(E307='club records'!$N$17, F307&lt;='club records'!$O$17), AND(E307='club records'!$N$18, F307&lt;='club records'!$O$18))), "CR", " ")</f>
        <v xml:space="preserve"> </v>
      </c>
      <c r="BF307" s="15" t="str">
        <f>IF(AND(B307="pentathlon", OR(AND(E307='club records'!$N$21, F307&gt;='club records'!$O$21), AND(E307='club records'!$N$22, F307&gt;='club records'!$O$22),AND(E307='club records'!$N$23, F307&gt;='club records'!$O$23),AND(E307='club records'!$N$24, F307&gt;='club records'!$O$24))), "CR", " ")</f>
        <v xml:space="preserve"> </v>
      </c>
      <c r="BG307" s="15" t="str">
        <f>IF(AND(B307="heptathlon", OR(AND(E307='club records'!$N$26, F307&gt;='club records'!$O$26), AND(E307='club records'!$N$27, F307&gt;='club records'!$O$27))), "CR", " ")</f>
        <v xml:space="preserve"> </v>
      </c>
      <c r="BH307" s="15" t="str">
        <f>IF(AND(B307="decathlon", OR(AND(E307='club records'!$N$29, F307&gt;='club records'!$O$29), AND(E307='club records'!$N$30, F307&gt;='club records'!$O$30),AND(E307='club records'!$N$31, F307&gt;='club records'!$O$31))), "CR", " ")</f>
        <v xml:space="preserve"> </v>
      </c>
    </row>
    <row r="308" spans="1:16333" ht="14.5" x14ac:dyDescent="0.35">
      <c r="A308" s="1" t="str">
        <f t="shared" si="28"/>
        <v>U17</v>
      </c>
      <c r="B308" s="2" t="s">
        <v>9</v>
      </c>
      <c r="C308" s="1" t="s">
        <v>77</v>
      </c>
      <c r="D308" s="1" t="s">
        <v>28</v>
      </c>
      <c r="E308" s="19" t="s">
        <v>14</v>
      </c>
      <c r="F308" s="21">
        <v>3.5</v>
      </c>
      <c r="G308" s="26">
        <v>43715</v>
      </c>
      <c r="H308" s="1" t="s">
        <v>552</v>
      </c>
      <c r="I308" s="1" t="s">
        <v>553</v>
      </c>
      <c r="J308" s="15" t="str">
        <f t="shared" si="29"/>
        <v/>
      </c>
      <c r="K308" s="15" t="str">
        <f>IF(AND(B308=100, OR(AND(E308='club records'!$B$6, F308&lt;='club records'!$C$6), AND(E308='club records'!$B$7, F308&lt;='club records'!$C$7), AND(E308='club records'!$B$8, F308&lt;='club records'!$C$8), AND(E308='club records'!$B$9, F308&lt;='club records'!$C$9), AND(E308='club records'!$B$10, F308&lt;='club records'!$C$10))), "CR", " ")</f>
        <v xml:space="preserve"> </v>
      </c>
      <c r="L308" s="15" t="str">
        <f>IF(AND(B308=200, OR(AND(E308='club records'!$B$11, F308&lt;='club records'!$C$11), AND(E308='club records'!$B$12, F308&lt;='club records'!$C$12), AND(E308='club records'!$B$13, F308&lt;='club records'!$C$13), AND(E308='club records'!$B$14, F308&lt;='club records'!$C$14), AND(E308='club records'!$B$15, F308&lt;='club records'!$C$15))), "CR", " ")</f>
        <v xml:space="preserve"> </v>
      </c>
      <c r="M308" s="15" t="str">
        <f>IF(AND(B308=300, OR(AND(E308='club records'!$B$16, F308&lt;='club records'!$C$16), AND(E308='club records'!$B$17, F308&lt;='club records'!$C$17))), "CR", " ")</f>
        <v xml:space="preserve"> </v>
      </c>
      <c r="N308" s="15" t="str">
        <f>IF(AND(B308=400, OR(AND(E308='club records'!$B$18, F308&lt;='club records'!$C$18), AND(E308='club records'!$B$19, F308&lt;='club records'!$C$19), AND(E308='club records'!$B$20, F308&lt;='club records'!$C$20), AND(E308='club records'!$B$21, F308&lt;='club records'!$C$21))), "CR", " ")</f>
        <v xml:space="preserve"> </v>
      </c>
      <c r="O308" s="15" t="str">
        <f>IF(AND(B308=800, OR(AND(E308='club records'!$B$22, F308&lt;='club records'!$C$22), AND(E308='club records'!$B$23, F308&lt;='club records'!$C$23), AND(E308='club records'!$B$24, F308&lt;='club records'!$C$24), AND(E308='club records'!$B$25, F308&lt;='club records'!$C$25), AND(E308='club records'!$B$26, F308&lt;='club records'!$C$26))), "CR", " ")</f>
        <v xml:space="preserve"> </v>
      </c>
      <c r="P308" s="15" t="str">
        <f>IF(AND(B308=1000, OR(AND(E308='club records'!$B$27, F308&lt;='club records'!$C$27), AND(E308='club records'!$B$28, F308&lt;='club records'!$C$28))), "CR", " ")</f>
        <v xml:space="preserve"> </v>
      </c>
      <c r="Q308" s="15" t="str">
        <f>IF(AND(B308=1500, OR(AND(E308='club records'!$B$29, F308&lt;='club records'!$C$29), AND(E308='club records'!$B$30, F308&lt;='club records'!$C$30), AND(E308='club records'!$B$31, F308&lt;='club records'!$C$31), AND(E308='club records'!$B$32, F308&lt;='club records'!$C$32), AND(E308='club records'!$B$33, F308&lt;='club records'!$C$33))), "CR", " ")</f>
        <v xml:space="preserve"> </v>
      </c>
      <c r="R308" s="15" t="str">
        <f>IF(AND(B308="1600 (Mile)",OR(AND(E308='club records'!$B$34,F308&lt;='club records'!$C$34),AND(E308='club records'!$B$35,F308&lt;='club records'!$C$35),AND(E308='club records'!$B$36,F308&lt;='club records'!$C$36),AND(E308='club records'!$B$37,F308&lt;='club records'!$C$37))),"CR"," ")</f>
        <v xml:space="preserve"> </v>
      </c>
      <c r="S308" s="15" t="str">
        <f>IF(AND(B308=3000, OR(AND(E308='club records'!$B$38, F308&lt;='club records'!$C$38), AND(E308='club records'!$B$39, F308&lt;='club records'!$C$39), AND(E308='club records'!$B$40, F308&lt;='club records'!$C$40), AND(E308='club records'!$B$41, F308&lt;='club records'!$C$41))), "CR", " ")</f>
        <v xml:space="preserve"> </v>
      </c>
      <c r="T308" s="15" t="str">
        <f>IF(AND(B308=5000, OR(AND(E308='club records'!$B$42, F308&lt;='club records'!$C$42), AND(E308='club records'!$B$43, F308&lt;='club records'!$C$43))), "CR", " ")</f>
        <v xml:space="preserve"> </v>
      </c>
      <c r="U308" s="14" t="str">
        <f>IF(AND(B308=10000, OR(AND(E308='club records'!$B$44, F308&lt;='club records'!$C$44), AND(E308='club records'!$B$45, F308&lt;='club records'!$C$45))), "CR", " ")</f>
        <v xml:space="preserve"> </v>
      </c>
      <c r="V308" s="14" t="str">
        <f>IF(AND(B308="high jump", OR(AND(E308='club records'!$F$1, F308&gt;='club records'!$G$1), AND(E308='club records'!$F$2, F308&gt;='club records'!$G$2), AND(E308='club records'!$F$3, F308&gt;='club records'!$G$3), AND(E308='club records'!$F$4, F308&gt;='club records'!$G$4), AND(E308='club records'!$F$5, F308&gt;='club records'!$G$5))), "CR", " ")</f>
        <v xml:space="preserve"> </v>
      </c>
      <c r="W308" s="14" t="str">
        <f>IF(AND(B308="long jump", OR(AND(E308='club records'!$F$6, F308&gt;='club records'!$G$6), AND(E308='club records'!$F$7, F308&gt;='club records'!$G$7), AND(E308='club records'!$F$8, F308&gt;='club records'!$G$8), AND(E308='club records'!$F$9, F308&gt;='club records'!$G$9), AND(E308='club records'!$F$10, F308&gt;='club records'!$G$10))), "CR", " ")</f>
        <v xml:space="preserve"> </v>
      </c>
      <c r="X308" s="14" t="str">
        <f>IF(AND(B308="triple jump", OR(AND(E308='club records'!$F$11, F308&gt;='club records'!$G$11), AND(E308='club records'!$F$12, F308&gt;='club records'!$G$12), AND(E308='club records'!$F$13, F308&gt;='club records'!$G$13), AND(E308='club records'!$F$14, F308&gt;='club records'!$G$14), AND(E308='club records'!$F$15, F308&gt;='club records'!$G$15))), "CR", " ")</f>
        <v xml:space="preserve"> </v>
      </c>
      <c r="Y308" s="14" t="str">
        <f>IF(AND(B308="pole vault", OR(AND(E308='club records'!$F$16, F308&gt;='club records'!$G$16), AND(E308='club records'!$F$17, F308&gt;='club records'!$G$17), AND(E308='club records'!$F$18, F308&gt;='club records'!$G$18), AND(E308='club records'!$F$19, F308&gt;='club records'!$G$19), AND(E308='club records'!$F$20, F308&gt;='club records'!$G$20))), "CR", " ")</f>
        <v xml:space="preserve"> </v>
      </c>
      <c r="Z308" s="14" t="str">
        <f>IF(AND(B308="discus 1", E308='club records'!$F$21, F308&gt;='club records'!$G$21), "CR", " ")</f>
        <v xml:space="preserve"> </v>
      </c>
      <c r="AA308" s="14" t="str">
        <f>IF(AND(B308="discus 1.25", E308='club records'!$F$22, F308&gt;='club records'!$G$22), "CR", " ")</f>
        <v xml:space="preserve"> </v>
      </c>
      <c r="AB308" s="14" t="str">
        <f>IF(AND(B308="discus 1.5", E308='club records'!$F$23, F308&gt;='club records'!$G$23), "CR", " ")</f>
        <v xml:space="preserve"> </v>
      </c>
      <c r="AC308" s="14" t="str">
        <f>IF(AND(B308="discus 1.75", E308='club records'!$F$24, F308&gt;='club records'!$G$24), "CR", " ")</f>
        <v xml:space="preserve"> </v>
      </c>
      <c r="AD308" s="14" t="str">
        <f>IF(AND(B308="discus 2", E308='club records'!$F$25, F308&gt;='club records'!$G$25), "CR", " ")</f>
        <v xml:space="preserve"> </v>
      </c>
      <c r="AE308" s="14" t="str">
        <f>IF(AND(B308="hammer 4", E308='club records'!$F$27, F308&gt;='club records'!$G$27), "CR", " ")</f>
        <v xml:space="preserve"> </v>
      </c>
      <c r="AF308" s="14" t="str">
        <f>IF(AND(B308="hammer 5", E308='club records'!$F$28, F308&gt;='club records'!$G$28), "CR", " ")</f>
        <v xml:space="preserve"> </v>
      </c>
      <c r="AG308" s="14" t="str">
        <f>IF(AND(B308="hammer 6", E308='club records'!$F$29, F308&gt;='club records'!$G$29), "CR", " ")</f>
        <v xml:space="preserve"> </v>
      </c>
      <c r="AH308" s="14" t="str">
        <f>IF(AND(B308="hammer 7.26", E308='club records'!$F$30, F308&gt;='club records'!$G$30), "CR", " ")</f>
        <v xml:space="preserve"> </v>
      </c>
      <c r="AI308" s="14" t="str">
        <f>IF(AND(B308="javelin 400", E308='club records'!$F$31, F308&gt;='club records'!$G$31), "CR", " ")</f>
        <v xml:space="preserve"> </v>
      </c>
      <c r="AJ308" s="14" t="str">
        <f>IF(AND(B308="javelin 600", E308='club records'!$F$32, F308&gt;='club records'!$G$32), "CR", " ")</f>
        <v xml:space="preserve"> </v>
      </c>
      <c r="AK308" s="14" t="str">
        <f>IF(AND(B308="javelin 700", E308='club records'!$F$33, F308&gt;='club records'!$G$33), "CR", " ")</f>
        <v xml:space="preserve"> </v>
      </c>
      <c r="AL308" s="14" t="str">
        <f>IF(AND(B308="javelin 800", OR(AND(E308='club records'!$F$34, F308&gt;='club records'!$G$34), AND(E308='club records'!$F$35, F308&gt;='club records'!$G$35))), "CR", " ")</f>
        <v xml:space="preserve"> </v>
      </c>
      <c r="AM308" s="14" t="str">
        <f>IF(AND(B308="shot 3", E308='club records'!$F$36, F308&gt;='club records'!$G$36), "CR", " ")</f>
        <v xml:space="preserve"> </v>
      </c>
      <c r="AN308" s="14" t="str">
        <f>IF(AND(B308="shot 4", E308='club records'!$F$37, F308&gt;='club records'!$G$37), "CR", " ")</f>
        <v xml:space="preserve"> </v>
      </c>
      <c r="AO308" s="14" t="str">
        <f>IF(AND(B308="shot 5", E308='club records'!$F$38, F308&gt;='club records'!$G$38), "CR", " ")</f>
        <v xml:space="preserve"> </v>
      </c>
      <c r="AP308" s="14" t="str">
        <f>IF(AND(B308="shot 6", E308='club records'!$F$39, F308&gt;='club records'!$G$39), "CR", " ")</f>
        <v xml:space="preserve"> </v>
      </c>
      <c r="AQ308" s="14" t="str">
        <f>IF(AND(B308="shot 7.26", E308='club records'!$F$40, F308&gt;='club records'!$G$40), "CR", " ")</f>
        <v xml:space="preserve"> </v>
      </c>
      <c r="AR308" s="14" t="str">
        <f>IF(AND(B308="60H",OR(AND(E308='club records'!$J$1,F308&lt;='club records'!$K$1),AND(E308='club records'!$J$2,F308&lt;='club records'!$K$2),AND(E308='club records'!$J$3,F308&lt;='club records'!$K$3),AND(E308='club records'!$J$4,F308&lt;='club records'!$K$4),AND(E308='club records'!$J$5,F308&lt;='club records'!$K$5))),"CR"," ")</f>
        <v xml:space="preserve"> </v>
      </c>
      <c r="AS308" s="14" t="str">
        <f>IF(AND(B308="75H", AND(E308='club records'!$J$6, F308&lt;='club records'!$K$6)), "CR", " ")</f>
        <v xml:space="preserve"> </v>
      </c>
      <c r="AT308" s="14" t="str">
        <f>IF(AND(B308="80H", AND(E308='club records'!$J$7, F308&lt;='club records'!$K$7)), "CR", " ")</f>
        <v xml:space="preserve"> </v>
      </c>
      <c r="AU308" s="14" t="str">
        <f>IF(AND(B308="100H", AND(E308='club records'!$J$8, F308&lt;='club records'!$K$8)), "CR", " ")</f>
        <v xml:space="preserve"> </v>
      </c>
      <c r="AV308" s="14" t="str">
        <f>IF(AND(B308="110H", OR(AND(E308='club records'!$J$9, F308&lt;='club records'!$K$9), AND(E308='club records'!$J$10, F308&lt;='club records'!$K$10))), "CR", " ")</f>
        <v xml:space="preserve"> </v>
      </c>
      <c r="AW308" s="14" t="str">
        <f>IF(AND(B308="400H", OR(AND(E308='club records'!$J$11, F308&lt;='club records'!$K$11), AND(E308='club records'!$J$12, F308&lt;='club records'!$K$12), AND(E308='club records'!$J$13, F308&lt;='club records'!$K$13), AND(E308='club records'!$J$14, F308&lt;='club records'!$K$14))), "CR", " ")</f>
        <v xml:space="preserve"> </v>
      </c>
      <c r="AX308" s="14" t="str">
        <f>IF(AND(B308="1500SC", AND(E308='club records'!$J$15, F308&lt;='club records'!$K$15)), "CR", " ")</f>
        <v xml:space="preserve"> </v>
      </c>
      <c r="AY308" s="14" t="str">
        <f>IF(AND(B308="2000SC", OR(AND(E308='club records'!$J$17, F308&lt;='club records'!$K$17), AND(E308='club records'!$J$18, F308&lt;='club records'!$K$18))), "CR", " ")</f>
        <v xml:space="preserve"> </v>
      </c>
      <c r="AZ308" s="14" t="str">
        <f>IF(AND(B308="3000SC", OR(AND(E308='club records'!$J$20, F308&lt;='club records'!$K$20), AND(E308='club records'!$J$21, F308&lt;='club records'!$K$21))), "CR", " ")</f>
        <v xml:space="preserve"> </v>
      </c>
      <c r="BA308" s="15" t="str">
        <f>IF(AND(B308="4x100", OR(AND(E308='club records'!$N$1, F308&lt;='club records'!$O$1), AND(E308='club records'!$N$2, F308&lt;='club records'!$O$2), AND(E308='club records'!$N$3, F308&lt;='club records'!$O$3), AND(E308='club records'!$N$4, F308&lt;='club records'!$O$4), AND(E308='club records'!$N$5, F308&lt;='club records'!$O$5))), "CR", " ")</f>
        <v xml:space="preserve"> </v>
      </c>
      <c r="BB308" s="15" t="str">
        <f>IF(AND(B308="4x200", OR(AND(E308='club records'!$N$6, F308&lt;='club records'!$O$6), AND(E308='club records'!$N$7, F308&lt;='club records'!$O$7), AND(E308='club records'!$N$8, F308&lt;='club records'!$O$8), AND(E308='club records'!$N$9, F308&lt;='club records'!$O$9), AND(E308='club records'!$N$10, F308&lt;='club records'!$O$10))), "CR", " ")</f>
        <v xml:space="preserve"> </v>
      </c>
      <c r="BC308" s="15" t="str">
        <f>IF(AND(B308="4x300", AND(E308='club records'!$N$11, F308&lt;='club records'!$O$11)), "CR", " ")</f>
        <v xml:space="preserve"> </v>
      </c>
      <c r="BD308" s="15" t="str">
        <f>IF(AND(B308="4x400", OR(AND(E308='club records'!$N$12, F308&lt;='club records'!$O$12), AND(E308='club records'!$N$13, F308&lt;='club records'!$O$13), AND(E308='club records'!$N$14, F308&lt;='club records'!$O$14), AND(E308='club records'!$N$15, F308&lt;='club records'!$O$15))), "CR", " ")</f>
        <v xml:space="preserve"> </v>
      </c>
      <c r="BE308" s="15" t="str">
        <f>IF(AND(B308="3x800", OR(AND(E308='club records'!$N$16, F308&lt;='club records'!$O$16), AND(E308='club records'!$N$17, F308&lt;='club records'!$O$17), AND(E308='club records'!$N$18, F308&lt;='club records'!$O$18))), "CR", " ")</f>
        <v xml:space="preserve"> </v>
      </c>
      <c r="BF308" s="15" t="str">
        <f>IF(AND(B308="pentathlon", OR(AND(E308='club records'!$N$21, F308&gt;='club records'!$O$21), AND(E308='club records'!$N$22, F308&gt;='club records'!$O$22),AND(E308='club records'!$N$23, F308&gt;='club records'!$O$23),AND(E308='club records'!$N$24, F308&gt;='club records'!$O$24))), "CR", " ")</f>
        <v xml:space="preserve"> </v>
      </c>
      <c r="BG308" s="15" t="str">
        <f>IF(AND(B308="heptathlon", OR(AND(E308='club records'!$N$26, F308&gt;='club records'!$O$26), AND(E308='club records'!$N$27, F308&gt;='club records'!$O$27))), "CR", " ")</f>
        <v xml:space="preserve"> </v>
      </c>
      <c r="BH308" s="15" t="str">
        <f>IF(AND(B308="decathlon", OR(AND(E308='club records'!$N$29, F308&gt;='club records'!$O$29), AND(E308='club records'!$N$30, F308&gt;='club records'!$O$30),AND(E308='club records'!$N$31, F308&gt;='club records'!$O$31))), "CR", " ")</f>
        <v xml:space="preserve"> </v>
      </c>
    </row>
    <row r="309" spans="1:16333" ht="14.5" x14ac:dyDescent="0.35">
      <c r="A309" s="1" t="str">
        <f t="shared" si="28"/>
        <v>U17</v>
      </c>
      <c r="B309" s="2" t="s">
        <v>181</v>
      </c>
      <c r="C309" s="1" t="s">
        <v>0</v>
      </c>
      <c r="D309" s="1" t="s">
        <v>82</v>
      </c>
      <c r="E309" s="19" t="s">
        <v>14</v>
      </c>
      <c r="F309" s="20">
        <v>8.86</v>
      </c>
      <c r="G309" s="27">
        <v>43611</v>
      </c>
      <c r="H309" s="1" t="s">
        <v>335</v>
      </c>
      <c r="I309" s="1" t="s">
        <v>361</v>
      </c>
      <c r="J309" s="15" t="str">
        <f t="shared" si="29"/>
        <v/>
      </c>
      <c r="K309" s="15" t="str">
        <f>IF(AND(B309=100, OR(AND(E309='club records'!$B$6, F309&lt;='club records'!$C$6), AND(E309='club records'!$B$7, F309&lt;='club records'!$C$7), AND(E309='club records'!$B$8, F309&lt;='club records'!$C$8), AND(E309='club records'!$B$9, F309&lt;='club records'!$C$9), AND(E309='club records'!$B$10, F309&lt;='club records'!$C$10))), "CR", " ")</f>
        <v xml:space="preserve"> </v>
      </c>
      <c r="L309" s="15" t="str">
        <f>IF(AND(B309=200, OR(AND(E309='club records'!$B$11, F309&lt;='club records'!$C$11), AND(E309='club records'!$B$12, F309&lt;='club records'!$C$12), AND(E309='club records'!$B$13, F309&lt;='club records'!$C$13), AND(E309='club records'!$B$14, F309&lt;='club records'!$C$14), AND(E309='club records'!$B$15, F309&lt;='club records'!$C$15))), "CR", " ")</f>
        <v xml:space="preserve"> </v>
      </c>
      <c r="M309" s="15" t="str">
        <f>IF(AND(B309=300, OR(AND(E309='club records'!$B$16, F309&lt;='club records'!$C$16), AND(E309='club records'!$B$17, F309&lt;='club records'!$C$17))), "CR", " ")</f>
        <v xml:space="preserve"> </v>
      </c>
      <c r="N309" s="15" t="str">
        <f>IF(AND(B309=400, OR(AND(E309='club records'!$B$18, F309&lt;='club records'!$C$18), AND(E309='club records'!$B$19, F309&lt;='club records'!$C$19), AND(E309='club records'!$B$20, F309&lt;='club records'!$C$20), AND(E309='club records'!$B$21, F309&lt;='club records'!$C$21))), "CR", " ")</f>
        <v xml:space="preserve"> </v>
      </c>
      <c r="O309" s="15" t="str">
        <f>IF(AND(B309=800, OR(AND(E309='club records'!$B$22, F309&lt;='club records'!$C$22), AND(E309='club records'!$B$23, F309&lt;='club records'!$C$23), AND(E309='club records'!$B$24, F309&lt;='club records'!$C$24), AND(E309='club records'!$B$25, F309&lt;='club records'!$C$25), AND(E309='club records'!$B$26, F309&lt;='club records'!$C$26))), "CR", " ")</f>
        <v xml:space="preserve"> </v>
      </c>
      <c r="P309" s="15" t="str">
        <f>IF(AND(B309=1000, OR(AND(E309='club records'!$B$27, F309&lt;='club records'!$C$27), AND(E309='club records'!$B$28, F309&lt;='club records'!$C$28))), "CR", " ")</f>
        <v xml:space="preserve"> </v>
      </c>
      <c r="Q309" s="15" t="str">
        <f>IF(AND(B309=1500, OR(AND(E309='club records'!$B$29, F309&lt;='club records'!$C$29), AND(E309='club records'!$B$30, F309&lt;='club records'!$C$30), AND(E309='club records'!$B$31, F309&lt;='club records'!$C$31), AND(E309='club records'!$B$32, F309&lt;='club records'!$C$32), AND(E309='club records'!$B$33, F309&lt;='club records'!$C$33))), "CR", " ")</f>
        <v xml:space="preserve"> </v>
      </c>
      <c r="R309" s="15" t="str">
        <f>IF(AND(B309="1600 (Mile)",OR(AND(E309='club records'!$B$34,F309&lt;='club records'!$C$34),AND(E309='club records'!$B$35,F309&lt;='club records'!$C$35),AND(E309='club records'!$B$36,F309&lt;='club records'!$C$36),AND(E309='club records'!$B$37,F309&lt;='club records'!$C$37))),"CR"," ")</f>
        <v xml:space="preserve"> </v>
      </c>
      <c r="S309" s="15" t="str">
        <f>IF(AND(B309=3000, OR(AND(E309='club records'!$B$38, F309&lt;='club records'!$C$38), AND(E309='club records'!$B$39, F309&lt;='club records'!$C$39), AND(E309='club records'!$B$40, F309&lt;='club records'!$C$40), AND(E309='club records'!$B$41, F309&lt;='club records'!$C$41))), "CR", " ")</f>
        <v xml:space="preserve"> </v>
      </c>
      <c r="T309" s="15" t="str">
        <f>IF(AND(B309=5000, OR(AND(E309='club records'!$B$42, F309&lt;='club records'!$C$42), AND(E309='club records'!$B$43, F309&lt;='club records'!$C$43))), "CR", " ")</f>
        <v xml:space="preserve"> </v>
      </c>
      <c r="U309" s="14" t="str">
        <f>IF(AND(B309=10000, OR(AND(E309='club records'!$B$44, F309&lt;='club records'!$C$44), AND(E309='club records'!$B$45, F309&lt;='club records'!$C$45))), "CR", " ")</f>
        <v xml:space="preserve"> </v>
      </c>
      <c r="V309" s="14" t="str">
        <f>IF(AND(B309="high jump", OR(AND(E309='club records'!$F$1, F309&gt;='club records'!$G$1), AND(E309='club records'!$F$2, F309&gt;='club records'!$G$2), AND(E309='club records'!$F$3, F309&gt;='club records'!$G$3), AND(E309='club records'!$F$4, F309&gt;='club records'!$G$4), AND(E309='club records'!$F$5, F309&gt;='club records'!$G$5))), "CR", " ")</f>
        <v xml:space="preserve"> </v>
      </c>
      <c r="W309" s="14" t="str">
        <f>IF(AND(B309="long jump", OR(AND(E309='club records'!$F$6, F309&gt;='club records'!$G$6), AND(E309='club records'!$F$7, F309&gt;='club records'!$G$7), AND(E309='club records'!$F$8, F309&gt;='club records'!$G$8), AND(E309='club records'!$F$9, F309&gt;='club records'!$G$9), AND(E309='club records'!$F$10, F309&gt;='club records'!$G$10))), "CR", " ")</f>
        <v xml:space="preserve"> </v>
      </c>
      <c r="X309" s="14" t="str">
        <f>IF(AND(B309="triple jump", OR(AND(E309='club records'!$F$11, F309&gt;='club records'!$G$11), AND(E309='club records'!$F$12, F309&gt;='club records'!$G$12), AND(E309='club records'!$F$13, F309&gt;='club records'!$G$13), AND(E309='club records'!$F$14, F309&gt;='club records'!$G$14), AND(E309='club records'!$F$15, F309&gt;='club records'!$G$15))), "CR", " ")</f>
        <v xml:space="preserve"> </v>
      </c>
      <c r="Y309" s="14" t="str">
        <f>IF(AND(B309="pole vault", OR(AND(E309='club records'!$F$16, F309&gt;='club records'!$G$16), AND(E309='club records'!$F$17, F309&gt;='club records'!$G$17), AND(E309='club records'!$F$18, F309&gt;='club records'!$G$18), AND(E309='club records'!$F$19, F309&gt;='club records'!$G$19), AND(E309='club records'!$F$20, F309&gt;='club records'!$G$20))), "CR", " ")</f>
        <v xml:space="preserve"> </v>
      </c>
      <c r="Z309" s="14" t="str">
        <f>IF(AND(B309="discus 1", E309='club records'!$F$21, F309&gt;='club records'!$G$21), "CR", " ")</f>
        <v xml:space="preserve"> </v>
      </c>
      <c r="AA309" s="14" t="str">
        <f>IF(AND(B309="discus 1.25", E309='club records'!$F$22, F309&gt;='club records'!$G$22), "CR", " ")</f>
        <v xml:space="preserve"> </v>
      </c>
      <c r="AB309" s="14" t="str">
        <f>IF(AND(B309="discus 1.5", E309='club records'!$F$23, F309&gt;='club records'!$G$23), "CR", " ")</f>
        <v xml:space="preserve"> </v>
      </c>
      <c r="AC309" s="14" t="str">
        <f>IF(AND(B309="discus 1.75", E309='club records'!$F$24, F309&gt;='club records'!$G$24), "CR", " ")</f>
        <v xml:space="preserve"> </v>
      </c>
      <c r="AD309" s="14" t="str">
        <f>IF(AND(B309="discus 2", E309='club records'!$F$25, F309&gt;='club records'!$G$25), "CR", " ")</f>
        <v xml:space="preserve"> </v>
      </c>
      <c r="AE309" s="14" t="str">
        <f>IF(AND(B309="hammer 4", E309='club records'!$F$27, F309&gt;='club records'!$G$27), "CR", " ")</f>
        <v xml:space="preserve"> </v>
      </c>
      <c r="AF309" s="14" t="str">
        <f>IF(AND(B309="hammer 5", E309='club records'!$F$28, F309&gt;='club records'!$G$28), "CR", " ")</f>
        <v xml:space="preserve"> </v>
      </c>
      <c r="AG309" s="14" t="str">
        <f>IF(AND(B309="hammer 6", E309='club records'!$F$29, F309&gt;='club records'!$G$29), "CR", " ")</f>
        <v xml:space="preserve"> </v>
      </c>
      <c r="AH309" s="14" t="str">
        <f>IF(AND(B309="hammer 7.26", E309='club records'!$F$30, F309&gt;='club records'!$G$30), "CR", " ")</f>
        <v xml:space="preserve"> </v>
      </c>
      <c r="AI309" s="14" t="str">
        <f>IF(AND(B309="javelin 400", E309='club records'!$F$31, F309&gt;='club records'!$G$31), "CR", " ")</f>
        <v xml:space="preserve"> </v>
      </c>
      <c r="AJ309" s="14" t="str">
        <f>IF(AND(B309="javelin 600", E309='club records'!$F$32, F309&gt;='club records'!$G$32), "CR", " ")</f>
        <v xml:space="preserve"> </v>
      </c>
      <c r="AK309" s="14" t="str">
        <f>IF(AND(B309="javelin 700", E309='club records'!$F$33, F309&gt;='club records'!$G$33), "CR", " ")</f>
        <v xml:space="preserve"> </v>
      </c>
      <c r="AL309" s="14" t="str">
        <f>IF(AND(B309="javelin 800", OR(AND(E309='club records'!$F$34, F309&gt;='club records'!$G$34), AND(E309='club records'!$F$35, F309&gt;='club records'!$G$35))), "CR", " ")</f>
        <v xml:space="preserve"> </v>
      </c>
      <c r="AM309" s="14" t="str">
        <f>IF(AND(B309="shot 3", E309='club records'!$F$36, F309&gt;='club records'!$G$36), "CR", " ")</f>
        <v xml:space="preserve"> </v>
      </c>
      <c r="AN309" s="14" t="str">
        <f>IF(AND(B309="shot 4", E309='club records'!$F$37, F309&gt;='club records'!$G$37), "CR", " ")</f>
        <v xml:space="preserve"> </v>
      </c>
      <c r="AO309" s="14" t="str">
        <f>IF(AND(B309="shot 5", E309='club records'!$F$38, F309&gt;='club records'!$G$38), "CR", " ")</f>
        <v xml:space="preserve"> </v>
      </c>
      <c r="AP309" s="14" t="str">
        <f>IF(AND(B309="shot 6", E309='club records'!$F$39, F309&gt;='club records'!$G$39), "CR", " ")</f>
        <v xml:space="preserve"> </v>
      </c>
      <c r="AQ309" s="14" t="str">
        <f>IF(AND(B309="shot 7.26", E309='club records'!$F$40, F309&gt;='club records'!$G$40), "CR", " ")</f>
        <v xml:space="preserve"> </v>
      </c>
      <c r="AR309" s="14" t="str">
        <f>IF(AND(B309="60H",OR(AND(E309='club records'!$J$1,F309&lt;='club records'!$K$1),AND(E309='club records'!$J$2,F309&lt;='club records'!$K$2),AND(E309='club records'!$J$3,F309&lt;='club records'!$K$3),AND(E309='club records'!$J$4,F309&lt;='club records'!$K$4),AND(E309='club records'!$J$5,F309&lt;='club records'!$K$5))),"CR"," ")</f>
        <v xml:space="preserve"> </v>
      </c>
      <c r="AS309" s="14" t="str">
        <f>IF(AND(B309="75H", AND(E309='club records'!$J$6, F309&lt;='club records'!$K$6)), "CR", " ")</f>
        <v xml:space="preserve"> </v>
      </c>
      <c r="AT309" s="14" t="str">
        <f>IF(AND(B309="80H", AND(E309='club records'!$J$7, F309&lt;='club records'!$K$7)), "CR", " ")</f>
        <v xml:space="preserve"> </v>
      </c>
      <c r="AU309" s="14" t="str">
        <f>IF(AND(B309="100H", AND(E309='club records'!$J$8, F309&lt;='club records'!$K$8)), "CR", " ")</f>
        <v xml:space="preserve"> </v>
      </c>
      <c r="AV309" s="14" t="str">
        <f>IF(AND(B309="110H", OR(AND(E309='club records'!$J$9, F309&lt;='club records'!$K$9), AND(E309='club records'!$J$10, F309&lt;='club records'!$K$10))), "CR", " ")</f>
        <v xml:space="preserve"> </v>
      </c>
      <c r="AW309" s="14" t="str">
        <f>IF(AND(B309="400H", OR(AND(E309='club records'!$J$11, F309&lt;='club records'!$K$11), AND(E309='club records'!$J$12, F309&lt;='club records'!$K$12), AND(E309='club records'!$J$13, F309&lt;='club records'!$K$13), AND(E309='club records'!$J$14, F309&lt;='club records'!$K$14))), "CR", " ")</f>
        <v xml:space="preserve"> </v>
      </c>
      <c r="AX309" s="14" t="str">
        <f>IF(AND(B309="1500SC", AND(E309='club records'!$J$15, F309&lt;='club records'!$K$15)), "CR", " ")</f>
        <v xml:space="preserve"> </v>
      </c>
      <c r="AY309" s="14" t="str">
        <f>IF(AND(B309="2000SC", OR(AND(E309='club records'!$J$17, F309&lt;='club records'!$K$17), AND(E309='club records'!$J$18, F309&lt;='club records'!$K$18))), "CR", " ")</f>
        <v xml:space="preserve"> </v>
      </c>
      <c r="AZ309" s="14" t="str">
        <f>IF(AND(B309="3000SC", OR(AND(E309='club records'!$J$20, F309&lt;='club records'!$K$20), AND(E309='club records'!$J$21, F309&lt;='club records'!$K$21))), "CR", " ")</f>
        <v xml:space="preserve"> </v>
      </c>
      <c r="BA309" s="15" t="str">
        <f>IF(AND(B309="4x100", OR(AND(E309='club records'!$N$1, F309&lt;='club records'!$O$1), AND(E309='club records'!$N$2, F309&lt;='club records'!$O$2), AND(E309='club records'!$N$3, F309&lt;='club records'!$O$3), AND(E309='club records'!$N$4, F309&lt;='club records'!$O$4), AND(E309='club records'!$N$5, F309&lt;='club records'!$O$5))), "CR", " ")</f>
        <v xml:space="preserve"> </v>
      </c>
      <c r="BB309" s="15" t="str">
        <f>IF(AND(B309="4x200", OR(AND(E309='club records'!$N$6, F309&lt;='club records'!$O$6), AND(E309='club records'!$N$7, F309&lt;='club records'!$O$7), AND(E309='club records'!$N$8, F309&lt;='club records'!$O$8), AND(E309='club records'!$N$9, F309&lt;='club records'!$O$9), AND(E309='club records'!$N$10, F309&lt;='club records'!$O$10))), "CR", " ")</f>
        <v xml:space="preserve"> </v>
      </c>
      <c r="BC309" s="15" t="str">
        <f>IF(AND(B309="4x300", AND(E309='club records'!$N$11, F309&lt;='club records'!$O$11)), "CR", " ")</f>
        <v xml:space="preserve"> </v>
      </c>
      <c r="BD309" s="15" t="str">
        <f>IF(AND(B309="4x400", OR(AND(E309='club records'!$N$12, F309&lt;='club records'!$O$12), AND(E309='club records'!$N$13, F309&lt;='club records'!$O$13), AND(E309='club records'!$N$14, F309&lt;='club records'!$O$14), AND(E309='club records'!$N$15, F309&lt;='club records'!$O$15))), "CR", " ")</f>
        <v xml:space="preserve"> </v>
      </c>
      <c r="BE309" s="15" t="str">
        <f>IF(AND(B309="3x800", OR(AND(E309='club records'!$N$16, F309&lt;='club records'!$O$16), AND(E309='club records'!$N$17, F309&lt;='club records'!$O$17), AND(E309='club records'!$N$18, F309&lt;='club records'!$O$18))), "CR", " ")</f>
        <v xml:space="preserve"> </v>
      </c>
      <c r="BF309" s="15" t="str">
        <f>IF(AND(B309="pentathlon", OR(AND(E309='club records'!$N$21, F309&gt;='club records'!$O$21), AND(E309='club records'!$N$22, F309&gt;='club records'!$O$22),AND(E309='club records'!$N$23, F309&gt;='club records'!$O$23),AND(E309='club records'!$N$24, F309&gt;='club records'!$O$24))), "CR", " ")</f>
        <v xml:space="preserve"> </v>
      </c>
      <c r="BG309" s="15" t="str">
        <f>IF(AND(B309="heptathlon", OR(AND(E309='club records'!$N$26, F309&gt;='club records'!$O$26), AND(E309='club records'!$N$27, F309&gt;='club records'!$O$27))), "CR", " ")</f>
        <v xml:space="preserve"> </v>
      </c>
      <c r="BH309" s="15" t="str">
        <f>IF(AND(B309="decathlon", OR(AND(E309='club records'!$N$29, F309&gt;='club records'!$O$29), AND(E309='club records'!$N$30, F309&gt;='club records'!$O$30),AND(E309='club records'!$N$31, F309&gt;='club records'!$O$31))), "CR", " ")</f>
        <v xml:space="preserve"> </v>
      </c>
    </row>
    <row r="310" spans="1:16333" ht="14.5" x14ac:dyDescent="0.35">
      <c r="A310" s="1" t="str">
        <f t="shared" si="28"/>
        <v>U17</v>
      </c>
      <c r="B310" s="2" t="s">
        <v>181</v>
      </c>
      <c r="C310" s="1" t="s">
        <v>117</v>
      </c>
      <c r="D310" s="1" t="s">
        <v>118</v>
      </c>
      <c r="E310" s="19" t="s">
        <v>14</v>
      </c>
      <c r="F310" s="21">
        <v>10.7</v>
      </c>
      <c r="G310" s="26">
        <v>43590</v>
      </c>
      <c r="H310" s="1" t="s">
        <v>335</v>
      </c>
      <c r="I310" s="1" t="s">
        <v>316</v>
      </c>
      <c r="J310" s="15" t="str">
        <f t="shared" si="29"/>
        <v/>
      </c>
      <c r="K310" s="15" t="str">
        <f>IF(AND(B310=100, OR(AND(E310='club records'!$B$6, F310&lt;='club records'!$C$6), AND(E310='club records'!$B$7, F310&lt;='club records'!$C$7), AND(E310='club records'!$B$8, F310&lt;='club records'!$C$8), AND(E310='club records'!$B$9, F310&lt;='club records'!$C$9), AND(E310='club records'!$B$10, F310&lt;='club records'!$C$10))), "CR", " ")</f>
        <v xml:space="preserve"> </v>
      </c>
      <c r="L310" s="15" t="str">
        <f>IF(AND(B310=200, OR(AND(E310='club records'!$B$11, F310&lt;='club records'!$C$11), AND(E310='club records'!$B$12, F310&lt;='club records'!$C$12), AND(E310='club records'!$B$13, F310&lt;='club records'!$C$13), AND(E310='club records'!$B$14, F310&lt;='club records'!$C$14), AND(E310='club records'!$B$15, F310&lt;='club records'!$C$15))), "CR", " ")</f>
        <v xml:space="preserve"> </v>
      </c>
      <c r="M310" s="15" t="str">
        <f>IF(AND(B310=300, OR(AND(E310='club records'!$B$16, F310&lt;='club records'!$C$16), AND(E310='club records'!$B$17, F310&lt;='club records'!$C$17))), "CR", " ")</f>
        <v xml:space="preserve"> </v>
      </c>
      <c r="N310" s="15" t="str">
        <f>IF(AND(B310=400, OR(AND(E310='club records'!$B$18, F310&lt;='club records'!$C$18), AND(E310='club records'!$B$19, F310&lt;='club records'!$C$19), AND(E310='club records'!$B$20, F310&lt;='club records'!$C$20), AND(E310='club records'!$B$21, F310&lt;='club records'!$C$21))), "CR", " ")</f>
        <v xml:space="preserve"> </v>
      </c>
      <c r="O310" s="15" t="str">
        <f>IF(AND(B310=800, OR(AND(E310='club records'!$B$22, F310&lt;='club records'!$C$22), AND(E310='club records'!$B$23, F310&lt;='club records'!$C$23), AND(E310='club records'!$B$24, F310&lt;='club records'!$C$24), AND(E310='club records'!$B$25, F310&lt;='club records'!$C$25), AND(E310='club records'!$B$26, F310&lt;='club records'!$C$26))), "CR", " ")</f>
        <v xml:space="preserve"> </v>
      </c>
      <c r="P310" s="15" t="str">
        <f>IF(AND(B310=1000, OR(AND(E310='club records'!$B$27, F310&lt;='club records'!$C$27), AND(E310='club records'!$B$28, F310&lt;='club records'!$C$28))), "CR", " ")</f>
        <v xml:space="preserve"> </v>
      </c>
      <c r="Q310" s="15" t="str">
        <f>IF(AND(B310=1500, OR(AND(E310='club records'!$B$29, F310&lt;='club records'!$C$29), AND(E310='club records'!$B$30, F310&lt;='club records'!$C$30), AND(E310='club records'!$B$31, F310&lt;='club records'!$C$31), AND(E310='club records'!$B$32, F310&lt;='club records'!$C$32), AND(E310='club records'!$B$33, F310&lt;='club records'!$C$33))), "CR", " ")</f>
        <v xml:space="preserve"> </v>
      </c>
      <c r="R310" s="15" t="str">
        <f>IF(AND(B310="1600 (Mile)",OR(AND(E310='club records'!$B$34,F310&lt;='club records'!$C$34),AND(E310='club records'!$B$35,F310&lt;='club records'!$C$35),AND(E310='club records'!$B$36,F310&lt;='club records'!$C$36),AND(E310='club records'!$B$37,F310&lt;='club records'!$C$37))),"CR"," ")</f>
        <v xml:space="preserve"> </v>
      </c>
      <c r="S310" s="15" t="str">
        <f>IF(AND(B310=3000, OR(AND(E310='club records'!$B$38, F310&lt;='club records'!$C$38), AND(E310='club records'!$B$39, F310&lt;='club records'!$C$39), AND(E310='club records'!$B$40, F310&lt;='club records'!$C$40), AND(E310='club records'!$B$41, F310&lt;='club records'!$C$41))), "CR", " ")</f>
        <v xml:space="preserve"> </v>
      </c>
      <c r="T310" s="15" t="str">
        <f>IF(AND(B310=5000, OR(AND(E310='club records'!$B$42, F310&lt;='club records'!$C$42), AND(E310='club records'!$B$43, F310&lt;='club records'!$C$43))), "CR", " ")</f>
        <v xml:space="preserve"> </v>
      </c>
      <c r="U310" s="14" t="str">
        <f>IF(AND(B310=10000, OR(AND(E310='club records'!$B$44, F310&lt;='club records'!$C$44), AND(E310='club records'!$B$45, F310&lt;='club records'!$C$45))), "CR", " ")</f>
        <v xml:space="preserve"> </v>
      </c>
      <c r="V310" s="14" t="str">
        <f>IF(AND(B310="high jump", OR(AND(E310='club records'!$F$1, F310&gt;='club records'!$G$1), AND(E310='club records'!$F$2, F310&gt;='club records'!$G$2), AND(E310='club records'!$F$3, F310&gt;='club records'!$G$3), AND(E310='club records'!$F$4, F310&gt;='club records'!$G$4), AND(E310='club records'!$F$5, F310&gt;='club records'!$G$5))), "CR", " ")</f>
        <v xml:space="preserve"> </v>
      </c>
      <c r="W310" s="14" t="str">
        <f>IF(AND(B310="long jump", OR(AND(E310='club records'!$F$6, F310&gt;='club records'!$G$6), AND(E310='club records'!$F$7, F310&gt;='club records'!$G$7), AND(E310='club records'!$F$8, F310&gt;='club records'!$G$8), AND(E310='club records'!$F$9, F310&gt;='club records'!$G$9), AND(E310='club records'!$F$10, F310&gt;='club records'!$G$10))), "CR", " ")</f>
        <v xml:space="preserve"> </v>
      </c>
      <c r="X310" s="14" t="str">
        <f>IF(AND(B310="triple jump", OR(AND(E310='club records'!$F$11, F310&gt;='club records'!$G$11), AND(E310='club records'!$F$12, F310&gt;='club records'!$G$12), AND(E310='club records'!$F$13, F310&gt;='club records'!$G$13), AND(E310='club records'!$F$14, F310&gt;='club records'!$G$14), AND(E310='club records'!$F$15, F310&gt;='club records'!$G$15))), "CR", " ")</f>
        <v xml:space="preserve"> </v>
      </c>
      <c r="Y310" s="14" t="str">
        <f>IF(AND(B310="pole vault", OR(AND(E310='club records'!$F$16, F310&gt;='club records'!$G$16), AND(E310='club records'!$F$17, F310&gt;='club records'!$G$17), AND(E310='club records'!$F$18, F310&gt;='club records'!$G$18), AND(E310='club records'!$F$19, F310&gt;='club records'!$G$19), AND(E310='club records'!$F$20, F310&gt;='club records'!$G$20))), "CR", " ")</f>
        <v xml:space="preserve"> </v>
      </c>
      <c r="Z310" s="14" t="str">
        <f>IF(AND(B310="discus 1", E310='club records'!$F$21, F310&gt;='club records'!$G$21), "CR", " ")</f>
        <v xml:space="preserve"> </v>
      </c>
      <c r="AA310" s="14" t="str">
        <f>IF(AND(B310="discus 1.25", E310='club records'!$F$22, F310&gt;='club records'!$G$22), "CR", " ")</f>
        <v xml:space="preserve"> </v>
      </c>
      <c r="AB310" s="14" t="str">
        <f>IF(AND(B310="discus 1.5", E310='club records'!$F$23, F310&gt;='club records'!$G$23), "CR", " ")</f>
        <v xml:space="preserve"> </v>
      </c>
      <c r="AC310" s="14" t="str">
        <f>IF(AND(B310="discus 1.75", E310='club records'!$F$24, F310&gt;='club records'!$G$24), "CR", " ")</f>
        <v xml:space="preserve"> </v>
      </c>
      <c r="AD310" s="14" t="str">
        <f>IF(AND(B310="discus 2", E310='club records'!$F$25, F310&gt;='club records'!$G$25), "CR", " ")</f>
        <v xml:space="preserve"> </v>
      </c>
      <c r="AE310" s="14" t="str">
        <f>IF(AND(B310="hammer 4", E310='club records'!$F$27, F310&gt;='club records'!$G$27), "CR", " ")</f>
        <v xml:space="preserve"> </v>
      </c>
      <c r="AF310" s="14" t="str">
        <f>IF(AND(B310="hammer 5", E310='club records'!$F$28, F310&gt;='club records'!$G$28), "CR", " ")</f>
        <v xml:space="preserve"> </v>
      </c>
      <c r="AG310" s="14" t="str">
        <f>IF(AND(B310="hammer 6", E310='club records'!$F$29, F310&gt;='club records'!$G$29), "CR", " ")</f>
        <v xml:space="preserve"> </v>
      </c>
      <c r="AH310" s="14" t="str">
        <f>IF(AND(B310="hammer 7.26", E310='club records'!$F$30, F310&gt;='club records'!$G$30), "CR", " ")</f>
        <v xml:space="preserve"> </v>
      </c>
      <c r="AI310" s="14" t="str">
        <f>IF(AND(B310="javelin 400", E310='club records'!$F$31, F310&gt;='club records'!$G$31), "CR", " ")</f>
        <v xml:space="preserve"> </v>
      </c>
      <c r="AJ310" s="14" t="str">
        <f>IF(AND(B310="javelin 600", E310='club records'!$F$32, F310&gt;='club records'!$G$32), "CR", " ")</f>
        <v xml:space="preserve"> </v>
      </c>
      <c r="AK310" s="14" t="str">
        <f>IF(AND(B310="javelin 700", E310='club records'!$F$33, F310&gt;='club records'!$G$33), "CR", " ")</f>
        <v xml:space="preserve"> </v>
      </c>
      <c r="AL310" s="14" t="str">
        <f>IF(AND(B310="javelin 800", OR(AND(E310='club records'!$F$34, F310&gt;='club records'!$G$34), AND(E310='club records'!$F$35, F310&gt;='club records'!$G$35))), "CR", " ")</f>
        <v xml:space="preserve"> </v>
      </c>
      <c r="AM310" s="14" t="str">
        <f>IF(AND(B310="shot 3", E310='club records'!$F$36, F310&gt;='club records'!$G$36), "CR", " ")</f>
        <v xml:space="preserve"> </v>
      </c>
      <c r="AN310" s="14" t="str">
        <f>IF(AND(B310="shot 4", E310='club records'!$F$37, F310&gt;='club records'!$G$37), "CR", " ")</f>
        <v xml:space="preserve"> </v>
      </c>
      <c r="AO310" s="14" t="str">
        <f>IF(AND(B310="shot 5", E310='club records'!$F$38, F310&gt;='club records'!$G$38), "CR", " ")</f>
        <v xml:space="preserve"> </v>
      </c>
      <c r="AP310" s="14" t="str">
        <f>IF(AND(B310="shot 6", E310='club records'!$F$39, F310&gt;='club records'!$G$39), "CR", " ")</f>
        <v xml:space="preserve"> </v>
      </c>
      <c r="AQ310" s="14" t="str">
        <f>IF(AND(B310="shot 7.26", E310='club records'!$F$40, F310&gt;='club records'!$G$40), "CR", " ")</f>
        <v xml:space="preserve"> </v>
      </c>
      <c r="AR310" s="14" t="str">
        <f>IF(AND(B310="60H",OR(AND(E310='club records'!$J$1,F310&lt;='club records'!$K$1),AND(E310='club records'!$J$2,F310&lt;='club records'!$K$2),AND(E310='club records'!$J$3,F310&lt;='club records'!$K$3),AND(E310='club records'!$J$4,F310&lt;='club records'!$K$4),AND(E310='club records'!$J$5,F310&lt;='club records'!$K$5))),"CR"," ")</f>
        <v xml:space="preserve"> </v>
      </c>
      <c r="AS310" s="14" t="str">
        <f>IF(AND(B310="75H", AND(E310='club records'!$J$6, F310&lt;='club records'!$K$6)), "CR", " ")</f>
        <v xml:space="preserve"> </v>
      </c>
      <c r="AT310" s="14" t="str">
        <f>IF(AND(B310="80H", AND(E310='club records'!$J$7, F310&lt;='club records'!$K$7)), "CR", " ")</f>
        <v xml:space="preserve"> </v>
      </c>
      <c r="AU310" s="14" t="str">
        <f>IF(AND(B310="100H", AND(E310='club records'!$J$8, F310&lt;='club records'!$K$8)), "CR", " ")</f>
        <v xml:space="preserve"> </v>
      </c>
      <c r="AV310" s="14" t="str">
        <f>IF(AND(B310="110H", OR(AND(E310='club records'!$J$9, F310&lt;='club records'!$K$9), AND(E310='club records'!$J$10, F310&lt;='club records'!$K$10))), "CR", " ")</f>
        <v xml:space="preserve"> </v>
      </c>
      <c r="AW310" s="14" t="str">
        <f>IF(AND(B310="400H", OR(AND(E310='club records'!$J$11, F310&lt;='club records'!$K$11), AND(E310='club records'!$J$12, F310&lt;='club records'!$K$12), AND(E310='club records'!$J$13, F310&lt;='club records'!$K$13), AND(E310='club records'!$J$14, F310&lt;='club records'!$K$14))), "CR", " ")</f>
        <v xml:space="preserve"> </v>
      </c>
      <c r="AX310" s="14" t="str">
        <f>IF(AND(B310="1500SC", AND(E310='club records'!$J$15, F310&lt;='club records'!$K$15)), "CR", " ")</f>
        <v xml:space="preserve"> </v>
      </c>
      <c r="AY310" s="14" t="str">
        <f>IF(AND(B310="2000SC", OR(AND(E310='club records'!$J$17, F310&lt;='club records'!$K$17), AND(E310='club records'!$J$18, F310&lt;='club records'!$K$18))), "CR", " ")</f>
        <v xml:space="preserve"> </v>
      </c>
      <c r="AZ310" s="14" t="str">
        <f>IF(AND(B310="3000SC", OR(AND(E310='club records'!$J$20, F310&lt;='club records'!$K$20), AND(E310='club records'!$J$21, F310&lt;='club records'!$K$21))), "CR", " ")</f>
        <v xml:space="preserve"> </v>
      </c>
      <c r="BA310" s="15" t="str">
        <f>IF(AND(B310="4x100", OR(AND(E310='club records'!$N$1, F310&lt;='club records'!$O$1), AND(E310='club records'!$N$2, F310&lt;='club records'!$O$2), AND(E310='club records'!$N$3, F310&lt;='club records'!$O$3), AND(E310='club records'!$N$4, F310&lt;='club records'!$O$4), AND(E310='club records'!$N$5, F310&lt;='club records'!$O$5))), "CR", " ")</f>
        <v xml:space="preserve"> </v>
      </c>
      <c r="BB310" s="15" t="str">
        <f>IF(AND(B310="4x200", OR(AND(E310='club records'!$N$6, F310&lt;='club records'!$O$6), AND(E310='club records'!$N$7, F310&lt;='club records'!$O$7), AND(E310='club records'!$N$8, F310&lt;='club records'!$O$8), AND(E310='club records'!$N$9, F310&lt;='club records'!$O$9), AND(E310='club records'!$N$10, F310&lt;='club records'!$O$10))), "CR", " ")</f>
        <v xml:space="preserve"> </v>
      </c>
      <c r="BC310" s="15" t="str">
        <f>IF(AND(B310="4x300", AND(E310='club records'!$N$11, F310&lt;='club records'!$O$11)), "CR", " ")</f>
        <v xml:space="preserve"> </v>
      </c>
      <c r="BD310" s="15" t="str">
        <f>IF(AND(B310="4x400", OR(AND(E310='club records'!$N$12, F310&lt;='club records'!$O$12), AND(E310='club records'!$N$13, F310&lt;='club records'!$O$13), AND(E310='club records'!$N$14, F310&lt;='club records'!$O$14), AND(E310='club records'!$N$15, F310&lt;='club records'!$O$15))), "CR", " ")</f>
        <v xml:space="preserve"> </v>
      </c>
      <c r="BE310" s="15" t="str">
        <f>IF(AND(B310="3x800", OR(AND(E310='club records'!$N$16, F310&lt;='club records'!$O$16), AND(E310='club records'!$N$17, F310&lt;='club records'!$O$17), AND(E310='club records'!$N$18, F310&lt;='club records'!$O$18))), "CR", " ")</f>
        <v xml:space="preserve"> </v>
      </c>
      <c r="BF310" s="15" t="str">
        <f>IF(AND(B310="pentathlon", OR(AND(E310='club records'!$N$21, F310&gt;='club records'!$O$21), AND(E310='club records'!$N$22, F310&gt;='club records'!$O$22),AND(E310='club records'!$N$23, F310&gt;='club records'!$O$23),AND(E310='club records'!$N$24, F310&gt;='club records'!$O$24))), "CR", " ")</f>
        <v xml:space="preserve"> </v>
      </c>
      <c r="BG310" s="15" t="str">
        <f>IF(AND(B310="heptathlon", OR(AND(E310='club records'!$N$26, F310&gt;='club records'!$O$26), AND(E310='club records'!$N$27, F310&gt;='club records'!$O$27))), "CR", " ")</f>
        <v xml:space="preserve"> </v>
      </c>
      <c r="BH310" s="15" t="str">
        <f>IF(AND(B310="decathlon", OR(AND(E310='club records'!$N$29, F310&gt;='club records'!$O$29), AND(E310='club records'!$N$30, F310&gt;='club records'!$O$30),AND(E310='club records'!$N$31, F310&gt;='club records'!$O$31))), "CR", " ")</f>
        <v xml:space="preserve"> </v>
      </c>
    </row>
    <row r="311" spans="1:16333" ht="14.5" x14ac:dyDescent="0.35">
      <c r="A311" s="1" t="str">
        <f t="shared" si="28"/>
        <v>U17</v>
      </c>
      <c r="B311" s="2" t="s">
        <v>181</v>
      </c>
      <c r="C311" s="1" t="s">
        <v>168</v>
      </c>
      <c r="D311" s="1" t="s">
        <v>169</v>
      </c>
      <c r="E311" s="19" t="s">
        <v>14</v>
      </c>
      <c r="F311" s="21">
        <v>12.4</v>
      </c>
      <c r="G311" s="27" t="s">
        <v>414</v>
      </c>
      <c r="H311" s="1" t="s">
        <v>313</v>
      </c>
      <c r="I311" s="1" t="s">
        <v>408</v>
      </c>
      <c r="J311" s="15" t="str">
        <f t="shared" si="29"/>
        <v/>
      </c>
      <c r="K311" s="15" t="str">
        <f>IF(AND(B311=100, OR(AND(E311='club records'!$B$6, F311&lt;='club records'!$C$6), AND(E311='club records'!$B$7, F311&lt;='club records'!$C$7), AND(E311='club records'!$B$8, F311&lt;='club records'!$C$8), AND(E311='club records'!$B$9, F311&lt;='club records'!$C$9), AND(E311='club records'!$B$10, F311&lt;='club records'!$C$10))), "CR", " ")</f>
        <v xml:space="preserve"> </v>
      </c>
      <c r="L311" s="15" t="str">
        <f>IF(AND(B311=200, OR(AND(E311='club records'!$B$11, F311&lt;='club records'!$C$11), AND(E311='club records'!$B$12, F311&lt;='club records'!$C$12), AND(E311='club records'!$B$13, F311&lt;='club records'!$C$13), AND(E311='club records'!$B$14, F311&lt;='club records'!$C$14), AND(E311='club records'!$B$15, F311&lt;='club records'!$C$15))), "CR", " ")</f>
        <v xml:space="preserve"> </v>
      </c>
      <c r="M311" s="15" t="str">
        <f>IF(AND(B311=300, OR(AND(E311='club records'!$B$16, F311&lt;='club records'!$C$16), AND(E311='club records'!$B$17, F311&lt;='club records'!$C$17))), "CR", " ")</f>
        <v xml:space="preserve"> </v>
      </c>
      <c r="N311" s="15" t="str">
        <f>IF(AND(B311=400, OR(AND(E311='club records'!$B$18, F311&lt;='club records'!$C$18), AND(E311='club records'!$B$19, F311&lt;='club records'!$C$19), AND(E311='club records'!$B$20, F311&lt;='club records'!$C$20), AND(E311='club records'!$B$21, F311&lt;='club records'!$C$21))), "CR", " ")</f>
        <v xml:space="preserve"> </v>
      </c>
      <c r="O311" s="15" t="str">
        <f>IF(AND(B311=800, OR(AND(E311='club records'!$B$22, F311&lt;='club records'!$C$22), AND(E311='club records'!$B$23, F311&lt;='club records'!$C$23), AND(E311='club records'!$B$24, F311&lt;='club records'!$C$24), AND(E311='club records'!$B$25, F311&lt;='club records'!$C$25), AND(E311='club records'!$B$26, F311&lt;='club records'!$C$26))), "CR", " ")</f>
        <v xml:space="preserve"> </v>
      </c>
      <c r="P311" s="15" t="str">
        <f>IF(AND(B311=1000, OR(AND(E311='club records'!$B$27, F311&lt;='club records'!$C$27), AND(E311='club records'!$B$28, F311&lt;='club records'!$C$28))), "CR", " ")</f>
        <v xml:space="preserve"> </v>
      </c>
      <c r="Q311" s="15" t="str">
        <f>IF(AND(B311=1500, OR(AND(E311='club records'!$B$29, F311&lt;='club records'!$C$29), AND(E311='club records'!$B$30, F311&lt;='club records'!$C$30), AND(E311='club records'!$B$31, F311&lt;='club records'!$C$31), AND(E311='club records'!$B$32, F311&lt;='club records'!$C$32), AND(E311='club records'!$B$33, F311&lt;='club records'!$C$33))), "CR", " ")</f>
        <v xml:space="preserve"> </v>
      </c>
      <c r="R311" s="15" t="str">
        <f>IF(AND(B311="1600 (Mile)",OR(AND(E311='club records'!$B$34,F311&lt;='club records'!$C$34),AND(E311='club records'!$B$35,F311&lt;='club records'!$C$35),AND(E311='club records'!$B$36,F311&lt;='club records'!$C$36),AND(E311='club records'!$B$37,F311&lt;='club records'!$C$37))),"CR"," ")</f>
        <v xml:space="preserve"> </v>
      </c>
      <c r="S311" s="15" t="str">
        <f>IF(AND(B311=3000, OR(AND(E311='club records'!$B$38, F311&lt;='club records'!$C$38), AND(E311='club records'!$B$39, F311&lt;='club records'!$C$39), AND(E311='club records'!$B$40, F311&lt;='club records'!$C$40), AND(E311='club records'!$B$41, F311&lt;='club records'!$C$41))), "CR", " ")</f>
        <v xml:space="preserve"> </v>
      </c>
      <c r="T311" s="15" t="str">
        <f>IF(AND(B311=5000, OR(AND(E311='club records'!$B$42, F311&lt;='club records'!$C$42), AND(E311='club records'!$B$43, F311&lt;='club records'!$C$43))), "CR", " ")</f>
        <v xml:space="preserve"> </v>
      </c>
      <c r="U311" s="14" t="str">
        <f>IF(AND(B311=10000, OR(AND(E311='club records'!$B$44, F311&lt;='club records'!$C$44), AND(E311='club records'!$B$45, F311&lt;='club records'!$C$45))), "CR", " ")</f>
        <v xml:space="preserve"> </v>
      </c>
      <c r="V311" s="14" t="str">
        <f>IF(AND(B311="high jump", OR(AND(E311='club records'!$F$1, F311&gt;='club records'!$G$1), AND(E311='club records'!$F$2, F311&gt;='club records'!$G$2), AND(E311='club records'!$F$3, F311&gt;='club records'!$G$3), AND(E311='club records'!$F$4, F311&gt;='club records'!$G$4), AND(E311='club records'!$F$5, F311&gt;='club records'!$G$5))), "CR", " ")</f>
        <v xml:space="preserve"> </v>
      </c>
      <c r="W311" s="14" t="str">
        <f>IF(AND(B311="long jump", OR(AND(E311='club records'!$F$6, F311&gt;='club records'!$G$6), AND(E311='club records'!$F$7, F311&gt;='club records'!$G$7), AND(E311='club records'!$F$8, F311&gt;='club records'!$G$8), AND(E311='club records'!$F$9, F311&gt;='club records'!$G$9), AND(E311='club records'!$F$10, F311&gt;='club records'!$G$10))), "CR", " ")</f>
        <v xml:space="preserve"> </v>
      </c>
      <c r="X311" s="14" t="str">
        <f>IF(AND(B311="triple jump", OR(AND(E311='club records'!$F$11, F311&gt;='club records'!$G$11), AND(E311='club records'!$F$12, F311&gt;='club records'!$G$12), AND(E311='club records'!$F$13, F311&gt;='club records'!$G$13), AND(E311='club records'!$F$14, F311&gt;='club records'!$G$14), AND(E311='club records'!$F$15, F311&gt;='club records'!$G$15))), "CR", " ")</f>
        <v xml:space="preserve"> </v>
      </c>
      <c r="Y311" s="14" t="str">
        <f>IF(AND(B311="pole vault", OR(AND(E311='club records'!$F$16, F311&gt;='club records'!$G$16), AND(E311='club records'!$F$17, F311&gt;='club records'!$G$17), AND(E311='club records'!$F$18, F311&gt;='club records'!$G$18), AND(E311='club records'!$F$19, F311&gt;='club records'!$G$19), AND(E311='club records'!$F$20, F311&gt;='club records'!$G$20))), "CR", " ")</f>
        <v xml:space="preserve"> </v>
      </c>
      <c r="Z311" s="14" t="str">
        <f>IF(AND(B311="discus 1", E311='club records'!$F$21, F311&gt;='club records'!$G$21), "CR", " ")</f>
        <v xml:space="preserve"> </v>
      </c>
      <c r="AA311" s="14" t="str">
        <f>IF(AND(B311="discus 1.25", E311='club records'!$F$22, F311&gt;='club records'!$G$22), "CR", " ")</f>
        <v xml:space="preserve"> </v>
      </c>
      <c r="AB311" s="14" t="str">
        <f>IF(AND(B311="discus 1.5", E311='club records'!$F$23, F311&gt;='club records'!$G$23), "CR", " ")</f>
        <v xml:space="preserve"> </v>
      </c>
      <c r="AC311" s="14" t="str">
        <f>IF(AND(B311="discus 1.75", E311='club records'!$F$24, F311&gt;='club records'!$G$24), "CR", " ")</f>
        <v xml:space="preserve"> </v>
      </c>
      <c r="AD311" s="14" t="str">
        <f>IF(AND(B311="discus 2", E311='club records'!$F$25, F311&gt;='club records'!$G$25), "CR", " ")</f>
        <v xml:space="preserve"> </v>
      </c>
      <c r="AE311" s="14" t="str">
        <f>IF(AND(B311="hammer 4", E311='club records'!$F$27, F311&gt;='club records'!$G$27), "CR", " ")</f>
        <v xml:space="preserve"> </v>
      </c>
      <c r="AF311" s="14" t="str">
        <f>IF(AND(B311="hammer 5", E311='club records'!$F$28, F311&gt;='club records'!$G$28), "CR", " ")</f>
        <v xml:space="preserve"> </v>
      </c>
      <c r="AG311" s="14" t="str">
        <f>IF(AND(B311="hammer 6", E311='club records'!$F$29, F311&gt;='club records'!$G$29), "CR", " ")</f>
        <v xml:space="preserve"> </v>
      </c>
      <c r="AH311" s="14" t="str">
        <f>IF(AND(B311="hammer 7.26", E311='club records'!$F$30, F311&gt;='club records'!$G$30), "CR", " ")</f>
        <v xml:space="preserve"> </v>
      </c>
      <c r="AI311" s="14" t="str">
        <f>IF(AND(B311="javelin 400", E311='club records'!$F$31, F311&gt;='club records'!$G$31), "CR", " ")</f>
        <v xml:space="preserve"> </v>
      </c>
      <c r="AJ311" s="14" t="str">
        <f>IF(AND(B311="javelin 600", E311='club records'!$F$32, F311&gt;='club records'!$G$32), "CR", " ")</f>
        <v xml:space="preserve"> </v>
      </c>
      <c r="AK311" s="14" t="str">
        <f>IF(AND(B311="javelin 700", E311='club records'!$F$33, F311&gt;='club records'!$G$33), "CR", " ")</f>
        <v xml:space="preserve"> </v>
      </c>
      <c r="AL311" s="14" t="str">
        <f>IF(AND(B311="javelin 800", OR(AND(E311='club records'!$F$34, F311&gt;='club records'!$G$34), AND(E311='club records'!$F$35, F311&gt;='club records'!$G$35))), "CR", " ")</f>
        <v xml:space="preserve"> </v>
      </c>
      <c r="AM311" s="14" t="str">
        <f>IF(AND(B311="shot 3", E311='club records'!$F$36, F311&gt;='club records'!$G$36), "CR", " ")</f>
        <v xml:space="preserve"> </v>
      </c>
      <c r="AN311" s="14" t="str">
        <f>IF(AND(B311="shot 4", E311='club records'!$F$37, F311&gt;='club records'!$G$37), "CR", " ")</f>
        <v xml:space="preserve"> </v>
      </c>
      <c r="AO311" s="14" t="str">
        <f>IF(AND(B311="shot 5", E311='club records'!$F$38, F311&gt;='club records'!$G$38), "CR", " ")</f>
        <v xml:space="preserve"> </v>
      </c>
      <c r="AP311" s="14" t="str">
        <f>IF(AND(B311="shot 6", E311='club records'!$F$39, F311&gt;='club records'!$G$39), "CR", " ")</f>
        <v xml:space="preserve"> </v>
      </c>
      <c r="AQ311" s="14" t="str">
        <f>IF(AND(B311="shot 7.26", E311='club records'!$F$40, F311&gt;='club records'!$G$40), "CR", " ")</f>
        <v xml:space="preserve"> </v>
      </c>
      <c r="AR311" s="14" t="str">
        <f>IF(AND(B311="60H",OR(AND(E311='club records'!$J$1,F311&lt;='club records'!$K$1),AND(E311='club records'!$J$2,F311&lt;='club records'!$K$2),AND(E311='club records'!$J$3,F311&lt;='club records'!$K$3),AND(E311='club records'!$J$4,F311&lt;='club records'!$K$4),AND(E311='club records'!$J$5,F311&lt;='club records'!$K$5))),"CR"," ")</f>
        <v xml:space="preserve"> </v>
      </c>
      <c r="AS311" s="14" t="str">
        <f>IF(AND(B311="75H", AND(E311='club records'!$J$6, F311&lt;='club records'!$K$6)), "CR", " ")</f>
        <v xml:space="preserve"> </v>
      </c>
      <c r="AT311" s="14" t="str">
        <f>IF(AND(B311="80H", AND(E311='club records'!$J$7, F311&lt;='club records'!$K$7)), "CR", " ")</f>
        <v xml:space="preserve"> </v>
      </c>
      <c r="AU311" s="14" t="str">
        <f>IF(AND(B311="100H", AND(E311='club records'!$J$8, F311&lt;='club records'!$K$8)), "CR", " ")</f>
        <v xml:space="preserve"> </v>
      </c>
      <c r="AV311" s="14" t="str">
        <f>IF(AND(B311="110H", OR(AND(E311='club records'!$J$9, F311&lt;='club records'!$K$9), AND(E311='club records'!$J$10, F311&lt;='club records'!$K$10))), "CR", " ")</f>
        <v xml:space="preserve"> </v>
      </c>
      <c r="AW311" s="14" t="str">
        <f>IF(AND(B311="400H", OR(AND(E311='club records'!$J$11, F311&lt;='club records'!$K$11), AND(E311='club records'!$J$12, F311&lt;='club records'!$K$12), AND(E311='club records'!$J$13, F311&lt;='club records'!$K$13), AND(E311='club records'!$J$14, F311&lt;='club records'!$K$14))), "CR", " ")</f>
        <v xml:space="preserve"> </v>
      </c>
      <c r="AX311" s="14" t="str">
        <f>IF(AND(B311="1500SC", AND(E311='club records'!$J$15, F311&lt;='club records'!$K$15)), "CR", " ")</f>
        <v xml:space="preserve"> </v>
      </c>
      <c r="AY311" s="14" t="str">
        <f>IF(AND(B311="2000SC", OR(AND(E311='club records'!$J$17, F311&lt;='club records'!$K$17), AND(E311='club records'!$J$18, F311&lt;='club records'!$K$18))), "CR", " ")</f>
        <v xml:space="preserve"> </v>
      </c>
      <c r="AZ311" s="14" t="str">
        <f>IF(AND(B311="3000SC", OR(AND(E311='club records'!$J$20, F311&lt;='club records'!$K$20), AND(E311='club records'!$J$21, F311&lt;='club records'!$K$21))), "CR", " ")</f>
        <v xml:space="preserve"> </v>
      </c>
      <c r="BA311" s="15" t="str">
        <f>IF(AND(B311="4x100", OR(AND(E311='club records'!$N$1, F311&lt;='club records'!$O$1), AND(E311='club records'!$N$2, F311&lt;='club records'!$O$2), AND(E311='club records'!$N$3, F311&lt;='club records'!$O$3), AND(E311='club records'!$N$4, F311&lt;='club records'!$O$4), AND(E311='club records'!$N$5, F311&lt;='club records'!$O$5))), "CR", " ")</f>
        <v xml:space="preserve"> </v>
      </c>
      <c r="BB311" s="15" t="str">
        <f>IF(AND(B311="4x200", OR(AND(E311='club records'!$N$6, F311&lt;='club records'!$O$6), AND(E311='club records'!$N$7, F311&lt;='club records'!$O$7), AND(E311='club records'!$N$8, F311&lt;='club records'!$O$8), AND(E311='club records'!$N$9, F311&lt;='club records'!$O$9), AND(E311='club records'!$N$10, F311&lt;='club records'!$O$10))), "CR", " ")</f>
        <v xml:space="preserve"> </v>
      </c>
      <c r="BC311" s="15" t="str">
        <f>IF(AND(B311="4x300", AND(E311='club records'!$N$11, F311&lt;='club records'!$O$11)), "CR", " ")</f>
        <v xml:space="preserve"> </v>
      </c>
      <c r="BD311" s="15" t="str">
        <f>IF(AND(B311="4x400", OR(AND(E311='club records'!$N$12, F311&lt;='club records'!$O$12), AND(E311='club records'!$N$13, F311&lt;='club records'!$O$13), AND(E311='club records'!$N$14, F311&lt;='club records'!$O$14), AND(E311='club records'!$N$15, F311&lt;='club records'!$O$15))), "CR", " ")</f>
        <v xml:space="preserve"> </v>
      </c>
      <c r="BE311" s="15" t="str">
        <f>IF(AND(B311="3x800", OR(AND(E311='club records'!$N$16, F311&lt;='club records'!$O$16), AND(E311='club records'!$N$17, F311&lt;='club records'!$O$17), AND(E311='club records'!$N$18, F311&lt;='club records'!$O$18))), "CR", " ")</f>
        <v xml:space="preserve"> </v>
      </c>
      <c r="BF311" s="15" t="str">
        <f>IF(AND(B311="pentathlon", OR(AND(E311='club records'!$N$21, F311&gt;='club records'!$O$21), AND(E311='club records'!$N$22, F311&gt;='club records'!$O$22),AND(E311='club records'!$N$23, F311&gt;='club records'!$O$23),AND(E311='club records'!$N$24, F311&gt;='club records'!$O$24))), "CR", " ")</f>
        <v xml:space="preserve"> </v>
      </c>
      <c r="BG311" s="15" t="str">
        <f>IF(AND(B311="heptathlon", OR(AND(E311='club records'!$N$26, F311&gt;='club records'!$O$26), AND(E311='club records'!$N$27, F311&gt;='club records'!$O$27))), "CR", " ")</f>
        <v xml:space="preserve"> </v>
      </c>
      <c r="BH311" s="15" t="str">
        <f>IF(AND(B311="decathlon", OR(AND(E311='club records'!$N$29, F311&gt;='club records'!$O$29), AND(E311='club records'!$N$30, F311&gt;='club records'!$O$30),AND(E311='club records'!$N$31, F311&gt;='club records'!$O$31))), "CR", " ")</f>
        <v xml:space="preserve"> </v>
      </c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</row>
    <row r="312" spans="1:16333" ht="14.5" x14ac:dyDescent="0.35">
      <c r="A312" s="1" t="str">
        <f t="shared" si="28"/>
        <v>U17</v>
      </c>
      <c r="B312" s="2" t="s">
        <v>8</v>
      </c>
      <c r="C312" s="1" t="s">
        <v>75</v>
      </c>
      <c r="D312" s="1" t="s">
        <v>76</v>
      </c>
      <c r="E312" s="19" t="s">
        <v>14</v>
      </c>
      <c r="F312" s="20">
        <v>10.98</v>
      </c>
      <c r="G312" s="26">
        <v>43597</v>
      </c>
      <c r="H312" s="1" t="s">
        <v>313</v>
      </c>
      <c r="I312" s="1" t="s">
        <v>339</v>
      </c>
      <c r="J312" s="15" t="str">
        <f t="shared" si="29"/>
        <v/>
      </c>
      <c r="K312" s="15" t="str">
        <f>IF(AND(B312=100, OR(AND(E312='club records'!$B$6, F312&lt;='club records'!$C$6), AND(E312='club records'!$B$7, F312&lt;='club records'!$C$7), AND(E312='club records'!$B$8, F312&lt;='club records'!$C$8), AND(E312='club records'!$B$9, F312&lt;='club records'!$C$9), AND(E312='club records'!$B$10, F312&lt;='club records'!$C$10))), "CR", " ")</f>
        <v xml:space="preserve"> </v>
      </c>
      <c r="L312" s="15" t="str">
        <f>IF(AND(B312=200, OR(AND(E312='club records'!$B$11, F312&lt;='club records'!$C$11), AND(E312='club records'!$B$12, F312&lt;='club records'!$C$12), AND(E312='club records'!$B$13, F312&lt;='club records'!$C$13), AND(E312='club records'!$B$14, F312&lt;='club records'!$C$14), AND(E312='club records'!$B$15, F312&lt;='club records'!$C$15))), "CR", " ")</f>
        <v xml:space="preserve"> </v>
      </c>
      <c r="M312" s="15" t="str">
        <f>IF(AND(B312=300, OR(AND(E312='club records'!$B$16, F312&lt;='club records'!$C$16), AND(E312='club records'!$B$17, F312&lt;='club records'!$C$17))), "CR", " ")</f>
        <v xml:space="preserve"> </v>
      </c>
      <c r="N312" s="15" t="str">
        <f>IF(AND(B312=400, OR(AND(E312='club records'!$B$18, F312&lt;='club records'!$C$18), AND(E312='club records'!$B$19, F312&lt;='club records'!$C$19), AND(E312='club records'!$B$20, F312&lt;='club records'!$C$20), AND(E312='club records'!$B$21, F312&lt;='club records'!$C$21))), "CR", " ")</f>
        <v xml:space="preserve"> </v>
      </c>
      <c r="O312" s="15" t="str">
        <f>IF(AND(B312=800, OR(AND(E312='club records'!$B$22, F312&lt;='club records'!$C$22), AND(E312='club records'!$B$23, F312&lt;='club records'!$C$23), AND(E312='club records'!$B$24, F312&lt;='club records'!$C$24), AND(E312='club records'!$B$25, F312&lt;='club records'!$C$25), AND(E312='club records'!$B$26, F312&lt;='club records'!$C$26))), "CR", " ")</f>
        <v xml:space="preserve"> </v>
      </c>
      <c r="P312" s="15" t="str">
        <f>IF(AND(B312=1000, OR(AND(E312='club records'!$B$27, F312&lt;='club records'!$C$27), AND(E312='club records'!$B$28, F312&lt;='club records'!$C$28))), "CR", " ")</f>
        <v xml:space="preserve"> </v>
      </c>
      <c r="Q312" s="15" t="str">
        <f>IF(AND(B312=1500, OR(AND(E312='club records'!$B$29, F312&lt;='club records'!$C$29), AND(E312='club records'!$B$30, F312&lt;='club records'!$C$30), AND(E312='club records'!$B$31, F312&lt;='club records'!$C$31), AND(E312='club records'!$B$32, F312&lt;='club records'!$C$32), AND(E312='club records'!$B$33, F312&lt;='club records'!$C$33))), "CR", " ")</f>
        <v xml:space="preserve"> </v>
      </c>
      <c r="R312" s="15" t="str">
        <f>IF(AND(B312="1600 (Mile)",OR(AND(E312='club records'!$B$34,F312&lt;='club records'!$C$34),AND(E312='club records'!$B$35,F312&lt;='club records'!$C$35),AND(E312='club records'!$B$36,F312&lt;='club records'!$C$36),AND(E312='club records'!$B$37,F312&lt;='club records'!$C$37))),"CR"," ")</f>
        <v xml:space="preserve"> </v>
      </c>
      <c r="S312" s="15" t="str">
        <f>IF(AND(B312=3000, OR(AND(E312='club records'!$B$38, F312&lt;='club records'!$C$38), AND(E312='club records'!$B$39, F312&lt;='club records'!$C$39), AND(E312='club records'!$B$40, F312&lt;='club records'!$C$40), AND(E312='club records'!$B$41, F312&lt;='club records'!$C$41))), "CR", " ")</f>
        <v xml:space="preserve"> </v>
      </c>
      <c r="T312" s="15" t="str">
        <f>IF(AND(B312=5000, OR(AND(E312='club records'!$B$42, F312&lt;='club records'!$C$42), AND(E312='club records'!$B$43, F312&lt;='club records'!$C$43))), "CR", " ")</f>
        <v xml:space="preserve"> </v>
      </c>
      <c r="U312" s="14" t="str">
        <f>IF(AND(B312=10000, OR(AND(E312='club records'!$B$44, F312&lt;='club records'!$C$44), AND(E312='club records'!$B$45, F312&lt;='club records'!$C$45))), "CR", " ")</f>
        <v xml:space="preserve"> </v>
      </c>
      <c r="V312" s="14" t="str">
        <f>IF(AND(B312="high jump", OR(AND(E312='club records'!$F$1, F312&gt;='club records'!$G$1), AND(E312='club records'!$F$2, F312&gt;='club records'!$G$2), AND(E312='club records'!$F$3, F312&gt;='club records'!$G$3), AND(E312='club records'!$F$4, F312&gt;='club records'!$G$4), AND(E312='club records'!$F$5, F312&gt;='club records'!$G$5))), "CR", " ")</f>
        <v xml:space="preserve"> </v>
      </c>
      <c r="W312" s="14" t="str">
        <f>IF(AND(B312="long jump", OR(AND(E312='club records'!$F$6, F312&gt;='club records'!$G$6), AND(E312='club records'!$F$7, F312&gt;='club records'!$G$7), AND(E312='club records'!$F$8, F312&gt;='club records'!$G$8), AND(E312='club records'!$F$9, F312&gt;='club records'!$G$9), AND(E312='club records'!$F$10, F312&gt;='club records'!$G$10))), "CR", " ")</f>
        <v xml:space="preserve"> </v>
      </c>
      <c r="X312" s="14" t="str">
        <f>IF(AND(B312="triple jump", OR(AND(E312='club records'!$F$11, F312&gt;='club records'!$G$11), AND(E312='club records'!$F$12, F312&gt;='club records'!$G$12), AND(E312='club records'!$F$13, F312&gt;='club records'!$G$13), AND(E312='club records'!$F$14, F312&gt;='club records'!$G$14), AND(E312='club records'!$F$15, F312&gt;='club records'!$G$15))), "CR", " ")</f>
        <v xml:space="preserve"> </v>
      </c>
      <c r="Y312" s="14" t="str">
        <f>IF(AND(B312="pole vault", OR(AND(E312='club records'!$F$16, F312&gt;='club records'!$G$16), AND(E312='club records'!$F$17, F312&gt;='club records'!$G$17), AND(E312='club records'!$F$18, F312&gt;='club records'!$G$18), AND(E312='club records'!$F$19, F312&gt;='club records'!$G$19), AND(E312='club records'!$F$20, F312&gt;='club records'!$G$20))), "CR", " ")</f>
        <v xml:space="preserve"> </v>
      </c>
      <c r="Z312" s="14" t="str">
        <f>IF(AND(B312="discus 1", E312='club records'!$F$21, F312&gt;='club records'!$G$21), "CR", " ")</f>
        <v xml:space="preserve"> </v>
      </c>
      <c r="AA312" s="14" t="str">
        <f>IF(AND(B312="discus 1.25", E312='club records'!$F$22, F312&gt;='club records'!$G$22), "CR", " ")</f>
        <v xml:space="preserve"> </v>
      </c>
      <c r="AB312" s="14" t="str">
        <f>IF(AND(B312="discus 1.5", E312='club records'!$F$23, F312&gt;='club records'!$G$23), "CR", " ")</f>
        <v xml:space="preserve"> </v>
      </c>
      <c r="AC312" s="14" t="str">
        <f>IF(AND(B312="discus 1.75", E312='club records'!$F$24, F312&gt;='club records'!$G$24), "CR", " ")</f>
        <v xml:space="preserve"> </v>
      </c>
      <c r="AD312" s="14" t="str">
        <f>IF(AND(B312="discus 2", E312='club records'!$F$25, F312&gt;='club records'!$G$25), "CR", " ")</f>
        <v xml:space="preserve"> </v>
      </c>
      <c r="AE312" s="14" t="str">
        <f>IF(AND(B312="hammer 4", E312='club records'!$F$27, F312&gt;='club records'!$G$27), "CR", " ")</f>
        <v xml:space="preserve"> </v>
      </c>
      <c r="AF312" s="14" t="str">
        <f>IF(AND(B312="hammer 5", E312='club records'!$F$28, F312&gt;='club records'!$G$28), "CR", " ")</f>
        <v xml:space="preserve"> </v>
      </c>
      <c r="AG312" s="14" t="str">
        <f>IF(AND(B312="hammer 6", E312='club records'!$F$29, F312&gt;='club records'!$G$29), "CR", " ")</f>
        <v xml:space="preserve"> </v>
      </c>
      <c r="AH312" s="14" t="str">
        <f>IF(AND(B312="hammer 7.26", E312='club records'!$F$30, F312&gt;='club records'!$G$30), "CR", " ")</f>
        <v xml:space="preserve"> </v>
      </c>
      <c r="AI312" s="14" t="str">
        <f>IF(AND(B312="javelin 400", E312='club records'!$F$31, F312&gt;='club records'!$G$31), "CR", " ")</f>
        <v xml:space="preserve"> </v>
      </c>
      <c r="AJ312" s="14" t="str">
        <f>IF(AND(B312="javelin 600", E312='club records'!$F$32, F312&gt;='club records'!$G$32), "CR", " ")</f>
        <v xml:space="preserve"> </v>
      </c>
      <c r="AK312" s="14" t="str">
        <f>IF(AND(B312="javelin 700", E312='club records'!$F$33, F312&gt;='club records'!$G$33), "CR", " ")</f>
        <v xml:space="preserve"> </v>
      </c>
      <c r="AL312" s="14" t="str">
        <f>IF(AND(B312="javelin 800", OR(AND(E312='club records'!$F$34, F312&gt;='club records'!$G$34), AND(E312='club records'!$F$35, F312&gt;='club records'!$G$35))), "CR", " ")</f>
        <v xml:space="preserve"> </v>
      </c>
      <c r="AM312" s="14" t="str">
        <f>IF(AND(B312="shot 3", E312='club records'!$F$36, F312&gt;='club records'!$G$36), "CR", " ")</f>
        <v xml:space="preserve"> </v>
      </c>
      <c r="AN312" s="14" t="str">
        <f>IF(AND(B312="shot 4", E312='club records'!$F$37, F312&gt;='club records'!$G$37), "CR", " ")</f>
        <v xml:space="preserve"> </v>
      </c>
      <c r="AO312" s="14" t="str">
        <f>IF(AND(B312="shot 5", E312='club records'!$F$38, F312&gt;='club records'!$G$38), "CR", " ")</f>
        <v xml:space="preserve"> </v>
      </c>
      <c r="AP312" s="14" t="str">
        <f>IF(AND(B312="shot 6", E312='club records'!$F$39, F312&gt;='club records'!$G$39), "CR", " ")</f>
        <v xml:space="preserve"> </v>
      </c>
      <c r="AQ312" s="14" t="str">
        <f>IF(AND(B312="shot 7.26", E312='club records'!$F$40, F312&gt;='club records'!$G$40), "CR", " ")</f>
        <v xml:space="preserve"> </v>
      </c>
      <c r="AR312" s="14" t="str">
        <f>IF(AND(B312="60H",OR(AND(E312='club records'!$J$1,F312&lt;='club records'!$K$1),AND(E312='club records'!$J$2,F312&lt;='club records'!$K$2),AND(E312='club records'!$J$3,F312&lt;='club records'!$K$3),AND(E312='club records'!$J$4,F312&lt;='club records'!$K$4),AND(E312='club records'!$J$5,F312&lt;='club records'!$K$5))),"CR"," ")</f>
        <v xml:space="preserve"> </v>
      </c>
      <c r="AS312" s="14" t="str">
        <f>IF(AND(B312="75H", AND(E312='club records'!$J$6, F312&lt;='club records'!$K$6)), "CR", " ")</f>
        <v xml:space="preserve"> </v>
      </c>
      <c r="AT312" s="14" t="str">
        <f>IF(AND(B312="80H", AND(E312='club records'!$J$7, F312&lt;='club records'!$K$7)), "CR", " ")</f>
        <v xml:space="preserve"> </v>
      </c>
      <c r="AU312" s="14" t="str">
        <f>IF(AND(B312="100H", AND(E312='club records'!$J$8, F312&lt;='club records'!$K$8)), "CR", " ")</f>
        <v xml:space="preserve"> </v>
      </c>
      <c r="AV312" s="14" t="str">
        <f>IF(AND(B312="110H", OR(AND(E312='club records'!$J$9, F312&lt;='club records'!$K$9), AND(E312='club records'!$J$10, F312&lt;='club records'!$K$10))), "CR", " ")</f>
        <v xml:space="preserve"> </v>
      </c>
      <c r="AW312" s="14" t="str">
        <f>IF(AND(B312="400H", OR(AND(E312='club records'!$J$11, F312&lt;='club records'!$K$11), AND(E312='club records'!$J$12, F312&lt;='club records'!$K$12), AND(E312='club records'!$J$13, F312&lt;='club records'!$K$13), AND(E312='club records'!$J$14, F312&lt;='club records'!$K$14))), "CR", " ")</f>
        <v xml:space="preserve"> </v>
      </c>
      <c r="AX312" s="14" t="str">
        <f>IF(AND(B312="1500SC", AND(E312='club records'!$J$15, F312&lt;='club records'!$K$15)), "CR", " ")</f>
        <v xml:space="preserve"> </v>
      </c>
      <c r="AY312" s="14" t="str">
        <f>IF(AND(B312="2000SC", OR(AND(E312='club records'!$J$17, F312&lt;='club records'!$K$17), AND(E312='club records'!$J$18, F312&lt;='club records'!$K$18))), "CR", " ")</f>
        <v xml:space="preserve"> </v>
      </c>
      <c r="AZ312" s="14" t="str">
        <f>IF(AND(B312="3000SC", OR(AND(E312='club records'!$J$20, F312&lt;='club records'!$K$20), AND(E312='club records'!$J$21, F312&lt;='club records'!$K$21))), "CR", " ")</f>
        <v xml:space="preserve"> </v>
      </c>
      <c r="BA312" s="15" t="str">
        <f>IF(AND(B312="4x100", OR(AND(E312='club records'!$N$1, F312&lt;='club records'!$O$1), AND(E312='club records'!$N$2, F312&lt;='club records'!$O$2), AND(E312='club records'!$N$3, F312&lt;='club records'!$O$3), AND(E312='club records'!$N$4, F312&lt;='club records'!$O$4), AND(E312='club records'!$N$5, F312&lt;='club records'!$O$5))), "CR", " ")</f>
        <v xml:space="preserve"> </v>
      </c>
      <c r="BB312" s="15" t="str">
        <f>IF(AND(B312="4x200", OR(AND(E312='club records'!$N$6, F312&lt;='club records'!$O$6), AND(E312='club records'!$N$7, F312&lt;='club records'!$O$7), AND(E312='club records'!$N$8, F312&lt;='club records'!$O$8), AND(E312='club records'!$N$9, F312&lt;='club records'!$O$9), AND(E312='club records'!$N$10, F312&lt;='club records'!$O$10))), "CR", " ")</f>
        <v xml:space="preserve"> </v>
      </c>
      <c r="BC312" s="15" t="str">
        <f>IF(AND(B312="4x300", AND(E312='club records'!$N$11, F312&lt;='club records'!$O$11)), "CR", " ")</f>
        <v xml:space="preserve"> </v>
      </c>
      <c r="BD312" s="15" t="str">
        <f>IF(AND(B312="4x400", OR(AND(E312='club records'!$N$12, F312&lt;='club records'!$O$12), AND(E312='club records'!$N$13, F312&lt;='club records'!$O$13), AND(E312='club records'!$N$14, F312&lt;='club records'!$O$14), AND(E312='club records'!$N$15, F312&lt;='club records'!$O$15))), "CR", " ")</f>
        <v xml:space="preserve"> </v>
      </c>
      <c r="BE312" s="15" t="str">
        <f>IF(AND(B312="3x800", OR(AND(E312='club records'!$N$16, F312&lt;='club records'!$O$16), AND(E312='club records'!$N$17, F312&lt;='club records'!$O$17), AND(E312='club records'!$N$18, F312&lt;='club records'!$O$18))), "CR", " ")</f>
        <v xml:space="preserve"> </v>
      </c>
      <c r="BF312" s="15" t="str">
        <f>IF(AND(B312="pentathlon", OR(AND(E312='club records'!$N$21, F312&gt;='club records'!$O$21), AND(E312='club records'!$N$22, F312&gt;='club records'!$O$22),AND(E312='club records'!$N$23, F312&gt;='club records'!$O$23),AND(E312='club records'!$N$24, F312&gt;='club records'!$O$24))), "CR", " ")</f>
        <v xml:space="preserve"> </v>
      </c>
      <c r="BG312" s="15" t="str">
        <f>IF(AND(B312="heptathlon", OR(AND(E312='club records'!$N$26, F312&gt;='club records'!$O$26), AND(E312='club records'!$N$27, F312&gt;='club records'!$O$27))), "CR", " ")</f>
        <v xml:space="preserve"> </v>
      </c>
      <c r="BH312" s="15" t="str">
        <f>IF(AND(B312="decathlon", OR(AND(E312='club records'!$N$29, F312&gt;='club records'!$O$29), AND(E312='club records'!$N$30, F312&gt;='club records'!$O$30),AND(E312='club records'!$N$31, F312&gt;='club records'!$O$31))), "CR", " ")</f>
        <v xml:space="preserve"> </v>
      </c>
    </row>
    <row r="313" spans="1:16333" ht="14.5" x14ac:dyDescent="0.35">
      <c r="A313" s="1" t="str">
        <f t="shared" si="28"/>
        <v>U17</v>
      </c>
      <c r="B313" s="2" t="s">
        <v>8</v>
      </c>
      <c r="C313" s="1" t="s">
        <v>117</v>
      </c>
      <c r="D313" s="1" t="s">
        <v>118</v>
      </c>
      <c r="E313" s="19" t="s">
        <v>14</v>
      </c>
      <c r="F313" s="20">
        <v>11.85</v>
      </c>
      <c r="G313" s="27" t="s">
        <v>414</v>
      </c>
      <c r="H313" s="1" t="s">
        <v>313</v>
      </c>
      <c r="I313" s="1" t="s">
        <v>408</v>
      </c>
      <c r="J313" s="15" t="str">
        <f t="shared" si="29"/>
        <v/>
      </c>
      <c r="K313" s="15" t="str">
        <f>IF(AND(B313=100, OR(AND(E313='club records'!$B$6, F313&lt;='club records'!$C$6), AND(E313='club records'!$B$7, F313&lt;='club records'!$C$7), AND(E313='club records'!$B$8, F313&lt;='club records'!$C$8), AND(E313='club records'!$B$9, F313&lt;='club records'!$C$9), AND(E313='club records'!$B$10, F313&lt;='club records'!$C$10))), "CR", " ")</f>
        <v xml:space="preserve"> </v>
      </c>
      <c r="L313" s="15" t="str">
        <f>IF(AND(B313=200, OR(AND(E313='club records'!$B$11, F313&lt;='club records'!$C$11), AND(E313='club records'!$B$12, F313&lt;='club records'!$C$12), AND(E313='club records'!$B$13, F313&lt;='club records'!$C$13), AND(E313='club records'!$B$14, F313&lt;='club records'!$C$14), AND(E313='club records'!$B$15, F313&lt;='club records'!$C$15))), "CR", " ")</f>
        <v xml:space="preserve"> </v>
      </c>
      <c r="M313" s="15" t="str">
        <f>IF(AND(B313=300, OR(AND(E313='club records'!$B$16, F313&lt;='club records'!$C$16), AND(E313='club records'!$B$17, F313&lt;='club records'!$C$17))), "CR", " ")</f>
        <v xml:space="preserve"> </v>
      </c>
      <c r="N313" s="15" t="str">
        <f>IF(AND(B313=400, OR(AND(E313='club records'!$B$18, F313&lt;='club records'!$C$18), AND(E313='club records'!$B$19, F313&lt;='club records'!$C$19), AND(E313='club records'!$B$20, F313&lt;='club records'!$C$20), AND(E313='club records'!$B$21, F313&lt;='club records'!$C$21))), "CR", " ")</f>
        <v xml:space="preserve"> </v>
      </c>
      <c r="O313" s="15" t="str">
        <f>IF(AND(B313=800, OR(AND(E313='club records'!$B$22, F313&lt;='club records'!$C$22), AND(E313='club records'!$B$23, F313&lt;='club records'!$C$23), AND(E313='club records'!$B$24, F313&lt;='club records'!$C$24), AND(E313='club records'!$B$25, F313&lt;='club records'!$C$25), AND(E313='club records'!$B$26, F313&lt;='club records'!$C$26))), "CR", " ")</f>
        <v xml:space="preserve"> </v>
      </c>
      <c r="P313" s="15" t="str">
        <f>IF(AND(B313=1000, OR(AND(E313='club records'!$B$27, F313&lt;='club records'!$C$27), AND(E313='club records'!$B$28, F313&lt;='club records'!$C$28))), "CR", " ")</f>
        <v xml:space="preserve"> </v>
      </c>
      <c r="Q313" s="15" t="str">
        <f>IF(AND(B313=1500, OR(AND(E313='club records'!$B$29, F313&lt;='club records'!$C$29), AND(E313='club records'!$B$30, F313&lt;='club records'!$C$30), AND(E313='club records'!$B$31, F313&lt;='club records'!$C$31), AND(E313='club records'!$B$32, F313&lt;='club records'!$C$32), AND(E313='club records'!$B$33, F313&lt;='club records'!$C$33))), "CR", " ")</f>
        <v xml:space="preserve"> </v>
      </c>
      <c r="R313" s="15" t="str">
        <f>IF(AND(B313="1600 (Mile)",OR(AND(E313='club records'!$B$34,F313&lt;='club records'!$C$34),AND(E313='club records'!$B$35,F313&lt;='club records'!$C$35),AND(E313='club records'!$B$36,F313&lt;='club records'!$C$36),AND(E313='club records'!$B$37,F313&lt;='club records'!$C$37))),"CR"," ")</f>
        <v xml:space="preserve"> </v>
      </c>
      <c r="S313" s="15" t="str">
        <f>IF(AND(B313=3000, OR(AND(E313='club records'!$B$38, F313&lt;='club records'!$C$38), AND(E313='club records'!$B$39, F313&lt;='club records'!$C$39), AND(E313='club records'!$B$40, F313&lt;='club records'!$C$40), AND(E313='club records'!$B$41, F313&lt;='club records'!$C$41))), "CR", " ")</f>
        <v xml:space="preserve"> </v>
      </c>
      <c r="T313" s="15" t="str">
        <f>IF(AND(B313=5000, OR(AND(E313='club records'!$B$42, F313&lt;='club records'!$C$42), AND(E313='club records'!$B$43, F313&lt;='club records'!$C$43))), "CR", " ")</f>
        <v xml:space="preserve"> </v>
      </c>
      <c r="U313" s="14" t="str">
        <f>IF(AND(B313=10000, OR(AND(E313='club records'!$B$44, F313&lt;='club records'!$C$44), AND(E313='club records'!$B$45, F313&lt;='club records'!$C$45))), "CR", " ")</f>
        <v xml:space="preserve"> </v>
      </c>
      <c r="V313" s="14" t="str">
        <f>IF(AND(B313="high jump", OR(AND(E313='club records'!$F$1, F313&gt;='club records'!$G$1), AND(E313='club records'!$F$2, F313&gt;='club records'!$G$2), AND(E313='club records'!$F$3, F313&gt;='club records'!$G$3), AND(E313='club records'!$F$4, F313&gt;='club records'!$G$4), AND(E313='club records'!$F$5, F313&gt;='club records'!$G$5))), "CR", " ")</f>
        <v xml:space="preserve"> </v>
      </c>
      <c r="W313" s="14" t="str">
        <f>IF(AND(B313="long jump", OR(AND(E313='club records'!$F$6, F313&gt;='club records'!$G$6), AND(E313='club records'!$F$7, F313&gt;='club records'!$G$7), AND(E313='club records'!$F$8, F313&gt;='club records'!$G$8), AND(E313='club records'!$F$9, F313&gt;='club records'!$G$9), AND(E313='club records'!$F$10, F313&gt;='club records'!$G$10))), "CR", " ")</f>
        <v xml:space="preserve"> </v>
      </c>
      <c r="X313" s="14" t="str">
        <f>IF(AND(B313="triple jump", OR(AND(E313='club records'!$F$11, F313&gt;='club records'!$G$11), AND(E313='club records'!$F$12, F313&gt;='club records'!$G$12), AND(E313='club records'!$F$13, F313&gt;='club records'!$G$13), AND(E313='club records'!$F$14, F313&gt;='club records'!$G$14), AND(E313='club records'!$F$15, F313&gt;='club records'!$G$15))), "CR", " ")</f>
        <v xml:space="preserve"> </v>
      </c>
      <c r="Y313" s="14" t="str">
        <f>IF(AND(B313="pole vault", OR(AND(E313='club records'!$F$16, F313&gt;='club records'!$G$16), AND(E313='club records'!$F$17, F313&gt;='club records'!$G$17), AND(E313='club records'!$F$18, F313&gt;='club records'!$G$18), AND(E313='club records'!$F$19, F313&gt;='club records'!$G$19), AND(E313='club records'!$F$20, F313&gt;='club records'!$G$20))), "CR", " ")</f>
        <v xml:space="preserve"> </v>
      </c>
      <c r="Z313" s="14" t="str">
        <f>IF(AND(B313="discus 1", E313='club records'!$F$21, F313&gt;='club records'!$G$21), "CR", " ")</f>
        <v xml:space="preserve"> </v>
      </c>
      <c r="AA313" s="14" t="str">
        <f>IF(AND(B313="discus 1.25", E313='club records'!$F$22, F313&gt;='club records'!$G$22), "CR", " ")</f>
        <v xml:space="preserve"> </v>
      </c>
      <c r="AB313" s="14" t="str">
        <f>IF(AND(B313="discus 1.5", E313='club records'!$F$23, F313&gt;='club records'!$G$23), "CR", " ")</f>
        <v xml:space="preserve"> </v>
      </c>
      <c r="AC313" s="14" t="str">
        <f>IF(AND(B313="discus 1.75", E313='club records'!$F$24, F313&gt;='club records'!$G$24), "CR", " ")</f>
        <v xml:space="preserve"> </v>
      </c>
      <c r="AD313" s="14" t="str">
        <f>IF(AND(B313="discus 2", E313='club records'!$F$25, F313&gt;='club records'!$G$25), "CR", " ")</f>
        <v xml:space="preserve"> </v>
      </c>
      <c r="AE313" s="14" t="str">
        <f>IF(AND(B313="hammer 4", E313='club records'!$F$27, F313&gt;='club records'!$G$27), "CR", " ")</f>
        <v xml:space="preserve"> </v>
      </c>
      <c r="AF313" s="14" t="str">
        <f>IF(AND(B313="hammer 5", E313='club records'!$F$28, F313&gt;='club records'!$G$28), "CR", " ")</f>
        <v xml:space="preserve"> </v>
      </c>
      <c r="AG313" s="14" t="str">
        <f>IF(AND(B313="hammer 6", E313='club records'!$F$29, F313&gt;='club records'!$G$29), "CR", " ")</f>
        <v xml:space="preserve"> </v>
      </c>
      <c r="AH313" s="14" t="str">
        <f>IF(AND(B313="hammer 7.26", E313='club records'!$F$30, F313&gt;='club records'!$G$30), "CR", " ")</f>
        <v xml:space="preserve"> </v>
      </c>
      <c r="AI313" s="14" t="str">
        <f>IF(AND(B313="javelin 400", E313='club records'!$F$31, F313&gt;='club records'!$G$31), "CR", " ")</f>
        <v xml:space="preserve"> </v>
      </c>
      <c r="AJ313" s="14" t="str">
        <f>IF(AND(B313="javelin 600", E313='club records'!$F$32, F313&gt;='club records'!$G$32), "CR", " ")</f>
        <v xml:space="preserve"> </v>
      </c>
      <c r="AK313" s="14" t="str">
        <f>IF(AND(B313="javelin 700", E313='club records'!$F$33, F313&gt;='club records'!$G$33), "CR", " ")</f>
        <v xml:space="preserve"> </v>
      </c>
      <c r="AL313" s="14" t="str">
        <f>IF(AND(B313="javelin 800", OR(AND(E313='club records'!$F$34, F313&gt;='club records'!$G$34), AND(E313='club records'!$F$35, F313&gt;='club records'!$G$35))), "CR", " ")</f>
        <v xml:space="preserve"> </v>
      </c>
      <c r="AM313" s="14" t="str">
        <f>IF(AND(B313="shot 3", E313='club records'!$F$36, F313&gt;='club records'!$G$36), "CR", " ")</f>
        <v xml:space="preserve"> </v>
      </c>
      <c r="AN313" s="14" t="str">
        <f>IF(AND(B313="shot 4", E313='club records'!$F$37, F313&gt;='club records'!$G$37), "CR", " ")</f>
        <v xml:space="preserve"> </v>
      </c>
      <c r="AO313" s="14" t="str">
        <f>IF(AND(B313="shot 5", E313='club records'!$F$38, F313&gt;='club records'!$G$38), "CR", " ")</f>
        <v xml:space="preserve"> </v>
      </c>
      <c r="AP313" s="14" t="str">
        <f>IF(AND(B313="shot 6", E313='club records'!$F$39, F313&gt;='club records'!$G$39), "CR", " ")</f>
        <v xml:space="preserve"> </v>
      </c>
      <c r="AQ313" s="14" t="str">
        <f>IF(AND(B313="shot 7.26", E313='club records'!$F$40, F313&gt;='club records'!$G$40), "CR", " ")</f>
        <v xml:space="preserve"> </v>
      </c>
      <c r="AR313" s="14" t="str">
        <f>IF(AND(B313="60H",OR(AND(E313='club records'!$J$1,F313&lt;='club records'!$K$1),AND(E313='club records'!$J$2,F313&lt;='club records'!$K$2),AND(E313='club records'!$J$3,F313&lt;='club records'!$K$3),AND(E313='club records'!$J$4,F313&lt;='club records'!$K$4),AND(E313='club records'!$J$5,F313&lt;='club records'!$K$5))),"CR"," ")</f>
        <v xml:space="preserve"> </v>
      </c>
      <c r="AS313" s="14" t="str">
        <f>IF(AND(B313="75H", AND(E313='club records'!$J$6, F313&lt;='club records'!$K$6)), "CR", " ")</f>
        <v xml:space="preserve"> </v>
      </c>
      <c r="AT313" s="14" t="str">
        <f>IF(AND(B313="80H", AND(E313='club records'!$J$7, F313&lt;='club records'!$K$7)), "CR", " ")</f>
        <v xml:space="preserve"> </v>
      </c>
      <c r="AU313" s="14" t="str">
        <f>IF(AND(B313="100H", AND(E313='club records'!$J$8, F313&lt;='club records'!$K$8)), "CR", " ")</f>
        <v xml:space="preserve"> </v>
      </c>
      <c r="AV313" s="14" t="str">
        <f>IF(AND(B313="110H", OR(AND(E313='club records'!$J$9, F313&lt;='club records'!$K$9), AND(E313='club records'!$J$10, F313&lt;='club records'!$K$10))), "CR", " ")</f>
        <v xml:space="preserve"> </v>
      </c>
      <c r="AW313" s="14" t="str">
        <f>IF(AND(B313="400H", OR(AND(E313='club records'!$J$11, F313&lt;='club records'!$K$11), AND(E313='club records'!$J$12, F313&lt;='club records'!$K$12), AND(E313='club records'!$J$13, F313&lt;='club records'!$K$13), AND(E313='club records'!$J$14, F313&lt;='club records'!$K$14))), "CR", " ")</f>
        <v xml:space="preserve"> </v>
      </c>
      <c r="AX313" s="14" t="str">
        <f>IF(AND(B313="1500SC", AND(E313='club records'!$J$15, F313&lt;='club records'!$K$15)), "CR", " ")</f>
        <v xml:space="preserve"> </v>
      </c>
      <c r="AY313" s="14" t="str">
        <f>IF(AND(B313="2000SC", OR(AND(E313='club records'!$J$17, F313&lt;='club records'!$K$17), AND(E313='club records'!$J$18, F313&lt;='club records'!$K$18))), "CR", " ")</f>
        <v xml:space="preserve"> </v>
      </c>
      <c r="AZ313" s="14" t="str">
        <f>IF(AND(B313="3000SC", OR(AND(E313='club records'!$J$20, F313&lt;='club records'!$K$20), AND(E313='club records'!$J$21, F313&lt;='club records'!$K$21))), "CR", " ")</f>
        <v xml:space="preserve"> </v>
      </c>
      <c r="BA313" s="15" t="str">
        <f>IF(AND(B313="4x100", OR(AND(E313='club records'!$N$1, F313&lt;='club records'!$O$1), AND(E313='club records'!$N$2, F313&lt;='club records'!$O$2), AND(E313='club records'!$N$3, F313&lt;='club records'!$O$3), AND(E313='club records'!$N$4, F313&lt;='club records'!$O$4), AND(E313='club records'!$N$5, F313&lt;='club records'!$O$5))), "CR", " ")</f>
        <v xml:space="preserve"> </v>
      </c>
      <c r="BB313" s="15" t="str">
        <f>IF(AND(B313="4x200", OR(AND(E313='club records'!$N$6, F313&lt;='club records'!$O$6), AND(E313='club records'!$N$7, F313&lt;='club records'!$O$7), AND(E313='club records'!$N$8, F313&lt;='club records'!$O$8), AND(E313='club records'!$N$9, F313&lt;='club records'!$O$9), AND(E313='club records'!$N$10, F313&lt;='club records'!$O$10))), "CR", " ")</f>
        <v xml:space="preserve"> </v>
      </c>
      <c r="BC313" s="15" t="str">
        <f>IF(AND(B313="4x300", AND(E313='club records'!$N$11, F313&lt;='club records'!$O$11)), "CR", " ")</f>
        <v xml:space="preserve"> </v>
      </c>
      <c r="BD313" s="15" t="str">
        <f>IF(AND(B313="4x400", OR(AND(E313='club records'!$N$12, F313&lt;='club records'!$O$12), AND(E313='club records'!$N$13, F313&lt;='club records'!$O$13), AND(E313='club records'!$N$14, F313&lt;='club records'!$O$14), AND(E313='club records'!$N$15, F313&lt;='club records'!$O$15))), "CR", " ")</f>
        <v xml:space="preserve"> </v>
      </c>
      <c r="BE313" s="15" t="str">
        <f>IF(AND(B313="3x800", OR(AND(E313='club records'!$N$16, F313&lt;='club records'!$O$16), AND(E313='club records'!$N$17, F313&lt;='club records'!$O$17), AND(E313='club records'!$N$18, F313&lt;='club records'!$O$18))), "CR", " ")</f>
        <v xml:space="preserve"> </v>
      </c>
      <c r="BF313" s="15" t="str">
        <f>IF(AND(B313="pentathlon", OR(AND(E313='club records'!$N$21, F313&gt;='club records'!$O$21), AND(E313='club records'!$N$22, F313&gt;='club records'!$O$22),AND(E313='club records'!$N$23, F313&gt;='club records'!$O$23),AND(E313='club records'!$N$24, F313&gt;='club records'!$O$24))), "CR", " ")</f>
        <v xml:space="preserve"> </v>
      </c>
      <c r="BG313" s="15" t="str">
        <f>IF(AND(B313="heptathlon", OR(AND(E313='club records'!$N$26, F313&gt;='club records'!$O$26), AND(E313='club records'!$N$27, F313&gt;='club records'!$O$27))), "CR", " ")</f>
        <v xml:space="preserve"> </v>
      </c>
      <c r="BH313" s="15" t="str">
        <f>IF(AND(B313="decathlon", OR(AND(E313='club records'!$N$29, F313&gt;='club records'!$O$29), AND(E313='club records'!$N$30, F313&gt;='club records'!$O$30),AND(E313='club records'!$N$31, F313&gt;='club records'!$O$31))), "CR", " ")</f>
        <v xml:space="preserve"> </v>
      </c>
    </row>
    <row r="314" spans="1:16333" ht="14.5" x14ac:dyDescent="0.35">
      <c r="A314" s="19" t="s">
        <v>14</v>
      </c>
      <c r="B314" s="33"/>
      <c r="C314" s="14"/>
      <c r="D314" s="14"/>
      <c r="E314" s="34"/>
      <c r="F314" s="35"/>
      <c r="G314" s="37"/>
      <c r="H314" s="14"/>
      <c r="I314" s="14"/>
      <c r="J314" s="15" t="str">
        <f t="shared" si="29"/>
        <v/>
      </c>
      <c r="K314" s="15" t="str">
        <f>IF(AND(B314=100, OR(AND(E314='club records'!$B$6, F314&lt;='club records'!$C$6), AND(E314='club records'!$B$7, F314&lt;='club records'!$C$7), AND(E314='club records'!$B$8, F314&lt;='club records'!$C$8), AND(E314='club records'!$B$9, F314&lt;='club records'!$C$9), AND(E314='club records'!$B$10, F314&lt;='club records'!$C$10))), "CR", " ")</f>
        <v xml:space="preserve"> </v>
      </c>
      <c r="L314" s="15" t="str">
        <f>IF(AND(B314=200, OR(AND(E314='club records'!$B$11, F314&lt;='club records'!$C$11), AND(E314='club records'!$B$12, F314&lt;='club records'!$C$12), AND(E314='club records'!$B$13, F314&lt;='club records'!$C$13), AND(E314='club records'!$B$14, F314&lt;='club records'!$C$14), AND(E314='club records'!$B$15, F314&lt;='club records'!$C$15))), "CR", " ")</f>
        <v xml:space="preserve"> </v>
      </c>
      <c r="M314" s="15" t="str">
        <f>IF(AND(B314=300, OR(AND(E314='club records'!$B$16, F314&lt;='club records'!$C$16), AND(E314='club records'!$B$17, F314&lt;='club records'!$C$17))), "CR", " ")</f>
        <v xml:space="preserve"> </v>
      </c>
      <c r="N314" s="15" t="str">
        <f>IF(AND(B314=400, OR(AND(E314='club records'!$B$18, F314&lt;='club records'!$C$18), AND(E314='club records'!$B$19, F314&lt;='club records'!$C$19), AND(E314='club records'!$B$20, F314&lt;='club records'!$C$20), AND(E314='club records'!$B$21, F314&lt;='club records'!$C$21))), "CR", " ")</f>
        <v xml:space="preserve"> </v>
      </c>
      <c r="O314" s="15" t="str">
        <f>IF(AND(B314=800, OR(AND(E314='club records'!$B$22, F314&lt;='club records'!$C$22), AND(E314='club records'!$B$23, F314&lt;='club records'!$C$23), AND(E314='club records'!$B$24, F314&lt;='club records'!$C$24), AND(E314='club records'!$B$25, F314&lt;='club records'!$C$25), AND(E314='club records'!$B$26, F314&lt;='club records'!$C$26))), "CR", " ")</f>
        <v xml:space="preserve"> </v>
      </c>
      <c r="P314" s="15" t="str">
        <f>IF(AND(B314=1000, OR(AND(E314='club records'!$B$27, F314&lt;='club records'!$C$27), AND(E314='club records'!$B$28, F314&lt;='club records'!$C$28))), "CR", " ")</f>
        <v xml:space="preserve"> </v>
      </c>
      <c r="Q314" s="15" t="str">
        <f>IF(AND(B314=1500, OR(AND(E314='club records'!$B$29, F314&lt;='club records'!$C$29), AND(E314='club records'!$B$30, F314&lt;='club records'!$C$30), AND(E314='club records'!$B$31, F314&lt;='club records'!$C$31), AND(E314='club records'!$B$32, F314&lt;='club records'!$C$32), AND(E314='club records'!$B$33, F314&lt;='club records'!$C$33))), "CR", " ")</f>
        <v xml:space="preserve"> </v>
      </c>
      <c r="R314" s="15" t="str">
        <f>IF(AND(B314="1600 (Mile)",OR(AND(E314='club records'!$B$34,F314&lt;='club records'!$C$34),AND(E314='club records'!$B$35,F314&lt;='club records'!$C$35),AND(E314='club records'!$B$36,F314&lt;='club records'!$C$36),AND(E314='club records'!$B$37,F314&lt;='club records'!$C$37))),"CR"," ")</f>
        <v xml:space="preserve"> </v>
      </c>
      <c r="S314" s="15" t="str">
        <f>IF(AND(B314=3000, OR(AND(E314='club records'!$B$38, F314&lt;='club records'!$C$38), AND(E314='club records'!$B$39, F314&lt;='club records'!$C$39), AND(E314='club records'!$B$40, F314&lt;='club records'!$C$40), AND(E314='club records'!$B$41, F314&lt;='club records'!$C$41))), "CR", " ")</f>
        <v xml:space="preserve"> </v>
      </c>
      <c r="T314" s="15" t="str">
        <f>IF(AND(B314=5000, OR(AND(E314='club records'!$B$42, F314&lt;='club records'!$C$42), AND(E314='club records'!$B$43, F314&lt;='club records'!$C$43))), "CR", " ")</f>
        <v xml:space="preserve"> </v>
      </c>
      <c r="U314" s="14" t="str">
        <f>IF(AND(B314=10000, OR(AND(E314='club records'!$B$44, F314&lt;='club records'!$C$44), AND(E314='club records'!$B$45, F314&lt;='club records'!$C$45))), "CR", " ")</f>
        <v xml:space="preserve"> </v>
      </c>
      <c r="V314" s="14" t="str">
        <f>IF(AND(B314="high jump", OR(AND(E314='club records'!$F$1, F314&gt;='club records'!$G$1), AND(E314='club records'!$F$2, F314&gt;='club records'!$G$2), AND(E314='club records'!$F$3, F314&gt;='club records'!$G$3), AND(E314='club records'!$F$4, F314&gt;='club records'!$G$4), AND(E314='club records'!$F$5, F314&gt;='club records'!$G$5))), "CR", " ")</f>
        <v xml:space="preserve"> </v>
      </c>
      <c r="W314" s="14" t="str">
        <f>IF(AND(B314="long jump", OR(AND(E314='club records'!$F$6, F314&gt;='club records'!$G$6), AND(E314='club records'!$F$7, F314&gt;='club records'!$G$7), AND(E314='club records'!$F$8, F314&gt;='club records'!$G$8), AND(E314='club records'!$F$9, F314&gt;='club records'!$G$9), AND(E314='club records'!$F$10, F314&gt;='club records'!$G$10))), "CR", " ")</f>
        <v xml:space="preserve"> </v>
      </c>
      <c r="X314" s="14" t="str">
        <f>IF(AND(B314="triple jump", OR(AND(E314='club records'!$F$11, F314&gt;='club records'!$G$11), AND(E314='club records'!$F$12, F314&gt;='club records'!$G$12), AND(E314='club records'!$F$13, F314&gt;='club records'!$G$13), AND(E314='club records'!$F$14, F314&gt;='club records'!$G$14), AND(E314='club records'!$F$15, F314&gt;='club records'!$G$15))), "CR", " ")</f>
        <v xml:space="preserve"> </v>
      </c>
      <c r="Y314" s="14" t="str">
        <f>IF(AND(B314="pole vault", OR(AND(E314='club records'!$F$16, F314&gt;='club records'!$G$16), AND(E314='club records'!$F$17, F314&gt;='club records'!$G$17), AND(E314='club records'!$F$18, F314&gt;='club records'!$G$18), AND(E314='club records'!$F$19, F314&gt;='club records'!$G$19), AND(E314='club records'!$F$20, F314&gt;='club records'!$G$20))), "CR", " ")</f>
        <v xml:space="preserve"> </v>
      </c>
      <c r="Z314" s="14" t="str">
        <f>IF(AND(B314="discus 1", E314='club records'!$F$21, F314&gt;='club records'!$G$21), "CR", " ")</f>
        <v xml:space="preserve"> </v>
      </c>
      <c r="AA314" s="14" t="str">
        <f>IF(AND(B314="discus 1.25", E314='club records'!$F$22, F314&gt;='club records'!$G$22), "CR", " ")</f>
        <v xml:space="preserve"> </v>
      </c>
      <c r="AB314" s="14" t="str">
        <f>IF(AND(B314="discus 1.5", E314='club records'!$F$23, F314&gt;='club records'!$G$23), "CR", " ")</f>
        <v xml:space="preserve"> </v>
      </c>
      <c r="AC314" s="14" t="str">
        <f>IF(AND(B314="discus 1.75", E314='club records'!$F$24, F314&gt;='club records'!$G$24), "CR", " ")</f>
        <v xml:space="preserve"> </v>
      </c>
      <c r="AD314" s="14" t="str">
        <f>IF(AND(B314="discus 2", E314='club records'!$F$25, F314&gt;='club records'!$G$25), "CR", " ")</f>
        <v xml:space="preserve"> </v>
      </c>
      <c r="AE314" s="14" t="str">
        <f>IF(AND(B314="hammer 4", E314='club records'!$F$27, F314&gt;='club records'!$G$27), "CR", " ")</f>
        <v xml:space="preserve"> </v>
      </c>
      <c r="AF314" s="14" t="str">
        <f>IF(AND(B314="hammer 5", E314='club records'!$F$28, F314&gt;='club records'!$G$28), "CR", " ")</f>
        <v xml:space="preserve"> </v>
      </c>
      <c r="AG314" s="14" t="str">
        <f>IF(AND(B314="hammer 6", E314='club records'!$F$29, F314&gt;='club records'!$G$29), "CR", " ")</f>
        <v xml:space="preserve"> </v>
      </c>
      <c r="AH314" s="14" t="str">
        <f>IF(AND(B314="hammer 7.26", E314='club records'!$F$30, F314&gt;='club records'!$G$30), "CR", " ")</f>
        <v xml:space="preserve"> </v>
      </c>
      <c r="AI314" s="14" t="str">
        <f>IF(AND(B314="javelin 400", E314='club records'!$F$31, F314&gt;='club records'!$G$31), "CR", " ")</f>
        <v xml:space="preserve"> </v>
      </c>
      <c r="AJ314" s="14" t="str">
        <f>IF(AND(B314="javelin 600", E314='club records'!$F$32, F314&gt;='club records'!$G$32), "CR", " ")</f>
        <v xml:space="preserve"> </v>
      </c>
      <c r="AK314" s="14" t="str">
        <f>IF(AND(B314="javelin 700", E314='club records'!$F$33, F314&gt;='club records'!$G$33), "CR", " ")</f>
        <v xml:space="preserve"> </v>
      </c>
      <c r="AL314" s="14" t="str">
        <f>IF(AND(B314="javelin 800", OR(AND(E314='club records'!$F$34, F314&gt;='club records'!$G$34), AND(E314='club records'!$F$35, F314&gt;='club records'!$G$35))), "CR", " ")</f>
        <v xml:space="preserve"> </v>
      </c>
      <c r="AM314" s="14" t="str">
        <f>IF(AND(B314="shot 3", E314='club records'!$F$36, F314&gt;='club records'!$G$36), "CR", " ")</f>
        <v xml:space="preserve"> </v>
      </c>
      <c r="AN314" s="14" t="str">
        <f>IF(AND(B314="shot 4", E314='club records'!$F$37, F314&gt;='club records'!$G$37), "CR", " ")</f>
        <v xml:space="preserve"> </v>
      </c>
      <c r="AO314" s="14" t="str">
        <f>IF(AND(B314="shot 5", E314='club records'!$F$38, F314&gt;='club records'!$G$38), "CR", " ")</f>
        <v xml:space="preserve"> </v>
      </c>
      <c r="AP314" s="14" t="str">
        <f>IF(AND(B314="shot 6", E314='club records'!$F$39, F314&gt;='club records'!$G$39), "CR", " ")</f>
        <v xml:space="preserve"> </v>
      </c>
      <c r="AQ314" s="14" t="str">
        <f>IF(AND(B314="shot 7.26", E314='club records'!$F$40, F314&gt;='club records'!$G$40), "CR", " ")</f>
        <v xml:space="preserve"> </v>
      </c>
      <c r="AR314" s="14" t="str">
        <f>IF(AND(B314="60H",OR(AND(E314='club records'!$J$1,F314&lt;='club records'!$K$1),AND(E314='club records'!$J$2,F314&lt;='club records'!$K$2),AND(E314='club records'!$J$3,F314&lt;='club records'!$K$3),AND(E314='club records'!$J$4,F314&lt;='club records'!$K$4),AND(E314='club records'!$J$5,F314&lt;='club records'!$K$5))),"CR"," ")</f>
        <v xml:space="preserve"> </v>
      </c>
      <c r="AS314" s="14" t="str">
        <f>IF(AND(B314="75H", AND(E314='club records'!$J$6, F314&lt;='club records'!$K$6)), "CR", " ")</f>
        <v xml:space="preserve"> </v>
      </c>
      <c r="AT314" s="14" t="str">
        <f>IF(AND(B314="80H", AND(E314='club records'!$J$7, F314&lt;='club records'!$K$7)), "CR", " ")</f>
        <v xml:space="preserve"> </v>
      </c>
      <c r="AU314" s="14" t="str">
        <f>IF(AND(B314="100H", AND(E314='club records'!$J$8, F314&lt;='club records'!$K$8)), "CR", " ")</f>
        <v xml:space="preserve"> </v>
      </c>
      <c r="AV314" s="14" t="str">
        <f>IF(AND(B314="110H", OR(AND(E314='club records'!$J$9, F314&lt;='club records'!$K$9), AND(E314='club records'!$J$10, F314&lt;='club records'!$K$10))), "CR", " ")</f>
        <v xml:space="preserve"> </v>
      </c>
      <c r="AW314" s="14" t="str">
        <f>IF(AND(B314="400H", OR(AND(E314='club records'!$J$11, F314&lt;='club records'!$K$11), AND(E314='club records'!$J$12, F314&lt;='club records'!$K$12), AND(E314='club records'!$J$13, F314&lt;='club records'!$K$13), AND(E314='club records'!$J$14, F314&lt;='club records'!$K$14))), "CR", " ")</f>
        <v xml:space="preserve"> </v>
      </c>
      <c r="AX314" s="14" t="str">
        <f>IF(AND(B314="1500SC", AND(E314='club records'!$J$15, F314&lt;='club records'!$K$15)), "CR", " ")</f>
        <v xml:space="preserve"> </v>
      </c>
      <c r="AY314" s="14" t="str">
        <f>IF(AND(B314="2000SC", OR(AND(E314='club records'!$J$17, F314&lt;='club records'!$K$17), AND(E314='club records'!$J$18, F314&lt;='club records'!$K$18))), "CR", " ")</f>
        <v xml:space="preserve"> </v>
      </c>
      <c r="AZ314" s="14" t="str">
        <f>IF(AND(B314="3000SC", OR(AND(E314='club records'!$J$20, F314&lt;='club records'!$K$20), AND(E314='club records'!$J$21, F314&lt;='club records'!$K$21))), "CR", " ")</f>
        <v xml:space="preserve"> </v>
      </c>
      <c r="BA314" s="15" t="str">
        <f>IF(AND(B314="4x100", OR(AND(E314='club records'!$N$1, F314&lt;='club records'!$O$1), AND(E314='club records'!$N$2, F314&lt;='club records'!$O$2), AND(E314='club records'!$N$3, F314&lt;='club records'!$O$3), AND(E314='club records'!$N$4, F314&lt;='club records'!$O$4), AND(E314='club records'!$N$5, F314&lt;='club records'!$O$5))), "CR", " ")</f>
        <v xml:space="preserve"> </v>
      </c>
      <c r="BB314" s="15" t="str">
        <f>IF(AND(B314="4x200", OR(AND(E314='club records'!$N$6, F314&lt;='club records'!$O$6), AND(E314='club records'!$N$7, F314&lt;='club records'!$O$7), AND(E314='club records'!$N$8, F314&lt;='club records'!$O$8), AND(E314='club records'!$N$9, F314&lt;='club records'!$O$9), AND(E314='club records'!$N$10, F314&lt;='club records'!$O$10))), "CR", " ")</f>
        <v xml:space="preserve"> </v>
      </c>
      <c r="BC314" s="15" t="str">
        <f>IF(AND(B314="4x300", AND(E314='club records'!$N$11, F314&lt;='club records'!$O$11)), "CR", " ")</f>
        <v xml:space="preserve"> </v>
      </c>
      <c r="BD314" s="15" t="str">
        <f>IF(AND(B314="4x400", OR(AND(E314='club records'!$N$12, F314&lt;='club records'!$O$12), AND(E314='club records'!$N$13, F314&lt;='club records'!$O$13), AND(E314='club records'!$N$14, F314&lt;='club records'!$O$14), AND(E314='club records'!$N$15, F314&lt;='club records'!$O$15))), "CR", " ")</f>
        <v xml:space="preserve"> </v>
      </c>
      <c r="BE314" s="15" t="str">
        <f>IF(AND(B314="3x800", OR(AND(E314='club records'!$N$16, F314&lt;='club records'!$O$16), AND(E314='club records'!$N$17, F314&lt;='club records'!$O$17), AND(E314='club records'!$N$18, F314&lt;='club records'!$O$18))), "CR", " ")</f>
        <v xml:space="preserve"> </v>
      </c>
      <c r="BF314" s="15" t="str">
        <f>IF(AND(B314="pentathlon", OR(AND(E314='club records'!$N$21, F314&gt;='club records'!$O$21), AND(E314='club records'!$N$22, F314&gt;='club records'!$O$22),AND(E314='club records'!$N$23, F314&gt;='club records'!$O$23),AND(E314='club records'!$N$24, F314&gt;='club records'!$O$24))), "CR", " ")</f>
        <v xml:space="preserve"> </v>
      </c>
      <c r="BG314" s="15" t="str">
        <f>IF(AND(B314="heptathlon", OR(AND(E314='club records'!$N$26, F314&gt;='club records'!$O$26), AND(E314='club records'!$N$27, F314&gt;='club records'!$O$27))), "CR", " ")</f>
        <v xml:space="preserve"> </v>
      </c>
      <c r="BH314" s="15" t="str">
        <f>IF(AND(B314="decathlon", OR(AND(E314='club records'!$N$29, F314&gt;='club records'!$O$29), AND(E314='club records'!$N$30, F314&gt;='club records'!$O$30),AND(E314='club records'!$N$31, F314&gt;='club records'!$O$31))), "CR", " ")</f>
        <v xml:space="preserve"> </v>
      </c>
    </row>
    <row r="315" spans="1:16333" ht="14.5" x14ac:dyDescent="0.35">
      <c r="A315" s="1" t="s">
        <v>12</v>
      </c>
      <c r="B315" s="2">
        <v>100</v>
      </c>
      <c r="C315" s="1" t="s">
        <v>171</v>
      </c>
      <c r="D315" s="1" t="s">
        <v>172</v>
      </c>
      <c r="E315" s="19" t="s">
        <v>12</v>
      </c>
      <c r="F315" s="20">
        <v>10.67</v>
      </c>
      <c r="G315" s="27">
        <v>43610</v>
      </c>
      <c r="H315" s="1" t="s">
        <v>332</v>
      </c>
      <c r="I315" s="1" t="s">
        <v>369</v>
      </c>
      <c r="J315" s="15" t="str">
        <f t="shared" si="29"/>
        <v/>
      </c>
      <c r="K315" s="15" t="str">
        <f>IF(AND(B315=100, OR(AND(E315='club records'!$B$6, F315&lt;='club records'!$C$6), AND(E315='club records'!$B$7, F315&lt;='club records'!$C$7), AND(E315='club records'!$B$8, F315&lt;='club records'!$C$8), AND(E315='club records'!$B$9, F315&lt;='club records'!$C$9), AND(E315='club records'!$B$10, F315&lt;='club records'!$C$10))), "CR", " ")</f>
        <v xml:space="preserve"> </v>
      </c>
      <c r="L315" s="15" t="str">
        <f>IF(AND(B315=200, OR(AND(E315='club records'!$B$11, F315&lt;='club records'!$C$11), AND(E315='club records'!$B$12, F315&lt;='club records'!$C$12), AND(E315='club records'!$B$13, F315&lt;='club records'!$C$13), AND(E315='club records'!$B$14, F315&lt;='club records'!$C$14), AND(E315='club records'!$B$15, F315&lt;='club records'!$C$15))), "CR", " ")</f>
        <v xml:space="preserve"> </v>
      </c>
      <c r="M315" s="15" t="str">
        <f>IF(AND(B315=300, OR(AND(E315='club records'!$B$16, F315&lt;='club records'!$C$16), AND(E315='club records'!$B$17, F315&lt;='club records'!$C$17))), "CR", " ")</f>
        <v xml:space="preserve"> </v>
      </c>
      <c r="N315" s="15" t="str">
        <f>IF(AND(B315=400, OR(AND(E315='club records'!$B$18, F315&lt;='club records'!$C$18), AND(E315='club records'!$B$19, F315&lt;='club records'!$C$19), AND(E315='club records'!$B$20, F315&lt;='club records'!$C$20), AND(E315='club records'!$B$21, F315&lt;='club records'!$C$21))), "CR", " ")</f>
        <v xml:space="preserve"> </v>
      </c>
      <c r="O315" s="15" t="str">
        <f>IF(AND(B315=800, OR(AND(E315='club records'!$B$22, F315&lt;='club records'!$C$22), AND(E315='club records'!$B$23, F315&lt;='club records'!$C$23), AND(E315='club records'!$B$24, F315&lt;='club records'!$C$24), AND(E315='club records'!$B$25, F315&lt;='club records'!$C$25), AND(E315='club records'!$B$26, F315&lt;='club records'!$C$26))), "CR", " ")</f>
        <v xml:space="preserve"> </v>
      </c>
      <c r="P315" s="15" t="str">
        <f>IF(AND(B315=1000, OR(AND(E315='club records'!$B$27, F315&lt;='club records'!$C$27), AND(E315='club records'!$B$28, F315&lt;='club records'!$C$28))), "CR", " ")</f>
        <v xml:space="preserve"> </v>
      </c>
      <c r="Q315" s="15" t="str">
        <f>IF(AND(B315=1500, OR(AND(E315='club records'!$B$29, F315&lt;='club records'!$C$29), AND(E315='club records'!$B$30, F315&lt;='club records'!$C$30), AND(E315='club records'!$B$31, F315&lt;='club records'!$C$31), AND(E315='club records'!$B$32, F315&lt;='club records'!$C$32), AND(E315='club records'!$B$33, F315&lt;='club records'!$C$33))), "CR", " ")</f>
        <v xml:space="preserve"> </v>
      </c>
      <c r="R315" s="15" t="str">
        <f>IF(AND(B315="1600 (Mile)",OR(AND(E315='club records'!$B$34,F315&lt;='club records'!$C$34),AND(E315='club records'!$B$35,F315&lt;='club records'!$C$35),AND(E315='club records'!$B$36,F315&lt;='club records'!$C$36),AND(E315='club records'!$B$37,F315&lt;='club records'!$C$37))),"CR"," ")</f>
        <v xml:space="preserve"> </v>
      </c>
      <c r="S315" s="15" t="str">
        <f>IF(AND(B315=3000, OR(AND(E315='club records'!$B$38, F315&lt;='club records'!$C$38), AND(E315='club records'!$B$39, F315&lt;='club records'!$C$39), AND(E315='club records'!$B$40, F315&lt;='club records'!$C$40), AND(E315='club records'!$B$41, F315&lt;='club records'!$C$41))), "CR", " ")</f>
        <v xml:space="preserve"> </v>
      </c>
      <c r="T315" s="15" t="str">
        <f>IF(AND(B315=5000, OR(AND(E315='club records'!$B$42, F315&lt;='club records'!$C$42), AND(E315='club records'!$B$43, F315&lt;='club records'!$C$43))), "CR", " ")</f>
        <v xml:space="preserve"> </v>
      </c>
      <c r="U315" s="14" t="str">
        <f>IF(AND(B315=10000, OR(AND(E315='club records'!$B$44, F315&lt;='club records'!$C$44), AND(E315='club records'!$B$45, F315&lt;='club records'!$C$45))), "CR", " ")</f>
        <v xml:space="preserve"> </v>
      </c>
      <c r="V315" s="14" t="str">
        <f>IF(AND(B315="high jump", OR(AND(E315='club records'!$F$1, F315&gt;='club records'!$G$1), AND(E315='club records'!$F$2, F315&gt;='club records'!$G$2), AND(E315='club records'!$F$3, F315&gt;='club records'!$G$3), AND(E315='club records'!$F$4, F315&gt;='club records'!$G$4), AND(E315='club records'!$F$5, F315&gt;='club records'!$G$5))), "CR", " ")</f>
        <v xml:space="preserve"> </v>
      </c>
      <c r="W315" s="14" t="str">
        <f>IF(AND(B315="long jump", OR(AND(E315='club records'!$F$6, F315&gt;='club records'!$G$6), AND(E315='club records'!$F$7, F315&gt;='club records'!$G$7), AND(E315='club records'!$F$8, F315&gt;='club records'!$G$8), AND(E315='club records'!$F$9, F315&gt;='club records'!$G$9), AND(E315='club records'!$F$10, F315&gt;='club records'!$G$10))), "CR", " ")</f>
        <v xml:space="preserve"> </v>
      </c>
      <c r="X315" s="14" t="str">
        <f>IF(AND(B315="triple jump", OR(AND(E315='club records'!$F$11, F315&gt;='club records'!$G$11), AND(E315='club records'!$F$12, F315&gt;='club records'!$G$12), AND(E315='club records'!$F$13, F315&gt;='club records'!$G$13), AND(E315='club records'!$F$14, F315&gt;='club records'!$G$14), AND(E315='club records'!$F$15, F315&gt;='club records'!$G$15))), "CR", " ")</f>
        <v xml:space="preserve"> </v>
      </c>
      <c r="Y315" s="14" t="str">
        <f>IF(AND(B315="pole vault", OR(AND(E315='club records'!$F$16, F315&gt;='club records'!$G$16), AND(E315='club records'!$F$17, F315&gt;='club records'!$G$17), AND(E315='club records'!$F$18, F315&gt;='club records'!$G$18), AND(E315='club records'!$F$19, F315&gt;='club records'!$G$19), AND(E315='club records'!$F$20, F315&gt;='club records'!$G$20))), "CR", " ")</f>
        <v xml:space="preserve"> </v>
      </c>
      <c r="Z315" s="14" t="str">
        <f>IF(AND(B315="discus 1", E315='club records'!$F$21, F315&gt;='club records'!$G$21), "CR", " ")</f>
        <v xml:space="preserve"> </v>
      </c>
      <c r="AA315" s="14" t="str">
        <f>IF(AND(B315="discus 1.25", E315='club records'!$F$22, F315&gt;='club records'!$G$22), "CR", " ")</f>
        <v xml:space="preserve"> </v>
      </c>
      <c r="AB315" s="14" t="str">
        <f>IF(AND(B315="discus 1.5", E315='club records'!$F$23, F315&gt;='club records'!$G$23), "CR", " ")</f>
        <v xml:space="preserve"> </v>
      </c>
      <c r="AC315" s="14" t="str">
        <f>IF(AND(B315="discus 1.75", E315='club records'!$F$24, F315&gt;='club records'!$G$24), "CR", " ")</f>
        <v xml:space="preserve"> </v>
      </c>
      <c r="AD315" s="14" t="str">
        <f>IF(AND(B315="discus 2", E315='club records'!$F$25, F315&gt;='club records'!$G$25), "CR", " ")</f>
        <v xml:space="preserve"> </v>
      </c>
      <c r="AE315" s="14" t="str">
        <f>IF(AND(B315="hammer 4", E315='club records'!$F$27, F315&gt;='club records'!$G$27), "CR", " ")</f>
        <v xml:space="preserve"> </v>
      </c>
      <c r="AF315" s="14" t="str">
        <f>IF(AND(B315="hammer 5", E315='club records'!$F$28, F315&gt;='club records'!$G$28), "CR", " ")</f>
        <v xml:space="preserve"> </v>
      </c>
      <c r="AG315" s="14" t="str">
        <f>IF(AND(B315="hammer 6", E315='club records'!$F$29, F315&gt;='club records'!$G$29), "CR", " ")</f>
        <v xml:space="preserve"> </v>
      </c>
      <c r="AH315" s="14" t="str">
        <f>IF(AND(B315="hammer 7.26", E315='club records'!$F$30, F315&gt;='club records'!$G$30), "CR", " ")</f>
        <v xml:space="preserve"> </v>
      </c>
      <c r="AI315" s="14" t="str">
        <f>IF(AND(B315="javelin 400", E315='club records'!$F$31, F315&gt;='club records'!$G$31), "CR", " ")</f>
        <v xml:space="preserve"> </v>
      </c>
      <c r="AJ315" s="14" t="str">
        <f>IF(AND(B315="javelin 600", E315='club records'!$F$32, F315&gt;='club records'!$G$32), "CR", " ")</f>
        <v xml:space="preserve"> </v>
      </c>
      <c r="AK315" s="14" t="str">
        <f>IF(AND(B315="javelin 700", E315='club records'!$F$33, F315&gt;='club records'!$G$33), "CR", " ")</f>
        <v xml:space="preserve"> </v>
      </c>
      <c r="AL315" s="14" t="str">
        <f>IF(AND(B315="javelin 800", OR(AND(E315='club records'!$F$34, F315&gt;='club records'!$G$34), AND(E315='club records'!$F$35, F315&gt;='club records'!$G$35))), "CR", " ")</f>
        <v xml:space="preserve"> </v>
      </c>
      <c r="AM315" s="14" t="str">
        <f>IF(AND(B315="shot 3", E315='club records'!$F$36, F315&gt;='club records'!$G$36), "CR", " ")</f>
        <v xml:space="preserve"> </v>
      </c>
      <c r="AN315" s="14" t="str">
        <f>IF(AND(B315="shot 4", E315='club records'!$F$37, F315&gt;='club records'!$G$37), "CR", " ")</f>
        <v xml:space="preserve"> </v>
      </c>
      <c r="AO315" s="14" t="str">
        <f>IF(AND(B315="shot 5", E315='club records'!$F$38, F315&gt;='club records'!$G$38), "CR", " ")</f>
        <v xml:space="preserve"> </v>
      </c>
      <c r="AP315" s="14" t="str">
        <f>IF(AND(B315="shot 6", E315='club records'!$F$39, F315&gt;='club records'!$G$39), "CR", " ")</f>
        <v xml:space="preserve"> </v>
      </c>
      <c r="AQ315" s="14" t="str">
        <f>IF(AND(B315="shot 7.26", E315='club records'!$F$40, F315&gt;='club records'!$G$40), "CR", " ")</f>
        <v xml:space="preserve"> </v>
      </c>
      <c r="AR315" s="14" t="str">
        <f>IF(AND(B315="60H",OR(AND(E315='club records'!$J$1,F315&lt;='club records'!$K$1),AND(E315='club records'!$J$2,F315&lt;='club records'!$K$2),AND(E315='club records'!$J$3,F315&lt;='club records'!$K$3),AND(E315='club records'!$J$4,F315&lt;='club records'!$K$4),AND(E315='club records'!$J$5,F315&lt;='club records'!$K$5))),"CR"," ")</f>
        <v xml:space="preserve"> </v>
      </c>
      <c r="AS315" s="14" t="str">
        <f>IF(AND(B315="75H", AND(E315='club records'!$J$6, F315&lt;='club records'!$K$6)), "CR", " ")</f>
        <v xml:space="preserve"> </v>
      </c>
      <c r="AT315" s="14" t="str">
        <f>IF(AND(B315="80H", AND(E315='club records'!$J$7, F315&lt;='club records'!$K$7)), "CR", " ")</f>
        <v xml:space="preserve"> </v>
      </c>
      <c r="AU315" s="14" t="str">
        <f>IF(AND(B315="100H", AND(E315='club records'!$J$8, F315&lt;='club records'!$K$8)), "CR", " ")</f>
        <v xml:space="preserve"> </v>
      </c>
      <c r="AV315" s="14" t="str">
        <f>IF(AND(B315="110H", OR(AND(E315='club records'!$J$9, F315&lt;='club records'!$K$9), AND(E315='club records'!$J$10, F315&lt;='club records'!$K$10))), "CR", " ")</f>
        <v xml:space="preserve"> </v>
      </c>
      <c r="AW315" s="14" t="str">
        <f>IF(AND(B315="400H", OR(AND(E315='club records'!$J$11, F315&lt;='club records'!$K$11), AND(E315='club records'!$J$12, F315&lt;='club records'!$K$12), AND(E315='club records'!$J$13, F315&lt;='club records'!$K$13), AND(E315='club records'!$J$14, F315&lt;='club records'!$K$14))), "CR", " ")</f>
        <v xml:space="preserve"> </v>
      </c>
      <c r="AX315" s="14" t="str">
        <f>IF(AND(B315="1500SC", AND(E315='club records'!$J$15, F315&lt;='club records'!$K$15)), "CR", " ")</f>
        <v xml:space="preserve"> </v>
      </c>
      <c r="AY315" s="14" t="str">
        <f>IF(AND(B315="2000SC", OR(AND(E315='club records'!$J$17, F315&lt;='club records'!$K$17), AND(E315='club records'!$J$18, F315&lt;='club records'!$K$18))), "CR", " ")</f>
        <v xml:space="preserve"> </v>
      </c>
      <c r="AZ315" s="14" t="str">
        <f>IF(AND(B315="3000SC", OR(AND(E315='club records'!$J$20, F315&lt;='club records'!$K$20), AND(E315='club records'!$J$21, F315&lt;='club records'!$K$21))), "CR", " ")</f>
        <v xml:space="preserve"> </v>
      </c>
      <c r="BA315" s="15" t="str">
        <f>IF(AND(B315="4x100", OR(AND(E315='club records'!$N$1, F315&lt;='club records'!$O$1), AND(E315='club records'!$N$2, F315&lt;='club records'!$O$2), AND(E315='club records'!$N$3, F315&lt;='club records'!$O$3), AND(E315='club records'!$N$4, F315&lt;='club records'!$O$4), AND(E315='club records'!$N$5, F315&lt;='club records'!$O$5))), "CR", " ")</f>
        <v xml:space="preserve"> </v>
      </c>
      <c r="BB315" s="15" t="str">
        <f>IF(AND(B315="4x200", OR(AND(E315='club records'!$N$6, F315&lt;='club records'!$O$6), AND(E315='club records'!$N$7, F315&lt;='club records'!$O$7), AND(E315='club records'!$N$8, F315&lt;='club records'!$O$8), AND(E315='club records'!$N$9, F315&lt;='club records'!$O$9), AND(E315='club records'!$N$10, F315&lt;='club records'!$O$10))), "CR", " ")</f>
        <v xml:space="preserve"> </v>
      </c>
      <c r="BC315" s="15" t="str">
        <f>IF(AND(B315="4x300", AND(E315='club records'!$N$11, F315&lt;='club records'!$O$11)), "CR", " ")</f>
        <v xml:space="preserve"> </v>
      </c>
      <c r="BD315" s="15" t="str">
        <f>IF(AND(B315="4x400", OR(AND(E315='club records'!$N$12, F315&lt;='club records'!$O$12), AND(E315='club records'!$N$13, F315&lt;='club records'!$O$13), AND(E315='club records'!$N$14, F315&lt;='club records'!$O$14), AND(E315='club records'!$N$15, F315&lt;='club records'!$O$15))), "CR", " ")</f>
        <v xml:space="preserve"> </v>
      </c>
      <c r="BE315" s="15" t="str">
        <f>IF(AND(B315="3x800", OR(AND(E315='club records'!$N$16, F315&lt;='club records'!$O$16), AND(E315='club records'!$N$17, F315&lt;='club records'!$O$17), AND(E315='club records'!$N$18, F315&lt;='club records'!$O$18))), "CR", " ")</f>
        <v xml:space="preserve"> </v>
      </c>
      <c r="BF315" s="15" t="str">
        <f>IF(AND(B315="pentathlon", OR(AND(E315='club records'!$N$21, F315&gt;='club records'!$O$21), AND(E315='club records'!$N$22, F315&gt;='club records'!$O$22),AND(E315='club records'!$N$23, F315&gt;='club records'!$O$23),AND(E315='club records'!$N$24, F315&gt;='club records'!$O$24))), "CR", " ")</f>
        <v xml:space="preserve"> </v>
      </c>
      <c r="BG315" s="15" t="str">
        <f>IF(AND(B315="heptathlon", OR(AND(E315='club records'!$N$26, F315&gt;='club records'!$O$26), AND(E315='club records'!$N$27, F315&gt;='club records'!$O$27))), "CR", " ")</f>
        <v xml:space="preserve"> </v>
      </c>
      <c r="BH315" s="15" t="str">
        <f>IF(AND(B315="decathlon", OR(AND(E315='club records'!$N$29, F315&gt;='club records'!$O$29), AND(E315='club records'!$N$30, F315&gt;='club records'!$O$30),AND(E315='club records'!$N$31, F315&gt;='club records'!$O$31))), "CR", " ")</f>
        <v xml:space="preserve"> </v>
      </c>
    </row>
    <row r="316" spans="1:16333" ht="14.5" x14ac:dyDescent="0.35">
      <c r="A316" s="1" t="s">
        <v>12</v>
      </c>
      <c r="B316" s="2">
        <v>100</v>
      </c>
      <c r="C316" s="1" t="s">
        <v>40</v>
      </c>
      <c r="D316" s="1" t="s">
        <v>41</v>
      </c>
      <c r="E316" s="19" t="s">
        <v>12</v>
      </c>
      <c r="F316" s="20">
        <v>11.13</v>
      </c>
      <c r="G316" s="26">
        <v>43670</v>
      </c>
      <c r="H316" s="1" t="s">
        <v>387</v>
      </c>
      <c r="I316" s="1" t="s">
        <v>468</v>
      </c>
      <c r="J316" s="15" t="str">
        <f t="shared" si="29"/>
        <v/>
      </c>
      <c r="K316" s="15" t="str">
        <f>IF(AND(B316=100, OR(AND(E316='club records'!$B$6, F316&lt;='club records'!$C$6), AND(E316='club records'!$B$7, F316&lt;='club records'!$C$7), AND(E316='club records'!$B$8, F316&lt;='club records'!$C$8), AND(E316='club records'!$B$9, F316&lt;='club records'!$C$9), AND(E316='club records'!$B$10, F316&lt;='club records'!$C$10))), "CR", " ")</f>
        <v xml:space="preserve"> </v>
      </c>
      <c r="L316" s="15" t="str">
        <f>IF(AND(B316=200, OR(AND(E316='club records'!$B$11, F316&lt;='club records'!$C$11), AND(E316='club records'!$B$12, F316&lt;='club records'!$C$12), AND(E316='club records'!$B$13, F316&lt;='club records'!$C$13), AND(E316='club records'!$B$14, F316&lt;='club records'!$C$14), AND(E316='club records'!$B$15, F316&lt;='club records'!$C$15))), "CR", " ")</f>
        <v xml:space="preserve"> </v>
      </c>
      <c r="M316" s="15" t="str">
        <f>IF(AND(B316=300, OR(AND(E316='club records'!$B$16, F316&lt;='club records'!$C$16), AND(E316='club records'!$B$17, F316&lt;='club records'!$C$17))), "CR", " ")</f>
        <v xml:space="preserve"> </v>
      </c>
      <c r="N316" s="15" t="str">
        <f>IF(AND(B316=400, OR(AND(E316='club records'!$B$18, F316&lt;='club records'!$C$18), AND(E316='club records'!$B$19, F316&lt;='club records'!$C$19), AND(E316='club records'!$B$20, F316&lt;='club records'!$C$20), AND(E316='club records'!$B$21, F316&lt;='club records'!$C$21))), "CR", " ")</f>
        <v xml:space="preserve"> </v>
      </c>
      <c r="O316" s="15" t="str">
        <f>IF(AND(B316=800, OR(AND(E316='club records'!$B$22, F316&lt;='club records'!$C$22), AND(E316='club records'!$B$23, F316&lt;='club records'!$C$23), AND(E316='club records'!$B$24, F316&lt;='club records'!$C$24), AND(E316='club records'!$B$25, F316&lt;='club records'!$C$25), AND(E316='club records'!$B$26, F316&lt;='club records'!$C$26))), "CR", " ")</f>
        <v xml:space="preserve"> </v>
      </c>
      <c r="P316" s="15" t="str">
        <f>IF(AND(B316=1000, OR(AND(E316='club records'!$B$27, F316&lt;='club records'!$C$27), AND(E316='club records'!$B$28, F316&lt;='club records'!$C$28))), "CR", " ")</f>
        <v xml:space="preserve"> </v>
      </c>
      <c r="Q316" s="15" t="str">
        <f>IF(AND(B316=1500, OR(AND(E316='club records'!$B$29, F316&lt;='club records'!$C$29), AND(E316='club records'!$B$30, F316&lt;='club records'!$C$30), AND(E316='club records'!$B$31, F316&lt;='club records'!$C$31), AND(E316='club records'!$B$32, F316&lt;='club records'!$C$32), AND(E316='club records'!$B$33, F316&lt;='club records'!$C$33))), "CR", " ")</f>
        <v xml:space="preserve"> </v>
      </c>
      <c r="R316" s="15" t="str">
        <f>IF(AND(B316="1600 (Mile)",OR(AND(E316='club records'!$B$34,F316&lt;='club records'!$C$34),AND(E316='club records'!$B$35,F316&lt;='club records'!$C$35),AND(E316='club records'!$B$36,F316&lt;='club records'!$C$36),AND(E316='club records'!$B$37,F316&lt;='club records'!$C$37))),"CR"," ")</f>
        <v xml:space="preserve"> </v>
      </c>
      <c r="S316" s="15" t="str">
        <f>IF(AND(B316=3000, OR(AND(E316='club records'!$B$38, F316&lt;='club records'!$C$38), AND(E316='club records'!$B$39, F316&lt;='club records'!$C$39), AND(E316='club records'!$B$40, F316&lt;='club records'!$C$40), AND(E316='club records'!$B$41, F316&lt;='club records'!$C$41))), "CR", " ")</f>
        <v xml:space="preserve"> </v>
      </c>
      <c r="T316" s="15" t="str">
        <f>IF(AND(B316=5000, OR(AND(E316='club records'!$B$42, F316&lt;='club records'!$C$42), AND(E316='club records'!$B$43, F316&lt;='club records'!$C$43))), "CR", " ")</f>
        <v xml:space="preserve"> </v>
      </c>
      <c r="U316" s="14" t="str">
        <f>IF(AND(B316=10000, OR(AND(E316='club records'!$B$44, F316&lt;='club records'!$C$44), AND(E316='club records'!$B$45, F316&lt;='club records'!$C$45))), "CR", " ")</f>
        <v xml:space="preserve"> </v>
      </c>
      <c r="V316" s="14" t="str">
        <f>IF(AND(B316="high jump", OR(AND(E316='club records'!$F$1, F316&gt;='club records'!$G$1), AND(E316='club records'!$F$2, F316&gt;='club records'!$G$2), AND(E316='club records'!$F$3, F316&gt;='club records'!$G$3), AND(E316='club records'!$F$4, F316&gt;='club records'!$G$4), AND(E316='club records'!$F$5, F316&gt;='club records'!$G$5))), "CR", " ")</f>
        <v xml:space="preserve"> </v>
      </c>
      <c r="W316" s="14" t="str">
        <f>IF(AND(B316="long jump", OR(AND(E316='club records'!$F$6, F316&gt;='club records'!$G$6), AND(E316='club records'!$F$7, F316&gt;='club records'!$G$7), AND(E316='club records'!$F$8, F316&gt;='club records'!$G$8), AND(E316='club records'!$F$9, F316&gt;='club records'!$G$9), AND(E316='club records'!$F$10, F316&gt;='club records'!$G$10))), "CR", " ")</f>
        <v xml:space="preserve"> </v>
      </c>
      <c r="X316" s="14" t="str">
        <f>IF(AND(B316="triple jump", OR(AND(E316='club records'!$F$11, F316&gt;='club records'!$G$11), AND(E316='club records'!$F$12, F316&gt;='club records'!$G$12), AND(E316='club records'!$F$13, F316&gt;='club records'!$G$13), AND(E316='club records'!$F$14, F316&gt;='club records'!$G$14), AND(E316='club records'!$F$15, F316&gt;='club records'!$G$15))), "CR", " ")</f>
        <v xml:space="preserve"> </v>
      </c>
      <c r="Y316" s="14" t="str">
        <f>IF(AND(B316="pole vault", OR(AND(E316='club records'!$F$16, F316&gt;='club records'!$G$16), AND(E316='club records'!$F$17, F316&gt;='club records'!$G$17), AND(E316='club records'!$F$18, F316&gt;='club records'!$G$18), AND(E316='club records'!$F$19, F316&gt;='club records'!$G$19), AND(E316='club records'!$F$20, F316&gt;='club records'!$G$20))), "CR", " ")</f>
        <v xml:space="preserve"> </v>
      </c>
      <c r="Z316" s="14" t="str">
        <f>IF(AND(B316="discus 1", E316='club records'!$F$21, F316&gt;='club records'!$G$21), "CR", " ")</f>
        <v xml:space="preserve"> </v>
      </c>
      <c r="AA316" s="14" t="str">
        <f>IF(AND(B316="discus 1.25", E316='club records'!$F$22, F316&gt;='club records'!$G$22), "CR", " ")</f>
        <v xml:space="preserve"> </v>
      </c>
      <c r="AB316" s="14" t="str">
        <f>IF(AND(B316="discus 1.5", E316='club records'!$F$23, F316&gt;='club records'!$G$23), "CR", " ")</f>
        <v xml:space="preserve"> </v>
      </c>
      <c r="AC316" s="14" t="str">
        <f>IF(AND(B316="discus 1.75", E316='club records'!$F$24, F316&gt;='club records'!$G$24), "CR", " ")</f>
        <v xml:space="preserve"> </v>
      </c>
      <c r="AD316" s="14" t="str">
        <f>IF(AND(B316="discus 2", E316='club records'!$F$25, F316&gt;='club records'!$G$25), "CR", " ")</f>
        <v xml:space="preserve"> </v>
      </c>
      <c r="AE316" s="14" t="str">
        <f>IF(AND(B316="hammer 4", E316='club records'!$F$27, F316&gt;='club records'!$G$27), "CR", " ")</f>
        <v xml:space="preserve"> </v>
      </c>
      <c r="AF316" s="14" t="str">
        <f>IF(AND(B316="hammer 5", E316='club records'!$F$28, F316&gt;='club records'!$G$28), "CR", " ")</f>
        <v xml:space="preserve"> </v>
      </c>
      <c r="AG316" s="14" t="str">
        <f>IF(AND(B316="hammer 6", E316='club records'!$F$29, F316&gt;='club records'!$G$29), "CR", " ")</f>
        <v xml:space="preserve"> </v>
      </c>
      <c r="AH316" s="14" t="str">
        <f>IF(AND(B316="hammer 7.26", E316='club records'!$F$30, F316&gt;='club records'!$G$30), "CR", " ")</f>
        <v xml:space="preserve"> </v>
      </c>
      <c r="AI316" s="14" t="str">
        <f>IF(AND(B316="javelin 400", E316='club records'!$F$31, F316&gt;='club records'!$G$31), "CR", " ")</f>
        <v xml:space="preserve"> </v>
      </c>
      <c r="AJ316" s="14" t="str">
        <f>IF(AND(B316="javelin 600", E316='club records'!$F$32, F316&gt;='club records'!$G$32), "CR", " ")</f>
        <v xml:space="preserve"> </v>
      </c>
      <c r="AK316" s="14" t="str">
        <f>IF(AND(B316="javelin 700", E316='club records'!$F$33, F316&gt;='club records'!$G$33), "CR", " ")</f>
        <v xml:space="preserve"> </v>
      </c>
      <c r="AL316" s="14" t="str">
        <f>IF(AND(B316="javelin 800", OR(AND(E316='club records'!$F$34, F316&gt;='club records'!$G$34), AND(E316='club records'!$F$35, F316&gt;='club records'!$G$35))), "CR", " ")</f>
        <v xml:space="preserve"> </v>
      </c>
      <c r="AM316" s="14" t="str">
        <f>IF(AND(B316="shot 3", E316='club records'!$F$36, F316&gt;='club records'!$G$36), "CR", " ")</f>
        <v xml:space="preserve"> </v>
      </c>
      <c r="AN316" s="14" t="str">
        <f>IF(AND(B316="shot 4", E316='club records'!$F$37, F316&gt;='club records'!$G$37), "CR", " ")</f>
        <v xml:space="preserve"> </v>
      </c>
      <c r="AO316" s="14" t="str">
        <f>IF(AND(B316="shot 5", E316='club records'!$F$38, F316&gt;='club records'!$G$38), "CR", " ")</f>
        <v xml:space="preserve"> </v>
      </c>
      <c r="AP316" s="14" t="str">
        <f>IF(AND(B316="shot 6", E316='club records'!$F$39, F316&gt;='club records'!$G$39), "CR", " ")</f>
        <v xml:space="preserve"> </v>
      </c>
      <c r="AQ316" s="14" t="str">
        <f>IF(AND(B316="shot 7.26", E316='club records'!$F$40, F316&gt;='club records'!$G$40), "CR", " ")</f>
        <v xml:space="preserve"> </v>
      </c>
      <c r="AR316" s="14" t="str">
        <f>IF(AND(B316="60H",OR(AND(E316='club records'!$J$1,F316&lt;='club records'!$K$1),AND(E316='club records'!$J$2,F316&lt;='club records'!$K$2),AND(E316='club records'!$J$3,F316&lt;='club records'!$K$3),AND(E316='club records'!$J$4,F316&lt;='club records'!$K$4),AND(E316='club records'!$J$5,F316&lt;='club records'!$K$5))),"CR"," ")</f>
        <v xml:space="preserve"> </v>
      </c>
      <c r="AS316" s="14" t="str">
        <f>IF(AND(B316="75H", AND(E316='club records'!$J$6, F316&lt;='club records'!$K$6)), "CR", " ")</f>
        <v xml:space="preserve"> </v>
      </c>
      <c r="AT316" s="14" t="str">
        <f>IF(AND(B316="80H", AND(E316='club records'!$J$7, F316&lt;='club records'!$K$7)), "CR", " ")</f>
        <v xml:space="preserve"> </v>
      </c>
      <c r="AU316" s="14" t="str">
        <f>IF(AND(B316="100H", AND(E316='club records'!$J$8, F316&lt;='club records'!$K$8)), "CR", " ")</f>
        <v xml:space="preserve"> </v>
      </c>
      <c r="AV316" s="14" t="str">
        <f>IF(AND(B316="110H", OR(AND(E316='club records'!$J$9, F316&lt;='club records'!$K$9), AND(E316='club records'!$J$10, F316&lt;='club records'!$K$10))), "CR", " ")</f>
        <v xml:space="preserve"> </v>
      </c>
      <c r="AW316" s="14" t="str">
        <f>IF(AND(B316="400H", OR(AND(E316='club records'!$J$11, F316&lt;='club records'!$K$11), AND(E316='club records'!$J$12, F316&lt;='club records'!$K$12), AND(E316='club records'!$J$13, F316&lt;='club records'!$K$13), AND(E316='club records'!$J$14, F316&lt;='club records'!$K$14))), "CR", " ")</f>
        <v xml:space="preserve"> </v>
      </c>
      <c r="AX316" s="14" t="str">
        <f>IF(AND(B316="1500SC", AND(E316='club records'!$J$15, F316&lt;='club records'!$K$15)), "CR", " ")</f>
        <v xml:space="preserve"> </v>
      </c>
      <c r="AY316" s="14" t="str">
        <f>IF(AND(B316="2000SC", OR(AND(E316='club records'!$J$17, F316&lt;='club records'!$K$17), AND(E316='club records'!$J$18, F316&lt;='club records'!$K$18))), "CR", " ")</f>
        <v xml:space="preserve"> </v>
      </c>
      <c r="AZ316" s="14" t="str">
        <f>IF(AND(B316="3000SC", OR(AND(E316='club records'!$J$20, F316&lt;='club records'!$K$20), AND(E316='club records'!$J$21, F316&lt;='club records'!$K$21))), "CR", " ")</f>
        <v xml:space="preserve"> </v>
      </c>
      <c r="BA316" s="15" t="str">
        <f>IF(AND(B316="4x100", OR(AND(E316='club records'!$N$1, F316&lt;='club records'!$O$1), AND(E316='club records'!$N$2, F316&lt;='club records'!$O$2), AND(E316='club records'!$N$3, F316&lt;='club records'!$O$3), AND(E316='club records'!$N$4, F316&lt;='club records'!$O$4), AND(E316='club records'!$N$5, F316&lt;='club records'!$O$5))), "CR", " ")</f>
        <v xml:space="preserve"> </v>
      </c>
      <c r="BB316" s="15" t="str">
        <f>IF(AND(B316="4x200", OR(AND(E316='club records'!$N$6, F316&lt;='club records'!$O$6), AND(E316='club records'!$N$7, F316&lt;='club records'!$O$7), AND(E316='club records'!$N$8, F316&lt;='club records'!$O$8), AND(E316='club records'!$N$9, F316&lt;='club records'!$O$9), AND(E316='club records'!$N$10, F316&lt;='club records'!$O$10))), "CR", " ")</f>
        <v xml:space="preserve"> </v>
      </c>
      <c r="BC316" s="15" t="str">
        <f>IF(AND(B316="4x300", AND(E316='club records'!$N$11, F316&lt;='club records'!$O$11)), "CR", " ")</f>
        <v xml:space="preserve"> </v>
      </c>
      <c r="BD316" s="15" t="str">
        <f>IF(AND(B316="4x400", OR(AND(E316='club records'!$N$12, F316&lt;='club records'!$O$12), AND(E316='club records'!$N$13, F316&lt;='club records'!$O$13), AND(E316='club records'!$N$14, F316&lt;='club records'!$O$14), AND(E316='club records'!$N$15, F316&lt;='club records'!$O$15))), "CR", " ")</f>
        <v xml:space="preserve"> </v>
      </c>
      <c r="BE316" s="15" t="str">
        <f>IF(AND(B316="3x800", OR(AND(E316='club records'!$N$16, F316&lt;='club records'!$O$16), AND(E316='club records'!$N$17, F316&lt;='club records'!$O$17), AND(E316='club records'!$N$18, F316&lt;='club records'!$O$18))), "CR", " ")</f>
        <v xml:space="preserve"> </v>
      </c>
      <c r="BF316" s="15" t="str">
        <f>IF(AND(B316="pentathlon", OR(AND(E316='club records'!$N$21, F316&gt;='club records'!$O$21), AND(E316='club records'!$N$22, F316&gt;='club records'!$O$22),AND(E316='club records'!$N$23, F316&gt;='club records'!$O$23),AND(E316='club records'!$N$24, F316&gt;='club records'!$O$24))), "CR", " ")</f>
        <v xml:space="preserve"> </v>
      </c>
      <c r="BG316" s="15" t="str">
        <f>IF(AND(B316="heptathlon", OR(AND(E316='club records'!$N$26, F316&gt;='club records'!$O$26), AND(E316='club records'!$N$27, F316&gt;='club records'!$O$27))), "CR", " ")</f>
        <v xml:space="preserve"> </v>
      </c>
      <c r="BH316" s="15" t="str">
        <f>IF(AND(B316="decathlon", OR(AND(E316='club records'!$N$29, F316&gt;='club records'!$O$29), AND(E316='club records'!$N$30, F316&gt;='club records'!$O$30),AND(E316='club records'!$N$31, F316&gt;='club records'!$O$31))), "CR", " ")</f>
        <v xml:space="preserve"> </v>
      </c>
    </row>
    <row r="317" spans="1:16333" ht="14.5" x14ac:dyDescent="0.35">
      <c r="A317" s="1" t="str">
        <f>E317</f>
        <v>U20</v>
      </c>
      <c r="B317" s="2">
        <v>100</v>
      </c>
      <c r="C317" s="1" t="s">
        <v>42</v>
      </c>
      <c r="D317" s="1" t="s">
        <v>51</v>
      </c>
      <c r="E317" s="19" t="s">
        <v>12</v>
      </c>
      <c r="F317" s="20">
        <v>11.39</v>
      </c>
      <c r="G317" s="26">
        <v>43659</v>
      </c>
      <c r="H317" s="1" t="s">
        <v>313</v>
      </c>
      <c r="I317" s="1" t="s">
        <v>480</v>
      </c>
      <c r="J317" s="15" t="str">
        <f t="shared" si="29"/>
        <v/>
      </c>
      <c r="K317" s="15" t="str">
        <f>IF(AND(B317=100, OR(AND(E317='club records'!$B$6, F317&lt;='club records'!$C$6), AND(E317='club records'!$B$7, F317&lt;='club records'!$C$7), AND(E317='club records'!$B$8, F317&lt;='club records'!$C$8), AND(E317='club records'!$B$9, F317&lt;='club records'!$C$9), AND(E317='club records'!$B$10, F317&lt;='club records'!$C$10))), "CR", " ")</f>
        <v xml:space="preserve"> </v>
      </c>
      <c r="L317" s="15" t="str">
        <f>IF(AND(B317=200, OR(AND(E317='club records'!$B$11, F317&lt;='club records'!$C$11), AND(E317='club records'!$B$12, F317&lt;='club records'!$C$12), AND(E317='club records'!$B$13, F317&lt;='club records'!$C$13), AND(E317='club records'!$B$14, F317&lt;='club records'!$C$14), AND(E317='club records'!$B$15, F317&lt;='club records'!$C$15))), "CR", " ")</f>
        <v xml:space="preserve"> </v>
      </c>
      <c r="M317" s="15" t="str">
        <f>IF(AND(B317=300, OR(AND(E317='club records'!$B$16, F317&lt;='club records'!$C$16), AND(E317='club records'!$B$17, F317&lt;='club records'!$C$17))), "CR", " ")</f>
        <v xml:space="preserve"> </v>
      </c>
      <c r="N317" s="15" t="str">
        <f>IF(AND(B317=400, OR(AND(E317='club records'!$B$18, F317&lt;='club records'!$C$18), AND(E317='club records'!$B$19, F317&lt;='club records'!$C$19), AND(E317='club records'!$B$20, F317&lt;='club records'!$C$20), AND(E317='club records'!$B$21, F317&lt;='club records'!$C$21))), "CR", " ")</f>
        <v xml:space="preserve"> </v>
      </c>
      <c r="O317" s="15" t="str">
        <f>IF(AND(B317=800, OR(AND(E317='club records'!$B$22, F317&lt;='club records'!$C$22), AND(E317='club records'!$B$23, F317&lt;='club records'!$C$23), AND(E317='club records'!$B$24, F317&lt;='club records'!$C$24), AND(E317='club records'!$B$25, F317&lt;='club records'!$C$25), AND(E317='club records'!$B$26, F317&lt;='club records'!$C$26))), "CR", " ")</f>
        <v xml:space="preserve"> </v>
      </c>
      <c r="P317" s="15" t="str">
        <f>IF(AND(B317=1000, OR(AND(E317='club records'!$B$27, F317&lt;='club records'!$C$27), AND(E317='club records'!$B$28, F317&lt;='club records'!$C$28))), "CR", " ")</f>
        <v xml:space="preserve"> </v>
      </c>
      <c r="Q317" s="15" t="str">
        <f>IF(AND(B317=1500, OR(AND(E317='club records'!$B$29, F317&lt;='club records'!$C$29), AND(E317='club records'!$B$30, F317&lt;='club records'!$C$30), AND(E317='club records'!$B$31, F317&lt;='club records'!$C$31), AND(E317='club records'!$B$32, F317&lt;='club records'!$C$32), AND(E317='club records'!$B$33, F317&lt;='club records'!$C$33))), "CR", " ")</f>
        <v xml:space="preserve"> </v>
      </c>
      <c r="R317" s="15" t="str">
        <f>IF(AND(B317="1600 (Mile)",OR(AND(E317='club records'!$B$34,F317&lt;='club records'!$C$34),AND(E317='club records'!$B$35,F317&lt;='club records'!$C$35),AND(E317='club records'!$B$36,F317&lt;='club records'!$C$36),AND(E317='club records'!$B$37,F317&lt;='club records'!$C$37))),"CR"," ")</f>
        <v xml:space="preserve"> </v>
      </c>
      <c r="S317" s="15" t="str">
        <f>IF(AND(B317=3000, OR(AND(E317='club records'!$B$38, F317&lt;='club records'!$C$38), AND(E317='club records'!$B$39, F317&lt;='club records'!$C$39), AND(E317='club records'!$B$40, F317&lt;='club records'!$C$40), AND(E317='club records'!$B$41, F317&lt;='club records'!$C$41))), "CR", " ")</f>
        <v xml:space="preserve"> </v>
      </c>
      <c r="T317" s="15" t="str">
        <f>IF(AND(B317=5000, OR(AND(E317='club records'!$B$42, F317&lt;='club records'!$C$42), AND(E317='club records'!$B$43, F317&lt;='club records'!$C$43))), "CR", " ")</f>
        <v xml:space="preserve"> </v>
      </c>
      <c r="U317" s="14" t="str">
        <f>IF(AND(B317=10000, OR(AND(E317='club records'!$B$44, F317&lt;='club records'!$C$44), AND(E317='club records'!$B$45, F317&lt;='club records'!$C$45))), "CR", " ")</f>
        <v xml:space="preserve"> </v>
      </c>
      <c r="V317" s="14" t="str">
        <f>IF(AND(B317="high jump", OR(AND(E317='club records'!$F$1, F317&gt;='club records'!$G$1), AND(E317='club records'!$F$2, F317&gt;='club records'!$G$2), AND(E317='club records'!$F$3, F317&gt;='club records'!$G$3), AND(E317='club records'!$F$4, F317&gt;='club records'!$G$4), AND(E317='club records'!$F$5, F317&gt;='club records'!$G$5))), "CR", " ")</f>
        <v xml:space="preserve"> </v>
      </c>
      <c r="W317" s="14" t="str">
        <f>IF(AND(B317="long jump", OR(AND(E317='club records'!$F$6, F317&gt;='club records'!$G$6), AND(E317='club records'!$F$7, F317&gt;='club records'!$G$7), AND(E317='club records'!$F$8, F317&gt;='club records'!$G$8), AND(E317='club records'!$F$9, F317&gt;='club records'!$G$9), AND(E317='club records'!$F$10, F317&gt;='club records'!$G$10))), "CR", " ")</f>
        <v xml:space="preserve"> </v>
      </c>
      <c r="X317" s="14" t="str">
        <f>IF(AND(B317="triple jump", OR(AND(E317='club records'!$F$11, F317&gt;='club records'!$G$11), AND(E317='club records'!$F$12, F317&gt;='club records'!$G$12), AND(E317='club records'!$F$13, F317&gt;='club records'!$G$13), AND(E317='club records'!$F$14, F317&gt;='club records'!$G$14), AND(E317='club records'!$F$15, F317&gt;='club records'!$G$15))), "CR", " ")</f>
        <v xml:space="preserve"> </v>
      </c>
      <c r="Y317" s="14" t="str">
        <f>IF(AND(B317="pole vault", OR(AND(E317='club records'!$F$16, F317&gt;='club records'!$G$16), AND(E317='club records'!$F$17, F317&gt;='club records'!$G$17), AND(E317='club records'!$F$18, F317&gt;='club records'!$G$18), AND(E317='club records'!$F$19, F317&gt;='club records'!$G$19), AND(E317='club records'!$F$20, F317&gt;='club records'!$G$20))), "CR", " ")</f>
        <v xml:space="preserve"> </v>
      </c>
      <c r="Z317" s="14" t="str">
        <f>IF(AND(B317="discus 1", E317='club records'!$F$21, F317&gt;='club records'!$G$21), "CR", " ")</f>
        <v xml:space="preserve"> </v>
      </c>
      <c r="AA317" s="14" t="str">
        <f>IF(AND(B317="discus 1.25", E317='club records'!$F$22, F317&gt;='club records'!$G$22), "CR", " ")</f>
        <v xml:space="preserve"> </v>
      </c>
      <c r="AB317" s="14" t="str">
        <f>IF(AND(B317="discus 1.5", E317='club records'!$F$23, F317&gt;='club records'!$G$23), "CR", " ")</f>
        <v xml:space="preserve"> </v>
      </c>
      <c r="AC317" s="14" t="str">
        <f>IF(AND(B317="discus 1.75", E317='club records'!$F$24, F317&gt;='club records'!$G$24), "CR", " ")</f>
        <v xml:space="preserve"> </v>
      </c>
      <c r="AD317" s="14" t="str">
        <f>IF(AND(B317="discus 2", E317='club records'!$F$25, F317&gt;='club records'!$G$25), "CR", " ")</f>
        <v xml:space="preserve"> </v>
      </c>
      <c r="AE317" s="14" t="str">
        <f>IF(AND(B317="hammer 4", E317='club records'!$F$27, F317&gt;='club records'!$G$27), "CR", " ")</f>
        <v xml:space="preserve"> </v>
      </c>
      <c r="AF317" s="14" t="str">
        <f>IF(AND(B317="hammer 5", E317='club records'!$F$28, F317&gt;='club records'!$G$28), "CR", " ")</f>
        <v xml:space="preserve"> </v>
      </c>
      <c r="AG317" s="14" t="str">
        <f>IF(AND(B317="hammer 6", E317='club records'!$F$29, F317&gt;='club records'!$G$29), "CR", " ")</f>
        <v xml:space="preserve"> </v>
      </c>
      <c r="AH317" s="14" t="str">
        <f>IF(AND(B317="hammer 7.26", E317='club records'!$F$30, F317&gt;='club records'!$G$30), "CR", " ")</f>
        <v xml:space="preserve"> </v>
      </c>
      <c r="AI317" s="14" t="str">
        <f>IF(AND(B317="javelin 400", E317='club records'!$F$31, F317&gt;='club records'!$G$31), "CR", " ")</f>
        <v xml:space="preserve"> </v>
      </c>
      <c r="AJ317" s="14" t="str">
        <f>IF(AND(B317="javelin 600", E317='club records'!$F$32, F317&gt;='club records'!$G$32), "CR", " ")</f>
        <v xml:space="preserve"> </v>
      </c>
      <c r="AK317" s="14" t="str">
        <f>IF(AND(B317="javelin 700", E317='club records'!$F$33, F317&gt;='club records'!$G$33), "CR", " ")</f>
        <v xml:space="preserve"> </v>
      </c>
      <c r="AL317" s="14" t="str">
        <f>IF(AND(B317="javelin 800", OR(AND(E317='club records'!$F$34, F317&gt;='club records'!$G$34), AND(E317='club records'!$F$35, F317&gt;='club records'!$G$35))), "CR", " ")</f>
        <v xml:space="preserve"> </v>
      </c>
      <c r="AM317" s="14" t="str">
        <f>IF(AND(B317="shot 3", E317='club records'!$F$36, F317&gt;='club records'!$G$36), "CR", " ")</f>
        <v xml:space="preserve"> </v>
      </c>
      <c r="AN317" s="14" t="str">
        <f>IF(AND(B317="shot 4", E317='club records'!$F$37, F317&gt;='club records'!$G$37), "CR", " ")</f>
        <v xml:space="preserve"> </v>
      </c>
      <c r="AO317" s="14" t="str">
        <f>IF(AND(B317="shot 5", E317='club records'!$F$38, F317&gt;='club records'!$G$38), "CR", " ")</f>
        <v xml:space="preserve"> </v>
      </c>
      <c r="AP317" s="14" t="str">
        <f>IF(AND(B317="shot 6", E317='club records'!$F$39, F317&gt;='club records'!$G$39), "CR", " ")</f>
        <v xml:space="preserve"> </v>
      </c>
      <c r="AQ317" s="14" t="str">
        <f>IF(AND(B317="shot 7.26", E317='club records'!$F$40, F317&gt;='club records'!$G$40), "CR", " ")</f>
        <v xml:space="preserve"> </v>
      </c>
      <c r="AR317" s="14" t="str">
        <f>IF(AND(B317="60H",OR(AND(E317='club records'!$J$1,F317&lt;='club records'!$K$1),AND(E317='club records'!$J$2,F317&lt;='club records'!$K$2),AND(E317='club records'!$J$3,F317&lt;='club records'!$K$3),AND(E317='club records'!$J$4,F317&lt;='club records'!$K$4),AND(E317='club records'!$J$5,F317&lt;='club records'!$K$5))),"CR"," ")</f>
        <v xml:space="preserve"> </v>
      </c>
      <c r="AS317" s="14" t="str">
        <f>IF(AND(B317="75H", AND(E317='club records'!$J$6, F317&lt;='club records'!$K$6)), "CR", " ")</f>
        <v xml:space="preserve"> </v>
      </c>
      <c r="AT317" s="14" t="str">
        <f>IF(AND(B317="80H", AND(E317='club records'!$J$7, F317&lt;='club records'!$K$7)), "CR", " ")</f>
        <v xml:space="preserve"> </v>
      </c>
      <c r="AU317" s="14" t="str">
        <f>IF(AND(B317="100H", AND(E317='club records'!$J$8, F317&lt;='club records'!$K$8)), "CR", " ")</f>
        <v xml:space="preserve"> </v>
      </c>
      <c r="AV317" s="14" t="str">
        <f>IF(AND(B317="110H", OR(AND(E317='club records'!$J$9, F317&lt;='club records'!$K$9), AND(E317='club records'!$J$10, F317&lt;='club records'!$K$10))), "CR", " ")</f>
        <v xml:space="preserve"> </v>
      </c>
      <c r="AW317" s="14" t="str">
        <f>IF(AND(B317="400H", OR(AND(E317='club records'!$J$11, F317&lt;='club records'!$K$11), AND(E317='club records'!$J$12, F317&lt;='club records'!$K$12), AND(E317='club records'!$J$13, F317&lt;='club records'!$K$13), AND(E317='club records'!$J$14, F317&lt;='club records'!$K$14))), "CR", " ")</f>
        <v xml:space="preserve"> </v>
      </c>
      <c r="AX317" s="14" t="str">
        <f>IF(AND(B317="1500SC", AND(E317='club records'!$J$15, F317&lt;='club records'!$K$15)), "CR", " ")</f>
        <v xml:space="preserve"> </v>
      </c>
      <c r="AY317" s="14" t="str">
        <f>IF(AND(B317="2000SC", OR(AND(E317='club records'!$J$17, F317&lt;='club records'!$K$17), AND(E317='club records'!$J$18, F317&lt;='club records'!$K$18))), "CR", " ")</f>
        <v xml:space="preserve"> </v>
      </c>
      <c r="AZ317" s="14" t="str">
        <f>IF(AND(B317="3000SC", OR(AND(E317='club records'!$J$20, F317&lt;='club records'!$K$20), AND(E317='club records'!$J$21, F317&lt;='club records'!$K$21))), "CR", " ")</f>
        <v xml:space="preserve"> </v>
      </c>
      <c r="BA317" s="15" t="str">
        <f>IF(AND(B317="4x100", OR(AND(E317='club records'!$N$1, F317&lt;='club records'!$O$1), AND(E317='club records'!$N$2, F317&lt;='club records'!$O$2), AND(E317='club records'!$N$3, F317&lt;='club records'!$O$3), AND(E317='club records'!$N$4, F317&lt;='club records'!$O$4), AND(E317='club records'!$N$5, F317&lt;='club records'!$O$5))), "CR", " ")</f>
        <v xml:space="preserve"> </v>
      </c>
      <c r="BB317" s="15" t="str">
        <f>IF(AND(B317="4x200", OR(AND(E317='club records'!$N$6, F317&lt;='club records'!$O$6), AND(E317='club records'!$N$7, F317&lt;='club records'!$O$7), AND(E317='club records'!$N$8, F317&lt;='club records'!$O$8), AND(E317='club records'!$N$9, F317&lt;='club records'!$O$9), AND(E317='club records'!$N$10, F317&lt;='club records'!$O$10))), "CR", " ")</f>
        <v xml:space="preserve"> </v>
      </c>
      <c r="BC317" s="15" t="str">
        <f>IF(AND(B317="4x300", AND(E317='club records'!$N$11, F317&lt;='club records'!$O$11)), "CR", " ")</f>
        <v xml:space="preserve"> </v>
      </c>
      <c r="BD317" s="15" t="str">
        <f>IF(AND(B317="4x400", OR(AND(E317='club records'!$N$12, F317&lt;='club records'!$O$12), AND(E317='club records'!$N$13, F317&lt;='club records'!$O$13), AND(E317='club records'!$N$14, F317&lt;='club records'!$O$14), AND(E317='club records'!$N$15, F317&lt;='club records'!$O$15))), "CR", " ")</f>
        <v xml:space="preserve"> </v>
      </c>
      <c r="BE317" s="15" t="str">
        <f>IF(AND(B317="3x800", OR(AND(E317='club records'!$N$16, F317&lt;='club records'!$O$16), AND(E317='club records'!$N$17, F317&lt;='club records'!$O$17), AND(E317='club records'!$N$18, F317&lt;='club records'!$O$18))), "CR", " ")</f>
        <v xml:space="preserve"> </v>
      </c>
      <c r="BF317" s="15" t="str">
        <f>IF(AND(B317="pentathlon", OR(AND(E317='club records'!$N$21, F317&gt;='club records'!$O$21), AND(E317='club records'!$N$22, F317&gt;='club records'!$O$22),AND(E317='club records'!$N$23, F317&gt;='club records'!$O$23),AND(E317='club records'!$N$24, F317&gt;='club records'!$O$24))), "CR", " ")</f>
        <v xml:space="preserve"> </v>
      </c>
      <c r="BG317" s="15" t="str">
        <f>IF(AND(B317="heptathlon", OR(AND(E317='club records'!$N$26, F317&gt;='club records'!$O$26), AND(E317='club records'!$N$27, F317&gt;='club records'!$O$27))), "CR", " ")</f>
        <v xml:space="preserve"> </v>
      </c>
      <c r="BH317" s="15" t="str">
        <f>IF(AND(B317="decathlon", OR(AND(E317='club records'!$N$29, F317&gt;='club records'!$O$29), AND(E317='club records'!$N$30, F317&gt;='club records'!$O$30),AND(E317='club records'!$N$31, F317&gt;='club records'!$O$31))), "CR", " ")</f>
        <v xml:space="preserve"> </v>
      </c>
    </row>
    <row r="318" spans="1:16333" ht="14.5" x14ac:dyDescent="0.35">
      <c r="A318" s="1" t="str">
        <f>E318</f>
        <v>U20</v>
      </c>
      <c r="B318" s="2">
        <v>100</v>
      </c>
      <c r="C318" s="1" t="s">
        <v>59</v>
      </c>
      <c r="D318" s="1" t="s">
        <v>60</v>
      </c>
      <c r="E318" s="19" t="s">
        <v>12</v>
      </c>
      <c r="F318" s="20">
        <v>11.74</v>
      </c>
      <c r="G318" s="26" t="s">
        <v>414</v>
      </c>
      <c r="H318" s="1" t="s">
        <v>313</v>
      </c>
      <c r="I318" s="1" t="s">
        <v>408</v>
      </c>
      <c r="J318" s="15" t="str">
        <f t="shared" si="29"/>
        <v/>
      </c>
      <c r="K318" s="15" t="str">
        <f>IF(AND(B318=100, OR(AND(E318='club records'!$B$6, F318&lt;='club records'!$C$6), AND(E318='club records'!$B$7, F318&lt;='club records'!$C$7), AND(E318='club records'!$B$8, F318&lt;='club records'!$C$8), AND(E318='club records'!$B$9, F318&lt;='club records'!$C$9), AND(E318='club records'!$B$10, F318&lt;='club records'!$C$10))), "CR", " ")</f>
        <v xml:space="preserve"> </v>
      </c>
      <c r="L318" s="15" t="str">
        <f>IF(AND(B318=200, OR(AND(E318='club records'!$B$11, F318&lt;='club records'!$C$11), AND(E318='club records'!$B$12, F318&lt;='club records'!$C$12), AND(E318='club records'!$B$13, F318&lt;='club records'!$C$13), AND(E318='club records'!$B$14, F318&lt;='club records'!$C$14), AND(E318='club records'!$B$15, F318&lt;='club records'!$C$15))), "CR", " ")</f>
        <v xml:space="preserve"> </v>
      </c>
      <c r="M318" s="15" t="str">
        <f>IF(AND(B318=300, OR(AND(E318='club records'!$B$16, F318&lt;='club records'!$C$16), AND(E318='club records'!$B$17, F318&lt;='club records'!$C$17))), "CR", " ")</f>
        <v xml:space="preserve"> </v>
      </c>
      <c r="N318" s="15" t="str">
        <f>IF(AND(B318=400, OR(AND(E318='club records'!$B$18, F318&lt;='club records'!$C$18), AND(E318='club records'!$B$19, F318&lt;='club records'!$C$19), AND(E318='club records'!$B$20, F318&lt;='club records'!$C$20), AND(E318='club records'!$B$21, F318&lt;='club records'!$C$21))), "CR", " ")</f>
        <v xml:space="preserve"> </v>
      </c>
      <c r="O318" s="15" t="str">
        <f>IF(AND(B318=800, OR(AND(E318='club records'!$B$22, F318&lt;='club records'!$C$22), AND(E318='club records'!$B$23, F318&lt;='club records'!$C$23), AND(E318='club records'!$B$24, F318&lt;='club records'!$C$24), AND(E318='club records'!$B$25, F318&lt;='club records'!$C$25), AND(E318='club records'!$B$26, F318&lt;='club records'!$C$26))), "CR", " ")</f>
        <v xml:space="preserve"> </v>
      </c>
      <c r="P318" s="15" t="str">
        <f>IF(AND(B318=1000, OR(AND(E318='club records'!$B$27, F318&lt;='club records'!$C$27), AND(E318='club records'!$B$28, F318&lt;='club records'!$C$28))), "CR", " ")</f>
        <v xml:space="preserve"> </v>
      </c>
      <c r="Q318" s="15" t="str">
        <f>IF(AND(B318=1500, OR(AND(E318='club records'!$B$29, F318&lt;='club records'!$C$29), AND(E318='club records'!$B$30, F318&lt;='club records'!$C$30), AND(E318='club records'!$B$31, F318&lt;='club records'!$C$31), AND(E318='club records'!$B$32, F318&lt;='club records'!$C$32), AND(E318='club records'!$B$33, F318&lt;='club records'!$C$33))), "CR", " ")</f>
        <v xml:space="preserve"> </v>
      </c>
      <c r="R318" s="15" t="str">
        <f>IF(AND(B318="1600 (Mile)",OR(AND(E318='club records'!$B$34,F318&lt;='club records'!$C$34),AND(E318='club records'!$B$35,F318&lt;='club records'!$C$35),AND(E318='club records'!$B$36,F318&lt;='club records'!$C$36),AND(E318='club records'!$B$37,F318&lt;='club records'!$C$37))),"CR"," ")</f>
        <v xml:space="preserve"> </v>
      </c>
      <c r="S318" s="15" t="str">
        <f>IF(AND(B318=3000, OR(AND(E318='club records'!$B$38, F318&lt;='club records'!$C$38), AND(E318='club records'!$B$39, F318&lt;='club records'!$C$39), AND(E318='club records'!$B$40, F318&lt;='club records'!$C$40), AND(E318='club records'!$B$41, F318&lt;='club records'!$C$41))), "CR", " ")</f>
        <v xml:space="preserve"> </v>
      </c>
      <c r="T318" s="15" t="str">
        <f>IF(AND(B318=5000, OR(AND(E318='club records'!$B$42, F318&lt;='club records'!$C$42), AND(E318='club records'!$B$43, F318&lt;='club records'!$C$43))), "CR", " ")</f>
        <v xml:space="preserve"> </v>
      </c>
      <c r="U318" s="14" t="str">
        <f>IF(AND(B318=10000, OR(AND(E318='club records'!$B$44, F318&lt;='club records'!$C$44), AND(E318='club records'!$B$45, F318&lt;='club records'!$C$45))), "CR", " ")</f>
        <v xml:space="preserve"> </v>
      </c>
      <c r="V318" s="14" t="str">
        <f>IF(AND(B318="high jump", OR(AND(E318='club records'!$F$1, F318&gt;='club records'!$G$1), AND(E318='club records'!$F$2, F318&gt;='club records'!$G$2), AND(E318='club records'!$F$3, F318&gt;='club records'!$G$3), AND(E318='club records'!$F$4, F318&gt;='club records'!$G$4), AND(E318='club records'!$F$5, F318&gt;='club records'!$G$5))), "CR", " ")</f>
        <v xml:space="preserve"> </v>
      </c>
      <c r="W318" s="14" t="str">
        <f>IF(AND(B318="long jump", OR(AND(E318='club records'!$F$6, F318&gt;='club records'!$G$6), AND(E318='club records'!$F$7, F318&gt;='club records'!$G$7), AND(E318='club records'!$F$8, F318&gt;='club records'!$G$8), AND(E318='club records'!$F$9, F318&gt;='club records'!$G$9), AND(E318='club records'!$F$10, F318&gt;='club records'!$G$10))), "CR", " ")</f>
        <v xml:space="preserve"> </v>
      </c>
      <c r="X318" s="14" t="str">
        <f>IF(AND(B318="triple jump", OR(AND(E318='club records'!$F$11, F318&gt;='club records'!$G$11), AND(E318='club records'!$F$12, F318&gt;='club records'!$G$12), AND(E318='club records'!$F$13, F318&gt;='club records'!$G$13), AND(E318='club records'!$F$14, F318&gt;='club records'!$G$14), AND(E318='club records'!$F$15, F318&gt;='club records'!$G$15))), "CR", " ")</f>
        <v xml:space="preserve"> </v>
      </c>
      <c r="Y318" s="14" t="str">
        <f>IF(AND(B318="pole vault", OR(AND(E318='club records'!$F$16, F318&gt;='club records'!$G$16), AND(E318='club records'!$F$17, F318&gt;='club records'!$G$17), AND(E318='club records'!$F$18, F318&gt;='club records'!$G$18), AND(E318='club records'!$F$19, F318&gt;='club records'!$G$19), AND(E318='club records'!$F$20, F318&gt;='club records'!$G$20))), "CR", " ")</f>
        <v xml:space="preserve"> </v>
      </c>
      <c r="Z318" s="14" t="str">
        <f>IF(AND(B318="discus 1", E318='club records'!$F$21, F318&gt;='club records'!$G$21), "CR", " ")</f>
        <v xml:space="preserve"> </v>
      </c>
      <c r="AA318" s="14" t="str">
        <f>IF(AND(B318="discus 1.25", E318='club records'!$F$22, F318&gt;='club records'!$G$22), "CR", " ")</f>
        <v xml:space="preserve"> </v>
      </c>
      <c r="AB318" s="14" t="str">
        <f>IF(AND(B318="discus 1.5", E318='club records'!$F$23, F318&gt;='club records'!$G$23), "CR", " ")</f>
        <v xml:space="preserve"> </v>
      </c>
      <c r="AC318" s="14" t="str">
        <f>IF(AND(B318="discus 1.75", E318='club records'!$F$24, F318&gt;='club records'!$G$24), "CR", " ")</f>
        <v xml:space="preserve"> </v>
      </c>
      <c r="AD318" s="14" t="str">
        <f>IF(AND(B318="discus 2", E318='club records'!$F$25, F318&gt;='club records'!$G$25), "CR", " ")</f>
        <v xml:space="preserve"> </v>
      </c>
      <c r="AE318" s="14" t="str">
        <f>IF(AND(B318="hammer 4", E318='club records'!$F$27, F318&gt;='club records'!$G$27), "CR", " ")</f>
        <v xml:space="preserve"> </v>
      </c>
      <c r="AF318" s="14" t="str">
        <f>IF(AND(B318="hammer 5", E318='club records'!$F$28, F318&gt;='club records'!$G$28), "CR", " ")</f>
        <v xml:space="preserve"> </v>
      </c>
      <c r="AG318" s="14" t="str">
        <f>IF(AND(B318="hammer 6", E318='club records'!$F$29, F318&gt;='club records'!$G$29), "CR", " ")</f>
        <v xml:space="preserve"> </v>
      </c>
      <c r="AH318" s="14" t="str">
        <f>IF(AND(B318="hammer 7.26", E318='club records'!$F$30, F318&gt;='club records'!$G$30), "CR", " ")</f>
        <v xml:space="preserve"> </v>
      </c>
      <c r="AI318" s="14" t="str">
        <f>IF(AND(B318="javelin 400", E318='club records'!$F$31, F318&gt;='club records'!$G$31), "CR", " ")</f>
        <v xml:space="preserve"> </v>
      </c>
      <c r="AJ318" s="14" t="str">
        <f>IF(AND(B318="javelin 600", E318='club records'!$F$32, F318&gt;='club records'!$G$32), "CR", " ")</f>
        <v xml:space="preserve"> </v>
      </c>
      <c r="AK318" s="14" t="str">
        <f>IF(AND(B318="javelin 700", E318='club records'!$F$33, F318&gt;='club records'!$G$33), "CR", " ")</f>
        <v xml:space="preserve"> </v>
      </c>
      <c r="AL318" s="14" t="str">
        <f>IF(AND(B318="javelin 800", OR(AND(E318='club records'!$F$34, F318&gt;='club records'!$G$34), AND(E318='club records'!$F$35, F318&gt;='club records'!$G$35))), "CR", " ")</f>
        <v xml:space="preserve"> </v>
      </c>
      <c r="AM318" s="14" t="str">
        <f>IF(AND(B318="shot 3", E318='club records'!$F$36, F318&gt;='club records'!$G$36), "CR", " ")</f>
        <v xml:space="preserve"> </v>
      </c>
      <c r="AN318" s="14" t="str">
        <f>IF(AND(B318="shot 4", E318='club records'!$F$37, F318&gt;='club records'!$G$37), "CR", " ")</f>
        <v xml:space="preserve"> </v>
      </c>
      <c r="AO318" s="14" t="str">
        <f>IF(AND(B318="shot 5", E318='club records'!$F$38, F318&gt;='club records'!$G$38), "CR", " ")</f>
        <v xml:space="preserve"> </v>
      </c>
      <c r="AP318" s="14" t="str">
        <f>IF(AND(B318="shot 6", E318='club records'!$F$39, F318&gt;='club records'!$G$39), "CR", " ")</f>
        <v xml:space="preserve"> </v>
      </c>
      <c r="AQ318" s="14" t="str">
        <f>IF(AND(B318="shot 7.26", E318='club records'!$F$40, F318&gt;='club records'!$G$40), "CR", " ")</f>
        <v xml:space="preserve"> </v>
      </c>
      <c r="AR318" s="14" t="str">
        <f>IF(AND(B318="60H",OR(AND(E318='club records'!$J$1,F318&lt;='club records'!$K$1),AND(E318='club records'!$J$2,F318&lt;='club records'!$K$2),AND(E318='club records'!$J$3,F318&lt;='club records'!$K$3),AND(E318='club records'!$J$4,F318&lt;='club records'!$K$4),AND(E318='club records'!$J$5,F318&lt;='club records'!$K$5))),"CR"," ")</f>
        <v xml:space="preserve"> </v>
      </c>
      <c r="AS318" s="14" t="str">
        <f>IF(AND(B318="75H", AND(E318='club records'!$J$6, F318&lt;='club records'!$K$6)), "CR", " ")</f>
        <v xml:space="preserve"> </v>
      </c>
      <c r="AT318" s="14" t="str">
        <f>IF(AND(B318="80H", AND(E318='club records'!$J$7, F318&lt;='club records'!$K$7)), "CR", " ")</f>
        <v xml:space="preserve"> </v>
      </c>
      <c r="AU318" s="14" t="str">
        <f>IF(AND(B318="100H", AND(E318='club records'!$J$8, F318&lt;='club records'!$K$8)), "CR", " ")</f>
        <v xml:space="preserve"> </v>
      </c>
      <c r="AV318" s="14" t="str">
        <f>IF(AND(B318="110H", OR(AND(E318='club records'!$J$9, F318&lt;='club records'!$K$9), AND(E318='club records'!$J$10, F318&lt;='club records'!$K$10))), "CR", " ")</f>
        <v xml:space="preserve"> </v>
      </c>
      <c r="AW318" s="14" t="str">
        <f>IF(AND(B318="400H", OR(AND(E318='club records'!$J$11, F318&lt;='club records'!$K$11), AND(E318='club records'!$J$12, F318&lt;='club records'!$K$12), AND(E318='club records'!$J$13, F318&lt;='club records'!$K$13), AND(E318='club records'!$J$14, F318&lt;='club records'!$K$14))), "CR", " ")</f>
        <v xml:space="preserve"> </v>
      </c>
      <c r="AX318" s="14" t="str">
        <f>IF(AND(B318="1500SC", AND(E318='club records'!$J$15, F318&lt;='club records'!$K$15)), "CR", " ")</f>
        <v xml:space="preserve"> </v>
      </c>
      <c r="AY318" s="14" t="str">
        <f>IF(AND(B318="2000SC", OR(AND(E318='club records'!$J$17, F318&lt;='club records'!$K$17), AND(E318='club records'!$J$18, F318&lt;='club records'!$K$18))), "CR", " ")</f>
        <v xml:space="preserve"> </v>
      </c>
      <c r="AZ318" s="14" t="str">
        <f>IF(AND(B318="3000SC", OR(AND(E318='club records'!$J$20, F318&lt;='club records'!$K$20), AND(E318='club records'!$J$21, F318&lt;='club records'!$K$21))), "CR", " ")</f>
        <v xml:space="preserve"> </v>
      </c>
      <c r="BA318" s="15" t="str">
        <f>IF(AND(B318="4x100", OR(AND(E318='club records'!$N$1, F318&lt;='club records'!$O$1), AND(E318='club records'!$N$2, F318&lt;='club records'!$O$2), AND(E318='club records'!$N$3, F318&lt;='club records'!$O$3), AND(E318='club records'!$N$4, F318&lt;='club records'!$O$4), AND(E318='club records'!$N$5, F318&lt;='club records'!$O$5))), "CR", " ")</f>
        <v xml:space="preserve"> </v>
      </c>
      <c r="BB318" s="15" t="str">
        <f>IF(AND(B318="4x200", OR(AND(E318='club records'!$N$6, F318&lt;='club records'!$O$6), AND(E318='club records'!$N$7, F318&lt;='club records'!$O$7), AND(E318='club records'!$N$8, F318&lt;='club records'!$O$8), AND(E318='club records'!$N$9, F318&lt;='club records'!$O$9), AND(E318='club records'!$N$10, F318&lt;='club records'!$O$10))), "CR", " ")</f>
        <v xml:space="preserve"> </v>
      </c>
      <c r="BC318" s="15" t="str">
        <f>IF(AND(B318="4x300", AND(E318='club records'!$N$11, F318&lt;='club records'!$O$11)), "CR", " ")</f>
        <v xml:space="preserve"> </v>
      </c>
      <c r="BD318" s="15" t="str">
        <f>IF(AND(B318="4x400", OR(AND(E318='club records'!$N$12, F318&lt;='club records'!$O$12), AND(E318='club records'!$N$13, F318&lt;='club records'!$O$13), AND(E318='club records'!$N$14, F318&lt;='club records'!$O$14), AND(E318='club records'!$N$15, F318&lt;='club records'!$O$15))), "CR", " ")</f>
        <v xml:space="preserve"> </v>
      </c>
      <c r="BE318" s="15" t="str">
        <f>IF(AND(B318="3x800", OR(AND(E318='club records'!$N$16, F318&lt;='club records'!$O$16), AND(E318='club records'!$N$17, F318&lt;='club records'!$O$17), AND(E318='club records'!$N$18, F318&lt;='club records'!$O$18))), "CR", " ")</f>
        <v xml:space="preserve"> </v>
      </c>
      <c r="BF318" s="15" t="str">
        <f>IF(AND(B318="pentathlon", OR(AND(E318='club records'!$N$21, F318&gt;='club records'!$O$21), AND(E318='club records'!$N$22, F318&gt;='club records'!$O$22),AND(E318='club records'!$N$23, F318&gt;='club records'!$O$23),AND(E318='club records'!$N$24, F318&gt;='club records'!$O$24))), "CR", " ")</f>
        <v xml:space="preserve"> </v>
      </c>
      <c r="BG318" s="15" t="str">
        <f>IF(AND(B318="heptathlon", OR(AND(E318='club records'!$N$26, F318&gt;='club records'!$O$26), AND(E318='club records'!$N$27, F318&gt;='club records'!$O$27))), "CR", " ")</f>
        <v xml:space="preserve"> </v>
      </c>
      <c r="BH318" s="15" t="str">
        <f>IF(AND(B318="decathlon", OR(AND(E318='club records'!$N$29, F318&gt;='club records'!$O$29), AND(E318='club records'!$N$30, F318&gt;='club records'!$O$30),AND(E318='club records'!$N$31, F318&gt;='club records'!$O$31))), "CR", " ")</f>
        <v xml:space="preserve"> </v>
      </c>
    </row>
    <row r="319" spans="1:16333" ht="14.5" x14ac:dyDescent="0.35">
      <c r="A319" s="1" t="str">
        <f>E319</f>
        <v>U20</v>
      </c>
      <c r="B319" s="2">
        <v>100</v>
      </c>
      <c r="C319" s="1" t="s">
        <v>54</v>
      </c>
      <c r="D319" s="1" t="s">
        <v>24</v>
      </c>
      <c r="E319" s="19" t="s">
        <v>12</v>
      </c>
      <c r="F319" s="20">
        <v>11.76</v>
      </c>
      <c r="G319" s="26" t="s">
        <v>414</v>
      </c>
      <c r="H319" s="1" t="s">
        <v>313</v>
      </c>
      <c r="I319" s="1" t="s">
        <v>408</v>
      </c>
      <c r="J319" s="15" t="str">
        <f t="shared" si="29"/>
        <v/>
      </c>
      <c r="K319" s="15" t="str">
        <f>IF(AND(B319=100, OR(AND(E319='club records'!$B$6, F319&lt;='club records'!$C$6), AND(E319='club records'!$B$7, F319&lt;='club records'!$C$7), AND(E319='club records'!$B$8, F319&lt;='club records'!$C$8), AND(E319='club records'!$B$9, F319&lt;='club records'!$C$9), AND(E319='club records'!$B$10, F319&lt;='club records'!$C$10))), "CR", " ")</f>
        <v xml:space="preserve"> </v>
      </c>
      <c r="L319" s="15" t="str">
        <f>IF(AND(B319=200, OR(AND(E319='club records'!$B$11, F319&lt;='club records'!$C$11), AND(E319='club records'!$B$12, F319&lt;='club records'!$C$12), AND(E319='club records'!$B$13, F319&lt;='club records'!$C$13), AND(E319='club records'!$B$14, F319&lt;='club records'!$C$14), AND(E319='club records'!$B$15, F319&lt;='club records'!$C$15))), "CR", " ")</f>
        <v xml:space="preserve"> </v>
      </c>
      <c r="M319" s="15" t="str">
        <f>IF(AND(B319=300, OR(AND(E319='club records'!$B$16, F319&lt;='club records'!$C$16), AND(E319='club records'!$B$17, F319&lt;='club records'!$C$17))), "CR", " ")</f>
        <v xml:space="preserve"> </v>
      </c>
      <c r="N319" s="15" t="str">
        <f>IF(AND(B319=400, OR(AND(E319='club records'!$B$18, F319&lt;='club records'!$C$18), AND(E319='club records'!$B$19, F319&lt;='club records'!$C$19), AND(E319='club records'!$B$20, F319&lt;='club records'!$C$20), AND(E319='club records'!$B$21, F319&lt;='club records'!$C$21))), "CR", " ")</f>
        <v xml:space="preserve"> </v>
      </c>
      <c r="O319" s="15" t="str">
        <f>IF(AND(B319=800, OR(AND(E319='club records'!$B$22, F319&lt;='club records'!$C$22), AND(E319='club records'!$B$23, F319&lt;='club records'!$C$23), AND(E319='club records'!$B$24, F319&lt;='club records'!$C$24), AND(E319='club records'!$B$25, F319&lt;='club records'!$C$25), AND(E319='club records'!$B$26, F319&lt;='club records'!$C$26))), "CR", " ")</f>
        <v xml:space="preserve"> </v>
      </c>
      <c r="P319" s="15" t="str">
        <f>IF(AND(B319=1000, OR(AND(E319='club records'!$B$27, F319&lt;='club records'!$C$27), AND(E319='club records'!$B$28, F319&lt;='club records'!$C$28))), "CR", " ")</f>
        <v xml:space="preserve"> </v>
      </c>
      <c r="Q319" s="15" t="str">
        <f>IF(AND(B319=1500, OR(AND(E319='club records'!$B$29, F319&lt;='club records'!$C$29), AND(E319='club records'!$B$30, F319&lt;='club records'!$C$30), AND(E319='club records'!$B$31, F319&lt;='club records'!$C$31), AND(E319='club records'!$B$32, F319&lt;='club records'!$C$32), AND(E319='club records'!$B$33, F319&lt;='club records'!$C$33))), "CR", " ")</f>
        <v xml:space="preserve"> </v>
      </c>
      <c r="R319" s="15" t="str">
        <f>IF(AND(B319="1600 (Mile)",OR(AND(E319='club records'!$B$34,F319&lt;='club records'!$C$34),AND(E319='club records'!$B$35,F319&lt;='club records'!$C$35),AND(E319='club records'!$B$36,F319&lt;='club records'!$C$36),AND(E319='club records'!$B$37,F319&lt;='club records'!$C$37))),"CR"," ")</f>
        <v xml:space="preserve"> </v>
      </c>
      <c r="S319" s="15" t="str">
        <f>IF(AND(B319=3000, OR(AND(E319='club records'!$B$38, F319&lt;='club records'!$C$38), AND(E319='club records'!$B$39, F319&lt;='club records'!$C$39), AND(E319='club records'!$B$40, F319&lt;='club records'!$C$40), AND(E319='club records'!$B$41, F319&lt;='club records'!$C$41))), "CR", " ")</f>
        <v xml:space="preserve"> </v>
      </c>
      <c r="T319" s="15" t="str">
        <f>IF(AND(B319=5000, OR(AND(E319='club records'!$B$42, F319&lt;='club records'!$C$42), AND(E319='club records'!$B$43, F319&lt;='club records'!$C$43))), "CR", " ")</f>
        <v xml:space="preserve"> </v>
      </c>
      <c r="U319" s="14" t="str">
        <f>IF(AND(B319=10000, OR(AND(E319='club records'!$B$44, F319&lt;='club records'!$C$44), AND(E319='club records'!$B$45, F319&lt;='club records'!$C$45))), "CR", " ")</f>
        <v xml:space="preserve"> </v>
      </c>
      <c r="V319" s="14" t="str">
        <f>IF(AND(B319="high jump", OR(AND(E319='club records'!$F$1, F319&gt;='club records'!$G$1), AND(E319='club records'!$F$2, F319&gt;='club records'!$G$2), AND(E319='club records'!$F$3, F319&gt;='club records'!$G$3), AND(E319='club records'!$F$4, F319&gt;='club records'!$G$4), AND(E319='club records'!$F$5, F319&gt;='club records'!$G$5))), "CR", " ")</f>
        <v xml:space="preserve"> </v>
      </c>
      <c r="W319" s="14" t="str">
        <f>IF(AND(B319="long jump", OR(AND(E319='club records'!$F$6, F319&gt;='club records'!$G$6), AND(E319='club records'!$F$7, F319&gt;='club records'!$G$7), AND(E319='club records'!$F$8, F319&gt;='club records'!$G$8), AND(E319='club records'!$F$9, F319&gt;='club records'!$G$9), AND(E319='club records'!$F$10, F319&gt;='club records'!$G$10))), "CR", " ")</f>
        <v xml:space="preserve"> </v>
      </c>
      <c r="X319" s="14" t="str">
        <f>IF(AND(B319="triple jump", OR(AND(E319='club records'!$F$11, F319&gt;='club records'!$G$11), AND(E319='club records'!$F$12, F319&gt;='club records'!$G$12), AND(E319='club records'!$F$13, F319&gt;='club records'!$G$13), AND(E319='club records'!$F$14, F319&gt;='club records'!$G$14), AND(E319='club records'!$F$15, F319&gt;='club records'!$G$15))), "CR", " ")</f>
        <v xml:space="preserve"> </v>
      </c>
      <c r="Y319" s="14" t="str">
        <f>IF(AND(B319="pole vault", OR(AND(E319='club records'!$F$16, F319&gt;='club records'!$G$16), AND(E319='club records'!$F$17, F319&gt;='club records'!$G$17), AND(E319='club records'!$F$18, F319&gt;='club records'!$G$18), AND(E319='club records'!$F$19, F319&gt;='club records'!$G$19), AND(E319='club records'!$F$20, F319&gt;='club records'!$G$20))), "CR", " ")</f>
        <v xml:space="preserve"> </v>
      </c>
      <c r="Z319" s="14" t="str">
        <f>IF(AND(B319="discus 1", E319='club records'!$F$21, F319&gt;='club records'!$G$21), "CR", " ")</f>
        <v xml:space="preserve"> </v>
      </c>
      <c r="AA319" s="14" t="str">
        <f>IF(AND(B319="discus 1.25", E319='club records'!$F$22, F319&gt;='club records'!$G$22), "CR", " ")</f>
        <v xml:space="preserve"> </v>
      </c>
      <c r="AB319" s="14" t="str">
        <f>IF(AND(B319="discus 1.5", E319='club records'!$F$23, F319&gt;='club records'!$G$23), "CR", " ")</f>
        <v xml:space="preserve"> </v>
      </c>
      <c r="AC319" s="14" t="str">
        <f>IF(AND(B319="discus 1.75", E319='club records'!$F$24, F319&gt;='club records'!$G$24), "CR", " ")</f>
        <v xml:space="preserve"> </v>
      </c>
      <c r="AD319" s="14" t="str">
        <f>IF(AND(B319="discus 2", E319='club records'!$F$25, F319&gt;='club records'!$G$25), "CR", " ")</f>
        <v xml:space="preserve"> </v>
      </c>
      <c r="AE319" s="14" t="str">
        <f>IF(AND(B319="hammer 4", E319='club records'!$F$27, F319&gt;='club records'!$G$27), "CR", " ")</f>
        <v xml:space="preserve"> </v>
      </c>
      <c r="AF319" s="14" t="str">
        <f>IF(AND(B319="hammer 5", E319='club records'!$F$28, F319&gt;='club records'!$G$28), "CR", " ")</f>
        <v xml:space="preserve"> </v>
      </c>
      <c r="AG319" s="14" t="str">
        <f>IF(AND(B319="hammer 6", E319='club records'!$F$29, F319&gt;='club records'!$G$29), "CR", " ")</f>
        <v xml:space="preserve"> </v>
      </c>
      <c r="AH319" s="14" t="str">
        <f>IF(AND(B319="hammer 7.26", E319='club records'!$F$30, F319&gt;='club records'!$G$30), "CR", " ")</f>
        <v xml:space="preserve"> </v>
      </c>
      <c r="AI319" s="14" t="str">
        <f>IF(AND(B319="javelin 400", E319='club records'!$F$31, F319&gt;='club records'!$G$31), "CR", " ")</f>
        <v xml:space="preserve"> </v>
      </c>
      <c r="AJ319" s="14" t="str">
        <f>IF(AND(B319="javelin 600", E319='club records'!$F$32, F319&gt;='club records'!$G$32), "CR", " ")</f>
        <v xml:space="preserve"> </v>
      </c>
      <c r="AK319" s="14" t="str">
        <f>IF(AND(B319="javelin 700", E319='club records'!$F$33, F319&gt;='club records'!$G$33), "CR", " ")</f>
        <v xml:space="preserve"> </v>
      </c>
      <c r="AL319" s="14" t="str">
        <f>IF(AND(B319="javelin 800", OR(AND(E319='club records'!$F$34, F319&gt;='club records'!$G$34), AND(E319='club records'!$F$35, F319&gt;='club records'!$G$35))), "CR", " ")</f>
        <v xml:space="preserve"> </v>
      </c>
      <c r="AM319" s="14" t="str">
        <f>IF(AND(B319="shot 3", E319='club records'!$F$36, F319&gt;='club records'!$G$36), "CR", " ")</f>
        <v xml:space="preserve"> </v>
      </c>
      <c r="AN319" s="14" t="str">
        <f>IF(AND(B319="shot 4", E319='club records'!$F$37, F319&gt;='club records'!$G$37), "CR", " ")</f>
        <v xml:space="preserve"> </v>
      </c>
      <c r="AO319" s="14" t="str">
        <f>IF(AND(B319="shot 5", E319='club records'!$F$38, F319&gt;='club records'!$G$38), "CR", " ")</f>
        <v xml:space="preserve"> </v>
      </c>
      <c r="AP319" s="14" t="str">
        <f>IF(AND(B319="shot 6", E319='club records'!$F$39, F319&gt;='club records'!$G$39), "CR", " ")</f>
        <v xml:space="preserve"> </v>
      </c>
      <c r="AQ319" s="14" t="str">
        <f>IF(AND(B319="shot 7.26", E319='club records'!$F$40, F319&gt;='club records'!$G$40), "CR", " ")</f>
        <v xml:space="preserve"> </v>
      </c>
      <c r="AR319" s="14" t="str">
        <f>IF(AND(B319="60H",OR(AND(E319='club records'!$J$1,F319&lt;='club records'!$K$1),AND(E319='club records'!$J$2,F319&lt;='club records'!$K$2),AND(E319='club records'!$J$3,F319&lt;='club records'!$K$3),AND(E319='club records'!$J$4,F319&lt;='club records'!$K$4),AND(E319='club records'!$J$5,F319&lt;='club records'!$K$5))),"CR"," ")</f>
        <v xml:space="preserve"> </v>
      </c>
      <c r="AS319" s="14" t="str">
        <f>IF(AND(B319="75H", AND(E319='club records'!$J$6, F319&lt;='club records'!$K$6)), "CR", " ")</f>
        <v xml:space="preserve"> </v>
      </c>
      <c r="AT319" s="14" t="str">
        <f>IF(AND(B319="80H", AND(E319='club records'!$J$7, F319&lt;='club records'!$K$7)), "CR", " ")</f>
        <v xml:space="preserve"> </v>
      </c>
      <c r="AU319" s="14" t="str">
        <f>IF(AND(B319="100H", AND(E319='club records'!$J$8, F319&lt;='club records'!$K$8)), "CR", " ")</f>
        <v xml:space="preserve"> </v>
      </c>
      <c r="AV319" s="14" t="str">
        <f>IF(AND(B319="110H", OR(AND(E319='club records'!$J$9, F319&lt;='club records'!$K$9), AND(E319='club records'!$J$10, F319&lt;='club records'!$K$10))), "CR", " ")</f>
        <v xml:space="preserve"> </v>
      </c>
      <c r="AW319" s="14" t="str">
        <f>IF(AND(B319="400H", OR(AND(E319='club records'!$J$11, F319&lt;='club records'!$K$11), AND(E319='club records'!$J$12, F319&lt;='club records'!$K$12), AND(E319='club records'!$J$13, F319&lt;='club records'!$K$13), AND(E319='club records'!$J$14, F319&lt;='club records'!$K$14))), "CR", " ")</f>
        <v xml:space="preserve"> </v>
      </c>
      <c r="AX319" s="14" t="str">
        <f>IF(AND(B319="1500SC", AND(E319='club records'!$J$15, F319&lt;='club records'!$K$15)), "CR", " ")</f>
        <v xml:space="preserve"> </v>
      </c>
      <c r="AY319" s="14" t="str">
        <f>IF(AND(B319="2000SC", OR(AND(E319='club records'!$J$17, F319&lt;='club records'!$K$17), AND(E319='club records'!$J$18, F319&lt;='club records'!$K$18))), "CR", " ")</f>
        <v xml:space="preserve"> </v>
      </c>
      <c r="AZ319" s="14" t="str">
        <f>IF(AND(B319="3000SC", OR(AND(E319='club records'!$J$20, F319&lt;='club records'!$K$20), AND(E319='club records'!$J$21, F319&lt;='club records'!$K$21))), "CR", " ")</f>
        <v xml:space="preserve"> </v>
      </c>
      <c r="BA319" s="15" t="str">
        <f>IF(AND(B319="4x100", OR(AND(E319='club records'!$N$1, F319&lt;='club records'!$O$1), AND(E319='club records'!$N$2, F319&lt;='club records'!$O$2), AND(E319='club records'!$N$3, F319&lt;='club records'!$O$3), AND(E319='club records'!$N$4, F319&lt;='club records'!$O$4), AND(E319='club records'!$N$5, F319&lt;='club records'!$O$5))), "CR", " ")</f>
        <v xml:space="preserve"> </v>
      </c>
      <c r="BB319" s="15" t="str">
        <f>IF(AND(B319="4x200", OR(AND(E319='club records'!$N$6, F319&lt;='club records'!$O$6), AND(E319='club records'!$N$7, F319&lt;='club records'!$O$7), AND(E319='club records'!$N$8, F319&lt;='club records'!$O$8), AND(E319='club records'!$N$9, F319&lt;='club records'!$O$9), AND(E319='club records'!$N$10, F319&lt;='club records'!$O$10))), "CR", " ")</f>
        <v xml:space="preserve"> </v>
      </c>
      <c r="BC319" s="15" t="str">
        <f>IF(AND(B319="4x300", AND(E319='club records'!$N$11, F319&lt;='club records'!$O$11)), "CR", " ")</f>
        <v xml:space="preserve"> </v>
      </c>
      <c r="BD319" s="15" t="str">
        <f>IF(AND(B319="4x400", OR(AND(E319='club records'!$N$12, F319&lt;='club records'!$O$12), AND(E319='club records'!$N$13, F319&lt;='club records'!$O$13), AND(E319='club records'!$N$14, F319&lt;='club records'!$O$14), AND(E319='club records'!$N$15, F319&lt;='club records'!$O$15))), "CR", " ")</f>
        <v xml:space="preserve"> </v>
      </c>
      <c r="BE319" s="15" t="str">
        <f>IF(AND(B319="3x800", OR(AND(E319='club records'!$N$16, F319&lt;='club records'!$O$16), AND(E319='club records'!$N$17, F319&lt;='club records'!$O$17), AND(E319='club records'!$N$18, F319&lt;='club records'!$O$18))), "CR", " ")</f>
        <v xml:space="preserve"> </v>
      </c>
      <c r="BF319" s="15" t="str">
        <f>IF(AND(B319="pentathlon", OR(AND(E319='club records'!$N$21, F319&gt;='club records'!$O$21), AND(E319='club records'!$N$22, F319&gt;='club records'!$O$22),AND(E319='club records'!$N$23, F319&gt;='club records'!$O$23),AND(E319='club records'!$N$24, F319&gt;='club records'!$O$24))), "CR", " ")</f>
        <v xml:space="preserve"> </v>
      </c>
      <c r="BG319" s="15" t="str">
        <f>IF(AND(B319="heptathlon", OR(AND(E319='club records'!$N$26, F319&gt;='club records'!$O$26), AND(E319='club records'!$N$27, F319&gt;='club records'!$O$27))), "CR", " ")</f>
        <v xml:space="preserve"> </v>
      </c>
      <c r="BH319" s="15" t="str">
        <f>IF(AND(B319="decathlon", OR(AND(E319='club records'!$N$29, F319&gt;='club records'!$O$29), AND(E319='club records'!$N$30, F319&gt;='club records'!$O$30),AND(E319='club records'!$N$31, F319&gt;='club records'!$O$31))), "CR", " ")</f>
        <v xml:space="preserve"> </v>
      </c>
    </row>
    <row r="320" spans="1:16333" ht="14.5" x14ac:dyDescent="0.35">
      <c r="A320" s="1" t="str">
        <f>E320</f>
        <v>U20</v>
      </c>
      <c r="B320" s="2">
        <v>100</v>
      </c>
      <c r="C320" s="1" t="s">
        <v>135</v>
      </c>
      <c r="D320" s="1" t="s">
        <v>46</v>
      </c>
      <c r="E320" s="19" t="s">
        <v>12</v>
      </c>
      <c r="F320" s="21">
        <v>11.8</v>
      </c>
      <c r="G320" s="26">
        <v>43646</v>
      </c>
      <c r="H320" s="1" t="s">
        <v>471</v>
      </c>
      <c r="I320" s="1" t="s">
        <v>442</v>
      </c>
      <c r="J320" s="15" t="str">
        <f t="shared" si="29"/>
        <v/>
      </c>
      <c r="K320" s="15" t="str">
        <f>IF(AND(B320=100, OR(AND(E320='club records'!$B$6, F320&lt;='club records'!$C$6), AND(E320='club records'!$B$7, F320&lt;='club records'!$C$7), AND(E320='club records'!$B$8, F320&lt;='club records'!$C$8), AND(E320='club records'!$B$9, F320&lt;='club records'!$C$9), AND(E320='club records'!$B$10, F320&lt;='club records'!$C$10))), "CR", " ")</f>
        <v xml:space="preserve"> </v>
      </c>
      <c r="L320" s="15" t="str">
        <f>IF(AND(B320=200, OR(AND(E320='club records'!$B$11, F320&lt;='club records'!$C$11), AND(E320='club records'!$B$12, F320&lt;='club records'!$C$12), AND(E320='club records'!$B$13, F320&lt;='club records'!$C$13), AND(E320='club records'!$B$14, F320&lt;='club records'!$C$14), AND(E320='club records'!$B$15, F320&lt;='club records'!$C$15))), "CR", " ")</f>
        <v xml:space="preserve"> </v>
      </c>
      <c r="M320" s="15" t="str">
        <f>IF(AND(B320=300, OR(AND(E320='club records'!$B$16, F320&lt;='club records'!$C$16), AND(E320='club records'!$B$17, F320&lt;='club records'!$C$17))), "CR", " ")</f>
        <v xml:space="preserve"> </v>
      </c>
      <c r="N320" s="15" t="str">
        <f>IF(AND(B320=400, OR(AND(E320='club records'!$B$18, F320&lt;='club records'!$C$18), AND(E320='club records'!$B$19, F320&lt;='club records'!$C$19), AND(E320='club records'!$B$20, F320&lt;='club records'!$C$20), AND(E320='club records'!$B$21, F320&lt;='club records'!$C$21))), "CR", " ")</f>
        <v xml:space="preserve"> </v>
      </c>
      <c r="O320" s="15" t="str">
        <f>IF(AND(B320=800, OR(AND(E320='club records'!$B$22, F320&lt;='club records'!$C$22), AND(E320='club records'!$B$23, F320&lt;='club records'!$C$23), AND(E320='club records'!$B$24, F320&lt;='club records'!$C$24), AND(E320='club records'!$B$25, F320&lt;='club records'!$C$25), AND(E320='club records'!$B$26, F320&lt;='club records'!$C$26))), "CR", " ")</f>
        <v xml:space="preserve"> </v>
      </c>
      <c r="P320" s="15" t="str">
        <f>IF(AND(B320=1000, OR(AND(E320='club records'!$B$27, F320&lt;='club records'!$C$27), AND(E320='club records'!$B$28, F320&lt;='club records'!$C$28))), "CR", " ")</f>
        <v xml:space="preserve"> </v>
      </c>
      <c r="Q320" s="15" t="str">
        <f>IF(AND(B320=1500, OR(AND(E320='club records'!$B$29, F320&lt;='club records'!$C$29), AND(E320='club records'!$B$30, F320&lt;='club records'!$C$30), AND(E320='club records'!$B$31, F320&lt;='club records'!$C$31), AND(E320='club records'!$B$32, F320&lt;='club records'!$C$32), AND(E320='club records'!$B$33, F320&lt;='club records'!$C$33))), "CR", " ")</f>
        <v xml:space="preserve"> </v>
      </c>
      <c r="R320" s="15" t="str">
        <f>IF(AND(B320="1600 (Mile)",OR(AND(E320='club records'!$B$34,F320&lt;='club records'!$C$34),AND(E320='club records'!$B$35,F320&lt;='club records'!$C$35),AND(E320='club records'!$B$36,F320&lt;='club records'!$C$36),AND(E320='club records'!$B$37,F320&lt;='club records'!$C$37))),"CR"," ")</f>
        <v xml:space="preserve"> </v>
      </c>
      <c r="S320" s="15" t="str">
        <f>IF(AND(B320=3000, OR(AND(E320='club records'!$B$38, F320&lt;='club records'!$C$38), AND(E320='club records'!$B$39, F320&lt;='club records'!$C$39), AND(E320='club records'!$B$40, F320&lt;='club records'!$C$40), AND(E320='club records'!$B$41, F320&lt;='club records'!$C$41))), "CR", " ")</f>
        <v xml:space="preserve"> </v>
      </c>
      <c r="T320" s="15" t="str">
        <f>IF(AND(B320=5000, OR(AND(E320='club records'!$B$42, F320&lt;='club records'!$C$42), AND(E320='club records'!$B$43, F320&lt;='club records'!$C$43))), "CR", " ")</f>
        <v xml:space="preserve"> </v>
      </c>
      <c r="U320" s="14" t="str">
        <f>IF(AND(B320=10000, OR(AND(E320='club records'!$B$44, F320&lt;='club records'!$C$44), AND(E320='club records'!$B$45, F320&lt;='club records'!$C$45))), "CR", " ")</f>
        <v xml:space="preserve"> </v>
      </c>
      <c r="V320" s="14" t="str">
        <f>IF(AND(B320="high jump", OR(AND(E320='club records'!$F$1, F320&gt;='club records'!$G$1), AND(E320='club records'!$F$2, F320&gt;='club records'!$G$2), AND(E320='club records'!$F$3, F320&gt;='club records'!$G$3), AND(E320='club records'!$F$4, F320&gt;='club records'!$G$4), AND(E320='club records'!$F$5, F320&gt;='club records'!$G$5))), "CR", " ")</f>
        <v xml:space="preserve"> </v>
      </c>
      <c r="W320" s="14" t="str">
        <f>IF(AND(B320="long jump", OR(AND(E320='club records'!$F$6, F320&gt;='club records'!$G$6), AND(E320='club records'!$F$7, F320&gt;='club records'!$G$7), AND(E320='club records'!$F$8, F320&gt;='club records'!$G$8), AND(E320='club records'!$F$9, F320&gt;='club records'!$G$9), AND(E320='club records'!$F$10, F320&gt;='club records'!$G$10))), "CR", " ")</f>
        <v xml:space="preserve"> </v>
      </c>
      <c r="X320" s="14" t="str">
        <f>IF(AND(B320="triple jump", OR(AND(E320='club records'!$F$11, F320&gt;='club records'!$G$11), AND(E320='club records'!$F$12, F320&gt;='club records'!$G$12), AND(E320='club records'!$F$13, F320&gt;='club records'!$G$13), AND(E320='club records'!$F$14, F320&gt;='club records'!$G$14), AND(E320='club records'!$F$15, F320&gt;='club records'!$G$15))), "CR", " ")</f>
        <v xml:space="preserve"> </v>
      </c>
      <c r="Y320" s="14" t="str">
        <f>IF(AND(B320="pole vault", OR(AND(E320='club records'!$F$16, F320&gt;='club records'!$G$16), AND(E320='club records'!$F$17, F320&gt;='club records'!$G$17), AND(E320='club records'!$F$18, F320&gt;='club records'!$G$18), AND(E320='club records'!$F$19, F320&gt;='club records'!$G$19), AND(E320='club records'!$F$20, F320&gt;='club records'!$G$20))), "CR", " ")</f>
        <v xml:space="preserve"> </v>
      </c>
      <c r="Z320" s="14" t="str">
        <f>IF(AND(B320="discus 1", E320='club records'!$F$21, F320&gt;='club records'!$G$21), "CR", " ")</f>
        <v xml:space="preserve"> </v>
      </c>
      <c r="AA320" s="14" t="str">
        <f>IF(AND(B320="discus 1.25", E320='club records'!$F$22, F320&gt;='club records'!$G$22), "CR", " ")</f>
        <v xml:space="preserve"> </v>
      </c>
      <c r="AB320" s="14" t="str">
        <f>IF(AND(B320="discus 1.5", E320='club records'!$F$23, F320&gt;='club records'!$G$23), "CR", " ")</f>
        <v xml:space="preserve"> </v>
      </c>
      <c r="AC320" s="14" t="str">
        <f>IF(AND(B320="discus 1.75", E320='club records'!$F$24, F320&gt;='club records'!$G$24), "CR", " ")</f>
        <v xml:space="preserve"> </v>
      </c>
      <c r="AD320" s="14" t="str">
        <f>IF(AND(B320="discus 2", E320='club records'!$F$25, F320&gt;='club records'!$G$25), "CR", " ")</f>
        <v xml:space="preserve"> </v>
      </c>
      <c r="AE320" s="14" t="str">
        <f>IF(AND(B320="hammer 4", E320='club records'!$F$27, F320&gt;='club records'!$G$27), "CR", " ")</f>
        <v xml:space="preserve"> </v>
      </c>
      <c r="AF320" s="14" t="str">
        <f>IF(AND(B320="hammer 5", E320='club records'!$F$28, F320&gt;='club records'!$G$28), "CR", " ")</f>
        <v xml:space="preserve"> </v>
      </c>
      <c r="AG320" s="14" t="str">
        <f>IF(AND(B320="hammer 6", E320='club records'!$F$29, F320&gt;='club records'!$G$29), "CR", " ")</f>
        <v xml:space="preserve"> </v>
      </c>
      <c r="AH320" s="14" t="str">
        <f>IF(AND(B320="hammer 7.26", E320='club records'!$F$30, F320&gt;='club records'!$G$30), "CR", " ")</f>
        <v xml:space="preserve"> </v>
      </c>
      <c r="AI320" s="14" t="str">
        <f>IF(AND(B320="javelin 400", E320='club records'!$F$31, F320&gt;='club records'!$G$31), "CR", " ")</f>
        <v xml:space="preserve"> </v>
      </c>
      <c r="AJ320" s="14" t="str">
        <f>IF(AND(B320="javelin 600", E320='club records'!$F$32, F320&gt;='club records'!$G$32), "CR", " ")</f>
        <v xml:space="preserve"> </v>
      </c>
      <c r="AK320" s="14" t="str">
        <f>IF(AND(B320="javelin 700", E320='club records'!$F$33, F320&gt;='club records'!$G$33), "CR", " ")</f>
        <v xml:space="preserve"> </v>
      </c>
      <c r="AL320" s="14" t="str">
        <f>IF(AND(B320="javelin 800", OR(AND(E320='club records'!$F$34, F320&gt;='club records'!$G$34), AND(E320='club records'!$F$35, F320&gt;='club records'!$G$35))), "CR", " ")</f>
        <v xml:space="preserve"> </v>
      </c>
      <c r="AM320" s="14" t="str">
        <f>IF(AND(B320="shot 3", E320='club records'!$F$36, F320&gt;='club records'!$G$36), "CR", " ")</f>
        <v xml:space="preserve"> </v>
      </c>
      <c r="AN320" s="14" t="str">
        <f>IF(AND(B320="shot 4", E320='club records'!$F$37, F320&gt;='club records'!$G$37), "CR", " ")</f>
        <v xml:space="preserve"> </v>
      </c>
      <c r="AO320" s="14" t="str">
        <f>IF(AND(B320="shot 5", E320='club records'!$F$38, F320&gt;='club records'!$G$38), "CR", " ")</f>
        <v xml:space="preserve"> </v>
      </c>
      <c r="AP320" s="14" t="str">
        <f>IF(AND(B320="shot 6", E320='club records'!$F$39, F320&gt;='club records'!$G$39), "CR", " ")</f>
        <v xml:space="preserve"> </v>
      </c>
      <c r="AQ320" s="14" t="str">
        <f>IF(AND(B320="shot 7.26", E320='club records'!$F$40, F320&gt;='club records'!$G$40), "CR", " ")</f>
        <v xml:space="preserve"> </v>
      </c>
      <c r="AR320" s="14" t="str">
        <f>IF(AND(B320="60H",OR(AND(E320='club records'!$J$1,F320&lt;='club records'!$K$1),AND(E320='club records'!$J$2,F320&lt;='club records'!$K$2),AND(E320='club records'!$J$3,F320&lt;='club records'!$K$3),AND(E320='club records'!$J$4,F320&lt;='club records'!$K$4),AND(E320='club records'!$J$5,F320&lt;='club records'!$K$5))),"CR"," ")</f>
        <v xml:space="preserve"> </v>
      </c>
      <c r="AS320" s="14" t="str">
        <f>IF(AND(B320="75H", AND(E320='club records'!$J$6, F320&lt;='club records'!$K$6)), "CR", " ")</f>
        <v xml:space="preserve"> </v>
      </c>
      <c r="AT320" s="14" t="str">
        <f>IF(AND(B320="80H", AND(E320='club records'!$J$7, F320&lt;='club records'!$K$7)), "CR", " ")</f>
        <v xml:space="preserve"> </v>
      </c>
      <c r="AU320" s="14" t="str">
        <f>IF(AND(B320="100H", AND(E320='club records'!$J$8, F320&lt;='club records'!$K$8)), "CR", " ")</f>
        <v xml:space="preserve"> </v>
      </c>
      <c r="AV320" s="14" t="str">
        <f>IF(AND(B320="110H", OR(AND(E320='club records'!$J$9, F320&lt;='club records'!$K$9), AND(E320='club records'!$J$10, F320&lt;='club records'!$K$10))), "CR", " ")</f>
        <v xml:space="preserve"> </v>
      </c>
      <c r="AW320" s="14" t="str">
        <f>IF(AND(B320="400H", OR(AND(E320='club records'!$J$11, F320&lt;='club records'!$K$11), AND(E320='club records'!$J$12, F320&lt;='club records'!$K$12), AND(E320='club records'!$J$13, F320&lt;='club records'!$K$13), AND(E320='club records'!$J$14, F320&lt;='club records'!$K$14))), "CR", " ")</f>
        <v xml:space="preserve"> </v>
      </c>
      <c r="AX320" s="14" t="str">
        <f>IF(AND(B320="1500SC", AND(E320='club records'!$J$15, F320&lt;='club records'!$K$15)), "CR", " ")</f>
        <v xml:space="preserve"> </v>
      </c>
      <c r="AY320" s="14" t="str">
        <f>IF(AND(B320="2000SC", OR(AND(E320='club records'!$J$17, F320&lt;='club records'!$K$17), AND(E320='club records'!$J$18, F320&lt;='club records'!$K$18))), "CR", " ")</f>
        <v xml:space="preserve"> </v>
      </c>
      <c r="AZ320" s="14" t="str">
        <f>IF(AND(B320="3000SC", OR(AND(E320='club records'!$J$20, F320&lt;='club records'!$K$20), AND(E320='club records'!$J$21, F320&lt;='club records'!$K$21))), "CR", " ")</f>
        <v xml:space="preserve"> </v>
      </c>
      <c r="BA320" s="15" t="str">
        <f>IF(AND(B320="4x100", OR(AND(E320='club records'!$N$1, F320&lt;='club records'!$O$1), AND(E320='club records'!$N$2, F320&lt;='club records'!$O$2), AND(E320='club records'!$N$3, F320&lt;='club records'!$O$3), AND(E320='club records'!$N$4, F320&lt;='club records'!$O$4), AND(E320='club records'!$N$5, F320&lt;='club records'!$O$5))), "CR", " ")</f>
        <v xml:space="preserve"> </v>
      </c>
      <c r="BB320" s="15" t="str">
        <f>IF(AND(B320="4x200", OR(AND(E320='club records'!$N$6, F320&lt;='club records'!$O$6), AND(E320='club records'!$N$7, F320&lt;='club records'!$O$7), AND(E320='club records'!$N$8, F320&lt;='club records'!$O$8), AND(E320='club records'!$N$9, F320&lt;='club records'!$O$9), AND(E320='club records'!$N$10, F320&lt;='club records'!$O$10))), "CR", " ")</f>
        <v xml:space="preserve"> </v>
      </c>
      <c r="BC320" s="15" t="str">
        <f>IF(AND(B320="4x300", AND(E320='club records'!$N$11, F320&lt;='club records'!$O$11)), "CR", " ")</f>
        <v xml:space="preserve"> </v>
      </c>
      <c r="BD320" s="15" t="str">
        <f>IF(AND(B320="4x400", OR(AND(E320='club records'!$N$12, F320&lt;='club records'!$O$12), AND(E320='club records'!$N$13, F320&lt;='club records'!$O$13), AND(E320='club records'!$N$14, F320&lt;='club records'!$O$14), AND(E320='club records'!$N$15, F320&lt;='club records'!$O$15))), "CR", " ")</f>
        <v xml:space="preserve"> </v>
      </c>
      <c r="BE320" s="15" t="str">
        <f>IF(AND(B320="3x800", OR(AND(E320='club records'!$N$16, F320&lt;='club records'!$O$16), AND(E320='club records'!$N$17, F320&lt;='club records'!$O$17), AND(E320='club records'!$N$18, F320&lt;='club records'!$O$18))), "CR", " ")</f>
        <v xml:space="preserve"> </v>
      </c>
      <c r="BF320" s="15" t="str">
        <f>IF(AND(B320="pentathlon", OR(AND(E320='club records'!$N$21, F320&gt;='club records'!$O$21), AND(E320='club records'!$N$22, F320&gt;='club records'!$O$22),AND(E320='club records'!$N$23, F320&gt;='club records'!$O$23),AND(E320='club records'!$N$24, F320&gt;='club records'!$O$24))), "CR", " ")</f>
        <v xml:space="preserve"> </v>
      </c>
      <c r="BG320" s="15" t="str">
        <f>IF(AND(B320="heptathlon", OR(AND(E320='club records'!$N$26, F320&gt;='club records'!$O$26), AND(E320='club records'!$N$27, F320&gt;='club records'!$O$27))), "CR", " ")</f>
        <v xml:space="preserve"> </v>
      </c>
      <c r="BH320" s="15" t="str">
        <f>IF(AND(B320="decathlon", OR(AND(E320='club records'!$N$29, F320&gt;='club records'!$O$29), AND(E320='club records'!$N$30, F320&gt;='club records'!$O$30),AND(E320='club records'!$N$31, F320&gt;='club records'!$O$31))), "CR", " ")</f>
        <v xml:space="preserve"> </v>
      </c>
    </row>
    <row r="321" spans="1:16333" ht="15.75" customHeight="1" x14ac:dyDescent="0.35">
      <c r="A321" s="1" t="str">
        <f>E321</f>
        <v>U20</v>
      </c>
      <c r="B321" s="2">
        <v>200</v>
      </c>
      <c r="C321" s="1" t="s">
        <v>40</v>
      </c>
      <c r="D321" s="1" t="s">
        <v>41</v>
      </c>
      <c r="E321" s="19" t="s">
        <v>12</v>
      </c>
      <c r="F321" s="20">
        <v>22.34</v>
      </c>
      <c r="G321" s="26">
        <v>43597</v>
      </c>
      <c r="H321" s="1" t="s">
        <v>313</v>
      </c>
      <c r="I321" s="1" t="s">
        <v>338</v>
      </c>
      <c r="J321" s="15" t="str">
        <f t="shared" si="29"/>
        <v/>
      </c>
      <c r="K321" s="15" t="str">
        <f>IF(AND(B321=100, OR(AND(E321='club records'!$B$6, F321&lt;='club records'!$C$6), AND(E321='club records'!$B$7, F321&lt;='club records'!$C$7), AND(E321='club records'!$B$8, F321&lt;='club records'!$C$8), AND(E321='club records'!$B$9, F321&lt;='club records'!$C$9), AND(E321='club records'!$B$10, F321&lt;='club records'!$C$10))), "CR", " ")</f>
        <v xml:space="preserve"> </v>
      </c>
      <c r="L321" s="15" t="str">
        <f>IF(AND(B321=200, OR(AND(E321='club records'!$B$11, F321&lt;='club records'!$C$11), AND(E321='club records'!$B$12, F321&lt;='club records'!$C$12), AND(E321='club records'!$B$13, F321&lt;='club records'!$C$13), AND(E321='club records'!$B$14, F321&lt;='club records'!$C$14), AND(E321='club records'!$B$15, F321&lt;='club records'!$C$15))), "CR", " ")</f>
        <v xml:space="preserve"> </v>
      </c>
      <c r="M321" s="15" t="str">
        <f>IF(AND(B321=300, OR(AND(E321='club records'!$B$16, F321&lt;='club records'!$C$16), AND(E321='club records'!$B$17, F321&lt;='club records'!$C$17))), "CR", " ")</f>
        <v xml:space="preserve"> </v>
      </c>
      <c r="N321" s="15" t="str">
        <f>IF(AND(B321=400, OR(AND(E321='club records'!$B$18, F321&lt;='club records'!$C$18), AND(E321='club records'!$B$19, F321&lt;='club records'!$C$19), AND(E321='club records'!$B$20, F321&lt;='club records'!$C$20), AND(E321='club records'!$B$21, F321&lt;='club records'!$C$21))), "CR", " ")</f>
        <v xml:space="preserve"> </v>
      </c>
      <c r="O321" s="15" t="str">
        <f>IF(AND(B321=800, OR(AND(E321='club records'!$B$22, F321&lt;='club records'!$C$22), AND(E321='club records'!$B$23, F321&lt;='club records'!$C$23), AND(E321='club records'!$B$24, F321&lt;='club records'!$C$24), AND(E321='club records'!$B$25, F321&lt;='club records'!$C$25), AND(E321='club records'!$B$26, F321&lt;='club records'!$C$26))), "CR", " ")</f>
        <v xml:space="preserve"> </v>
      </c>
      <c r="P321" s="15" t="str">
        <f>IF(AND(B321=1000, OR(AND(E321='club records'!$B$27, F321&lt;='club records'!$C$27), AND(E321='club records'!$B$28, F321&lt;='club records'!$C$28))), "CR", " ")</f>
        <v xml:space="preserve"> </v>
      </c>
      <c r="Q321" s="15" t="str">
        <f>IF(AND(B321=1500, OR(AND(E321='club records'!$B$29, F321&lt;='club records'!$C$29), AND(E321='club records'!$B$30, F321&lt;='club records'!$C$30), AND(E321='club records'!$B$31, F321&lt;='club records'!$C$31), AND(E321='club records'!$B$32, F321&lt;='club records'!$C$32), AND(E321='club records'!$B$33, F321&lt;='club records'!$C$33))), "CR", " ")</f>
        <v xml:space="preserve"> </v>
      </c>
      <c r="R321" s="15" t="str">
        <f>IF(AND(B321="1600 (Mile)",OR(AND(E321='club records'!$B$34,F321&lt;='club records'!$C$34),AND(E321='club records'!$B$35,F321&lt;='club records'!$C$35),AND(E321='club records'!$B$36,F321&lt;='club records'!$C$36),AND(E321='club records'!$B$37,F321&lt;='club records'!$C$37))),"CR"," ")</f>
        <v xml:space="preserve"> </v>
      </c>
      <c r="S321" s="15" t="str">
        <f>IF(AND(B321=3000, OR(AND(E321='club records'!$B$38, F321&lt;='club records'!$C$38), AND(E321='club records'!$B$39, F321&lt;='club records'!$C$39), AND(E321='club records'!$B$40, F321&lt;='club records'!$C$40), AND(E321='club records'!$B$41, F321&lt;='club records'!$C$41))), "CR", " ")</f>
        <v xml:space="preserve"> </v>
      </c>
      <c r="T321" s="15" t="str">
        <f>IF(AND(B321=5000, OR(AND(E321='club records'!$B$42, F321&lt;='club records'!$C$42), AND(E321='club records'!$B$43, F321&lt;='club records'!$C$43))), "CR", " ")</f>
        <v xml:space="preserve"> </v>
      </c>
      <c r="U321" s="14" t="str">
        <f>IF(AND(B321=10000, OR(AND(E321='club records'!$B$44, F321&lt;='club records'!$C$44), AND(E321='club records'!$B$45, F321&lt;='club records'!$C$45))), "CR", " ")</f>
        <v xml:space="preserve"> </v>
      </c>
      <c r="V321" s="14" t="str">
        <f>IF(AND(B321="high jump", OR(AND(E321='club records'!$F$1, F321&gt;='club records'!$G$1), AND(E321='club records'!$F$2, F321&gt;='club records'!$G$2), AND(E321='club records'!$F$3, F321&gt;='club records'!$G$3), AND(E321='club records'!$F$4, F321&gt;='club records'!$G$4), AND(E321='club records'!$F$5, F321&gt;='club records'!$G$5))), "CR", " ")</f>
        <v xml:space="preserve"> </v>
      </c>
      <c r="W321" s="14" t="str">
        <f>IF(AND(B321="long jump", OR(AND(E321='club records'!$F$6, F321&gt;='club records'!$G$6), AND(E321='club records'!$F$7, F321&gt;='club records'!$G$7), AND(E321='club records'!$F$8, F321&gt;='club records'!$G$8), AND(E321='club records'!$F$9, F321&gt;='club records'!$G$9), AND(E321='club records'!$F$10, F321&gt;='club records'!$G$10))), "CR", " ")</f>
        <v xml:space="preserve"> </v>
      </c>
      <c r="X321" s="14" t="str">
        <f>IF(AND(B321="triple jump", OR(AND(E321='club records'!$F$11, F321&gt;='club records'!$G$11), AND(E321='club records'!$F$12, F321&gt;='club records'!$G$12), AND(E321='club records'!$F$13, F321&gt;='club records'!$G$13), AND(E321='club records'!$F$14, F321&gt;='club records'!$G$14), AND(E321='club records'!$F$15, F321&gt;='club records'!$G$15))), "CR", " ")</f>
        <v xml:space="preserve"> </v>
      </c>
      <c r="Y321" s="14" t="str">
        <f>IF(AND(B321="pole vault", OR(AND(E321='club records'!$F$16, F321&gt;='club records'!$G$16), AND(E321='club records'!$F$17, F321&gt;='club records'!$G$17), AND(E321='club records'!$F$18, F321&gt;='club records'!$G$18), AND(E321='club records'!$F$19, F321&gt;='club records'!$G$19), AND(E321='club records'!$F$20, F321&gt;='club records'!$G$20))), "CR", " ")</f>
        <v xml:space="preserve"> </v>
      </c>
      <c r="Z321" s="14" t="str">
        <f>IF(AND(B321="discus 1", E321='club records'!$F$21, F321&gt;='club records'!$G$21), "CR", " ")</f>
        <v xml:space="preserve"> </v>
      </c>
      <c r="AA321" s="14" t="str">
        <f>IF(AND(B321="discus 1.25", E321='club records'!$F$22, F321&gt;='club records'!$G$22), "CR", " ")</f>
        <v xml:space="preserve"> </v>
      </c>
      <c r="AB321" s="14" t="str">
        <f>IF(AND(B321="discus 1.5", E321='club records'!$F$23, F321&gt;='club records'!$G$23), "CR", " ")</f>
        <v xml:space="preserve"> </v>
      </c>
      <c r="AC321" s="14" t="str">
        <f>IF(AND(B321="discus 1.75", E321='club records'!$F$24, F321&gt;='club records'!$G$24), "CR", " ")</f>
        <v xml:space="preserve"> </v>
      </c>
      <c r="AD321" s="14" t="str">
        <f>IF(AND(B321="discus 2", E321='club records'!$F$25, F321&gt;='club records'!$G$25), "CR", " ")</f>
        <v xml:space="preserve"> </v>
      </c>
      <c r="AE321" s="14" t="str">
        <f>IF(AND(B321="hammer 4", E321='club records'!$F$27, F321&gt;='club records'!$G$27), "CR", " ")</f>
        <v xml:space="preserve"> </v>
      </c>
      <c r="AF321" s="14" t="str">
        <f>IF(AND(B321="hammer 5", E321='club records'!$F$28, F321&gt;='club records'!$G$28), "CR", " ")</f>
        <v xml:space="preserve"> </v>
      </c>
      <c r="AG321" s="14" t="str">
        <f>IF(AND(B321="hammer 6", E321='club records'!$F$29, F321&gt;='club records'!$G$29), "CR", " ")</f>
        <v xml:space="preserve"> </v>
      </c>
      <c r="AH321" s="14" t="str">
        <f>IF(AND(B321="hammer 7.26", E321='club records'!$F$30, F321&gt;='club records'!$G$30), "CR", " ")</f>
        <v xml:space="preserve"> </v>
      </c>
      <c r="AI321" s="14" t="str">
        <f>IF(AND(B321="javelin 400", E321='club records'!$F$31, F321&gt;='club records'!$G$31), "CR", " ")</f>
        <v xml:space="preserve"> </v>
      </c>
      <c r="AJ321" s="14" t="str">
        <f>IF(AND(B321="javelin 600", E321='club records'!$F$32, F321&gt;='club records'!$G$32), "CR", " ")</f>
        <v xml:space="preserve"> </v>
      </c>
      <c r="AK321" s="14" t="str">
        <f>IF(AND(B321="javelin 700", E321='club records'!$F$33, F321&gt;='club records'!$G$33), "CR", " ")</f>
        <v xml:space="preserve"> </v>
      </c>
      <c r="AL321" s="14" t="str">
        <f>IF(AND(B321="javelin 800", OR(AND(E321='club records'!$F$34, F321&gt;='club records'!$G$34), AND(E321='club records'!$F$35, F321&gt;='club records'!$G$35))), "CR", " ")</f>
        <v xml:space="preserve"> </v>
      </c>
      <c r="AM321" s="14" t="str">
        <f>IF(AND(B321="shot 3", E321='club records'!$F$36, F321&gt;='club records'!$G$36), "CR", " ")</f>
        <v xml:space="preserve"> </v>
      </c>
      <c r="AN321" s="14" t="str">
        <f>IF(AND(B321="shot 4", E321='club records'!$F$37, F321&gt;='club records'!$G$37), "CR", " ")</f>
        <v xml:space="preserve"> </v>
      </c>
      <c r="AO321" s="14" t="str">
        <f>IF(AND(B321="shot 5", E321='club records'!$F$38, F321&gt;='club records'!$G$38), "CR", " ")</f>
        <v xml:space="preserve"> </v>
      </c>
      <c r="AP321" s="14" t="str">
        <f>IF(AND(B321="shot 6", E321='club records'!$F$39, F321&gt;='club records'!$G$39), "CR", " ")</f>
        <v xml:space="preserve"> </v>
      </c>
      <c r="AQ321" s="14" t="str">
        <f>IF(AND(B321="shot 7.26", E321='club records'!$F$40, F321&gt;='club records'!$G$40), "CR", " ")</f>
        <v xml:space="preserve"> </v>
      </c>
      <c r="AR321" s="14" t="str">
        <f>IF(AND(B321="60H",OR(AND(E321='club records'!$J$1,F321&lt;='club records'!$K$1),AND(E321='club records'!$J$2,F321&lt;='club records'!$K$2),AND(E321='club records'!$J$3,F321&lt;='club records'!$K$3),AND(E321='club records'!$J$4,F321&lt;='club records'!$K$4),AND(E321='club records'!$J$5,F321&lt;='club records'!$K$5))),"CR"," ")</f>
        <v xml:space="preserve"> </v>
      </c>
      <c r="AS321" s="14" t="str">
        <f>IF(AND(B321="75H", AND(E321='club records'!$J$6, F321&lt;='club records'!$K$6)), "CR", " ")</f>
        <v xml:space="preserve"> </v>
      </c>
      <c r="AT321" s="14" t="str">
        <f>IF(AND(B321="80H", AND(E321='club records'!$J$7, F321&lt;='club records'!$K$7)), "CR", " ")</f>
        <v xml:space="preserve"> </v>
      </c>
      <c r="AU321" s="14" t="str">
        <f>IF(AND(B321="100H", AND(E321='club records'!$J$8, F321&lt;='club records'!$K$8)), "CR", " ")</f>
        <v xml:space="preserve"> </v>
      </c>
      <c r="AV321" s="14" t="str">
        <f>IF(AND(B321="110H", OR(AND(E321='club records'!$J$9, F321&lt;='club records'!$K$9), AND(E321='club records'!$J$10, F321&lt;='club records'!$K$10))), "CR", " ")</f>
        <v xml:space="preserve"> </v>
      </c>
      <c r="AW321" s="14" t="str">
        <f>IF(AND(B321="400H", OR(AND(E321='club records'!$J$11, F321&lt;='club records'!$K$11), AND(E321='club records'!$J$12, F321&lt;='club records'!$K$12), AND(E321='club records'!$J$13, F321&lt;='club records'!$K$13), AND(E321='club records'!$J$14, F321&lt;='club records'!$K$14))), "CR", " ")</f>
        <v xml:space="preserve"> </v>
      </c>
      <c r="AX321" s="14" t="str">
        <f>IF(AND(B321="1500SC", AND(E321='club records'!$J$15, F321&lt;='club records'!$K$15)), "CR", " ")</f>
        <v xml:space="preserve"> </v>
      </c>
      <c r="AY321" s="14" t="str">
        <f>IF(AND(B321="2000SC", OR(AND(E321='club records'!$J$17, F321&lt;='club records'!$K$17), AND(E321='club records'!$J$18, F321&lt;='club records'!$K$18))), "CR", " ")</f>
        <v xml:space="preserve"> </v>
      </c>
      <c r="AZ321" s="14" t="str">
        <f>IF(AND(B321="3000SC", OR(AND(E321='club records'!$J$20, F321&lt;='club records'!$K$20), AND(E321='club records'!$J$21, F321&lt;='club records'!$K$21))), "CR", " ")</f>
        <v xml:space="preserve"> </v>
      </c>
      <c r="BA321" s="15" t="str">
        <f>IF(AND(B321="4x100", OR(AND(E321='club records'!$N$1, F321&lt;='club records'!$O$1), AND(E321='club records'!$N$2, F321&lt;='club records'!$O$2), AND(E321='club records'!$N$3, F321&lt;='club records'!$O$3), AND(E321='club records'!$N$4, F321&lt;='club records'!$O$4), AND(E321='club records'!$N$5, F321&lt;='club records'!$O$5))), "CR", " ")</f>
        <v xml:space="preserve"> </v>
      </c>
      <c r="BB321" s="15" t="str">
        <f>IF(AND(B321="4x200", OR(AND(E321='club records'!$N$6, F321&lt;='club records'!$O$6), AND(E321='club records'!$N$7, F321&lt;='club records'!$O$7), AND(E321='club records'!$N$8, F321&lt;='club records'!$O$8), AND(E321='club records'!$N$9, F321&lt;='club records'!$O$9), AND(E321='club records'!$N$10, F321&lt;='club records'!$O$10))), "CR", " ")</f>
        <v xml:space="preserve"> </v>
      </c>
      <c r="BC321" s="15" t="str">
        <f>IF(AND(B321="4x300", AND(E321='club records'!$N$11, F321&lt;='club records'!$O$11)), "CR", " ")</f>
        <v xml:space="preserve"> </v>
      </c>
      <c r="BD321" s="15" t="str">
        <f>IF(AND(B321="4x400", OR(AND(E321='club records'!$N$12, F321&lt;='club records'!$O$12), AND(E321='club records'!$N$13, F321&lt;='club records'!$O$13), AND(E321='club records'!$N$14, F321&lt;='club records'!$O$14), AND(E321='club records'!$N$15, F321&lt;='club records'!$O$15))), "CR", " ")</f>
        <v xml:space="preserve"> </v>
      </c>
      <c r="BE321" s="15" t="str">
        <f>IF(AND(B321="3x800", OR(AND(E321='club records'!$N$16, F321&lt;='club records'!$O$16), AND(E321='club records'!$N$17, F321&lt;='club records'!$O$17), AND(E321='club records'!$N$18, F321&lt;='club records'!$O$18))), "CR", " ")</f>
        <v xml:space="preserve"> </v>
      </c>
      <c r="BF321" s="15" t="str">
        <f>IF(AND(B321="pentathlon", OR(AND(E321='club records'!$N$21, F321&gt;='club records'!$O$21), AND(E321='club records'!$N$22, F321&gt;='club records'!$O$22),AND(E321='club records'!$N$23, F321&gt;='club records'!$O$23),AND(E321='club records'!$N$24, F321&gt;='club records'!$O$24))), "CR", " ")</f>
        <v xml:space="preserve"> </v>
      </c>
      <c r="BG321" s="15" t="str">
        <f>IF(AND(B321="heptathlon", OR(AND(E321='club records'!$N$26, F321&gt;='club records'!$O$26), AND(E321='club records'!$N$27, F321&gt;='club records'!$O$27))), "CR", " ")</f>
        <v xml:space="preserve"> </v>
      </c>
      <c r="BH321" s="15" t="str">
        <f>IF(AND(B321="decathlon", OR(AND(E321='club records'!$N$29, F321&gt;='club records'!$O$29), AND(E321='club records'!$N$30, F321&gt;='club records'!$O$30),AND(E321='club records'!$N$31, F321&gt;='club records'!$O$31))), "CR", " ")</f>
        <v xml:space="preserve"> </v>
      </c>
    </row>
    <row r="322" spans="1:16333" ht="14.5" x14ac:dyDescent="0.35">
      <c r="A322" s="1" t="s">
        <v>12</v>
      </c>
      <c r="B322" s="2">
        <v>200</v>
      </c>
      <c r="C322" s="1" t="s">
        <v>59</v>
      </c>
      <c r="D322" s="1" t="s">
        <v>60</v>
      </c>
      <c r="E322" s="19" t="s">
        <v>12</v>
      </c>
      <c r="F322" s="20">
        <v>23.13</v>
      </c>
      <c r="G322" s="26">
        <v>43687</v>
      </c>
      <c r="H322" s="1" t="s">
        <v>313</v>
      </c>
      <c r="I322" s="1" t="s">
        <v>537</v>
      </c>
      <c r="J322" s="15" t="s">
        <v>410</v>
      </c>
      <c r="O322" s="1"/>
      <c r="P322" s="1"/>
      <c r="Q322" s="1"/>
      <c r="R322" s="1"/>
      <c r="S322" s="1"/>
      <c r="T322" s="1"/>
    </row>
    <row r="323" spans="1:16333" ht="14.5" x14ac:dyDescent="0.35">
      <c r="A323" s="1" t="str">
        <f t="shared" ref="A323:A328" si="30">E323</f>
        <v>U20</v>
      </c>
      <c r="B323" s="2">
        <v>200</v>
      </c>
      <c r="C323" s="1" t="s">
        <v>54</v>
      </c>
      <c r="D323" s="1" t="s">
        <v>24</v>
      </c>
      <c r="E323" s="19" t="s">
        <v>12</v>
      </c>
      <c r="F323" s="20">
        <v>23.41</v>
      </c>
      <c r="G323" s="26">
        <v>43589</v>
      </c>
      <c r="H323" s="1" t="s">
        <v>313</v>
      </c>
      <c r="I323" s="1" t="s">
        <v>321</v>
      </c>
      <c r="J323" s="15" t="str">
        <f t="shared" ref="J323:J328" si="31">IF(OR(K323="CR", L323="CR", M323="CR", N323="CR", O323="CR", P323="CR", Q323="CR", R323="CR", S323="CR", T323="CR",U323="CR", V323="CR", W323="CR", X323="CR", Y323="CR", Z323="CR", AA323="CR", AB323="CR", AC323="CR", AD323="CR", AE323="CR", AF323="CR", AG323="CR", AH323="CR", AI323="CR", AJ323="CR", AK323="CR", AL323="CR", AM323="CR", AN323="CR", AO323="CR", AP323="CR", AQ323="CR", AR323="CR", AS323="CR", AT323="CR", AU323="CR", AV323="CR", AW323="CR", AX323="CR", AY323="CR", AZ323="CR", BA323="CR", BB323="CR", BC323="CR", BD323="CR", BE323="CR", BF323="CR", BG323="CR", BH323="CR"), "***CLUB RECORD***", "")</f>
        <v/>
      </c>
      <c r="K323" s="15" t="str">
        <f>IF(AND(B323=100, OR(AND(E323='club records'!$B$6, F323&lt;='club records'!$C$6), AND(E323='club records'!$B$7, F323&lt;='club records'!$C$7), AND(E323='club records'!$B$8, F323&lt;='club records'!$C$8), AND(E323='club records'!$B$9, F323&lt;='club records'!$C$9), AND(E323='club records'!$B$10, F323&lt;='club records'!$C$10))), "CR", " ")</f>
        <v xml:space="preserve"> </v>
      </c>
      <c r="L323" s="15" t="str">
        <f>IF(AND(B323=200, OR(AND(E323='club records'!$B$11, F323&lt;='club records'!$C$11), AND(E323='club records'!$B$12, F323&lt;='club records'!$C$12), AND(E323='club records'!$B$13, F323&lt;='club records'!$C$13), AND(E323='club records'!$B$14, F323&lt;='club records'!$C$14), AND(E323='club records'!$B$15, F323&lt;='club records'!$C$15))), "CR", " ")</f>
        <v xml:space="preserve"> </v>
      </c>
      <c r="M323" s="15" t="str">
        <f>IF(AND(B323=300, OR(AND(E323='club records'!$B$16, F323&lt;='club records'!$C$16), AND(E323='club records'!$B$17, F323&lt;='club records'!$C$17))), "CR", " ")</f>
        <v xml:space="preserve"> </v>
      </c>
      <c r="N323" s="15" t="str">
        <f>IF(AND(B323=400, OR(AND(E323='club records'!$B$18, F323&lt;='club records'!$C$18), AND(E323='club records'!$B$19, F323&lt;='club records'!$C$19), AND(E323='club records'!$B$20, F323&lt;='club records'!$C$20), AND(E323='club records'!$B$21, F323&lt;='club records'!$C$21))), "CR", " ")</f>
        <v xml:space="preserve"> </v>
      </c>
      <c r="O323" s="15" t="str">
        <f>IF(AND(B323=800, OR(AND(E323='club records'!$B$22, F323&lt;='club records'!$C$22), AND(E323='club records'!$B$23, F323&lt;='club records'!$C$23), AND(E323='club records'!$B$24, F323&lt;='club records'!$C$24), AND(E323='club records'!$B$25, F323&lt;='club records'!$C$25), AND(E323='club records'!$B$26, F323&lt;='club records'!$C$26))), "CR", " ")</f>
        <v xml:space="preserve"> </v>
      </c>
      <c r="P323" s="15" t="str">
        <f>IF(AND(B323=1000, OR(AND(E323='club records'!$B$27, F323&lt;='club records'!$C$27), AND(E323='club records'!$B$28, F323&lt;='club records'!$C$28))), "CR", " ")</f>
        <v xml:space="preserve"> </v>
      </c>
      <c r="Q323" s="15" t="str">
        <f>IF(AND(B323=1500, OR(AND(E323='club records'!$B$29, F323&lt;='club records'!$C$29), AND(E323='club records'!$B$30, F323&lt;='club records'!$C$30), AND(E323='club records'!$B$31, F323&lt;='club records'!$C$31), AND(E323='club records'!$B$32, F323&lt;='club records'!$C$32), AND(E323='club records'!$B$33, F323&lt;='club records'!$C$33))), "CR", " ")</f>
        <v xml:space="preserve"> </v>
      </c>
      <c r="R323" s="15" t="str">
        <f>IF(AND(B323="1600 (Mile)",OR(AND(E323='club records'!$B$34,F323&lt;='club records'!$C$34),AND(E323='club records'!$B$35,F323&lt;='club records'!$C$35),AND(E323='club records'!$B$36,F323&lt;='club records'!$C$36),AND(E323='club records'!$B$37,F323&lt;='club records'!$C$37))),"CR"," ")</f>
        <v xml:space="preserve"> </v>
      </c>
      <c r="S323" s="15" t="str">
        <f>IF(AND(B323=3000, OR(AND(E323='club records'!$B$38, F323&lt;='club records'!$C$38), AND(E323='club records'!$B$39, F323&lt;='club records'!$C$39), AND(E323='club records'!$B$40, F323&lt;='club records'!$C$40), AND(E323='club records'!$B$41, F323&lt;='club records'!$C$41))), "CR", " ")</f>
        <v xml:space="preserve"> </v>
      </c>
      <c r="T323" s="15" t="str">
        <f>IF(AND(B323=5000, OR(AND(E323='club records'!$B$42, F323&lt;='club records'!$C$42), AND(E323='club records'!$B$43, F323&lt;='club records'!$C$43))), "CR", " ")</f>
        <v xml:space="preserve"> </v>
      </c>
      <c r="U323" s="14" t="str">
        <f>IF(AND(B323=10000, OR(AND(E323='club records'!$B$44, F323&lt;='club records'!$C$44), AND(E323='club records'!$B$45, F323&lt;='club records'!$C$45))), "CR", " ")</f>
        <v xml:space="preserve"> </v>
      </c>
      <c r="V323" s="14" t="str">
        <f>IF(AND(B323="high jump", OR(AND(E323='club records'!$F$1, F323&gt;='club records'!$G$1), AND(E323='club records'!$F$2, F323&gt;='club records'!$G$2), AND(E323='club records'!$F$3, F323&gt;='club records'!$G$3), AND(E323='club records'!$F$4, F323&gt;='club records'!$G$4), AND(E323='club records'!$F$5, F323&gt;='club records'!$G$5))), "CR", " ")</f>
        <v xml:space="preserve"> </v>
      </c>
      <c r="W323" s="14" t="str">
        <f>IF(AND(B323="long jump", OR(AND(E323='club records'!$F$6, F323&gt;='club records'!$G$6), AND(E323='club records'!$F$7, F323&gt;='club records'!$G$7), AND(E323='club records'!$F$8, F323&gt;='club records'!$G$8), AND(E323='club records'!$F$9, F323&gt;='club records'!$G$9), AND(E323='club records'!$F$10, F323&gt;='club records'!$G$10))), "CR", " ")</f>
        <v xml:space="preserve"> </v>
      </c>
      <c r="X323" s="14" t="str">
        <f>IF(AND(B323="triple jump", OR(AND(E323='club records'!$F$11, F323&gt;='club records'!$G$11), AND(E323='club records'!$F$12, F323&gt;='club records'!$G$12), AND(E323='club records'!$F$13, F323&gt;='club records'!$G$13), AND(E323='club records'!$F$14, F323&gt;='club records'!$G$14), AND(E323='club records'!$F$15, F323&gt;='club records'!$G$15))), "CR", " ")</f>
        <v xml:space="preserve"> </v>
      </c>
      <c r="Y323" s="14" t="str">
        <f>IF(AND(B323="pole vault", OR(AND(E323='club records'!$F$16, F323&gt;='club records'!$G$16), AND(E323='club records'!$F$17, F323&gt;='club records'!$G$17), AND(E323='club records'!$F$18, F323&gt;='club records'!$G$18), AND(E323='club records'!$F$19, F323&gt;='club records'!$G$19), AND(E323='club records'!$F$20, F323&gt;='club records'!$G$20))), "CR", " ")</f>
        <v xml:space="preserve"> </v>
      </c>
      <c r="Z323" s="14" t="str">
        <f>IF(AND(B323="discus 1", E323='club records'!$F$21, F323&gt;='club records'!$G$21), "CR", " ")</f>
        <v xml:space="preserve"> </v>
      </c>
      <c r="AA323" s="14" t="str">
        <f>IF(AND(B323="discus 1.25", E323='club records'!$F$22, F323&gt;='club records'!$G$22), "CR", " ")</f>
        <v xml:space="preserve"> </v>
      </c>
      <c r="AB323" s="14" t="str">
        <f>IF(AND(B323="discus 1.5", E323='club records'!$F$23, F323&gt;='club records'!$G$23), "CR", " ")</f>
        <v xml:space="preserve"> </v>
      </c>
      <c r="AC323" s="14" t="str">
        <f>IF(AND(B323="discus 1.75", E323='club records'!$F$24, F323&gt;='club records'!$G$24), "CR", " ")</f>
        <v xml:space="preserve"> </v>
      </c>
      <c r="AD323" s="14" t="str">
        <f>IF(AND(B323="discus 2", E323='club records'!$F$25, F323&gt;='club records'!$G$25), "CR", " ")</f>
        <v xml:space="preserve"> </v>
      </c>
      <c r="AE323" s="14" t="str">
        <f>IF(AND(B323="hammer 4", E323='club records'!$F$27, F323&gt;='club records'!$G$27), "CR", " ")</f>
        <v xml:space="preserve"> </v>
      </c>
      <c r="AF323" s="14" t="str">
        <f>IF(AND(B323="hammer 5", E323='club records'!$F$28, F323&gt;='club records'!$G$28), "CR", " ")</f>
        <v xml:space="preserve"> </v>
      </c>
      <c r="AG323" s="14" t="str">
        <f>IF(AND(B323="hammer 6", E323='club records'!$F$29, F323&gt;='club records'!$G$29), "CR", " ")</f>
        <v xml:space="preserve"> </v>
      </c>
      <c r="AH323" s="14" t="str">
        <f>IF(AND(B323="hammer 7.26", E323='club records'!$F$30, F323&gt;='club records'!$G$30), "CR", " ")</f>
        <v xml:space="preserve"> </v>
      </c>
      <c r="AI323" s="14" t="str">
        <f>IF(AND(B323="javelin 400", E323='club records'!$F$31, F323&gt;='club records'!$G$31), "CR", " ")</f>
        <v xml:space="preserve"> </v>
      </c>
      <c r="AJ323" s="14" t="str">
        <f>IF(AND(B323="javelin 600", E323='club records'!$F$32, F323&gt;='club records'!$G$32), "CR", " ")</f>
        <v xml:space="preserve"> </v>
      </c>
      <c r="AK323" s="14" t="str">
        <f>IF(AND(B323="javelin 700", E323='club records'!$F$33, F323&gt;='club records'!$G$33), "CR", " ")</f>
        <v xml:space="preserve"> </v>
      </c>
      <c r="AL323" s="14" t="str">
        <f>IF(AND(B323="javelin 800", OR(AND(E323='club records'!$F$34, F323&gt;='club records'!$G$34), AND(E323='club records'!$F$35, F323&gt;='club records'!$G$35))), "CR", " ")</f>
        <v xml:space="preserve"> </v>
      </c>
      <c r="AM323" s="14" t="str">
        <f>IF(AND(B323="shot 3", E323='club records'!$F$36, F323&gt;='club records'!$G$36), "CR", " ")</f>
        <v xml:space="preserve"> </v>
      </c>
      <c r="AN323" s="14" t="str">
        <f>IF(AND(B323="shot 4", E323='club records'!$F$37, F323&gt;='club records'!$G$37), "CR", " ")</f>
        <v xml:space="preserve"> </v>
      </c>
      <c r="AO323" s="14" t="str">
        <f>IF(AND(B323="shot 5", E323='club records'!$F$38, F323&gt;='club records'!$G$38), "CR", " ")</f>
        <v xml:space="preserve"> </v>
      </c>
      <c r="AP323" s="14" t="str">
        <f>IF(AND(B323="shot 6", E323='club records'!$F$39, F323&gt;='club records'!$G$39), "CR", " ")</f>
        <v xml:space="preserve"> </v>
      </c>
      <c r="AQ323" s="14" t="str">
        <f>IF(AND(B323="shot 7.26", E323='club records'!$F$40, F323&gt;='club records'!$G$40), "CR", " ")</f>
        <v xml:space="preserve"> </v>
      </c>
      <c r="AR323" s="14" t="str">
        <f>IF(AND(B323="60H",OR(AND(E323='club records'!$J$1,F323&lt;='club records'!$K$1),AND(E323='club records'!$J$2,F323&lt;='club records'!$K$2),AND(E323='club records'!$J$3,F323&lt;='club records'!$K$3),AND(E323='club records'!$J$4,F323&lt;='club records'!$K$4),AND(E323='club records'!$J$5,F323&lt;='club records'!$K$5))),"CR"," ")</f>
        <v xml:space="preserve"> </v>
      </c>
      <c r="AS323" s="14" t="str">
        <f>IF(AND(B323="75H", AND(E323='club records'!$J$6, F323&lt;='club records'!$K$6)), "CR", " ")</f>
        <v xml:space="preserve"> </v>
      </c>
      <c r="AT323" s="14" t="str">
        <f>IF(AND(B323="80H", AND(E323='club records'!$J$7, F323&lt;='club records'!$K$7)), "CR", " ")</f>
        <v xml:space="preserve"> </v>
      </c>
      <c r="AU323" s="14" t="str">
        <f>IF(AND(B323="100H", AND(E323='club records'!$J$8, F323&lt;='club records'!$K$8)), "CR", " ")</f>
        <v xml:space="preserve"> </v>
      </c>
      <c r="AV323" s="14" t="str">
        <f>IF(AND(B323="110H", OR(AND(E323='club records'!$J$9, F323&lt;='club records'!$K$9), AND(E323='club records'!$J$10, F323&lt;='club records'!$K$10))), "CR", " ")</f>
        <v xml:space="preserve"> </v>
      </c>
      <c r="AW323" s="14" t="str">
        <f>IF(AND(B323="400H", OR(AND(E323='club records'!$J$11, F323&lt;='club records'!$K$11), AND(E323='club records'!$J$12, F323&lt;='club records'!$K$12), AND(E323='club records'!$J$13, F323&lt;='club records'!$K$13), AND(E323='club records'!$J$14, F323&lt;='club records'!$K$14))), "CR", " ")</f>
        <v xml:space="preserve"> </v>
      </c>
      <c r="AX323" s="14" t="str">
        <f>IF(AND(B323="1500SC", AND(E323='club records'!$J$15, F323&lt;='club records'!$K$15)), "CR", " ")</f>
        <v xml:space="preserve"> </v>
      </c>
      <c r="AY323" s="14" t="str">
        <f>IF(AND(B323="2000SC", OR(AND(E323='club records'!$J$17, F323&lt;='club records'!$K$17), AND(E323='club records'!$J$18, F323&lt;='club records'!$K$18))), "CR", " ")</f>
        <v xml:space="preserve"> </v>
      </c>
      <c r="AZ323" s="14" t="str">
        <f>IF(AND(B323="3000SC", OR(AND(E323='club records'!$J$20, F323&lt;='club records'!$K$20), AND(E323='club records'!$J$21, F323&lt;='club records'!$K$21))), "CR", " ")</f>
        <v xml:space="preserve"> </v>
      </c>
      <c r="BA323" s="15" t="str">
        <f>IF(AND(B323="4x100", OR(AND(E323='club records'!$N$1, F323&lt;='club records'!$O$1), AND(E323='club records'!$N$2, F323&lt;='club records'!$O$2), AND(E323='club records'!$N$3, F323&lt;='club records'!$O$3), AND(E323='club records'!$N$4, F323&lt;='club records'!$O$4), AND(E323='club records'!$N$5, F323&lt;='club records'!$O$5))), "CR", " ")</f>
        <v xml:space="preserve"> </v>
      </c>
      <c r="BB323" s="15" t="str">
        <f>IF(AND(B323="4x200", OR(AND(E323='club records'!$N$6, F323&lt;='club records'!$O$6), AND(E323='club records'!$N$7, F323&lt;='club records'!$O$7), AND(E323='club records'!$N$8, F323&lt;='club records'!$O$8), AND(E323='club records'!$N$9, F323&lt;='club records'!$O$9), AND(E323='club records'!$N$10, F323&lt;='club records'!$O$10))), "CR", " ")</f>
        <v xml:space="preserve"> </v>
      </c>
      <c r="BC323" s="15" t="str">
        <f>IF(AND(B323="4x300", AND(E323='club records'!$N$11, F323&lt;='club records'!$O$11)), "CR", " ")</f>
        <v xml:space="preserve"> </v>
      </c>
      <c r="BD323" s="15" t="str">
        <f>IF(AND(B323="4x400", OR(AND(E323='club records'!$N$12, F323&lt;='club records'!$O$12), AND(E323='club records'!$N$13, F323&lt;='club records'!$O$13), AND(E323='club records'!$N$14, F323&lt;='club records'!$O$14), AND(E323='club records'!$N$15, F323&lt;='club records'!$O$15))), "CR", " ")</f>
        <v xml:space="preserve"> </v>
      </c>
      <c r="BE323" s="15" t="str">
        <f>IF(AND(B323="3x800", OR(AND(E323='club records'!$N$16, F323&lt;='club records'!$O$16), AND(E323='club records'!$N$17, F323&lt;='club records'!$O$17), AND(E323='club records'!$N$18, F323&lt;='club records'!$O$18))), "CR", " ")</f>
        <v xml:space="preserve"> </v>
      </c>
      <c r="BF323" s="15" t="str">
        <f>IF(AND(B323="pentathlon", OR(AND(E323='club records'!$N$21, F323&gt;='club records'!$O$21), AND(E323='club records'!$N$22, F323&gt;='club records'!$O$22),AND(E323='club records'!$N$23, F323&gt;='club records'!$O$23),AND(E323='club records'!$N$24, F323&gt;='club records'!$O$24))), "CR", " ")</f>
        <v xml:space="preserve"> </v>
      </c>
      <c r="BG323" s="15" t="str">
        <f>IF(AND(B323="heptathlon", OR(AND(E323='club records'!$N$26, F323&gt;='club records'!$O$26), AND(E323='club records'!$N$27, F323&gt;='club records'!$O$27))), "CR", " ")</f>
        <v xml:space="preserve"> </v>
      </c>
      <c r="BH323" s="15" t="str">
        <f>IF(AND(B323="decathlon", OR(AND(E323='club records'!$N$29, F323&gt;='club records'!$O$29), AND(E323='club records'!$N$30, F323&gt;='club records'!$O$30),AND(E323='club records'!$N$31, F323&gt;='club records'!$O$31))), "CR", " ")</f>
        <v xml:space="preserve"> </v>
      </c>
    </row>
    <row r="324" spans="1:16333" s="2" customFormat="1" ht="14.5" x14ac:dyDescent="0.35">
      <c r="A324" s="1" t="str">
        <f t="shared" si="30"/>
        <v>U20</v>
      </c>
      <c r="B324" s="2">
        <v>200</v>
      </c>
      <c r="C324" s="1" t="s">
        <v>135</v>
      </c>
      <c r="D324" s="1" t="s">
        <v>46</v>
      </c>
      <c r="E324" s="19" t="s">
        <v>12</v>
      </c>
      <c r="F324" s="21">
        <v>23.9</v>
      </c>
      <c r="G324" s="26">
        <v>43646</v>
      </c>
      <c r="H324" s="1" t="s">
        <v>471</v>
      </c>
      <c r="I324" s="1" t="s">
        <v>442</v>
      </c>
      <c r="J324" s="15" t="str">
        <f t="shared" si="31"/>
        <v/>
      </c>
      <c r="K324" s="15" t="str">
        <f>IF(AND(B324=100, OR(AND(E324='club records'!$B$6, F324&lt;='club records'!$C$6), AND(E324='club records'!$B$7, F324&lt;='club records'!$C$7), AND(E324='club records'!$B$8, F324&lt;='club records'!$C$8), AND(E324='club records'!$B$9, F324&lt;='club records'!$C$9), AND(E324='club records'!$B$10, F324&lt;='club records'!$C$10))), "CR", " ")</f>
        <v xml:space="preserve"> </v>
      </c>
      <c r="L324" s="15" t="str">
        <f>IF(AND(B324=200, OR(AND(E324='club records'!$B$11, F324&lt;='club records'!$C$11), AND(E324='club records'!$B$12, F324&lt;='club records'!$C$12), AND(E324='club records'!$B$13, F324&lt;='club records'!$C$13), AND(E324='club records'!$B$14, F324&lt;='club records'!$C$14), AND(E324='club records'!$B$15, F324&lt;='club records'!$C$15))), "CR", " ")</f>
        <v xml:space="preserve"> </v>
      </c>
      <c r="M324" s="15" t="str">
        <f>IF(AND(B324=300, OR(AND(E324='club records'!$B$16, F324&lt;='club records'!$C$16), AND(E324='club records'!$B$17, F324&lt;='club records'!$C$17))), "CR", " ")</f>
        <v xml:space="preserve"> </v>
      </c>
      <c r="N324" s="15" t="str">
        <f>IF(AND(B324=400, OR(AND(E324='club records'!$B$18, F324&lt;='club records'!$C$18), AND(E324='club records'!$B$19, F324&lt;='club records'!$C$19), AND(E324='club records'!$B$20, F324&lt;='club records'!$C$20), AND(E324='club records'!$B$21, F324&lt;='club records'!$C$21))), "CR", " ")</f>
        <v xml:space="preserve"> </v>
      </c>
      <c r="O324" s="15" t="str">
        <f>IF(AND(B324=800, OR(AND(E324='club records'!$B$22, F324&lt;='club records'!$C$22), AND(E324='club records'!$B$23, F324&lt;='club records'!$C$23), AND(E324='club records'!$B$24, F324&lt;='club records'!$C$24), AND(E324='club records'!$B$25, F324&lt;='club records'!$C$25), AND(E324='club records'!$B$26, F324&lt;='club records'!$C$26))), "CR", " ")</f>
        <v xml:space="preserve"> </v>
      </c>
      <c r="P324" s="15" t="str">
        <f>IF(AND(B324=1000, OR(AND(E324='club records'!$B$27, F324&lt;='club records'!$C$27), AND(E324='club records'!$B$28, F324&lt;='club records'!$C$28))), "CR", " ")</f>
        <v xml:space="preserve"> </v>
      </c>
      <c r="Q324" s="15" t="str">
        <f>IF(AND(B324=1500, OR(AND(E324='club records'!$B$29, F324&lt;='club records'!$C$29), AND(E324='club records'!$B$30, F324&lt;='club records'!$C$30), AND(E324='club records'!$B$31, F324&lt;='club records'!$C$31), AND(E324='club records'!$B$32, F324&lt;='club records'!$C$32), AND(E324='club records'!$B$33, F324&lt;='club records'!$C$33))), "CR", " ")</f>
        <v xml:space="preserve"> </v>
      </c>
      <c r="R324" s="15" t="str">
        <f>IF(AND(B324="1600 (Mile)",OR(AND(E324='club records'!$B$34,F324&lt;='club records'!$C$34),AND(E324='club records'!$B$35,F324&lt;='club records'!$C$35),AND(E324='club records'!$B$36,F324&lt;='club records'!$C$36),AND(E324='club records'!$B$37,F324&lt;='club records'!$C$37))),"CR"," ")</f>
        <v xml:space="preserve"> </v>
      </c>
      <c r="S324" s="15" t="str">
        <f>IF(AND(B324=3000, OR(AND(E324='club records'!$B$38, F324&lt;='club records'!$C$38), AND(E324='club records'!$B$39, F324&lt;='club records'!$C$39), AND(E324='club records'!$B$40, F324&lt;='club records'!$C$40), AND(E324='club records'!$B$41, F324&lt;='club records'!$C$41))), "CR", " ")</f>
        <v xml:space="preserve"> </v>
      </c>
      <c r="T324" s="15" t="str">
        <f>IF(AND(B324=5000, OR(AND(E324='club records'!$B$42, F324&lt;='club records'!$C$42), AND(E324='club records'!$B$43, F324&lt;='club records'!$C$43))), "CR", " ")</f>
        <v xml:space="preserve"> </v>
      </c>
      <c r="U324" s="14" t="str">
        <f>IF(AND(B324=10000, OR(AND(E324='club records'!$B$44, F324&lt;='club records'!$C$44), AND(E324='club records'!$B$45, F324&lt;='club records'!$C$45))), "CR", " ")</f>
        <v xml:space="preserve"> </v>
      </c>
      <c r="V324" s="14" t="str">
        <f>IF(AND(B324="high jump", OR(AND(E324='club records'!$F$1, F324&gt;='club records'!$G$1), AND(E324='club records'!$F$2, F324&gt;='club records'!$G$2), AND(E324='club records'!$F$3, F324&gt;='club records'!$G$3), AND(E324='club records'!$F$4, F324&gt;='club records'!$G$4), AND(E324='club records'!$F$5, F324&gt;='club records'!$G$5))), "CR", " ")</f>
        <v xml:space="preserve"> </v>
      </c>
      <c r="W324" s="14" t="str">
        <f>IF(AND(B324="long jump", OR(AND(E324='club records'!$F$6, F324&gt;='club records'!$G$6), AND(E324='club records'!$F$7, F324&gt;='club records'!$G$7), AND(E324='club records'!$F$8, F324&gt;='club records'!$G$8), AND(E324='club records'!$F$9, F324&gt;='club records'!$G$9), AND(E324='club records'!$F$10, F324&gt;='club records'!$G$10))), "CR", " ")</f>
        <v xml:space="preserve"> </v>
      </c>
      <c r="X324" s="14" t="str">
        <f>IF(AND(B324="triple jump", OR(AND(E324='club records'!$F$11, F324&gt;='club records'!$G$11), AND(E324='club records'!$F$12, F324&gt;='club records'!$G$12), AND(E324='club records'!$F$13, F324&gt;='club records'!$G$13), AND(E324='club records'!$F$14, F324&gt;='club records'!$G$14), AND(E324='club records'!$F$15, F324&gt;='club records'!$G$15))), "CR", " ")</f>
        <v xml:space="preserve"> </v>
      </c>
      <c r="Y324" s="14" t="str">
        <f>IF(AND(B324="pole vault", OR(AND(E324='club records'!$F$16, F324&gt;='club records'!$G$16), AND(E324='club records'!$F$17, F324&gt;='club records'!$G$17), AND(E324='club records'!$F$18, F324&gt;='club records'!$G$18), AND(E324='club records'!$F$19, F324&gt;='club records'!$G$19), AND(E324='club records'!$F$20, F324&gt;='club records'!$G$20))), "CR", " ")</f>
        <v xml:space="preserve"> </v>
      </c>
      <c r="Z324" s="14" t="str">
        <f>IF(AND(B324="discus 1", E324='club records'!$F$21, F324&gt;='club records'!$G$21), "CR", " ")</f>
        <v xml:space="preserve"> </v>
      </c>
      <c r="AA324" s="14" t="str">
        <f>IF(AND(B324="discus 1.25", E324='club records'!$F$22, F324&gt;='club records'!$G$22), "CR", " ")</f>
        <v xml:space="preserve"> </v>
      </c>
      <c r="AB324" s="14" t="str">
        <f>IF(AND(B324="discus 1.5", E324='club records'!$F$23, F324&gt;='club records'!$G$23), "CR", " ")</f>
        <v xml:space="preserve"> </v>
      </c>
      <c r="AC324" s="14" t="str">
        <f>IF(AND(B324="discus 1.75", E324='club records'!$F$24, F324&gt;='club records'!$G$24), "CR", " ")</f>
        <v xml:space="preserve"> </v>
      </c>
      <c r="AD324" s="14" t="str">
        <f>IF(AND(B324="discus 2", E324='club records'!$F$25, F324&gt;='club records'!$G$25), "CR", " ")</f>
        <v xml:space="preserve"> </v>
      </c>
      <c r="AE324" s="14" t="str">
        <f>IF(AND(B324="hammer 4", E324='club records'!$F$27, F324&gt;='club records'!$G$27), "CR", " ")</f>
        <v xml:space="preserve"> </v>
      </c>
      <c r="AF324" s="14" t="str">
        <f>IF(AND(B324="hammer 5", E324='club records'!$F$28, F324&gt;='club records'!$G$28), "CR", " ")</f>
        <v xml:space="preserve"> </v>
      </c>
      <c r="AG324" s="14" t="str">
        <f>IF(AND(B324="hammer 6", E324='club records'!$F$29, F324&gt;='club records'!$G$29), "CR", " ")</f>
        <v xml:space="preserve"> </v>
      </c>
      <c r="AH324" s="14" t="str">
        <f>IF(AND(B324="hammer 7.26", E324='club records'!$F$30, F324&gt;='club records'!$G$30), "CR", " ")</f>
        <v xml:space="preserve"> </v>
      </c>
      <c r="AI324" s="14" t="str">
        <f>IF(AND(B324="javelin 400", E324='club records'!$F$31, F324&gt;='club records'!$G$31), "CR", " ")</f>
        <v xml:space="preserve"> </v>
      </c>
      <c r="AJ324" s="14" t="str">
        <f>IF(AND(B324="javelin 600", E324='club records'!$F$32, F324&gt;='club records'!$G$32), "CR", " ")</f>
        <v xml:space="preserve"> </v>
      </c>
      <c r="AK324" s="14" t="str">
        <f>IF(AND(B324="javelin 700", E324='club records'!$F$33, F324&gt;='club records'!$G$33), "CR", " ")</f>
        <v xml:space="preserve"> </v>
      </c>
      <c r="AL324" s="14" t="str">
        <f>IF(AND(B324="javelin 800", OR(AND(E324='club records'!$F$34, F324&gt;='club records'!$G$34), AND(E324='club records'!$F$35, F324&gt;='club records'!$G$35))), "CR", " ")</f>
        <v xml:space="preserve"> </v>
      </c>
      <c r="AM324" s="14" t="str">
        <f>IF(AND(B324="shot 3", E324='club records'!$F$36, F324&gt;='club records'!$G$36), "CR", " ")</f>
        <v xml:space="preserve"> </v>
      </c>
      <c r="AN324" s="14" t="str">
        <f>IF(AND(B324="shot 4", E324='club records'!$F$37, F324&gt;='club records'!$G$37), "CR", " ")</f>
        <v xml:space="preserve"> </v>
      </c>
      <c r="AO324" s="14" t="str">
        <f>IF(AND(B324="shot 5", E324='club records'!$F$38, F324&gt;='club records'!$G$38), "CR", " ")</f>
        <v xml:space="preserve"> </v>
      </c>
      <c r="AP324" s="14" t="str">
        <f>IF(AND(B324="shot 6", E324='club records'!$F$39, F324&gt;='club records'!$G$39), "CR", " ")</f>
        <v xml:space="preserve"> </v>
      </c>
      <c r="AQ324" s="14" t="str">
        <f>IF(AND(B324="shot 7.26", E324='club records'!$F$40, F324&gt;='club records'!$G$40), "CR", " ")</f>
        <v xml:space="preserve"> </v>
      </c>
      <c r="AR324" s="14" t="str">
        <f>IF(AND(B324="60H",OR(AND(E324='club records'!$J$1,F324&lt;='club records'!$K$1),AND(E324='club records'!$J$2,F324&lt;='club records'!$K$2),AND(E324='club records'!$J$3,F324&lt;='club records'!$K$3),AND(E324='club records'!$J$4,F324&lt;='club records'!$K$4),AND(E324='club records'!$J$5,F324&lt;='club records'!$K$5))),"CR"," ")</f>
        <v xml:space="preserve"> </v>
      </c>
      <c r="AS324" s="14" t="str">
        <f>IF(AND(B324="75H", AND(E324='club records'!$J$6, F324&lt;='club records'!$K$6)), "CR", " ")</f>
        <v xml:space="preserve"> </v>
      </c>
      <c r="AT324" s="14" t="str">
        <f>IF(AND(B324="80H", AND(E324='club records'!$J$7, F324&lt;='club records'!$K$7)), "CR", " ")</f>
        <v xml:space="preserve"> </v>
      </c>
      <c r="AU324" s="14" t="str">
        <f>IF(AND(B324="100H", AND(E324='club records'!$J$8, F324&lt;='club records'!$K$8)), "CR", " ")</f>
        <v xml:space="preserve"> </v>
      </c>
      <c r="AV324" s="14" t="str">
        <f>IF(AND(B324="110H", OR(AND(E324='club records'!$J$9, F324&lt;='club records'!$K$9), AND(E324='club records'!$J$10, F324&lt;='club records'!$K$10))), "CR", " ")</f>
        <v xml:space="preserve"> </v>
      </c>
      <c r="AW324" s="14" t="str">
        <f>IF(AND(B324="400H", OR(AND(E324='club records'!$J$11, F324&lt;='club records'!$K$11), AND(E324='club records'!$J$12, F324&lt;='club records'!$K$12), AND(E324='club records'!$J$13, F324&lt;='club records'!$K$13), AND(E324='club records'!$J$14, F324&lt;='club records'!$K$14))), "CR", " ")</f>
        <v xml:space="preserve"> </v>
      </c>
      <c r="AX324" s="14" t="str">
        <f>IF(AND(B324="1500SC", AND(E324='club records'!$J$15, F324&lt;='club records'!$K$15)), "CR", " ")</f>
        <v xml:space="preserve"> </v>
      </c>
      <c r="AY324" s="14" t="str">
        <f>IF(AND(B324="2000SC", OR(AND(E324='club records'!$J$17, F324&lt;='club records'!$K$17), AND(E324='club records'!$J$18, F324&lt;='club records'!$K$18))), "CR", " ")</f>
        <v xml:space="preserve"> </v>
      </c>
      <c r="AZ324" s="14" t="str">
        <f>IF(AND(B324="3000SC", OR(AND(E324='club records'!$J$20, F324&lt;='club records'!$K$20), AND(E324='club records'!$J$21, F324&lt;='club records'!$K$21))), "CR", " ")</f>
        <v xml:space="preserve"> </v>
      </c>
      <c r="BA324" s="15" t="str">
        <f>IF(AND(B324="4x100", OR(AND(E324='club records'!$N$1, F324&lt;='club records'!$O$1), AND(E324='club records'!$N$2, F324&lt;='club records'!$O$2), AND(E324='club records'!$N$3, F324&lt;='club records'!$O$3), AND(E324='club records'!$N$4, F324&lt;='club records'!$O$4), AND(E324='club records'!$N$5, F324&lt;='club records'!$O$5))), "CR", " ")</f>
        <v xml:space="preserve"> </v>
      </c>
      <c r="BB324" s="15" t="str">
        <f>IF(AND(B324="4x200", OR(AND(E324='club records'!$N$6, F324&lt;='club records'!$O$6), AND(E324='club records'!$N$7, F324&lt;='club records'!$O$7), AND(E324='club records'!$N$8, F324&lt;='club records'!$O$8), AND(E324='club records'!$N$9, F324&lt;='club records'!$O$9), AND(E324='club records'!$N$10, F324&lt;='club records'!$O$10))), "CR", " ")</f>
        <v xml:space="preserve"> </v>
      </c>
      <c r="BC324" s="15" t="str">
        <f>IF(AND(B324="4x300", AND(E324='club records'!$N$11, F324&lt;='club records'!$O$11)), "CR", " ")</f>
        <v xml:space="preserve"> </v>
      </c>
      <c r="BD324" s="15" t="str">
        <f>IF(AND(B324="4x400", OR(AND(E324='club records'!$N$12, F324&lt;='club records'!$O$12), AND(E324='club records'!$N$13, F324&lt;='club records'!$O$13), AND(E324='club records'!$N$14, F324&lt;='club records'!$O$14), AND(E324='club records'!$N$15, F324&lt;='club records'!$O$15))), "CR", " ")</f>
        <v xml:space="preserve"> </v>
      </c>
      <c r="BE324" s="15" t="str">
        <f>IF(AND(B324="3x800", OR(AND(E324='club records'!$N$16, F324&lt;='club records'!$O$16), AND(E324='club records'!$N$17, F324&lt;='club records'!$O$17), AND(E324='club records'!$N$18, F324&lt;='club records'!$O$18))), "CR", " ")</f>
        <v xml:space="preserve"> </v>
      </c>
      <c r="BF324" s="15" t="str">
        <f>IF(AND(B324="pentathlon", OR(AND(E324='club records'!$N$21, F324&gt;='club records'!$O$21), AND(E324='club records'!$N$22, F324&gt;='club records'!$O$22),AND(E324='club records'!$N$23, F324&gt;='club records'!$O$23),AND(E324='club records'!$N$24, F324&gt;='club records'!$O$24))), "CR", " ")</f>
        <v xml:space="preserve"> </v>
      </c>
      <c r="BG324" s="15" t="str">
        <f>IF(AND(B324="heptathlon", OR(AND(E324='club records'!$N$26, F324&gt;='club records'!$O$26), AND(E324='club records'!$N$27, F324&gt;='club records'!$O$27))), "CR", " ")</f>
        <v xml:space="preserve"> </v>
      </c>
      <c r="BH324" s="15" t="str">
        <f>IF(AND(B324="decathlon", OR(AND(E324='club records'!$N$29, F324&gt;='club records'!$O$29), AND(E324='club records'!$N$30, F324&gt;='club records'!$O$30),AND(E324='club records'!$N$31, F324&gt;='club records'!$O$31))), "CR", " ")</f>
        <v xml:space="preserve"> </v>
      </c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  <c r="ANR324" s="1"/>
      <c r="ANS324" s="1"/>
      <c r="ANT324" s="1"/>
      <c r="ANU324" s="1"/>
      <c r="ANV324" s="1"/>
      <c r="ANW324" s="1"/>
      <c r="ANX324" s="1"/>
      <c r="ANY324" s="1"/>
      <c r="ANZ324" s="1"/>
      <c r="AOA324" s="1"/>
      <c r="AOB324" s="1"/>
      <c r="AOC324" s="1"/>
      <c r="AOD324" s="1"/>
      <c r="AOE324" s="1"/>
      <c r="AOF324" s="1"/>
      <c r="AOG324" s="1"/>
      <c r="AOH324" s="1"/>
      <c r="AOI324" s="1"/>
      <c r="AOJ324" s="1"/>
      <c r="AOK324" s="1"/>
      <c r="AOL324" s="1"/>
      <c r="AOM324" s="1"/>
      <c r="AON324" s="1"/>
      <c r="AOO324" s="1"/>
      <c r="AOP324" s="1"/>
      <c r="AOQ324" s="1"/>
      <c r="AOR324" s="1"/>
      <c r="AOS324" s="1"/>
      <c r="AOT324" s="1"/>
      <c r="AOU324" s="1"/>
      <c r="AOV324" s="1"/>
      <c r="AOW324" s="1"/>
      <c r="AOX324" s="1"/>
      <c r="AOY324" s="1"/>
      <c r="AOZ324" s="1"/>
      <c r="APA324" s="1"/>
      <c r="APB324" s="1"/>
      <c r="APC324" s="1"/>
      <c r="APD324" s="1"/>
      <c r="APE324" s="1"/>
      <c r="APF324" s="1"/>
      <c r="APG324" s="1"/>
      <c r="APH324" s="1"/>
      <c r="API324" s="1"/>
      <c r="APJ324" s="1"/>
      <c r="APK324" s="1"/>
      <c r="APL324" s="1"/>
      <c r="APM324" s="1"/>
      <c r="APN324" s="1"/>
      <c r="APO324" s="1"/>
      <c r="APP324" s="1"/>
      <c r="APQ324" s="1"/>
      <c r="APR324" s="1"/>
      <c r="APS324" s="1"/>
      <c r="APT324" s="1"/>
      <c r="APU324" s="1"/>
      <c r="APV324" s="1"/>
      <c r="APW324" s="1"/>
      <c r="APX324" s="1"/>
      <c r="APY324" s="1"/>
      <c r="APZ324" s="1"/>
      <c r="AQA324" s="1"/>
      <c r="AQB324" s="1"/>
      <c r="AQC324" s="1"/>
      <c r="AQD324" s="1"/>
      <c r="AQE324" s="1"/>
      <c r="AQF324" s="1"/>
      <c r="AQG324" s="1"/>
      <c r="AQH324" s="1"/>
      <c r="AQI324" s="1"/>
      <c r="AQJ324" s="1"/>
      <c r="AQK324" s="1"/>
      <c r="AQL324" s="1"/>
      <c r="AQM324" s="1"/>
      <c r="AQN324" s="1"/>
      <c r="AQO324" s="1"/>
      <c r="AQP324" s="1"/>
      <c r="AQQ324" s="1"/>
      <c r="AQR324" s="1"/>
      <c r="AQS324" s="1"/>
      <c r="AQT324" s="1"/>
      <c r="AQU324" s="1"/>
      <c r="AQV324" s="1"/>
      <c r="AQW324" s="1"/>
      <c r="AQX324" s="1"/>
      <c r="AQY324" s="1"/>
      <c r="AQZ324" s="1"/>
      <c r="ARA324" s="1"/>
      <c r="ARB324" s="1"/>
      <c r="ARC324" s="1"/>
      <c r="ARD324" s="1"/>
      <c r="ARE324" s="1"/>
      <c r="ARF324" s="1"/>
      <c r="ARG324" s="1"/>
      <c r="ARH324" s="1"/>
      <c r="ARI324" s="1"/>
      <c r="ARJ324" s="1"/>
      <c r="ARK324" s="1"/>
      <c r="ARL324" s="1"/>
      <c r="ARM324" s="1"/>
      <c r="ARN324" s="1"/>
      <c r="ARO324" s="1"/>
      <c r="ARP324" s="1"/>
      <c r="ARQ324" s="1"/>
      <c r="ARR324" s="1"/>
      <c r="ARS324" s="1"/>
      <c r="ART324" s="1"/>
      <c r="ARU324" s="1"/>
      <c r="ARV324" s="1"/>
      <c r="ARW324" s="1"/>
      <c r="ARX324" s="1"/>
      <c r="ARY324" s="1"/>
      <c r="ARZ324" s="1"/>
      <c r="ASA324" s="1"/>
      <c r="ASB324" s="1"/>
      <c r="ASC324" s="1"/>
      <c r="ASD324" s="1"/>
      <c r="ASE324" s="1"/>
      <c r="ASF324" s="1"/>
      <c r="ASG324" s="1"/>
      <c r="ASH324" s="1"/>
      <c r="ASI324" s="1"/>
      <c r="ASJ324" s="1"/>
      <c r="ASK324" s="1"/>
      <c r="ASL324" s="1"/>
      <c r="ASM324" s="1"/>
      <c r="ASN324" s="1"/>
      <c r="ASO324" s="1"/>
      <c r="ASP324" s="1"/>
      <c r="ASQ324" s="1"/>
      <c r="ASR324" s="1"/>
      <c r="ASS324" s="1"/>
      <c r="AST324" s="1"/>
      <c r="ASU324" s="1"/>
      <c r="ASV324" s="1"/>
      <c r="ASW324" s="1"/>
      <c r="ASX324" s="1"/>
      <c r="ASY324" s="1"/>
      <c r="ASZ324" s="1"/>
      <c r="ATA324" s="1"/>
      <c r="ATB324" s="1"/>
      <c r="ATC324" s="1"/>
      <c r="ATD324" s="1"/>
      <c r="ATE324" s="1"/>
      <c r="ATF324" s="1"/>
      <c r="ATG324" s="1"/>
      <c r="ATH324" s="1"/>
      <c r="ATI324" s="1"/>
      <c r="ATJ324" s="1"/>
      <c r="ATK324" s="1"/>
      <c r="ATL324" s="1"/>
      <c r="ATM324" s="1"/>
      <c r="ATN324" s="1"/>
      <c r="ATO324" s="1"/>
      <c r="ATP324" s="1"/>
      <c r="ATQ324" s="1"/>
      <c r="ATR324" s="1"/>
      <c r="ATS324" s="1"/>
      <c r="ATT324" s="1"/>
      <c r="ATU324" s="1"/>
      <c r="ATV324" s="1"/>
      <c r="ATW324" s="1"/>
      <c r="ATX324" s="1"/>
      <c r="ATY324" s="1"/>
      <c r="ATZ324" s="1"/>
      <c r="AUA324" s="1"/>
      <c r="AUB324" s="1"/>
      <c r="AUC324" s="1"/>
      <c r="AUD324" s="1"/>
      <c r="AUE324" s="1"/>
      <c r="AUF324" s="1"/>
      <c r="AUG324" s="1"/>
      <c r="AUH324" s="1"/>
      <c r="AUI324" s="1"/>
      <c r="AUJ324" s="1"/>
      <c r="AUK324" s="1"/>
      <c r="AUL324" s="1"/>
      <c r="AUM324" s="1"/>
      <c r="AUN324" s="1"/>
      <c r="AUO324" s="1"/>
      <c r="AUP324" s="1"/>
      <c r="AUQ324" s="1"/>
      <c r="AUR324" s="1"/>
      <c r="AUS324" s="1"/>
      <c r="AUT324" s="1"/>
      <c r="AUU324" s="1"/>
      <c r="AUV324" s="1"/>
      <c r="AUW324" s="1"/>
      <c r="AUX324" s="1"/>
      <c r="AUY324" s="1"/>
      <c r="AUZ324" s="1"/>
      <c r="AVA324" s="1"/>
      <c r="AVB324" s="1"/>
      <c r="AVC324" s="1"/>
      <c r="AVD324" s="1"/>
      <c r="AVE324" s="1"/>
      <c r="AVF324" s="1"/>
      <c r="AVG324" s="1"/>
      <c r="AVH324" s="1"/>
      <c r="AVI324" s="1"/>
      <c r="AVJ324" s="1"/>
      <c r="AVK324" s="1"/>
      <c r="AVL324" s="1"/>
      <c r="AVM324" s="1"/>
      <c r="AVN324" s="1"/>
      <c r="AVO324" s="1"/>
      <c r="AVP324" s="1"/>
      <c r="AVQ324" s="1"/>
      <c r="AVR324" s="1"/>
      <c r="AVS324" s="1"/>
      <c r="AVT324" s="1"/>
      <c r="AVU324" s="1"/>
      <c r="AVV324" s="1"/>
      <c r="AVW324" s="1"/>
      <c r="AVX324" s="1"/>
      <c r="AVY324" s="1"/>
      <c r="AVZ324" s="1"/>
      <c r="AWA324" s="1"/>
      <c r="AWB324" s="1"/>
      <c r="AWC324" s="1"/>
      <c r="AWD324" s="1"/>
      <c r="AWE324" s="1"/>
      <c r="AWF324" s="1"/>
      <c r="AWG324" s="1"/>
      <c r="AWH324" s="1"/>
      <c r="AWI324" s="1"/>
      <c r="AWJ324" s="1"/>
      <c r="AWK324" s="1"/>
      <c r="AWL324" s="1"/>
      <c r="AWM324" s="1"/>
      <c r="AWN324" s="1"/>
      <c r="AWO324" s="1"/>
      <c r="AWP324" s="1"/>
      <c r="AWQ324" s="1"/>
      <c r="AWR324" s="1"/>
      <c r="AWS324" s="1"/>
      <c r="AWT324" s="1"/>
      <c r="AWU324" s="1"/>
      <c r="AWV324" s="1"/>
      <c r="AWW324" s="1"/>
      <c r="AWX324" s="1"/>
      <c r="AWY324" s="1"/>
      <c r="AWZ324" s="1"/>
      <c r="AXA324" s="1"/>
      <c r="AXB324" s="1"/>
      <c r="AXC324" s="1"/>
      <c r="AXD324" s="1"/>
      <c r="AXE324" s="1"/>
      <c r="AXF324" s="1"/>
      <c r="AXG324" s="1"/>
      <c r="AXH324" s="1"/>
      <c r="AXI324" s="1"/>
      <c r="AXJ324" s="1"/>
      <c r="AXK324" s="1"/>
      <c r="AXL324" s="1"/>
      <c r="AXM324" s="1"/>
      <c r="AXN324" s="1"/>
      <c r="AXO324" s="1"/>
      <c r="AXP324" s="1"/>
      <c r="AXQ324" s="1"/>
      <c r="AXR324" s="1"/>
      <c r="AXS324" s="1"/>
      <c r="AXT324" s="1"/>
      <c r="AXU324" s="1"/>
      <c r="AXV324" s="1"/>
      <c r="AXW324" s="1"/>
      <c r="AXX324" s="1"/>
      <c r="AXY324" s="1"/>
      <c r="AXZ324" s="1"/>
      <c r="AYA324" s="1"/>
      <c r="AYB324" s="1"/>
      <c r="AYC324" s="1"/>
      <c r="AYD324" s="1"/>
      <c r="AYE324" s="1"/>
      <c r="AYF324" s="1"/>
      <c r="AYG324" s="1"/>
      <c r="AYH324" s="1"/>
      <c r="AYI324" s="1"/>
      <c r="AYJ324" s="1"/>
      <c r="AYK324" s="1"/>
      <c r="AYL324" s="1"/>
      <c r="AYM324" s="1"/>
      <c r="AYN324" s="1"/>
      <c r="AYO324" s="1"/>
      <c r="AYP324" s="1"/>
      <c r="AYQ324" s="1"/>
      <c r="AYR324" s="1"/>
      <c r="AYS324" s="1"/>
      <c r="AYT324" s="1"/>
      <c r="AYU324" s="1"/>
      <c r="AYV324" s="1"/>
      <c r="AYW324" s="1"/>
      <c r="AYX324" s="1"/>
      <c r="AYY324" s="1"/>
      <c r="AYZ324" s="1"/>
      <c r="AZA324" s="1"/>
      <c r="AZB324" s="1"/>
      <c r="AZC324" s="1"/>
      <c r="AZD324" s="1"/>
      <c r="AZE324" s="1"/>
      <c r="AZF324" s="1"/>
      <c r="AZG324" s="1"/>
      <c r="AZH324" s="1"/>
      <c r="AZI324" s="1"/>
      <c r="AZJ324" s="1"/>
      <c r="AZK324" s="1"/>
      <c r="AZL324" s="1"/>
      <c r="AZM324" s="1"/>
      <c r="AZN324" s="1"/>
      <c r="AZO324" s="1"/>
      <c r="AZP324" s="1"/>
      <c r="AZQ324" s="1"/>
      <c r="AZR324" s="1"/>
      <c r="AZS324" s="1"/>
      <c r="AZT324" s="1"/>
      <c r="AZU324" s="1"/>
      <c r="AZV324" s="1"/>
      <c r="AZW324" s="1"/>
      <c r="AZX324" s="1"/>
      <c r="AZY324" s="1"/>
      <c r="AZZ324" s="1"/>
      <c r="BAA324" s="1"/>
      <c r="BAB324" s="1"/>
      <c r="BAC324" s="1"/>
      <c r="BAD324" s="1"/>
      <c r="BAE324" s="1"/>
      <c r="BAF324" s="1"/>
      <c r="BAG324" s="1"/>
      <c r="BAH324" s="1"/>
      <c r="BAI324" s="1"/>
      <c r="BAJ324" s="1"/>
      <c r="BAK324" s="1"/>
      <c r="BAL324" s="1"/>
      <c r="BAM324" s="1"/>
      <c r="BAN324" s="1"/>
      <c r="BAO324" s="1"/>
      <c r="BAP324" s="1"/>
      <c r="BAQ324" s="1"/>
      <c r="BAR324" s="1"/>
      <c r="BAS324" s="1"/>
      <c r="BAT324" s="1"/>
      <c r="BAU324" s="1"/>
      <c r="BAV324" s="1"/>
      <c r="BAW324" s="1"/>
      <c r="BAX324" s="1"/>
      <c r="BAY324" s="1"/>
      <c r="BAZ324" s="1"/>
      <c r="BBA324" s="1"/>
      <c r="BBB324" s="1"/>
      <c r="BBC324" s="1"/>
      <c r="BBD324" s="1"/>
      <c r="BBE324" s="1"/>
      <c r="BBF324" s="1"/>
      <c r="BBG324" s="1"/>
      <c r="BBH324" s="1"/>
      <c r="BBI324" s="1"/>
      <c r="BBJ324" s="1"/>
      <c r="BBK324" s="1"/>
      <c r="BBL324" s="1"/>
      <c r="BBM324" s="1"/>
      <c r="BBN324" s="1"/>
      <c r="BBO324" s="1"/>
      <c r="BBP324" s="1"/>
      <c r="BBQ324" s="1"/>
      <c r="BBR324" s="1"/>
      <c r="BBS324" s="1"/>
      <c r="BBT324" s="1"/>
      <c r="BBU324" s="1"/>
      <c r="BBV324" s="1"/>
      <c r="BBW324" s="1"/>
      <c r="BBX324" s="1"/>
      <c r="BBY324" s="1"/>
      <c r="BBZ324" s="1"/>
      <c r="BCA324" s="1"/>
      <c r="BCB324" s="1"/>
      <c r="BCC324" s="1"/>
      <c r="BCD324" s="1"/>
      <c r="BCE324" s="1"/>
      <c r="BCF324" s="1"/>
      <c r="BCG324" s="1"/>
      <c r="BCH324" s="1"/>
      <c r="BCI324" s="1"/>
      <c r="BCJ324" s="1"/>
      <c r="BCK324" s="1"/>
      <c r="BCL324" s="1"/>
      <c r="BCM324" s="1"/>
      <c r="BCN324" s="1"/>
      <c r="BCO324" s="1"/>
      <c r="BCP324" s="1"/>
      <c r="BCQ324" s="1"/>
      <c r="BCR324" s="1"/>
      <c r="BCS324" s="1"/>
      <c r="BCT324" s="1"/>
      <c r="BCU324" s="1"/>
      <c r="BCV324" s="1"/>
      <c r="BCW324" s="1"/>
      <c r="BCX324" s="1"/>
      <c r="BCY324" s="1"/>
      <c r="BCZ324" s="1"/>
      <c r="BDA324" s="1"/>
      <c r="BDB324" s="1"/>
      <c r="BDC324" s="1"/>
      <c r="BDD324" s="1"/>
      <c r="BDE324" s="1"/>
      <c r="BDF324" s="1"/>
      <c r="BDG324" s="1"/>
      <c r="BDH324" s="1"/>
      <c r="BDI324" s="1"/>
      <c r="BDJ324" s="1"/>
      <c r="BDK324" s="1"/>
      <c r="BDL324" s="1"/>
      <c r="BDM324" s="1"/>
      <c r="BDN324" s="1"/>
      <c r="BDO324" s="1"/>
      <c r="BDP324" s="1"/>
      <c r="BDQ324" s="1"/>
      <c r="BDR324" s="1"/>
      <c r="BDS324" s="1"/>
      <c r="BDT324" s="1"/>
      <c r="BDU324" s="1"/>
      <c r="BDV324" s="1"/>
      <c r="BDW324" s="1"/>
      <c r="BDX324" s="1"/>
      <c r="BDY324" s="1"/>
      <c r="BDZ324" s="1"/>
      <c r="BEA324" s="1"/>
      <c r="BEB324" s="1"/>
      <c r="BEC324" s="1"/>
      <c r="BED324" s="1"/>
      <c r="BEE324" s="1"/>
      <c r="BEF324" s="1"/>
      <c r="BEG324" s="1"/>
      <c r="BEH324" s="1"/>
      <c r="BEI324" s="1"/>
      <c r="BEJ324" s="1"/>
      <c r="BEK324" s="1"/>
      <c r="BEL324" s="1"/>
      <c r="BEM324" s="1"/>
      <c r="BEN324" s="1"/>
      <c r="BEO324" s="1"/>
      <c r="BEP324" s="1"/>
      <c r="BEQ324" s="1"/>
      <c r="BER324" s="1"/>
      <c r="BES324" s="1"/>
      <c r="BET324" s="1"/>
      <c r="BEU324" s="1"/>
      <c r="BEV324" s="1"/>
      <c r="BEW324" s="1"/>
      <c r="BEX324" s="1"/>
      <c r="BEY324" s="1"/>
      <c r="BEZ324" s="1"/>
      <c r="BFA324" s="1"/>
      <c r="BFB324" s="1"/>
      <c r="BFC324" s="1"/>
      <c r="BFD324" s="1"/>
      <c r="BFE324" s="1"/>
      <c r="BFF324" s="1"/>
      <c r="BFG324" s="1"/>
      <c r="BFH324" s="1"/>
      <c r="BFI324" s="1"/>
      <c r="BFJ324" s="1"/>
      <c r="BFK324" s="1"/>
      <c r="BFL324" s="1"/>
      <c r="BFM324" s="1"/>
      <c r="BFN324" s="1"/>
      <c r="BFO324" s="1"/>
      <c r="BFP324" s="1"/>
      <c r="BFQ324" s="1"/>
      <c r="BFR324" s="1"/>
      <c r="BFS324" s="1"/>
      <c r="BFT324" s="1"/>
      <c r="BFU324" s="1"/>
      <c r="BFV324" s="1"/>
      <c r="BFW324" s="1"/>
      <c r="BFX324" s="1"/>
      <c r="BFY324" s="1"/>
      <c r="BFZ324" s="1"/>
      <c r="BGA324" s="1"/>
      <c r="BGB324" s="1"/>
      <c r="BGC324" s="1"/>
      <c r="BGD324" s="1"/>
      <c r="BGE324" s="1"/>
      <c r="BGF324" s="1"/>
      <c r="BGG324" s="1"/>
      <c r="BGH324" s="1"/>
      <c r="BGI324" s="1"/>
      <c r="BGJ324" s="1"/>
      <c r="BGK324" s="1"/>
      <c r="BGL324" s="1"/>
      <c r="BGM324" s="1"/>
      <c r="BGN324" s="1"/>
      <c r="BGO324" s="1"/>
      <c r="BGP324" s="1"/>
      <c r="BGQ324" s="1"/>
      <c r="BGR324" s="1"/>
      <c r="BGS324" s="1"/>
      <c r="BGT324" s="1"/>
      <c r="BGU324" s="1"/>
      <c r="BGV324" s="1"/>
      <c r="BGW324" s="1"/>
      <c r="BGX324" s="1"/>
      <c r="BGY324" s="1"/>
      <c r="BGZ324" s="1"/>
      <c r="BHA324" s="1"/>
      <c r="BHB324" s="1"/>
      <c r="BHC324" s="1"/>
      <c r="BHD324" s="1"/>
      <c r="BHE324" s="1"/>
      <c r="BHF324" s="1"/>
      <c r="BHG324" s="1"/>
      <c r="BHH324" s="1"/>
      <c r="BHI324" s="1"/>
      <c r="BHJ324" s="1"/>
      <c r="BHK324" s="1"/>
      <c r="BHL324" s="1"/>
      <c r="BHM324" s="1"/>
      <c r="BHN324" s="1"/>
      <c r="BHO324" s="1"/>
      <c r="BHP324" s="1"/>
      <c r="BHQ324" s="1"/>
      <c r="BHR324" s="1"/>
      <c r="BHS324" s="1"/>
      <c r="BHT324" s="1"/>
      <c r="BHU324" s="1"/>
      <c r="BHV324" s="1"/>
      <c r="BHW324" s="1"/>
      <c r="BHX324" s="1"/>
      <c r="BHY324" s="1"/>
      <c r="BHZ324" s="1"/>
      <c r="BIA324" s="1"/>
      <c r="BIB324" s="1"/>
      <c r="BIC324" s="1"/>
      <c r="BID324" s="1"/>
      <c r="BIE324" s="1"/>
      <c r="BIF324" s="1"/>
      <c r="BIG324" s="1"/>
      <c r="BIH324" s="1"/>
      <c r="BII324" s="1"/>
      <c r="BIJ324" s="1"/>
      <c r="BIK324" s="1"/>
      <c r="BIL324" s="1"/>
      <c r="BIM324" s="1"/>
      <c r="BIN324" s="1"/>
      <c r="BIO324" s="1"/>
      <c r="BIP324" s="1"/>
      <c r="BIQ324" s="1"/>
      <c r="BIR324" s="1"/>
      <c r="BIS324" s="1"/>
      <c r="BIT324" s="1"/>
      <c r="BIU324" s="1"/>
      <c r="BIV324" s="1"/>
      <c r="BIW324" s="1"/>
      <c r="BIX324" s="1"/>
      <c r="BIY324" s="1"/>
      <c r="BIZ324" s="1"/>
      <c r="BJA324" s="1"/>
      <c r="BJB324" s="1"/>
      <c r="BJC324" s="1"/>
      <c r="BJD324" s="1"/>
      <c r="BJE324" s="1"/>
      <c r="BJF324" s="1"/>
      <c r="BJG324" s="1"/>
      <c r="BJH324" s="1"/>
      <c r="BJI324" s="1"/>
      <c r="BJJ324" s="1"/>
      <c r="BJK324" s="1"/>
      <c r="BJL324" s="1"/>
      <c r="BJM324" s="1"/>
      <c r="BJN324" s="1"/>
      <c r="BJO324" s="1"/>
      <c r="BJP324" s="1"/>
      <c r="BJQ324" s="1"/>
      <c r="BJR324" s="1"/>
      <c r="BJS324" s="1"/>
      <c r="BJT324" s="1"/>
      <c r="BJU324" s="1"/>
      <c r="BJV324" s="1"/>
      <c r="BJW324" s="1"/>
      <c r="BJX324" s="1"/>
      <c r="BJY324" s="1"/>
      <c r="BJZ324" s="1"/>
      <c r="BKA324" s="1"/>
      <c r="BKB324" s="1"/>
      <c r="BKC324" s="1"/>
      <c r="BKD324" s="1"/>
      <c r="BKE324" s="1"/>
      <c r="BKF324" s="1"/>
      <c r="BKG324" s="1"/>
      <c r="BKH324" s="1"/>
      <c r="BKI324" s="1"/>
      <c r="BKJ324" s="1"/>
      <c r="BKK324" s="1"/>
      <c r="BKL324" s="1"/>
      <c r="BKM324" s="1"/>
      <c r="BKN324" s="1"/>
      <c r="BKO324" s="1"/>
      <c r="BKP324" s="1"/>
      <c r="BKQ324" s="1"/>
      <c r="BKR324" s="1"/>
      <c r="BKS324" s="1"/>
      <c r="BKT324" s="1"/>
      <c r="BKU324" s="1"/>
      <c r="BKV324" s="1"/>
      <c r="BKW324" s="1"/>
      <c r="BKX324" s="1"/>
      <c r="BKY324" s="1"/>
      <c r="BKZ324" s="1"/>
      <c r="BLA324" s="1"/>
      <c r="BLB324" s="1"/>
      <c r="BLC324" s="1"/>
      <c r="BLD324" s="1"/>
      <c r="BLE324" s="1"/>
      <c r="BLF324" s="1"/>
      <c r="BLG324" s="1"/>
      <c r="BLH324" s="1"/>
      <c r="BLI324" s="1"/>
      <c r="BLJ324" s="1"/>
      <c r="BLK324" s="1"/>
      <c r="BLL324" s="1"/>
      <c r="BLM324" s="1"/>
      <c r="BLN324" s="1"/>
      <c r="BLO324" s="1"/>
      <c r="BLP324" s="1"/>
      <c r="BLQ324" s="1"/>
      <c r="BLR324" s="1"/>
      <c r="BLS324" s="1"/>
      <c r="BLT324" s="1"/>
      <c r="BLU324" s="1"/>
      <c r="BLV324" s="1"/>
      <c r="BLW324" s="1"/>
      <c r="BLX324" s="1"/>
      <c r="BLY324" s="1"/>
      <c r="BLZ324" s="1"/>
      <c r="BMA324" s="1"/>
      <c r="BMB324" s="1"/>
      <c r="BMC324" s="1"/>
      <c r="BMD324" s="1"/>
      <c r="BME324" s="1"/>
      <c r="BMF324" s="1"/>
      <c r="BMG324" s="1"/>
      <c r="BMH324" s="1"/>
      <c r="BMI324" s="1"/>
      <c r="BMJ324" s="1"/>
      <c r="BMK324" s="1"/>
      <c r="BML324" s="1"/>
      <c r="BMM324" s="1"/>
      <c r="BMN324" s="1"/>
      <c r="BMO324" s="1"/>
      <c r="BMP324" s="1"/>
      <c r="BMQ324" s="1"/>
      <c r="BMR324" s="1"/>
      <c r="BMS324" s="1"/>
      <c r="BMT324" s="1"/>
      <c r="BMU324" s="1"/>
      <c r="BMV324" s="1"/>
      <c r="BMW324" s="1"/>
      <c r="BMX324" s="1"/>
      <c r="BMY324" s="1"/>
      <c r="BMZ324" s="1"/>
      <c r="BNA324" s="1"/>
      <c r="BNB324" s="1"/>
      <c r="BNC324" s="1"/>
      <c r="BND324" s="1"/>
      <c r="BNE324" s="1"/>
      <c r="BNF324" s="1"/>
      <c r="BNG324" s="1"/>
      <c r="BNH324" s="1"/>
      <c r="BNI324" s="1"/>
      <c r="BNJ324" s="1"/>
      <c r="BNK324" s="1"/>
      <c r="BNL324" s="1"/>
      <c r="BNM324" s="1"/>
      <c r="BNN324" s="1"/>
      <c r="BNO324" s="1"/>
      <c r="BNP324" s="1"/>
      <c r="BNQ324" s="1"/>
      <c r="BNR324" s="1"/>
      <c r="BNS324" s="1"/>
      <c r="BNT324" s="1"/>
      <c r="BNU324" s="1"/>
      <c r="BNV324" s="1"/>
      <c r="BNW324" s="1"/>
      <c r="BNX324" s="1"/>
      <c r="BNY324" s="1"/>
      <c r="BNZ324" s="1"/>
      <c r="BOA324" s="1"/>
      <c r="BOB324" s="1"/>
      <c r="BOC324" s="1"/>
      <c r="BOD324" s="1"/>
      <c r="BOE324" s="1"/>
      <c r="BOF324" s="1"/>
      <c r="BOG324" s="1"/>
      <c r="BOH324" s="1"/>
      <c r="BOI324" s="1"/>
      <c r="BOJ324" s="1"/>
      <c r="BOK324" s="1"/>
      <c r="BOL324" s="1"/>
      <c r="BOM324" s="1"/>
      <c r="BON324" s="1"/>
      <c r="BOO324" s="1"/>
      <c r="BOP324" s="1"/>
      <c r="BOQ324" s="1"/>
      <c r="BOR324" s="1"/>
      <c r="BOS324" s="1"/>
      <c r="BOT324" s="1"/>
      <c r="BOU324" s="1"/>
      <c r="BOV324" s="1"/>
      <c r="BOW324" s="1"/>
      <c r="BOX324" s="1"/>
      <c r="BOY324" s="1"/>
      <c r="BOZ324" s="1"/>
      <c r="BPA324" s="1"/>
      <c r="BPB324" s="1"/>
      <c r="BPC324" s="1"/>
      <c r="BPD324" s="1"/>
      <c r="BPE324" s="1"/>
      <c r="BPF324" s="1"/>
      <c r="BPG324" s="1"/>
      <c r="BPH324" s="1"/>
      <c r="BPI324" s="1"/>
      <c r="BPJ324" s="1"/>
      <c r="BPK324" s="1"/>
      <c r="BPL324" s="1"/>
      <c r="BPM324" s="1"/>
      <c r="BPN324" s="1"/>
      <c r="BPO324" s="1"/>
      <c r="BPP324" s="1"/>
      <c r="BPQ324" s="1"/>
      <c r="BPR324" s="1"/>
      <c r="BPS324" s="1"/>
      <c r="BPT324" s="1"/>
      <c r="BPU324" s="1"/>
      <c r="BPV324" s="1"/>
      <c r="BPW324" s="1"/>
      <c r="BPX324" s="1"/>
      <c r="BPY324" s="1"/>
      <c r="BPZ324" s="1"/>
      <c r="BQA324" s="1"/>
      <c r="BQB324" s="1"/>
      <c r="BQC324" s="1"/>
      <c r="BQD324" s="1"/>
      <c r="BQE324" s="1"/>
      <c r="BQF324" s="1"/>
      <c r="BQG324" s="1"/>
      <c r="BQH324" s="1"/>
      <c r="BQI324" s="1"/>
      <c r="BQJ324" s="1"/>
      <c r="BQK324" s="1"/>
      <c r="BQL324" s="1"/>
      <c r="BQM324" s="1"/>
      <c r="BQN324" s="1"/>
      <c r="BQO324" s="1"/>
      <c r="BQP324" s="1"/>
      <c r="BQQ324" s="1"/>
      <c r="BQR324" s="1"/>
      <c r="BQS324" s="1"/>
      <c r="BQT324" s="1"/>
      <c r="BQU324" s="1"/>
      <c r="BQV324" s="1"/>
      <c r="BQW324" s="1"/>
      <c r="BQX324" s="1"/>
      <c r="BQY324" s="1"/>
      <c r="BQZ324" s="1"/>
      <c r="BRA324" s="1"/>
      <c r="BRB324" s="1"/>
      <c r="BRC324" s="1"/>
      <c r="BRD324" s="1"/>
      <c r="BRE324" s="1"/>
      <c r="BRF324" s="1"/>
      <c r="BRG324" s="1"/>
      <c r="BRH324" s="1"/>
      <c r="BRI324" s="1"/>
      <c r="BRJ324" s="1"/>
      <c r="BRK324" s="1"/>
      <c r="BRL324" s="1"/>
      <c r="BRM324" s="1"/>
      <c r="BRN324" s="1"/>
      <c r="BRO324" s="1"/>
      <c r="BRP324" s="1"/>
      <c r="BRQ324" s="1"/>
      <c r="BRR324" s="1"/>
      <c r="BRS324" s="1"/>
      <c r="BRT324" s="1"/>
      <c r="BRU324" s="1"/>
      <c r="BRV324" s="1"/>
      <c r="BRW324" s="1"/>
      <c r="BRX324" s="1"/>
      <c r="BRY324" s="1"/>
      <c r="BRZ324" s="1"/>
      <c r="BSA324" s="1"/>
      <c r="BSB324" s="1"/>
      <c r="BSC324" s="1"/>
      <c r="BSD324" s="1"/>
      <c r="BSE324" s="1"/>
      <c r="BSF324" s="1"/>
      <c r="BSG324" s="1"/>
      <c r="BSH324" s="1"/>
      <c r="BSI324" s="1"/>
      <c r="BSJ324" s="1"/>
      <c r="BSK324" s="1"/>
      <c r="BSL324" s="1"/>
      <c r="BSM324" s="1"/>
      <c r="BSN324" s="1"/>
      <c r="BSO324" s="1"/>
      <c r="BSP324" s="1"/>
      <c r="BSQ324" s="1"/>
      <c r="BSR324" s="1"/>
      <c r="BSS324" s="1"/>
      <c r="BST324" s="1"/>
      <c r="BSU324" s="1"/>
      <c r="BSV324" s="1"/>
      <c r="BSW324" s="1"/>
      <c r="BSX324" s="1"/>
      <c r="BSY324" s="1"/>
      <c r="BSZ324" s="1"/>
      <c r="BTA324" s="1"/>
      <c r="BTB324" s="1"/>
      <c r="BTC324" s="1"/>
      <c r="BTD324" s="1"/>
      <c r="BTE324" s="1"/>
      <c r="BTF324" s="1"/>
      <c r="BTG324" s="1"/>
      <c r="BTH324" s="1"/>
      <c r="BTI324" s="1"/>
      <c r="BTJ324" s="1"/>
      <c r="BTK324" s="1"/>
      <c r="BTL324" s="1"/>
      <c r="BTM324" s="1"/>
      <c r="BTN324" s="1"/>
      <c r="BTO324" s="1"/>
      <c r="BTP324" s="1"/>
      <c r="BTQ324" s="1"/>
      <c r="BTR324" s="1"/>
      <c r="BTS324" s="1"/>
      <c r="BTT324" s="1"/>
      <c r="BTU324" s="1"/>
      <c r="BTV324" s="1"/>
      <c r="BTW324" s="1"/>
      <c r="BTX324" s="1"/>
      <c r="BTY324" s="1"/>
      <c r="BTZ324" s="1"/>
      <c r="BUA324" s="1"/>
      <c r="BUB324" s="1"/>
      <c r="BUC324" s="1"/>
      <c r="BUD324" s="1"/>
      <c r="BUE324" s="1"/>
      <c r="BUF324" s="1"/>
      <c r="BUG324" s="1"/>
      <c r="BUH324" s="1"/>
      <c r="BUI324" s="1"/>
      <c r="BUJ324" s="1"/>
      <c r="BUK324" s="1"/>
      <c r="BUL324" s="1"/>
      <c r="BUM324" s="1"/>
      <c r="BUN324" s="1"/>
      <c r="BUO324" s="1"/>
      <c r="BUP324" s="1"/>
      <c r="BUQ324" s="1"/>
      <c r="BUR324" s="1"/>
      <c r="BUS324" s="1"/>
      <c r="BUT324" s="1"/>
      <c r="BUU324" s="1"/>
      <c r="BUV324" s="1"/>
      <c r="BUW324" s="1"/>
      <c r="BUX324" s="1"/>
      <c r="BUY324" s="1"/>
      <c r="BUZ324" s="1"/>
      <c r="BVA324" s="1"/>
      <c r="BVB324" s="1"/>
      <c r="BVC324" s="1"/>
      <c r="BVD324" s="1"/>
      <c r="BVE324" s="1"/>
      <c r="BVF324" s="1"/>
      <c r="BVG324" s="1"/>
      <c r="BVH324" s="1"/>
      <c r="BVI324" s="1"/>
      <c r="BVJ324" s="1"/>
      <c r="BVK324" s="1"/>
      <c r="BVL324" s="1"/>
      <c r="BVM324" s="1"/>
      <c r="BVN324" s="1"/>
      <c r="BVO324" s="1"/>
      <c r="BVP324" s="1"/>
      <c r="BVQ324" s="1"/>
      <c r="BVR324" s="1"/>
      <c r="BVS324" s="1"/>
      <c r="BVT324" s="1"/>
      <c r="BVU324" s="1"/>
      <c r="BVV324" s="1"/>
      <c r="BVW324" s="1"/>
      <c r="BVX324" s="1"/>
      <c r="BVY324" s="1"/>
      <c r="BVZ324" s="1"/>
      <c r="BWA324" s="1"/>
      <c r="BWB324" s="1"/>
      <c r="BWC324" s="1"/>
      <c r="BWD324" s="1"/>
      <c r="BWE324" s="1"/>
      <c r="BWF324" s="1"/>
      <c r="BWG324" s="1"/>
      <c r="BWH324" s="1"/>
      <c r="BWI324" s="1"/>
      <c r="BWJ324" s="1"/>
      <c r="BWK324" s="1"/>
      <c r="BWL324" s="1"/>
      <c r="BWM324" s="1"/>
      <c r="BWN324" s="1"/>
      <c r="BWO324" s="1"/>
      <c r="BWP324" s="1"/>
      <c r="BWQ324" s="1"/>
      <c r="BWR324" s="1"/>
      <c r="BWS324" s="1"/>
      <c r="BWT324" s="1"/>
      <c r="BWU324" s="1"/>
      <c r="BWV324" s="1"/>
      <c r="BWW324" s="1"/>
      <c r="BWX324" s="1"/>
      <c r="BWY324" s="1"/>
      <c r="BWZ324" s="1"/>
      <c r="BXA324" s="1"/>
      <c r="BXB324" s="1"/>
      <c r="BXC324" s="1"/>
      <c r="BXD324" s="1"/>
      <c r="BXE324" s="1"/>
      <c r="BXF324" s="1"/>
      <c r="BXG324" s="1"/>
      <c r="BXH324" s="1"/>
      <c r="BXI324" s="1"/>
      <c r="BXJ324" s="1"/>
      <c r="BXK324" s="1"/>
      <c r="BXL324" s="1"/>
      <c r="BXM324" s="1"/>
      <c r="BXN324" s="1"/>
      <c r="BXO324" s="1"/>
      <c r="BXP324" s="1"/>
      <c r="BXQ324" s="1"/>
      <c r="BXR324" s="1"/>
      <c r="BXS324" s="1"/>
      <c r="BXT324" s="1"/>
      <c r="BXU324" s="1"/>
      <c r="BXV324" s="1"/>
      <c r="BXW324" s="1"/>
      <c r="BXX324" s="1"/>
      <c r="BXY324" s="1"/>
      <c r="BXZ324" s="1"/>
      <c r="BYA324" s="1"/>
      <c r="BYB324" s="1"/>
      <c r="BYC324" s="1"/>
      <c r="BYD324" s="1"/>
      <c r="BYE324" s="1"/>
      <c r="BYF324" s="1"/>
      <c r="BYG324" s="1"/>
      <c r="BYH324" s="1"/>
      <c r="BYI324" s="1"/>
      <c r="BYJ324" s="1"/>
      <c r="BYK324" s="1"/>
      <c r="BYL324" s="1"/>
      <c r="BYM324" s="1"/>
      <c r="BYN324" s="1"/>
      <c r="BYO324" s="1"/>
      <c r="BYP324" s="1"/>
      <c r="BYQ324" s="1"/>
      <c r="BYR324" s="1"/>
      <c r="BYS324" s="1"/>
      <c r="BYT324" s="1"/>
      <c r="BYU324" s="1"/>
      <c r="BYV324" s="1"/>
      <c r="BYW324" s="1"/>
      <c r="BYX324" s="1"/>
      <c r="BYY324" s="1"/>
      <c r="BYZ324" s="1"/>
      <c r="BZA324" s="1"/>
      <c r="BZB324" s="1"/>
      <c r="BZC324" s="1"/>
      <c r="BZD324" s="1"/>
      <c r="BZE324" s="1"/>
      <c r="BZF324" s="1"/>
      <c r="BZG324" s="1"/>
      <c r="BZH324" s="1"/>
      <c r="BZI324" s="1"/>
      <c r="BZJ324" s="1"/>
      <c r="BZK324" s="1"/>
      <c r="BZL324" s="1"/>
      <c r="BZM324" s="1"/>
      <c r="BZN324" s="1"/>
      <c r="BZO324" s="1"/>
      <c r="BZP324" s="1"/>
      <c r="BZQ324" s="1"/>
      <c r="BZR324" s="1"/>
      <c r="BZS324" s="1"/>
      <c r="BZT324" s="1"/>
      <c r="BZU324" s="1"/>
      <c r="BZV324" s="1"/>
      <c r="BZW324" s="1"/>
      <c r="BZX324" s="1"/>
      <c r="BZY324" s="1"/>
      <c r="BZZ324" s="1"/>
      <c r="CAA324" s="1"/>
      <c r="CAB324" s="1"/>
      <c r="CAC324" s="1"/>
      <c r="CAD324" s="1"/>
      <c r="CAE324" s="1"/>
      <c r="CAF324" s="1"/>
      <c r="CAG324" s="1"/>
      <c r="CAH324" s="1"/>
      <c r="CAI324" s="1"/>
      <c r="CAJ324" s="1"/>
      <c r="CAK324" s="1"/>
      <c r="CAL324" s="1"/>
      <c r="CAM324" s="1"/>
      <c r="CAN324" s="1"/>
      <c r="CAO324" s="1"/>
      <c r="CAP324" s="1"/>
      <c r="CAQ324" s="1"/>
      <c r="CAR324" s="1"/>
      <c r="CAS324" s="1"/>
      <c r="CAT324" s="1"/>
      <c r="CAU324" s="1"/>
      <c r="CAV324" s="1"/>
      <c r="CAW324" s="1"/>
      <c r="CAX324" s="1"/>
      <c r="CAY324" s="1"/>
      <c r="CAZ324" s="1"/>
      <c r="CBA324" s="1"/>
      <c r="CBB324" s="1"/>
      <c r="CBC324" s="1"/>
      <c r="CBD324" s="1"/>
      <c r="CBE324" s="1"/>
      <c r="CBF324" s="1"/>
      <c r="CBG324" s="1"/>
      <c r="CBH324" s="1"/>
      <c r="CBI324" s="1"/>
      <c r="CBJ324" s="1"/>
      <c r="CBK324" s="1"/>
      <c r="CBL324" s="1"/>
      <c r="CBM324" s="1"/>
      <c r="CBN324" s="1"/>
      <c r="CBO324" s="1"/>
      <c r="CBP324" s="1"/>
      <c r="CBQ324" s="1"/>
      <c r="CBR324" s="1"/>
      <c r="CBS324" s="1"/>
      <c r="CBT324" s="1"/>
      <c r="CBU324" s="1"/>
      <c r="CBV324" s="1"/>
      <c r="CBW324" s="1"/>
      <c r="CBX324" s="1"/>
      <c r="CBY324" s="1"/>
      <c r="CBZ324" s="1"/>
      <c r="CCA324" s="1"/>
      <c r="CCB324" s="1"/>
      <c r="CCC324" s="1"/>
      <c r="CCD324" s="1"/>
      <c r="CCE324" s="1"/>
      <c r="CCF324" s="1"/>
      <c r="CCG324" s="1"/>
      <c r="CCH324" s="1"/>
      <c r="CCI324" s="1"/>
      <c r="CCJ324" s="1"/>
      <c r="CCK324" s="1"/>
      <c r="CCL324" s="1"/>
      <c r="CCM324" s="1"/>
      <c r="CCN324" s="1"/>
      <c r="CCO324" s="1"/>
      <c r="CCP324" s="1"/>
      <c r="CCQ324" s="1"/>
      <c r="CCR324" s="1"/>
      <c r="CCS324" s="1"/>
      <c r="CCT324" s="1"/>
      <c r="CCU324" s="1"/>
      <c r="CCV324" s="1"/>
      <c r="CCW324" s="1"/>
      <c r="CCX324" s="1"/>
      <c r="CCY324" s="1"/>
      <c r="CCZ324" s="1"/>
      <c r="CDA324" s="1"/>
      <c r="CDB324" s="1"/>
      <c r="CDC324" s="1"/>
      <c r="CDD324" s="1"/>
      <c r="CDE324" s="1"/>
      <c r="CDF324" s="1"/>
      <c r="CDG324" s="1"/>
      <c r="CDH324" s="1"/>
      <c r="CDI324" s="1"/>
      <c r="CDJ324" s="1"/>
      <c r="CDK324" s="1"/>
      <c r="CDL324" s="1"/>
      <c r="CDM324" s="1"/>
      <c r="CDN324" s="1"/>
      <c r="CDO324" s="1"/>
      <c r="CDP324" s="1"/>
      <c r="CDQ324" s="1"/>
      <c r="CDR324" s="1"/>
      <c r="CDS324" s="1"/>
      <c r="CDT324" s="1"/>
      <c r="CDU324" s="1"/>
      <c r="CDV324" s="1"/>
      <c r="CDW324" s="1"/>
      <c r="CDX324" s="1"/>
      <c r="CDY324" s="1"/>
      <c r="CDZ324" s="1"/>
      <c r="CEA324" s="1"/>
      <c r="CEB324" s="1"/>
      <c r="CEC324" s="1"/>
      <c r="CED324" s="1"/>
      <c r="CEE324" s="1"/>
      <c r="CEF324" s="1"/>
      <c r="CEG324" s="1"/>
      <c r="CEH324" s="1"/>
      <c r="CEI324" s="1"/>
      <c r="CEJ324" s="1"/>
      <c r="CEK324" s="1"/>
      <c r="CEL324" s="1"/>
      <c r="CEM324" s="1"/>
      <c r="CEN324" s="1"/>
      <c r="CEO324" s="1"/>
      <c r="CEP324" s="1"/>
      <c r="CEQ324" s="1"/>
      <c r="CER324" s="1"/>
      <c r="CES324" s="1"/>
      <c r="CET324" s="1"/>
      <c r="CEU324" s="1"/>
      <c r="CEV324" s="1"/>
      <c r="CEW324" s="1"/>
      <c r="CEX324" s="1"/>
      <c r="CEY324" s="1"/>
      <c r="CEZ324" s="1"/>
      <c r="CFA324" s="1"/>
      <c r="CFB324" s="1"/>
      <c r="CFC324" s="1"/>
      <c r="CFD324" s="1"/>
      <c r="CFE324" s="1"/>
      <c r="CFF324" s="1"/>
      <c r="CFG324" s="1"/>
      <c r="CFH324" s="1"/>
      <c r="CFI324" s="1"/>
      <c r="CFJ324" s="1"/>
      <c r="CFK324" s="1"/>
      <c r="CFL324" s="1"/>
      <c r="CFM324" s="1"/>
      <c r="CFN324" s="1"/>
      <c r="CFO324" s="1"/>
      <c r="CFP324" s="1"/>
      <c r="CFQ324" s="1"/>
      <c r="CFR324" s="1"/>
      <c r="CFS324" s="1"/>
      <c r="CFT324" s="1"/>
      <c r="CFU324" s="1"/>
      <c r="CFV324" s="1"/>
      <c r="CFW324" s="1"/>
      <c r="CFX324" s="1"/>
      <c r="CFY324" s="1"/>
      <c r="CFZ324" s="1"/>
      <c r="CGA324" s="1"/>
      <c r="CGB324" s="1"/>
      <c r="CGC324" s="1"/>
      <c r="CGD324" s="1"/>
      <c r="CGE324" s="1"/>
      <c r="CGF324" s="1"/>
      <c r="CGG324" s="1"/>
      <c r="CGH324" s="1"/>
      <c r="CGI324" s="1"/>
      <c r="CGJ324" s="1"/>
      <c r="CGK324" s="1"/>
      <c r="CGL324" s="1"/>
      <c r="CGM324" s="1"/>
      <c r="CGN324" s="1"/>
      <c r="CGO324" s="1"/>
      <c r="CGP324" s="1"/>
      <c r="CGQ324" s="1"/>
      <c r="CGR324" s="1"/>
      <c r="CGS324" s="1"/>
      <c r="CGT324" s="1"/>
      <c r="CGU324" s="1"/>
      <c r="CGV324" s="1"/>
      <c r="CGW324" s="1"/>
      <c r="CGX324" s="1"/>
      <c r="CGY324" s="1"/>
      <c r="CGZ324" s="1"/>
      <c r="CHA324" s="1"/>
      <c r="CHB324" s="1"/>
      <c r="CHC324" s="1"/>
      <c r="CHD324" s="1"/>
      <c r="CHE324" s="1"/>
      <c r="CHF324" s="1"/>
      <c r="CHG324" s="1"/>
      <c r="CHH324" s="1"/>
      <c r="CHI324" s="1"/>
      <c r="CHJ324" s="1"/>
      <c r="CHK324" s="1"/>
      <c r="CHL324" s="1"/>
      <c r="CHM324" s="1"/>
      <c r="CHN324" s="1"/>
      <c r="CHO324" s="1"/>
      <c r="CHP324" s="1"/>
      <c r="CHQ324" s="1"/>
      <c r="CHR324" s="1"/>
      <c r="CHS324" s="1"/>
      <c r="CHT324" s="1"/>
      <c r="CHU324" s="1"/>
      <c r="CHV324" s="1"/>
      <c r="CHW324" s="1"/>
      <c r="CHX324" s="1"/>
      <c r="CHY324" s="1"/>
      <c r="CHZ324" s="1"/>
      <c r="CIA324" s="1"/>
      <c r="CIB324" s="1"/>
      <c r="CIC324" s="1"/>
      <c r="CID324" s="1"/>
      <c r="CIE324" s="1"/>
      <c r="CIF324" s="1"/>
      <c r="CIG324" s="1"/>
      <c r="CIH324" s="1"/>
      <c r="CII324" s="1"/>
      <c r="CIJ324" s="1"/>
      <c r="CIK324" s="1"/>
      <c r="CIL324" s="1"/>
      <c r="CIM324" s="1"/>
      <c r="CIN324" s="1"/>
      <c r="CIO324" s="1"/>
      <c r="CIP324" s="1"/>
      <c r="CIQ324" s="1"/>
      <c r="CIR324" s="1"/>
      <c r="CIS324" s="1"/>
      <c r="CIT324" s="1"/>
      <c r="CIU324" s="1"/>
      <c r="CIV324" s="1"/>
      <c r="CIW324" s="1"/>
      <c r="CIX324" s="1"/>
      <c r="CIY324" s="1"/>
      <c r="CIZ324" s="1"/>
      <c r="CJA324" s="1"/>
      <c r="CJB324" s="1"/>
      <c r="CJC324" s="1"/>
      <c r="CJD324" s="1"/>
      <c r="CJE324" s="1"/>
      <c r="CJF324" s="1"/>
      <c r="CJG324" s="1"/>
      <c r="CJH324" s="1"/>
      <c r="CJI324" s="1"/>
      <c r="CJJ324" s="1"/>
      <c r="CJK324" s="1"/>
      <c r="CJL324" s="1"/>
      <c r="CJM324" s="1"/>
      <c r="CJN324" s="1"/>
      <c r="CJO324" s="1"/>
      <c r="CJP324" s="1"/>
      <c r="CJQ324" s="1"/>
      <c r="CJR324" s="1"/>
      <c r="CJS324" s="1"/>
      <c r="CJT324" s="1"/>
      <c r="CJU324" s="1"/>
      <c r="CJV324" s="1"/>
      <c r="CJW324" s="1"/>
      <c r="CJX324" s="1"/>
      <c r="CJY324" s="1"/>
      <c r="CJZ324" s="1"/>
      <c r="CKA324" s="1"/>
      <c r="CKB324" s="1"/>
      <c r="CKC324" s="1"/>
      <c r="CKD324" s="1"/>
      <c r="CKE324" s="1"/>
      <c r="CKF324" s="1"/>
      <c r="CKG324" s="1"/>
      <c r="CKH324" s="1"/>
      <c r="CKI324" s="1"/>
      <c r="CKJ324" s="1"/>
      <c r="CKK324" s="1"/>
      <c r="CKL324" s="1"/>
      <c r="CKM324" s="1"/>
      <c r="CKN324" s="1"/>
      <c r="CKO324" s="1"/>
      <c r="CKP324" s="1"/>
      <c r="CKQ324" s="1"/>
      <c r="CKR324" s="1"/>
      <c r="CKS324" s="1"/>
      <c r="CKT324" s="1"/>
      <c r="CKU324" s="1"/>
      <c r="CKV324" s="1"/>
      <c r="CKW324" s="1"/>
      <c r="CKX324" s="1"/>
      <c r="CKY324" s="1"/>
      <c r="CKZ324" s="1"/>
      <c r="CLA324" s="1"/>
      <c r="CLB324" s="1"/>
      <c r="CLC324" s="1"/>
      <c r="CLD324" s="1"/>
      <c r="CLE324" s="1"/>
      <c r="CLF324" s="1"/>
      <c r="CLG324" s="1"/>
      <c r="CLH324" s="1"/>
      <c r="CLI324" s="1"/>
      <c r="CLJ324" s="1"/>
      <c r="CLK324" s="1"/>
      <c r="CLL324" s="1"/>
      <c r="CLM324" s="1"/>
      <c r="CLN324" s="1"/>
      <c r="CLO324" s="1"/>
      <c r="CLP324" s="1"/>
      <c r="CLQ324" s="1"/>
      <c r="CLR324" s="1"/>
      <c r="CLS324" s="1"/>
      <c r="CLT324" s="1"/>
      <c r="CLU324" s="1"/>
      <c r="CLV324" s="1"/>
      <c r="CLW324" s="1"/>
      <c r="CLX324" s="1"/>
      <c r="CLY324" s="1"/>
      <c r="CLZ324" s="1"/>
      <c r="CMA324" s="1"/>
      <c r="CMB324" s="1"/>
      <c r="CMC324" s="1"/>
      <c r="CMD324" s="1"/>
      <c r="CME324" s="1"/>
      <c r="CMF324" s="1"/>
      <c r="CMG324" s="1"/>
      <c r="CMH324" s="1"/>
      <c r="CMI324" s="1"/>
      <c r="CMJ324" s="1"/>
      <c r="CMK324" s="1"/>
      <c r="CML324" s="1"/>
      <c r="CMM324" s="1"/>
      <c r="CMN324" s="1"/>
      <c r="CMO324" s="1"/>
      <c r="CMP324" s="1"/>
      <c r="CMQ324" s="1"/>
      <c r="CMR324" s="1"/>
      <c r="CMS324" s="1"/>
      <c r="CMT324" s="1"/>
      <c r="CMU324" s="1"/>
      <c r="CMV324" s="1"/>
      <c r="CMW324" s="1"/>
      <c r="CMX324" s="1"/>
      <c r="CMY324" s="1"/>
      <c r="CMZ324" s="1"/>
      <c r="CNA324" s="1"/>
      <c r="CNB324" s="1"/>
      <c r="CNC324" s="1"/>
      <c r="CND324" s="1"/>
      <c r="CNE324" s="1"/>
      <c r="CNF324" s="1"/>
      <c r="CNG324" s="1"/>
      <c r="CNH324" s="1"/>
      <c r="CNI324" s="1"/>
      <c r="CNJ324" s="1"/>
      <c r="CNK324" s="1"/>
      <c r="CNL324" s="1"/>
      <c r="CNM324" s="1"/>
      <c r="CNN324" s="1"/>
      <c r="CNO324" s="1"/>
      <c r="CNP324" s="1"/>
      <c r="CNQ324" s="1"/>
      <c r="CNR324" s="1"/>
      <c r="CNS324" s="1"/>
      <c r="CNT324" s="1"/>
      <c r="CNU324" s="1"/>
      <c r="CNV324" s="1"/>
      <c r="CNW324" s="1"/>
      <c r="CNX324" s="1"/>
      <c r="CNY324" s="1"/>
      <c r="CNZ324" s="1"/>
      <c r="COA324" s="1"/>
      <c r="COB324" s="1"/>
      <c r="COC324" s="1"/>
      <c r="COD324" s="1"/>
      <c r="COE324" s="1"/>
      <c r="COF324" s="1"/>
      <c r="COG324" s="1"/>
      <c r="COH324" s="1"/>
      <c r="COI324" s="1"/>
      <c r="COJ324" s="1"/>
      <c r="COK324" s="1"/>
      <c r="COL324" s="1"/>
      <c r="COM324" s="1"/>
      <c r="CON324" s="1"/>
      <c r="COO324" s="1"/>
      <c r="COP324" s="1"/>
      <c r="COQ324" s="1"/>
      <c r="COR324" s="1"/>
      <c r="COS324" s="1"/>
      <c r="COT324" s="1"/>
      <c r="COU324" s="1"/>
      <c r="COV324" s="1"/>
      <c r="COW324" s="1"/>
      <c r="COX324" s="1"/>
      <c r="COY324" s="1"/>
      <c r="COZ324" s="1"/>
      <c r="CPA324" s="1"/>
      <c r="CPB324" s="1"/>
      <c r="CPC324" s="1"/>
      <c r="CPD324" s="1"/>
      <c r="CPE324" s="1"/>
      <c r="CPF324" s="1"/>
      <c r="CPG324" s="1"/>
      <c r="CPH324" s="1"/>
      <c r="CPI324" s="1"/>
      <c r="CPJ324" s="1"/>
      <c r="CPK324" s="1"/>
      <c r="CPL324" s="1"/>
      <c r="CPM324" s="1"/>
      <c r="CPN324" s="1"/>
      <c r="CPO324" s="1"/>
      <c r="CPP324" s="1"/>
      <c r="CPQ324" s="1"/>
      <c r="CPR324" s="1"/>
      <c r="CPS324" s="1"/>
      <c r="CPT324" s="1"/>
      <c r="CPU324" s="1"/>
      <c r="CPV324" s="1"/>
      <c r="CPW324" s="1"/>
      <c r="CPX324" s="1"/>
      <c r="CPY324" s="1"/>
      <c r="CPZ324" s="1"/>
      <c r="CQA324" s="1"/>
      <c r="CQB324" s="1"/>
      <c r="CQC324" s="1"/>
      <c r="CQD324" s="1"/>
      <c r="CQE324" s="1"/>
      <c r="CQF324" s="1"/>
      <c r="CQG324" s="1"/>
      <c r="CQH324" s="1"/>
      <c r="CQI324" s="1"/>
      <c r="CQJ324" s="1"/>
      <c r="CQK324" s="1"/>
      <c r="CQL324" s="1"/>
      <c r="CQM324" s="1"/>
      <c r="CQN324" s="1"/>
      <c r="CQO324" s="1"/>
      <c r="CQP324" s="1"/>
      <c r="CQQ324" s="1"/>
      <c r="CQR324" s="1"/>
      <c r="CQS324" s="1"/>
      <c r="CQT324" s="1"/>
      <c r="CQU324" s="1"/>
      <c r="CQV324" s="1"/>
      <c r="CQW324" s="1"/>
      <c r="CQX324" s="1"/>
      <c r="CQY324" s="1"/>
      <c r="CQZ324" s="1"/>
      <c r="CRA324" s="1"/>
      <c r="CRB324" s="1"/>
      <c r="CRC324" s="1"/>
      <c r="CRD324" s="1"/>
      <c r="CRE324" s="1"/>
      <c r="CRF324" s="1"/>
      <c r="CRG324" s="1"/>
      <c r="CRH324" s="1"/>
      <c r="CRI324" s="1"/>
      <c r="CRJ324" s="1"/>
      <c r="CRK324" s="1"/>
      <c r="CRL324" s="1"/>
      <c r="CRM324" s="1"/>
      <c r="CRN324" s="1"/>
      <c r="CRO324" s="1"/>
      <c r="CRP324" s="1"/>
      <c r="CRQ324" s="1"/>
      <c r="CRR324" s="1"/>
      <c r="CRS324" s="1"/>
      <c r="CRT324" s="1"/>
      <c r="CRU324" s="1"/>
      <c r="CRV324" s="1"/>
      <c r="CRW324" s="1"/>
      <c r="CRX324" s="1"/>
      <c r="CRY324" s="1"/>
      <c r="CRZ324" s="1"/>
      <c r="CSA324" s="1"/>
      <c r="CSB324" s="1"/>
      <c r="CSC324" s="1"/>
      <c r="CSD324" s="1"/>
      <c r="CSE324" s="1"/>
      <c r="CSF324" s="1"/>
      <c r="CSG324" s="1"/>
      <c r="CSH324" s="1"/>
      <c r="CSI324" s="1"/>
      <c r="CSJ324" s="1"/>
      <c r="CSK324" s="1"/>
      <c r="CSL324" s="1"/>
      <c r="CSM324" s="1"/>
      <c r="CSN324" s="1"/>
      <c r="CSO324" s="1"/>
      <c r="CSP324" s="1"/>
      <c r="CSQ324" s="1"/>
      <c r="CSR324" s="1"/>
      <c r="CSS324" s="1"/>
      <c r="CST324" s="1"/>
      <c r="CSU324" s="1"/>
      <c r="CSV324" s="1"/>
      <c r="CSW324" s="1"/>
      <c r="CSX324" s="1"/>
      <c r="CSY324" s="1"/>
      <c r="CSZ324" s="1"/>
      <c r="CTA324" s="1"/>
      <c r="CTB324" s="1"/>
      <c r="CTC324" s="1"/>
      <c r="CTD324" s="1"/>
      <c r="CTE324" s="1"/>
      <c r="CTF324" s="1"/>
      <c r="CTG324" s="1"/>
      <c r="CTH324" s="1"/>
      <c r="CTI324" s="1"/>
      <c r="CTJ324" s="1"/>
      <c r="CTK324" s="1"/>
      <c r="CTL324" s="1"/>
      <c r="CTM324" s="1"/>
      <c r="CTN324" s="1"/>
      <c r="CTO324" s="1"/>
      <c r="CTP324" s="1"/>
      <c r="CTQ324" s="1"/>
      <c r="CTR324" s="1"/>
      <c r="CTS324" s="1"/>
      <c r="CTT324" s="1"/>
      <c r="CTU324" s="1"/>
      <c r="CTV324" s="1"/>
      <c r="CTW324" s="1"/>
      <c r="CTX324" s="1"/>
      <c r="CTY324" s="1"/>
      <c r="CTZ324" s="1"/>
      <c r="CUA324" s="1"/>
      <c r="CUB324" s="1"/>
      <c r="CUC324" s="1"/>
      <c r="CUD324" s="1"/>
      <c r="CUE324" s="1"/>
      <c r="CUF324" s="1"/>
      <c r="CUG324" s="1"/>
      <c r="CUH324" s="1"/>
      <c r="CUI324" s="1"/>
      <c r="CUJ324" s="1"/>
      <c r="CUK324" s="1"/>
      <c r="CUL324" s="1"/>
      <c r="CUM324" s="1"/>
      <c r="CUN324" s="1"/>
      <c r="CUO324" s="1"/>
      <c r="CUP324" s="1"/>
      <c r="CUQ324" s="1"/>
      <c r="CUR324" s="1"/>
      <c r="CUS324" s="1"/>
      <c r="CUT324" s="1"/>
      <c r="CUU324" s="1"/>
      <c r="CUV324" s="1"/>
      <c r="CUW324" s="1"/>
      <c r="CUX324" s="1"/>
      <c r="CUY324" s="1"/>
      <c r="CUZ324" s="1"/>
      <c r="CVA324" s="1"/>
      <c r="CVB324" s="1"/>
      <c r="CVC324" s="1"/>
      <c r="CVD324" s="1"/>
      <c r="CVE324" s="1"/>
      <c r="CVF324" s="1"/>
      <c r="CVG324" s="1"/>
      <c r="CVH324" s="1"/>
      <c r="CVI324" s="1"/>
      <c r="CVJ324" s="1"/>
      <c r="CVK324" s="1"/>
      <c r="CVL324" s="1"/>
      <c r="CVM324" s="1"/>
      <c r="CVN324" s="1"/>
      <c r="CVO324" s="1"/>
      <c r="CVP324" s="1"/>
      <c r="CVQ324" s="1"/>
      <c r="CVR324" s="1"/>
      <c r="CVS324" s="1"/>
      <c r="CVT324" s="1"/>
      <c r="CVU324" s="1"/>
      <c r="CVV324" s="1"/>
      <c r="CVW324" s="1"/>
      <c r="CVX324" s="1"/>
      <c r="CVY324" s="1"/>
      <c r="CVZ324" s="1"/>
      <c r="CWA324" s="1"/>
      <c r="CWB324" s="1"/>
      <c r="CWC324" s="1"/>
      <c r="CWD324" s="1"/>
      <c r="CWE324" s="1"/>
      <c r="CWF324" s="1"/>
      <c r="CWG324" s="1"/>
      <c r="CWH324" s="1"/>
      <c r="CWI324" s="1"/>
      <c r="CWJ324" s="1"/>
      <c r="CWK324" s="1"/>
      <c r="CWL324" s="1"/>
      <c r="CWM324" s="1"/>
      <c r="CWN324" s="1"/>
      <c r="CWO324" s="1"/>
      <c r="CWP324" s="1"/>
      <c r="CWQ324" s="1"/>
      <c r="CWR324" s="1"/>
      <c r="CWS324" s="1"/>
      <c r="CWT324" s="1"/>
      <c r="CWU324" s="1"/>
      <c r="CWV324" s="1"/>
      <c r="CWW324" s="1"/>
      <c r="CWX324" s="1"/>
      <c r="CWY324" s="1"/>
      <c r="CWZ324" s="1"/>
      <c r="CXA324" s="1"/>
      <c r="CXB324" s="1"/>
      <c r="CXC324" s="1"/>
      <c r="CXD324" s="1"/>
      <c r="CXE324" s="1"/>
      <c r="CXF324" s="1"/>
      <c r="CXG324" s="1"/>
      <c r="CXH324" s="1"/>
      <c r="CXI324" s="1"/>
      <c r="CXJ324" s="1"/>
      <c r="CXK324" s="1"/>
      <c r="CXL324" s="1"/>
      <c r="CXM324" s="1"/>
      <c r="CXN324" s="1"/>
      <c r="CXO324" s="1"/>
      <c r="CXP324" s="1"/>
      <c r="CXQ324" s="1"/>
      <c r="CXR324" s="1"/>
      <c r="CXS324" s="1"/>
      <c r="CXT324" s="1"/>
      <c r="CXU324" s="1"/>
      <c r="CXV324" s="1"/>
      <c r="CXW324" s="1"/>
      <c r="CXX324" s="1"/>
      <c r="CXY324" s="1"/>
      <c r="CXZ324" s="1"/>
      <c r="CYA324" s="1"/>
      <c r="CYB324" s="1"/>
      <c r="CYC324" s="1"/>
      <c r="CYD324" s="1"/>
      <c r="CYE324" s="1"/>
      <c r="CYF324" s="1"/>
      <c r="CYG324" s="1"/>
      <c r="CYH324" s="1"/>
      <c r="CYI324" s="1"/>
      <c r="CYJ324" s="1"/>
      <c r="CYK324" s="1"/>
      <c r="CYL324" s="1"/>
      <c r="CYM324" s="1"/>
      <c r="CYN324" s="1"/>
      <c r="CYO324" s="1"/>
      <c r="CYP324" s="1"/>
      <c r="CYQ324" s="1"/>
      <c r="CYR324" s="1"/>
      <c r="CYS324" s="1"/>
      <c r="CYT324" s="1"/>
      <c r="CYU324" s="1"/>
      <c r="CYV324" s="1"/>
      <c r="CYW324" s="1"/>
      <c r="CYX324" s="1"/>
      <c r="CYY324" s="1"/>
      <c r="CYZ324" s="1"/>
      <c r="CZA324" s="1"/>
      <c r="CZB324" s="1"/>
      <c r="CZC324" s="1"/>
      <c r="CZD324" s="1"/>
      <c r="CZE324" s="1"/>
      <c r="CZF324" s="1"/>
      <c r="CZG324" s="1"/>
      <c r="CZH324" s="1"/>
      <c r="CZI324" s="1"/>
      <c r="CZJ324" s="1"/>
      <c r="CZK324" s="1"/>
      <c r="CZL324" s="1"/>
      <c r="CZM324" s="1"/>
      <c r="CZN324" s="1"/>
      <c r="CZO324" s="1"/>
      <c r="CZP324" s="1"/>
      <c r="CZQ324" s="1"/>
      <c r="CZR324" s="1"/>
      <c r="CZS324" s="1"/>
      <c r="CZT324" s="1"/>
      <c r="CZU324" s="1"/>
      <c r="CZV324" s="1"/>
      <c r="CZW324" s="1"/>
      <c r="CZX324" s="1"/>
      <c r="CZY324" s="1"/>
      <c r="CZZ324" s="1"/>
      <c r="DAA324" s="1"/>
      <c r="DAB324" s="1"/>
      <c r="DAC324" s="1"/>
      <c r="DAD324" s="1"/>
      <c r="DAE324" s="1"/>
      <c r="DAF324" s="1"/>
      <c r="DAG324" s="1"/>
      <c r="DAH324" s="1"/>
      <c r="DAI324" s="1"/>
      <c r="DAJ324" s="1"/>
      <c r="DAK324" s="1"/>
      <c r="DAL324" s="1"/>
      <c r="DAM324" s="1"/>
      <c r="DAN324" s="1"/>
      <c r="DAO324" s="1"/>
      <c r="DAP324" s="1"/>
      <c r="DAQ324" s="1"/>
      <c r="DAR324" s="1"/>
      <c r="DAS324" s="1"/>
      <c r="DAT324" s="1"/>
      <c r="DAU324" s="1"/>
      <c r="DAV324" s="1"/>
      <c r="DAW324" s="1"/>
      <c r="DAX324" s="1"/>
      <c r="DAY324" s="1"/>
      <c r="DAZ324" s="1"/>
      <c r="DBA324" s="1"/>
      <c r="DBB324" s="1"/>
      <c r="DBC324" s="1"/>
      <c r="DBD324" s="1"/>
      <c r="DBE324" s="1"/>
      <c r="DBF324" s="1"/>
      <c r="DBG324" s="1"/>
      <c r="DBH324" s="1"/>
      <c r="DBI324" s="1"/>
      <c r="DBJ324" s="1"/>
      <c r="DBK324" s="1"/>
      <c r="DBL324" s="1"/>
      <c r="DBM324" s="1"/>
      <c r="DBN324" s="1"/>
      <c r="DBO324" s="1"/>
      <c r="DBP324" s="1"/>
      <c r="DBQ324" s="1"/>
      <c r="DBR324" s="1"/>
      <c r="DBS324" s="1"/>
      <c r="DBT324" s="1"/>
      <c r="DBU324" s="1"/>
      <c r="DBV324" s="1"/>
      <c r="DBW324" s="1"/>
      <c r="DBX324" s="1"/>
      <c r="DBY324" s="1"/>
      <c r="DBZ324" s="1"/>
      <c r="DCA324" s="1"/>
      <c r="DCB324" s="1"/>
      <c r="DCC324" s="1"/>
      <c r="DCD324" s="1"/>
      <c r="DCE324" s="1"/>
      <c r="DCF324" s="1"/>
      <c r="DCG324" s="1"/>
      <c r="DCH324" s="1"/>
      <c r="DCI324" s="1"/>
      <c r="DCJ324" s="1"/>
      <c r="DCK324" s="1"/>
      <c r="DCL324" s="1"/>
      <c r="DCM324" s="1"/>
      <c r="DCN324" s="1"/>
      <c r="DCO324" s="1"/>
      <c r="DCP324" s="1"/>
      <c r="DCQ324" s="1"/>
      <c r="DCR324" s="1"/>
      <c r="DCS324" s="1"/>
      <c r="DCT324" s="1"/>
      <c r="DCU324" s="1"/>
      <c r="DCV324" s="1"/>
      <c r="DCW324" s="1"/>
      <c r="DCX324" s="1"/>
      <c r="DCY324" s="1"/>
      <c r="DCZ324" s="1"/>
      <c r="DDA324" s="1"/>
      <c r="DDB324" s="1"/>
      <c r="DDC324" s="1"/>
      <c r="DDD324" s="1"/>
      <c r="DDE324" s="1"/>
      <c r="DDF324" s="1"/>
      <c r="DDG324" s="1"/>
      <c r="DDH324" s="1"/>
      <c r="DDI324" s="1"/>
      <c r="DDJ324" s="1"/>
      <c r="DDK324" s="1"/>
      <c r="DDL324" s="1"/>
      <c r="DDM324" s="1"/>
      <c r="DDN324" s="1"/>
      <c r="DDO324" s="1"/>
      <c r="DDP324" s="1"/>
      <c r="DDQ324" s="1"/>
      <c r="DDR324" s="1"/>
      <c r="DDS324" s="1"/>
      <c r="DDT324" s="1"/>
      <c r="DDU324" s="1"/>
      <c r="DDV324" s="1"/>
      <c r="DDW324" s="1"/>
      <c r="DDX324" s="1"/>
      <c r="DDY324" s="1"/>
      <c r="DDZ324" s="1"/>
      <c r="DEA324" s="1"/>
      <c r="DEB324" s="1"/>
      <c r="DEC324" s="1"/>
      <c r="DED324" s="1"/>
      <c r="DEE324" s="1"/>
      <c r="DEF324" s="1"/>
      <c r="DEG324" s="1"/>
      <c r="DEH324" s="1"/>
      <c r="DEI324" s="1"/>
      <c r="DEJ324" s="1"/>
      <c r="DEK324" s="1"/>
      <c r="DEL324" s="1"/>
      <c r="DEM324" s="1"/>
      <c r="DEN324" s="1"/>
      <c r="DEO324" s="1"/>
      <c r="DEP324" s="1"/>
      <c r="DEQ324" s="1"/>
      <c r="DER324" s="1"/>
      <c r="DES324" s="1"/>
      <c r="DET324" s="1"/>
      <c r="DEU324" s="1"/>
      <c r="DEV324" s="1"/>
      <c r="DEW324" s="1"/>
      <c r="DEX324" s="1"/>
      <c r="DEY324" s="1"/>
      <c r="DEZ324" s="1"/>
      <c r="DFA324" s="1"/>
      <c r="DFB324" s="1"/>
      <c r="DFC324" s="1"/>
      <c r="DFD324" s="1"/>
      <c r="DFE324" s="1"/>
      <c r="DFF324" s="1"/>
      <c r="DFG324" s="1"/>
      <c r="DFH324" s="1"/>
      <c r="DFI324" s="1"/>
      <c r="DFJ324" s="1"/>
      <c r="DFK324" s="1"/>
      <c r="DFL324" s="1"/>
      <c r="DFM324" s="1"/>
      <c r="DFN324" s="1"/>
      <c r="DFO324" s="1"/>
      <c r="DFP324" s="1"/>
      <c r="DFQ324" s="1"/>
      <c r="DFR324" s="1"/>
      <c r="DFS324" s="1"/>
      <c r="DFT324" s="1"/>
      <c r="DFU324" s="1"/>
      <c r="DFV324" s="1"/>
      <c r="DFW324" s="1"/>
      <c r="DFX324" s="1"/>
      <c r="DFY324" s="1"/>
      <c r="DFZ324" s="1"/>
      <c r="DGA324" s="1"/>
      <c r="DGB324" s="1"/>
      <c r="DGC324" s="1"/>
      <c r="DGD324" s="1"/>
      <c r="DGE324" s="1"/>
      <c r="DGF324" s="1"/>
      <c r="DGG324" s="1"/>
      <c r="DGH324" s="1"/>
      <c r="DGI324" s="1"/>
      <c r="DGJ324" s="1"/>
      <c r="DGK324" s="1"/>
      <c r="DGL324" s="1"/>
      <c r="DGM324" s="1"/>
      <c r="DGN324" s="1"/>
      <c r="DGO324" s="1"/>
      <c r="DGP324" s="1"/>
      <c r="DGQ324" s="1"/>
      <c r="DGR324" s="1"/>
      <c r="DGS324" s="1"/>
      <c r="DGT324" s="1"/>
      <c r="DGU324" s="1"/>
      <c r="DGV324" s="1"/>
      <c r="DGW324" s="1"/>
      <c r="DGX324" s="1"/>
      <c r="DGY324" s="1"/>
      <c r="DGZ324" s="1"/>
      <c r="DHA324" s="1"/>
      <c r="DHB324" s="1"/>
      <c r="DHC324" s="1"/>
      <c r="DHD324" s="1"/>
      <c r="DHE324" s="1"/>
      <c r="DHF324" s="1"/>
      <c r="DHG324" s="1"/>
      <c r="DHH324" s="1"/>
      <c r="DHI324" s="1"/>
      <c r="DHJ324" s="1"/>
      <c r="DHK324" s="1"/>
      <c r="DHL324" s="1"/>
      <c r="DHM324" s="1"/>
      <c r="DHN324" s="1"/>
      <c r="DHO324" s="1"/>
      <c r="DHP324" s="1"/>
      <c r="DHQ324" s="1"/>
      <c r="DHR324" s="1"/>
      <c r="DHS324" s="1"/>
      <c r="DHT324" s="1"/>
      <c r="DHU324" s="1"/>
      <c r="DHV324" s="1"/>
      <c r="DHW324" s="1"/>
      <c r="DHX324" s="1"/>
      <c r="DHY324" s="1"/>
      <c r="DHZ324" s="1"/>
      <c r="DIA324" s="1"/>
      <c r="DIB324" s="1"/>
      <c r="DIC324" s="1"/>
      <c r="DID324" s="1"/>
      <c r="DIE324" s="1"/>
      <c r="DIF324" s="1"/>
      <c r="DIG324" s="1"/>
      <c r="DIH324" s="1"/>
      <c r="DII324" s="1"/>
      <c r="DIJ324" s="1"/>
      <c r="DIK324" s="1"/>
      <c r="DIL324" s="1"/>
      <c r="DIM324" s="1"/>
      <c r="DIN324" s="1"/>
      <c r="DIO324" s="1"/>
      <c r="DIP324" s="1"/>
      <c r="DIQ324" s="1"/>
      <c r="DIR324" s="1"/>
      <c r="DIS324" s="1"/>
      <c r="DIT324" s="1"/>
      <c r="DIU324" s="1"/>
      <c r="DIV324" s="1"/>
      <c r="DIW324" s="1"/>
      <c r="DIX324" s="1"/>
      <c r="DIY324" s="1"/>
      <c r="DIZ324" s="1"/>
      <c r="DJA324" s="1"/>
      <c r="DJB324" s="1"/>
      <c r="DJC324" s="1"/>
      <c r="DJD324" s="1"/>
      <c r="DJE324" s="1"/>
      <c r="DJF324" s="1"/>
      <c r="DJG324" s="1"/>
      <c r="DJH324" s="1"/>
      <c r="DJI324" s="1"/>
      <c r="DJJ324" s="1"/>
      <c r="DJK324" s="1"/>
      <c r="DJL324" s="1"/>
      <c r="DJM324" s="1"/>
      <c r="DJN324" s="1"/>
      <c r="DJO324" s="1"/>
      <c r="DJP324" s="1"/>
      <c r="DJQ324" s="1"/>
      <c r="DJR324" s="1"/>
      <c r="DJS324" s="1"/>
      <c r="DJT324" s="1"/>
      <c r="DJU324" s="1"/>
      <c r="DJV324" s="1"/>
      <c r="DJW324" s="1"/>
      <c r="DJX324" s="1"/>
      <c r="DJY324" s="1"/>
      <c r="DJZ324" s="1"/>
      <c r="DKA324" s="1"/>
      <c r="DKB324" s="1"/>
      <c r="DKC324" s="1"/>
      <c r="DKD324" s="1"/>
      <c r="DKE324" s="1"/>
      <c r="DKF324" s="1"/>
      <c r="DKG324" s="1"/>
      <c r="DKH324" s="1"/>
      <c r="DKI324" s="1"/>
      <c r="DKJ324" s="1"/>
      <c r="DKK324" s="1"/>
      <c r="DKL324" s="1"/>
      <c r="DKM324" s="1"/>
      <c r="DKN324" s="1"/>
      <c r="DKO324" s="1"/>
      <c r="DKP324" s="1"/>
      <c r="DKQ324" s="1"/>
      <c r="DKR324" s="1"/>
      <c r="DKS324" s="1"/>
      <c r="DKT324" s="1"/>
      <c r="DKU324" s="1"/>
      <c r="DKV324" s="1"/>
      <c r="DKW324" s="1"/>
      <c r="DKX324" s="1"/>
      <c r="DKY324" s="1"/>
      <c r="DKZ324" s="1"/>
      <c r="DLA324" s="1"/>
      <c r="DLB324" s="1"/>
      <c r="DLC324" s="1"/>
      <c r="DLD324" s="1"/>
      <c r="DLE324" s="1"/>
      <c r="DLF324" s="1"/>
      <c r="DLG324" s="1"/>
      <c r="DLH324" s="1"/>
      <c r="DLI324" s="1"/>
      <c r="DLJ324" s="1"/>
      <c r="DLK324" s="1"/>
      <c r="DLL324" s="1"/>
      <c r="DLM324" s="1"/>
      <c r="DLN324" s="1"/>
      <c r="DLO324" s="1"/>
      <c r="DLP324" s="1"/>
      <c r="DLQ324" s="1"/>
      <c r="DLR324" s="1"/>
      <c r="DLS324" s="1"/>
      <c r="DLT324" s="1"/>
      <c r="DLU324" s="1"/>
      <c r="DLV324" s="1"/>
      <c r="DLW324" s="1"/>
      <c r="DLX324" s="1"/>
      <c r="DLY324" s="1"/>
      <c r="DLZ324" s="1"/>
      <c r="DMA324" s="1"/>
      <c r="DMB324" s="1"/>
      <c r="DMC324" s="1"/>
      <c r="DMD324" s="1"/>
      <c r="DME324" s="1"/>
      <c r="DMF324" s="1"/>
      <c r="DMG324" s="1"/>
      <c r="DMH324" s="1"/>
      <c r="DMI324" s="1"/>
      <c r="DMJ324" s="1"/>
      <c r="DMK324" s="1"/>
      <c r="DML324" s="1"/>
      <c r="DMM324" s="1"/>
      <c r="DMN324" s="1"/>
      <c r="DMO324" s="1"/>
      <c r="DMP324" s="1"/>
      <c r="DMQ324" s="1"/>
      <c r="DMR324" s="1"/>
      <c r="DMS324" s="1"/>
      <c r="DMT324" s="1"/>
      <c r="DMU324" s="1"/>
      <c r="DMV324" s="1"/>
      <c r="DMW324" s="1"/>
      <c r="DMX324" s="1"/>
      <c r="DMY324" s="1"/>
      <c r="DMZ324" s="1"/>
      <c r="DNA324" s="1"/>
      <c r="DNB324" s="1"/>
      <c r="DNC324" s="1"/>
      <c r="DND324" s="1"/>
      <c r="DNE324" s="1"/>
      <c r="DNF324" s="1"/>
      <c r="DNG324" s="1"/>
      <c r="DNH324" s="1"/>
      <c r="DNI324" s="1"/>
      <c r="DNJ324" s="1"/>
      <c r="DNK324" s="1"/>
      <c r="DNL324" s="1"/>
      <c r="DNM324" s="1"/>
      <c r="DNN324" s="1"/>
      <c r="DNO324" s="1"/>
      <c r="DNP324" s="1"/>
      <c r="DNQ324" s="1"/>
      <c r="DNR324" s="1"/>
      <c r="DNS324" s="1"/>
      <c r="DNT324" s="1"/>
      <c r="DNU324" s="1"/>
      <c r="DNV324" s="1"/>
      <c r="DNW324" s="1"/>
      <c r="DNX324" s="1"/>
      <c r="DNY324" s="1"/>
      <c r="DNZ324" s="1"/>
      <c r="DOA324" s="1"/>
      <c r="DOB324" s="1"/>
      <c r="DOC324" s="1"/>
      <c r="DOD324" s="1"/>
      <c r="DOE324" s="1"/>
      <c r="DOF324" s="1"/>
      <c r="DOG324" s="1"/>
      <c r="DOH324" s="1"/>
      <c r="DOI324" s="1"/>
      <c r="DOJ324" s="1"/>
      <c r="DOK324" s="1"/>
      <c r="DOL324" s="1"/>
      <c r="DOM324" s="1"/>
      <c r="DON324" s="1"/>
      <c r="DOO324" s="1"/>
      <c r="DOP324" s="1"/>
      <c r="DOQ324" s="1"/>
      <c r="DOR324" s="1"/>
      <c r="DOS324" s="1"/>
      <c r="DOT324" s="1"/>
      <c r="DOU324" s="1"/>
      <c r="DOV324" s="1"/>
      <c r="DOW324" s="1"/>
      <c r="DOX324" s="1"/>
      <c r="DOY324" s="1"/>
      <c r="DOZ324" s="1"/>
      <c r="DPA324" s="1"/>
      <c r="DPB324" s="1"/>
      <c r="DPC324" s="1"/>
      <c r="DPD324" s="1"/>
      <c r="DPE324" s="1"/>
      <c r="DPF324" s="1"/>
      <c r="DPG324" s="1"/>
      <c r="DPH324" s="1"/>
      <c r="DPI324" s="1"/>
      <c r="DPJ324" s="1"/>
      <c r="DPK324" s="1"/>
      <c r="DPL324" s="1"/>
      <c r="DPM324" s="1"/>
      <c r="DPN324" s="1"/>
      <c r="DPO324" s="1"/>
      <c r="DPP324" s="1"/>
      <c r="DPQ324" s="1"/>
      <c r="DPR324" s="1"/>
      <c r="DPS324" s="1"/>
      <c r="DPT324" s="1"/>
      <c r="DPU324" s="1"/>
      <c r="DPV324" s="1"/>
      <c r="DPW324" s="1"/>
      <c r="DPX324" s="1"/>
      <c r="DPY324" s="1"/>
      <c r="DPZ324" s="1"/>
      <c r="DQA324" s="1"/>
      <c r="DQB324" s="1"/>
      <c r="DQC324" s="1"/>
      <c r="DQD324" s="1"/>
      <c r="DQE324" s="1"/>
      <c r="DQF324" s="1"/>
      <c r="DQG324" s="1"/>
      <c r="DQH324" s="1"/>
      <c r="DQI324" s="1"/>
      <c r="DQJ324" s="1"/>
      <c r="DQK324" s="1"/>
      <c r="DQL324" s="1"/>
      <c r="DQM324" s="1"/>
      <c r="DQN324" s="1"/>
      <c r="DQO324" s="1"/>
      <c r="DQP324" s="1"/>
      <c r="DQQ324" s="1"/>
      <c r="DQR324" s="1"/>
      <c r="DQS324" s="1"/>
      <c r="DQT324" s="1"/>
      <c r="DQU324" s="1"/>
      <c r="DQV324" s="1"/>
      <c r="DQW324" s="1"/>
      <c r="DQX324" s="1"/>
      <c r="DQY324" s="1"/>
      <c r="DQZ324" s="1"/>
      <c r="DRA324" s="1"/>
      <c r="DRB324" s="1"/>
      <c r="DRC324" s="1"/>
      <c r="DRD324" s="1"/>
      <c r="DRE324" s="1"/>
      <c r="DRF324" s="1"/>
      <c r="DRG324" s="1"/>
      <c r="DRH324" s="1"/>
      <c r="DRI324" s="1"/>
      <c r="DRJ324" s="1"/>
      <c r="DRK324" s="1"/>
      <c r="DRL324" s="1"/>
      <c r="DRM324" s="1"/>
      <c r="DRN324" s="1"/>
      <c r="DRO324" s="1"/>
      <c r="DRP324" s="1"/>
      <c r="DRQ324" s="1"/>
      <c r="DRR324" s="1"/>
      <c r="DRS324" s="1"/>
      <c r="DRT324" s="1"/>
      <c r="DRU324" s="1"/>
      <c r="DRV324" s="1"/>
      <c r="DRW324" s="1"/>
      <c r="DRX324" s="1"/>
      <c r="DRY324" s="1"/>
      <c r="DRZ324" s="1"/>
      <c r="DSA324" s="1"/>
      <c r="DSB324" s="1"/>
      <c r="DSC324" s="1"/>
      <c r="DSD324" s="1"/>
      <c r="DSE324" s="1"/>
      <c r="DSF324" s="1"/>
      <c r="DSG324" s="1"/>
      <c r="DSH324" s="1"/>
      <c r="DSI324" s="1"/>
      <c r="DSJ324" s="1"/>
      <c r="DSK324" s="1"/>
      <c r="DSL324" s="1"/>
      <c r="DSM324" s="1"/>
      <c r="DSN324" s="1"/>
      <c r="DSO324" s="1"/>
      <c r="DSP324" s="1"/>
      <c r="DSQ324" s="1"/>
      <c r="DSR324" s="1"/>
      <c r="DSS324" s="1"/>
      <c r="DST324" s="1"/>
      <c r="DSU324" s="1"/>
      <c r="DSV324" s="1"/>
      <c r="DSW324" s="1"/>
      <c r="DSX324" s="1"/>
      <c r="DSY324" s="1"/>
      <c r="DSZ324" s="1"/>
      <c r="DTA324" s="1"/>
      <c r="DTB324" s="1"/>
      <c r="DTC324" s="1"/>
      <c r="DTD324" s="1"/>
      <c r="DTE324" s="1"/>
      <c r="DTF324" s="1"/>
      <c r="DTG324" s="1"/>
      <c r="DTH324" s="1"/>
      <c r="DTI324" s="1"/>
      <c r="DTJ324" s="1"/>
      <c r="DTK324" s="1"/>
      <c r="DTL324" s="1"/>
      <c r="DTM324" s="1"/>
      <c r="DTN324" s="1"/>
      <c r="DTO324" s="1"/>
      <c r="DTP324" s="1"/>
      <c r="DTQ324" s="1"/>
      <c r="DTR324" s="1"/>
      <c r="DTS324" s="1"/>
      <c r="DTT324" s="1"/>
      <c r="DTU324" s="1"/>
      <c r="DTV324" s="1"/>
      <c r="DTW324" s="1"/>
      <c r="DTX324" s="1"/>
      <c r="DTY324" s="1"/>
      <c r="DTZ324" s="1"/>
      <c r="DUA324" s="1"/>
      <c r="DUB324" s="1"/>
      <c r="DUC324" s="1"/>
      <c r="DUD324" s="1"/>
      <c r="DUE324" s="1"/>
      <c r="DUF324" s="1"/>
      <c r="DUG324" s="1"/>
      <c r="DUH324" s="1"/>
      <c r="DUI324" s="1"/>
      <c r="DUJ324" s="1"/>
      <c r="DUK324" s="1"/>
      <c r="DUL324" s="1"/>
      <c r="DUM324" s="1"/>
      <c r="DUN324" s="1"/>
      <c r="DUO324" s="1"/>
      <c r="DUP324" s="1"/>
      <c r="DUQ324" s="1"/>
      <c r="DUR324" s="1"/>
      <c r="DUS324" s="1"/>
      <c r="DUT324" s="1"/>
      <c r="DUU324" s="1"/>
      <c r="DUV324" s="1"/>
      <c r="DUW324" s="1"/>
      <c r="DUX324" s="1"/>
      <c r="DUY324" s="1"/>
      <c r="DUZ324" s="1"/>
      <c r="DVA324" s="1"/>
      <c r="DVB324" s="1"/>
      <c r="DVC324" s="1"/>
      <c r="DVD324" s="1"/>
      <c r="DVE324" s="1"/>
      <c r="DVF324" s="1"/>
      <c r="DVG324" s="1"/>
      <c r="DVH324" s="1"/>
      <c r="DVI324" s="1"/>
      <c r="DVJ324" s="1"/>
      <c r="DVK324" s="1"/>
      <c r="DVL324" s="1"/>
      <c r="DVM324" s="1"/>
      <c r="DVN324" s="1"/>
      <c r="DVO324" s="1"/>
      <c r="DVP324" s="1"/>
      <c r="DVQ324" s="1"/>
      <c r="DVR324" s="1"/>
      <c r="DVS324" s="1"/>
      <c r="DVT324" s="1"/>
      <c r="DVU324" s="1"/>
      <c r="DVV324" s="1"/>
      <c r="DVW324" s="1"/>
      <c r="DVX324" s="1"/>
      <c r="DVY324" s="1"/>
      <c r="DVZ324" s="1"/>
      <c r="DWA324" s="1"/>
      <c r="DWB324" s="1"/>
      <c r="DWC324" s="1"/>
      <c r="DWD324" s="1"/>
      <c r="DWE324" s="1"/>
      <c r="DWF324" s="1"/>
      <c r="DWG324" s="1"/>
      <c r="DWH324" s="1"/>
      <c r="DWI324" s="1"/>
      <c r="DWJ324" s="1"/>
      <c r="DWK324" s="1"/>
      <c r="DWL324" s="1"/>
      <c r="DWM324" s="1"/>
      <c r="DWN324" s="1"/>
      <c r="DWO324" s="1"/>
      <c r="DWP324" s="1"/>
      <c r="DWQ324" s="1"/>
      <c r="DWR324" s="1"/>
      <c r="DWS324" s="1"/>
      <c r="DWT324" s="1"/>
      <c r="DWU324" s="1"/>
      <c r="DWV324" s="1"/>
      <c r="DWW324" s="1"/>
      <c r="DWX324" s="1"/>
      <c r="DWY324" s="1"/>
      <c r="DWZ324" s="1"/>
      <c r="DXA324" s="1"/>
      <c r="DXB324" s="1"/>
      <c r="DXC324" s="1"/>
      <c r="DXD324" s="1"/>
      <c r="DXE324" s="1"/>
      <c r="DXF324" s="1"/>
      <c r="DXG324" s="1"/>
      <c r="DXH324" s="1"/>
      <c r="DXI324" s="1"/>
      <c r="DXJ324" s="1"/>
      <c r="DXK324" s="1"/>
      <c r="DXL324" s="1"/>
      <c r="DXM324" s="1"/>
      <c r="DXN324" s="1"/>
      <c r="DXO324" s="1"/>
      <c r="DXP324" s="1"/>
      <c r="DXQ324" s="1"/>
      <c r="DXR324" s="1"/>
      <c r="DXS324" s="1"/>
      <c r="DXT324" s="1"/>
      <c r="DXU324" s="1"/>
      <c r="DXV324" s="1"/>
      <c r="DXW324" s="1"/>
      <c r="DXX324" s="1"/>
      <c r="DXY324" s="1"/>
      <c r="DXZ324" s="1"/>
      <c r="DYA324" s="1"/>
      <c r="DYB324" s="1"/>
      <c r="DYC324" s="1"/>
      <c r="DYD324" s="1"/>
      <c r="DYE324" s="1"/>
      <c r="DYF324" s="1"/>
      <c r="DYG324" s="1"/>
      <c r="DYH324" s="1"/>
      <c r="DYI324" s="1"/>
      <c r="DYJ324" s="1"/>
      <c r="DYK324" s="1"/>
      <c r="DYL324" s="1"/>
      <c r="DYM324" s="1"/>
      <c r="DYN324" s="1"/>
      <c r="DYO324" s="1"/>
      <c r="DYP324" s="1"/>
      <c r="DYQ324" s="1"/>
      <c r="DYR324" s="1"/>
      <c r="DYS324" s="1"/>
      <c r="DYT324" s="1"/>
      <c r="DYU324" s="1"/>
      <c r="DYV324" s="1"/>
      <c r="DYW324" s="1"/>
      <c r="DYX324" s="1"/>
      <c r="DYY324" s="1"/>
      <c r="DYZ324" s="1"/>
      <c r="DZA324" s="1"/>
      <c r="DZB324" s="1"/>
      <c r="DZC324" s="1"/>
      <c r="DZD324" s="1"/>
      <c r="DZE324" s="1"/>
      <c r="DZF324" s="1"/>
      <c r="DZG324" s="1"/>
      <c r="DZH324" s="1"/>
      <c r="DZI324" s="1"/>
      <c r="DZJ324" s="1"/>
      <c r="DZK324" s="1"/>
      <c r="DZL324" s="1"/>
      <c r="DZM324" s="1"/>
      <c r="DZN324" s="1"/>
      <c r="DZO324" s="1"/>
      <c r="DZP324" s="1"/>
      <c r="DZQ324" s="1"/>
      <c r="DZR324" s="1"/>
      <c r="DZS324" s="1"/>
      <c r="DZT324" s="1"/>
      <c r="DZU324" s="1"/>
      <c r="DZV324" s="1"/>
      <c r="DZW324" s="1"/>
      <c r="DZX324" s="1"/>
      <c r="DZY324" s="1"/>
      <c r="DZZ324" s="1"/>
      <c r="EAA324" s="1"/>
      <c r="EAB324" s="1"/>
      <c r="EAC324" s="1"/>
      <c r="EAD324" s="1"/>
      <c r="EAE324" s="1"/>
      <c r="EAF324" s="1"/>
      <c r="EAG324" s="1"/>
      <c r="EAH324" s="1"/>
      <c r="EAI324" s="1"/>
      <c r="EAJ324" s="1"/>
      <c r="EAK324" s="1"/>
      <c r="EAL324" s="1"/>
      <c r="EAM324" s="1"/>
      <c r="EAN324" s="1"/>
      <c r="EAO324" s="1"/>
      <c r="EAP324" s="1"/>
      <c r="EAQ324" s="1"/>
      <c r="EAR324" s="1"/>
      <c r="EAS324" s="1"/>
      <c r="EAT324" s="1"/>
      <c r="EAU324" s="1"/>
      <c r="EAV324" s="1"/>
      <c r="EAW324" s="1"/>
      <c r="EAX324" s="1"/>
      <c r="EAY324" s="1"/>
      <c r="EAZ324" s="1"/>
      <c r="EBA324" s="1"/>
      <c r="EBB324" s="1"/>
      <c r="EBC324" s="1"/>
      <c r="EBD324" s="1"/>
      <c r="EBE324" s="1"/>
      <c r="EBF324" s="1"/>
      <c r="EBG324" s="1"/>
      <c r="EBH324" s="1"/>
      <c r="EBI324" s="1"/>
      <c r="EBJ324" s="1"/>
      <c r="EBK324" s="1"/>
      <c r="EBL324" s="1"/>
      <c r="EBM324" s="1"/>
      <c r="EBN324" s="1"/>
      <c r="EBO324" s="1"/>
      <c r="EBP324" s="1"/>
      <c r="EBQ324" s="1"/>
      <c r="EBR324" s="1"/>
      <c r="EBS324" s="1"/>
      <c r="EBT324" s="1"/>
      <c r="EBU324" s="1"/>
      <c r="EBV324" s="1"/>
      <c r="EBW324" s="1"/>
      <c r="EBX324" s="1"/>
      <c r="EBY324" s="1"/>
      <c r="EBZ324" s="1"/>
      <c r="ECA324" s="1"/>
      <c r="ECB324" s="1"/>
      <c r="ECC324" s="1"/>
      <c r="ECD324" s="1"/>
      <c r="ECE324" s="1"/>
      <c r="ECF324" s="1"/>
      <c r="ECG324" s="1"/>
      <c r="ECH324" s="1"/>
      <c r="ECI324" s="1"/>
      <c r="ECJ324" s="1"/>
      <c r="ECK324" s="1"/>
      <c r="ECL324" s="1"/>
      <c r="ECM324" s="1"/>
      <c r="ECN324" s="1"/>
      <c r="ECO324" s="1"/>
      <c r="ECP324" s="1"/>
      <c r="ECQ324" s="1"/>
      <c r="ECR324" s="1"/>
      <c r="ECS324" s="1"/>
      <c r="ECT324" s="1"/>
      <c r="ECU324" s="1"/>
      <c r="ECV324" s="1"/>
      <c r="ECW324" s="1"/>
      <c r="ECX324" s="1"/>
      <c r="ECY324" s="1"/>
      <c r="ECZ324" s="1"/>
      <c r="EDA324" s="1"/>
      <c r="EDB324" s="1"/>
      <c r="EDC324" s="1"/>
      <c r="EDD324" s="1"/>
      <c r="EDE324" s="1"/>
      <c r="EDF324" s="1"/>
      <c r="EDG324" s="1"/>
      <c r="EDH324" s="1"/>
      <c r="EDI324" s="1"/>
      <c r="EDJ324" s="1"/>
      <c r="EDK324" s="1"/>
      <c r="EDL324" s="1"/>
      <c r="EDM324" s="1"/>
      <c r="EDN324" s="1"/>
      <c r="EDO324" s="1"/>
      <c r="EDP324" s="1"/>
      <c r="EDQ324" s="1"/>
      <c r="EDR324" s="1"/>
      <c r="EDS324" s="1"/>
      <c r="EDT324" s="1"/>
      <c r="EDU324" s="1"/>
      <c r="EDV324" s="1"/>
      <c r="EDW324" s="1"/>
      <c r="EDX324" s="1"/>
      <c r="EDY324" s="1"/>
      <c r="EDZ324" s="1"/>
      <c r="EEA324" s="1"/>
      <c r="EEB324" s="1"/>
      <c r="EEC324" s="1"/>
      <c r="EED324" s="1"/>
      <c r="EEE324" s="1"/>
      <c r="EEF324" s="1"/>
      <c r="EEG324" s="1"/>
      <c r="EEH324" s="1"/>
      <c r="EEI324" s="1"/>
      <c r="EEJ324" s="1"/>
      <c r="EEK324" s="1"/>
      <c r="EEL324" s="1"/>
      <c r="EEM324" s="1"/>
      <c r="EEN324" s="1"/>
      <c r="EEO324" s="1"/>
      <c r="EEP324" s="1"/>
      <c r="EEQ324" s="1"/>
      <c r="EER324" s="1"/>
      <c r="EES324" s="1"/>
      <c r="EET324" s="1"/>
      <c r="EEU324" s="1"/>
      <c r="EEV324" s="1"/>
      <c r="EEW324" s="1"/>
      <c r="EEX324" s="1"/>
      <c r="EEY324" s="1"/>
      <c r="EEZ324" s="1"/>
      <c r="EFA324" s="1"/>
      <c r="EFB324" s="1"/>
      <c r="EFC324" s="1"/>
      <c r="EFD324" s="1"/>
      <c r="EFE324" s="1"/>
      <c r="EFF324" s="1"/>
      <c r="EFG324" s="1"/>
      <c r="EFH324" s="1"/>
      <c r="EFI324" s="1"/>
      <c r="EFJ324" s="1"/>
      <c r="EFK324" s="1"/>
      <c r="EFL324" s="1"/>
      <c r="EFM324" s="1"/>
      <c r="EFN324" s="1"/>
      <c r="EFO324" s="1"/>
      <c r="EFP324" s="1"/>
      <c r="EFQ324" s="1"/>
      <c r="EFR324" s="1"/>
      <c r="EFS324" s="1"/>
      <c r="EFT324" s="1"/>
      <c r="EFU324" s="1"/>
      <c r="EFV324" s="1"/>
      <c r="EFW324" s="1"/>
      <c r="EFX324" s="1"/>
      <c r="EFY324" s="1"/>
      <c r="EFZ324" s="1"/>
      <c r="EGA324" s="1"/>
      <c r="EGB324" s="1"/>
      <c r="EGC324" s="1"/>
      <c r="EGD324" s="1"/>
      <c r="EGE324" s="1"/>
      <c r="EGF324" s="1"/>
      <c r="EGG324" s="1"/>
      <c r="EGH324" s="1"/>
      <c r="EGI324" s="1"/>
      <c r="EGJ324" s="1"/>
      <c r="EGK324" s="1"/>
      <c r="EGL324" s="1"/>
      <c r="EGM324" s="1"/>
      <c r="EGN324" s="1"/>
      <c r="EGO324" s="1"/>
      <c r="EGP324" s="1"/>
      <c r="EGQ324" s="1"/>
      <c r="EGR324" s="1"/>
      <c r="EGS324" s="1"/>
      <c r="EGT324" s="1"/>
      <c r="EGU324" s="1"/>
      <c r="EGV324" s="1"/>
      <c r="EGW324" s="1"/>
      <c r="EGX324" s="1"/>
      <c r="EGY324" s="1"/>
      <c r="EGZ324" s="1"/>
      <c r="EHA324" s="1"/>
      <c r="EHB324" s="1"/>
      <c r="EHC324" s="1"/>
      <c r="EHD324" s="1"/>
      <c r="EHE324" s="1"/>
      <c r="EHF324" s="1"/>
      <c r="EHG324" s="1"/>
      <c r="EHH324" s="1"/>
      <c r="EHI324" s="1"/>
      <c r="EHJ324" s="1"/>
      <c r="EHK324" s="1"/>
      <c r="EHL324" s="1"/>
      <c r="EHM324" s="1"/>
      <c r="EHN324" s="1"/>
      <c r="EHO324" s="1"/>
      <c r="EHP324" s="1"/>
      <c r="EHQ324" s="1"/>
      <c r="EHR324" s="1"/>
      <c r="EHS324" s="1"/>
      <c r="EHT324" s="1"/>
      <c r="EHU324" s="1"/>
      <c r="EHV324" s="1"/>
      <c r="EHW324" s="1"/>
      <c r="EHX324" s="1"/>
      <c r="EHY324" s="1"/>
      <c r="EHZ324" s="1"/>
      <c r="EIA324" s="1"/>
      <c r="EIB324" s="1"/>
      <c r="EIC324" s="1"/>
      <c r="EID324" s="1"/>
      <c r="EIE324" s="1"/>
      <c r="EIF324" s="1"/>
      <c r="EIG324" s="1"/>
      <c r="EIH324" s="1"/>
      <c r="EII324" s="1"/>
      <c r="EIJ324" s="1"/>
      <c r="EIK324" s="1"/>
      <c r="EIL324" s="1"/>
      <c r="EIM324" s="1"/>
      <c r="EIN324" s="1"/>
      <c r="EIO324" s="1"/>
      <c r="EIP324" s="1"/>
      <c r="EIQ324" s="1"/>
      <c r="EIR324" s="1"/>
      <c r="EIS324" s="1"/>
      <c r="EIT324" s="1"/>
      <c r="EIU324" s="1"/>
      <c r="EIV324" s="1"/>
      <c r="EIW324" s="1"/>
      <c r="EIX324" s="1"/>
      <c r="EIY324" s="1"/>
      <c r="EIZ324" s="1"/>
      <c r="EJA324" s="1"/>
      <c r="EJB324" s="1"/>
      <c r="EJC324" s="1"/>
      <c r="EJD324" s="1"/>
      <c r="EJE324" s="1"/>
      <c r="EJF324" s="1"/>
      <c r="EJG324" s="1"/>
      <c r="EJH324" s="1"/>
      <c r="EJI324" s="1"/>
      <c r="EJJ324" s="1"/>
      <c r="EJK324" s="1"/>
      <c r="EJL324" s="1"/>
      <c r="EJM324" s="1"/>
      <c r="EJN324" s="1"/>
      <c r="EJO324" s="1"/>
      <c r="EJP324" s="1"/>
      <c r="EJQ324" s="1"/>
      <c r="EJR324" s="1"/>
      <c r="EJS324" s="1"/>
      <c r="EJT324" s="1"/>
      <c r="EJU324" s="1"/>
      <c r="EJV324" s="1"/>
      <c r="EJW324" s="1"/>
      <c r="EJX324" s="1"/>
      <c r="EJY324" s="1"/>
      <c r="EJZ324" s="1"/>
      <c r="EKA324" s="1"/>
      <c r="EKB324" s="1"/>
      <c r="EKC324" s="1"/>
      <c r="EKD324" s="1"/>
      <c r="EKE324" s="1"/>
      <c r="EKF324" s="1"/>
      <c r="EKG324" s="1"/>
      <c r="EKH324" s="1"/>
      <c r="EKI324" s="1"/>
      <c r="EKJ324" s="1"/>
      <c r="EKK324" s="1"/>
      <c r="EKL324" s="1"/>
      <c r="EKM324" s="1"/>
      <c r="EKN324" s="1"/>
      <c r="EKO324" s="1"/>
      <c r="EKP324" s="1"/>
      <c r="EKQ324" s="1"/>
      <c r="EKR324" s="1"/>
      <c r="EKS324" s="1"/>
      <c r="EKT324" s="1"/>
      <c r="EKU324" s="1"/>
      <c r="EKV324" s="1"/>
      <c r="EKW324" s="1"/>
      <c r="EKX324" s="1"/>
      <c r="EKY324" s="1"/>
      <c r="EKZ324" s="1"/>
      <c r="ELA324" s="1"/>
      <c r="ELB324" s="1"/>
      <c r="ELC324" s="1"/>
      <c r="ELD324" s="1"/>
      <c r="ELE324" s="1"/>
      <c r="ELF324" s="1"/>
      <c r="ELG324" s="1"/>
      <c r="ELH324" s="1"/>
      <c r="ELI324" s="1"/>
      <c r="ELJ324" s="1"/>
      <c r="ELK324" s="1"/>
      <c r="ELL324" s="1"/>
      <c r="ELM324" s="1"/>
      <c r="ELN324" s="1"/>
      <c r="ELO324" s="1"/>
      <c r="ELP324" s="1"/>
      <c r="ELQ324" s="1"/>
      <c r="ELR324" s="1"/>
      <c r="ELS324" s="1"/>
      <c r="ELT324" s="1"/>
      <c r="ELU324" s="1"/>
      <c r="ELV324" s="1"/>
      <c r="ELW324" s="1"/>
      <c r="ELX324" s="1"/>
      <c r="ELY324" s="1"/>
      <c r="ELZ324" s="1"/>
      <c r="EMA324" s="1"/>
      <c r="EMB324" s="1"/>
      <c r="EMC324" s="1"/>
      <c r="EMD324" s="1"/>
      <c r="EME324" s="1"/>
      <c r="EMF324" s="1"/>
      <c r="EMG324" s="1"/>
      <c r="EMH324" s="1"/>
      <c r="EMI324" s="1"/>
      <c r="EMJ324" s="1"/>
      <c r="EMK324" s="1"/>
      <c r="EML324" s="1"/>
      <c r="EMM324" s="1"/>
      <c r="EMN324" s="1"/>
      <c r="EMO324" s="1"/>
      <c r="EMP324" s="1"/>
      <c r="EMQ324" s="1"/>
      <c r="EMR324" s="1"/>
      <c r="EMS324" s="1"/>
      <c r="EMT324" s="1"/>
      <c r="EMU324" s="1"/>
      <c r="EMV324" s="1"/>
      <c r="EMW324" s="1"/>
      <c r="EMX324" s="1"/>
      <c r="EMY324" s="1"/>
      <c r="EMZ324" s="1"/>
      <c r="ENA324" s="1"/>
      <c r="ENB324" s="1"/>
      <c r="ENC324" s="1"/>
      <c r="END324" s="1"/>
      <c r="ENE324" s="1"/>
      <c r="ENF324" s="1"/>
      <c r="ENG324" s="1"/>
      <c r="ENH324" s="1"/>
      <c r="ENI324" s="1"/>
      <c r="ENJ324" s="1"/>
      <c r="ENK324" s="1"/>
      <c r="ENL324" s="1"/>
      <c r="ENM324" s="1"/>
      <c r="ENN324" s="1"/>
      <c r="ENO324" s="1"/>
      <c r="ENP324" s="1"/>
      <c r="ENQ324" s="1"/>
      <c r="ENR324" s="1"/>
      <c r="ENS324" s="1"/>
      <c r="ENT324" s="1"/>
      <c r="ENU324" s="1"/>
      <c r="ENV324" s="1"/>
      <c r="ENW324" s="1"/>
      <c r="ENX324" s="1"/>
      <c r="ENY324" s="1"/>
      <c r="ENZ324" s="1"/>
      <c r="EOA324" s="1"/>
      <c r="EOB324" s="1"/>
      <c r="EOC324" s="1"/>
      <c r="EOD324" s="1"/>
      <c r="EOE324" s="1"/>
      <c r="EOF324" s="1"/>
      <c r="EOG324" s="1"/>
      <c r="EOH324" s="1"/>
      <c r="EOI324" s="1"/>
      <c r="EOJ324" s="1"/>
      <c r="EOK324" s="1"/>
      <c r="EOL324" s="1"/>
      <c r="EOM324" s="1"/>
      <c r="EON324" s="1"/>
      <c r="EOO324" s="1"/>
      <c r="EOP324" s="1"/>
      <c r="EOQ324" s="1"/>
      <c r="EOR324" s="1"/>
      <c r="EOS324" s="1"/>
      <c r="EOT324" s="1"/>
      <c r="EOU324" s="1"/>
      <c r="EOV324" s="1"/>
      <c r="EOW324" s="1"/>
      <c r="EOX324" s="1"/>
      <c r="EOY324" s="1"/>
      <c r="EOZ324" s="1"/>
      <c r="EPA324" s="1"/>
      <c r="EPB324" s="1"/>
      <c r="EPC324" s="1"/>
      <c r="EPD324" s="1"/>
      <c r="EPE324" s="1"/>
      <c r="EPF324" s="1"/>
      <c r="EPG324" s="1"/>
      <c r="EPH324" s="1"/>
      <c r="EPI324" s="1"/>
      <c r="EPJ324" s="1"/>
      <c r="EPK324" s="1"/>
      <c r="EPL324" s="1"/>
      <c r="EPM324" s="1"/>
      <c r="EPN324" s="1"/>
      <c r="EPO324" s="1"/>
      <c r="EPP324" s="1"/>
      <c r="EPQ324" s="1"/>
      <c r="EPR324" s="1"/>
      <c r="EPS324" s="1"/>
      <c r="EPT324" s="1"/>
      <c r="EPU324" s="1"/>
      <c r="EPV324" s="1"/>
      <c r="EPW324" s="1"/>
      <c r="EPX324" s="1"/>
      <c r="EPY324" s="1"/>
      <c r="EPZ324" s="1"/>
      <c r="EQA324" s="1"/>
      <c r="EQB324" s="1"/>
      <c r="EQC324" s="1"/>
      <c r="EQD324" s="1"/>
      <c r="EQE324" s="1"/>
      <c r="EQF324" s="1"/>
      <c r="EQG324" s="1"/>
      <c r="EQH324" s="1"/>
      <c r="EQI324" s="1"/>
      <c r="EQJ324" s="1"/>
      <c r="EQK324" s="1"/>
      <c r="EQL324" s="1"/>
      <c r="EQM324" s="1"/>
      <c r="EQN324" s="1"/>
      <c r="EQO324" s="1"/>
      <c r="EQP324" s="1"/>
      <c r="EQQ324" s="1"/>
      <c r="EQR324" s="1"/>
      <c r="EQS324" s="1"/>
      <c r="EQT324" s="1"/>
      <c r="EQU324" s="1"/>
      <c r="EQV324" s="1"/>
      <c r="EQW324" s="1"/>
      <c r="EQX324" s="1"/>
      <c r="EQY324" s="1"/>
      <c r="EQZ324" s="1"/>
      <c r="ERA324" s="1"/>
      <c r="ERB324" s="1"/>
      <c r="ERC324" s="1"/>
      <c r="ERD324" s="1"/>
      <c r="ERE324" s="1"/>
      <c r="ERF324" s="1"/>
      <c r="ERG324" s="1"/>
      <c r="ERH324" s="1"/>
      <c r="ERI324" s="1"/>
      <c r="ERJ324" s="1"/>
      <c r="ERK324" s="1"/>
      <c r="ERL324" s="1"/>
      <c r="ERM324" s="1"/>
      <c r="ERN324" s="1"/>
      <c r="ERO324" s="1"/>
      <c r="ERP324" s="1"/>
      <c r="ERQ324" s="1"/>
      <c r="ERR324" s="1"/>
      <c r="ERS324" s="1"/>
      <c r="ERT324" s="1"/>
      <c r="ERU324" s="1"/>
      <c r="ERV324" s="1"/>
      <c r="ERW324" s="1"/>
      <c r="ERX324" s="1"/>
      <c r="ERY324" s="1"/>
      <c r="ERZ324" s="1"/>
      <c r="ESA324" s="1"/>
      <c r="ESB324" s="1"/>
      <c r="ESC324" s="1"/>
      <c r="ESD324" s="1"/>
      <c r="ESE324" s="1"/>
      <c r="ESF324" s="1"/>
      <c r="ESG324" s="1"/>
      <c r="ESH324" s="1"/>
      <c r="ESI324" s="1"/>
      <c r="ESJ324" s="1"/>
      <c r="ESK324" s="1"/>
      <c r="ESL324" s="1"/>
      <c r="ESM324" s="1"/>
      <c r="ESN324" s="1"/>
      <c r="ESO324" s="1"/>
      <c r="ESP324" s="1"/>
      <c r="ESQ324" s="1"/>
      <c r="ESR324" s="1"/>
      <c r="ESS324" s="1"/>
      <c r="EST324" s="1"/>
      <c r="ESU324" s="1"/>
      <c r="ESV324" s="1"/>
      <c r="ESW324" s="1"/>
      <c r="ESX324" s="1"/>
      <c r="ESY324" s="1"/>
      <c r="ESZ324" s="1"/>
      <c r="ETA324" s="1"/>
      <c r="ETB324" s="1"/>
      <c r="ETC324" s="1"/>
      <c r="ETD324" s="1"/>
      <c r="ETE324" s="1"/>
      <c r="ETF324" s="1"/>
      <c r="ETG324" s="1"/>
      <c r="ETH324" s="1"/>
      <c r="ETI324" s="1"/>
      <c r="ETJ324" s="1"/>
      <c r="ETK324" s="1"/>
      <c r="ETL324" s="1"/>
      <c r="ETM324" s="1"/>
      <c r="ETN324" s="1"/>
      <c r="ETO324" s="1"/>
      <c r="ETP324" s="1"/>
      <c r="ETQ324" s="1"/>
      <c r="ETR324" s="1"/>
      <c r="ETS324" s="1"/>
      <c r="ETT324" s="1"/>
      <c r="ETU324" s="1"/>
      <c r="ETV324" s="1"/>
      <c r="ETW324" s="1"/>
      <c r="ETX324" s="1"/>
      <c r="ETY324" s="1"/>
      <c r="ETZ324" s="1"/>
      <c r="EUA324" s="1"/>
      <c r="EUB324" s="1"/>
      <c r="EUC324" s="1"/>
      <c r="EUD324" s="1"/>
      <c r="EUE324" s="1"/>
      <c r="EUF324" s="1"/>
      <c r="EUG324" s="1"/>
      <c r="EUH324" s="1"/>
      <c r="EUI324" s="1"/>
      <c r="EUJ324" s="1"/>
      <c r="EUK324" s="1"/>
      <c r="EUL324" s="1"/>
      <c r="EUM324" s="1"/>
      <c r="EUN324" s="1"/>
      <c r="EUO324" s="1"/>
      <c r="EUP324" s="1"/>
      <c r="EUQ324" s="1"/>
      <c r="EUR324" s="1"/>
      <c r="EUS324" s="1"/>
      <c r="EUT324" s="1"/>
      <c r="EUU324" s="1"/>
      <c r="EUV324" s="1"/>
      <c r="EUW324" s="1"/>
      <c r="EUX324" s="1"/>
      <c r="EUY324" s="1"/>
      <c r="EUZ324" s="1"/>
      <c r="EVA324" s="1"/>
      <c r="EVB324" s="1"/>
      <c r="EVC324" s="1"/>
      <c r="EVD324" s="1"/>
      <c r="EVE324" s="1"/>
      <c r="EVF324" s="1"/>
      <c r="EVG324" s="1"/>
      <c r="EVH324" s="1"/>
      <c r="EVI324" s="1"/>
      <c r="EVJ324" s="1"/>
      <c r="EVK324" s="1"/>
      <c r="EVL324" s="1"/>
      <c r="EVM324" s="1"/>
      <c r="EVN324" s="1"/>
      <c r="EVO324" s="1"/>
      <c r="EVP324" s="1"/>
      <c r="EVQ324" s="1"/>
      <c r="EVR324" s="1"/>
      <c r="EVS324" s="1"/>
      <c r="EVT324" s="1"/>
      <c r="EVU324" s="1"/>
      <c r="EVV324" s="1"/>
      <c r="EVW324" s="1"/>
      <c r="EVX324" s="1"/>
      <c r="EVY324" s="1"/>
      <c r="EVZ324" s="1"/>
      <c r="EWA324" s="1"/>
      <c r="EWB324" s="1"/>
      <c r="EWC324" s="1"/>
      <c r="EWD324" s="1"/>
      <c r="EWE324" s="1"/>
      <c r="EWF324" s="1"/>
      <c r="EWG324" s="1"/>
      <c r="EWH324" s="1"/>
      <c r="EWI324" s="1"/>
      <c r="EWJ324" s="1"/>
      <c r="EWK324" s="1"/>
      <c r="EWL324" s="1"/>
      <c r="EWM324" s="1"/>
      <c r="EWN324" s="1"/>
      <c r="EWO324" s="1"/>
      <c r="EWP324" s="1"/>
      <c r="EWQ324" s="1"/>
      <c r="EWR324" s="1"/>
      <c r="EWS324" s="1"/>
      <c r="EWT324" s="1"/>
      <c r="EWU324" s="1"/>
      <c r="EWV324" s="1"/>
      <c r="EWW324" s="1"/>
      <c r="EWX324" s="1"/>
      <c r="EWY324" s="1"/>
      <c r="EWZ324" s="1"/>
      <c r="EXA324" s="1"/>
      <c r="EXB324" s="1"/>
      <c r="EXC324" s="1"/>
      <c r="EXD324" s="1"/>
      <c r="EXE324" s="1"/>
      <c r="EXF324" s="1"/>
      <c r="EXG324" s="1"/>
      <c r="EXH324" s="1"/>
      <c r="EXI324" s="1"/>
      <c r="EXJ324" s="1"/>
      <c r="EXK324" s="1"/>
      <c r="EXL324" s="1"/>
      <c r="EXM324" s="1"/>
      <c r="EXN324" s="1"/>
      <c r="EXO324" s="1"/>
      <c r="EXP324" s="1"/>
      <c r="EXQ324" s="1"/>
      <c r="EXR324" s="1"/>
      <c r="EXS324" s="1"/>
      <c r="EXT324" s="1"/>
      <c r="EXU324" s="1"/>
      <c r="EXV324" s="1"/>
      <c r="EXW324" s="1"/>
      <c r="EXX324" s="1"/>
      <c r="EXY324" s="1"/>
      <c r="EXZ324" s="1"/>
      <c r="EYA324" s="1"/>
      <c r="EYB324" s="1"/>
      <c r="EYC324" s="1"/>
      <c r="EYD324" s="1"/>
      <c r="EYE324" s="1"/>
      <c r="EYF324" s="1"/>
      <c r="EYG324" s="1"/>
      <c r="EYH324" s="1"/>
      <c r="EYI324" s="1"/>
      <c r="EYJ324" s="1"/>
      <c r="EYK324" s="1"/>
      <c r="EYL324" s="1"/>
      <c r="EYM324" s="1"/>
      <c r="EYN324" s="1"/>
      <c r="EYO324" s="1"/>
      <c r="EYP324" s="1"/>
      <c r="EYQ324" s="1"/>
      <c r="EYR324" s="1"/>
      <c r="EYS324" s="1"/>
      <c r="EYT324" s="1"/>
      <c r="EYU324" s="1"/>
      <c r="EYV324" s="1"/>
      <c r="EYW324" s="1"/>
      <c r="EYX324" s="1"/>
      <c r="EYY324" s="1"/>
      <c r="EYZ324" s="1"/>
      <c r="EZA324" s="1"/>
      <c r="EZB324" s="1"/>
      <c r="EZC324" s="1"/>
      <c r="EZD324" s="1"/>
      <c r="EZE324" s="1"/>
      <c r="EZF324" s="1"/>
      <c r="EZG324" s="1"/>
      <c r="EZH324" s="1"/>
      <c r="EZI324" s="1"/>
      <c r="EZJ324" s="1"/>
      <c r="EZK324" s="1"/>
      <c r="EZL324" s="1"/>
      <c r="EZM324" s="1"/>
      <c r="EZN324" s="1"/>
      <c r="EZO324" s="1"/>
      <c r="EZP324" s="1"/>
      <c r="EZQ324" s="1"/>
      <c r="EZR324" s="1"/>
      <c r="EZS324" s="1"/>
      <c r="EZT324" s="1"/>
      <c r="EZU324" s="1"/>
      <c r="EZV324" s="1"/>
      <c r="EZW324" s="1"/>
      <c r="EZX324" s="1"/>
      <c r="EZY324" s="1"/>
      <c r="EZZ324" s="1"/>
      <c r="FAA324" s="1"/>
      <c r="FAB324" s="1"/>
      <c r="FAC324" s="1"/>
      <c r="FAD324" s="1"/>
      <c r="FAE324" s="1"/>
      <c r="FAF324" s="1"/>
      <c r="FAG324" s="1"/>
      <c r="FAH324" s="1"/>
      <c r="FAI324" s="1"/>
      <c r="FAJ324" s="1"/>
      <c r="FAK324" s="1"/>
      <c r="FAL324" s="1"/>
      <c r="FAM324" s="1"/>
      <c r="FAN324" s="1"/>
      <c r="FAO324" s="1"/>
      <c r="FAP324" s="1"/>
      <c r="FAQ324" s="1"/>
      <c r="FAR324" s="1"/>
      <c r="FAS324" s="1"/>
      <c r="FAT324" s="1"/>
      <c r="FAU324" s="1"/>
      <c r="FAV324" s="1"/>
      <c r="FAW324" s="1"/>
      <c r="FAX324" s="1"/>
      <c r="FAY324" s="1"/>
      <c r="FAZ324" s="1"/>
      <c r="FBA324" s="1"/>
      <c r="FBB324" s="1"/>
      <c r="FBC324" s="1"/>
      <c r="FBD324" s="1"/>
      <c r="FBE324" s="1"/>
      <c r="FBF324" s="1"/>
      <c r="FBG324" s="1"/>
      <c r="FBH324" s="1"/>
      <c r="FBI324" s="1"/>
      <c r="FBJ324" s="1"/>
      <c r="FBK324" s="1"/>
      <c r="FBL324" s="1"/>
      <c r="FBM324" s="1"/>
      <c r="FBN324" s="1"/>
      <c r="FBO324" s="1"/>
      <c r="FBP324" s="1"/>
      <c r="FBQ324" s="1"/>
      <c r="FBR324" s="1"/>
      <c r="FBS324" s="1"/>
      <c r="FBT324" s="1"/>
      <c r="FBU324" s="1"/>
      <c r="FBV324" s="1"/>
      <c r="FBW324" s="1"/>
      <c r="FBX324" s="1"/>
      <c r="FBY324" s="1"/>
      <c r="FBZ324" s="1"/>
      <c r="FCA324" s="1"/>
      <c r="FCB324" s="1"/>
      <c r="FCC324" s="1"/>
      <c r="FCD324" s="1"/>
      <c r="FCE324" s="1"/>
      <c r="FCF324" s="1"/>
      <c r="FCG324" s="1"/>
      <c r="FCH324" s="1"/>
      <c r="FCI324" s="1"/>
      <c r="FCJ324" s="1"/>
      <c r="FCK324" s="1"/>
      <c r="FCL324" s="1"/>
      <c r="FCM324" s="1"/>
      <c r="FCN324" s="1"/>
      <c r="FCO324" s="1"/>
      <c r="FCP324" s="1"/>
      <c r="FCQ324" s="1"/>
      <c r="FCR324" s="1"/>
      <c r="FCS324" s="1"/>
      <c r="FCT324" s="1"/>
      <c r="FCU324" s="1"/>
      <c r="FCV324" s="1"/>
      <c r="FCW324" s="1"/>
      <c r="FCX324" s="1"/>
      <c r="FCY324" s="1"/>
      <c r="FCZ324" s="1"/>
      <c r="FDA324" s="1"/>
      <c r="FDB324" s="1"/>
      <c r="FDC324" s="1"/>
      <c r="FDD324" s="1"/>
      <c r="FDE324" s="1"/>
      <c r="FDF324" s="1"/>
      <c r="FDG324" s="1"/>
      <c r="FDH324" s="1"/>
      <c r="FDI324" s="1"/>
      <c r="FDJ324" s="1"/>
      <c r="FDK324" s="1"/>
      <c r="FDL324" s="1"/>
      <c r="FDM324" s="1"/>
      <c r="FDN324" s="1"/>
      <c r="FDO324" s="1"/>
      <c r="FDP324" s="1"/>
      <c r="FDQ324" s="1"/>
      <c r="FDR324" s="1"/>
      <c r="FDS324" s="1"/>
      <c r="FDT324" s="1"/>
      <c r="FDU324" s="1"/>
      <c r="FDV324" s="1"/>
      <c r="FDW324" s="1"/>
      <c r="FDX324" s="1"/>
      <c r="FDY324" s="1"/>
      <c r="FDZ324" s="1"/>
      <c r="FEA324" s="1"/>
      <c r="FEB324" s="1"/>
      <c r="FEC324" s="1"/>
      <c r="FED324" s="1"/>
      <c r="FEE324" s="1"/>
      <c r="FEF324" s="1"/>
      <c r="FEG324" s="1"/>
      <c r="FEH324" s="1"/>
      <c r="FEI324" s="1"/>
      <c r="FEJ324" s="1"/>
      <c r="FEK324" s="1"/>
      <c r="FEL324" s="1"/>
      <c r="FEM324" s="1"/>
      <c r="FEN324" s="1"/>
      <c r="FEO324" s="1"/>
      <c r="FEP324" s="1"/>
      <c r="FEQ324" s="1"/>
      <c r="FER324" s="1"/>
      <c r="FES324" s="1"/>
      <c r="FET324" s="1"/>
      <c r="FEU324" s="1"/>
      <c r="FEV324" s="1"/>
      <c r="FEW324" s="1"/>
      <c r="FEX324" s="1"/>
      <c r="FEY324" s="1"/>
      <c r="FEZ324" s="1"/>
      <c r="FFA324" s="1"/>
      <c r="FFB324" s="1"/>
      <c r="FFC324" s="1"/>
      <c r="FFD324" s="1"/>
      <c r="FFE324" s="1"/>
      <c r="FFF324" s="1"/>
      <c r="FFG324" s="1"/>
      <c r="FFH324" s="1"/>
      <c r="FFI324" s="1"/>
      <c r="FFJ324" s="1"/>
      <c r="FFK324" s="1"/>
      <c r="FFL324" s="1"/>
      <c r="FFM324" s="1"/>
      <c r="FFN324" s="1"/>
      <c r="FFO324" s="1"/>
      <c r="FFP324" s="1"/>
      <c r="FFQ324" s="1"/>
      <c r="FFR324" s="1"/>
      <c r="FFS324" s="1"/>
      <c r="FFT324" s="1"/>
      <c r="FFU324" s="1"/>
      <c r="FFV324" s="1"/>
      <c r="FFW324" s="1"/>
      <c r="FFX324" s="1"/>
      <c r="FFY324" s="1"/>
      <c r="FFZ324" s="1"/>
      <c r="FGA324" s="1"/>
      <c r="FGB324" s="1"/>
      <c r="FGC324" s="1"/>
      <c r="FGD324" s="1"/>
      <c r="FGE324" s="1"/>
      <c r="FGF324" s="1"/>
      <c r="FGG324" s="1"/>
      <c r="FGH324" s="1"/>
      <c r="FGI324" s="1"/>
      <c r="FGJ324" s="1"/>
      <c r="FGK324" s="1"/>
      <c r="FGL324" s="1"/>
      <c r="FGM324" s="1"/>
      <c r="FGN324" s="1"/>
      <c r="FGO324" s="1"/>
      <c r="FGP324" s="1"/>
      <c r="FGQ324" s="1"/>
      <c r="FGR324" s="1"/>
      <c r="FGS324" s="1"/>
      <c r="FGT324" s="1"/>
      <c r="FGU324" s="1"/>
      <c r="FGV324" s="1"/>
      <c r="FGW324" s="1"/>
      <c r="FGX324" s="1"/>
      <c r="FGY324" s="1"/>
      <c r="FGZ324" s="1"/>
      <c r="FHA324" s="1"/>
      <c r="FHB324" s="1"/>
      <c r="FHC324" s="1"/>
      <c r="FHD324" s="1"/>
      <c r="FHE324" s="1"/>
      <c r="FHF324" s="1"/>
      <c r="FHG324" s="1"/>
      <c r="FHH324" s="1"/>
      <c r="FHI324" s="1"/>
      <c r="FHJ324" s="1"/>
      <c r="FHK324" s="1"/>
      <c r="FHL324" s="1"/>
      <c r="FHM324" s="1"/>
      <c r="FHN324" s="1"/>
      <c r="FHO324" s="1"/>
      <c r="FHP324" s="1"/>
      <c r="FHQ324" s="1"/>
      <c r="FHR324" s="1"/>
      <c r="FHS324" s="1"/>
      <c r="FHT324" s="1"/>
      <c r="FHU324" s="1"/>
      <c r="FHV324" s="1"/>
      <c r="FHW324" s="1"/>
      <c r="FHX324" s="1"/>
      <c r="FHY324" s="1"/>
      <c r="FHZ324" s="1"/>
      <c r="FIA324" s="1"/>
      <c r="FIB324" s="1"/>
      <c r="FIC324" s="1"/>
      <c r="FID324" s="1"/>
      <c r="FIE324" s="1"/>
      <c r="FIF324" s="1"/>
      <c r="FIG324" s="1"/>
      <c r="FIH324" s="1"/>
      <c r="FII324" s="1"/>
      <c r="FIJ324" s="1"/>
      <c r="FIK324" s="1"/>
      <c r="FIL324" s="1"/>
      <c r="FIM324" s="1"/>
      <c r="FIN324" s="1"/>
      <c r="FIO324" s="1"/>
      <c r="FIP324" s="1"/>
      <c r="FIQ324" s="1"/>
      <c r="FIR324" s="1"/>
      <c r="FIS324" s="1"/>
      <c r="FIT324" s="1"/>
      <c r="FIU324" s="1"/>
      <c r="FIV324" s="1"/>
      <c r="FIW324" s="1"/>
      <c r="FIX324" s="1"/>
      <c r="FIY324" s="1"/>
      <c r="FIZ324" s="1"/>
      <c r="FJA324" s="1"/>
      <c r="FJB324" s="1"/>
      <c r="FJC324" s="1"/>
      <c r="FJD324" s="1"/>
      <c r="FJE324" s="1"/>
      <c r="FJF324" s="1"/>
      <c r="FJG324" s="1"/>
      <c r="FJH324" s="1"/>
      <c r="FJI324" s="1"/>
      <c r="FJJ324" s="1"/>
      <c r="FJK324" s="1"/>
      <c r="FJL324" s="1"/>
      <c r="FJM324" s="1"/>
      <c r="FJN324" s="1"/>
      <c r="FJO324" s="1"/>
      <c r="FJP324" s="1"/>
      <c r="FJQ324" s="1"/>
      <c r="FJR324" s="1"/>
      <c r="FJS324" s="1"/>
      <c r="FJT324" s="1"/>
      <c r="FJU324" s="1"/>
      <c r="FJV324" s="1"/>
      <c r="FJW324" s="1"/>
      <c r="FJX324" s="1"/>
      <c r="FJY324" s="1"/>
      <c r="FJZ324" s="1"/>
      <c r="FKA324" s="1"/>
      <c r="FKB324" s="1"/>
      <c r="FKC324" s="1"/>
      <c r="FKD324" s="1"/>
      <c r="FKE324" s="1"/>
      <c r="FKF324" s="1"/>
      <c r="FKG324" s="1"/>
      <c r="FKH324" s="1"/>
      <c r="FKI324" s="1"/>
      <c r="FKJ324" s="1"/>
      <c r="FKK324" s="1"/>
      <c r="FKL324" s="1"/>
      <c r="FKM324" s="1"/>
      <c r="FKN324" s="1"/>
      <c r="FKO324" s="1"/>
      <c r="FKP324" s="1"/>
      <c r="FKQ324" s="1"/>
      <c r="FKR324" s="1"/>
      <c r="FKS324" s="1"/>
      <c r="FKT324" s="1"/>
      <c r="FKU324" s="1"/>
      <c r="FKV324" s="1"/>
      <c r="FKW324" s="1"/>
      <c r="FKX324" s="1"/>
      <c r="FKY324" s="1"/>
      <c r="FKZ324" s="1"/>
      <c r="FLA324" s="1"/>
      <c r="FLB324" s="1"/>
      <c r="FLC324" s="1"/>
      <c r="FLD324" s="1"/>
      <c r="FLE324" s="1"/>
      <c r="FLF324" s="1"/>
      <c r="FLG324" s="1"/>
      <c r="FLH324" s="1"/>
      <c r="FLI324" s="1"/>
      <c r="FLJ324" s="1"/>
      <c r="FLK324" s="1"/>
      <c r="FLL324" s="1"/>
      <c r="FLM324" s="1"/>
      <c r="FLN324" s="1"/>
      <c r="FLO324" s="1"/>
      <c r="FLP324" s="1"/>
      <c r="FLQ324" s="1"/>
      <c r="FLR324" s="1"/>
      <c r="FLS324" s="1"/>
      <c r="FLT324" s="1"/>
      <c r="FLU324" s="1"/>
      <c r="FLV324" s="1"/>
      <c r="FLW324" s="1"/>
      <c r="FLX324" s="1"/>
      <c r="FLY324" s="1"/>
      <c r="FLZ324" s="1"/>
      <c r="FMA324" s="1"/>
      <c r="FMB324" s="1"/>
      <c r="FMC324" s="1"/>
      <c r="FMD324" s="1"/>
      <c r="FME324" s="1"/>
      <c r="FMF324" s="1"/>
      <c r="FMG324" s="1"/>
      <c r="FMH324" s="1"/>
      <c r="FMI324" s="1"/>
      <c r="FMJ324" s="1"/>
      <c r="FMK324" s="1"/>
      <c r="FML324" s="1"/>
      <c r="FMM324" s="1"/>
      <c r="FMN324" s="1"/>
      <c r="FMO324" s="1"/>
      <c r="FMP324" s="1"/>
      <c r="FMQ324" s="1"/>
      <c r="FMR324" s="1"/>
      <c r="FMS324" s="1"/>
      <c r="FMT324" s="1"/>
      <c r="FMU324" s="1"/>
      <c r="FMV324" s="1"/>
      <c r="FMW324" s="1"/>
      <c r="FMX324" s="1"/>
      <c r="FMY324" s="1"/>
      <c r="FMZ324" s="1"/>
      <c r="FNA324" s="1"/>
      <c r="FNB324" s="1"/>
      <c r="FNC324" s="1"/>
      <c r="FND324" s="1"/>
      <c r="FNE324" s="1"/>
      <c r="FNF324" s="1"/>
      <c r="FNG324" s="1"/>
      <c r="FNH324" s="1"/>
      <c r="FNI324" s="1"/>
      <c r="FNJ324" s="1"/>
      <c r="FNK324" s="1"/>
      <c r="FNL324" s="1"/>
      <c r="FNM324" s="1"/>
      <c r="FNN324" s="1"/>
      <c r="FNO324" s="1"/>
      <c r="FNP324" s="1"/>
      <c r="FNQ324" s="1"/>
      <c r="FNR324" s="1"/>
      <c r="FNS324" s="1"/>
      <c r="FNT324" s="1"/>
      <c r="FNU324" s="1"/>
      <c r="FNV324" s="1"/>
      <c r="FNW324" s="1"/>
      <c r="FNX324" s="1"/>
      <c r="FNY324" s="1"/>
      <c r="FNZ324" s="1"/>
      <c r="FOA324" s="1"/>
      <c r="FOB324" s="1"/>
      <c r="FOC324" s="1"/>
      <c r="FOD324" s="1"/>
      <c r="FOE324" s="1"/>
      <c r="FOF324" s="1"/>
      <c r="FOG324" s="1"/>
      <c r="FOH324" s="1"/>
      <c r="FOI324" s="1"/>
      <c r="FOJ324" s="1"/>
      <c r="FOK324" s="1"/>
      <c r="FOL324" s="1"/>
      <c r="FOM324" s="1"/>
      <c r="FON324" s="1"/>
      <c r="FOO324" s="1"/>
      <c r="FOP324" s="1"/>
      <c r="FOQ324" s="1"/>
      <c r="FOR324" s="1"/>
      <c r="FOS324" s="1"/>
      <c r="FOT324" s="1"/>
      <c r="FOU324" s="1"/>
      <c r="FOV324" s="1"/>
      <c r="FOW324" s="1"/>
      <c r="FOX324" s="1"/>
      <c r="FOY324" s="1"/>
      <c r="FOZ324" s="1"/>
      <c r="FPA324" s="1"/>
      <c r="FPB324" s="1"/>
      <c r="FPC324" s="1"/>
      <c r="FPD324" s="1"/>
      <c r="FPE324" s="1"/>
      <c r="FPF324" s="1"/>
      <c r="FPG324" s="1"/>
      <c r="FPH324" s="1"/>
      <c r="FPI324" s="1"/>
      <c r="FPJ324" s="1"/>
      <c r="FPK324" s="1"/>
      <c r="FPL324" s="1"/>
      <c r="FPM324" s="1"/>
      <c r="FPN324" s="1"/>
      <c r="FPO324" s="1"/>
      <c r="FPP324" s="1"/>
      <c r="FPQ324" s="1"/>
      <c r="FPR324" s="1"/>
      <c r="FPS324" s="1"/>
      <c r="FPT324" s="1"/>
      <c r="FPU324" s="1"/>
      <c r="FPV324" s="1"/>
      <c r="FPW324" s="1"/>
      <c r="FPX324" s="1"/>
      <c r="FPY324" s="1"/>
      <c r="FPZ324" s="1"/>
      <c r="FQA324" s="1"/>
      <c r="FQB324" s="1"/>
      <c r="FQC324" s="1"/>
      <c r="FQD324" s="1"/>
      <c r="FQE324" s="1"/>
      <c r="FQF324" s="1"/>
      <c r="FQG324" s="1"/>
      <c r="FQH324" s="1"/>
      <c r="FQI324" s="1"/>
      <c r="FQJ324" s="1"/>
      <c r="FQK324" s="1"/>
      <c r="FQL324" s="1"/>
      <c r="FQM324" s="1"/>
      <c r="FQN324" s="1"/>
      <c r="FQO324" s="1"/>
      <c r="FQP324" s="1"/>
      <c r="FQQ324" s="1"/>
      <c r="FQR324" s="1"/>
      <c r="FQS324" s="1"/>
      <c r="FQT324" s="1"/>
      <c r="FQU324" s="1"/>
      <c r="FQV324" s="1"/>
      <c r="FQW324" s="1"/>
      <c r="FQX324" s="1"/>
      <c r="FQY324" s="1"/>
      <c r="FQZ324" s="1"/>
      <c r="FRA324" s="1"/>
      <c r="FRB324" s="1"/>
      <c r="FRC324" s="1"/>
      <c r="FRD324" s="1"/>
      <c r="FRE324" s="1"/>
      <c r="FRF324" s="1"/>
      <c r="FRG324" s="1"/>
      <c r="FRH324" s="1"/>
      <c r="FRI324" s="1"/>
      <c r="FRJ324" s="1"/>
      <c r="FRK324" s="1"/>
      <c r="FRL324" s="1"/>
      <c r="FRM324" s="1"/>
      <c r="FRN324" s="1"/>
      <c r="FRO324" s="1"/>
      <c r="FRP324" s="1"/>
      <c r="FRQ324" s="1"/>
      <c r="FRR324" s="1"/>
      <c r="FRS324" s="1"/>
      <c r="FRT324" s="1"/>
      <c r="FRU324" s="1"/>
      <c r="FRV324" s="1"/>
      <c r="FRW324" s="1"/>
      <c r="FRX324" s="1"/>
      <c r="FRY324" s="1"/>
      <c r="FRZ324" s="1"/>
      <c r="FSA324" s="1"/>
      <c r="FSB324" s="1"/>
      <c r="FSC324" s="1"/>
      <c r="FSD324" s="1"/>
      <c r="FSE324" s="1"/>
      <c r="FSF324" s="1"/>
      <c r="FSG324" s="1"/>
      <c r="FSH324" s="1"/>
      <c r="FSI324" s="1"/>
      <c r="FSJ324" s="1"/>
      <c r="FSK324" s="1"/>
      <c r="FSL324" s="1"/>
      <c r="FSM324" s="1"/>
      <c r="FSN324" s="1"/>
      <c r="FSO324" s="1"/>
      <c r="FSP324" s="1"/>
      <c r="FSQ324" s="1"/>
      <c r="FSR324" s="1"/>
      <c r="FSS324" s="1"/>
      <c r="FST324" s="1"/>
      <c r="FSU324" s="1"/>
      <c r="FSV324" s="1"/>
      <c r="FSW324" s="1"/>
      <c r="FSX324" s="1"/>
      <c r="FSY324" s="1"/>
      <c r="FSZ324" s="1"/>
      <c r="FTA324" s="1"/>
      <c r="FTB324" s="1"/>
      <c r="FTC324" s="1"/>
      <c r="FTD324" s="1"/>
      <c r="FTE324" s="1"/>
      <c r="FTF324" s="1"/>
      <c r="FTG324" s="1"/>
      <c r="FTH324" s="1"/>
      <c r="FTI324" s="1"/>
      <c r="FTJ324" s="1"/>
      <c r="FTK324" s="1"/>
      <c r="FTL324" s="1"/>
      <c r="FTM324" s="1"/>
      <c r="FTN324" s="1"/>
      <c r="FTO324" s="1"/>
      <c r="FTP324" s="1"/>
      <c r="FTQ324" s="1"/>
      <c r="FTR324" s="1"/>
      <c r="FTS324" s="1"/>
      <c r="FTT324" s="1"/>
      <c r="FTU324" s="1"/>
      <c r="FTV324" s="1"/>
      <c r="FTW324" s="1"/>
      <c r="FTX324" s="1"/>
      <c r="FTY324" s="1"/>
      <c r="FTZ324" s="1"/>
      <c r="FUA324" s="1"/>
      <c r="FUB324" s="1"/>
      <c r="FUC324" s="1"/>
      <c r="FUD324" s="1"/>
      <c r="FUE324" s="1"/>
      <c r="FUF324" s="1"/>
      <c r="FUG324" s="1"/>
      <c r="FUH324" s="1"/>
      <c r="FUI324" s="1"/>
      <c r="FUJ324" s="1"/>
      <c r="FUK324" s="1"/>
      <c r="FUL324" s="1"/>
      <c r="FUM324" s="1"/>
      <c r="FUN324" s="1"/>
      <c r="FUO324" s="1"/>
      <c r="FUP324" s="1"/>
      <c r="FUQ324" s="1"/>
      <c r="FUR324" s="1"/>
      <c r="FUS324" s="1"/>
      <c r="FUT324" s="1"/>
      <c r="FUU324" s="1"/>
      <c r="FUV324" s="1"/>
      <c r="FUW324" s="1"/>
      <c r="FUX324" s="1"/>
      <c r="FUY324" s="1"/>
      <c r="FUZ324" s="1"/>
      <c r="FVA324" s="1"/>
      <c r="FVB324" s="1"/>
      <c r="FVC324" s="1"/>
      <c r="FVD324" s="1"/>
      <c r="FVE324" s="1"/>
      <c r="FVF324" s="1"/>
      <c r="FVG324" s="1"/>
      <c r="FVH324" s="1"/>
      <c r="FVI324" s="1"/>
      <c r="FVJ324" s="1"/>
      <c r="FVK324" s="1"/>
      <c r="FVL324" s="1"/>
      <c r="FVM324" s="1"/>
      <c r="FVN324" s="1"/>
      <c r="FVO324" s="1"/>
      <c r="FVP324" s="1"/>
      <c r="FVQ324" s="1"/>
      <c r="FVR324" s="1"/>
      <c r="FVS324" s="1"/>
      <c r="FVT324" s="1"/>
      <c r="FVU324" s="1"/>
      <c r="FVV324" s="1"/>
      <c r="FVW324" s="1"/>
      <c r="FVX324" s="1"/>
      <c r="FVY324" s="1"/>
      <c r="FVZ324" s="1"/>
      <c r="FWA324" s="1"/>
      <c r="FWB324" s="1"/>
      <c r="FWC324" s="1"/>
      <c r="FWD324" s="1"/>
      <c r="FWE324" s="1"/>
      <c r="FWF324" s="1"/>
      <c r="FWG324" s="1"/>
      <c r="FWH324" s="1"/>
      <c r="FWI324" s="1"/>
      <c r="FWJ324" s="1"/>
      <c r="FWK324" s="1"/>
      <c r="FWL324" s="1"/>
      <c r="FWM324" s="1"/>
      <c r="FWN324" s="1"/>
      <c r="FWO324" s="1"/>
      <c r="FWP324" s="1"/>
      <c r="FWQ324" s="1"/>
      <c r="FWR324" s="1"/>
      <c r="FWS324" s="1"/>
      <c r="FWT324" s="1"/>
      <c r="FWU324" s="1"/>
      <c r="FWV324" s="1"/>
      <c r="FWW324" s="1"/>
      <c r="FWX324" s="1"/>
      <c r="FWY324" s="1"/>
      <c r="FWZ324" s="1"/>
      <c r="FXA324" s="1"/>
      <c r="FXB324" s="1"/>
      <c r="FXC324" s="1"/>
      <c r="FXD324" s="1"/>
      <c r="FXE324" s="1"/>
      <c r="FXF324" s="1"/>
      <c r="FXG324" s="1"/>
      <c r="FXH324" s="1"/>
      <c r="FXI324" s="1"/>
      <c r="FXJ324" s="1"/>
      <c r="FXK324" s="1"/>
      <c r="FXL324" s="1"/>
      <c r="FXM324" s="1"/>
      <c r="FXN324" s="1"/>
      <c r="FXO324" s="1"/>
      <c r="FXP324" s="1"/>
      <c r="FXQ324" s="1"/>
      <c r="FXR324" s="1"/>
      <c r="FXS324" s="1"/>
      <c r="FXT324" s="1"/>
      <c r="FXU324" s="1"/>
      <c r="FXV324" s="1"/>
      <c r="FXW324" s="1"/>
      <c r="FXX324" s="1"/>
      <c r="FXY324" s="1"/>
      <c r="FXZ324" s="1"/>
      <c r="FYA324" s="1"/>
      <c r="FYB324" s="1"/>
      <c r="FYC324" s="1"/>
      <c r="FYD324" s="1"/>
      <c r="FYE324" s="1"/>
      <c r="FYF324" s="1"/>
      <c r="FYG324" s="1"/>
      <c r="FYH324" s="1"/>
      <c r="FYI324" s="1"/>
      <c r="FYJ324" s="1"/>
      <c r="FYK324" s="1"/>
      <c r="FYL324" s="1"/>
      <c r="FYM324" s="1"/>
      <c r="FYN324" s="1"/>
      <c r="FYO324" s="1"/>
      <c r="FYP324" s="1"/>
      <c r="FYQ324" s="1"/>
      <c r="FYR324" s="1"/>
      <c r="FYS324" s="1"/>
      <c r="FYT324" s="1"/>
      <c r="FYU324" s="1"/>
      <c r="FYV324" s="1"/>
      <c r="FYW324" s="1"/>
      <c r="FYX324" s="1"/>
      <c r="FYY324" s="1"/>
      <c r="FYZ324" s="1"/>
      <c r="FZA324" s="1"/>
      <c r="FZB324" s="1"/>
      <c r="FZC324" s="1"/>
      <c r="FZD324" s="1"/>
      <c r="FZE324" s="1"/>
      <c r="FZF324" s="1"/>
      <c r="FZG324" s="1"/>
      <c r="FZH324" s="1"/>
      <c r="FZI324" s="1"/>
      <c r="FZJ324" s="1"/>
      <c r="FZK324" s="1"/>
      <c r="FZL324" s="1"/>
      <c r="FZM324" s="1"/>
      <c r="FZN324" s="1"/>
      <c r="FZO324" s="1"/>
      <c r="FZP324" s="1"/>
      <c r="FZQ324" s="1"/>
      <c r="FZR324" s="1"/>
      <c r="FZS324" s="1"/>
      <c r="FZT324" s="1"/>
      <c r="FZU324" s="1"/>
      <c r="FZV324" s="1"/>
      <c r="FZW324" s="1"/>
      <c r="FZX324" s="1"/>
      <c r="FZY324" s="1"/>
      <c r="FZZ324" s="1"/>
      <c r="GAA324" s="1"/>
      <c r="GAB324" s="1"/>
      <c r="GAC324" s="1"/>
      <c r="GAD324" s="1"/>
      <c r="GAE324" s="1"/>
      <c r="GAF324" s="1"/>
      <c r="GAG324" s="1"/>
      <c r="GAH324" s="1"/>
      <c r="GAI324" s="1"/>
      <c r="GAJ324" s="1"/>
      <c r="GAK324" s="1"/>
      <c r="GAL324" s="1"/>
      <c r="GAM324" s="1"/>
      <c r="GAN324" s="1"/>
      <c r="GAO324" s="1"/>
      <c r="GAP324" s="1"/>
      <c r="GAQ324" s="1"/>
      <c r="GAR324" s="1"/>
      <c r="GAS324" s="1"/>
      <c r="GAT324" s="1"/>
      <c r="GAU324" s="1"/>
      <c r="GAV324" s="1"/>
      <c r="GAW324" s="1"/>
      <c r="GAX324" s="1"/>
      <c r="GAY324" s="1"/>
      <c r="GAZ324" s="1"/>
      <c r="GBA324" s="1"/>
      <c r="GBB324" s="1"/>
      <c r="GBC324" s="1"/>
      <c r="GBD324" s="1"/>
      <c r="GBE324" s="1"/>
      <c r="GBF324" s="1"/>
      <c r="GBG324" s="1"/>
      <c r="GBH324" s="1"/>
      <c r="GBI324" s="1"/>
      <c r="GBJ324" s="1"/>
      <c r="GBK324" s="1"/>
      <c r="GBL324" s="1"/>
      <c r="GBM324" s="1"/>
      <c r="GBN324" s="1"/>
      <c r="GBO324" s="1"/>
      <c r="GBP324" s="1"/>
      <c r="GBQ324" s="1"/>
      <c r="GBR324" s="1"/>
      <c r="GBS324" s="1"/>
      <c r="GBT324" s="1"/>
      <c r="GBU324" s="1"/>
      <c r="GBV324" s="1"/>
      <c r="GBW324" s="1"/>
      <c r="GBX324" s="1"/>
      <c r="GBY324" s="1"/>
      <c r="GBZ324" s="1"/>
      <c r="GCA324" s="1"/>
      <c r="GCB324" s="1"/>
      <c r="GCC324" s="1"/>
      <c r="GCD324" s="1"/>
      <c r="GCE324" s="1"/>
      <c r="GCF324" s="1"/>
      <c r="GCG324" s="1"/>
      <c r="GCH324" s="1"/>
      <c r="GCI324" s="1"/>
      <c r="GCJ324" s="1"/>
      <c r="GCK324" s="1"/>
      <c r="GCL324" s="1"/>
      <c r="GCM324" s="1"/>
      <c r="GCN324" s="1"/>
      <c r="GCO324" s="1"/>
      <c r="GCP324" s="1"/>
      <c r="GCQ324" s="1"/>
      <c r="GCR324" s="1"/>
      <c r="GCS324" s="1"/>
      <c r="GCT324" s="1"/>
      <c r="GCU324" s="1"/>
      <c r="GCV324" s="1"/>
      <c r="GCW324" s="1"/>
      <c r="GCX324" s="1"/>
      <c r="GCY324" s="1"/>
      <c r="GCZ324" s="1"/>
      <c r="GDA324" s="1"/>
      <c r="GDB324" s="1"/>
      <c r="GDC324" s="1"/>
      <c r="GDD324" s="1"/>
      <c r="GDE324" s="1"/>
      <c r="GDF324" s="1"/>
      <c r="GDG324" s="1"/>
      <c r="GDH324" s="1"/>
      <c r="GDI324" s="1"/>
      <c r="GDJ324" s="1"/>
      <c r="GDK324" s="1"/>
      <c r="GDL324" s="1"/>
      <c r="GDM324" s="1"/>
      <c r="GDN324" s="1"/>
      <c r="GDO324" s="1"/>
      <c r="GDP324" s="1"/>
      <c r="GDQ324" s="1"/>
      <c r="GDR324" s="1"/>
      <c r="GDS324" s="1"/>
      <c r="GDT324" s="1"/>
      <c r="GDU324" s="1"/>
      <c r="GDV324" s="1"/>
      <c r="GDW324" s="1"/>
      <c r="GDX324" s="1"/>
      <c r="GDY324" s="1"/>
      <c r="GDZ324" s="1"/>
      <c r="GEA324" s="1"/>
      <c r="GEB324" s="1"/>
      <c r="GEC324" s="1"/>
      <c r="GED324" s="1"/>
      <c r="GEE324" s="1"/>
      <c r="GEF324" s="1"/>
      <c r="GEG324" s="1"/>
      <c r="GEH324" s="1"/>
      <c r="GEI324" s="1"/>
      <c r="GEJ324" s="1"/>
      <c r="GEK324" s="1"/>
      <c r="GEL324" s="1"/>
      <c r="GEM324" s="1"/>
      <c r="GEN324" s="1"/>
      <c r="GEO324" s="1"/>
      <c r="GEP324" s="1"/>
      <c r="GEQ324" s="1"/>
      <c r="GER324" s="1"/>
      <c r="GES324" s="1"/>
      <c r="GET324" s="1"/>
      <c r="GEU324" s="1"/>
      <c r="GEV324" s="1"/>
      <c r="GEW324" s="1"/>
      <c r="GEX324" s="1"/>
      <c r="GEY324" s="1"/>
      <c r="GEZ324" s="1"/>
      <c r="GFA324" s="1"/>
      <c r="GFB324" s="1"/>
      <c r="GFC324" s="1"/>
      <c r="GFD324" s="1"/>
      <c r="GFE324" s="1"/>
      <c r="GFF324" s="1"/>
      <c r="GFG324" s="1"/>
      <c r="GFH324" s="1"/>
      <c r="GFI324" s="1"/>
      <c r="GFJ324" s="1"/>
      <c r="GFK324" s="1"/>
      <c r="GFL324" s="1"/>
      <c r="GFM324" s="1"/>
      <c r="GFN324" s="1"/>
      <c r="GFO324" s="1"/>
      <c r="GFP324" s="1"/>
      <c r="GFQ324" s="1"/>
      <c r="GFR324" s="1"/>
      <c r="GFS324" s="1"/>
      <c r="GFT324" s="1"/>
      <c r="GFU324" s="1"/>
      <c r="GFV324" s="1"/>
      <c r="GFW324" s="1"/>
      <c r="GFX324" s="1"/>
      <c r="GFY324" s="1"/>
      <c r="GFZ324" s="1"/>
      <c r="GGA324" s="1"/>
      <c r="GGB324" s="1"/>
      <c r="GGC324" s="1"/>
      <c r="GGD324" s="1"/>
      <c r="GGE324" s="1"/>
      <c r="GGF324" s="1"/>
      <c r="GGG324" s="1"/>
      <c r="GGH324" s="1"/>
      <c r="GGI324" s="1"/>
      <c r="GGJ324" s="1"/>
      <c r="GGK324" s="1"/>
      <c r="GGL324" s="1"/>
      <c r="GGM324" s="1"/>
      <c r="GGN324" s="1"/>
      <c r="GGO324" s="1"/>
      <c r="GGP324" s="1"/>
      <c r="GGQ324" s="1"/>
      <c r="GGR324" s="1"/>
      <c r="GGS324" s="1"/>
      <c r="GGT324" s="1"/>
      <c r="GGU324" s="1"/>
      <c r="GGV324" s="1"/>
      <c r="GGW324" s="1"/>
      <c r="GGX324" s="1"/>
      <c r="GGY324" s="1"/>
      <c r="GGZ324" s="1"/>
      <c r="GHA324" s="1"/>
      <c r="GHB324" s="1"/>
      <c r="GHC324" s="1"/>
      <c r="GHD324" s="1"/>
      <c r="GHE324" s="1"/>
      <c r="GHF324" s="1"/>
      <c r="GHG324" s="1"/>
      <c r="GHH324" s="1"/>
      <c r="GHI324" s="1"/>
      <c r="GHJ324" s="1"/>
      <c r="GHK324" s="1"/>
      <c r="GHL324" s="1"/>
      <c r="GHM324" s="1"/>
      <c r="GHN324" s="1"/>
      <c r="GHO324" s="1"/>
      <c r="GHP324" s="1"/>
      <c r="GHQ324" s="1"/>
      <c r="GHR324" s="1"/>
      <c r="GHS324" s="1"/>
      <c r="GHT324" s="1"/>
      <c r="GHU324" s="1"/>
      <c r="GHV324" s="1"/>
      <c r="GHW324" s="1"/>
      <c r="GHX324" s="1"/>
      <c r="GHY324" s="1"/>
      <c r="GHZ324" s="1"/>
      <c r="GIA324" s="1"/>
      <c r="GIB324" s="1"/>
      <c r="GIC324" s="1"/>
      <c r="GID324" s="1"/>
      <c r="GIE324" s="1"/>
      <c r="GIF324" s="1"/>
      <c r="GIG324" s="1"/>
      <c r="GIH324" s="1"/>
      <c r="GII324" s="1"/>
      <c r="GIJ324" s="1"/>
      <c r="GIK324" s="1"/>
      <c r="GIL324" s="1"/>
      <c r="GIM324" s="1"/>
      <c r="GIN324" s="1"/>
      <c r="GIO324" s="1"/>
      <c r="GIP324" s="1"/>
      <c r="GIQ324" s="1"/>
      <c r="GIR324" s="1"/>
      <c r="GIS324" s="1"/>
      <c r="GIT324" s="1"/>
      <c r="GIU324" s="1"/>
      <c r="GIV324" s="1"/>
      <c r="GIW324" s="1"/>
      <c r="GIX324" s="1"/>
      <c r="GIY324" s="1"/>
      <c r="GIZ324" s="1"/>
      <c r="GJA324" s="1"/>
      <c r="GJB324" s="1"/>
      <c r="GJC324" s="1"/>
      <c r="GJD324" s="1"/>
      <c r="GJE324" s="1"/>
      <c r="GJF324" s="1"/>
      <c r="GJG324" s="1"/>
      <c r="GJH324" s="1"/>
      <c r="GJI324" s="1"/>
      <c r="GJJ324" s="1"/>
      <c r="GJK324" s="1"/>
      <c r="GJL324" s="1"/>
      <c r="GJM324" s="1"/>
      <c r="GJN324" s="1"/>
      <c r="GJO324" s="1"/>
      <c r="GJP324" s="1"/>
      <c r="GJQ324" s="1"/>
      <c r="GJR324" s="1"/>
      <c r="GJS324" s="1"/>
      <c r="GJT324" s="1"/>
      <c r="GJU324" s="1"/>
      <c r="GJV324" s="1"/>
      <c r="GJW324" s="1"/>
      <c r="GJX324" s="1"/>
      <c r="GJY324" s="1"/>
      <c r="GJZ324" s="1"/>
      <c r="GKA324" s="1"/>
      <c r="GKB324" s="1"/>
      <c r="GKC324" s="1"/>
      <c r="GKD324" s="1"/>
      <c r="GKE324" s="1"/>
      <c r="GKF324" s="1"/>
      <c r="GKG324" s="1"/>
      <c r="GKH324" s="1"/>
      <c r="GKI324" s="1"/>
      <c r="GKJ324" s="1"/>
      <c r="GKK324" s="1"/>
      <c r="GKL324" s="1"/>
      <c r="GKM324" s="1"/>
      <c r="GKN324" s="1"/>
      <c r="GKO324" s="1"/>
      <c r="GKP324" s="1"/>
      <c r="GKQ324" s="1"/>
      <c r="GKR324" s="1"/>
      <c r="GKS324" s="1"/>
      <c r="GKT324" s="1"/>
      <c r="GKU324" s="1"/>
      <c r="GKV324" s="1"/>
      <c r="GKW324" s="1"/>
      <c r="GKX324" s="1"/>
      <c r="GKY324" s="1"/>
      <c r="GKZ324" s="1"/>
      <c r="GLA324" s="1"/>
      <c r="GLB324" s="1"/>
      <c r="GLC324" s="1"/>
      <c r="GLD324" s="1"/>
      <c r="GLE324" s="1"/>
      <c r="GLF324" s="1"/>
      <c r="GLG324" s="1"/>
      <c r="GLH324" s="1"/>
      <c r="GLI324" s="1"/>
      <c r="GLJ324" s="1"/>
      <c r="GLK324" s="1"/>
      <c r="GLL324" s="1"/>
      <c r="GLM324" s="1"/>
      <c r="GLN324" s="1"/>
      <c r="GLO324" s="1"/>
      <c r="GLP324" s="1"/>
      <c r="GLQ324" s="1"/>
      <c r="GLR324" s="1"/>
      <c r="GLS324" s="1"/>
      <c r="GLT324" s="1"/>
      <c r="GLU324" s="1"/>
      <c r="GLV324" s="1"/>
      <c r="GLW324" s="1"/>
      <c r="GLX324" s="1"/>
      <c r="GLY324" s="1"/>
      <c r="GLZ324" s="1"/>
      <c r="GMA324" s="1"/>
      <c r="GMB324" s="1"/>
      <c r="GMC324" s="1"/>
      <c r="GMD324" s="1"/>
      <c r="GME324" s="1"/>
      <c r="GMF324" s="1"/>
      <c r="GMG324" s="1"/>
      <c r="GMH324" s="1"/>
      <c r="GMI324" s="1"/>
      <c r="GMJ324" s="1"/>
      <c r="GMK324" s="1"/>
      <c r="GML324" s="1"/>
      <c r="GMM324" s="1"/>
      <c r="GMN324" s="1"/>
      <c r="GMO324" s="1"/>
      <c r="GMP324" s="1"/>
      <c r="GMQ324" s="1"/>
      <c r="GMR324" s="1"/>
      <c r="GMS324" s="1"/>
      <c r="GMT324" s="1"/>
      <c r="GMU324" s="1"/>
      <c r="GMV324" s="1"/>
      <c r="GMW324" s="1"/>
      <c r="GMX324" s="1"/>
      <c r="GMY324" s="1"/>
      <c r="GMZ324" s="1"/>
      <c r="GNA324" s="1"/>
      <c r="GNB324" s="1"/>
      <c r="GNC324" s="1"/>
      <c r="GND324" s="1"/>
      <c r="GNE324" s="1"/>
      <c r="GNF324" s="1"/>
      <c r="GNG324" s="1"/>
      <c r="GNH324" s="1"/>
      <c r="GNI324" s="1"/>
      <c r="GNJ324" s="1"/>
      <c r="GNK324" s="1"/>
      <c r="GNL324" s="1"/>
      <c r="GNM324" s="1"/>
      <c r="GNN324" s="1"/>
      <c r="GNO324" s="1"/>
      <c r="GNP324" s="1"/>
      <c r="GNQ324" s="1"/>
      <c r="GNR324" s="1"/>
      <c r="GNS324" s="1"/>
      <c r="GNT324" s="1"/>
      <c r="GNU324" s="1"/>
      <c r="GNV324" s="1"/>
      <c r="GNW324" s="1"/>
      <c r="GNX324" s="1"/>
      <c r="GNY324" s="1"/>
      <c r="GNZ324" s="1"/>
      <c r="GOA324" s="1"/>
      <c r="GOB324" s="1"/>
      <c r="GOC324" s="1"/>
      <c r="GOD324" s="1"/>
      <c r="GOE324" s="1"/>
      <c r="GOF324" s="1"/>
      <c r="GOG324" s="1"/>
      <c r="GOH324" s="1"/>
      <c r="GOI324" s="1"/>
      <c r="GOJ324" s="1"/>
      <c r="GOK324" s="1"/>
      <c r="GOL324" s="1"/>
      <c r="GOM324" s="1"/>
      <c r="GON324" s="1"/>
      <c r="GOO324" s="1"/>
      <c r="GOP324" s="1"/>
      <c r="GOQ324" s="1"/>
      <c r="GOR324" s="1"/>
      <c r="GOS324" s="1"/>
      <c r="GOT324" s="1"/>
      <c r="GOU324" s="1"/>
      <c r="GOV324" s="1"/>
      <c r="GOW324" s="1"/>
      <c r="GOX324" s="1"/>
      <c r="GOY324" s="1"/>
      <c r="GOZ324" s="1"/>
      <c r="GPA324" s="1"/>
      <c r="GPB324" s="1"/>
      <c r="GPC324" s="1"/>
      <c r="GPD324" s="1"/>
      <c r="GPE324" s="1"/>
      <c r="GPF324" s="1"/>
      <c r="GPG324" s="1"/>
      <c r="GPH324" s="1"/>
      <c r="GPI324" s="1"/>
      <c r="GPJ324" s="1"/>
      <c r="GPK324" s="1"/>
      <c r="GPL324" s="1"/>
      <c r="GPM324" s="1"/>
      <c r="GPN324" s="1"/>
      <c r="GPO324" s="1"/>
      <c r="GPP324" s="1"/>
      <c r="GPQ324" s="1"/>
      <c r="GPR324" s="1"/>
      <c r="GPS324" s="1"/>
      <c r="GPT324" s="1"/>
      <c r="GPU324" s="1"/>
      <c r="GPV324" s="1"/>
      <c r="GPW324" s="1"/>
      <c r="GPX324" s="1"/>
      <c r="GPY324" s="1"/>
      <c r="GPZ324" s="1"/>
      <c r="GQA324" s="1"/>
      <c r="GQB324" s="1"/>
      <c r="GQC324" s="1"/>
      <c r="GQD324" s="1"/>
      <c r="GQE324" s="1"/>
      <c r="GQF324" s="1"/>
      <c r="GQG324" s="1"/>
      <c r="GQH324" s="1"/>
      <c r="GQI324" s="1"/>
      <c r="GQJ324" s="1"/>
      <c r="GQK324" s="1"/>
      <c r="GQL324" s="1"/>
      <c r="GQM324" s="1"/>
      <c r="GQN324" s="1"/>
      <c r="GQO324" s="1"/>
      <c r="GQP324" s="1"/>
      <c r="GQQ324" s="1"/>
      <c r="GQR324" s="1"/>
      <c r="GQS324" s="1"/>
      <c r="GQT324" s="1"/>
      <c r="GQU324" s="1"/>
      <c r="GQV324" s="1"/>
      <c r="GQW324" s="1"/>
      <c r="GQX324" s="1"/>
      <c r="GQY324" s="1"/>
      <c r="GQZ324" s="1"/>
      <c r="GRA324" s="1"/>
      <c r="GRB324" s="1"/>
      <c r="GRC324" s="1"/>
      <c r="GRD324" s="1"/>
      <c r="GRE324" s="1"/>
      <c r="GRF324" s="1"/>
      <c r="GRG324" s="1"/>
      <c r="GRH324" s="1"/>
      <c r="GRI324" s="1"/>
      <c r="GRJ324" s="1"/>
      <c r="GRK324" s="1"/>
      <c r="GRL324" s="1"/>
      <c r="GRM324" s="1"/>
      <c r="GRN324" s="1"/>
      <c r="GRO324" s="1"/>
      <c r="GRP324" s="1"/>
      <c r="GRQ324" s="1"/>
      <c r="GRR324" s="1"/>
      <c r="GRS324" s="1"/>
      <c r="GRT324" s="1"/>
      <c r="GRU324" s="1"/>
      <c r="GRV324" s="1"/>
      <c r="GRW324" s="1"/>
      <c r="GRX324" s="1"/>
      <c r="GRY324" s="1"/>
      <c r="GRZ324" s="1"/>
      <c r="GSA324" s="1"/>
      <c r="GSB324" s="1"/>
      <c r="GSC324" s="1"/>
      <c r="GSD324" s="1"/>
      <c r="GSE324" s="1"/>
      <c r="GSF324" s="1"/>
      <c r="GSG324" s="1"/>
      <c r="GSH324" s="1"/>
      <c r="GSI324" s="1"/>
      <c r="GSJ324" s="1"/>
      <c r="GSK324" s="1"/>
      <c r="GSL324" s="1"/>
      <c r="GSM324" s="1"/>
      <c r="GSN324" s="1"/>
      <c r="GSO324" s="1"/>
      <c r="GSP324" s="1"/>
      <c r="GSQ324" s="1"/>
      <c r="GSR324" s="1"/>
      <c r="GSS324" s="1"/>
      <c r="GST324" s="1"/>
      <c r="GSU324" s="1"/>
      <c r="GSV324" s="1"/>
      <c r="GSW324" s="1"/>
      <c r="GSX324" s="1"/>
      <c r="GSY324" s="1"/>
      <c r="GSZ324" s="1"/>
      <c r="GTA324" s="1"/>
      <c r="GTB324" s="1"/>
      <c r="GTC324" s="1"/>
      <c r="GTD324" s="1"/>
      <c r="GTE324" s="1"/>
      <c r="GTF324" s="1"/>
      <c r="GTG324" s="1"/>
      <c r="GTH324" s="1"/>
      <c r="GTI324" s="1"/>
      <c r="GTJ324" s="1"/>
      <c r="GTK324" s="1"/>
      <c r="GTL324" s="1"/>
      <c r="GTM324" s="1"/>
      <c r="GTN324" s="1"/>
      <c r="GTO324" s="1"/>
      <c r="GTP324" s="1"/>
      <c r="GTQ324" s="1"/>
      <c r="GTR324" s="1"/>
      <c r="GTS324" s="1"/>
      <c r="GTT324" s="1"/>
      <c r="GTU324" s="1"/>
      <c r="GTV324" s="1"/>
      <c r="GTW324" s="1"/>
      <c r="GTX324" s="1"/>
      <c r="GTY324" s="1"/>
      <c r="GTZ324" s="1"/>
      <c r="GUA324" s="1"/>
      <c r="GUB324" s="1"/>
      <c r="GUC324" s="1"/>
      <c r="GUD324" s="1"/>
      <c r="GUE324" s="1"/>
      <c r="GUF324" s="1"/>
      <c r="GUG324" s="1"/>
      <c r="GUH324" s="1"/>
      <c r="GUI324" s="1"/>
      <c r="GUJ324" s="1"/>
      <c r="GUK324" s="1"/>
      <c r="GUL324" s="1"/>
      <c r="GUM324" s="1"/>
      <c r="GUN324" s="1"/>
      <c r="GUO324" s="1"/>
      <c r="GUP324" s="1"/>
      <c r="GUQ324" s="1"/>
      <c r="GUR324" s="1"/>
      <c r="GUS324" s="1"/>
      <c r="GUT324" s="1"/>
      <c r="GUU324" s="1"/>
      <c r="GUV324" s="1"/>
      <c r="GUW324" s="1"/>
      <c r="GUX324" s="1"/>
      <c r="GUY324" s="1"/>
      <c r="GUZ324" s="1"/>
      <c r="GVA324" s="1"/>
      <c r="GVB324" s="1"/>
      <c r="GVC324" s="1"/>
      <c r="GVD324" s="1"/>
      <c r="GVE324" s="1"/>
      <c r="GVF324" s="1"/>
      <c r="GVG324" s="1"/>
      <c r="GVH324" s="1"/>
      <c r="GVI324" s="1"/>
      <c r="GVJ324" s="1"/>
      <c r="GVK324" s="1"/>
      <c r="GVL324" s="1"/>
      <c r="GVM324" s="1"/>
      <c r="GVN324" s="1"/>
      <c r="GVO324" s="1"/>
      <c r="GVP324" s="1"/>
      <c r="GVQ324" s="1"/>
      <c r="GVR324" s="1"/>
      <c r="GVS324" s="1"/>
      <c r="GVT324" s="1"/>
      <c r="GVU324" s="1"/>
      <c r="GVV324" s="1"/>
      <c r="GVW324" s="1"/>
      <c r="GVX324" s="1"/>
      <c r="GVY324" s="1"/>
      <c r="GVZ324" s="1"/>
      <c r="GWA324" s="1"/>
      <c r="GWB324" s="1"/>
      <c r="GWC324" s="1"/>
      <c r="GWD324" s="1"/>
      <c r="GWE324" s="1"/>
      <c r="GWF324" s="1"/>
      <c r="GWG324" s="1"/>
      <c r="GWH324" s="1"/>
      <c r="GWI324" s="1"/>
      <c r="GWJ324" s="1"/>
      <c r="GWK324" s="1"/>
      <c r="GWL324" s="1"/>
      <c r="GWM324" s="1"/>
      <c r="GWN324" s="1"/>
      <c r="GWO324" s="1"/>
      <c r="GWP324" s="1"/>
      <c r="GWQ324" s="1"/>
      <c r="GWR324" s="1"/>
      <c r="GWS324" s="1"/>
      <c r="GWT324" s="1"/>
      <c r="GWU324" s="1"/>
      <c r="GWV324" s="1"/>
      <c r="GWW324" s="1"/>
      <c r="GWX324" s="1"/>
      <c r="GWY324" s="1"/>
      <c r="GWZ324" s="1"/>
      <c r="GXA324" s="1"/>
      <c r="GXB324" s="1"/>
      <c r="GXC324" s="1"/>
      <c r="GXD324" s="1"/>
      <c r="GXE324" s="1"/>
      <c r="GXF324" s="1"/>
      <c r="GXG324" s="1"/>
      <c r="GXH324" s="1"/>
      <c r="GXI324" s="1"/>
      <c r="GXJ324" s="1"/>
      <c r="GXK324" s="1"/>
      <c r="GXL324" s="1"/>
      <c r="GXM324" s="1"/>
      <c r="GXN324" s="1"/>
      <c r="GXO324" s="1"/>
      <c r="GXP324" s="1"/>
      <c r="GXQ324" s="1"/>
      <c r="GXR324" s="1"/>
      <c r="GXS324" s="1"/>
      <c r="GXT324" s="1"/>
      <c r="GXU324" s="1"/>
      <c r="GXV324" s="1"/>
      <c r="GXW324" s="1"/>
      <c r="GXX324" s="1"/>
      <c r="GXY324" s="1"/>
      <c r="GXZ324" s="1"/>
      <c r="GYA324" s="1"/>
      <c r="GYB324" s="1"/>
      <c r="GYC324" s="1"/>
      <c r="GYD324" s="1"/>
      <c r="GYE324" s="1"/>
      <c r="GYF324" s="1"/>
      <c r="GYG324" s="1"/>
      <c r="GYH324" s="1"/>
      <c r="GYI324" s="1"/>
      <c r="GYJ324" s="1"/>
      <c r="GYK324" s="1"/>
      <c r="GYL324" s="1"/>
      <c r="GYM324" s="1"/>
      <c r="GYN324" s="1"/>
      <c r="GYO324" s="1"/>
      <c r="GYP324" s="1"/>
      <c r="GYQ324" s="1"/>
      <c r="GYR324" s="1"/>
      <c r="GYS324" s="1"/>
      <c r="GYT324" s="1"/>
      <c r="GYU324" s="1"/>
      <c r="GYV324" s="1"/>
      <c r="GYW324" s="1"/>
      <c r="GYX324" s="1"/>
      <c r="GYY324" s="1"/>
      <c r="GYZ324" s="1"/>
      <c r="GZA324" s="1"/>
      <c r="GZB324" s="1"/>
      <c r="GZC324" s="1"/>
      <c r="GZD324" s="1"/>
      <c r="GZE324" s="1"/>
      <c r="GZF324" s="1"/>
      <c r="GZG324" s="1"/>
      <c r="GZH324" s="1"/>
      <c r="GZI324" s="1"/>
      <c r="GZJ324" s="1"/>
      <c r="GZK324" s="1"/>
      <c r="GZL324" s="1"/>
      <c r="GZM324" s="1"/>
      <c r="GZN324" s="1"/>
      <c r="GZO324" s="1"/>
      <c r="GZP324" s="1"/>
      <c r="GZQ324" s="1"/>
      <c r="GZR324" s="1"/>
      <c r="GZS324" s="1"/>
      <c r="GZT324" s="1"/>
      <c r="GZU324" s="1"/>
      <c r="GZV324" s="1"/>
      <c r="GZW324" s="1"/>
      <c r="GZX324" s="1"/>
      <c r="GZY324" s="1"/>
      <c r="GZZ324" s="1"/>
      <c r="HAA324" s="1"/>
      <c r="HAB324" s="1"/>
      <c r="HAC324" s="1"/>
      <c r="HAD324" s="1"/>
      <c r="HAE324" s="1"/>
      <c r="HAF324" s="1"/>
      <c r="HAG324" s="1"/>
      <c r="HAH324" s="1"/>
      <c r="HAI324" s="1"/>
      <c r="HAJ324" s="1"/>
      <c r="HAK324" s="1"/>
      <c r="HAL324" s="1"/>
      <c r="HAM324" s="1"/>
      <c r="HAN324" s="1"/>
      <c r="HAO324" s="1"/>
      <c r="HAP324" s="1"/>
      <c r="HAQ324" s="1"/>
      <c r="HAR324" s="1"/>
      <c r="HAS324" s="1"/>
      <c r="HAT324" s="1"/>
      <c r="HAU324" s="1"/>
      <c r="HAV324" s="1"/>
      <c r="HAW324" s="1"/>
      <c r="HAX324" s="1"/>
      <c r="HAY324" s="1"/>
      <c r="HAZ324" s="1"/>
      <c r="HBA324" s="1"/>
      <c r="HBB324" s="1"/>
      <c r="HBC324" s="1"/>
      <c r="HBD324" s="1"/>
      <c r="HBE324" s="1"/>
      <c r="HBF324" s="1"/>
      <c r="HBG324" s="1"/>
      <c r="HBH324" s="1"/>
      <c r="HBI324" s="1"/>
      <c r="HBJ324" s="1"/>
      <c r="HBK324" s="1"/>
      <c r="HBL324" s="1"/>
      <c r="HBM324" s="1"/>
      <c r="HBN324" s="1"/>
      <c r="HBO324" s="1"/>
      <c r="HBP324" s="1"/>
      <c r="HBQ324" s="1"/>
      <c r="HBR324" s="1"/>
      <c r="HBS324" s="1"/>
      <c r="HBT324" s="1"/>
      <c r="HBU324" s="1"/>
      <c r="HBV324" s="1"/>
      <c r="HBW324" s="1"/>
      <c r="HBX324" s="1"/>
      <c r="HBY324" s="1"/>
      <c r="HBZ324" s="1"/>
      <c r="HCA324" s="1"/>
      <c r="HCB324" s="1"/>
      <c r="HCC324" s="1"/>
      <c r="HCD324" s="1"/>
      <c r="HCE324" s="1"/>
      <c r="HCF324" s="1"/>
      <c r="HCG324" s="1"/>
      <c r="HCH324" s="1"/>
      <c r="HCI324" s="1"/>
      <c r="HCJ324" s="1"/>
      <c r="HCK324" s="1"/>
      <c r="HCL324" s="1"/>
      <c r="HCM324" s="1"/>
      <c r="HCN324" s="1"/>
      <c r="HCO324" s="1"/>
      <c r="HCP324" s="1"/>
      <c r="HCQ324" s="1"/>
      <c r="HCR324" s="1"/>
      <c r="HCS324" s="1"/>
      <c r="HCT324" s="1"/>
      <c r="HCU324" s="1"/>
      <c r="HCV324" s="1"/>
      <c r="HCW324" s="1"/>
      <c r="HCX324" s="1"/>
      <c r="HCY324" s="1"/>
      <c r="HCZ324" s="1"/>
      <c r="HDA324" s="1"/>
      <c r="HDB324" s="1"/>
      <c r="HDC324" s="1"/>
      <c r="HDD324" s="1"/>
      <c r="HDE324" s="1"/>
      <c r="HDF324" s="1"/>
      <c r="HDG324" s="1"/>
      <c r="HDH324" s="1"/>
      <c r="HDI324" s="1"/>
      <c r="HDJ324" s="1"/>
      <c r="HDK324" s="1"/>
      <c r="HDL324" s="1"/>
      <c r="HDM324" s="1"/>
      <c r="HDN324" s="1"/>
      <c r="HDO324" s="1"/>
      <c r="HDP324" s="1"/>
      <c r="HDQ324" s="1"/>
      <c r="HDR324" s="1"/>
      <c r="HDS324" s="1"/>
      <c r="HDT324" s="1"/>
      <c r="HDU324" s="1"/>
      <c r="HDV324" s="1"/>
      <c r="HDW324" s="1"/>
      <c r="HDX324" s="1"/>
      <c r="HDY324" s="1"/>
      <c r="HDZ324" s="1"/>
      <c r="HEA324" s="1"/>
      <c r="HEB324" s="1"/>
      <c r="HEC324" s="1"/>
      <c r="HED324" s="1"/>
      <c r="HEE324" s="1"/>
      <c r="HEF324" s="1"/>
      <c r="HEG324" s="1"/>
      <c r="HEH324" s="1"/>
      <c r="HEI324" s="1"/>
      <c r="HEJ324" s="1"/>
      <c r="HEK324" s="1"/>
      <c r="HEL324" s="1"/>
      <c r="HEM324" s="1"/>
      <c r="HEN324" s="1"/>
      <c r="HEO324" s="1"/>
      <c r="HEP324" s="1"/>
      <c r="HEQ324" s="1"/>
      <c r="HER324" s="1"/>
      <c r="HES324" s="1"/>
      <c r="HET324" s="1"/>
      <c r="HEU324" s="1"/>
      <c r="HEV324" s="1"/>
      <c r="HEW324" s="1"/>
      <c r="HEX324" s="1"/>
      <c r="HEY324" s="1"/>
      <c r="HEZ324" s="1"/>
      <c r="HFA324" s="1"/>
      <c r="HFB324" s="1"/>
      <c r="HFC324" s="1"/>
      <c r="HFD324" s="1"/>
      <c r="HFE324" s="1"/>
      <c r="HFF324" s="1"/>
      <c r="HFG324" s="1"/>
      <c r="HFH324" s="1"/>
      <c r="HFI324" s="1"/>
      <c r="HFJ324" s="1"/>
      <c r="HFK324" s="1"/>
      <c r="HFL324" s="1"/>
      <c r="HFM324" s="1"/>
      <c r="HFN324" s="1"/>
      <c r="HFO324" s="1"/>
      <c r="HFP324" s="1"/>
      <c r="HFQ324" s="1"/>
      <c r="HFR324" s="1"/>
      <c r="HFS324" s="1"/>
      <c r="HFT324" s="1"/>
      <c r="HFU324" s="1"/>
      <c r="HFV324" s="1"/>
      <c r="HFW324" s="1"/>
      <c r="HFX324" s="1"/>
      <c r="HFY324" s="1"/>
      <c r="HFZ324" s="1"/>
      <c r="HGA324" s="1"/>
      <c r="HGB324" s="1"/>
      <c r="HGC324" s="1"/>
      <c r="HGD324" s="1"/>
      <c r="HGE324" s="1"/>
      <c r="HGF324" s="1"/>
      <c r="HGG324" s="1"/>
      <c r="HGH324" s="1"/>
      <c r="HGI324" s="1"/>
      <c r="HGJ324" s="1"/>
      <c r="HGK324" s="1"/>
      <c r="HGL324" s="1"/>
      <c r="HGM324" s="1"/>
      <c r="HGN324" s="1"/>
      <c r="HGO324" s="1"/>
      <c r="HGP324" s="1"/>
      <c r="HGQ324" s="1"/>
      <c r="HGR324" s="1"/>
      <c r="HGS324" s="1"/>
      <c r="HGT324" s="1"/>
      <c r="HGU324" s="1"/>
      <c r="HGV324" s="1"/>
      <c r="HGW324" s="1"/>
      <c r="HGX324" s="1"/>
      <c r="HGY324" s="1"/>
      <c r="HGZ324" s="1"/>
      <c r="HHA324" s="1"/>
      <c r="HHB324" s="1"/>
      <c r="HHC324" s="1"/>
      <c r="HHD324" s="1"/>
      <c r="HHE324" s="1"/>
      <c r="HHF324" s="1"/>
      <c r="HHG324" s="1"/>
      <c r="HHH324" s="1"/>
      <c r="HHI324" s="1"/>
      <c r="HHJ324" s="1"/>
      <c r="HHK324" s="1"/>
      <c r="HHL324" s="1"/>
      <c r="HHM324" s="1"/>
      <c r="HHN324" s="1"/>
      <c r="HHO324" s="1"/>
      <c r="HHP324" s="1"/>
      <c r="HHQ324" s="1"/>
      <c r="HHR324" s="1"/>
      <c r="HHS324" s="1"/>
      <c r="HHT324" s="1"/>
      <c r="HHU324" s="1"/>
      <c r="HHV324" s="1"/>
      <c r="HHW324" s="1"/>
      <c r="HHX324" s="1"/>
      <c r="HHY324" s="1"/>
      <c r="HHZ324" s="1"/>
      <c r="HIA324" s="1"/>
      <c r="HIB324" s="1"/>
      <c r="HIC324" s="1"/>
      <c r="HID324" s="1"/>
      <c r="HIE324" s="1"/>
      <c r="HIF324" s="1"/>
      <c r="HIG324" s="1"/>
      <c r="HIH324" s="1"/>
      <c r="HII324" s="1"/>
      <c r="HIJ324" s="1"/>
      <c r="HIK324" s="1"/>
      <c r="HIL324" s="1"/>
      <c r="HIM324" s="1"/>
      <c r="HIN324" s="1"/>
      <c r="HIO324" s="1"/>
      <c r="HIP324" s="1"/>
      <c r="HIQ324" s="1"/>
      <c r="HIR324" s="1"/>
      <c r="HIS324" s="1"/>
      <c r="HIT324" s="1"/>
      <c r="HIU324" s="1"/>
      <c r="HIV324" s="1"/>
      <c r="HIW324" s="1"/>
      <c r="HIX324" s="1"/>
      <c r="HIY324" s="1"/>
      <c r="HIZ324" s="1"/>
      <c r="HJA324" s="1"/>
      <c r="HJB324" s="1"/>
      <c r="HJC324" s="1"/>
      <c r="HJD324" s="1"/>
      <c r="HJE324" s="1"/>
      <c r="HJF324" s="1"/>
      <c r="HJG324" s="1"/>
      <c r="HJH324" s="1"/>
      <c r="HJI324" s="1"/>
      <c r="HJJ324" s="1"/>
      <c r="HJK324" s="1"/>
      <c r="HJL324" s="1"/>
      <c r="HJM324" s="1"/>
      <c r="HJN324" s="1"/>
      <c r="HJO324" s="1"/>
      <c r="HJP324" s="1"/>
      <c r="HJQ324" s="1"/>
      <c r="HJR324" s="1"/>
      <c r="HJS324" s="1"/>
      <c r="HJT324" s="1"/>
      <c r="HJU324" s="1"/>
      <c r="HJV324" s="1"/>
      <c r="HJW324" s="1"/>
      <c r="HJX324" s="1"/>
      <c r="HJY324" s="1"/>
      <c r="HJZ324" s="1"/>
      <c r="HKA324" s="1"/>
      <c r="HKB324" s="1"/>
      <c r="HKC324" s="1"/>
      <c r="HKD324" s="1"/>
      <c r="HKE324" s="1"/>
      <c r="HKF324" s="1"/>
      <c r="HKG324" s="1"/>
      <c r="HKH324" s="1"/>
      <c r="HKI324" s="1"/>
      <c r="HKJ324" s="1"/>
      <c r="HKK324" s="1"/>
      <c r="HKL324" s="1"/>
      <c r="HKM324" s="1"/>
      <c r="HKN324" s="1"/>
      <c r="HKO324" s="1"/>
      <c r="HKP324" s="1"/>
      <c r="HKQ324" s="1"/>
      <c r="HKR324" s="1"/>
      <c r="HKS324" s="1"/>
      <c r="HKT324" s="1"/>
      <c r="HKU324" s="1"/>
      <c r="HKV324" s="1"/>
      <c r="HKW324" s="1"/>
      <c r="HKX324" s="1"/>
      <c r="HKY324" s="1"/>
      <c r="HKZ324" s="1"/>
      <c r="HLA324" s="1"/>
      <c r="HLB324" s="1"/>
      <c r="HLC324" s="1"/>
      <c r="HLD324" s="1"/>
      <c r="HLE324" s="1"/>
      <c r="HLF324" s="1"/>
      <c r="HLG324" s="1"/>
      <c r="HLH324" s="1"/>
      <c r="HLI324" s="1"/>
      <c r="HLJ324" s="1"/>
      <c r="HLK324" s="1"/>
      <c r="HLL324" s="1"/>
      <c r="HLM324" s="1"/>
      <c r="HLN324" s="1"/>
      <c r="HLO324" s="1"/>
      <c r="HLP324" s="1"/>
      <c r="HLQ324" s="1"/>
      <c r="HLR324" s="1"/>
      <c r="HLS324" s="1"/>
      <c r="HLT324" s="1"/>
      <c r="HLU324" s="1"/>
      <c r="HLV324" s="1"/>
      <c r="HLW324" s="1"/>
      <c r="HLX324" s="1"/>
      <c r="HLY324" s="1"/>
      <c r="HLZ324" s="1"/>
      <c r="HMA324" s="1"/>
      <c r="HMB324" s="1"/>
      <c r="HMC324" s="1"/>
      <c r="HMD324" s="1"/>
      <c r="HME324" s="1"/>
      <c r="HMF324" s="1"/>
      <c r="HMG324" s="1"/>
      <c r="HMH324" s="1"/>
      <c r="HMI324" s="1"/>
      <c r="HMJ324" s="1"/>
      <c r="HMK324" s="1"/>
      <c r="HML324" s="1"/>
      <c r="HMM324" s="1"/>
      <c r="HMN324" s="1"/>
      <c r="HMO324" s="1"/>
      <c r="HMP324" s="1"/>
      <c r="HMQ324" s="1"/>
      <c r="HMR324" s="1"/>
      <c r="HMS324" s="1"/>
      <c r="HMT324" s="1"/>
      <c r="HMU324" s="1"/>
      <c r="HMV324" s="1"/>
      <c r="HMW324" s="1"/>
      <c r="HMX324" s="1"/>
      <c r="HMY324" s="1"/>
      <c r="HMZ324" s="1"/>
      <c r="HNA324" s="1"/>
      <c r="HNB324" s="1"/>
      <c r="HNC324" s="1"/>
      <c r="HND324" s="1"/>
      <c r="HNE324" s="1"/>
      <c r="HNF324" s="1"/>
      <c r="HNG324" s="1"/>
      <c r="HNH324" s="1"/>
      <c r="HNI324" s="1"/>
      <c r="HNJ324" s="1"/>
      <c r="HNK324" s="1"/>
      <c r="HNL324" s="1"/>
      <c r="HNM324" s="1"/>
      <c r="HNN324" s="1"/>
      <c r="HNO324" s="1"/>
      <c r="HNP324" s="1"/>
      <c r="HNQ324" s="1"/>
      <c r="HNR324" s="1"/>
      <c r="HNS324" s="1"/>
      <c r="HNT324" s="1"/>
      <c r="HNU324" s="1"/>
      <c r="HNV324" s="1"/>
      <c r="HNW324" s="1"/>
      <c r="HNX324" s="1"/>
      <c r="HNY324" s="1"/>
      <c r="HNZ324" s="1"/>
      <c r="HOA324" s="1"/>
      <c r="HOB324" s="1"/>
      <c r="HOC324" s="1"/>
      <c r="HOD324" s="1"/>
      <c r="HOE324" s="1"/>
      <c r="HOF324" s="1"/>
      <c r="HOG324" s="1"/>
      <c r="HOH324" s="1"/>
      <c r="HOI324" s="1"/>
      <c r="HOJ324" s="1"/>
      <c r="HOK324" s="1"/>
      <c r="HOL324" s="1"/>
      <c r="HOM324" s="1"/>
      <c r="HON324" s="1"/>
      <c r="HOO324" s="1"/>
      <c r="HOP324" s="1"/>
      <c r="HOQ324" s="1"/>
      <c r="HOR324" s="1"/>
      <c r="HOS324" s="1"/>
      <c r="HOT324" s="1"/>
      <c r="HOU324" s="1"/>
      <c r="HOV324" s="1"/>
      <c r="HOW324" s="1"/>
      <c r="HOX324" s="1"/>
      <c r="HOY324" s="1"/>
      <c r="HOZ324" s="1"/>
      <c r="HPA324" s="1"/>
      <c r="HPB324" s="1"/>
      <c r="HPC324" s="1"/>
      <c r="HPD324" s="1"/>
      <c r="HPE324" s="1"/>
      <c r="HPF324" s="1"/>
      <c r="HPG324" s="1"/>
      <c r="HPH324" s="1"/>
      <c r="HPI324" s="1"/>
      <c r="HPJ324" s="1"/>
      <c r="HPK324" s="1"/>
      <c r="HPL324" s="1"/>
      <c r="HPM324" s="1"/>
      <c r="HPN324" s="1"/>
      <c r="HPO324" s="1"/>
      <c r="HPP324" s="1"/>
      <c r="HPQ324" s="1"/>
      <c r="HPR324" s="1"/>
      <c r="HPS324" s="1"/>
      <c r="HPT324" s="1"/>
      <c r="HPU324" s="1"/>
      <c r="HPV324" s="1"/>
      <c r="HPW324" s="1"/>
      <c r="HPX324" s="1"/>
      <c r="HPY324" s="1"/>
      <c r="HPZ324" s="1"/>
      <c r="HQA324" s="1"/>
      <c r="HQB324" s="1"/>
      <c r="HQC324" s="1"/>
      <c r="HQD324" s="1"/>
      <c r="HQE324" s="1"/>
      <c r="HQF324" s="1"/>
      <c r="HQG324" s="1"/>
      <c r="HQH324" s="1"/>
      <c r="HQI324" s="1"/>
      <c r="HQJ324" s="1"/>
      <c r="HQK324" s="1"/>
      <c r="HQL324" s="1"/>
      <c r="HQM324" s="1"/>
      <c r="HQN324" s="1"/>
      <c r="HQO324" s="1"/>
      <c r="HQP324" s="1"/>
      <c r="HQQ324" s="1"/>
      <c r="HQR324" s="1"/>
      <c r="HQS324" s="1"/>
      <c r="HQT324" s="1"/>
      <c r="HQU324" s="1"/>
      <c r="HQV324" s="1"/>
      <c r="HQW324" s="1"/>
      <c r="HQX324" s="1"/>
      <c r="HQY324" s="1"/>
      <c r="HQZ324" s="1"/>
      <c r="HRA324" s="1"/>
      <c r="HRB324" s="1"/>
      <c r="HRC324" s="1"/>
      <c r="HRD324" s="1"/>
      <c r="HRE324" s="1"/>
      <c r="HRF324" s="1"/>
      <c r="HRG324" s="1"/>
      <c r="HRH324" s="1"/>
      <c r="HRI324" s="1"/>
      <c r="HRJ324" s="1"/>
      <c r="HRK324" s="1"/>
      <c r="HRL324" s="1"/>
      <c r="HRM324" s="1"/>
      <c r="HRN324" s="1"/>
      <c r="HRO324" s="1"/>
      <c r="HRP324" s="1"/>
      <c r="HRQ324" s="1"/>
      <c r="HRR324" s="1"/>
      <c r="HRS324" s="1"/>
      <c r="HRT324" s="1"/>
      <c r="HRU324" s="1"/>
      <c r="HRV324" s="1"/>
      <c r="HRW324" s="1"/>
      <c r="HRX324" s="1"/>
      <c r="HRY324" s="1"/>
      <c r="HRZ324" s="1"/>
      <c r="HSA324" s="1"/>
      <c r="HSB324" s="1"/>
      <c r="HSC324" s="1"/>
      <c r="HSD324" s="1"/>
      <c r="HSE324" s="1"/>
      <c r="HSF324" s="1"/>
      <c r="HSG324" s="1"/>
      <c r="HSH324" s="1"/>
      <c r="HSI324" s="1"/>
      <c r="HSJ324" s="1"/>
      <c r="HSK324" s="1"/>
      <c r="HSL324" s="1"/>
      <c r="HSM324" s="1"/>
      <c r="HSN324" s="1"/>
      <c r="HSO324" s="1"/>
      <c r="HSP324" s="1"/>
      <c r="HSQ324" s="1"/>
      <c r="HSR324" s="1"/>
      <c r="HSS324" s="1"/>
      <c r="HST324" s="1"/>
      <c r="HSU324" s="1"/>
      <c r="HSV324" s="1"/>
      <c r="HSW324" s="1"/>
      <c r="HSX324" s="1"/>
      <c r="HSY324" s="1"/>
      <c r="HSZ324" s="1"/>
      <c r="HTA324" s="1"/>
      <c r="HTB324" s="1"/>
      <c r="HTC324" s="1"/>
      <c r="HTD324" s="1"/>
      <c r="HTE324" s="1"/>
      <c r="HTF324" s="1"/>
      <c r="HTG324" s="1"/>
      <c r="HTH324" s="1"/>
      <c r="HTI324" s="1"/>
      <c r="HTJ324" s="1"/>
      <c r="HTK324" s="1"/>
      <c r="HTL324" s="1"/>
      <c r="HTM324" s="1"/>
      <c r="HTN324" s="1"/>
      <c r="HTO324" s="1"/>
      <c r="HTP324" s="1"/>
      <c r="HTQ324" s="1"/>
      <c r="HTR324" s="1"/>
      <c r="HTS324" s="1"/>
      <c r="HTT324" s="1"/>
      <c r="HTU324" s="1"/>
      <c r="HTV324" s="1"/>
      <c r="HTW324" s="1"/>
      <c r="HTX324" s="1"/>
      <c r="HTY324" s="1"/>
      <c r="HTZ324" s="1"/>
      <c r="HUA324" s="1"/>
      <c r="HUB324" s="1"/>
      <c r="HUC324" s="1"/>
      <c r="HUD324" s="1"/>
      <c r="HUE324" s="1"/>
      <c r="HUF324" s="1"/>
      <c r="HUG324" s="1"/>
      <c r="HUH324" s="1"/>
      <c r="HUI324" s="1"/>
      <c r="HUJ324" s="1"/>
      <c r="HUK324" s="1"/>
      <c r="HUL324" s="1"/>
      <c r="HUM324" s="1"/>
      <c r="HUN324" s="1"/>
      <c r="HUO324" s="1"/>
      <c r="HUP324" s="1"/>
      <c r="HUQ324" s="1"/>
      <c r="HUR324" s="1"/>
      <c r="HUS324" s="1"/>
      <c r="HUT324" s="1"/>
      <c r="HUU324" s="1"/>
      <c r="HUV324" s="1"/>
      <c r="HUW324" s="1"/>
      <c r="HUX324" s="1"/>
      <c r="HUY324" s="1"/>
      <c r="HUZ324" s="1"/>
      <c r="HVA324" s="1"/>
      <c r="HVB324" s="1"/>
      <c r="HVC324" s="1"/>
      <c r="HVD324" s="1"/>
      <c r="HVE324" s="1"/>
      <c r="HVF324" s="1"/>
      <c r="HVG324" s="1"/>
      <c r="HVH324" s="1"/>
      <c r="HVI324" s="1"/>
      <c r="HVJ324" s="1"/>
      <c r="HVK324" s="1"/>
      <c r="HVL324" s="1"/>
      <c r="HVM324" s="1"/>
      <c r="HVN324" s="1"/>
      <c r="HVO324" s="1"/>
      <c r="HVP324" s="1"/>
      <c r="HVQ324" s="1"/>
      <c r="HVR324" s="1"/>
      <c r="HVS324" s="1"/>
      <c r="HVT324" s="1"/>
      <c r="HVU324" s="1"/>
      <c r="HVV324" s="1"/>
      <c r="HVW324" s="1"/>
      <c r="HVX324" s="1"/>
      <c r="HVY324" s="1"/>
      <c r="HVZ324" s="1"/>
      <c r="HWA324" s="1"/>
      <c r="HWB324" s="1"/>
      <c r="HWC324" s="1"/>
      <c r="HWD324" s="1"/>
      <c r="HWE324" s="1"/>
      <c r="HWF324" s="1"/>
      <c r="HWG324" s="1"/>
      <c r="HWH324" s="1"/>
      <c r="HWI324" s="1"/>
      <c r="HWJ324" s="1"/>
      <c r="HWK324" s="1"/>
      <c r="HWL324" s="1"/>
      <c r="HWM324" s="1"/>
      <c r="HWN324" s="1"/>
      <c r="HWO324" s="1"/>
      <c r="HWP324" s="1"/>
      <c r="HWQ324" s="1"/>
      <c r="HWR324" s="1"/>
      <c r="HWS324" s="1"/>
      <c r="HWT324" s="1"/>
      <c r="HWU324" s="1"/>
      <c r="HWV324" s="1"/>
      <c r="HWW324" s="1"/>
      <c r="HWX324" s="1"/>
      <c r="HWY324" s="1"/>
      <c r="HWZ324" s="1"/>
      <c r="HXA324" s="1"/>
      <c r="HXB324" s="1"/>
      <c r="HXC324" s="1"/>
      <c r="HXD324" s="1"/>
      <c r="HXE324" s="1"/>
      <c r="HXF324" s="1"/>
      <c r="HXG324" s="1"/>
      <c r="HXH324" s="1"/>
      <c r="HXI324" s="1"/>
      <c r="HXJ324" s="1"/>
      <c r="HXK324" s="1"/>
      <c r="HXL324" s="1"/>
      <c r="HXM324" s="1"/>
      <c r="HXN324" s="1"/>
      <c r="HXO324" s="1"/>
      <c r="HXP324" s="1"/>
      <c r="HXQ324" s="1"/>
      <c r="HXR324" s="1"/>
      <c r="HXS324" s="1"/>
      <c r="HXT324" s="1"/>
      <c r="HXU324" s="1"/>
      <c r="HXV324" s="1"/>
      <c r="HXW324" s="1"/>
      <c r="HXX324" s="1"/>
      <c r="HXY324" s="1"/>
      <c r="HXZ324" s="1"/>
      <c r="HYA324" s="1"/>
      <c r="HYB324" s="1"/>
      <c r="HYC324" s="1"/>
      <c r="HYD324" s="1"/>
      <c r="HYE324" s="1"/>
      <c r="HYF324" s="1"/>
      <c r="HYG324" s="1"/>
      <c r="HYH324" s="1"/>
      <c r="HYI324" s="1"/>
      <c r="HYJ324" s="1"/>
      <c r="HYK324" s="1"/>
      <c r="HYL324" s="1"/>
      <c r="HYM324" s="1"/>
      <c r="HYN324" s="1"/>
      <c r="HYO324" s="1"/>
      <c r="HYP324" s="1"/>
      <c r="HYQ324" s="1"/>
      <c r="HYR324" s="1"/>
      <c r="HYS324" s="1"/>
      <c r="HYT324" s="1"/>
      <c r="HYU324" s="1"/>
      <c r="HYV324" s="1"/>
      <c r="HYW324" s="1"/>
      <c r="HYX324" s="1"/>
      <c r="HYY324" s="1"/>
      <c r="HYZ324" s="1"/>
      <c r="HZA324" s="1"/>
      <c r="HZB324" s="1"/>
      <c r="HZC324" s="1"/>
      <c r="HZD324" s="1"/>
      <c r="HZE324" s="1"/>
      <c r="HZF324" s="1"/>
      <c r="HZG324" s="1"/>
      <c r="HZH324" s="1"/>
      <c r="HZI324" s="1"/>
      <c r="HZJ324" s="1"/>
      <c r="HZK324" s="1"/>
      <c r="HZL324" s="1"/>
      <c r="HZM324" s="1"/>
      <c r="HZN324" s="1"/>
      <c r="HZO324" s="1"/>
      <c r="HZP324" s="1"/>
      <c r="HZQ324" s="1"/>
      <c r="HZR324" s="1"/>
      <c r="HZS324" s="1"/>
      <c r="HZT324" s="1"/>
      <c r="HZU324" s="1"/>
      <c r="HZV324" s="1"/>
      <c r="HZW324" s="1"/>
      <c r="HZX324" s="1"/>
      <c r="HZY324" s="1"/>
      <c r="HZZ324" s="1"/>
      <c r="IAA324" s="1"/>
      <c r="IAB324" s="1"/>
      <c r="IAC324" s="1"/>
      <c r="IAD324" s="1"/>
      <c r="IAE324" s="1"/>
      <c r="IAF324" s="1"/>
      <c r="IAG324" s="1"/>
      <c r="IAH324" s="1"/>
      <c r="IAI324" s="1"/>
      <c r="IAJ324" s="1"/>
      <c r="IAK324" s="1"/>
      <c r="IAL324" s="1"/>
      <c r="IAM324" s="1"/>
      <c r="IAN324" s="1"/>
      <c r="IAO324" s="1"/>
      <c r="IAP324" s="1"/>
      <c r="IAQ324" s="1"/>
      <c r="IAR324" s="1"/>
      <c r="IAS324" s="1"/>
      <c r="IAT324" s="1"/>
      <c r="IAU324" s="1"/>
      <c r="IAV324" s="1"/>
      <c r="IAW324" s="1"/>
      <c r="IAX324" s="1"/>
      <c r="IAY324" s="1"/>
      <c r="IAZ324" s="1"/>
      <c r="IBA324" s="1"/>
      <c r="IBB324" s="1"/>
      <c r="IBC324" s="1"/>
      <c r="IBD324" s="1"/>
      <c r="IBE324" s="1"/>
      <c r="IBF324" s="1"/>
      <c r="IBG324" s="1"/>
      <c r="IBH324" s="1"/>
      <c r="IBI324" s="1"/>
      <c r="IBJ324" s="1"/>
      <c r="IBK324" s="1"/>
      <c r="IBL324" s="1"/>
      <c r="IBM324" s="1"/>
      <c r="IBN324" s="1"/>
      <c r="IBO324" s="1"/>
      <c r="IBP324" s="1"/>
      <c r="IBQ324" s="1"/>
      <c r="IBR324" s="1"/>
      <c r="IBS324" s="1"/>
      <c r="IBT324" s="1"/>
      <c r="IBU324" s="1"/>
      <c r="IBV324" s="1"/>
      <c r="IBW324" s="1"/>
      <c r="IBX324" s="1"/>
      <c r="IBY324" s="1"/>
      <c r="IBZ324" s="1"/>
      <c r="ICA324" s="1"/>
      <c r="ICB324" s="1"/>
      <c r="ICC324" s="1"/>
      <c r="ICD324" s="1"/>
      <c r="ICE324" s="1"/>
      <c r="ICF324" s="1"/>
      <c r="ICG324" s="1"/>
      <c r="ICH324" s="1"/>
      <c r="ICI324" s="1"/>
      <c r="ICJ324" s="1"/>
      <c r="ICK324" s="1"/>
      <c r="ICL324" s="1"/>
      <c r="ICM324" s="1"/>
      <c r="ICN324" s="1"/>
      <c r="ICO324" s="1"/>
      <c r="ICP324" s="1"/>
      <c r="ICQ324" s="1"/>
      <c r="ICR324" s="1"/>
      <c r="ICS324" s="1"/>
      <c r="ICT324" s="1"/>
      <c r="ICU324" s="1"/>
      <c r="ICV324" s="1"/>
      <c r="ICW324" s="1"/>
      <c r="ICX324" s="1"/>
      <c r="ICY324" s="1"/>
      <c r="ICZ324" s="1"/>
      <c r="IDA324" s="1"/>
      <c r="IDB324" s="1"/>
      <c r="IDC324" s="1"/>
      <c r="IDD324" s="1"/>
      <c r="IDE324" s="1"/>
      <c r="IDF324" s="1"/>
      <c r="IDG324" s="1"/>
      <c r="IDH324" s="1"/>
      <c r="IDI324" s="1"/>
      <c r="IDJ324" s="1"/>
      <c r="IDK324" s="1"/>
      <c r="IDL324" s="1"/>
      <c r="IDM324" s="1"/>
      <c r="IDN324" s="1"/>
      <c r="IDO324" s="1"/>
      <c r="IDP324" s="1"/>
      <c r="IDQ324" s="1"/>
      <c r="IDR324" s="1"/>
      <c r="IDS324" s="1"/>
      <c r="IDT324" s="1"/>
      <c r="IDU324" s="1"/>
      <c r="IDV324" s="1"/>
      <c r="IDW324" s="1"/>
      <c r="IDX324" s="1"/>
      <c r="IDY324" s="1"/>
      <c r="IDZ324" s="1"/>
      <c r="IEA324" s="1"/>
      <c r="IEB324" s="1"/>
      <c r="IEC324" s="1"/>
      <c r="IED324" s="1"/>
      <c r="IEE324" s="1"/>
      <c r="IEF324" s="1"/>
      <c r="IEG324" s="1"/>
      <c r="IEH324" s="1"/>
      <c r="IEI324" s="1"/>
      <c r="IEJ324" s="1"/>
      <c r="IEK324" s="1"/>
      <c r="IEL324" s="1"/>
      <c r="IEM324" s="1"/>
      <c r="IEN324" s="1"/>
      <c r="IEO324" s="1"/>
      <c r="IEP324" s="1"/>
      <c r="IEQ324" s="1"/>
      <c r="IER324" s="1"/>
      <c r="IES324" s="1"/>
      <c r="IET324" s="1"/>
      <c r="IEU324" s="1"/>
      <c r="IEV324" s="1"/>
      <c r="IEW324" s="1"/>
      <c r="IEX324" s="1"/>
      <c r="IEY324" s="1"/>
      <c r="IEZ324" s="1"/>
      <c r="IFA324" s="1"/>
      <c r="IFB324" s="1"/>
      <c r="IFC324" s="1"/>
      <c r="IFD324" s="1"/>
      <c r="IFE324" s="1"/>
      <c r="IFF324" s="1"/>
      <c r="IFG324" s="1"/>
      <c r="IFH324" s="1"/>
      <c r="IFI324" s="1"/>
      <c r="IFJ324" s="1"/>
      <c r="IFK324" s="1"/>
      <c r="IFL324" s="1"/>
      <c r="IFM324" s="1"/>
      <c r="IFN324" s="1"/>
      <c r="IFO324" s="1"/>
      <c r="IFP324" s="1"/>
      <c r="IFQ324" s="1"/>
      <c r="IFR324" s="1"/>
      <c r="IFS324" s="1"/>
      <c r="IFT324" s="1"/>
      <c r="IFU324" s="1"/>
      <c r="IFV324" s="1"/>
      <c r="IFW324" s="1"/>
      <c r="IFX324" s="1"/>
      <c r="IFY324" s="1"/>
      <c r="IFZ324" s="1"/>
      <c r="IGA324" s="1"/>
      <c r="IGB324" s="1"/>
      <c r="IGC324" s="1"/>
      <c r="IGD324" s="1"/>
      <c r="IGE324" s="1"/>
      <c r="IGF324" s="1"/>
      <c r="IGG324" s="1"/>
      <c r="IGH324" s="1"/>
      <c r="IGI324" s="1"/>
      <c r="IGJ324" s="1"/>
      <c r="IGK324" s="1"/>
      <c r="IGL324" s="1"/>
      <c r="IGM324" s="1"/>
      <c r="IGN324" s="1"/>
      <c r="IGO324" s="1"/>
      <c r="IGP324" s="1"/>
      <c r="IGQ324" s="1"/>
      <c r="IGR324" s="1"/>
      <c r="IGS324" s="1"/>
      <c r="IGT324" s="1"/>
      <c r="IGU324" s="1"/>
      <c r="IGV324" s="1"/>
      <c r="IGW324" s="1"/>
      <c r="IGX324" s="1"/>
      <c r="IGY324" s="1"/>
      <c r="IGZ324" s="1"/>
      <c r="IHA324" s="1"/>
      <c r="IHB324" s="1"/>
      <c r="IHC324" s="1"/>
      <c r="IHD324" s="1"/>
      <c r="IHE324" s="1"/>
      <c r="IHF324" s="1"/>
      <c r="IHG324" s="1"/>
      <c r="IHH324" s="1"/>
      <c r="IHI324" s="1"/>
      <c r="IHJ324" s="1"/>
      <c r="IHK324" s="1"/>
      <c r="IHL324" s="1"/>
      <c r="IHM324" s="1"/>
      <c r="IHN324" s="1"/>
      <c r="IHO324" s="1"/>
      <c r="IHP324" s="1"/>
      <c r="IHQ324" s="1"/>
      <c r="IHR324" s="1"/>
      <c r="IHS324" s="1"/>
      <c r="IHT324" s="1"/>
      <c r="IHU324" s="1"/>
      <c r="IHV324" s="1"/>
      <c r="IHW324" s="1"/>
      <c r="IHX324" s="1"/>
      <c r="IHY324" s="1"/>
      <c r="IHZ324" s="1"/>
      <c r="IIA324" s="1"/>
      <c r="IIB324" s="1"/>
      <c r="IIC324" s="1"/>
      <c r="IID324" s="1"/>
      <c r="IIE324" s="1"/>
      <c r="IIF324" s="1"/>
      <c r="IIG324" s="1"/>
      <c r="IIH324" s="1"/>
      <c r="III324" s="1"/>
      <c r="IIJ324" s="1"/>
      <c r="IIK324" s="1"/>
      <c r="IIL324" s="1"/>
      <c r="IIM324" s="1"/>
      <c r="IIN324" s="1"/>
      <c r="IIO324" s="1"/>
      <c r="IIP324" s="1"/>
      <c r="IIQ324" s="1"/>
      <c r="IIR324" s="1"/>
      <c r="IIS324" s="1"/>
      <c r="IIT324" s="1"/>
      <c r="IIU324" s="1"/>
      <c r="IIV324" s="1"/>
      <c r="IIW324" s="1"/>
      <c r="IIX324" s="1"/>
      <c r="IIY324" s="1"/>
      <c r="IIZ324" s="1"/>
      <c r="IJA324" s="1"/>
      <c r="IJB324" s="1"/>
      <c r="IJC324" s="1"/>
      <c r="IJD324" s="1"/>
      <c r="IJE324" s="1"/>
      <c r="IJF324" s="1"/>
      <c r="IJG324" s="1"/>
      <c r="IJH324" s="1"/>
      <c r="IJI324" s="1"/>
      <c r="IJJ324" s="1"/>
      <c r="IJK324" s="1"/>
      <c r="IJL324" s="1"/>
      <c r="IJM324" s="1"/>
      <c r="IJN324" s="1"/>
      <c r="IJO324" s="1"/>
      <c r="IJP324" s="1"/>
      <c r="IJQ324" s="1"/>
      <c r="IJR324" s="1"/>
      <c r="IJS324" s="1"/>
      <c r="IJT324" s="1"/>
      <c r="IJU324" s="1"/>
      <c r="IJV324" s="1"/>
      <c r="IJW324" s="1"/>
      <c r="IJX324" s="1"/>
      <c r="IJY324" s="1"/>
      <c r="IJZ324" s="1"/>
      <c r="IKA324" s="1"/>
      <c r="IKB324" s="1"/>
      <c r="IKC324" s="1"/>
      <c r="IKD324" s="1"/>
      <c r="IKE324" s="1"/>
      <c r="IKF324" s="1"/>
      <c r="IKG324" s="1"/>
      <c r="IKH324" s="1"/>
      <c r="IKI324" s="1"/>
      <c r="IKJ324" s="1"/>
      <c r="IKK324" s="1"/>
      <c r="IKL324" s="1"/>
      <c r="IKM324" s="1"/>
      <c r="IKN324" s="1"/>
      <c r="IKO324" s="1"/>
      <c r="IKP324" s="1"/>
      <c r="IKQ324" s="1"/>
      <c r="IKR324" s="1"/>
      <c r="IKS324" s="1"/>
      <c r="IKT324" s="1"/>
      <c r="IKU324" s="1"/>
      <c r="IKV324" s="1"/>
      <c r="IKW324" s="1"/>
      <c r="IKX324" s="1"/>
      <c r="IKY324" s="1"/>
      <c r="IKZ324" s="1"/>
      <c r="ILA324" s="1"/>
      <c r="ILB324" s="1"/>
      <c r="ILC324" s="1"/>
      <c r="ILD324" s="1"/>
      <c r="ILE324" s="1"/>
      <c r="ILF324" s="1"/>
      <c r="ILG324" s="1"/>
      <c r="ILH324" s="1"/>
      <c r="ILI324" s="1"/>
      <c r="ILJ324" s="1"/>
      <c r="ILK324" s="1"/>
      <c r="ILL324" s="1"/>
      <c r="ILM324" s="1"/>
      <c r="ILN324" s="1"/>
      <c r="ILO324" s="1"/>
      <c r="ILP324" s="1"/>
      <c r="ILQ324" s="1"/>
      <c r="ILR324" s="1"/>
      <c r="ILS324" s="1"/>
      <c r="ILT324" s="1"/>
      <c r="ILU324" s="1"/>
      <c r="ILV324" s="1"/>
      <c r="ILW324" s="1"/>
      <c r="ILX324" s="1"/>
      <c r="ILY324" s="1"/>
      <c r="ILZ324" s="1"/>
      <c r="IMA324" s="1"/>
      <c r="IMB324" s="1"/>
      <c r="IMC324" s="1"/>
      <c r="IMD324" s="1"/>
      <c r="IME324" s="1"/>
      <c r="IMF324" s="1"/>
      <c r="IMG324" s="1"/>
      <c r="IMH324" s="1"/>
      <c r="IMI324" s="1"/>
      <c r="IMJ324" s="1"/>
      <c r="IMK324" s="1"/>
      <c r="IML324" s="1"/>
      <c r="IMM324" s="1"/>
      <c r="IMN324" s="1"/>
      <c r="IMO324" s="1"/>
      <c r="IMP324" s="1"/>
      <c r="IMQ324" s="1"/>
      <c r="IMR324" s="1"/>
      <c r="IMS324" s="1"/>
      <c r="IMT324" s="1"/>
      <c r="IMU324" s="1"/>
      <c r="IMV324" s="1"/>
      <c r="IMW324" s="1"/>
      <c r="IMX324" s="1"/>
      <c r="IMY324" s="1"/>
      <c r="IMZ324" s="1"/>
      <c r="INA324" s="1"/>
      <c r="INB324" s="1"/>
      <c r="INC324" s="1"/>
      <c r="IND324" s="1"/>
      <c r="INE324" s="1"/>
      <c r="INF324" s="1"/>
      <c r="ING324" s="1"/>
      <c r="INH324" s="1"/>
      <c r="INI324" s="1"/>
      <c r="INJ324" s="1"/>
      <c r="INK324" s="1"/>
      <c r="INL324" s="1"/>
      <c r="INM324" s="1"/>
      <c r="INN324" s="1"/>
      <c r="INO324" s="1"/>
      <c r="INP324" s="1"/>
      <c r="INQ324" s="1"/>
      <c r="INR324" s="1"/>
      <c r="INS324" s="1"/>
      <c r="INT324" s="1"/>
      <c r="INU324" s="1"/>
      <c r="INV324" s="1"/>
      <c r="INW324" s="1"/>
      <c r="INX324" s="1"/>
      <c r="INY324" s="1"/>
      <c r="INZ324" s="1"/>
      <c r="IOA324" s="1"/>
      <c r="IOB324" s="1"/>
      <c r="IOC324" s="1"/>
      <c r="IOD324" s="1"/>
      <c r="IOE324" s="1"/>
      <c r="IOF324" s="1"/>
      <c r="IOG324" s="1"/>
      <c r="IOH324" s="1"/>
      <c r="IOI324" s="1"/>
      <c r="IOJ324" s="1"/>
      <c r="IOK324" s="1"/>
      <c r="IOL324" s="1"/>
      <c r="IOM324" s="1"/>
      <c r="ION324" s="1"/>
      <c r="IOO324" s="1"/>
      <c r="IOP324" s="1"/>
      <c r="IOQ324" s="1"/>
      <c r="IOR324" s="1"/>
      <c r="IOS324" s="1"/>
      <c r="IOT324" s="1"/>
      <c r="IOU324" s="1"/>
      <c r="IOV324" s="1"/>
      <c r="IOW324" s="1"/>
      <c r="IOX324" s="1"/>
      <c r="IOY324" s="1"/>
      <c r="IOZ324" s="1"/>
      <c r="IPA324" s="1"/>
      <c r="IPB324" s="1"/>
      <c r="IPC324" s="1"/>
      <c r="IPD324" s="1"/>
      <c r="IPE324" s="1"/>
      <c r="IPF324" s="1"/>
      <c r="IPG324" s="1"/>
      <c r="IPH324" s="1"/>
      <c r="IPI324" s="1"/>
      <c r="IPJ324" s="1"/>
      <c r="IPK324" s="1"/>
      <c r="IPL324" s="1"/>
      <c r="IPM324" s="1"/>
      <c r="IPN324" s="1"/>
      <c r="IPO324" s="1"/>
      <c r="IPP324" s="1"/>
      <c r="IPQ324" s="1"/>
      <c r="IPR324" s="1"/>
      <c r="IPS324" s="1"/>
      <c r="IPT324" s="1"/>
      <c r="IPU324" s="1"/>
      <c r="IPV324" s="1"/>
      <c r="IPW324" s="1"/>
      <c r="IPX324" s="1"/>
      <c r="IPY324" s="1"/>
      <c r="IPZ324" s="1"/>
      <c r="IQA324" s="1"/>
      <c r="IQB324" s="1"/>
      <c r="IQC324" s="1"/>
      <c r="IQD324" s="1"/>
      <c r="IQE324" s="1"/>
      <c r="IQF324" s="1"/>
      <c r="IQG324" s="1"/>
      <c r="IQH324" s="1"/>
      <c r="IQI324" s="1"/>
      <c r="IQJ324" s="1"/>
      <c r="IQK324" s="1"/>
      <c r="IQL324" s="1"/>
      <c r="IQM324" s="1"/>
      <c r="IQN324" s="1"/>
      <c r="IQO324" s="1"/>
      <c r="IQP324" s="1"/>
      <c r="IQQ324" s="1"/>
      <c r="IQR324" s="1"/>
      <c r="IQS324" s="1"/>
      <c r="IQT324" s="1"/>
      <c r="IQU324" s="1"/>
      <c r="IQV324" s="1"/>
      <c r="IQW324" s="1"/>
      <c r="IQX324" s="1"/>
      <c r="IQY324" s="1"/>
      <c r="IQZ324" s="1"/>
      <c r="IRA324" s="1"/>
      <c r="IRB324" s="1"/>
      <c r="IRC324" s="1"/>
      <c r="IRD324" s="1"/>
      <c r="IRE324" s="1"/>
      <c r="IRF324" s="1"/>
      <c r="IRG324" s="1"/>
      <c r="IRH324" s="1"/>
      <c r="IRI324" s="1"/>
      <c r="IRJ324" s="1"/>
      <c r="IRK324" s="1"/>
      <c r="IRL324" s="1"/>
      <c r="IRM324" s="1"/>
      <c r="IRN324" s="1"/>
      <c r="IRO324" s="1"/>
      <c r="IRP324" s="1"/>
      <c r="IRQ324" s="1"/>
      <c r="IRR324" s="1"/>
      <c r="IRS324" s="1"/>
      <c r="IRT324" s="1"/>
      <c r="IRU324" s="1"/>
      <c r="IRV324" s="1"/>
      <c r="IRW324" s="1"/>
      <c r="IRX324" s="1"/>
      <c r="IRY324" s="1"/>
      <c r="IRZ324" s="1"/>
      <c r="ISA324" s="1"/>
      <c r="ISB324" s="1"/>
      <c r="ISC324" s="1"/>
      <c r="ISD324" s="1"/>
      <c r="ISE324" s="1"/>
      <c r="ISF324" s="1"/>
      <c r="ISG324" s="1"/>
      <c r="ISH324" s="1"/>
      <c r="ISI324" s="1"/>
      <c r="ISJ324" s="1"/>
      <c r="ISK324" s="1"/>
      <c r="ISL324" s="1"/>
      <c r="ISM324" s="1"/>
      <c r="ISN324" s="1"/>
      <c r="ISO324" s="1"/>
      <c r="ISP324" s="1"/>
      <c r="ISQ324" s="1"/>
      <c r="ISR324" s="1"/>
      <c r="ISS324" s="1"/>
      <c r="IST324" s="1"/>
      <c r="ISU324" s="1"/>
      <c r="ISV324" s="1"/>
      <c r="ISW324" s="1"/>
      <c r="ISX324" s="1"/>
      <c r="ISY324" s="1"/>
      <c r="ISZ324" s="1"/>
      <c r="ITA324" s="1"/>
      <c r="ITB324" s="1"/>
      <c r="ITC324" s="1"/>
      <c r="ITD324" s="1"/>
      <c r="ITE324" s="1"/>
      <c r="ITF324" s="1"/>
      <c r="ITG324" s="1"/>
      <c r="ITH324" s="1"/>
      <c r="ITI324" s="1"/>
      <c r="ITJ324" s="1"/>
      <c r="ITK324" s="1"/>
      <c r="ITL324" s="1"/>
      <c r="ITM324" s="1"/>
      <c r="ITN324" s="1"/>
      <c r="ITO324" s="1"/>
      <c r="ITP324" s="1"/>
      <c r="ITQ324" s="1"/>
      <c r="ITR324" s="1"/>
      <c r="ITS324" s="1"/>
      <c r="ITT324" s="1"/>
      <c r="ITU324" s="1"/>
      <c r="ITV324" s="1"/>
      <c r="ITW324" s="1"/>
      <c r="ITX324" s="1"/>
      <c r="ITY324" s="1"/>
      <c r="ITZ324" s="1"/>
      <c r="IUA324" s="1"/>
      <c r="IUB324" s="1"/>
      <c r="IUC324" s="1"/>
      <c r="IUD324" s="1"/>
      <c r="IUE324" s="1"/>
      <c r="IUF324" s="1"/>
      <c r="IUG324" s="1"/>
      <c r="IUH324" s="1"/>
      <c r="IUI324" s="1"/>
      <c r="IUJ324" s="1"/>
      <c r="IUK324" s="1"/>
      <c r="IUL324" s="1"/>
      <c r="IUM324" s="1"/>
      <c r="IUN324" s="1"/>
      <c r="IUO324" s="1"/>
      <c r="IUP324" s="1"/>
      <c r="IUQ324" s="1"/>
      <c r="IUR324" s="1"/>
      <c r="IUS324" s="1"/>
      <c r="IUT324" s="1"/>
      <c r="IUU324" s="1"/>
      <c r="IUV324" s="1"/>
      <c r="IUW324" s="1"/>
      <c r="IUX324" s="1"/>
      <c r="IUY324" s="1"/>
      <c r="IUZ324" s="1"/>
      <c r="IVA324" s="1"/>
      <c r="IVB324" s="1"/>
      <c r="IVC324" s="1"/>
      <c r="IVD324" s="1"/>
      <c r="IVE324" s="1"/>
      <c r="IVF324" s="1"/>
      <c r="IVG324" s="1"/>
      <c r="IVH324" s="1"/>
      <c r="IVI324" s="1"/>
      <c r="IVJ324" s="1"/>
      <c r="IVK324" s="1"/>
      <c r="IVL324" s="1"/>
      <c r="IVM324" s="1"/>
      <c r="IVN324" s="1"/>
      <c r="IVO324" s="1"/>
      <c r="IVP324" s="1"/>
      <c r="IVQ324" s="1"/>
      <c r="IVR324" s="1"/>
      <c r="IVS324" s="1"/>
      <c r="IVT324" s="1"/>
      <c r="IVU324" s="1"/>
      <c r="IVV324" s="1"/>
      <c r="IVW324" s="1"/>
      <c r="IVX324" s="1"/>
      <c r="IVY324" s="1"/>
      <c r="IVZ324" s="1"/>
      <c r="IWA324" s="1"/>
      <c r="IWB324" s="1"/>
      <c r="IWC324" s="1"/>
      <c r="IWD324" s="1"/>
      <c r="IWE324" s="1"/>
      <c r="IWF324" s="1"/>
      <c r="IWG324" s="1"/>
      <c r="IWH324" s="1"/>
      <c r="IWI324" s="1"/>
      <c r="IWJ324" s="1"/>
      <c r="IWK324" s="1"/>
      <c r="IWL324" s="1"/>
      <c r="IWM324" s="1"/>
      <c r="IWN324" s="1"/>
      <c r="IWO324" s="1"/>
      <c r="IWP324" s="1"/>
      <c r="IWQ324" s="1"/>
      <c r="IWR324" s="1"/>
      <c r="IWS324" s="1"/>
      <c r="IWT324" s="1"/>
      <c r="IWU324" s="1"/>
      <c r="IWV324" s="1"/>
      <c r="IWW324" s="1"/>
      <c r="IWX324" s="1"/>
      <c r="IWY324" s="1"/>
      <c r="IWZ324" s="1"/>
      <c r="IXA324" s="1"/>
      <c r="IXB324" s="1"/>
      <c r="IXC324" s="1"/>
      <c r="IXD324" s="1"/>
      <c r="IXE324" s="1"/>
      <c r="IXF324" s="1"/>
      <c r="IXG324" s="1"/>
      <c r="IXH324" s="1"/>
      <c r="IXI324" s="1"/>
      <c r="IXJ324" s="1"/>
      <c r="IXK324" s="1"/>
      <c r="IXL324" s="1"/>
      <c r="IXM324" s="1"/>
      <c r="IXN324" s="1"/>
      <c r="IXO324" s="1"/>
      <c r="IXP324" s="1"/>
      <c r="IXQ324" s="1"/>
      <c r="IXR324" s="1"/>
      <c r="IXS324" s="1"/>
      <c r="IXT324" s="1"/>
      <c r="IXU324" s="1"/>
      <c r="IXV324" s="1"/>
      <c r="IXW324" s="1"/>
      <c r="IXX324" s="1"/>
      <c r="IXY324" s="1"/>
      <c r="IXZ324" s="1"/>
      <c r="IYA324" s="1"/>
      <c r="IYB324" s="1"/>
      <c r="IYC324" s="1"/>
      <c r="IYD324" s="1"/>
      <c r="IYE324" s="1"/>
      <c r="IYF324" s="1"/>
      <c r="IYG324" s="1"/>
      <c r="IYH324" s="1"/>
      <c r="IYI324" s="1"/>
      <c r="IYJ324" s="1"/>
      <c r="IYK324" s="1"/>
      <c r="IYL324" s="1"/>
      <c r="IYM324" s="1"/>
      <c r="IYN324" s="1"/>
      <c r="IYO324" s="1"/>
      <c r="IYP324" s="1"/>
      <c r="IYQ324" s="1"/>
      <c r="IYR324" s="1"/>
      <c r="IYS324" s="1"/>
      <c r="IYT324" s="1"/>
      <c r="IYU324" s="1"/>
      <c r="IYV324" s="1"/>
      <c r="IYW324" s="1"/>
      <c r="IYX324" s="1"/>
      <c r="IYY324" s="1"/>
      <c r="IYZ324" s="1"/>
      <c r="IZA324" s="1"/>
      <c r="IZB324" s="1"/>
      <c r="IZC324" s="1"/>
      <c r="IZD324" s="1"/>
      <c r="IZE324" s="1"/>
      <c r="IZF324" s="1"/>
      <c r="IZG324" s="1"/>
      <c r="IZH324" s="1"/>
      <c r="IZI324" s="1"/>
      <c r="IZJ324" s="1"/>
      <c r="IZK324" s="1"/>
      <c r="IZL324" s="1"/>
      <c r="IZM324" s="1"/>
      <c r="IZN324" s="1"/>
      <c r="IZO324" s="1"/>
      <c r="IZP324" s="1"/>
      <c r="IZQ324" s="1"/>
      <c r="IZR324" s="1"/>
      <c r="IZS324" s="1"/>
      <c r="IZT324" s="1"/>
      <c r="IZU324" s="1"/>
      <c r="IZV324" s="1"/>
      <c r="IZW324" s="1"/>
      <c r="IZX324" s="1"/>
      <c r="IZY324" s="1"/>
      <c r="IZZ324" s="1"/>
      <c r="JAA324" s="1"/>
      <c r="JAB324" s="1"/>
      <c r="JAC324" s="1"/>
      <c r="JAD324" s="1"/>
      <c r="JAE324" s="1"/>
      <c r="JAF324" s="1"/>
      <c r="JAG324" s="1"/>
      <c r="JAH324" s="1"/>
      <c r="JAI324" s="1"/>
      <c r="JAJ324" s="1"/>
      <c r="JAK324" s="1"/>
      <c r="JAL324" s="1"/>
      <c r="JAM324" s="1"/>
      <c r="JAN324" s="1"/>
      <c r="JAO324" s="1"/>
      <c r="JAP324" s="1"/>
      <c r="JAQ324" s="1"/>
      <c r="JAR324" s="1"/>
      <c r="JAS324" s="1"/>
      <c r="JAT324" s="1"/>
      <c r="JAU324" s="1"/>
      <c r="JAV324" s="1"/>
      <c r="JAW324" s="1"/>
      <c r="JAX324" s="1"/>
      <c r="JAY324" s="1"/>
      <c r="JAZ324" s="1"/>
      <c r="JBA324" s="1"/>
      <c r="JBB324" s="1"/>
      <c r="JBC324" s="1"/>
      <c r="JBD324" s="1"/>
      <c r="JBE324" s="1"/>
      <c r="JBF324" s="1"/>
      <c r="JBG324" s="1"/>
      <c r="JBH324" s="1"/>
      <c r="JBI324" s="1"/>
      <c r="JBJ324" s="1"/>
      <c r="JBK324" s="1"/>
      <c r="JBL324" s="1"/>
      <c r="JBM324" s="1"/>
      <c r="JBN324" s="1"/>
      <c r="JBO324" s="1"/>
      <c r="JBP324" s="1"/>
      <c r="JBQ324" s="1"/>
      <c r="JBR324" s="1"/>
      <c r="JBS324" s="1"/>
      <c r="JBT324" s="1"/>
      <c r="JBU324" s="1"/>
      <c r="JBV324" s="1"/>
      <c r="JBW324" s="1"/>
      <c r="JBX324" s="1"/>
      <c r="JBY324" s="1"/>
      <c r="JBZ324" s="1"/>
      <c r="JCA324" s="1"/>
      <c r="JCB324" s="1"/>
      <c r="JCC324" s="1"/>
      <c r="JCD324" s="1"/>
      <c r="JCE324" s="1"/>
      <c r="JCF324" s="1"/>
      <c r="JCG324" s="1"/>
      <c r="JCH324" s="1"/>
      <c r="JCI324" s="1"/>
      <c r="JCJ324" s="1"/>
      <c r="JCK324" s="1"/>
      <c r="JCL324" s="1"/>
      <c r="JCM324" s="1"/>
      <c r="JCN324" s="1"/>
      <c r="JCO324" s="1"/>
      <c r="JCP324" s="1"/>
      <c r="JCQ324" s="1"/>
      <c r="JCR324" s="1"/>
      <c r="JCS324" s="1"/>
      <c r="JCT324" s="1"/>
      <c r="JCU324" s="1"/>
      <c r="JCV324" s="1"/>
      <c r="JCW324" s="1"/>
      <c r="JCX324" s="1"/>
      <c r="JCY324" s="1"/>
      <c r="JCZ324" s="1"/>
      <c r="JDA324" s="1"/>
      <c r="JDB324" s="1"/>
      <c r="JDC324" s="1"/>
      <c r="JDD324" s="1"/>
      <c r="JDE324" s="1"/>
      <c r="JDF324" s="1"/>
      <c r="JDG324" s="1"/>
      <c r="JDH324" s="1"/>
      <c r="JDI324" s="1"/>
      <c r="JDJ324" s="1"/>
      <c r="JDK324" s="1"/>
      <c r="JDL324" s="1"/>
      <c r="JDM324" s="1"/>
      <c r="JDN324" s="1"/>
      <c r="JDO324" s="1"/>
      <c r="JDP324" s="1"/>
      <c r="JDQ324" s="1"/>
      <c r="JDR324" s="1"/>
      <c r="JDS324" s="1"/>
      <c r="JDT324" s="1"/>
      <c r="JDU324" s="1"/>
      <c r="JDV324" s="1"/>
      <c r="JDW324" s="1"/>
      <c r="JDX324" s="1"/>
      <c r="JDY324" s="1"/>
      <c r="JDZ324" s="1"/>
      <c r="JEA324" s="1"/>
      <c r="JEB324" s="1"/>
      <c r="JEC324" s="1"/>
      <c r="JED324" s="1"/>
      <c r="JEE324" s="1"/>
      <c r="JEF324" s="1"/>
      <c r="JEG324" s="1"/>
      <c r="JEH324" s="1"/>
      <c r="JEI324" s="1"/>
      <c r="JEJ324" s="1"/>
      <c r="JEK324" s="1"/>
      <c r="JEL324" s="1"/>
      <c r="JEM324" s="1"/>
      <c r="JEN324" s="1"/>
      <c r="JEO324" s="1"/>
      <c r="JEP324" s="1"/>
      <c r="JEQ324" s="1"/>
      <c r="JER324" s="1"/>
      <c r="JES324" s="1"/>
      <c r="JET324" s="1"/>
      <c r="JEU324" s="1"/>
      <c r="JEV324" s="1"/>
      <c r="JEW324" s="1"/>
      <c r="JEX324" s="1"/>
      <c r="JEY324" s="1"/>
      <c r="JEZ324" s="1"/>
      <c r="JFA324" s="1"/>
      <c r="JFB324" s="1"/>
      <c r="JFC324" s="1"/>
      <c r="JFD324" s="1"/>
      <c r="JFE324" s="1"/>
      <c r="JFF324" s="1"/>
      <c r="JFG324" s="1"/>
      <c r="JFH324" s="1"/>
      <c r="JFI324" s="1"/>
      <c r="JFJ324" s="1"/>
      <c r="JFK324" s="1"/>
      <c r="JFL324" s="1"/>
      <c r="JFM324" s="1"/>
      <c r="JFN324" s="1"/>
      <c r="JFO324" s="1"/>
      <c r="JFP324" s="1"/>
      <c r="JFQ324" s="1"/>
      <c r="JFR324" s="1"/>
      <c r="JFS324" s="1"/>
      <c r="JFT324" s="1"/>
      <c r="JFU324" s="1"/>
      <c r="JFV324" s="1"/>
      <c r="JFW324" s="1"/>
      <c r="JFX324" s="1"/>
      <c r="JFY324" s="1"/>
      <c r="JFZ324" s="1"/>
      <c r="JGA324" s="1"/>
      <c r="JGB324" s="1"/>
      <c r="JGC324" s="1"/>
      <c r="JGD324" s="1"/>
      <c r="JGE324" s="1"/>
      <c r="JGF324" s="1"/>
      <c r="JGG324" s="1"/>
      <c r="JGH324" s="1"/>
      <c r="JGI324" s="1"/>
      <c r="JGJ324" s="1"/>
      <c r="JGK324" s="1"/>
      <c r="JGL324" s="1"/>
      <c r="JGM324" s="1"/>
      <c r="JGN324" s="1"/>
      <c r="JGO324" s="1"/>
      <c r="JGP324" s="1"/>
      <c r="JGQ324" s="1"/>
      <c r="JGR324" s="1"/>
      <c r="JGS324" s="1"/>
      <c r="JGT324" s="1"/>
      <c r="JGU324" s="1"/>
      <c r="JGV324" s="1"/>
      <c r="JGW324" s="1"/>
      <c r="JGX324" s="1"/>
      <c r="JGY324" s="1"/>
      <c r="JGZ324" s="1"/>
      <c r="JHA324" s="1"/>
      <c r="JHB324" s="1"/>
      <c r="JHC324" s="1"/>
      <c r="JHD324" s="1"/>
      <c r="JHE324" s="1"/>
      <c r="JHF324" s="1"/>
      <c r="JHG324" s="1"/>
      <c r="JHH324" s="1"/>
      <c r="JHI324" s="1"/>
      <c r="JHJ324" s="1"/>
      <c r="JHK324" s="1"/>
      <c r="JHL324" s="1"/>
      <c r="JHM324" s="1"/>
      <c r="JHN324" s="1"/>
      <c r="JHO324" s="1"/>
      <c r="JHP324" s="1"/>
      <c r="JHQ324" s="1"/>
      <c r="JHR324" s="1"/>
      <c r="JHS324" s="1"/>
      <c r="JHT324" s="1"/>
      <c r="JHU324" s="1"/>
      <c r="JHV324" s="1"/>
      <c r="JHW324" s="1"/>
      <c r="JHX324" s="1"/>
      <c r="JHY324" s="1"/>
      <c r="JHZ324" s="1"/>
      <c r="JIA324" s="1"/>
      <c r="JIB324" s="1"/>
      <c r="JIC324" s="1"/>
      <c r="JID324" s="1"/>
      <c r="JIE324" s="1"/>
      <c r="JIF324" s="1"/>
      <c r="JIG324" s="1"/>
      <c r="JIH324" s="1"/>
      <c r="JII324" s="1"/>
      <c r="JIJ324" s="1"/>
      <c r="JIK324" s="1"/>
      <c r="JIL324" s="1"/>
      <c r="JIM324" s="1"/>
      <c r="JIN324" s="1"/>
      <c r="JIO324" s="1"/>
      <c r="JIP324" s="1"/>
      <c r="JIQ324" s="1"/>
      <c r="JIR324" s="1"/>
      <c r="JIS324" s="1"/>
      <c r="JIT324" s="1"/>
      <c r="JIU324" s="1"/>
      <c r="JIV324" s="1"/>
      <c r="JIW324" s="1"/>
      <c r="JIX324" s="1"/>
      <c r="JIY324" s="1"/>
      <c r="JIZ324" s="1"/>
      <c r="JJA324" s="1"/>
      <c r="JJB324" s="1"/>
      <c r="JJC324" s="1"/>
      <c r="JJD324" s="1"/>
      <c r="JJE324" s="1"/>
      <c r="JJF324" s="1"/>
      <c r="JJG324" s="1"/>
      <c r="JJH324" s="1"/>
      <c r="JJI324" s="1"/>
      <c r="JJJ324" s="1"/>
      <c r="JJK324" s="1"/>
      <c r="JJL324" s="1"/>
      <c r="JJM324" s="1"/>
      <c r="JJN324" s="1"/>
      <c r="JJO324" s="1"/>
      <c r="JJP324" s="1"/>
      <c r="JJQ324" s="1"/>
      <c r="JJR324" s="1"/>
      <c r="JJS324" s="1"/>
      <c r="JJT324" s="1"/>
      <c r="JJU324" s="1"/>
      <c r="JJV324" s="1"/>
      <c r="JJW324" s="1"/>
      <c r="JJX324" s="1"/>
      <c r="JJY324" s="1"/>
      <c r="JJZ324" s="1"/>
      <c r="JKA324" s="1"/>
      <c r="JKB324" s="1"/>
      <c r="JKC324" s="1"/>
      <c r="JKD324" s="1"/>
      <c r="JKE324" s="1"/>
      <c r="JKF324" s="1"/>
      <c r="JKG324" s="1"/>
      <c r="JKH324" s="1"/>
      <c r="JKI324" s="1"/>
      <c r="JKJ324" s="1"/>
      <c r="JKK324" s="1"/>
      <c r="JKL324" s="1"/>
      <c r="JKM324" s="1"/>
      <c r="JKN324" s="1"/>
      <c r="JKO324" s="1"/>
      <c r="JKP324" s="1"/>
      <c r="JKQ324" s="1"/>
      <c r="JKR324" s="1"/>
      <c r="JKS324" s="1"/>
      <c r="JKT324" s="1"/>
      <c r="JKU324" s="1"/>
      <c r="JKV324" s="1"/>
      <c r="JKW324" s="1"/>
      <c r="JKX324" s="1"/>
      <c r="JKY324" s="1"/>
      <c r="JKZ324" s="1"/>
      <c r="JLA324" s="1"/>
      <c r="JLB324" s="1"/>
      <c r="JLC324" s="1"/>
      <c r="JLD324" s="1"/>
      <c r="JLE324" s="1"/>
      <c r="JLF324" s="1"/>
      <c r="JLG324" s="1"/>
      <c r="JLH324" s="1"/>
      <c r="JLI324" s="1"/>
      <c r="JLJ324" s="1"/>
      <c r="JLK324" s="1"/>
      <c r="JLL324" s="1"/>
      <c r="JLM324" s="1"/>
      <c r="JLN324" s="1"/>
      <c r="JLO324" s="1"/>
      <c r="JLP324" s="1"/>
      <c r="JLQ324" s="1"/>
      <c r="JLR324" s="1"/>
      <c r="JLS324" s="1"/>
      <c r="JLT324" s="1"/>
      <c r="JLU324" s="1"/>
      <c r="JLV324" s="1"/>
      <c r="JLW324" s="1"/>
      <c r="JLX324" s="1"/>
      <c r="JLY324" s="1"/>
      <c r="JLZ324" s="1"/>
      <c r="JMA324" s="1"/>
      <c r="JMB324" s="1"/>
      <c r="JMC324" s="1"/>
      <c r="JMD324" s="1"/>
      <c r="JME324" s="1"/>
      <c r="JMF324" s="1"/>
      <c r="JMG324" s="1"/>
      <c r="JMH324" s="1"/>
      <c r="JMI324" s="1"/>
      <c r="JMJ324" s="1"/>
      <c r="JMK324" s="1"/>
      <c r="JML324" s="1"/>
      <c r="JMM324" s="1"/>
      <c r="JMN324" s="1"/>
      <c r="JMO324" s="1"/>
      <c r="JMP324" s="1"/>
      <c r="JMQ324" s="1"/>
      <c r="JMR324" s="1"/>
      <c r="JMS324" s="1"/>
      <c r="JMT324" s="1"/>
      <c r="JMU324" s="1"/>
      <c r="JMV324" s="1"/>
      <c r="JMW324" s="1"/>
      <c r="JMX324" s="1"/>
      <c r="JMY324" s="1"/>
      <c r="JMZ324" s="1"/>
      <c r="JNA324" s="1"/>
      <c r="JNB324" s="1"/>
      <c r="JNC324" s="1"/>
      <c r="JND324" s="1"/>
      <c r="JNE324" s="1"/>
      <c r="JNF324" s="1"/>
      <c r="JNG324" s="1"/>
      <c r="JNH324" s="1"/>
      <c r="JNI324" s="1"/>
      <c r="JNJ324" s="1"/>
      <c r="JNK324" s="1"/>
      <c r="JNL324" s="1"/>
      <c r="JNM324" s="1"/>
      <c r="JNN324" s="1"/>
      <c r="JNO324" s="1"/>
      <c r="JNP324" s="1"/>
      <c r="JNQ324" s="1"/>
      <c r="JNR324" s="1"/>
      <c r="JNS324" s="1"/>
      <c r="JNT324" s="1"/>
      <c r="JNU324" s="1"/>
      <c r="JNV324" s="1"/>
      <c r="JNW324" s="1"/>
      <c r="JNX324" s="1"/>
      <c r="JNY324" s="1"/>
      <c r="JNZ324" s="1"/>
      <c r="JOA324" s="1"/>
      <c r="JOB324" s="1"/>
      <c r="JOC324" s="1"/>
      <c r="JOD324" s="1"/>
      <c r="JOE324" s="1"/>
      <c r="JOF324" s="1"/>
      <c r="JOG324" s="1"/>
      <c r="JOH324" s="1"/>
      <c r="JOI324" s="1"/>
      <c r="JOJ324" s="1"/>
      <c r="JOK324" s="1"/>
      <c r="JOL324" s="1"/>
      <c r="JOM324" s="1"/>
      <c r="JON324" s="1"/>
      <c r="JOO324" s="1"/>
      <c r="JOP324" s="1"/>
      <c r="JOQ324" s="1"/>
      <c r="JOR324" s="1"/>
      <c r="JOS324" s="1"/>
      <c r="JOT324" s="1"/>
      <c r="JOU324" s="1"/>
      <c r="JOV324" s="1"/>
      <c r="JOW324" s="1"/>
      <c r="JOX324" s="1"/>
      <c r="JOY324" s="1"/>
      <c r="JOZ324" s="1"/>
      <c r="JPA324" s="1"/>
      <c r="JPB324" s="1"/>
      <c r="JPC324" s="1"/>
      <c r="JPD324" s="1"/>
      <c r="JPE324" s="1"/>
      <c r="JPF324" s="1"/>
      <c r="JPG324" s="1"/>
      <c r="JPH324" s="1"/>
      <c r="JPI324" s="1"/>
      <c r="JPJ324" s="1"/>
      <c r="JPK324" s="1"/>
      <c r="JPL324" s="1"/>
      <c r="JPM324" s="1"/>
      <c r="JPN324" s="1"/>
      <c r="JPO324" s="1"/>
      <c r="JPP324" s="1"/>
      <c r="JPQ324" s="1"/>
      <c r="JPR324" s="1"/>
      <c r="JPS324" s="1"/>
      <c r="JPT324" s="1"/>
      <c r="JPU324" s="1"/>
      <c r="JPV324" s="1"/>
      <c r="JPW324" s="1"/>
      <c r="JPX324" s="1"/>
      <c r="JPY324" s="1"/>
      <c r="JPZ324" s="1"/>
      <c r="JQA324" s="1"/>
      <c r="JQB324" s="1"/>
      <c r="JQC324" s="1"/>
      <c r="JQD324" s="1"/>
      <c r="JQE324" s="1"/>
      <c r="JQF324" s="1"/>
      <c r="JQG324" s="1"/>
      <c r="JQH324" s="1"/>
      <c r="JQI324" s="1"/>
      <c r="JQJ324" s="1"/>
      <c r="JQK324" s="1"/>
      <c r="JQL324" s="1"/>
      <c r="JQM324" s="1"/>
      <c r="JQN324" s="1"/>
      <c r="JQO324" s="1"/>
      <c r="JQP324" s="1"/>
      <c r="JQQ324" s="1"/>
      <c r="JQR324" s="1"/>
      <c r="JQS324" s="1"/>
      <c r="JQT324" s="1"/>
      <c r="JQU324" s="1"/>
      <c r="JQV324" s="1"/>
      <c r="JQW324" s="1"/>
      <c r="JQX324" s="1"/>
      <c r="JQY324" s="1"/>
      <c r="JQZ324" s="1"/>
      <c r="JRA324" s="1"/>
      <c r="JRB324" s="1"/>
      <c r="JRC324" s="1"/>
      <c r="JRD324" s="1"/>
      <c r="JRE324" s="1"/>
      <c r="JRF324" s="1"/>
      <c r="JRG324" s="1"/>
      <c r="JRH324" s="1"/>
      <c r="JRI324" s="1"/>
      <c r="JRJ324" s="1"/>
      <c r="JRK324" s="1"/>
      <c r="JRL324" s="1"/>
      <c r="JRM324" s="1"/>
      <c r="JRN324" s="1"/>
      <c r="JRO324" s="1"/>
      <c r="JRP324" s="1"/>
      <c r="JRQ324" s="1"/>
      <c r="JRR324" s="1"/>
      <c r="JRS324" s="1"/>
      <c r="JRT324" s="1"/>
      <c r="JRU324" s="1"/>
      <c r="JRV324" s="1"/>
      <c r="JRW324" s="1"/>
      <c r="JRX324" s="1"/>
      <c r="JRY324" s="1"/>
      <c r="JRZ324" s="1"/>
      <c r="JSA324" s="1"/>
      <c r="JSB324" s="1"/>
      <c r="JSC324" s="1"/>
      <c r="JSD324" s="1"/>
      <c r="JSE324" s="1"/>
      <c r="JSF324" s="1"/>
      <c r="JSG324" s="1"/>
      <c r="JSH324" s="1"/>
      <c r="JSI324" s="1"/>
      <c r="JSJ324" s="1"/>
      <c r="JSK324" s="1"/>
      <c r="JSL324" s="1"/>
      <c r="JSM324" s="1"/>
      <c r="JSN324" s="1"/>
      <c r="JSO324" s="1"/>
      <c r="JSP324" s="1"/>
      <c r="JSQ324" s="1"/>
      <c r="JSR324" s="1"/>
      <c r="JSS324" s="1"/>
      <c r="JST324" s="1"/>
      <c r="JSU324" s="1"/>
      <c r="JSV324" s="1"/>
      <c r="JSW324" s="1"/>
      <c r="JSX324" s="1"/>
      <c r="JSY324" s="1"/>
      <c r="JSZ324" s="1"/>
      <c r="JTA324" s="1"/>
      <c r="JTB324" s="1"/>
      <c r="JTC324" s="1"/>
      <c r="JTD324" s="1"/>
      <c r="JTE324" s="1"/>
      <c r="JTF324" s="1"/>
      <c r="JTG324" s="1"/>
      <c r="JTH324" s="1"/>
      <c r="JTI324" s="1"/>
      <c r="JTJ324" s="1"/>
      <c r="JTK324" s="1"/>
      <c r="JTL324" s="1"/>
      <c r="JTM324" s="1"/>
      <c r="JTN324" s="1"/>
      <c r="JTO324" s="1"/>
      <c r="JTP324" s="1"/>
      <c r="JTQ324" s="1"/>
      <c r="JTR324" s="1"/>
      <c r="JTS324" s="1"/>
      <c r="JTT324" s="1"/>
      <c r="JTU324" s="1"/>
      <c r="JTV324" s="1"/>
      <c r="JTW324" s="1"/>
      <c r="JTX324" s="1"/>
      <c r="JTY324" s="1"/>
      <c r="JTZ324" s="1"/>
      <c r="JUA324" s="1"/>
      <c r="JUB324" s="1"/>
      <c r="JUC324" s="1"/>
      <c r="JUD324" s="1"/>
      <c r="JUE324" s="1"/>
      <c r="JUF324" s="1"/>
      <c r="JUG324" s="1"/>
      <c r="JUH324" s="1"/>
      <c r="JUI324" s="1"/>
      <c r="JUJ324" s="1"/>
      <c r="JUK324" s="1"/>
      <c r="JUL324" s="1"/>
      <c r="JUM324" s="1"/>
      <c r="JUN324" s="1"/>
      <c r="JUO324" s="1"/>
      <c r="JUP324" s="1"/>
      <c r="JUQ324" s="1"/>
      <c r="JUR324" s="1"/>
      <c r="JUS324" s="1"/>
      <c r="JUT324" s="1"/>
      <c r="JUU324" s="1"/>
      <c r="JUV324" s="1"/>
      <c r="JUW324" s="1"/>
      <c r="JUX324" s="1"/>
      <c r="JUY324" s="1"/>
      <c r="JUZ324" s="1"/>
      <c r="JVA324" s="1"/>
      <c r="JVB324" s="1"/>
      <c r="JVC324" s="1"/>
      <c r="JVD324" s="1"/>
      <c r="JVE324" s="1"/>
      <c r="JVF324" s="1"/>
      <c r="JVG324" s="1"/>
      <c r="JVH324" s="1"/>
      <c r="JVI324" s="1"/>
      <c r="JVJ324" s="1"/>
      <c r="JVK324" s="1"/>
      <c r="JVL324" s="1"/>
      <c r="JVM324" s="1"/>
      <c r="JVN324" s="1"/>
      <c r="JVO324" s="1"/>
      <c r="JVP324" s="1"/>
      <c r="JVQ324" s="1"/>
      <c r="JVR324" s="1"/>
      <c r="JVS324" s="1"/>
      <c r="JVT324" s="1"/>
      <c r="JVU324" s="1"/>
      <c r="JVV324" s="1"/>
      <c r="JVW324" s="1"/>
      <c r="JVX324" s="1"/>
      <c r="JVY324" s="1"/>
      <c r="JVZ324" s="1"/>
      <c r="JWA324" s="1"/>
      <c r="JWB324" s="1"/>
      <c r="JWC324" s="1"/>
      <c r="JWD324" s="1"/>
      <c r="JWE324" s="1"/>
      <c r="JWF324" s="1"/>
      <c r="JWG324" s="1"/>
      <c r="JWH324" s="1"/>
      <c r="JWI324" s="1"/>
      <c r="JWJ324" s="1"/>
      <c r="JWK324" s="1"/>
      <c r="JWL324" s="1"/>
      <c r="JWM324" s="1"/>
      <c r="JWN324" s="1"/>
      <c r="JWO324" s="1"/>
      <c r="JWP324" s="1"/>
      <c r="JWQ324" s="1"/>
      <c r="JWR324" s="1"/>
      <c r="JWS324" s="1"/>
      <c r="JWT324" s="1"/>
      <c r="JWU324" s="1"/>
      <c r="JWV324" s="1"/>
      <c r="JWW324" s="1"/>
      <c r="JWX324" s="1"/>
      <c r="JWY324" s="1"/>
      <c r="JWZ324" s="1"/>
      <c r="JXA324" s="1"/>
      <c r="JXB324" s="1"/>
      <c r="JXC324" s="1"/>
      <c r="JXD324" s="1"/>
      <c r="JXE324" s="1"/>
      <c r="JXF324" s="1"/>
      <c r="JXG324" s="1"/>
      <c r="JXH324" s="1"/>
      <c r="JXI324" s="1"/>
      <c r="JXJ324" s="1"/>
      <c r="JXK324" s="1"/>
      <c r="JXL324" s="1"/>
      <c r="JXM324" s="1"/>
      <c r="JXN324" s="1"/>
      <c r="JXO324" s="1"/>
      <c r="JXP324" s="1"/>
      <c r="JXQ324" s="1"/>
      <c r="JXR324" s="1"/>
      <c r="JXS324" s="1"/>
      <c r="JXT324" s="1"/>
      <c r="JXU324" s="1"/>
      <c r="JXV324" s="1"/>
      <c r="JXW324" s="1"/>
      <c r="JXX324" s="1"/>
      <c r="JXY324" s="1"/>
      <c r="JXZ324" s="1"/>
      <c r="JYA324" s="1"/>
      <c r="JYB324" s="1"/>
      <c r="JYC324" s="1"/>
      <c r="JYD324" s="1"/>
      <c r="JYE324" s="1"/>
      <c r="JYF324" s="1"/>
      <c r="JYG324" s="1"/>
      <c r="JYH324" s="1"/>
      <c r="JYI324" s="1"/>
      <c r="JYJ324" s="1"/>
      <c r="JYK324" s="1"/>
      <c r="JYL324" s="1"/>
      <c r="JYM324" s="1"/>
      <c r="JYN324" s="1"/>
      <c r="JYO324" s="1"/>
      <c r="JYP324" s="1"/>
      <c r="JYQ324" s="1"/>
      <c r="JYR324" s="1"/>
      <c r="JYS324" s="1"/>
      <c r="JYT324" s="1"/>
      <c r="JYU324" s="1"/>
      <c r="JYV324" s="1"/>
      <c r="JYW324" s="1"/>
      <c r="JYX324" s="1"/>
      <c r="JYY324" s="1"/>
      <c r="JYZ324" s="1"/>
      <c r="JZA324" s="1"/>
      <c r="JZB324" s="1"/>
      <c r="JZC324" s="1"/>
      <c r="JZD324" s="1"/>
      <c r="JZE324" s="1"/>
      <c r="JZF324" s="1"/>
      <c r="JZG324" s="1"/>
      <c r="JZH324" s="1"/>
      <c r="JZI324" s="1"/>
      <c r="JZJ324" s="1"/>
      <c r="JZK324" s="1"/>
      <c r="JZL324" s="1"/>
      <c r="JZM324" s="1"/>
      <c r="JZN324" s="1"/>
      <c r="JZO324" s="1"/>
      <c r="JZP324" s="1"/>
      <c r="JZQ324" s="1"/>
      <c r="JZR324" s="1"/>
      <c r="JZS324" s="1"/>
      <c r="JZT324" s="1"/>
      <c r="JZU324" s="1"/>
      <c r="JZV324" s="1"/>
      <c r="JZW324" s="1"/>
      <c r="JZX324" s="1"/>
      <c r="JZY324" s="1"/>
      <c r="JZZ324" s="1"/>
      <c r="KAA324" s="1"/>
      <c r="KAB324" s="1"/>
      <c r="KAC324" s="1"/>
      <c r="KAD324" s="1"/>
      <c r="KAE324" s="1"/>
      <c r="KAF324" s="1"/>
      <c r="KAG324" s="1"/>
      <c r="KAH324" s="1"/>
      <c r="KAI324" s="1"/>
      <c r="KAJ324" s="1"/>
      <c r="KAK324" s="1"/>
      <c r="KAL324" s="1"/>
      <c r="KAM324" s="1"/>
      <c r="KAN324" s="1"/>
      <c r="KAO324" s="1"/>
      <c r="KAP324" s="1"/>
      <c r="KAQ324" s="1"/>
      <c r="KAR324" s="1"/>
      <c r="KAS324" s="1"/>
      <c r="KAT324" s="1"/>
      <c r="KAU324" s="1"/>
      <c r="KAV324" s="1"/>
      <c r="KAW324" s="1"/>
      <c r="KAX324" s="1"/>
      <c r="KAY324" s="1"/>
      <c r="KAZ324" s="1"/>
      <c r="KBA324" s="1"/>
      <c r="KBB324" s="1"/>
      <c r="KBC324" s="1"/>
      <c r="KBD324" s="1"/>
      <c r="KBE324" s="1"/>
      <c r="KBF324" s="1"/>
      <c r="KBG324" s="1"/>
      <c r="KBH324" s="1"/>
      <c r="KBI324" s="1"/>
      <c r="KBJ324" s="1"/>
      <c r="KBK324" s="1"/>
      <c r="KBL324" s="1"/>
      <c r="KBM324" s="1"/>
      <c r="KBN324" s="1"/>
      <c r="KBO324" s="1"/>
      <c r="KBP324" s="1"/>
      <c r="KBQ324" s="1"/>
      <c r="KBR324" s="1"/>
      <c r="KBS324" s="1"/>
      <c r="KBT324" s="1"/>
      <c r="KBU324" s="1"/>
      <c r="KBV324" s="1"/>
      <c r="KBW324" s="1"/>
      <c r="KBX324" s="1"/>
      <c r="KBY324" s="1"/>
      <c r="KBZ324" s="1"/>
      <c r="KCA324" s="1"/>
      <c r="KCB324" s="1"/>
      <c r="KCC324" s="1"/>
      <c r="KCD324" s="1"/>
      <c r="KCE324" s="1"/>
      <c r="KCF324" s="1"/>
      <c r="KCG324" s="1"/>
      <c r="KCH324" s="1"/>
      <c r="KCI324" s="1"/>
      <c r="KCJ324" s="1"/>
      <c r="KCK324" s="1"/>
      <c r="KCL324" s="1"/>
      <c r="KCM324" s="1"/>
      <c r="KCN324" s="1"/>
      <c r="KCO324" s="1"/>
      <c r="KCP324" s="1"/>
      <c r="KCQ324" s="1"/>
      <c r="KCR324" s="1"/>
      <c r="KCS324" s="1"/>
      <c r="KCT324" s="1"/>
      <c r="KCU324" s="1"/>
      <c r="KCV324" s="1"/>
      <c r="KCW324" s="1"/>
      <c r="KCX324" s="1"/>
      <c r="KCY324" s="1"/>
      <c r="KCZ324" s="1"/>
      <c r="KDA324" s="1"/>
      <c r="KDB324" s="1"/>
      <c r="KDC324" s="1"/>
      <c r="KDD324" s="1"/>
      <c r="KDE324" s="1"/>
      <c r="KDF324" s="1"/>
      <c r="KDG324" s="1"/>
      <c r="KDH324" s="1"/>
      <c r="KDI324" s="1"/>
      <c r="KDJ324" s="1"/>
      <c r="KDK324" s="1"/>
      <c r="KDL324" s="1"/>
      <c r="KDM324" s="1"/>
      <c r="KDN324" s="1"/>
      <c r="KDO324" s="1"/>
      <c r="KDP324" s="1"/>
      <c r="KDQ324" s="1"/>
      <c r="KDR324" s="1"/>
      <c r="KDS324" s="1"/>
      <c r="KDT324" s="1"/>
      <c r="KDU324" s="1"/>
      <c r="KDV324" s="1"/>
      <c r="KDW324" s="1"/>
      <c r="KDX324" s="1"/>
      <c r="KDY324" s="1"/>
      <c r="KDZ324" s="1"/>
      <c r="KEA324" s="1"/>
      <c r="KEB324" s="1"/>
      <c r="KEC324" s="1"/>
      <c r="KED324" s="1"/>
      <c r="KEE324" s="1"/>
      <c r="KEF324" s="1"/>
      <c r="KEG324" s="1"/>
      <c r="KEH324" s="1"/>
      <c r="KEI324" s="1"/>
      <c r="KEJ324" s="1"/>
      <c r="KEK324" s="1"/>
      <c r="KEL324" s="1"/>
      <c r="KEM324" s="1"/>
      <c r="KEN324" s="1"/>
      <c r="KEO324" s="1"/>
      <c r="KEP324" s="1"/>
      <c r="KEQ324" s="1"/>
      <c r="KER324" s="1"/>
      <c r="KES324" s="1"/>
      <c r="KET324" s="1"/>
      <c r="KEU324" s="1"/>
      <c r="KEV324" s="1"/>
      <c r="KEW324" s="1"/>
      <c r="KEX324" s="1"/>
      <c r="KEY324" s="1"/>
      <c r="KEZ324" s="1"/>
      <c r="KFA324" s="1"/>
      <c r="KFB324" s="1"/>
      <c r="KFC324" s="1"/>
      <c r="KFD324" s="1"/>
      <c r="KFE324" s="1"/>
      <c r="KFF324" s="1"/>
      <c r="KFG324" s="1"/>
      <c r="KFH324" s="1"/>
      <c r="KFI324" s="1"/>
      <c r="KFJ324" s="1"/>
      <c r="KFK324" s="1"/>
      <c r="KFL324" s="1"/>
      <c r="KFM324" s="1"/>
      <c r="KFN324" s="1"/>
      <c r="KFO324" s="1"/>
      <c r="KFP324" s="1"/>
      <c r="KFQ324" s="1"/>
      <c r="KFR324" s="1"/>
      <c r="KFS324" s="1"/>
      <c r="KFT324" s="1"/>
      <c r="KFU324" s="1"/>
      <c r="KFV324" s="1"/>
      <c r="KFW324" s="1"/>
      <c r="KFX324" s="1"/>
      <c r="KFY324" s="1"/>
      <c r="KFZ324" s="1"/>
      <c r="KGA324" s="1"/>
      <c r="KGB324" s="1"/>
      <c r="KGC324" s="1"/>
      <c r="KGD324" s="1"/>
      <c r="KGE324" s="1"/>
      <c r="KGF324" s="1"/>
      <c r="KGG324" s="1"/>
      <c r="KGH324" s="1"/>
      <c r="KGI324" s="1"/>
      <c r="KGJ324" s="1"/>
      <c r="KGK324" s="1"/>
      <c r="KGL324" s="1"/>
      <c r="KGM324" s="1"/>
      <c r="KGN324" s="1"/>
      <c r="KGO324" s="1"/>
      <c r="KGP324" s="1"/>
      <c r="KGQ324" s="1"/>
      <c r="KGR324" s="1"/>
      <c r="KGS324" s="1"/>
      <c r="KGT324" s="1"/>
      <c r="KGU324" s="1"/>
      <c r="KGV324" s="1"/>
      <c r="KGW324" s="1"/>
      <c r="KGX324" s="1"/>
      <c r="KGY324" s="1"/>
      <c r="KGZ324" s="1"/>
      <c r="KHA324" s="1"/>
      <c r="KHB324" s="1"/>
      <c r="KHC324" s="1"/>
      <c r="KHD324" s="1"/>
      <c r="KHE324" s="1"/>
      <c r="KHF324" s="1"/>
      <c r="KHG324" s="1"/>
      <c r="KHH324" s="1"/>
      <c r="KHI324" s="1"/>
      <c r="KHJ324" s="1"/>
      <c r="KHK324" s="1"/>
      <c r="KHL324" s="1"/>
      <c r="KHM324" s="1"/>
      <c r="KHN324" s="1"/>
      <c r="KHO324" s="1"/>
      <c r="KHP324" s="1"/>
      <c r="KHQ324" s="1"/>
      <c r="KHR324" s="1"/>
      <c r="KHS324" s="1"/>
      <c r="KHT324" s="1"/>
      <c r="KHU324" s="1"/>
      <c r="KHV324" s="1"/>
      <c r="KHW324" s="1"/>
      <c r="KHX324" s="1"/>
      <c r="KHY324" s="1"/>
      <c r="KHZ324" s="1"/>
      <c r="KIA324" s="1"/>
      <c r="KIB324" s="1"/>
      <c r="KIC324" s="1"/>
      <c r="KID324" s="1"/>
      <c r="KIE324" s="1"/>
      <c r="KIF324" s="1"/>
      <c r="KIG324" s="1"/>
      <c r="KIH324" s="1"/>
      <c r="KII324" s="1"/>
      <c r="KIJ324" s="1"/>
      <c r="KIK324" s="1"/>
      <c r="KIL324" s="1"/>
      <c r="KIM324" s="1"/>
      <c r="KIN324" s="1"/>
      <c r="KIO324" s="1"/>
      <c r="KIP324" s="1"/>
      <c r="KIQ324" s="1"/>
      <c r="KIR324" s="1"/>
      <c r="KIS324" s="1"/>
      <c r="KIT324" s="1"/>
      <c r="KIU324" s="1"/>
      <c r="KIV324" s="1"/>
      <c r="KIW324" s="1"/>
      <c r="KIX324" s="1"/>
      <c r="KIY324" s="1"/>
      <c r="KIZ324" s="1"/>
      <c r="KJA324" s="1"/>
      <c r="KJB324" s="1"/>
      <c r="KJC324" s="1"/>
      <c r="KJD324" s="1"/>
      <c r="KJE324" s="1"/>
      <c r="KJF324" s="1"/>
      <c r="KJG324" s="1"/>
      <c r="KJH324" s="1"/>
      <c r="KJI324" s="1"/>
      <c r="KJJ324" s="1"/>
      <c r="KJK324" s="1"/>
      <c r="KJL324" s="1"/>
      <c r="KJM324" s="1"/>
      <c r="KJN324" s="1"/>
      <c r="KJO324" s="1"/>
      <c r="KJP324" s="1"/>
      <c r="KJQ324" s="1"/>
      <c r="KJR324" s="1"/>
      <c r="KJS324" s="1"/>
      <c r="KJT324" s="1"/>
      <c r="KJU324" s="1"/>
      <c r="KJV324" s="1"/>
      <c r="KJW324" s="1"/>
      <c r="KJX324" s="1"/>
      <c r="KJY324" s="1"/>
      <c r="KJZ324" s="1"/>
      <c r="KKA324" s="1"/>
      <c r="KKB324" s="1"/>
      <c r="KKC324" s="1"/>
      <c r="KKD324" s="1"/>
      <c r="KKE324" s="1"/>
      <c r="KKF324" s="1"/>
      <c r="KKG324" s="1"/>
      <c r="KKH324" s="1"/>
      <c r="KKI324" s="1"/>
      <c r="KKJ324" s="1"/>
      <c r="KKK324" s="1"/>
      <c r="KKL324" s="1"/>
      <c r="KKM324" s="1"/>
      <c r="KKN324" s="1"/>
      <c r="KKO324" s="1"/>
      <c r="KKP324" s="1"/>
      <c r="KKQ324" s="1"/>
      <c r="KKR324" s="1"/>
      <c r="KKS324" s="1"/>
      <c r="KKT324" s="1"/>
      <c r="KKU324" s="1"/>
      <c r="KKV324" s="1"/>
      <c r="KKW324" s="1"/>
      <c r="KKX324" s="1"/>
      <c r="KKY324" s="1"/>
      <c r="KKZ324" s="1"/>
      <c r="KLA324" s="1"/>
      <c r="KLB324" s="1"/>
      <c r="KLC324" s="1"/>
      <c r="KLD324" s="1"/>
      <c r="KLE324" s="1"/>
      <c r="KLF324" s="1"/>
      <c r="KLG324" s="1"/>
      <c r="KLH324" s="1"/>
      <c r="KLI324" s="1"/>
      <c r="KLJ324" s="1"/>
      <c r="KLK324" s="1"/>
      <c r="KLL324" s="1"/>
      <c r="KLM324" s="1"/>
      <c r="KLN324" s="1"/>
      <c r="KLO324" s="1"/>
      <c r="KLP324" s="1"/>
      <c r="KLQ324" s="1"/>
      <c r="KLR324" s="1"/>
      <c r="KLS324" s="1"/>
      <c r="KLT324" s="1"/>
      <c r="KLU324" s="1"/>
      <c r="KLV324" s="1"/>
      <c r="KLW324" s="1"/>
      <c r="KLX324" s="1"/>
      <c r="KLY324" s="1"/>
      <c r="KLZ324" s="1"/>
      <c r="KMA324" s="1"/>
      <c r="KMB324" s="1"/>
      <c r="KMC324" s="1"/>
      <c r="KMD324" s="1"/>
      <c r="KME324" s="1"/>
      <c r="KMF324" s="1"/>
      <c r="KMG324" s="1"/>
      <c r="KMH324" s="1"/>
      <c r="KMI324" s="1"/>
      <c r="KMJ324" s="1"/>
      <c r="KMK324" s="1"/>
      <c r="KML324" s="1"/>
      <c r="KMM324" s="1"/>
      <c r="KMN324" s="1"/>
      <c r="KMO324" s="1"/>
      <c r="KMP324" s="1"/>
      <c r="KMQ324" s="1"/>
      <c r="KMR324" s="1"/>
      <c r="KMS324" s="1"/>
      <c r="KMT324" s="1"/>
      <c r="KMU324" s="1"/>
      <c r="KMV324" s="1"/>
      <c r="KMW324" s="1"/>
      <c r="KMX324" s="1"/>
      <c r="KMY324" s="1"/>
      <c r="KMZ324" s="1"/>
      <c r="KNA324" s="1"/>
      <c r="KNB324" s="1"/>
      <c r="KNC324" s="1"/>
      <c r="KND324" s="1"/>
      <c r="KNE324" s="1"/>
      <c r="KNF324" s="1"/>
      <c r="KNG324" s="1"/>
      <c r="KNH324" s="1"/>
      <c r="KNI324" s="1"/>
      <c r="KNJ324" s="1"/>
      <c r="KNK324" s="1"/>
      <c r="KNL324" s="1"/>
      <c r="KNM324" s="1"/>
      <c r="KNN324" s="1"/>
      <c r="KNO324" s="1"/>
      <c r="KNP324" s="1"/>
      <c r="KNQ324" s="1"/>
      <c r="KNR324" s="1"/>
      <c r="KNS324" s="1"/>
      <c r="KNT324" s="1"/>
      <c r="KNU324" s="1"/>
      <c r="KNV324" s="1"/>
      <c r="KNW324" s="1"/>
      <c r="KNX324" s="1"/>
      <c r="KNY324" s="1"/>
      <c r="KNZ324" s="1"/>
      <c r="KOA324" s="1"/>
      <c r="KOB324" s="1"/>
      <c r="KOC324" s="1"/>
      <c r="KOD324" s="1"/>
      <c r="KOE324" s="1"/>
      <c r="KOF324" s="1"/>
      <c r="KOG324" s="1"/>
      <c r="KOH324" s="1"/>
      <c r="KOI324" s="1"/>
      <c r="KOJ324" s="1"/>
      <c r="KOK324" s="1"/>
      <c r="KOL324" s="1"/>
      <c r="KOM324" s="1"/>
      <c r="KON324" s="1"/>
      <c r="KOO324" s="1"/>
      <c r="KOP324" s="1"/>
      <c r="KOQ324" s="1"/>
      <c r="KOR324" s="1"/>
      <c r="KOS324" s="1"/>
      <c r="KOT324" s="1"/>
      <c r="KOU324" s="1"/>
      <c r="KOV324" s="1"/>
      <c r="KOW324" s="1"/>
      <c r="KOX324" s="1"/>
      <c r="KOY324" s="1"/>
      <c r="KOZ324" s="1"/>
      <c r="KPA324" s="1"/>
      <c r="KPB324" s="1"/>
      <c r="KPC324" s="1"/>
      <c r="KPD324" s="1"/>
      <c r="KPE324" s="1"/>
      <c r="KPF324" s="1"/>
      <c r="KPG324" s="1"/>
      <c r="KPH324" s="1"/>
      <c r="KPI324" s="1"/>
      <c r="KPJ324" s="1"/>
      <c r="KPK324" s="1"/>
      <c r="KPL324" s="1"/>
      <c r="KPM324" s="1"/>
      <c r="KPN324" s="1"/>
      <c r="KPO324" s="1"/>
      <c r="KPP324" s="1"/>
      <c r="KPQ324" s="1"/>
      <c r="KPR324" s="1"/>
      <c r="KPS324" s="1"/>
      <c r="KPT324" s="1"/>
      <c r="KPU324" s="1"/>
      <c r="KPV324" s="1"/>
      <c r="KPW324" s="1"/>
      <c r="KPX324" s="1"/>
      <c r="KPY324" s="1"/>
      <c r="KPZ324" s="1"/>
      <c r="KQA324" s="1"/>
      <c r="KQB324" s="1"/>
      <c r="KQC324" s="1"/>
      <c r="KQD324" s="1"/>
      <c r="KQE324" s="1"/>
      <c r="KQF324" s="1"/>
      <c r="KQG324" s="1"/>
      <c r="KQH324" s="1"/>
      <c r="KQI324" s="1"/>
      <c r="KQJ324" s="1"/>
      <c r="KQK324" s="1"/>
      <c r="KQL324" s="1"/>
      <c r="KQM324" s="1"/>
      <c r="KQN324" s="1"/>
      <c r="KQO324" s="1"/>
      <c r="KQP324" s="1"/>
      <c r="KQQ324" s="1"/>
      <c r="KQR324" s="1"/>
      <c r="KQS324" s="1"/>
      <c r="KQT324" s="1"/>
      <c r="KQU324" s="1"/>
      <c r="KQV324" s="1"/>
      <c r="KQW324" s="1"/>
      <c r="KQX324" s="1"/>
      <c r="KQY324" s="1"/>
      <c r="KQZ324" s="1"/>
      <c r="KRA324" s="1"/>
      <c r="KRB324" s="1"/>
      <c r="KRC324" s="1"/>
      <c r="KRD324" s="1"/>
      <c r="KRE324" s="1"/>
      <c r="KRF324" s="1"/>
      <c r="KRG324" s="1"/>
      <c r="KRH324" s="1"/>
      <c r="KRI324" s="1"/>
      <c r="KRJ324" s="1"/>
      <c r="KRK324" s="1"/>
      <c r="KRL324" s="1"/>
      <c r="KRM324" s="1"/>
      <c r="KRN324" s="1"/>
      <c r="KRO324" s="1"/>
      <c r="KRP324" s="1"/>
      <c r="KRQ324" s="1"/>
      <c r="KRR324" s="1"/>
      <c r="KRS324" s="1"/>
      <c r="KRT324" s="1"/>
      <c r="KRU324" s="1"/>
      <c r="KRV324" s="1"/>
      <c r="KRW324" s="1"/>
      <c r="KRX324" s="1"/>
      <c r="KRY324" s="1"/>
      <c r="KRZ324" s="1"/>
      <c r="KSA324" s="1"/>
      <c r="KSB324" s="1"/>
      <c r="KSC324" s="1"/>
      <c r="KSD324" s="1"/>
      <c r="KSE324" s="1"/>
      <c r="KSF324" s="1"/>
      <c r="KSG324" s="1"/>
      <c r="KSH324" s="1"/>
      <c r="KSI324" s="1"/>
      <c r="KSJ324" s="1"/>
      <c r="KSK324" s="1"/>
      <c r="KSL324" s="1"/>
      <c r="KSM324" s="1"/>
      <c r="KSN324" s="1"/>
      <c r="KSO324" s="1"/>
      <c r="KSP324" s="1"/>
      <c r="KSQ324" s="1"/>
      <c r="KSR324" s="1"/>
      <c r="KSS324" s="1"/>
      <c r="KST324" s="1"/>
      <c r="KSU324" s="1"/>
      <c r="KSV324" s="1"/>
      <c r="KSW324" s="1"/>
      <c r="KSX324" s="1"/>
      <c r="KSY324" s="1"/>
      <c r="KSZ324" s="1"/>
      <c r="KTA324" s="1"/>
      <c r="KTB324" s="1"/>
      <c r="KTC324" s="1"/>
      <c r="KTD324" s="1"/>
      <c r="KTE324" s="1"/>
      <c r="KTF324" s="1"/>
      <c r="KTG324" s="1"/>
      <c r="KTH324" s="1"/>
      <c r="KTI324" s="1"/>
      <c r="KTJ324" s="1"/>
      <c r="KTK324" s="1"/>
      <c r="KTL324" s="1"/>
      <c r="KTM324" s="1"/>
      <c r="KTN324" s="1"/>
      <c r="KTO324" s="1"/>
      <c r="KTP324" s="1"/>
      <c r="KTQ324" s="1"/>
      <c r="KTR324" s="1"/>
      <c r="KTS324" s="1"/>
      <c r="KTT324" s="1"/>
      <c r="KTU324" s="1"/>
      <c r="KTV324" s="1"/>
      <c r="KTW324" s="1"/>
      <c r="KTX324" s="1"/>
      <c r="KTY324" s="1"/>
      <c r="KTZ324" s="1"/>
      <c r="KUA324" s="1"/>
      <c r="KUB324" s="1"/>
      <c r="KUC324" s="1"/>
      <c r="KUD324" s="1"/>
      <c r="KUE324" s="1"/>
      <c r="KUF324" s="1"/>
      <c r="KUG324" s="1"/>
      <c r="KUH324" s="1"/>
      <c r="KUI324" s="1"/>
      <c r="KUJ324" s="1"/>
      <c r="KUK324" s="1"/>
      <c r="KUL324" s="1"/>
      <c r="KUM324" s="1"/>
      <c r="KUN324" s="1"/>
      <c r="KUO324" s="1"/>
      <c r="KUP324" s="1"/>
      <c r="KUQ324" s="1"/>
      <c r="KUR324" s="1"/>
      <c r="KUS324" s="1"/>
      <c r="KUT324" s="1"/>
      <c r="KUU324" s="1"/>
      <c r="KUV324" s="1"/>
      <c r="KUW324" s="1"/>
      <c r="KUX324" s="1"/>
      <c r="KUY324" s="1"/>
      <c r="KUZ324" s="1"/>
      <c r="KVA324" s="1"/>
      <c r="KVB324" s="1"/>
      <c r="KVC324" s="1"/>
      <c r="KVD324" s="1"/>
      <c r="KVE324" s="1"/>
      <c r="KVF324" s="1"/>
      <c r="KVG324" s="1"/>
      <c r="KVH324" s="1"/>
      <c r="KVI324" s="1"/>
      <c r="KVJ324" s="1"/>
      <c r="KVK324" s="1"/>
      <c r="KVL324" s="1"/>
      <c r="KVM324" s="1"/>
      <c r="KVN324" s="1"/>
      <c r="KVO324" s="1"/>
      <c r="KVP324" s="1"/>
      <c r="KVQ324" s="1"/>
      <c r="KVR324" s="1"/>
      <c r="KVS324" s="1"/>
      <c r="KVT324" s="1"/>
      <c r="KVU324" s="1"/>
      <c r="KVV324" s="1"/>
      <c r="KVW324" s="1"/>
      <c r="KVX324" s="1"/>
      <c r="KVY324" s="1"/>
      <c r="KVZ324" s="1"/>
      <c r="KWA324" s="1"/>
      <c r="KWB324" s="1"/>
      <c r="KWC324" s="1"/>
      <c r="KWD324" s="1"/>
      <c r="KWE324" s="1"/>
      <c r="KWF324" s="1"/>
      <c r="KWG324" s="1"/>
      <c r="KWH324" s="1"/>
      <c r="KWI324" s="1"/>
      <c r="KWJ324" s="1"/>
      <c r="KWK324" s="1"/>
      <c r="KWL324" s="1"/>
      <c r="KWM324" s="1"/>
      <c r="KWN324" s="1"/>
      <c r="KWO324" s="1"/>
      <c r="KWP324" s="1"/>
      <c r="KWQ324" s="1"/>
      <c r="KWR324" s="1"/>
      <c r="KWS324" s="1"/>
      <c r="KWT324" s="1"/>
      <c r="KWU324" s="1"/>
      <c r="KWV324" s="1"/>
      <c r="KWW324" s="1"/>
      <c r="KWX324" s="1"/>
      <c r="KWY324" s="1"/>
      <c r="KWZ324" s="1"/>
      <c r="KXA324" s="1"/>
      <c r="KXB324" s="1"/>
      <c r="KXC324" s="1"/>
      <c r="KXD324" s="1"/>
      <c r="KXE324" s="1"/>
      <c r="KXF324" s="1"/>
      <c r="KXG324" s="1"/>
      <c r="KXH324" s="1"/>
      <c r="KXI324" s="1"/>
      <c r="KXJ324" s="1"/>
      <c r="KXK324" s="1"/>
      <c r="KXL324" s="1"/>
      <c r="KXM324" s="1"/>
      <c r="KXN324" s="1"/>
      <c r="KXO324" s="1"/>
      <c r="KXP324" s="1"/>
      <c r="KXQ324" s="1"/>
      <c r="KXR324" s="1"/>
      <c r="KXS324" s="1"/>
      <c r="KXT324" s="1"/>
      <c r="KXU324" s="1"/>
      <c r="KXV324" s="1"/>
      <c r="KXW324" s="1"/>
      <c r="KXX324" s="1"/>
      <c r="KXY324" s="1"/>
      <c r="KXZ324" s="1"/>
      <c r="KYA324" s="1"/>
      <c r="KYB324" s="1"/>
      <c r="KYC324" s="1"/>
      <c r="KYD324" s="1"/>
      <c r="KYE324" s="1"/>
      <c r="KYF324" s="1"/>
      <c r="KYG324" s="1"/>
      <c r="KYH324" s="1"/>
      <c r="KYI324" s="1"/>
      <c r="KYJ324" s="1"/>
      <c r="KYK324" s="1"/>
      <c r="KYL324" s="1"/>
      <c r="KYM324" s="1"/>
      <c r="KYN324" s="1"/>
      <c r="KYO324" s="1"/>
      <c r="KYP324" s="1"/>
      <c r="KYQ324" s="1"/>
      <c r="KYR324" s="1"/>
      <c r="KYS324" s="1"/>
      <c r="KYT324" s="1"/>
      <c r="KYU324" s="1"/>
      <c r="KYV324" s="1"/>
      <c r="KYW324" s="1"/>
      <c r="KYX324" s="1"/>
      <c r="KYY324" s="1"/>
      <c r="KYZ324" s="1"/>
      <c r="KZA324" s="1"/>
      <c r="KZB324" s="1"/>
      <c r="KZC324" s="1"/>
      <c r="KZD324" s="1"/>
      <c r="KZE324" s="1"/>
      <c r="KZF324" s="1"/>
      <c r="KZG324" s="1"/>
      <c r="KZH324" s="1"/>
      <c r="KZI324" s="1"/>
      <c r="KZJ324" s="1"/>
      <c r="KZK324" s="1"/>
      <c r="KZL324" s="1"/>
      <c r="KZM324" s="1"/>
      <c r="KZN324" s="1"/>
      <c r="KZO324" s="1"/>
      <c r="KZP324" s="1"/>
      <c r="KZQ324" s="1"/>
      <c r="KZR324" s="1"/>
      <c r="KZS324" s="1"/>
      <c r="KZT324" s="1"/>
      <c r="KZU324" s="1"/>
      <c r="KZV324" s="1"/>
      <c r="KZW324" s="1"/>
      <c r="KZX324" s="1"/>
      <c r="KZY324" s="1"/>
      <c r="KZZ324" s="1"/>
      <c r="LAA324" s="1"/>
      <c r="LAB324" s="1"/>
      <c r="LAC324" s="1"/>
      <c r="LAD324" s="1"/>
      <c r="LAE324" s="1"/>
      <c r="LAF324" s="1"/>
      <c r="LAG324" s="1"/>
      <c r="LAH324" s="1"/>
      <c r="LAI324" s="1"/>
      <c r="LAJ324" s="1"/>
      <c r="LAK324" s="1"/>
      <c r="LAL324" s="1"/>
      <c r="LAM324" s="1"/>
      <c r="LAN324" s="1"/>
      <c r="LAO324" s="1"/>
      <c r="LAP324" s="1"/>
      <c r="LAQ324" s="1"/>
      <c r="LAR324" s="1"/>
      <c r="LAS324" s="1"/>
      <c r="LAT324" s="1"/>
      <c r="LAU324" s="1"/>
      <c r="LAV324" s="1"/>
      <c r="LAW324" s="1"/>
      <c r="LAX324" s="1"/>
      <c r="LAY324" s="1"/>
      <c r="LAZ324" s="1"/>
      <c r="LBA324" s="1"/>
      <c r="LBB324" s="1"/>
      <c r="LBC324" s="1"/>
      <c r="LBD324" s="1"/>
      <c r="LBE324" s="1"/>
      <c r="LBF324" s="1"/>
      <c r="LBG324" s="1"/>
      <c r="LBH324" s="1"/>
      <c r="LBI324" s="1"/>
      <c r="LBJ324" s="1"/>
      <c r="LBK324" s="1"/>
      <c r="LBL324" s="1"/>
      <c r="LBM324" s="1"/>
      <c r="LBN324" s="1"/>
      <c r="LBO324" s="1"/>
      <c r="LBP324" s="1"/>
      <c r="LBQ324" s="1"/>
      <c r="LBR324" s="1"/>
      <c r="LBS324" s="1"/>
      <c r="LBT324" s="1"/>
      <c r="LBU324" s="1"/>
      <c r="LBV324" s="1"/>
      <c r="LBW324" s="1"/>
      <c r="LBX324" s="1"/>
      <c r="LBY324" s="1"/>
      <c r="LBZ324" s="1"/>
      <c r="LCA324" s="1"/>
      <c r="LCB324" s="1"/>
      <c r="LCC324" s="1"/>
      <c r="LCD324" s="1"/>
      <c r="LCE324" s="1"/>
      <c r="LCF324" s="1"/>
      <c r="LCG324" s="1"/>
      <c r="LCH324" s="1"/>
      <c r="LCI324" s="1"/>
      <c r="LCJ324" s="1"/>
      <c r="LCK324" s="1"/>
      <c r="LCL324" s="1"/>
      <c r="LCM324" s="1"/>
      <c r="LCN324" s="1"/>
      <c r="LCO324" s="1"/>
      <c r="LCP324" s="1"/>
      <c r="LCQ324" s="1"/>
      <c r="LCR324" s="1"/>
      <c r="LCS324" s="1"/>
      <c r="LCT324" s="1"/>
      <c r="LCU324" s="1"/>
      <c r="LCV324" s="1"/>
      <c r="LCW324" s="1"/>
      <c r="LCX324" s="1"/>
      <c r="LCY324" s="1"/>
      <c r="LCZ324" s="1"/>
      <c r="LDA324" s="1"/>
      <c r="LDB324" s="1"/>
      <c r="LDC324" s="1"/>
      <c r="LDD324" s="1"/>
      <c r="LDE324" s="1"/>
      <c r="LDF324" s="1"/>
      <c r="LDG324" s="1"/>
      <c r="LDH324" s="1"/>
      <c r="LDI324" s="1"/>
      <c r="LDJ324" s="1"/>
      <c r="LDK324" s="1"/>
      <c r="LDL324" s="1"/>
      <c r="LDM324" s="1"/>
      <c r="LDN324" s="1"/>
      <c r="LDO324" s="1"/>
      <c r="LDP324" s="1"/>
      <c r="LDQ324" s="1"/>
      <c r="LDR324" s="1"/>
      <c r="LDS324" s="1"/>
      <c r="LDT324" s="1"/>
      <c r="LDU324" s="1"/>
      <c r="LDV324" s="1"/>
      <c r="LDW324" s="1"/>
      <c r="LDX324" s="1"/>
      <c r="LDY324" s="1"/>
      <c r="LDZ324" s="1"/>
      <c r="LEA324" s="1"/>
      <c r="LEB324" s="1"/>
      <c r="LEC324" s="1"/>
      <c r="LED324" s="1"/>
      <c r="LEE324" s="1"/>
      <c r="LEF324" s="1"/>
      <c r="LEG324" s="1"/>
      <c r="LEH324" s="1"/>
      <c r="LEI324" s="1"/>
      <c r="LEJ324" s="1"/>
      <c r="LEK324" s="1"/>
      <c r="LEL324" s="1"/>
      <c r="LEM324" s="1"/>
      <c r="LEN324" s="1"/>
      <c r="LEO324" s="1"/>
      <c r="LEP324" s="1"/>
      <c r="LEQ324" s="1"/>
      <c r="LER324" s="1"/>
      <c r="LES324" s="1"/>
      <c r="LET324" s="1"/>
      <c r="LEU324" s="1"/>
      <c r="LEV324" s="1"/>
      <c r="LEW324" s="1"/>
      <c r="LEX324" s="1"/>
      <c r="LEY324" s="1"/>
      <c r="LEZ324" s="1"/>
      <c r="LFA324" s="1"/>
      <c r="LFB324" s="1"/>
      <c r="LFC324" s="1"/>
      <c r="LFD324" s="1"/>
      <c r="LFE324" s="1"/>
      <c r="LFF324" s="1"/>
      <c r="LFG324" s="1"/>
      <c r="LFH324" s="1"/>
      <c r="LFI324" s="1"/>
      <c r="LFJ324" s="1"/>
      <c r="LFK324" s="1"/>
      <c r="LFL324" s="1"/>
      <c r="LFM324" s="1"/>
      <c r="LFN324" s="1"/>
      <c r="LFO324" s="1"/>
      <c r="LFP324" s="1"/>
      <c r="LFQ324" s="1"/>
      <c r="LFR324" s="1"/>
      <c r="LFS324" s="1"/>
      <c r="LFT324" s="1"/>
      <c r="LFU324" s="1"/>
      <c r="LFV324" s="1"/>
      <c r="LFW324" s="1"/>
      <c r="LFX324" s="1"/>
      <c r="LFY324" s="1"/>
      <c r="LFZ324" s="1"/>
      <c r="LGA324" s="1"/>
      <c r="LGB324" s="1"/>
      <c r="LGC324" s="1"/>
      <c r="LGD324" s="1"/>
      <c r="LGE324" s="1"/>
      <c r="LGF324" s="1"/>
      <c r="LGG324" s="1"/>
      <c r="LGH324" s="1"/>
      <c r="LGI324" s="1"/>
      <c r="LGJ324" s="1"/>
      <c r="LGK324" s="1"/>
      <c r="LGL324" s="1"/>
      <c r="LGM324" s="1"/>
      <c r="LGN324" s="1"/>
      <c r="LGO324" s="1"/>
      <c r="LGP324" s="1"/>
      <c r="LGQ324" s="1"/>
      <c r="LGR324" s="1"/>
      <c r="LGS324" s="1"/>
      <c r="LGT324" s="1"/>
      <c r="LGU324" s="1"/>
      <c r="LGV324" s="1"/>
      <c r="LGW324" s="1"/>
      <c r="LGX324" s="1"/>
      <c r="LGY324" s="1"/>
      <c r="LGZ324" s="1"/>
      <c r="LHA324" s="1"/>
      <c r="LHB324" s="1"/>
      <c r="LHC324" s="1"/>
      <c r="LHD324" s="1"/>
      <c r="LHE324" s="1"/>
      <c r="LHF324" s="1"/>
      <c r="LHG324" s="1"/>
      <c r="LHH324" s="1"/>
      <c r="LHI324" s="1"/>
      <c r="LHJ324" s="1"/>
      <c r="LHK324" s="1"/>
      <c r="LHL324" s="1"/>
      <c r="LHM324" s="1"/>
      <c r="LHN324" s="1"/>
      <c r="LHO324" s="1"/>
      <c r="LHP324" s="1"/>
      <c r="LHQ324" s="1"/>
      <c r="LHR324" s="1"/>
      <c r="LHS324" s="1"/>
      <c r="LHT324" s="1"/>
      <c r="LHU324" s="1"/>
      <c r="LHV324" s="1"/>
      <c r="LHW324" s="1"/>
      <c r="LHX324" s="1"/>
      <c r="LHY324" s="1"/>
      <c r="LHZ324" s="1"/>
      <c r="LIA324" s="1"/>
      <c r="LIB324" s="1"/>
      <c r="LIC324" s="1"/>
      <c r="LID324" s="1"/>
      <c r="LIE324" s="1"/>
      <c r="LIF324" s="1"/>
      <c r="LIG324" s="1"/>
      <c r="LIH324" s="1"/>
      <c r="LII324" s="1"/>
      <c r="LIJ324" s="1"/>
      <c r="LIK324" s="1"/>
      <c r="LIL324" s="1"/>
      <c r="LIM324" s="1"/>
      <c r="LIN324" s="1"/>
      <c r="LIO324" s="1"/>
      <c r="LIP324" s="1"/>
      <c r="LIQ324" s="1"/>
      <c r="LIR324" s="1"/>
      <c r="LIS324" s="1"/>
      <c r="LIT324" s="1"/>
      <c r="LIU324" s="1"/>
      <c r="LIV324" s="1"/>
      <c r="LIW324" s="1"/>
      <c r="LIX324" s="1"/>
      <c r="LIY324" s="1"/>
      <c r="LIZ324" s="1"/>
      <c r="LJA324" s="1"/>
      <c r="LJB324" s="1"/>
      <c r="LJC324" s="1"/>
      <c r="LJD324" s="1"/>
      <c r="LJE324" s="1"/>
      <c r="LJF324" s="1"/>
      <c r="LJG324" s="1"/>
      <c r="LJH324" s="1"/>
      <c r="LJI324" s="1"/>
      <c r="LJJ324" s="1"/>
      <c r="LJK324" s="1"/>
      <c r="LJL324" s="1"/>
      <c r="LJM324" s="1"/>
      <c r="LJN324" s="1"/>
      <c r="LJO324" s="1"/>
      <c r="LJP324" s="1"/>
      <c r="LJQ324" s="1"/>
      <c r="LJR324" s="1"/>
      <c r="LJS324" s="1"/>
      <c r="LJT324" s="1"/>
      <c r="LJU324" s="1"/>
      <c r="LJV324" s="1"/>
      <c r="LJW324" s="1"/>
      <c r="LJX324" s="1"/>
      <c r="LJY324" s="1"/>
      <c r="LJZ324" s="1"/>
      <c r="LKA324" s="1"/>
      <c r="LKB324" s="1"/>
      <c r="LKC324" s="1"/>
      <c r="LKD324" s="1"/>
      <c r="LKE324" s="1"/>
      <c r="LKF324" s="1"/>
      <c r="LKG324" s="1"/>
      <c r="LKH324" s="1"/>
      <c r="LKI324" s="1"/>
      <c r="LKJ324" s="1"/>
      <c r="LKK324" s="1"/>
      <c r="LKL324" s="1"/>
      <c r="LKM324" s="1"/>
      <c r="LKN324" s="1"/>
      <c r="LKO324" s="1"/>
      <c r="LKP324" s="1"/>
      <c r="LKQ324" s="1"/>
      <c r="LKR324" s="1"/>
      <c r="LKS324" s="1"/>
      <c r="LKT324" s="1"/>
      <c r="LKU324" s="1"/>
      <c r="LKV324" s="1"/>
      <c r="LKW324" s="1"/>
      <c r="LKX324" s="1"/>
      <c r="LKY324" s="1"/>
      <c r="LKZ324" s="1"/>
      <c r="LLA324" s="1"/>
      <c r="LLB324" s="1"/>
      <c r="LLC324" s="1"/>
      <c r="LLD324" s="1"/>
      <c r="LLE324" s="1"/>
      <c r="LLF324" s="1"/>
      <c r="LLG324" s="1"/>
      <c r="LLH324" s="1"/>
      <c r="LLI324" s="1"/>
      <c r="LLJ324" s="1"/>
      <c r="LLK324" s="1"/>
      <c r="LLL324" s="1"/>
      <c r="LLM324" s="1"/>
      <c r="LLN324" s="1"/>
      <c r="LLO324" s="1"/>
      <c r="LLP324" s="1"/>
      <c r="LLQ324" s="1"/>
      <c r="LLR324" s="1"/>
      <c r="LLS324" s="1"/>
      <c r="LLT324" s="1"/>
      <c r="LLU324" s="1"/>
      <c r="LLV324" s="1"/>
      <c r="LLW324" s="1"/>
      <c r="LLX324" s="1"/>
      <c r="LLY324" s="1"/>
      <c r="LLZ324" s="1"/>
      <c r="LMA324" s="1"/>
      <c r="LMB324" s="1"/>
      <c r="LMC324" s="1"/>
      <c r="LMD324" s="1"/>
      <c r="LME324" s="1"/>
      <c r="LMF324" s="1"/>
      <c r="LMG324" s="1"/>
      <c r="LMH324" s="1"/>
      <c r="LMI324" s="1"/>
      <c r="LMJ324" s="1"/>
      <c r="LMK324" s="1"/>
      <c r="LML324" s="1"/>
      <c r="LMM324" s="1"/>
      <c r="LMN324" s="1"/>
      <c r="LMO324" s="1"/>
      <c r="LMP324" s="1"/>
      <c r="LMQ324" s="1"/>
      <c r="LMR324" s="1"/>
      <c r="LMS324" s="1"/>
      <c r="LMT324" s="1"/>
      <c r="LMU324" s="1"/>
      <c r="LMV324" s="1"/>
      <c r="LMW324" s="1"/>
      <c r="LMX324" s="1"/>
      <c r="LMY324" s="1"/>
      <c r="LMZ324" s="1"/>
      <c r="LNA324" s="1"/>
      <c r="LNB324" s="1"/>
      <c r="LNC324" s="1"/>
      <c r="LND324" s="1"/>
      <c r="LNE324" s="1"/>
      <c r="LNF324" s="1"/>
      <c r="LNG324" s="1"/>
      <c r="LNH324" s="1"/>
      <c r="LNI324" s="1"/>
      <c r="LNJ324" s="1"/>
      <c r="LNK324" s="1"/>
      <c r="LNL324" s="1"/>
      <c r="LNM324" s="1"/>
      <c r="LNN324" s="1"/>
      <c r="LNO324" s="1"/>
      <c r="LNP324" s="1"/>
      <c r="LNQ324" s="1"/>
      <c r="LNR324" s="1"/>
      <c r="LNS324" s="1"/>
      <c r="LNT324" s="1"/>
      <c r="LNU324" s="1"/>
      <c r="LNV324" s="1"/>
      <c r="LNW324" s="1"/>
      <c r="LNX324" s="1"/>
      <c r="LNY324" s="1"/>
      <c r="LNZ324" s="1"/>
      <c r="LOA324" s="1"/>
      <c r="LOB324" s="1"/>
      <c r="LOC324" s="1"/>
      <c r="LOD324" s="1"/>
      <c r="LOE324" s="1"/>
      <c r="LOF324" s="1"/>
      <c r="LOG324" s="1"/>
      <c r="LOH324" s="1"/>
      <c r="LOI324" s="1"/>
      <c r="LOJ324" s="1"/>
      <c r="LOK324" s="1"/>
      <c r="LOL324" s="1"/>
      <c r="LOM324" s="1"/>
      <c r="LON324" s="1"/>
      <c r="LOO324" s="1"/>
      <c r="LOP324" s="1"/>
      <c r="LOQ324" s="1"/>
      <c r="LOR324" s="1"/>
      <c r="LOS324" s="1"/>
      <c r="LOT324" s="1"/>
      <c r="LOU324" s="1"/>
      <c r="LOV324" s="1"/>
      <c r="LOW324" s="1"/>
      <c r="LOX324" s="1"/>
      <c r="LOY324" s="1"/>
      <c r="LOZ324" s="1"/>
      <c r="LPA324" s="1"/>
      <c r="LPB324" s="1"/>
      <c r="LPC324" s="1"/>
      <c r="LPD324" s="1"/>
      <c r="LPE324" s="1"/>
      <c r="LPF324" s="1"/>
      <c r="LPG324" s="1"/>
      <c r="LPH324" s="1"/>
      <c r="LPI324" s="1"/>
      <c r="LPJ324" s="1"/>
      <c r="LPK324" s="1"/>
      <c r="LPL324" s="1"/>
      <c r="LPM324" s="1"/>
      <c r="LPN324" s="1"/>
      <c r="LPO324" s="1"/>
      <c r="LPP324" s="1"/>
      <c r="LPQ324" s="1"/>
      <c r="LPR324" s="1"/>
      <c r="LPS324" s="1"/>
      <c r="LPT324" s="1"/>
      <c r="LPU324" s="1"/>
      <c r="LPV324" s="1"/>
      <c r="LPW324" s="1"/>
      <c r="LPX324" s="1"/>
      <c r="LPY324" s="1"/>
      <c r="LPZ324" s="1"/>
      <c r="LQA324" s="1"/>
      <c r="LQB324" s="1"/>
      <c r="LQC324" s="1"/>
      <c r="LQD324" s="1"/>
      <c r="LQE324" s="1"/>
      <c r="LQF324" s="1"/>
      <c r="LQG324" s="1"/>
      <c r="LQH324" s="1"/>
      <c r="LQI324" s="1"/>
      <c r="LQJ324" s="1"/>
      <c r="LQK324" s="1"/>
      <c r="LQL324" s="1"/>
      <c r="LQM324" s="1"/>
      <c r="LQN324" s="1"/>
      <c r="LQO324" s="1"/>
      <c r="LQP324" s="1"/>
      <c r="LQQ324" s="1"/>
      <c r="LQR324" s="1"/>
      <c r="LQS324" s="1"/>
      <c r="LQT324" s="1"/>
      <c r="LQU324" s="1"/>
      <c r="LQV324" s="1"/>
      <c r="LQW324" s="1"/>
      <c r="LQX324" s="1"/>
      <c r="LQY324" s="1"/>
      <c r="LQZ324" s="1"/>
      <c r="LRA324" s="1"/>
      <c r="LRB324" s="1"/>
      <c r="LRC324" s="1"/>
      <c r="LRD324" s="1"/>
      <c r="LRE324" s="1"/>
      <c r="LRF324" s="1"/>
      <c r="LRG324" s="1"/>
      <c r="LRH324" s="1"/>
      <c r="LRI324" s="1"/>
      <c r="LRJ324" s="1"/>
      <c r="LRK324" s="1"/>
      <c r="LRL324" s="1"/>
      <c r="LRM324" s="1"/>
      <c r="LRN324" s="1"/>
      <c r="LRO324" s="1"/>
      <c r="LRP324" s="1"/>
      <c r="LRQ324" s="1"/>
      <c r="LRR324" s="1"/>
      <c r="LRS324" s="1"/>
      <c r="LRT324" s="1"/>
      <c r="LRU324" s="1"/>
      <c r="LRV324" s="1"/>
      <c r="LRW324" s="1"/>
      <c r="LRX324" s="1"/>
      <c r="LRY324" s="1"/>
      <c r="LRZ324" s="1"/>
      <c r="LSA324" s="1"/>
      <c r="LSB324" s="1"/>
      <c r="LSC324" s="1"/>
      <c r="LSD324" s="1"/>
      <c r="LSE324" s="1"/>
      <c r="LSF324" s="1"/>
      <c r="LSG324" s="1"/>
      <c r="LSH324" s="1"/>
      <c r="LSI324" s="1"/>
      <c r="LSJ324" s="1"/>
      <c r="LSK324" s="1"/>
      <c r="LSL324" s="1"/>
      <c r="LSM324" s="1"/>
      <c r="LSN324" s="1"/>
      <c r="LSO324" s="1"/>
      <c r="LSP324" s="1"/>
      <c r="LSQ324" s="1"/>
      <c r="LSR324" s="1"/>
      <c r="LSS324" s="1"/>
      <c r="LST324" s="1"/>
      <c r="LSU324" s="1"/>
      <c r="LSV324" s="1"/>
      <c r="LSW324" s="1"/>
      <c r="LSX324" s="1"/>
      <c r="LSY324" s="1"/>
      <c r="LSZ324" s="1"/>
      <c r="LTA324" s="1"/>
      <c r="LTB324" s="1"/>
      <c r="LTC324" s="1"/>
      <c r="LTD324" s="1"/>
      <c r="LTE324" s="1"/>
      <c r="LTF324" s="1"/>
      <c r="LTG324" s="1"/>
      <c r="LTH324" s="1"/>
      <c r="LTI324" s="1"/>
      <c r="LTJ324" s="1"/>
      <c r="LTK324" s="1"/>
      <c r="LTL324" s="1"/>
      <c r="LTM324" s="1"/>
      <c r="LTN324" s="1"/>
      <c r="LTO324" s="1"/>
      <c r="LTP324" s="1"/>
      <c r="LTQ324" s="1"/>
      <c r="LTR324" s="1"/>
      <c r="LTS324" s="1"/>
      <c r="LTT324" s="1"/>
      <c r="LTU324" s="1"/>
      <c r="LTV324" s="1"/>
      <c r="LTW324" s="1"/>
      <c r="LTX324" s="1"/>
      <c r="LTY324" s="1"/>
      <c r="LTZ324" s="1"/>
      <c r="LUA324" s="1"/>
      <c r="LUB324" s="1"/>
      <c r="LUC324" s="1"/>
      <c r="LUD324" s="1"/>
      <c r="LUE324" s="1"/>
      <c r="LUF324" s="1"/>
      <c r="LUG324" s="1"/>
      <c r="LUH324" s="1"/>
      <c r="LUI324" s="1"/>
      <c r="LUJ324" s="1"/>
      <c r="LUK324" s="1"/>
      <c r="LUL324" s="1"/>
      <c r="LUM324" s="1"/>
      <c r="LUN324" s="1"/>
      <c r="LUO324" s="1"/>
      <c r="LUP324" s="1"/>
      <c r="LUQ324" s="1"/>
      <c r="LUR324" s="1"/>
      <c r="LUS324" s="1"/>
      <c r="LUT324" s="1"/>
      <c r="LUU324" s="1"/>
      <c r="LUV324" s="1"/>
      <c r="LUW324" s="1"/>
      <c r="LUX324" s="1"/>
      <c r="LUY324" s="1"/>
      <c r="LUZ324" s="1"/>
      <c r="LVA324" s="1"/>
      <c r="LVB324" s="1"/>
      <c r="LVC324" s="1"/>
      <c r="LVD324" s="1"/>
      <c r="LVE324" s="1"/>
      <c r="LVF324" s="1"/>
      <c r="LVG324" s="1"/>
      <c r="LVH324" s="1"/>
      <c r="LVI324" s="1"/>
      <c r="LVJ324" s="1"/>
      <c r="LVK324" s="1"/>
      <c r="LVL324" s="1"/>
      <c r="LVM324" s="1"/>
      <c r="LVN324" s="1"/>
      <c r="LVO324" s="1"/>
      <c r="LVP324" s="1"/>
      <c r="LVQ324" s="1"/>
      <c r="LVR324" s="1"/>
      <c r="LVS324" s="1"/>
      <c r="LVT324" s="1"/>
      <c r="LVU324" s="1"/>
      <c r="LVV324" s="1"/>
      <c r="LVW324" s="1"/>
      <c r="LVX324" s="1"/>
      <c r="LVY324" s="1"/>
      <c r="LVZ324" s="1"/>
      <c r="LWA324" s="1"/>
      <c r="LWB324" s="1"/>
      <c r="LWC324" s="1"/>
      <c r="LWD324" s="1"/>
      <c r="LWE324" s="1"/>
      <c r="LWF324" s="1"/>
      <c r="LWG324" s="1"/>
      <c r="LWH324" s="1"/>
      <c r="LWI324" s="1"/>
      <c r="LWJ324" s="1"/>
      <c r="LWK324" s="1"/>
      <c r="LWL324" s="1"/>
      <c r="LWM324" s="1"/>
      <c r="LWN324" s="1"/>
      <c r="LWO324" s="1"/>
      <c r="LWP324" s="1"/>
      <c r="LWQ324" s="1"/>
      <c r="LWR324" s="1"/>
      <c r="LWS324" s="1"/>
      <c r="LWT324" s="1"/>
      <c r="LWU324" s="1"/>
      <c r="LWV324" s="1"/>
      <c r="LWW324" s="1"/>
      <c r="LWX324" s="1"/>
      <c r="LWY324" s="1"/>
      <c r="LWZ324" s="1"/>
      <c r="LXA324" s="1"/>
      <c r="LXB324" s="1"/>
      <c r="LXC324" s="1"/>
      <c r="LXD324" s="1"/>
      <c r="LXE324" s="1"/>
      <c r="LXF324" s="1"/>
      <c r="LXG324" s="1"/>
      <c r="LXH324" s="1"/>
      <c r="LXI324" s="1"/>
      <c r="LXJ324" s="1"/>
      <c r="LXK324" s="1"/>
      <c r="LXL324" s="1"/>
      <c r="LXM324" s="1"/>
      <c r="LXN324" s="1"/>
      <c r="LXO324" s="1"/>
      <c r="LXP324" s="1"/>
      <c r="LXQ324" s="1"/>
      <c r="LXR324" s="1"/>
      <c r="LXS324" s="1"/>
      <c r="LXT324" s="1"/>
      <c r="LXU324" s="1"/>
      <c r="LXV324" s="1"/>
      <c r="LXW324" s="1"/>
      <c r="LXX324" s="1"/>
      <c r="LXY324" s="1"/>
      <c r="LXZ324" s="1"/>
      <c r="LYA324" s="1"/>
      <c r="LYB324" s="1"/>
      <c r="LYC324" s="1"/>
      <c r="LYD324" s="1"/>
      <c r="LYE324" s="1"/>
      <c r="LYF324" s="1"/>
      <c r="LYG324" s="1"/>
      <c r="LYH324" s="1"/>
      <c r="LYI324" s="1"/>
      <c r="LYJ324" s="1"/>
      <c r="LYK324" s="1"/>
      <c r="LYL324" s="1"/>
      <c r="LYM324" s="1"/>
      <c r="LYN324" s="1"/>
      <c r="LYO324" s="1"/>
      <c r="LYP324" s="1"/>
      <c r="LYQ324" s="1"/>
      <c r="LYR324" s="1"/>
      <c r="LYS324" s="1"/>
      <c r="LYT324" s="1"/>
      <c r="LYU324" s="1"/>
      <c r="LYV324" s="1"/>
      <c r="LYW324" s="1"/>
      <c r="LYX324" s="1"/>
      <c r="LYY324" s="1"/>
      <c r="LYZ324" s="1"/>
      <c r="LZA324" s="1"/>
      <c r="LZB324" s="1"/>
      <c r="LZC324" s="1"/>
      <c r="LZD324" s="1"/>
      <c r="LZE324" s="1"/>
      <c r="LZF324" s="1"/>
      <c r="LZG324" s="1"/>
      <c r="LZH324" s="1"/>
      <c r="LZI324" s="1"/>
      <c r="LZJ324" s="1"/>
      <c r="LZK324" s="1"/>
      <c r="LZL324" s="1"/>
      <c r="LZM324" s="1"/>
      <c r="LZN324" s="1"/>
      <c r="LZO324" s="1"/>
      <c r="LZP324" s="1"/>
      <c r="LZQ324" s="1"/>
      <c r="LZR324" s="1"/>
      <c r="LZS324" s="1"/>
      <c r="LZT324" s="1"/>
      <c r="LZU324" s="1"/>
      <c r="LZV324" s="1"/>
      <c r="LZW324" s="1"/>
      <c r="LZX324" s="1"/>
      <c r="LZY324" s="1"/>
      <c r="LZZ324" s="1"/>
      <c r="MAA324" s="1"/>
      <c r="MAB324" s="1"/>
      <c r="MAC324" s="1"/>
      <c r="MAD324" s="1"/>
      <c r="MAE324" s="1"/>
      <c r="MAF324" s="1"/>
      <c r="MAG324" s="1"/>
      <c r="MAH324" s="1"/>
      <c r="MAI324" s="1"/>
      <c r="MAJ324" s="1"/>
      <c r="MAK324" s="1"/>
      <c r="MAL324" s="1"/>
      <c r="MAM324" s="1"/>
      <c r="MAN324" s="1"/>
      <c r="MAO324" s="1"/>
      <c r="MAP324" s="1"/>
      <c r="MAQ324" s="1"/>
      <c r="MAR324" s="1"/>
      <c r="MAS324" s="1"/>
      <c r="MAT324" s="1"/>
      <c r="MAU324" s="1"/>
      <c r="MAV324" s="1"/>
      <c r="MAW324" s="1"/>
      <c r="MAX324" s="1"/>
      <c r="MAY324" s="1"/>
      <c r="MAZ324" s="1"/>
      <c r="MBA324" s="1"/>
      <c r="MBB324" s="1"/>
      <c r="MBC324" s="1"/>
      <c r="MBD324" s="1"/>
      <c r="MBE324" s="1"/>
      <c r="MBF324" s="1"/>
      <c r="MBG324" s="1"/>
      <c r="MBH324" s="1"/>
      <c r="MBI324" s="1"/>
      <c r="MBJ324" s="1"/>
      <c r="MBK324" s="1"/>
      <c r="MBL324" s="1"/>
      <c r="MBM324" s="1"/>
      <c r="MBN324" s="1"/>
      <c r="MBO324" s="1"/>
      <c r="MBP324" s="1"/>
      <c r="MBQ324" s="1"/>
      <c r="MBR324" s="1"/>
      <c r="MBS324" s="1"/>
      <c r="MBT324" s="1"/>
      <c r="MBU324" s="1"/>
      <c r="MBV324" s="1"/>
      <c r="MBW324" s="1"/>
      <c r="MBX324" s="1"/>
      <c r="MBY324" s="1"/>
      <c r="MBZ324" s="1"/>
      <c r="MCA324" s="1"/>
      <c r="MCB324" s="1"/>
      <c r="MCC324" s="1"/>
      <c r="MCD324" s="1"/>
      <c r="MCE324" s="1"/>
      <c r="MCF324" s="1"/>
      <c r="MCG324" s="1"/>
      <c r="MCH324" s="1"/>
      <c r="MCI324" s="1"/>
      <c r="MCJ324" s="1"/>
      <c r="MCK324" s="1"/>
      <c r="MCL324" s="1"/>
      <c r="MCM324" s="1"/>
      <c r="MCN324" s="1"/>
      <c r="MCO324" s="1"/>
      <c r="MCP324" s="1"/>
      <c r="MCQ324" s="1"/>
      <c r="MCR324" s="1"/>
      <c r="MCS324" s="1"/>
      <c r="MCT324" s="1"/>
      <c r="MCU324" s="1"/>
      <c r="MCV324" s="1"/>
      <c r="MCW324" s="1"/>
      <c r="MCX324" s="1"/>
      <c r="MCY324" s="1"/>
      <c r="MCZ324" s="1"/>
      <c r="MDA324" s="1"/>
      <c r="MDB324" s="1"/>
      <c r="MDC324" s="1"/>
      <c r="MDD324" s="1"/>
      <c r="MDE324" s="1"/>
      <c r="MDF324" s="1"/>
      <c r="MDG324" s="1"/>
      <c r="MDH324" s="1"/>
      <c r="MDI324" s="1"/>
      <c r="MDJ324" s="1"/>
      <c r="MDK324" s="1"/>
      <c r="MDL324" s="1"/>
      <c r="MDM324" s="1"/>
      <c r="MDN324" s="1"/>
      <c r="MDO324" s="1"/>
      <c r="MDP324" s="1"/>
      <c r="MDQ324" s="1"/>
      <c r="MDR324" s="1"/>
      <c r="MDS324" s="1"/>
      <c r="MDT324" s="1"/>
      <c r="MDU324" s="1"/>
      <c r="MDV324" s="1"/>
      <c r="MDW324" s="1"/>
      <c r="MDX324" s="1"/>
      <c r="MDY324" s="1"/>
      <c r="MDZ324" s="1"/>
      <c r="MEA324" s="1"/>
      <c r="MEB324" s="1"/>
      <c r="MEC324" s="1"/>
      <c r="MED324" s="1"/>
      <c r="MEE324" s="1"/>
      <c r="MEF324" s="1"/>
      <c r="MEG324" s="1"/>
      <c r="MEH324" s="1"/>
      <c r="MEI324" s="1"/>
      <c r="MEJ324" s="1"/>
      <c r="MEK324" s="1"/>
      <c r="MEL324" s="1"/>
      <c r="MEM324" s="1"/>
      <c r="MEN324" s="1"/>
      <c r="MEO324" s="1"/>
      <c r="MEP324" s="1"/>
      <c r="MEQ324" s="1"/>
      <c r="MER324" s="1"/>
      <c r="MES324" s="1"/>
      <c r="MET324" s="1"/>
      <c r="MEU324" s="1"/>
      <c r="MEV324" s="1"/>
      <c r="MEW324" s="1"/>
      <c r="MEX324" s="1"/>
      <c r="MEY324" s="1"/>
      <c r="MEZ324" s="1"/>
      <c r="MFA324" s="1"/>
      <c r="MFB324" s="1"/>
      <c r="MFC324" s="1"/>
      <c r="MFD324" s="1"/>
      <c r="MFE324" s="1"/>
      <c r="MFF324" s="1"/>
      <c r="MFG324" s="1"/>
      <c r="MFH324" s="1"/>
      <c r="MFI324" s="1"/>
      <c r="MFJ324" s="1"/>
      <c r="MFK324" s="1"/>
      <c r="MFL324" s="1"/>
      <c r="MFM324" s="1"/>
      <c r="MFN324" s="1"/>
      <c r="MFO324" s="1"/>
      <c r="MFP324" s="1"/>
      <c r="MFQ324" s="1"/>
      <c r="MFR324" s="1"/>
      <c r="MFS324" s="1"/>
      <c r="MFT324" s="1"/>
      <c r="MFU324" s="1"/>
      <c r="MFV324" s="1"/>
      <c r="MFW324" s="1"/>
      <c r="MFX324" s="1"/>
      <c r="MFY324" s="1"/>
      <c r="MFZ324" s="1"/>
      <c r="MGA324" s="1"/>
      <c r="MGB324" s="1"/>
      <c r="MGC324" s="1"/>
      <c r="MGD324" s="1"/>
      <c r="MGE324" s="1"/>
      <c r="MGF324" s="1"/>
      <c r="MGG324" s="1"/>
      <c r="MGH324" s="1"/>
      <c r="MGI324" s="1"/>
      <c r="MGJ324" s="1"/>
      <c r="MGK324" s="1"/>
      <c r="MGL324" s="1"/>
      <c r="MGM324" s="1"/>
      <c r="MGN324" s="1"/>
      <c r="MGO324" s="1"/>
      <c r="MGP324" s="1"/>
      <c r="MGQ324" s="1"/>
      <c r="MGR324" s="1"/>
      <c r="MGS324" s="1"/>
      <c r="MGT324" s="1"/>
      <c r="MGU324" s="1"/>
      <c r="MGV324" s="1"/>
      <c r="MGW324" s="1"/>
      <c r="MGX324" s="1"/>
      <c r="MGY324" s="1"/>
      <c r="MGZ324" s="1"/>
      <c r="MHA324" s="1"/>
      <c r="MHB324" s="1"/>
      <c r="MHC324" s="1"/>
      <c r="MHD324" s="1"/>
      <c r="MHE324" s="1"/>
      <c r="MHF324" s="1"/>
      <c r="MHG324" s="1"/>
      <c r="MHH324" s="1"/>
      <c r="MHI324" s="1"/>
      <c r="MHJ324" s="1"/>
      <c r="MHK324" s="1"/>
      <c r="MHL324" s="1"/>
      <c r="MHM324" s="1"/>
      <c r="MHN324" s="1"/>
      <c r="MHO324" s="1"/>
      <c r="MHP324" s="1"/>
      <c r="MHQ324" s="1"/>
      <c r="MHR324" s="1"/>
      <c r="MHS324" s="1"/>
      <c r="MHT324" s="1"/>
      <c r="MHU324" s="1"/>
      <c r="MHV324" s="1"/>
      <c r="MHW324" s="1"/>
      <c r="MHX324" s="1"/>
      <c r="MHY324" s="1"/>
      <c r="MHZ324" s="1"/>
      <c r="MIA324" s="1"/>
      <c r="MIB324" s="1"/>
      <c r="MIC324" s="1"/>
      <c r="MID324" s="1"/>
      <c r="MIE324" s="1"/>
      <c r="MIF324" s="1"/>
      <c r="MIG324" s="1"/>
      <c r="MIH324" s="1"/>
      <c r="MII324" s="1"/>
      <c r="MIJ324" s="1"/>
      <c r="MIK324" s="1"/>
      <c r="MIL324" s="1"/>
      <c r="MIM324" s="1"/>
      <c r="MIN324" s="1"/>
      <c r="MIO324" s="1"/>
      <c r="MIP324" s="1"/>
      <c r="MIQ324" s="1"/>
      <c r="MIR324" s="1"/>
      <c r="MIS324" s="1"/>
      <c r="MIT324" s="1"/>
      <c r="MIU324" s="1"/>
      <c r="MIV324" s="1"/>
      <c r="MIW324" s="1"/>
      <c r="MIX324" s="1"/>
      <c r="MIY324" s="1"/>
      <c r="MIZ324" s="1"/>
      <c r="MJA324" s="1"/>
      <c r="MJB324" s="1"/>
      <c r="MJC324" s="1"/>
      <c r="MJD324" s="1"/>
      <c r="MJE324" s="1"/>
      <c r="MJF324" s="1"/>
      <c r="MJG324" s="1"/>
      <c r="MJH324" s="1"/>
      <c r="MJI324" s="1"/>
      <c r="MJJ324" s="1"/>
      <c r="MJK324" s="1"/>
      <c r="MJL324" s="1"/>
      <c r="MJM324" s="1"/>
      <c r="MJN324" s="1"/>
      <c r="MJO324" s="1"/>
      <c r="MJP324" s="1"/>
      <c r="MJQ324" s="1"/>
      <c r="MJR324" s="1"/>
      <c r="MJS324" s="1"/>
      <c r="MJT324" s="1"/>
      <c r="MJU324" s="1"/>
      <c r="MJV324" s="1"/>
      <c r="MJW324" s="1"/>
      <c r="MJX324" s="1"/>
      <c r="MJY324" s="1"/>
      <c r="MJZ324" s="1"/>
      <c r="MKA324" s="1"/>
      <c r="MKB324" s="1"/>
      <c r="MKC324" s="1"/>
      <c r="MKD324" s="1"/>
      <c r="MKE324" s="1"/>
      <c r="MKF324" s="1"/>
      <c r="MKG324" s="1"/>
      <c r="MKH324" s="1"/>
      <c r="MKI324" s="1"/>
      <c r="MKJ324" s="1"/>
      <c r="MKK324" s="1"/>
      <c r="MKL324" s="1"/>
      <c r="MKM324" s="1"/>
      <c r="MKN324" s="1"/>
      <c r="MKO324" s="1"/>
      <c r="MKP324" s="1"/>
      <c r="MKQ324" s="1"/>
      <c r="MKR324" s="1"/>
      <c r="MKS324" s="1"/>
      <c r="MKT324" s="1"/>
      <c r="MKU324" s="1"/>
      <c r="MKV324" s="1"/>
      <c r="MKW324" s="1"/>
      <c r="MKX324" s="1"/>
      <c r="MKY324" s="1"/>
      <c r="MKZ324" s="1"/>
      <c r="MLA324" s="1"/>
      <c r="MLB324" s="1"/>
      <c r="MLC324" s="1"/>
      <c r="MLD324" s="1"/>
      <c r="MLE324" s="1"/>
      <c r="MLF324" s="1"/>
      <c r="MLG324" s="1"/>
      <c r="MLH324" s="1"/>
      <c r="MLI324" s="1"/>
      <c r="MLJ324" s="1"/>
      <c r="MLK324" s="1"/>
      <c r="MLL324" s="1"/>
      <c r="MLM324" s="1"/>
      <c r="MLN324" s="1"/>
      <c r="MLO324" s="1"/>
      <c r="MLP324" s="1"/>
      <c r="MLQ324" s="1"/>
      <c r="MLR324" s="1"/>
      <c r="MLS324" s="1"/>
      <c r="MLT324" s="1"/>
      <c r="MLU324" s="1"/>
      <c r="MLV324" s="1"/>
      <c r="MLW324" s="1"/>
      <c r="MLX324" s="1"/>
      <c r="MLY324" s="1"/>
      <c r="MLZ324" s="1"/>
      <c r="MMA324" s="1"/>
      <c r="MMB324" s="1"/>
      <c r="MMC324" s="1"/>
      <c r="MMD324" s="1"/>
      <c r="MME324" s="1"/>
      <c r="MMF324" s="1"/>
      <c r="MMG324" s="1"/>
      <c r="MMH324" s="1"/>
      <c r="MMI324" s="1"/>
      <c r="MMJ324" s="1"/>
      <c r="MMK324" s="1"/>
      <c r="MML324" s="1"/>
      <c r="MMM324" s="1"/>
      <c r="MMN324" s="1"/>
      <c r="MMO324" s="1"/>
      <c r="MMP324" s="1"/>
      <c r="MMQ324" s="1"/>
      <c r="MMR324" s="1"/>
      <c r="MMS324" s="1"/>
      <c r="MMT324" s="1"/>
      <c r="MMU324" s="1"/>
      <c r="MMV324" s="1"/>
      <c r="MMW324" s="1"/>
      <c r="MMX324" s="1"/>
      <c r="MMY324" s="1"/>
      <c r="MMZ324" s="1"/>
      <c r="MNA324" s="1"/>
      <c r="MNB324" s="1"/>
      <c r="MNC324" s="1"/>
      <c r="MND324" s="1"/>
      <c r="MNE324" s="1"/>
      <c r="MNF324" s="1"/>
      <c r="MNG324" s="1"/>
      <c r="MNH324" s="1"/>
      <c r="MNI324" s="1"/>
      <c r="MNJ324" s="1"/>
      <c r="MNK324" s="1"/>
      <c r="MNL324" s="1"/>
      <c r="MNM324" s="1"/>
      <c r="MNN324" s="1"/>
      <c r="MNO324" s="1"/>
      <c r="MNP324" s="1"/>
      <c r="MNQ324" s="1"/>
      <c r="MNR324" s="1"/>
      <c r="MNS324" s="1"/>
      <c r="MNT324" s="1"/>
      <c r="MNU324" s="1"/>
      <c r="MNV324" s="1"/>
      <c r="MNW324" s="1"/>
      <c r="MNX324" s="1"/>
      <c r="MNY324" s="1"/>
      <c r="MNZ324" s="1"/>
      <c r="MOA324" s="1"/>
      <c r="MOB324" s="1"/>
      <c r="MOC324" s="1"/>
      <c r="MOD324" s="1"/>
      <c r="MOE324" s="1"/>
      <c r="MOF324" s="1"/>
      <c r="MOG324" s="1"/>
      <c r="MOH324" s="1"/>
      <c r="MOI324" s="1"/>
      <c r="MOJ324" s="1"/>
      <c r="MOK324" s="1"/>
      <c r="MOL324" s="1"/>
      <c r="MOM324" s="1"/>
      <c r="MON324" s="1"/>
      <c r="MOO324" s="1"/>
      <c r="MOP324" s="1"/>
      <c r="MOQ324" s="1"/>
      <c r="MOR324" s="1"/>
      <c r="MOS324" s="1"/>
      <c r="MOT324" s="1"/>
      <c r="MOU324" s="1"/>
      <c r="MOV324" s="1"/>
      <c r="MOW324" s="1"/>
      <c r="MOX324" s="1"/>
      <c r="MOY324" s="1"/>
      <c r="MOZ324" s="1"/>
      <c r="MPA324" s="1"/>
      <c r="MPB324" s="1"/>
      <c r="MPC324" s="1"/>
      <c r="MPD324" s="1"/>
      <c r="MPE324" s="1"/>
      <c r="MPF324" s="1"/>
      <c r="MPG324" s="1"/>
      <c r="MPH324" s="1"/>
      <c r="MPI324" s="1"/>
      <c r="MPJ324" s="1"/>
      <c r="MPK324" s="1"/>
      <c r="MPL324" s="1"/>
      <c r="MPM324" s="1"/>
      <c r="MPN324" s="1"/>
      <c r="MPO324" s="1"/>
      <c r="MPP324" s="1"/>
      <c r="MPQ324" s="1"/>
      <c r="MPR324" s="1"/>
      <c r="MPS324" s="1"/>
      <c r="MPT324" s="1"/>
      <c r="MPU324" s="1"/>
      <c r="MPV324" s="1"/>
      <c r="MPW324" s="1"/>
      <c r="MPX324" s="1"/>
      <c r="MPY324" s="1"/>
      <c r="MPZ324" s="1"/>
      <c r="MQA324" s="1"/>
      <c r="MQB324" s="1"/>
      <c r="MQC324" s="1"/>
      <c r="MQD324" s="1"/>
      <c r="MQE324" s="1"/>
      <c r="MQF324" s="1"/>
      <c r="MQG324" s="1"/>
      <c r="MQH324" s="1"/>
      <c r="MQI324" s="1"/>
      <c r="MQJ324" s="1"/>
      <c r="MQK324" s="1"/>
      <c r="MQL324" s="1"/>
      <c r="MQM324" s="1"/>
      <c r="MQN324" s="1"/>
      <c r="MQO324" s="1"/>
      <c r="MQP324" s="1"/>
      <c r="MQQ324" s="1"/>
      <c r="MQR324" s="1"/>
      <c r="MQS324" s="1"/>
      <c r="MQT324" s="1"/>
      <c r="MQU324" s="1"/>
      <c r="MQV324" s="1"/>
      <c r="MQW324" s="1"/>
      <c r="MQX324" s="1"/>
      <c r="MQY324" s="1"/>
      <c r="MQZ324" s="1"/>
      <c r="MRA324" s="1"/>
      <c r="MRB324" s="1"/>
      <c r="MRC324" s="1"/>
      <c r="MRD324" s="1"/>
      <c r="MRE324" s="1"/>
      <c r="MRF324" s="1"/>
      <c r="MRG324" s="1"/>
      <c r="MRH324" s="1"/>
      <c r="MRI324" s="1"/>
      <c r="MRJ324" s="1"/>
      <c r="MRK324" s="1"/>
      <c r="MRL324" s="1"/>
      <c r="MRM324" s="1"/>
      <c r="MRN324" s="1"/>
      <c r="MRO324" s="1"/>
      <c r="MRP324" s="1"/>
      <c r="MRQ324" s="1"/>
      <c r="MRR324" s="1"/>
      <c r="MRS324" s="1"/>
      <c r="MRT324" s="1"/>
      <c r="MRU324" s="1"/>
      <c r="MRV324" s="1"/>
      <c r="MRW324" s="1"/>
      <c r="MRX324" s="1"/>
      <c r="MRY324" s="1"/>
      <c r="MRZ324" s="1"/>
      <c r="MSA324" s="1"/>
      <c r="MSB324" s="1"/>
      <c r="MSC324" s="1"/>
      <c r="MSD324" s="1"/>
      <c r="MSE324" s="1"/>
      <c r="MSF324" s="1"/>
      <c r="MSG324" s="1"/>
      <c r="MSH324" s="1"/>
      <c r="MSI324" s="1"/>
      <c r="MSJ324" s="1"/>
      <c r="MSK324" s="1"/>
      <c r="MSL324" s="1"/>
      <c r="MSM324" s="1"/>
      <c r="MSN324" s="1"/>
      <c r="MSO324" s="1"/>
      <c r="MSP324" s="1"/>
      <c r="MSQ324" s="1"/>
      <c r="MSR324" s="1"/>
      <c r="MSS324" s="1"/>
      <c r="MST324" s="1"/>
      <c r="MSU324" s="1"/>
      <c r="MSV324" s="1"/>
      <c r="MSW324" s="1"/>
      <c r="MSX324" s="1"/>
      <c r="MSY324" s="1"/>
      <c r="MSZ324" s="1"/>
      <c r="MTA324" s="1"/>
      <c r="MTB324" s="1"/>
      <c r="MTC324" s="1"/>
      <c r="MTD324" s="1"/>
      <c r="MTE324" s="1"/>
      <c r="MTF324" s="1"/>
      <c r="MTG324" s="1"/>
      <c r="MTH324" s="1"/>
      <c r="MTI324" s="1"/>
      <c r="MTJ324" s="1"/>
      <c r="MTK324" s="1"/>
      <c r="MTL324" s="1"/>
      <c r="MTM324" s="1"/>
      <c r="MTN324" s="1"/>
      <c r="MTO324" s="1"/>
      <c r="MTP324" s="1"/>
      <c r="MTQ324" s="1"/>
      <c r="MTR324" s="1"/>
      <c r="MTS324" s="1"/>
      <c r="MTT324" s="1"/>
      <c r="MTU324" s="1"/>
      <c r="MTV324" s="1"/>
      <c r="MTW324" s="1"/>
      <c r="MTX324" s="1"/>
      <c r="MTY324" s="1"/>
      <c r="MTZ324" s="1"/>
      <c r="MUA324" s="1"/>
      <c r="MUB324" s="1"/>
      <c r="MUC324" s="1"/>
      <c r="MUD324" s="1"/>
      <c r="MUE324" s="1"/>
      <c r="MUF324" s="1"/>
      <c r="MUG324" s="1"/>
      <c r="MUH324" s="1"/>
      <c r="MUI324" s="1"/>
      <c r="MUJ324" s="1"/>
      <c r="MUK324" s="1"/>
      <c r="MUL324" s="1"/>
      <c r="MUM324" s="1"/>
      <c r="MUN324" s="1"/>
      <c r="MUO324" s="1"/>
      <c r="MUP324" s="1"/>
      <c r="MUQ324" s="1"/>
      <c r="MUR324" s="1"/>
      <c r="MUS324" s="1"/>
      <c r="MUT324" s="1"/>
      <c r="MUU324" s="1"/>
      <c r="MUV324" s="1"/>
      <c r="MUW324" s="1"/>
      <c r="MUX324" s="1"/>
      <c r="MUY324" s="1"/>
      <c r="MUZ324" s="1"/>
      <c r="MVA324" s="1"/>
      <c r="MVB324" s="1"/>
      <c r="MVC324" s="1"/>
      <c r="MVD324" s="1"/>
      <c r="MVE324" s="1"/>
      <c r="MVF324" s="1"/>
      <c r="MVG324" s="1"/>
      <c r="MVH324" s="1"/>
      <c r="MVI324" s="1"/>
      <c r="MVJ324" s="1"/>
      <c r="MVK324" s="1"/>
      <c r="MVL324" s="1"/>
      <c r="MVM324" s="1"/>
      <c r="MVN324" s="1"/>
      <c r="MVO324" s="1"/>
      <c r="MVP324" s="1"/>
      <c r="MVQ324" s="1"/>
      <c r="MVR324" s="1"/>
      <c r="MVS324" s="1"/>
      <c r="MVT324" s="1"/>
      <c r="MVU324" s="1"/>
      <c r="MVV324" s="1"/>
      <c r="MVW324" s="1"/>
      <c r="MVX324" s="1"/>
      <c r="MVY324" s="1"/>
      <c r="MVZ324" s="1"/>
      <c r="MWA324" s="1"/>
      <c r="MWB324" s="1"/>
      <c r="MWC324" s="1"/>
      <c r="MWD324" s="1"/>
      <c r="MWE324" s="1"/>
      <c r="MWF324" s="1"/>
      <c r="MWG324" s="1"/>
      <c r="MWH324" s="1"/>
      <c r="MWI324" s="1"/>
      <c r="MWJ324" s="1"/>
      <c r="MWK324" s="1"/>
      <c r="MWL324" s="1"/>
      <c r="MWM324" s="1"/>
      <c r="MWN324" s="1"/>
      <c r="MWO324" s="1"/>
      <c r="MWP324" s="1"/>
      <c r="MWQ324" s="1"/>
      <c r="MWR324" s="1"/>
      <c r="MWS324" s="1"/>
      <c r="MWT324" s="1"/>
      <c r="MWU324" s="1"/>
      <c r="MWV324" s="1"/>
      <c r="MWW324" s="1"/>
      <c r="MWX324" s="1"/>
      <c r="MWY324" s="1"/>
      <c r="MWZ324" s="1"/>
      <c r="MXA324" s="1"/>
      <c r="MXB324" s="1"/>
      <c r="MXC324" s="1"/>
      <c r="MXD324" s="1"/>
      <c r="MXE324" s="1"/>
      <c r="MXF324" s="1"/>
      <c r="MXG324" s="1"/>
      <c r="MXH324" s="1"/>
      <c r="MXI324" s="1"/>
      <c r="MXJ324" s="1"/>
      <c r="MXK324" s="1"/>
      <c r="MXL324" s="1"/>
      <c r="MXM324" s="1"/>
      <c r="MXN324" s="1"/>
      <c r="MXO324" s="1"/>
      <c r="MXP324" s="1"/>
      <c r="MXQ324" s="1"/>
      <c r="MXR324" s="1"/>
      <c r="MXS324" s="1"/>
      <c r="MXT324" s="1"/>
      <c r="MXU324" s="1"/>
      <c r="MXV324" s="1"/>
      <c r="MXW324" s="1"/>
      <c r="MXX324" s="1"/>
      <c r="MXY324" s="1"/>
      <c r="MXZ324" s="1"/>
      <c r="MYA324" s="1"/>
      <c r="MYB324" s="1"/>
      <c r="MYC324" s="1"/>
      <c r="MYD324" s="1"/>
      <c r="MYE324" s="1"/>
      <c r="MYF324" s="1"/>
      <c r="MYG324" s="1"/>
      <c r="MYH324" s="1"/>
      <c r="MYI324" s="1"/>
      <c r="MYJ324" s="1"/>
      <c r="MYK324" s="1"/>
      <c r="MYL324" s="1"/>
      <c r="MYM324" s="1"/>
      <c r="MYN324" s="1"/>
      <c r="MYO324" s="1"/>
      <c r="MYP324" s="1"/>
      <c r="MYQ324" s="1"/>
      <c r="MYR324" s="1"/>
      <c r="MYS324" s="1"/>
      <c r="MYT324" s="1"/>
      <c r="MYU324" s="1"/>
      <c r="MYV324" s="1"/>
      <c r="MYW324" s="1"/>
      <c r="MYX324" s="1"/>
      <c r="MYY324" s="1"/>
      <c r="MYZ324" s="1"/>
      <c r="MZA324" s="1"/>
      <c r="MZB324" s="1"/>
      <c r="MZC324" s="1"/>
      <c r="MZD324" s="1"/>
      <c r="MZE324" s="1"/>
      <c r="MZF324" s="1"/>
      <c r="MZG324" s="1"/>
      <c r="MZH324" s="1"/>
      <c r="MZI324" s="1"/>
      <c r="MZJ324" s="1"/>
      <c r="MZK324" s="1"/>
      <c r="MZL324" s="1"/>
      <c r="MZM324" s="1"/>
      <c r="MZN324" s="1"/>
      <c r="MZO324" s="1"/>
      <c r="MZP324" s="1"/>
      <c r="MZQ324" s="1"/>
      <c r="MZR324" s="1"/>
      <c r="MZS324" s="1"/>
      <c r="MZT324" s="1"/>
      <c r="MZU324" s="1"/>
      <c r="MZV324" s="1"/>
      <c r="MZW324" s="1"/>
      <c r="MZX324" s="1"/>
      <c r="MZY324" s="1"/>
      <c r="MZZ324" s="1"/>
      <c r="NAA324" s="1"/>
      <c r="NAB324" s="1"/>
      <c r="NAC324" s="1"/>
      <c r="NAD324" s="1"/>
      <c r="NAE324" s="1"/>
      <c r="NAF324" s="1"/>
      <c r="NAG324" s="1"/>
      <c r="NAH324" s="1"/>
      <c r="NAI324" s="1"/>
      <c r="NAJ324" s="1"/>
      <c r="NAK324" s="1"/>
      <c r="NAL324" s="1"/>
      <c r="NAM324" s="1"/>
      <c r="NAN324" s="1"/>
      <c r="NAO324" s="1"/>
      <c r="NAP324" s="1"/>
      <c r="NAQ324" s="1"/>
      <c r="NAR324" s="1"/>
      <c r="NAS324" s="1"/>
      <c r="NAT324" s="1"/>
      <c r="NAU324" s="1"/>
      <c r="NAV324" s="1"/>
      <c r="NAW324" s="1"/>
      <c r="NAX324" s="1"/>
      <c r="NAY324" s="1"/>
      <c r="NAZ324" s="1"/>
      <c r="NBA324" s="1"/>
      <c r="NBB324" s="1"/>
      <c r="NBC324" s="1"/>
      <c r="NBD324" s="1"/>
      <c r="NBE324" s="1"/>
      <c r="NBF324" s="1"/>
      <c r="NBG324" s="1"/>
      <c r="NBH324" s="1"/>
      <c r="NBI324" s="1"/>
      <c r="NBJ324" s="1"/>
      <c r="NBK324" s="1"/>
      <c r="NBL324" s="1"/>
      <c r="NBM324" s="1"/>
      <c r="NBN324" s="1"/>
      <c r="NBO324" s="1"/>
      <c r="NBP324" s="1"/>
      <c r="NBQ324" s="1"/>
      <c r="NBR324" s="1"/>
      <c r="NBS324" s="1"/>
      <c r="NBT324" s="1"/>
      <c r="NBU324" s="1"/>
      <c r="NBV324" s="1"/>
      <c r="NBW324" s="1"/>
      <c r="NBX324" s="1"/>
      <c r="NBY324" s="1"/>
      <c r="NBZ324" s="1"/>
      <c r="NCA324" s="1"/>
      <c r="NCB324" s="1"/>
      <c r="NCC324" s="1"/>
      <c r="NCD324" s="1"/>
      <c r="NCE324" s="1"/>
      <c r="NCF324" s="1"/>
      <c r="NCG324" s="1"/>
      <c r="NCH324" s="1"/>
      <c r="NCI324" s="1"/>
      <c r="NCJ324" s="1"/>
      <c r="NCK324" s="1"/>
      <c r="NCL324" s="1"/>
      <c r="NCM324" s="1"/>
      <c r="NCN324" s="1"/>
      <c r="NCO324" s="1"/>
      <c r="NCP324" s="1"/>
      <c r="NCQ324" s="1"/>
      <c r="NCR324" s="1"/>
      <c r="NCS324" s="1"/>
      <c r="NCT324" s="1"/>
      <c r="NCU324" s="1"/>
      <c r="NCV324" s="1"/>
      <c r="NCW324" s="1"/>
      <c r="NCX324" s="1"/>
      <c r="NCY324" s="1"/>
      <c r="NCZ324" s="1"/>
      <c r="NDA324" s="1"/>
      <c r="NDB324" s="1"/>
      <c r="NDC324" s="1"/>
      <c r="NDD324" s="1"/>
      <c r="NDE324" s="1"/>
      <c r="NDF324" s="1"/>
      <c r="NDG324" s="1"/>
      <c r="NDH324" s="1"/>
      <c r="NDI324" s="1"/>
      <c r="NDJ324" s="1"/>
      <c r="NDK324" s="1"/>
      <c r="NDL324" s="1"/>
      <c r="NDM324" s="1"/>
      <c r="NDN324" s="1"/>
      <c r="NDO324" s="1"/>
      <c r="NDP324" s="1"/>
      <c r="NDQ324" s="1"/>
      <c r="NDR324" s="1"/>
      <c r="NDS324" s="1"/>
      <c r="NDT324" s="1"/>
      <c r="NDU324" s="1"/>
      <c r="NDV324" s="1"/>
      <c r="NDW324" s="1"/>
      <c r="NDX324" s="1"/>
      <c r="NDY324" s="1"/>
      <c r="NDZ324" s="1"/>
      <c r="NEA324" s="1"/>
      <c r="NEB324" s="1"/>
      <c r="NEC324" s="1"/>
      <c r="NED324" s="1"/>
      <c r="NEE324" s="1"/>
      <c r="NEF324" s="1"/>
      <c r="NEG324" s="1"/>
      <c r="NEH324" s="1"/>
      <c r="NEI324" s="1"/>
      <c r="NEJ324" s="1"/>
      <c r="NEK324" s="1"/>
      <c r="NEL324" s="1"/>
      <c r="NEM324" s="1"/>
      <c r="NEN324" s="1"/>
      <c r="NEO324" s="1"/>
      <c r="NEP324" s="1"/>
      <c r="NEQ324" s="1"/>
      <c r="NER324" s="1"/>
      <c r="NES324" s="1"/>
      <c r="NET324" s="1"/>
      <c r="NEU324" s="1"/>
      <c r="NEV324" s="1"/>
      <c r="NEW324" s="1"/>
      <c r="NEX324" s="1"/>
      <c r="NEY324" s="1"/>
      <c r="NEZ324" s="1"/>
      <c r="NFA324" s="1"/>
      <c r="NFB324" s="1"/>
      <c r="NFC324" s="1"/>
      <c r="NFD324" s="1"/>
      <c r="NFE324" s="1"/>
      <c r="NFF324" s="1"/>
      <c r="NFG324" s="1"/>
      <c r="NFH324" s="1"/>
      <c r="NFI324" s="1"/>
      <c r="NFJ324" s="1"/>
      <c r="NFK324" s="1"/>
      <c r="NFL324" s="1"/>
      <c r="NFM324" s="1"/>
      <c r="NFN324" s="1"/>
      <c r="NFO324" s="1"/>
      <c r="NFP324" s="1"/>
      <c r="NFQ324" s="1"/>
      <c r="NFR324" s="1"/>
      <c r="NFS324" s="1"/>
      <c r="NFT324" s="1"/>
      <c r="NFU324" s="1"/>
      <c r="NFV324" s="1"/>
      <c r="NFW324" s="1"/>
      <c r="NFX324" s="1"/>
      <c r="NFY324" s="1"/>
      <c r="NFZ324" s="1"/>
      <c r="NGA324" s="1"/>
      <c r="NGB324" s="1"/>
      <c r="NGC324" s="1"/>
      <c r="NGD324" s="1"/>
      <c r="NGE324" s="1"/>
      <c r="NGF324" s="1"/>
      <c r="NGG324" s="1"/>
      <c r="NGH324" s="1"/>
      <c r="NGI324" s="1"/>
      <c r="NGJ324" s="1"/>
      <c r="NGK324" s="1"/>
      <c r="NGL324" s="1"/>
      <c r="NGM324" s="1"/>
      <c r="NGN324" s="1"/>
      <c r="NGO324" s="1"/>
      <c r="NGP324" s="1"/>
      <c r="NGQ324" s="1"/>
      <c r="NGR324" s="1"/>
      <c r="NGS324" s="1"/>
      <c r="NGT324" s="1"/>
      <c r="NGU324" s="1"/>
      <c r="NGV324" s="1"/>
      <c r="NGW324" s="1"/>
      <c r="NGX324" s="1"/>
      <c r="NGY324" s="1"/>
      <c r="NGZ324" s="1"/>
      <c r="NHA324" s="1"/>
      <c r="NHB324" s="1"/>
      <c r="NHC324" s="1"/>
      <c r="NHD324" s="1"/>
      <c r="NHE324" s="1"/>
      <c r="NHF324" s="1"/>
      <c r="NHG324" s="1"/>
      <c r="NHH324" s="1"/>
      <c r="NHI324" s="1"/>
      <c r="NHJ324" s="1"/>
      <c r="NHK324" s="1"/>
      <c r="NHL324" s="1"/>
      <c r="NHM324" s="1"/>
      <c r="NHN324" s="1"/>
      <c r="NHO324" s="1"/>
      <c r="NHP324" s="1"/>
      <c r="NHQ324" s="1"/>
      <c r="NHR324" s="1"/>
      <c r="NHS324" s="1"/>
      <c r="NHT324" s="1"/>
      <c r="NHU324" s="1"/>
      <c r="NHV324" s="1"/>
      <c r="NHW324" s="1"/>
      <c r="NHX324" s="1"/>
      <c r="NHY324" s="1"/>
      <c r="NHZ324" s="1"/>
      <c r="NIA324" s="1"/>
      <c r="NIB324" s="1"/>
      <c r="NIC324" s="1"/>
      <c r="NID324" s="1"/>
      <c r="NIE324" s="1"/>
      <c r="NIF324" s="1"/>
      <c r="NIG324" s="1"/>
      <c r="NIH324" s="1"/>
      <c r="NII324" s="1"/>
      <c r="NIJ324" s="1"/>
      <c r="NIK324" s="1"/>
      <c r="NIL324" s="1"/>
      <c r="NIM324" s="1"/>
      <c r="NIN324" s="1"/>
      <c r="NIO324" s="1"/>
      <c r="NIP324" s="1"/>
      <c r="NIQ324" s="1"/>
      <c r="NIR324" s="1"/>
      <c r="NIS324" s="1"/>
      <c r="NIT324" s="1"/>
      <c r="NIU324" s="1"/>
      <c r="NIV324" s="1"/>
      <c r="NIW324" s="1"/>
      <c r="NIX324" s="1"/>
      <c r="NIY324" s="1"/>
      <c r="NIZ324" s="1"/>
      <c r="NJA324" s="1"/>
      <c r="NJB324" s="1"/>
      <c r="NJC324" s="1"/>
      <c r="NJD324" s="1"/>
      <c r="NJE324" s="1"/>
      <c r="NJF324" s="1"/>
      <c r="NJG324" s="1"/>
      <c r="NJH324" s="1"/>
      <c r="NJI324" s="1"/>
      <c r="NJJ324" s="1"/>
      <c r="NJK324" s="1"/>
      <c r="NJL324" s="1"/>
      <c r="NJM324" s="1"/>
      <c r="NJN324" s="1"/>
      <c r="NJO324" s="1"/>
      <c r="NJP324" s="1"/>
      <c r="NJQ324" s="1"/>
      <c r="NJR324" s="1"/>
      <c r="NJS324" s="1"/>
      <c r="NJT324" s="1"/>
      <c r="NJU324" s="1"/>
      <c r="NJV324" s="1"/>
      <c r="NJW324" s="1"/>
      <c r="NJX324" s="1"/>
      <c r="NJY324" s="1"/>
      <c r="NJZ324" s="1"/>
      <c r="NKA324" s="1"/>
      <c r="NKB324" s="1"/>
      <c r="NKC324" s="1"/>
      <c r="NKD324" s="1"/>
      <c r="NKE324" s="1"/>
      <c r="NKF324" s="1"/>
      <c r="NKG324" s="1"/>
      <c r="NKH324" s="1"/>
      <c r="NKI324" s="1"/>
      <c r="NKJ324" s="1"/>
      <c r="NKK324" s="1"/>
      <c r="NKL324" s="1"/>
      <c r="NKM324" s="1"/>
      <c r="NKN324" s="1"/>
      <c r="NKO324" s="1"/>
      <c r="NKP324" s="1"/>
      <c r="NKQ324" s="1"/>
      <c r="NKR324" s="1"/>
      <c r="NKS324" s="1"/>
      <c r="NKT324" s="1"/>
      <c r="NKU324" s="1"/>
      <c r="NKV324" s="1"/>
      <c r="NKW324" s="1"/>
      <c r="NKX324" s="1"/>
      <c r="NKY324" s="1"/>
      <c r="NKZ324" s="1"/>
      <c r="NLA324" s="1"/>
      <c r="NLB324" s="1"/>
      <c r="NLC324" s="1"/>
      <c r="NLD324" s="1"/>
      <c r="NLE324" s="1"/>
      <c r="NLF324" s="1"/>
      <c r="NLG324" s="1"/>
      <c r="NLH324" s="1"/>
      <c r="NLI324" s="1"/>
      <c r="NLJ324" s="1"/>
      <c r="NLK324" s="1"/>
      <c r="NLL324" s="1"/>
      <c r="NLM324" s="1"/>
      <c r="NLN324" s="1"/>
      <c r="NLO324" s="1"/>
      <c r="NLP324" s="1"/>
      <c r="NLQ324" s="1"/>
      <c r="NLR324" s="1"/>
      <c r="NLS324" s="1"/>
      <c r="NLT324" s="1"/>
      <c r="NLU324" s="1"/>
      <c r="NLV324" s="1"/>
      <c r="NLW324" s="1"/>
      <c r="NLX324" s="1"/>
      <c r="NLY324" s="1"/>
      <c r="NLZ324" s="1"/>
      <c r="NMA324" s="1"/>
      <c r="NMB324" s="1"/>
      <c r="NMC324" s="1"/>
      <c r="NMD324" s="1"/>
      <c r="NME324" s="1"/>
      <c r="NMF324" s="1"/>
      <c r="NMG324" s="1"/>
      <c r="NMH324" s="1"/>
      <c r="NMI324" s="1"/>
      <c r="NMJ324" s="1"/>
      <c r="NMK324" s="1"/>
      <c r="NML324" s="1"/>
      <c r="NMM324" s="1"/>
      <c r="NMN324" s="1"/>
      <c r="NMO324" s="1"/>
      <c r="NMP324" s="1"/>
      <c r="NMQ324" s="1"/>
      <c r="NMR324" s="1"/>
      <c r="NMS324" s="1"/>
      <c r="NMT324" s="1"/>
      <c r="NMU324" s="1"/>
      <c r="NMV324" s="1"/>
      <c r="NMW324" s="1"/>
      <c r="NMX324" s="1"/>
      <c r="NMY324" s="1"/>
      <c r="NMZ324" s="1"/>
      <c r="NNA324" s="1"/>
      <c r="NNB324" s="1"/>
      <c r="NNC324" s="1"/>
      <c r="NND324" s="1"/>
      <c r="NNE324" s="1"/>
      <c r="NNF324" s="1"/>
      <c r="NNG324" s="1"/>
      <c r="NNH324" s="1"/>
      <c r="NNI324" s="1"/>
      <c r="NNJ324" s="1"/>
      <c r="NNK324" s="1"/>
      <c r="NNL324" s="1"/>
      <c r="NNM324" s="1"/>
      <c r="NNN324" s="1"/>
      <c r="NNO324" s="1"/>
      <c r="NNP324" s="1"/>
      <c r="NNQ324" s="1"/>
      <c r="NNR324" s="1"/>
      <c r="NNS324" s="1"/>
      <c r="NNT324" s="1"/>
      <c r="NNU324" s="1"/>
      <c r="NNV324" s="1"/>
      <c r="NNW324" s="1"/>
      <c r="NNX324" s="1"/>
      <c r="NNY324" s="1"/>
      <c r="NNZ324" s="1"/>
      <c r="NOA324" s="1"/>
      <c r="NOB324" s="1"/>
      <c r="NOC324" s="1"/>
      <c r="NOD324" s="1"/>
      <c r="NOE324" s="1"/>
      <c r="NOF324" s="1"/>
      <c r="NOG324" s="1"/>
      <c r="NOH324" s="1"/>
      <c r="NOI324" s="1"/>
      <c r="NOJ324" s="1"/>
      <c r="NOK324" s="1"/>
      <c r="NOL324" s="1"/>
      <c r="NOM324" s="1"/>
      <c r="NON324" s="1"/>
      <c r="NOO324" s="1"/>
      <c r="NOP324" s="1"/>
      <c r="NOQ324" s="1"/>
      <c r="NOR324" s="1"/>
      <c r="NOS324" s="1"/>
      <c r="NOT324" s="1"/>
      <c r="NOU324" s="1"/>
      <c r="NOV324" s="1"/>
      <c r="NOW324" s="1"/>
      <c r="NOX324" s="1"/>
      <c r="NOY324" s="1"/>
      <c r="NOZ324" s="1"/>
      <c r="NPA324" s="1"/>
      <c r="NPB324" s="1"/>
      <c r="NPC324" s="1"/>
      <c r="NPD324" s="1"/>
      <c r="NPE324" s="1"/>
      <c r="NPF324" s="1"/>
      <c r="NPG324" s="1"/>
      <c r="NPH324" s="1"/>
      <c r="NPI324" s="1"/>
      <c r="NPJ324" s="1"/>
      <c r="NPK324" s="1"/>
      <c r="NPL324" s="1"/>
      <c r="NPM324" s="1"/>
      <c r="NPN324" s="1"/>
      <c r="NPO324" s="1"/>
      <c r="NPP324" s="1"/>
      <c r="NPQ324" s="1"/>
      <c r="NPR324" s="1"/>
      <c r="NPS324" s="1"/>
      <c r="NPT324" s="1"/>
      <c r="NPU324" s="1"/>
      <c r="NPV324" s="1"/>
      <c r="NPW324" s="1"/>
      <c r="NPX324" s="1"/>
      <c r="NPY324" s="1"/>
      <c r="NPZ324" s="1"/>
      <c r="NQA324" s="1"/>
      <c r="NQB324" s="1"/>
      <c r="NQC324" s="1"/>
      <c r="NQD324" s="1"/>
      <c r="NQE324" s="1"/>
      <c r="NQF324" s="1"/>
      <c r="NQG324" s="1"/>
      <c r="NQH324" s="1"/>
      <c r="NQI324" s="1"/>
      <c r="NQJ324" s="1"/>
      <c r="NQK324" s="1"/>
      <c r="NQL324" s="1"/>
      <c r="NQM324" s="1"/>
      <c r="NQN324" s="1"/>
      <c r="NQO324" s="1"/>
      <c r="NQP324" s="1"/>
      <c r="NQQ324" s="1"/>
      <c r="NQR324" s="1"/>
      <c r="NQS324" s="1"/>
      <c r="NQT324" s="1"/>
      <c r="NQU324" s="1"/>
      <c r="NQV324" s="1"/>
      <c r="NQW324" s="1"/>
      <c r="NQX324" s="1"/>
      <c r="NQY324" s="1"/>
      <c r="NQZ324" s="1"/>
      <c r="NRA324" s="1"/>
      <c r="NRB324" s="1"/>
      <c r="NRC324" s="1"/>
      <c r="NRD324" s="1"/>
      <c r="NRE324" s="1"/>
      <c r="NRF324" s="1"/>
      <c r="NRG324" s="1"/>
      <c r="NRH324" s="1"/>
      <c r="NRI324" s="1"/>
      <c r="NRJ324" s="1"/>
      <c r="NRK324" s="1"/>
      <c r="NRL324" s="1"/>
      <c r="NRM324" s="1"/>
      <c r="NRN324" s="1"/>
      <c r="NRO324" s="1"/>
      <c r="NRP324" s="1"/>
      <c r="NRQ324" s="1"/>
      <c r="NRR324" s="1"/>
      <c r="NRS324" s="1"/>
      <c r="NRT324" s="1"/>
      <c r="NRU324" s="1"/>
      <c r="NRV324" s="1"/>
      <c r="NRW324" s="1"/>
      <c r="NRX324" s="1"/>
      <c r="NRY324" s="1"/>
      <c r="NRZ324" s="1"/>
      <c r="NSA324" s="1"/>
      <c r="NSB324" s="1"/>
      <c r="NSC324" s="1"/>
      <c r="NSD324" s="1"/>
      <c r="NSE324" s="1"/>
      <c r="NSF324" s="1"/>
      <c r="NSG324" s="1"/>
      <c r="NSH324" s="1"/>
      <c r="NSI324" s="1"/>
      <c r="NSJ324" s="1"/>
      <c r="NSK324" s="1"/>
      <c r="NSL324" s="1"/>
      <c r="NSM324" s="1"/>
      <c r="NSN324" s="1"/>
      <c r="NSO324" s="1"/>
      <c r="NSP324" s="1"/>
      <c r="NSQ324" s="1"/>
      <c r="NSR324" s="1"/>
      <c r="NSS324" s="1"/>
      <c r="NST324" s="1"/>
      <c r="NSU324" s="1"/>
      <c r="NSV324" s="1"/>
      <c r="NSW324" s="1"/>
      <c r="NSX324" s="1"/>
      <c r="NSY324" s="1"/>
      <c r="NSZ324" s="1"/>
      <c r="NTA324" s="1"/>
      <c r="NTB324" s="1"/>
      <c r="NTC324" s="1"/>
      <c r="NTD324" s="1"/>
      <c r="NTE324" s="1"/>
      <c r="NTF324" s="1"/>
      <c r="NTG324" s="1"/>
      <c r="NTH324" s="1"/>
      <c r="NTI324" s="1"/>
      <c r="NTJ324" s="1"/>
      <c r="NTK324" s="1"/>
      <c r="NTL324" s="1"/>
      <c r="NTM324" s="1"/>
      <c r="NTN324" s="1"/>
      <c r="NTO324" s="1"/>
      <c r="NTP324" s="1"/>
      <c r="NTQ324" s="1"/>
      <c r="NTR324" s="1"/>
      <c r="NTS324" s="1"/>
      <c r="NTT324" s="1"/>
      <c r="NTU324" s="1"/>
      <c r="NTV324" s="1"/>
      <c r="NTW324" s="1"/>
      <c r="NTX324" s="1"/>
      <c r="NTY324" s="1"/>
      <c r="NTZ324" s="1"/>
      <c r="NUA324" s="1"/>
      <c r="NUB324" s="1"/>
      <c r="NUC324" s="1"/>
      <c r="NUD324" s="1"/>
      <c r="NUE324" s="1"/>
      <c r="NUF324" s="1"/>
      <c r="NUG324" s="1"/>
      <c r="NUH324" s="1"/>
      <c r="NUI324" s="1"/>
      <c r="NUJ324" s="1"/>
      <c r="NUK324" s="1"/>
      <c r="NUL324" s="1"/>
      <c r="NUM324" s="1"/>
      <c r="NUN324" s="1"/>
      <c r="NUO324" s="1"/>
      <c r="NUP324" s="1"/>
      <c r="NUQ324" s="1"/>
      <c r="NUR324" s="1"/>
      <c r="NUS324" s="1"/>
      <c r="NUT324" s="1"/>
      <c r="NUU324" s="1"/>
      <c r="NUV324" s="1"/>
      <c r="NUW324" s="1"/>
      <c r="NUX324" s="1"/>
      <c r="NUY324" s="1"/>
      <c r="NUZ324" s="1"/>
      <c r="NVA324" s="1"/>
      <c r="NVB324" s="1"/>
      <c r="NVC324" s="1"/>
      <c r="NVD324" s="1"/>
      <c r="NVE324" s="1"/>
      <c r="NVF324" s="1"/>
      <c r="NVG324" s="1"/>
      <c r="NVH324" s="1"/>
      <c r="NVI324" s="1"/>
      <c r="NVJ324" s="1"/>
      <c r="NVK324" s="1"/>
      <c r="NVL324" s="1"/>
      <c r="NVM324" s="1"/>
      <c r="NVN324" s="1"/>
      <c r="NVO324" s="1"/>
      <c r="NVP324" s="1"/>
      <c r="NVQ324" s="1"/>
      <c r="NVR324" s="1"/>
      <c r="NVS324" s="1"/>
      <c r="NVT324" s="1"/>
      <c r="NVU324" s="1"/>
      <c r="NVV324" s="1"/>
      <c r="NVW324" s="1"/>
      <c r="NVX324" s="1"/>
      <c r="NVY324" s="1"/>
      <c r="NVZ324" s="1"/>
      <c r="NWA324" s="1"/>
      <c r="NWB324" s="1"/>
      <c r="NWC324" s="1"/>
      <c r="NWD324" s="1"/>
      <c r="NWE324" s="1"/>
      <c r="NWF324" s="1"/>
      <c r="NWG324" s="1"/>
      <c r="NWH324" s="1"/>
      <c r="NWI324" s="1"/>
      <c r="NWJ324" s="1"/>
      <c r="NWK324" s="1"/>
      <c r="NWL324" s="1"/>
      <c r="NWM324" s="1"/>
      <c r="NWN324" s="1"/>
      <c r="NWO324" s="1"/>
      <c r="NWP324" s="1"/>
      <c r="NWQ324" s="1"/>
      <c r="NWR324" s="1"/>
      <c r="NWS324" s="1"/>
      <c r="NWT324" s="1"/>
      <c r="NWU324" s="1"/>
      <c r="NWV324" s="1"/>
      <c r="NWW324" s="1"/>
      <c r="NWX324" s="1"/>
      <c r="NWY324" s="1"/>
      <c r="NWZ324" s="1"/>
      <c r="NXA324" s="1"/>
      <c r="NXB324" s="1"/>
      <c r="NXC324" s="1"/>
      <c r="NXD324" s="1"/>
      <c r="NXE324" s="1"/>
      <c r="NXF324" s="1"/>
      <c r="NXG324" s="1"/>
      <c r="NXH324" s="1"/>
      <c r="NXI324" s="1"/>
      <c r="NXJ324" s="1"/>
      <c r="NXK324" s="1"/>
      <c r="NXL324" s="1"/>
      <c r="NXM324" s="1"/>
      <c r="NXN324" s="1"/>
      <c r="NXO324" s="1"/>
      <c r="NXP324" s="1"/>
      <c r="NXQ324" s="1"/>
      <c r="NXR324" s="1"/>
      <c r="NXS324" s="1"/>
      <c r="NXT324" s="1"/>
      <c r="NXU324" s="1"/>
      <c r="NXV324" s="1"/>
      <c r="NXW324" s="1"/>
      <c r="NXX324" s="1"/>
      <c r="NXY324" s="1"/>
      <c r="NXZ324" s="1"/>
      <c r="NYA324" s="1"/>
      <c r="NYB324" s="1"/>
      <c r="NYC324" s="1"/>
      <c r="NYD324" s="1"/>
      <c r="NYE324" s="1"/>
      <c r="NYF324" s="1"/>
      <c r="NYG324" s="1"/>
      <c r="NYH324" s="1"/>
      <c r="NYI324" s="1"/>
      <c r="NYJ324" s="1"/>
      <c r="NYK324" s="1"/>
      <c r="NYL324" s="1"/>
      <c r="NYM324" s="1"/>
      <c r="NYN324" s="1"/>
      <c r="NYO324" s="1"/>
      <c r="NYP324" s="1"/>
      <c r="NYQ324" s="1"/>
      <c r="NYR324" s="1"/>
      <c r="NYS324" s="1"/>
      <c r="NYT324" s="1"/>
      <c r="NYU324" s="1"/>
      <c r="NYV324" s="1"/>
      <c r="NYW324" s="1"/>
      <c r="NYX324" s="1"/>
      <c r="NYY324" s="1"/>
      <c r="NYZ324" s="1"/>
      <c r="NZA324" s="1"/>
      <c r="NZB324" s="1"/>
      <c r="NZC324" s="1"/>
      <c r="NZD324" s="1"/>
      <c r="NZE324" s="1"/>
      <c r="NZF324" s="1"/>
      <c r="NZG324" s="1"/>
      <c r="NZH324" s="1"/>
      <c r="NZI324" s="1"/>
      <c r="NZJ324" s="1"/>
      <c r="NZK324" s="1"/>
      <c r="NZL324" s="1"/>
      <c r="NZM324" s="1"/>
      <c r="NZN324" s="1"/>
      <c r="NZO324" s="1"/>
      <c r="NZP324" s="1"/>
      <c r="NZQ324" s="1"/>
      <c r="NZR324" s="1"/>
      <c r="NZS324" s="1"/>
      <c r="NZT324" s="1"/>
      <c r="NZU324" s="1"/>
      <c r="NZV324" s="1"/>
      <c r="NZW324" s="1"/>
      <c r="NZX324" s="1"/>
      <c r="NZY324" s="1"/>
      <c r="NZZ324" s="1"/>
      <c r="OAA324" s="1"/>
      <c r="OAB324" s="1"/>
      <c r="OAC324" s="1"/>
      <c r="OAD324" s="1"/>
      <c r="OAE324" s="1"/>
      <c r="OAF324" s="1"/>
      <c r="OAG324" s="1"/>
      <c r="OAH324" s="1"/>
      <c r="OAI324" s="1"/>
      <c r="OAJ324" s="1"/>
      <c r="OAK324" s="1"/>
      <c r="OAL324" s="1"/>
      <c r="OAM324" s="1"/>
      <c r="OAN324" s="1"/>
      <c r="OAO324" s="1"/>
      <c r="OAP324" s="1"/>
      <c r="OAQ324" s="1"/>
      <c r="OAR324" s="1"/>
      <c r="OAS324" s="1"/>
      <c r="OAT324" s="1"/>
      <c r="OAU324" s="1"/>
      <c r="OAV324" s="1"/>
      <c r="OAW324" s="1"/>
      <c r="OAX324" s="1"/>
      <c r="OAY324" s="1"/>
      <c r="OAZ324" s="1"/>
      <c r="OBA324" s="1"/>
      <c r="OBB324" s="1"/>
      <c r="OBC324" s="1"/>
      <c r="OBD324" s="1"/>
      <c r="OBE324" s="1"/>
      <c r="OBF324" s="1"/>
      <c r="OBG324" s="1"/>
      <c r="OBH324" s="1"/>
      <c r="OBI324" s="1"/>
      <c r="OBJ324" s="1"/>
      <c r="OBK324" s="1"/>
      <c r="OBL324" s="1"/>
      <c r="OBM324" s="1"/>
      <c r="OBN324" s="1"/>
      <c r="OBO324" s="1"/>
      <c r="OBP324" s="1"/>
      <c r="OBQ324" s="1"/>
      <c r="OBR324" s="1"/>
      <c r="OBS324" s="1"/>
      <c r="OBT324" s="1"/>
      <c r="OBU324" s="1"/>
      <c r="OBV324" s="1"/>
      <c r="OBW324" s="1"/>
      <c r="OBX324" s="1"/>
      <c r="OBY324" s="1"/>
      <c r="OBZ324" s="1"/>
      <c r="OCA324" s="1"/>
      <c r="OCB324" s="1"/>
      <c r="OCC324" s="1"/>
      <c r="OCD324" s="1"/>
      <c r="OCE324" s="1"/>
      <c r="OCF324" s="1"/>
      <c r="OCG324" s="1"/>
      <c r="OCH324" s="1"/>
      <c r="OCI324" s="1"/>
      <c r="OCJ324" s="1"/>
      <c r="OCK324" s="1"/>
      <c r="OCL324" s="1"/>
      <c r="OCM324" s="1"/>
      <c r="OCN324" s="1"/>
      <c r="OCO324" s="1"/>
      <c r="OCP324" s="1"/>
      <c r="OCQ324" s="1"/>
      <c r="OCR324" s="1"/>
      <c r="OCS324" s="1"/>
      <c r="OCT324" s="1"/>
      <c r="OCU324" s="1"/>
      <c r="OCV324" s="1"/>
      <c r="OCW324" s="1"/>
      <c r="OCX324" s="1"/>
      <c r="OCY324" s="1"/>
      <c r="OCZ324" s="1"/>
      <c r="ODA324" s="1"/>
      <c r="ODB324" s="1"/>
      <c r="ODC324" s="1"/>
      <c r="ODD324" s="1"/>
      <c r="ODE324" s="1"/>
      <c r="ODF324" s="1"/>
      <c r="ODG324" s="1"/>
      <c r="ODH324" s="1"/>
      <c r="ODI324" s="1"/>
      <c r="ODJ324" s="1"/>
      <c r="ODK324" s="1"/>
      <c r="ODL324" s="1"/>
      <c r="ODM324" s="1"/>
      <c r="ODN324" s="1"/>
      <c r="ODO324" s="1"/>
      <c r="ODP324" s="1"/>
      <c r="ODQ324" s="1"/>
      <c r="ODR324" s="1"/>
      <c r="ODS324" s="1"/>
      <c r="ODT324" s="1"/>
      <c r="ODU324" s="1"/>
      <c r="ODV324" s="1"/>
      <c r="ODW324" s="1"/>
      <c r="ODX324" s="1"/>
      <c r="ODY324" s="1"/>
      <c r="ODZ324" s="1"/>
      <c r="OEA324" s="1"/>
      <c r="OEB324" s="1"/>
      <c r="OEC324" s="1"/>
      <c r="OED324" s="1"/>
      <c r="OEE324" s="1"/>
      <c r="OEF324" s="1"/>
      <c r="OEG324" s="1"/>
      <c r="OEH324" s="1"/>
      <c r="OEI324" s="1"/>
      <c r="OEJ324" s="1"/>
      <c r="OEK324" s="1"/>
      <c r="OEL324" s="1"/>
      <c r="OEM324" s="1"/>
      <c r="OEN324" s="1"/>
      <c r="OEO324" s="1"/>
      <c r="OEP324" s="1"/>
      <c r="OEQ324" s="1"/>
      <c r="OER324" s="1"/>
      <c r="OES324" s="1"/>
      <c r="OET324" s="1"/>
      <c r="OEU324" s="1"/>
      <c r="OEV324" s="1"/>
      <c r="OEW324" s="1"/>
      <c r="OEX324" s="1"/>
      <c r="OEY324" s="1"/>
      <c r="OEZ324" s="1"/>
      <c r="OFA324" s="1"/>
      <c r="OFB324" s="1"/>
      <c r="OFC324" s="1"/>
      <c r="OFD324" s="1"/>
      <c r="OFE324" s="1"/>
      <c r="OFF324" s="1"/>
      <c r="OFG324" s="1"/>
      <c r="OFH324" s="1"/>
      <c r="OFI324" s="1"/>
      <c r="OFJ324" s="1"/>
      <c r="OFK324" s="1"/>
      <c r="OFL324" s="1"/>
      <c r="OFM324" s="1"/>
      <c r="OFN324" s="1"/>
      <c r="OFO324" s="1"/>
      <c r="OFP324" s="1"/>
      <c r="OFQ324" s="1"/>
      <c r="OFR324" s="1"/>
      <c r="OFS324" s="1"/>
      <c r="OFT324" s="1"/>
      <c r="OFU324" s="1"/>
      <c r="OFV324" s="1"/>
      <c r="OFW324" s="1"/>
      <c r="OFX324" s="1"/>
      <c r="OFY324" s="1"/>
      <c r="OFZ324" s="1"/>
      <c r="OGA324" s="1"/>
      <c r="OGB324" s="1"/>
      <c r="OGC324" s="1"/>
      <c r="OGD324" s="1"/>
      <c r="OGE324" s="1"/>
      <c r="OGF324" s="1"/>
      <c r="OGG324" s="1"/>
      <c r="OGH324" s="1"/>
      <c r="OGI324" s="1"/>
      <c r="OGJ324" s="1"/>
      <c r="OGK324" s="1"/>
      <c r="OGL324" s="1"/>
      <c r="OGM324" s="1"/>
      <c r="OGN324" s="1"/>
      <c r="OGO324" s="1"/>
      <c r="OGP324" s="1"/>
      <c r="OGQ324" s="1"/>
      <c r="OGR324" s="1"/>
      <c r="OGS324" s="1"/>
      <c r="OGT324" s="1"/>
      <c r="OGU324" s="1"/>
      <c r="OGV324" s="1"/>
      <c r="OGW324" s="1"/>
      <c r="OGX324" s="1"/>
      <c r="OGY324" s="1"/>
      <c r="OGZ324" s="1"/>
      <c r="OHA324" s="1"/>
      <c r="OHB324" s="1"/>
      <c r="OHC324" s="1"/>
      <c r="OHD324" s="1"/>
      <c r="OHE324" s="1"/>
      <c r="OHF324" s="1"/>
      <c r="OHG324" s="1"/>
      <c r="OHH324" s="1"/>
      <c r="OHI324" s="1"/>
      <c r="OHJ324" s="1"/>
      <c r="OHK324" s="1"/>
      <c r="OHL324" s="1"/>
      <c r="OHM324" s="1"/>
      <c r="OHN324" s="1"/>
      <c r="OHO324" s="1"/>
      <c r="OHP324" s="1"/>
      <c r="OHQ324" s="1"/>
      <c r="OHR324" s="1"/>
      <c r="OHS324" s="1"/>
      <c r="OHT324" s="1"/>
      <c r="OHU324" s="1"/>
      <c r="OHV324" s="1"/>
      <c r="OHW324" s="1"/>
      <c r="OHX324" s="1"/>
      <c r="OHY324" s="1"/>
      <c r="OHZ324" s="1"/>
      <c r="OIA324" s="1"/>
      <c r="OIB324" s="1"/>
      <c r="OIC324" s="1"/>
      <c r="OID324" s="1"/>
      <c r="OIE324" s="1"/>
      <c r="OIF324" s="1"/>
      <c r="OIG324" s="1"/>
      <c r="OIH324" s="1"/>
      <c r="OII324" s="1"/>
      <c r="OIJ324" s="1"/>
      <c r="OIK324" s="1"/>
      <c r="OIL324" s="1"/>
      <c r="OIM324" s="1"/>
      <c r="OIN324" s="1"/>
      <c r="OIO324" s="1"/>
      <c r="OIP324" s="1"/>
      <c r="OIQ324" s="1"/>
      <c r="OIR324" s="1"/>
      <c r="OIS324" s="1"/>
      <c r="OIT324" s="1"/>
      <c r="OIU324" s="1"/>
      <c r="OIV324" s="1"/>
      <c r="OIW324" s="1"/>
      <c r="OIX324" s="1"/>
      <c r="OIY324" s="1"/>
      <c r="OIZ324" s="1"/>
      <c r="OJA324" s="1"/>
      <c r="OJB324" s="1"/>
      <c r="OJC324" s="1"/>
      <c r="OJD324" s="1"/>
      <c r="OJE324" s="1"/>
      <c r="OJF324" s="1"/>
      <c r="OJG324" s="1"/>
      <c r="OJH324" s="1"/>
      <c r="OJI324" s="1"/>
      <c r="OJJ324" s="1"/>
      <c r="OJK324" s="1"/>
      <c r="OJL324" s="1"/>
      <c r="OJM324" s="1"/>
      <c r="OJN324" s="1"/>
      <c r="OJO324" s="1"/>
      <c r="OJP324" s="1"/>
      <c r="OJQ324" s="1"/>
      <c r="OJR324" s="1"/>
      <c r="OJS324" s="1"/>
      <c r="OJT324" s="1"/>
      <c r="OJU324" s="1"/>
      <c r="OJV324" s="1"/>
      <c r="OJW324" s="1"/>
      <c r="OJX324" s="1"/>
      <c r="OJY324" s="1"/>
      <c r="OJZ324" s="1"/>
      <c r="OKA324" s="1"/>
      <c r="OKB324" s="1"/>
      <c r="OKC324" s="1"/>
      <c r="OKD324" s="1"/>
      <c r="OKE324" s="1"/>
      <c r="OKF324" s="1"/>
      <c r="OKG324" s="1"/>
      <c r="OKH324" s="1"/>
      <c r="OKI324" s="1"/>
      <c r="OKJ324" s="1"/>
      <c r="OKK324" s="1"/>
      <c r="OKL324" s="1"/>
      <c r="OKM324" s="1"/>
      <c r="OKN324" s="1"/>
      <c r="OKO324" s="1"/>
      <c r="OKP324" s="1"/>
      <c r="OKQ324" s="1"/>
      <c r="OKR324" s="1"/>
      <c r="OKS324" s="1"/>
      <c r="OKT324" s="1"/>
      <c r="OKU324" s="1"/>
      <c r="OKV324" s="1"/>
      <c r="OKW324" s="1"/>
      <c r="OKX324" s="1"/>
      <c r="OKY324" s="1"/>
      <c r="OKZ324" s="1"/>
      <c r="OLA324" s="1"/>
      <c r="OLB324" s="1"/>
      <c r="OLC324" s="1"/>
      <c r="OLD324" s="1"/>
      <c r="OLE324" s="1"/>
      <c r="OLF324" s="1"/>
      <c r="OLG324" s="1"/>
      <c r="OLH324" s="1"/>
      <c r="OLI324" s="1"/>
      <c r="OLJ324" s="1"/>
      <c r="OLK324" s="1"/>
      <c r="OLL324" s="1"/>
      <c r="OLM324" s="1"/>
      <c r="OLN324" s="1"/>
      <c r="OLO324" s="1"/>
      <c r="OLP324" s="1"/>
      <c r="OLQ324" s="1"/>
      <c r="OLR324" s="1"/>
      <c r="OLS324" s="1"/>
      <c r="OLT324" s="1"/>
      <c r="OLU324" s="1"/>
      <c r="OLV324" s="1"/>
      <c r="OLW324" s="1"/>
      <c r="OLX324" s="1"/>
      <c r="OLY324" s="1"/>
      <c r="OLZ324" s="1"/>
      <c r="OMA324" s="1"/>
      <c r="OMB324" s="1"/>
      <c r="OMC324" s="1"/>
      <c r="OMD324" s="1"/>
      <c r="OME324" s="1"/>
      <c r="OMF324" s="1"/>
      <c r="OMG324" s="1"/>
      <c r="OMH324" s="1"/>
      <c r="OMI324" s="1"/>
      <c r="OMJ324" s="1"/>
      <c r="OMK324" s="1"/>
      <c r="OML324" s="1"/>
      <c r="OMM324" s="1"/>
      <c r="OMN324" s="1"/>
      <c r="OMO324" s="1"/>
      <c r="OMP324" s="1"/>
      <c r="OMQ324" s="1"/>
      <c r="OMR324" s="1"/>
      <c r="OMS324" s="1"/>
      <c r="OMT324" s="1"/>
      <c r="OMU324" s="1"/>
      <c r="OMV324" s="1"/>
      <c r="OMW324" s="1"/>
      <c r="OMX324" s="1"/>
      <c r="OMY324" s="1"/>
      <c r="OMZ324" s="1"/>
      <c r="ONA324" s="1"/>
      <c r="ONB324" s="1"/>
      <c r="ONC324" s="1"/>
      <c r="OND324" s="1"/>
      <c r="ONE324" s="1"/>
      <c r="ONF324" s="1"/>
      <c r="ONG324" s="1"/>
      <c r="ONH324" s="1"/>
      <c r="ONI324" s="1"/>
      <c r="ONJ324" s="1"/>
      <c r="ONK324" s="1"/>
      <c r="ONL324" s="1"/>
      <c r="ONM324" s="1"/>
      <c r="ONN324" s="1"/>
      <c r="ONO324" s="1"/>
      <c r="ONP324" s="1"/>
      <c r="ONQ324" s="1"/>
      <c r="ONR324" s="1"/>
      <c r="ONS324" s="1"/>
      <c r="ONT324" s="1"/>
      <c r="ONU324" s="1"/>
      <c r="ONV324" s="1"/>
      <c r="ONW324" s="1"/>
      <c r="ONX324" s="1"/>
      <c r="ONY324" s="1"/>
      <c r="ONZ324" s="1"/>
      <c r="OOA324" s="1"/>
      <c r="OOB324" s="1"/>
      <c r="OOC324" s="1"/>
      <c r="OOD324" s="1"/>
      <c r="OOE324" s="1"/>
      <c r="OOF324" s="1"/>
      <c r="OOG324" s="1"/>
      <c r="OOH324" s="1"/>
      <c r="OOI324" s="1"/>
      <c r="OOJ324" s="1"/>
      <c r="OOK324" s="1"/>
      <c r="OOL324" s="1"/>
      <c r="OOM324" s="1"/>
      <c r="OON324" s="1"/>
      <c r="OOO324" s="1"/>
      <c r="OOP324" s="1"/>
      <c r="OOQ324" s="1"/>
      <c r="OOR324" s="1"/>
      <c r="OOS324" s="1"/>
      <c r="OOT324" s="1"/>
      <c r="OOU324" s="1"/>
      <c r="OOV324" s="1"/>
      <c r="OOW324" s="1"/>
      <c r="OOX324" s="1"/>
      <c r="OOY324" s="1"/>
      <c r="OOZ324" s="1"/>
      <c r="OPA324" s="1"/>
      <c r="OPB324" s="1"/>
      <c r="OPC324" s="1"/>
      <c r="OPD324" s="1"/>
      <c r="OPE324" s="1"/>
      <c r="OPF324" s="1"/>
      <c r="OPG324" s="1"/>
      <c r="OPH324" s="1"/>
      <c r="OPI324" s="1"/>
      <c r="OPJ324" s="1"/>
      <c r="OPK324" s="1"/>
      <c r="OPL324" s="1"/>
      <c r="OPM324" s="1"/>
      <c r="OPN324" s="1"/>
      <c r="OPO324" s="1"/>
      <c r="OPP324" s="1"/>
      <c r="OPQ324" s="1"/>
      <c r="OPR324" s="1"/>
      <c r="OPS324" s="1"/>
      <c r="OPT324" s="1"/>
      <c r="OPU324" s="1"/>
      <c r="OPV324" s="1"/>
      <c r="OPW324" s="1"/>
      <c r="OPX324" s="1"/>
      <c r="OPY324" s="1"/>
      <c r="OPZ324" s="1"/>
      <c r="OQA324" s="1"/>
      <c r="OQB324" s="1"/>
      <c r="OQC324" s="1"/>
      <c r="OQD324" s="1"/>
      <c r="OQE324" s="1"/>
      <c r="OQF324" s="1"/>
      <c r="OQG324" s="1"/>
      <c r="OQH324" s="1"/>
      <c r="OQI324" s="1"/>
      <c r="OQJ324" s="1"/>
      <c r="OQK324" s="1"/>
      <c r="OQL324" s="1"/>
      <c r="OQM324" s="1"/>
      <c r="OQN324" s="1"/>
      <c r="OQO324" s="1"/>
      <c r="OQP324" s="1"/>
      <c r="OQQ324" s="1"/>
      <c r="OQR324" s="1"/>
      <c r="OQS324" s="1"/>
      <c r="OQT324" s="1"/>
      <c r="OQU324" s="1"/>
      <c r="OQV324" s="1"/>
      <c r="OQW324" s="1"/>
      <c r="OQX324" s="1"/>
      <c r="OQY324" s="1"/>
      <c r="OQZ324" s="1"/>
      <c r="ORA324" s="1"/>
      <c r="ORB324" s="1"/>
      <c r="ORC324" s="1"/>
      <c r="ORD324" s="1"/>
      <c r="ORE324" s="1"/>
      <c r="ORF324" s="1"/>
      <c r="ORG324" s="1"/>
      <c r="ORH324" s="1"/>
      <c r="ORI324" s="1"/>
      <c r="ORJ324" s="1"/>
      <c r="ORK324" s="1"/>
      <c r="ORL324" s="1"/>
      <c r="ORM324" s="1"/>
      <c r="ORN324" s="1"/>
      <c r="ORO324" s="1"/>
      <c r="ORP324" s="1"/>
      <c r="ORQ324" s="1"/>
      <c r="ORR324" s="1"/>
      <c r="ORS324" s="1"/>
      <c r="ORT324" s="1"/>
      <c r="ORU324" s="1"/>
      <c r="ORV324" s="1"/>
      <c r="ORW324" s="1"/>
      <c r="ORX324" s="1"/>
      <c r="ORY324" s="1"/>
      <c r="ORZ324" s="1"/>
      <c r="OSA324" s="1"/>
      <c r="OSB324" s="1"/>
      <c r="OSC324" s="1"/>
      <c r="OSD324" s="1"/>
      <c r="OSE324" s="1"/>
      <c r="OSF324" s="1"/>
      <c r="OSG324" s="1"/>
      <c r="OSH324" s="1"/>
      <c r="OSI324" s="1"/>
      <c r="OSJ324" s="1"/>
      <c r="OSK324" s="1"/>
      <c r="OSL324" s="1"/>
      <c r="OSM324" s="1"/>
      <c r="OSN324" s="1"/>
      <c r="OSO324" s="1"/>
      <c r="OSP324" s="1"/>
      <c r="OSQ324" s="1"/>
      <c r="OSR324" s="1"/>
      <c r="OSS324" s="1"/>
      <c r="OST324" s="1"/>
      <c r="OSU324" s="1"/>
      <c r="OSV324" s="1"/>
      <c r="OSW324" s="1"/>
      <c r="OSX324" s="1"/>
      <c r="OSY324" s="1"/>
      <c r="OSZ324" s="1"/>
      <c r="OTA324" s="1"/>
      <c r="OTB324" s="1"/>
      <c r="OTC324" s="1"/>
      <c r="OTD324" s="1"/>
      <c r="OTE324" s="1"/>
      <c r="OTF324" s="1"/>
      <c r="OTG324" s="1"/>
      <c r="OTH324" s="1"/>
      <c r="OTI324" s="1"/>
      <c r="OTJ324" s="1"/>
      <c r="OTK324" s="1"/>
      <c r="OTL324" s="1"/>
      <c r="OTM324" s="1"/>
      <c r="OTN324" s="1"/>
      <c r="OTO324" s="1"/>
      <c r="OTP324" s="1"/>
      <c r="OTQ324" s="1"/>
      <c r="OTR324" s="1"/>
      <c r="OTS324" s="1"/>
      <c r="OTT324" s="1"/>
      <c r="OTU324" s="1"/>
      <c r="OTV324" s="1"/>
      <c r="OTW324" s="1"/>
      <c r="OTX324" s="1"/>
      <c r="OTY324" s="1"/>
      <c r="OTZ324" s="1"/>
      <c r="OUA324" s="1"/>
      <c r="OUB324" s="1"/>
      <c r="OUC324" s="1"/>
      <c r="OUD324" s="1"/>
      <c r="OUE324" s="1"/>
      <c r="OUF324" s="1"/>
      <c r="OUG324" s="1"/>
      <c r="OUH324" s="1"/>
      <c r="OUI324" s="1"/>
      <c r="OUJ324" s="1"/>
      <c r="OUK324" s="1"/>
      <c r="OUL324" s="1"/>
      <c r="OUM324" s="1"/>
      <c r="OUN324" s="1"/>
      <c r="OUO324" s="1"/>
      <c r="OUP324" s="1"/>
      <c r="OUQ324" s="1"/>
      <c r="OUR324" s="1"/>
      <c r="OUS324" s="1"/>
      <c r="OUT324" s="1"/>
      <c r="OUU324" s="1"/>
      <c r="OUV324" s="1"/>
      <c r="OUW324" s="1"/>
      <c r="OUX324" s="1"/>
      <c r="OUY324" s="1"/>
      <c r="OUZ324" s="1"/>
      <c r="OVA324" s="1"/>
      <c r="OVB324" s="1"/>
      <c r="OVC324" s="1"/>
      <c r="OVD324" s="1"/>
      <c r="OVE324" s="1"/>
      <c r="OVF324" s="1"/>
      <c r="OVG324" s="1"/>
      <c r="OVH324" s="1"/>
      <c r="OVI324" s="1"/>
      <c r="OVJ324" s="1"/>
      <c r="OVK324" s="1"/>
      <c r="OVL324" s="1"/>
      <c r="OVM324" s="1"/>
      <c r="OVN324" s="1"/>
      <c r="OVO324" s="1"/>
      <c r="OVP324" s="1"/>
      <c r="OVQ324" s="1"/>
      <c r="OVR324" s="1"/>
      <c r="OVS324" s="1"/>
      <c r="OVT324" s="1"/>
      <c r="OVU324" s="1"/>
      <c r="OVV324" s="1"/>
      <c r="OVW324" s="1"/>
      <c r="OVX324" s="1"/>
      <c r="OVY324" s="1"/>
      <c r="OVZ324" s="1"/>
      <c r="OWA324" s="1"/>
      <c r="OWB324" s="1"/>
      <c r="OWC324" s="1"/>
      <c r="OWD324" s="1"/>
      <c r="OWE324" s="1"/>
      <c r="OWF324" s="1"/>
      <c r="OWG324" s="1"/>
      <c r="OWH324" s="1"/>
      <c r="OWI324" s="1"/>
      <c r="OWJ324" s="1"/>
      <c r="OWK324" s="1"/>
      <c r="OWL324" s="1"/>
      <c r="OWM324" s="1"/>
      <c r="OWN324" s="1"/>
      <c r="OWO324" s="1"/>
      <c r="OWP324" s="1"/>
      <c r="OWQ324" s="1"/>
      <c r="OWR324" s="1"/>
      <c r="OWS324" s="1"/>
      <c r="OWT324" s="1"/>
      <c r="OWU324" s="1"/>
      <c r="OWV324" s="1"/>
      <c r="OWW324" s="1"/>
      <c r="OWX324" s="1"/>
      <c r="OWY324" s="1"/>
      <c r="OWZ324" s="1"/>
      <c r="OXA324" s="1"/>
      <c r="OXB324" s="1"/>
      <c r="OXC324" s="1"/>
      <c r="OXD324" s="1"/>
      <c r="OXE324" s="1"/>
      <c r="OXF324" s="1"/>
      <c r="OXG324" s="1"/>
      <c r="OXH324" s="1"/>
      <c r="OXI324" s="1"/>
      <c r="OXJ324" s="1"/>
      <c r="OXK324" s="1"/>
      <c r="OXL324" s="1"/>
      <c r="OXM324" s="1"/>
      <c r="OXN324" s="1"/>
      <c r="OXO324" s="1"/>
      <c r="OXP324" s="1"/>
      <c r="OXQ324" s="1"/>
      <c r="OXR324" s="1"/>
      <c r="OXS324" s="1"/>
      <c r="OXT324" s="1"/>
      <c r="OXU324" s="1"/>
      <c r="OXV324" s="1"/>
      <c r="OXW324" s="1"/>
      <c r="OXX324" s="1"/>
      <c r="OXY324" s="1"/>
      <c r="OXZ324" s="1"/>
      <c r="OYA324" s="1"/>
      <c r="OYB324" s="1"/>
      <c r="OYC324" s="1"/>
      <c r="OYD324" s="1"/>
      <c r="OYE324" s="1"/>
      <c r="OYF324" s="1"/>
      <c r="OYG324" s="1"/>
      <c r="OYH324" s="1"/>
      <c r="OYI324" s="1"/>
      <c r="OYJ324" s="1"/>
      <c r="OYK324" s="1"/>
      <c r="OYL324" s="1"/>
      <c r="OYM324" s="1"/>
      <c r="OYN324" s="1"/>
      <c r="OYO324" s="1"/>
      <c r="OYP324" s="1"/>
      <c r="OYQ324" s="1"/>
      <c r="OYR324" s="1"/>
      <c r="OYS324" s="1"/>
      <c r="OYT324" s="1"/>
      <c r="OYU324" s="1"/>
      <c r="OYV324" s="1"/>
      <c r="OYW324" s="1"/>
      <c r="OYX324" s="1"/>
      <c r="OYY324" s="1"/>
      <c r="OYZ324" s="1"/>
      <c r="OZA324" s="1"/>
      <c r="OZB324" s="1"/>
      <c r="OZC324" s="1"/>
      <c r="OZD324" s="1"/>
      <c r="OZE324" s="1"/>
      <c r="OZF324" s="1"/>
      <c r="OZG324" s="1"/>
      <c r="OZH324" s="1"/>
      <c r="OZI324" s="1"/>
      <c r="OZJ324" s="1"/>
      <c r="OZK324" s="1"/>
      <c r="OZL324" s="1"/>
      <c r="OZM324" s="1"/>
      <c r="OZN324" s="1"/>
      <c r="OZO324" s="1"/>
      <c r="OZP324" s="1"/>
      <c r="OZQ324" s="1"/>
      <c r="OZR324" s="1"/>
      <c r="OZS324" s="1"/>
      <c r="OZT324" s="1"/>
      <c r="OZU324" s="1"/>
      <c r="OZV324" s="1"/>
      <c r="OZW324" s="1"/>
      <c r="OZX324" s="1"/>
      <c r="OZY324" s="1"/>
      <c r="OZZ324" s="1"/>
      <c r="PAA324" s="1"/>
      <c r="PAB324" s="1"/>
      <c r="PAC324" s="1"/>
      <c r="PAD324" s="1"/>
      <c r="PAE324" s="1"/>
      <c r="PAF324" s="1"/>
      <c r="PAG324" s="1"/>
      <c r="PAH324" s="1"/>
      <c r="PAI324" s="1"/>
      <c r="PAJ324" s="1"/>
      <c r="PAK324" s="1"/>
      <c r="PAL324" s="1"/>
      <c r="PAM324" s="1"/>
      <c r="PAN324" s="1"/>
      <c r="PAO324" s="1"/>
      <c r="PAP324" s="1"/>
      <c r="PAQ324" s="1"/>
      <c r="PAR324" s="1"/>
      <c r="PAS324" s="1"/>
      <c r="PAT324" s="1"/>
      <c r="PAU324" s="1"/>
      <c r="PAV324" s="1"/>
      <c r="PAW324" s="1"/>
      <c r="PAX324" s="1"/>
      <c r="PAY324" s="1"/>
      <c r="PAZ324" s="1"/>
      <c r="PBA324" s="1"/>
      <c r="PBB324" s="1"/>
      <c r="PBC324" s="1"/>
      <c r="PBD324" s="1"/>
      <c r="PBE324" s="1"/>
      <c r="PBF324" s="1"/>
      <c r="PBG324" s="1"/>
      <c r="PBH324" s="1"/>
      <c r="PBI324" s="1"/>
      <c r="PBJ324" s="1"/>
      <c r="PBK324" s="1"/>
      <c r="PBL324" s="1"/>
      <c r="PBM324" s="1"/>
      <c r="PBN324" s="1"/>
      <c r="PBO324" s="1"/>
      <c r="PBP324" s="1"/>
      <c r="PBQ324" s="1"/>
      <c r="PBR324" s="1"/>
      <c r="PBS324" s="1"/>
      <c r="PBT324" s="1"/>
      <c r="PBU324" s="1"/>
      <c r="PBV324" s="1"/>
      <c r="PBW324" s="1"/>
      <c r="PBX324" s="1"/>
      <c r="PBY324" s="1"/>
      <c r="PBZ324" s="1"/>
      <c r="PCA324" s="1"/>
      <c r="PCB324" s="1"/>
      <c r="PCC324" s="1"/>
      <c r="PCD324" s="1"/>
      <c r="PCE324" s="1"/>
      <c r="PCF324" s="1"/>
      <c r="PCG324" s="1"/>
      <c r="PCH324" s="1"/>
      <c r="PCI324" s="1"/>
      <c r="PCJ324" s="1"/>
      <c r="PCK324" s="1"/>
      <c r="PCL324" s="1"/>
      <c r="PCM324" s="1"/>
      <c r="PCN324" s="1"/>
      <c r="PCO324" s="1"/>
      <c r="PCP324" s="1"/>
      <c r="PCQ324" s="1"/>
      <c r="PCR324" s="1"/>
      <c r="PCS324" s="1"/>
      <c r="PCT324" s="1"/>
      <c r="PCU324" s="1"/>
      <c r="PCV324" s="1"/>
      <c r="PCW324" s="1"/>
      <c r="PCX324" s="1"/>
      <c r="PCY324" s="1"/>
      <c r="PCZ324" s="1"/>
      <c r="PDA324" s="1"/>
      <c r="PDB324" s="1"/>
      <c r="PDC324" s="1"/>
      <c r="PDD324" s="1"/>
      <c r="PDE324" s="1"/>
      <c r="PDF324" s="1"/>
      <c r="PDG324" s="1"/>
      <c r="PDH324" s="1"/>
      <c r="PDI324" s="1"/>
      <c r="PDJ324" s="1"/>
      <c r="PDK324" s="1"/>
      <c r="PDL324" s="1"/>
      <c r="PDM324" s="1"/>
      <c r="PDN324" s="1"/>
      <c r="PDO324" s="1"/>
      <c r="PDP324" s="1"/>
      <c r="PDQ324" s="1"/>
      <c r="PDR324" s="1"/>
      <c r="PDS324" s="1"/>
      <c r="PDT324" s="1"/>
      <c r="PDU324" s="1"/>
      <c r="PDV324" s="1"/>
      <c r="PDW324" s="1"/>
      <c r="PDX324" s="1"/>
      <c r="PDY324" s="1"/>
      <c r="PDZ324" s="1"/>
      <c r="PEA324" s="1"/>
      <c r="PEB324" s="1"/>
      <c r="PEC324" s="1"/>
      <c r="PED324" s="1"/>
      <c r="PEE324" s="1"/>
      <c r="PEF324" s="1"/>
      <c r="PEG324" s="1"/>
      <c r="PEH324" s="1"/>
      <c r="PEI324" s="1"/>
      <c r="PEJ324" s="1"/>
      <c r="PEK324" s="1"/>
      <c r="PEL324" s="1"/>
      <c r="PEM324" s="1"/>
      <c r="PEN324" s="1"/>
      <c r="PEO324" s="1"/>
      <c r="PEP324" s="1"/>
      <c r="PEQ324" s="1"/>
      <c r="PER324" s="1"/>
      <c r="PES324" s="1"/>
      <c r="PET324" s="1"/>
      <c r="PEU324" s="1"/>
      <c r="PEV324" s="1"/>
      <c r="PEW324" s="1"/>
      <c r="PEX324" s="1"/>
      <c r="PEY324" s="1"/>
      <c r="PEZ324" s="1"/>
      <c r="PFA324" s="1"/>
      <c r="PFB324" s="1"/>
      <c r="PFC324" s="1"/>
      <c r="PFD324" s="1"/>
      <c r="PFE324" s="1"/>
      <c r="PFF324" s="1"/>
      <c r="PFG324" s="1"/>
      <c r="PFH324" s="1"/>
      <c r="PFI324" s="1"/>
      <c r="PFJ324" s="1"/>
      <c r="PFK324" s="1"/>
      <c r="PFL324" s="1"/>
      <c r="PFM324" s="1"/>
      <c r="PFN324" s="1"/>
      <c r="PFO324" s="1"/>
      <c r="PFP324" s="1"/>
      <c r="PFQ324" s="1"/>
      <c r="PFR324" s="1"/>
      <c r="PFS324" s="1"/>
      <c r="PFT324" s="1"/>
      <c r="PFU324" s="1"/>
      <c r="PFV324" s="1"/>
      <c r="PFW324" s="1"/>
      <c r="PFX324" s="1"/>
      <c r="PFY324" s="1"/>
      <c r="PFZ324" s="1"/>
      <c r="PGA324" s="1"/>
      <c r="PGB324" s="1"/>
      <c r="PGC324" s="1"/>
      <c r="PGD324" s="1"/>
      <c r="PGE324" s="1"/>
      <c r="PGF324" s="1"/>
      <c r="PGG324" s="1"/>
      <c r="PGH324" s="1"/>
      <c r="PGI324" s="1"/>
      <c r="PGJ324" s="1"/>
      <c r="PGK324" s="1"/>
      <c r="PGL324" s="1"/>
      <c r="PGM324" s="1"/>
      <c r="PGN324" s="1"/>
      <c r="PGO324" s="1"/>
      <c r="PGP324" s="1"/>
      <c r="PGQ324" s="1"/>
      <c r="PGR324" s="1"/>
      <c r="PGS324" s="1"/>
      <c r="PGT324" s="1"/>
      <c r="PGU324" s="1"/>
      <c r="PGV324" s="1"/>
      <c r="PGW324" s="1"/>
      <c r="PGX324" s="1"/>
      <c r="PGY324" s="1"/>
      <c r="PGZ324" s="1"/>
      <c r="PHA324" s="1"/>
      <c r="PHB324" s="1"/>
      <c r="PHC324" s="1"/>
      <c r="PHD324" s="1"/>
      <c r="PHE324" s="1"/>
      <c r="PHF324" s="1"/>
      <c r="PHG324" s="1"/>
      <c r="PHH324" s="1"/>
      <c r="PHI324" s="1"/>
      <c r="PHJ324" s="1"/>
      <c r="PHK324" s="1"/>
      <c r="PHL324" s="1"/>
      <c r="PHM324" s="1"/>
      <c r="PHN324" s="1"/>
      <c r="PHO324" s="1"/>
      <c r="PHP324" s="1"/>
      <c r="PHQ324" s="1"/>
      <c r="PHR324" s="1"/>
      <c r="PHS324" s="1"/>
      <c r="PHT324" s="1"/>
      <c r="PHU324" s="1"/>
      <c r="PHV324" s="1"/>
      <c r="PHW324" s="1"/>
      <c r="PHX324" s="1"/>
      <c r="PHY324" s="1"/>
      <c r="PHZ324" s="1"/>
      <c r="PIA324" s="1"/>
      <c r="PIB324" s="1"/>
      <c r="PIC324" s="1"/>
      <c r="PID324" s="1"/>
      <c r="PIE324" s="1"/>
      <c r="PIF324" s="1"/>
      <c r="PIG324" s="1"/>
      <c r="PIH324" s="1"/>
      <c r="PII324" s="1"/>
      <c r="PIJ324" s="1"/>
      <c r="PIK324" s="1"/>
      <c r="PIL324" s="1"/>
      <c r="PIM324" s="1"/>
      <c r="PIN324" s="1"/>
      <c r="PIO324" s="1"/>
      <c r="PIP324" s="1"/>
      <c r="PIQ324" s="1"/>
      <c r="PIR324" s="1"/>
      <c r="PIS324" s="1"/>
      <c r="PIT324" s="1"/>
      <c r="PIU324" s="1"/>
      <c r="PIV324" s="1"/>
      <c r="PIW324" s="1"/>
      <c r="PIX324" s="1"/>
      <c r="PIY324" s="1"/>
      <c r="PIZ324" s="1"/>
      <c r="PJA324" s="1"/>
      <c r="PJB324" s="1"/>
      <c r="PJC324" s="1"/>
      <c r="PJD324" s="1"/>
      <c r="PJE324" s="1"/>
      <c r="PJF324" s="1"/>
      <c r="PJG324" s="1"/>
      <c r="PJH324" s="1"/>
      <c r="PJI324" s="1"/>
      <c r="PJJ324" s="1"/>
      <c r="PJK324" s="1"/>
      <c r="PJL324" s="1"/>
      <c r="PJM324" s="1"/>
      <c r="PJN324" s="1"/>
      <c r="PJO324" s="1"/>
      <c r="PJP324" s="1"/>
      <c r="PJQ324" s="1"/>
      <c r="PJR324" s="1"/>
      <c r="PJS324" s="1"/>
      <c r="PJT324" s="1"/>
      <c r="PJU324" s="1"/>
      <c r="PJV324" s="1"/>
      <c r="PJW324" s="1"/>
      <c r="PJX324" s="1"/>
      <c r="PJY324" s="1"/>
      <c r="PJZ324" s="1"/>
      <c r="PKA324" s="1"/>
      <c r="PKB324" s="1"/>
      <c r="PKC324" s="1"/>
      <c r="PKD324" s="1"/>
      <c r="PKE324" s="1"/>
      <c r="PKF324" s="1"/>
      <c r="PKG324" s="1"/>
      <c r="PKH324" s="1"/>
      <c r="PKI324" s="1"/>
      <c r="PKJ324" s="1"/>
      <c r="PKK324" s="1"/>
      <c r="PKL324" s="1"/>
      <c r="PKM324" s="1"/>
      <c r="PKN324" s="1"/>
      <c r="PKO324" s="1"/>
      <c r="PKP324" s="1"/>
      <c r="PKQ324" s="1"/>
      <c r="PKR324" s="1"/>
      <c r="PKS324" s="1"/>
      <c r="PKT324" s="1"/>
      <c r="PKU324" s="1"/>
      <c r="PKV324" s="1"/>
      <c r="PKW324" s="1"/>
      <c r="PKX324" s="1"/>
      <c r="PKY324" s="1"/>
      <c r="PKZ324" s="1"/>
      <c r="PLA324" s="1"/>
      <c r="PLB324" s="1"/>
      <c r="PLC324" s="1"/>
      <c r="PLD324" s="1"/>
      <c r="PLE324" s="1"/>
      <c r="PLF324" s="1"/>
      <c r="PLG324" s="1"/>
      <c r="PLH324" s="1"/>
      <c r="PLI324" s="1"/>
      <c r="PLJ324" s="1"/>
      <c r="PLK324" s="1"/>
      <c r="PLL324" s="1"/>
      <c r="PLM324" s="1"/>
      <c r="PLN324" s="1"/>
      <c r="PLO324" s="1"/>
      <c r="PLP324" s="1"/>
      <c r="PLQ324" s="1"/>
      <c r="PLR324" s="1"/>
      <c r="PLS324" s="1"/>
      <c r="PLT324" s="1"/>
      <c r="PLU324" s="1"/>
      <c r="PLV324" s="1"/>
      <c r="PLW324" s="1"/>
      <c r="PLX324" s="1"/>
      <c r="PLY324" s="1"/>
      <c r="PLZ324" s="1"/>
      <c r="PMA324" s="1"/>
      <c r="PMB324" s="1"/>
      <c r="PMC324" s="1"/>
      <c r="PMD324" s="1"/>
      <c r="PME324" s="1"/>
      <c r="PMF324" s="1"/>
      <c r="PMG324" s="1"/>
      <c r="PMH324" s="1"/>
      <c r="PMI324" s="1"/>
      <c r="PMJ324" s="1"/>
      <c r="PMK324" s="1"/>
      <c r="PML324" s="1"/>
      <c r="PMM324" s="1"/>
      <c r="PMN324" s="1"/>
      <c r="PMO324" s="1"/>
      <c r="PMP324" s="1"/>
      <c r="PMQ324" s="1"/>
      <c r="PMR324" s="1"/>
      <c r="PMS324" s="1"/>
      <c r="PMT324" s="1"/>
      <c r="PMU324" s="1"/>
      <c r="PMV324" s="1"/>
      <c r="PMW324" s="1"/>
      <c r="PMX324" s="1"/>
      <c r="PMY324" s="1"/>
      <c r="PMZ324" s="1"/>
      <c r="PNA324" s="1"/>
      <c r="PNB324" s="1"/>
      <c r="PNC324" s="1"/>
      <c r="PND324" s="1"/>
      <c r="PNE324" s="1"/>
      <c r="PNF324" s="1"/>
      <c r="PNG324" s="1"/>
      <c r="PNH324" s="1"/>
      <c r="PNI324" s="1"/>
      <c r="PNJ324" s="1"/>
      <c r="PNK324" s="1"/>
      <c r="PNL324" s="1"/>
      <c r="PNM324" s="1"/>
      <c r="PNN324" s="1"/>
      <c r="PNO324" s="1"/>
      <c r="PNP324" s="1"/>
      <c r="PNQ324" s="1"/>
      <c r="PNR324" s="1"/>
      <c r="PNS324" s="1"/>
      <c r="PNT324" s="1"/>
      <c r="PNU324" s="1"/>
      <c r="PNV324" s="1"/>
      <c r="PNW324" s="1"/>
      <c r="PNX324" s="1"/>
      <c r="PNY324" s="1"/>
      <c r="PNZ324" s="1"/>
      <c r="POA324" s="1"/>
      <c r="POB324" s="1"/>
      <c r="POC324" s="1"/>
      <c r="POD324" s="1"/>
      <c r="POE324" s="1"/>
      <c r="POF324" s="1"/>
      <c r="POG324" s="1"/>
      <c r="POH324" s="1"/>
      <c r="POI324" s="1"/>
      <c r="POJ324" s="1"/>
      <c r="POK324" s="1"/>
      <c r="POL324" s="1"/>
      <c r="POM324" s="1"/>
      <c r="PON324" s="1"/>
      <c r="POO324" s="1"/>
      <c r="POP324" s="1"/>
      <c r="POQ324" s="1"/>
      <c r="POR324" s="1"/>
      <c r="POS324" s="1"/>
      <c r="POT324" s="1"/>
      <c r="POU324" s="1"/>
      <c r="POV324" s="1"/>
      <c r="POW324" s="1"/>
      <c r="POX324" s="1"/>
      <c r="POY324" s="1"/>
      <c r="POZ324" s="1"/>
      <c r="PPA324" s="1"/>
      <c r="PPB324" s="1"/>
      <c r="PPC324" s="1"/>
      <c r="PPD324" s="1"/>
      <c r="PPE324" s="1"/>
      <c r="PPF324" s="1"/>
      <c r="PPG324" s="1"/>
      <c r="PPH324" s="1"/>
      <c r="PPI324" s="1"/>
      <c r="PPJ324" s="1"/>
      <c r="PPK324" s="1"/>
      <c r="PPL324" s="1"/>
      <c r="PPM324" s="1"/>
      <c r="PPN324" s="1"/>
      <c r="PPO324" s="1"/>
      <c r="PPP324" s="1"/>
      <c r="PPQ324" s="1"/>
      <c r="PPR324" s="1"/>
      <c r="PPS324" s="1"/>
      <c r="PPT324" s="1"/>
      <c r="PPU324" s="1"/>
      <c r="PPV324" s="1"/>
      <c r="PPW324" s="1"/>
      <c r="PPX324" s="1"/>
      <c r="PPY324" s="1"/>
      <c r="PPZ324" s="1"/>
      <c r="PQA324" s="1"/>
      <c r="PQB324" s="1"/>
      <c r="PQC324" s="1"/>
      <c r="PQD324" s="1"/>
      <c r="PQE324" s="1"/>
      <c r="PQF324" s="1"/>
      <c r="PQG324" s="1"/>
      <c r="PQH324" s="1"/>
      <c r="PQI324" s="1"/>
      <c r="PQJ324" s="1"/>
      <c r="PQK324" s="1"/>
      <c r="PQL324" s="1"/>
      <c r="PQM324" s="1"/>
      <c r="PQN324" s="1"/>
      <c r="PQO324" s="1"/>
      <c r="PQP324" s="1"/>
      <c r="PQQ324" s="1"/>
      <c r="PQR324" s="1"/>
      <c r="PQS324" s="1"/>
      <c r="PQT324" s="1"/>
      <c r="PQU324" s="1"/>
      <c r="PQV324" s="1"/>
      <c r="PQW324" s="1"/>
      <c r="PQX324" s="1"/>
      <c r="PQY324" s="1"/>
      <c r="PQZ324" s="1"/>
      <c r="PRA324" s="1"/>
      <c r="PRB324" s="1"/>
      <c r="PRC324" s="1"/>
      <c r="PRD324" s="1"/>
      <c r="PRE324" s="1"/>
      <c r="PRF324" s="1"/>
      <c r="PRG324" s="1"/>
      <c r="PRH324" s="1"/>
      <c r="PRI324" s="1"/>
      <c r="PRJ324" s="1"/>
      <c r="PRK324" s="1"/>
      <c r="PRL324" s="1"/>
      <c r="PRM324" s="1"/>
      <c r="PRN324" s="1"/>
      <c r="PRO324" s="1"/>
      <c r="PRP324" s="1"/>
      <c r="PRQ324" s="1"/>
      <c r="PRR324" s="1"/>
      <c r="PRS324" s="1"/>
      <c r="PRT324" s="1"/>
      <c r="PRU324" s="1"/>
      <c r="PRV324" s="1"/>
      <c r="PRW324" s="1"/>
      <c r="PRX324" s="1"/>
      <c r="PRY324" s="1"/>
      <c r="PRZ324" s="1"/>
      <c r="PSA324" s="1"/>
      <c r="PSB324" s="1"/>
      <c r="PSC324" s="1"/>
      <c r="PSD324" s="1"/>
      <c r="PSE324" s="1"/>
      <c r="PSF324" s="1"/>
      <c r="PSG324" s="1"/>
      <c r="PSH324" s="1"/>
      <c r="PSI324" s="1"/>
      <c r="PSJ324" s="1"/>
      <c r="PSK324" s="1"/>
      <c r="PSL324" s="1"/>
      <c r="PSM324" s="1"/>
      <c r="PSN324" s="1"/>
      <c r="PSO324" s="1"/>
      <c r="PSP324" s="1"/>
      <c r="PSQ324" s="1"/>
      <c r="PSR324" s="1"/>
      <c r="PSS324" s="1"/>
      <c r="PST324" s="1"/>
      <c r="PSU324" s="1"/>
      <c r="PSV324" s="1"/>
      <c r="PSW324" s="1"/>
      <c r="PSX324" s="1"/>
      <c r="PSY324" s="1"/>
      <c r="PSZ324" s="1"/>
      <c r="PTA324" s="1"/>
      <c r="PTB324" s="1"/>
      <c r="PTC324" s="1"/>
      <c r="PTD324" s="1"/>
      <c r="PTE324" s="1"/>
      <c r="PTF324" s="1"/>
      <c r="PTG324" s="1"/>
      <c r="PTH324" s="1"/>
      <c r="PTI324" s="1"/>
      <c r="PTJ324" s="1"/>
      <c r="PTK324" s="1"/>
      <c r="PTL324" s="1"/>
      <c r="PTM324" s="1"/>
      <c r="PTN324" s="1"/>
      <c r="PTO324" s="1"/>
      <c r="PTP324" s="1"/>
      <c r="PTQ324" s="1"/>
      <c r="PTR324" s="1"/>
      <c r="PTS324" s="1"/>
      <c r="PTT324" s="1"/>
      <c r="PTU324" s="1"/>
      <c r="PTV324" s="1"/>
      <c r="PTW324" s="1"/>
      <c r="PTX324" s="1"/>
      <c r="PTY324" s="1"/>
      <c r="PTZ324" s="1"/>
      <c r="PUA324" s="1"/>
      <c r="PUB324" s="1"/>
      <c r="PUC324" s="1"/>
      <c r="PUD324" s="1"/>
      <c r="PUE324" s="1"/>
      <c r="PUF324" s="1"/>
      <c r="PUG324" s="1"/>
      <c r="PUH324" s="1"/>
      <c r="PUI324" s="1"/>
      <c r="PUJ324" s="1"/>
      <c r="PUK324" s="1"/>
      <c r="PUL324" s="1"/>
      <c r="PUM324" s="1"/>
      <c r="PUN324" s="1"/>
      <c r="PUO324" s="1"/>
      <c r="PUP324" s="1"/>
      <c r="PUQ324" s="1"/>
      <c r="PUR324" s="1"/>
      <c r="PUS324" s="1"/>
      <c r="PUT324" s="1"/>
      <c r="PUU324" s="1"/>
      <c r="PUV324" s="1"/>
      <c r="PUW324" s="1"/>
      <c r="PUX324" s="1"/>
      <c r="PUY324" s="1"/>
      <c r="PUZ324" s="1"/>
      <c r="PVA324" s="1"/>
      <c r="PVB324" s="1"/>
      <c r="PVC324" s="1"/>
      <c r="PVD324" s="1"/>
      <c r="PVE324" s="1"/>
      <c r="PVF324" s="1"/>
      <c r="PVG324" s="1"/>
      <c r="PVH324" s="1"/>
      <c r="PVI324" s="1"/>
      <c r="PVJ324" s="1"/>
      <c r="PVK324" s="1"/>
      <c r="PVL324" s="1"/>
      <c r="PVM324" s="1"/>
      <c r="PVN324" s="1"/>
      <c r="PVO324" s="1"/>
      <c r="PVP324" s="1"/>
      <c r="PVQ324" s="1"/>
      <c r="PVR324" s="1"/>
      <c r="PVS324" s="1"/>
      <c r="PVT324" s="1"/>
      <c r="PVU324" s="1"/>
      <c r="PVV324" s="1"/>
      <c r="PVW324" s="1"/>
      <c r="PVX324" s="1"/>
      <c r="PVY324" s="1"/>
      <c r="PVZ324" s="1"/>
      <c r="PWA324" s="1"/>
      <c r="PWB324" s="1"/>
      <c r="PWC324" s="1"/>
      <c r="PWD324" s="1"/>
      <c r="PWE324" s="1"/>
      <c r="PWF324" s="1"/>
      <c r="PWG324" s="1"/>
      <c r="PWH324" s="1"/>
      <c r="PWI324" s="1"/>
      <c r="PWJ324" s="1"/>
      <c r="PWK324" s="1"/>
      <c r="PWL324" s="1"/>
      <c r="PWM324" s="1"/>
      <c r="PWN324" s="1"/>
      <c r="PWO324" s="1"/>
      <c r="PWP324" s="1"/>
      <c r="PWQ324" s="1"/>
      <c r="PWR324" s="1"/>
      <c r="PWS324" s="1"/>
      <c r="PWT324" s="1"/>
      <c r="PWU324" s="1"/>
      <c r="PWV324" s="1"/>
      <c r="PWW324" s="1"/>
      <c r="PWX324" s="1"/>
      <c r="PWY324" s="1"/>
      <c r="PWZ324" s="1"/>
      <c r="PXA324" s="1"/>
      <c r="PXB324" s="1"/>
      <c r="PXC324" s="1"/>
      <c r="PXD324" s="1"/>
      <c r="PXE324" s="1"/>
      <c r="PXF324" s="1"/>
      <c r="PXG324" s="1"/>
      <c r="PXH324" s="1"/>
      <c r="PXI324" s="1"/>
      <c r="PXJ324" s="1"/>
      <c r="PXK324" s="1"/>
      <c r="PXL324" s="1"/>
      <c r="PXM324" s="1"/>
      <c r="PXN324" s="1"/>
      <c r="PXO324" s="1"/>
      <c r="PXP324" s="1"/>
      <c r="PXQ324" s="1"/>
      <c r="PXR324" s="1"/>
      <c r="PXS324" s="1"/>
      <c r="PXT324" s="1"/>
      <c r="PXU324" s="1"/>
      <c r="PXV324" s="1"/>
      <c r="PXW324" s="1"/>
      <c r="PXX324" s="1"/>
      <c r="PXY324" s="1"/>
      <c r="PXZ324" s="1"/>
      <c r="PYA324" s="1"/>
      <c r="PYB324" s="1"/>
      <c r="PYC324" s="1"/>
      <c r="PYD324" s="1"/>
      <c r="PYE324" s="1"/>
      <c r="PYF324" s="1"/>
      <c r="PYG324" s="1"/>
      <c r="PYH324" s="1"/>
      <c r="PYI324" s="1"/>
      <c r="PYJ324" s="1"/>
      <c r="PYK324" s="1"/>
      <c r="PYL324" s="1"/>
      <c r="PYM324" s="1"/>
      <c r="PYN324" s="1"/>
      <c r="PYO324" s="1"/>
      <c r="PYP324" s="1"/>
      <c r="PYQ324" s="1"/>
      <c r="PYR324" s="1"/>
      <c r="PYS324" s="1"/>
      <c r="PYT324" s="1"/>
      <c r="PYU324" s="1"/>
      <c r="PYV324" s="1"/>
      <c r="PYW324" s="1"/>
      <c r="PYX324" s="1"/>
      <c r="PYY324" s="1"/>
      <c r="PYZ324" s="1"/>
      <c r="PZA324" s="1"/>
      <c r="PZB324" s="1"/>
      <c r="PZC324" s="1"/>
      <c r="PZD324" s="1"/>
      <c r="PZE324" s="1"/>
      <c r="PZF324" s="1"/>
      <c r="PZG324" s="1"/>
      <c r="PZH324" s="1"/>
      <c r="PZI324" s="1"/>
      <c r="PZJ324" s="1"/>
      <c r="PZK324" s="1"/>
      <c r="PZL324" s="1"/>
      <c r="PZM324" s="1"/>
      <c r="PZN324" s="1"/>
      <c r="PZO324" s="1"/>
      <c r="PZP324" s="1"/>
      <c r="PZQ324" s="1"/>
      <c r="PZR324" s="1"/>
      <c r="PZS324" s="1"/>
      <c r="PZT324" s="1"/>
      <c r="PZU324" s="1"/>
      <c r="PZV324" s="1"/>
      <c r="PZW324" s="1"/>
      <c r="PZX324" s="1"/>
      <c r="PZY324" s="1"/>
      <c r="PZZ324" s="1"/>
      <c r="QAA324" s="1"/>
      <c r="QAB324" s="1"/>
      <c r="QAC324" s="1"/>
      <c r="QAD324" s="1"/>
      <c r="QAE324" s="1"/>
      <c r="QAF324" s="1"/>
      <c r="QAG324" s="1"/>
      <c r="QAH324" s="1"/>
      <c r="QAI324" s="1"/>
      <c r="QAJ324" s="1"/>
      <c r="QAK324" s="1"/>
      <c r="QAL324" s="1"/>
      <c r="QAM324" s="1"/>
      <c r="QAN324" s="1"/>
      <c r="QAO324" s="1"/>
      <c r="QAP324" s="1"/>
      <c r="QAQ324" s="1"/>
      <c r="QAR324" s="1"/>
      <c r="QAS324" s="1"/>
      <c r="QAT324" s="1"/>
      <c r="QAU324" s="1"/>
      <c r="QAV324" s="1"/>
      <c r="QAW324" s="1"/>
      <c r="QAX324" s="1"/>
      <c r="QAY324" s="1"/>
      <c r="QAZ324" s="1"/>
      <c r="QBA324" s="1"/>
      <c r="QBB324" s="1"/>
      <c r="QBC324" s="1"/>
      <c r="QBD324" s="1"/>
      <c r="QBE324" s="1"/>
      <c r="QBF324" s="1"/>
      <c r="QBG324" s="1"/>
      <c r="QBH324" s="1"/>
      <c r="QBI324" s="1"/>
      <c r="QBJ324" s="1"/>
      <c r="QBK324" s="1"/>
      <c r="QBL324" s="1"/>
      <c r="QBM324" s="1"/>
      <c r="QBN324" s="1"/>
      <c r="QBO324" s="1"/>
      <c r="QBP324" s="1"/>
      <c r="QBQ324" s="1"/>
      <c r="QBR324" s="1"/>
      <c r="QBS324" s="1"/>
      <c r="QBT324" s="1"/>
      <c r="QBU324" s="1"/>
      <c r="QBV324" s="1"/>
      <c r="QBW324" s="1"/>
      <c r="QBX324" s="1"/>
      <c r="QBY324" s="1"/>
      <c r="QBZ324" s="1"/>
      <c r="QCA324" s="1"/>
      <c r="QCB324" s="1"/>
      <c r="QCC324" s="1"/>
      <c r="QCD324" s="1"/>
      <c r="QCE324" s="1"/>
      <c r="QCF324" s="1"/>
      <c r="QCG324" s="1"/>
      <c r="QCH324" s="1"/>
      <c r="QCI324" s="1"/>
      <c r="QCJ324" s="1"/>
      <c r="QCK324" s="1"/>
      <c r="QCL324" s="1"/>
      <c r="QCM324" s="1"/>
      <c r="QCN324" s="1"/>
      <c r="QCO324" s="1"/>
      <c r="QCP324" s="1"/>
      <c r="QCQ324" s="1"/>
      <c r="QCR324" s="1"/>
      <c r="QCS324" s="1"/>
      <c r="QCT324" s="1"/>
      <c r="QCU324" s="1"/>
      <c r="QCV324" s="1"/>
      <c r="QCW324" s="1"/>
      <c r="QCX324" s="1"/>
      <c r="QCY324" s="1"/>
      <c r="QCZ324" s="1"/>
      <c r="QDA324" s="1"/>
      <c r="QDB324" s="1"/>
      <c r="QDC324" s="1"/>
      <c r="QDD324" s="1"/>
      <c r="QDE324" s="1"/>
      <c r="QDF324" s="1"/>
      <c r="QDG324" s="1"/>
      <c r="QDH324" s="1"/>
      <c r="QDI324" s="1"/>
      <c r="QDJ324" s="1"/>
      <c r="QDK324" s="1"/>
      <c r="QDL324" s="1"/>
      <c r="QDM324" s="1"/>
      <c r="QDN324" s="1"/>
      <c r="QDO324" s="1"/>
      <c r="QDP324" s="1"/>
      <c r="QDQ324" s="1"/>
      <c r="QDR324" s="1"/>
      <c r="QDS324" s="1"/>
      <c r="QDT324" s="1"/>
      <c r="QDU324" s="1"/>
      <c r="QDV324" s="1"/>
      <c r="QDW324" s="1"/>
      <c r="QDX324" s="1"/>
      <c r="QDY324" s="1"/>
      <c r="QDZ324" s="1"/>
      <c r="QEA324" s="1"/>
      <c r="QEB324" s="1"/>
      <c r="QEC324" s="1"/>
      <c r="QED324" s="1"/>
      <c r="QEE324" s="1"/>
      <c r="QEF324" s="1"/>
      <c r="QEG324" s="1"/>
      <c r="QEH324" s="1"/>
      <c r="QEI324" s="1"/>
      <c r="QEJ324" s="1"/>
      <c r="QEK324" s="1"/>
      <c r="QEL324" s="1"/>
      <c r="QEM324" s="1"/>
      <c r="QEN324" s="1"/>
      <c r="QEO324" s="1"/>
      <c r="QEP324" s="1"/>
      <c r="QEQ324" s="1"/>
      <c r="QER324" s="1"/>
      <c r="QES324" s="1"/>
      <c r="QET324" s="1"/>
      <c r="QEU324" s="1"/>
      <c r="QEV324" s="1"/>
      <c r="QEW324" s="1"/>
      <c r="QEX324" s="1"/>
      <c r="QEY324" s="1"/>
      <c r="QEZ324" s="1"/>
      <c r="QFA324" s="1"/>
      <c r="QFB324" s="1"/>
      <c r="QFC324" s="1"/>
      <c r="QFD324" s="1"/>
      <c r="QFE324" s="1"/>
      <c r="QFF324" s="1"/>
      <c r="QFG324" s="1"/>
      <c r="QFH324" s="1"/>
      <c r="QFI324" s="1"/>
      <c r="QFJ324" s="1"/>
      <c r="QFK324" s="1"/>
      <c r="QFL324" s="1"/>
      <c r="QFM324" s="1"/>
      <c r="QFN324" s="1"/>
      <c r="QFO324" s="1"/>
      <c r="QFP324" s="1"/>
      <c r="QFQ324" s="1"/>
      <c r="QFR324" s="1"/>
      <c r="QFS324" s="1"/>
      <c r="QFT324" s="1"/>
      <c r="QFU324" s="1"/>
      <c r="QFV324" s="1"/>
      <c r="QFW324" s="1"/>
      <c r="QFX324" s="1"/>
      <c r="QFY324" s="1"/>
      <c r="QFZ324" s="1"/>
      <c r="QGA324" s="1"/>
      <c r="QGB324" s="1"/>
      <c r="QGC324" s="1"/>
      <c r="QGD324" s="1"/>
      <c r="QGE324" s="1"/>
      <c r="QGF324" s="1"/>
      <c r="QGG324" s="1"/>
      <c r="QGH324" s="1"/>
      <c r="QGI324" s="1"/>
      <c r="QGJ324" s="1"/>
      <c r="QGK324" s="1"/>
      <c r="QGL324" s="1"/>
      <c r="QGM324" s="1"/>
      <c r="QGN324" s="1"/>
      <c r="QGO324" s="1"/>
      <c r="QGP324" s="1"/>
      <c r="QGQ324" s="1"/>
      <c r="QGR324" s="1"/>
      <c r="QGS324" s="1"/>
      <c r="QGT324" s="1"/>
      <c r="QGU324" s="1"/>
      <c r="QGV324" s="1"/>
      <c r="QGW324" s="1"/>
      <c r="QGX324" s="1"/>
      <c r="QGY324" s="1"/>
      <c r="QGZ324" s="1"/>
      <c r="QHA324" s="1"/>
      <c r="QHB324" s="1"/>
      <c r="QHC324" s="1"/>
      <c r="QHD324" s="1"/>
      <c r="QHE324" s="1"/>
      <c r="QHF324" s="1"/>
      <c r="QHG324" s="1"/>
      <c r="QHH324" s="1"/>
      <c r="QHI324" s="1"/>
      <c r="QHJ324" s="1"/>
      <c r="QHK324" s="1"/>
      <c r="QHL324" s="1"/>
      <c r="QHM324" s="1"/>
      <c r="QHN324" s="1"/>
      <c r="QHO324" s="1"/>
      <c r="QHP324" s="1"/>
      <c r="QHQ324" s="1"/>
      <c r="QHR324" s="1"/>
      <c r="QHS324" s="1"/>
      <c r="QHT324" s="1"/>
      <c r="QHU324" s="1"/>
      <c r="QHV324" s="1"/>
      <c r="QHW324" s="1"/>
      <c r="QHX324" s="1"/>
      <c r="QHY324" s="1"/>
      <c r="QHZ324" s="1"/>
      <c r="QIA324" s="1"/>
      <c r="QIB324" s="1"/>
      <c r="QIC324" s="1"/>
      <c r="QID324" s="1"/>
      <c r="QIE324" s="1"/>
      <c r="QIF324" s="1"/>
      <c r="QIG324" s="1"/>
      <c r="QIH324" s="1"/>
      <c r="QII324" s="1"/>
      <c r="QIJ324" s="1"/>
      <c r="QIK324" s="1"/>
      <c r="QIL324" s="1"/>
      <c r="QIM324" s="1"/>
      <c r="QIN324" s="1"/>
      <c r="QIO324" s="1"/>
      <c r="QIP324" s="1"/>
      <c r="QIQ324" s="1"/>
      <c r="QIR324" s="1"/>
      <c r="QIS324" s="1"/>
      <c r="QIT324" s="1"/>
      <c r="QIU324" s="1"/>
      <c r="QIV324" s="1"/>
      <c r="QIW324" s="1"/>
      <c r="QIX324" s="1"/>
      <c r="QIY324" s="1"/>
      <c r="QIZ324" s="1"/>
      <c r="QJA324" s="1"/>
      <c r="QJB324" s="1"/>
      <c r="QJC324" s="1"/>
      <c r="QJD324" s="1"/>
      <c r="QJE324" s="1"/>
      <c r="QJF324" s="1"/>
      <c r="QJG324" s="1"/>
      <c r="QJH324" s="1"/>
      <c r="QJI324" s="1"/>
      <c r="QJJ324" s="1"/>
      <c r="QJK324" s="1"/>
      <c r="QJL324" s="1"/>
      <c r="QJM324" s="1"/>
      <c r="QJN324" s="1"/>
      <c r="QJO324" s="1"/>
      <c r="QJP324" s="1"/>
      <c r="QJQ324" s="1"/>
      <c r="QJR324" s="1"/>
      <c r="QJS324" s="1"/>
      <c r="QJT324" s="1"/>
      <c r="QJU324" s="1"/>
      <c r="QJV324" s="1"/>
      <c r="QJW324" s="1"/>
      <c r="QJX324" s="1"/>
      <c r="QJY324" s="1"/>
      <c r="QJZ324" s="1"/>
      <c r="QKA324" s="1"/>
      <c r="QKB324" s="1"/>
      <c r="QKC324" s="1"/>
      <c r="QKD324" s="1"/>
      <c r="QKE324" s="1"/>
      <c r="QKF324" s="1"/>
      <c r="QKG324" s="1"/>
      <c r="QKH324" s="1"/>
      <c r="QKI324" s="1"/>
      <c r="QKJ324" s="1"/>
      <c r="QKK324" s="1"/>
      <c r="QKL324" s="1"/>
      <c r="QKM324" s="1"/>
      <c r="QKN324" s="1"/>
      <c r="QKO324" s="1"/>
      <c r="QKP324" s="1"/>
      <c r="QKQ324" s="1"/>
      <c r="QKR324" s="1"/>
      <c r="QKS324" s="1"/>
      <c r="QKT324" s="1"/>
      <c r="QKU324" s="1"/>
      <c r="QKV324" s="1"/>
      <c r="QKW324" s="1"/>
      <c r="QKX324" s="1"/>
      <c r="QKY324" s="1"/>
      <c r="QKZ324" s="1"/>
      <c r="QLA324" s="1"/>
      <c r="QLB324" s="1"/>
      <c r="QLC324" s="1"/>
      <c r="QLD324" s="1"/>
      <c r="QLE324" s="1"/>
      <c r="QLF324" s="1"/>
      <c r="QLG324" s="1"/>
      <c r="QLH324" s="1"/>
      <c r="QLI324" s="1"/>
      <c r="QLJ324" s="1"/>
      <c r="QLK324" s="1"/>
      <c r="QLL324" s="1"/>
      <c r="QLM324" s="1"/>
      <c r="QLN324" s="1"/>
      <c r="QLO324" s="1"/>
      <c r="QLP324" s="1"/>
      <c r="QLQ324" s="1"/>
      <c r="QLR324" s="1"/>
      <c r="QLS324" s="1"/>
      <c r="QLT324" s="1"/>
      <c r="QLU324" s="1"/>
      <c r="QLV324" s="1"/>
      <c r="QLW324" s="1"/>
      <c r="QLX324" s="1"/>
      <c r="QLY324" s="1"/>
      <c r="QLZ324" s="1"/>
      <c r="QMA324" s="1"/>
      <c r="QMB324" s="1"/>
      <c r="QMC324" s="1"/>
      <c r="QMD324" s="1"/>
      <c r="QME324" s="1"/>
      <c r="QMF324" s="1"/>
      <c r="QMG324" s="1"/>
      <c r="QMH324" s="1"/>
      <c r="QMI324" s="1"/>
      <c r="QMJ324" s="1"/>
      <c r="QMK324" s="1"/>
      <c r="QML324" s="1"/>
      <c r="QMM324" s="1"/>
      <c r="QMN324" s="1"/>
      <c r="QMO324" s="1"/>
      <c r="QMP324" s="1"/>
      <c r="QMQ324" s="1"/>
      <c r="QMR324" s="1"/>
      <c r="QMS324" s="1"/>
      <c r="QMT324" s="1"/>
      <c r="QMU324" s="1"/>
      <c r="QMV324" s="1"/>
      <c r="QMW324" s="1"/>
      <c r="QMX324" s="1"/>
      <c r="QMY324" s="1"/>
      <c r="QMZ324" s="1"/>
      <c r="QNA324" s="1"/>
      <c r="QNB324" s="1"/>
      <c r="QNC324" s="1"/>
      <c r="QND324" s="1"/>
      <c r="QNE324" s="1"/>
      <c r="QNF324" s="1"/>
      <c r="QNG324" s="1"/>
      <c r="QNH324" s="1"/>
      <c r="QNI324" s="1"/>
      <c r="QNJ324" s="1"/>
      <c r="QNK324" s="1"/>
      <c r="QNL324" s="1"/>
      <c r="QNM324" s="1"/>
      <c r="QNN324" s="1"/>
      <c r="QNO324" s="1"/>
      <c r="QNP324" s="1"/>
      <c r="QNQ324" s="1"/>
      <c r="QNR324" s="1"/>
      <c r="QNS324" s="1"/>
      <c r="QNT324" s="1"/>
      <c r="QNU324" s="1"/>
      <c r="QNV324" s="1"/>
      <c r="QNW324" s="1"/>
      <c r="QNX324" s="1"/>
      <c r="QNY324" s="1"/>
      <c r="QNZ324" s="1"/>
      <c r="QOA324" s="1"/>
      <c r="QOB324" s="1"/>
      <c r="QOC324" s="1"/>
      <c r="QOD324" s="1"/>
      <c r="QOE324" s="1"/>
      <c r="QOF324" s="1"/>
      <c r="QOG324" s="1"/>
      <c r="QOH324" s="1"/>
      <c r="QOI324" s="1"/>
      <c r="QOJ324" s="1"/>
      <c r="QOK324" s="1"/>
      <c r="QOL324" s="1"/>
      <c r="QOM324" s="1"/>
      <c r="QON324" s="1"/>
      <c r="QOO324" s="1"/>
      <c r="QOP324" s="1"/>
      <c r="QOQ324" s="1"/>
      <c r="QOR324" s="1"/>
      <c r="QOS324" s="1"/>
      <c r="QOT324" s="1"/>
      <c r="QOU324" s="1"/>
      <c r="QOV324" s="1"/>
      <c r="QOW324" s="1"/>
      <c r="QOX324" s="1"/>
      <c r="QOY324" s="1"/>
      <c r="QOZ324" s="1"/>
      <c r="QPA324" s="1"/>
      <c r="QPB324" s="1"/>
      <c r="QPC324" s="1"/>
      <c r="QPD324" s="1"/>
      <c r="QPE324" s="1"/>
      <c r="QPF324" s="1"/>
      <c r="QPG324" s="1"/>
      <c r="QPH324" s="1"/>
      <c r="QPI324" s="1"/>
      <c r="QPJ324" s="1"/>
      <c r="QPK324" s="1"/>
      <c r="QPL324" s="1"/>
      <c r="QPM324" s="1"/>
      <c r="QPN324" s="1"/>
      <c r="QPO324" s="1"/>
      <c r="QPP324" s="1"/>
      <c r="QPQ324" s="1"/>
      <c r="QPR324" s="1"/>
      <c r="QPS324" s="1"/>
      <c r="QPT324" s="1"/>
      <c r="QPU324" s="1"/>
      <c r="QPV324" s="1"/>
      <c r="QPW324" s="1"/>
      <c r="QPX324" s="1"/>
      <c r="QPY324" s="1"/>
      <c r="QPZ324" s="1"/>
      <c r="QQA324" s="1"/>
      <c r="QQB324" s="1"/>
      <c r="QQC324" s="1"/>
      <c r="QQD324" s="1"/>
      <c r="QQE324" s="1"/>
      <c r="QQF324" s="1"/>
      <c r="QQG324" s="1"/>
      <c r="QQH324" s="1"/>
      <c r="QQI324" s="1"/>
      <c r="QQJ324" s="1"/>
      <c r="QQK324" s="1"/>
      <c r="QQL324" s="1"/>
      <c r="QQM324" s="1"/>
      <c r="QQN324" s="1"/>
      <c r="QQO324" s="1"/>
      <c r="QQP324" s="1"/>
      <c r="QQQ324" s="1"/>
      <c r="QQR324" s="1"/>
      <c r="QQS324" s="1"/>
      <c r="QQT324" s="1"/>
      <c r="QQU324" s="1"/>
      <c r="QQV324" s="1"/>
      <c r="QQW324" s="1"/>
      <c r="QQX324" s="1"/>
      <c r="QQY324" s="1"/>
      <c r="QQZ324" s="1"/>
      <c r="QRA324" s="1"/>
      <c r="QRB324" s="1"/>
      <c r="QRC324" s="1"/>
      <c r="QRD324" s="1"/>
      <c r="QRE324" s="1"/>
      <c r="QRF324" s="1"/>
      <c r="QRG324" s="1"/>
      <c r="QRH324" s="1"/>
      <c r="QRI324" s="1"/>
      <c r="QRJ324" s="1"/>
      <c r="QRK324" s="1"/>
      <c r="QRL324" s="1"/>
      <c r="QRM324" s="1"/>
      <c r="QRN324" s="1"/>
      <c r="QRO324" s="1"/>
      <c r="QRP324" s="1"/>
      <c r="QRQ324" s="1"/>
      <c r="QRR324" s="1"/>
      <c r="QRS324" s="1"/>
      <c r="QRT324" s="1"/>
      <c r="QRU324" s="1"/>
      <c r="QRV324" s="1"/>
      <c r="QRW324" s="1"/>
      <c r="QRX324" s="1"/>
      <c r="QRY324" s="1"/>
      <c r="QRZ324" s="1"/>
      <c r="QSA324" s="1"/>
      <c r="QSB324" s="1"/>
      <c r="QSC324" s="1"/>
      <c r="QSD324" s="1"/>
      <c r="QSE324" s="1"/>
      <c r="QSF324" s="1"/>
      <c r="QSG324" s="1"/>
      <c r="QSH324" s="1"/>
      <c r="QSI324" s="1"/>
      <c r="QSJ324" s="1"/>
      <c r="QSK324" s="1"/>
      <c r="QSL324" s="1"/>
      <c r="QSM324" s="1"/>
      <c r="QSN324" s="1"/>
      <c r="QSO324" s="1"/>
      <c r="QSP324" s="1"/>
      <c r="QSQ324" s="1"/>
      <c r="QSR324" s="1"/>
      <c r="QSS324" s="1"/>
      <c r="QST324" s="1"/>
      <c r="QSU324" s="1"/>
      <c r="QSV324" s="1"/>
      <c r="QSW324" s="1"/>
      <c r="QSX324" s="1"/>
      <c r="QSY324" s="1"/>
      <c r="QSZ324" s="1"/>
      <c r="QTA324" s="1"/>
      <c r="QTB324" s="1"/>
      <c r="QTC324" s="1"/>
      <c r="QTD324" s="1"/>
      <c r="QTE324" s="1"/>
      <c r="QTF324" s="1"/>
      <c r="QTG324" s="1"/>
      <c r="QTH324" s="1"/>
      <c r="QTI324" s="1"/>
      <c r="QTJ324" s="1"/>
      <c r="QTK324" s="1"/>
      <c r="QTL324" s="1"/>
      <c r="QTM324" s="1"/>
      <c r="QTN324" s="1"/>
      <c r="QTO324" s="1"/>
      <c r="QTP324" s="1"/>
      <c r="QTQ324" s="1"/>
      <c r="QTR324" s="1"/>
      <c r="QTS324" s="1"/>
      <c r="QTT324" s="1"/>
      <c r="QTU324" s="1"/>
      <c r="QTV324" s="1"/>
      <c r="QTW324" s="1"/>
      <c r="QTX324" s="1"/>
      <c r="QTY324" s="1"/>
      <c r="QTZ324" s="1"/>
      <c r="QUA324" s="1"/>
      <c r="QUB324" s="1"/>
      <c r="QUC324" s="1"/>
      <c r="QUD324" s="1"/>
      <c r="QUE324" s="1"/>
      <c r="QUF324" s="1"/>
      <c r="QUG324" s="1"/>
      <c r="QUH324" s="1"/>
      <c r="QUI324" s="1"/>
      <c r="QUJ324" s="1"/>
      <c r="QUK324" s="1"/>
      <c r="QUL324" s="1"/>
      <c r="QUM324" s="1"/>
      <c r="QUN324" s="1"/>
      <c r="QUO324" s="1"/>
      <c r="QUP324" s="1"/>
      <c r="QUQ324" s="1"/>
      <c r="QUR324" s="1"/>
      <c r="QUS324" s="1"/>
      <c r="QUT324" s="1"/>
      <c r="QUU324" s="1"/>
      <c r="QUV324" s="1"/>
      <c r="QUW324" s="1"/>
      <c r="QUX324" s="1"/>
      <c r="QUY324" s="1"/>
      <c r="QUZ324" s="1"/>
      <c r="QVA324" s="1"/>
      <c r="QVB324" s="1"/>
      <c r="QVC324" s="1"/>
      <c r="QVD324" s="1"/>
      <c r="QVE324" s="1"/>
      <c r="QVF324" s="1"/>
      <c r="QVG324" s="1"/>
      <c r="QVH324" s="1"/>
      <c r="QVI324" s="1"/>
      <c r="QVJ324" s="1"/>
      <c r="QVK324" s="1"/>
      <c r="QVL324" s="1"/>
      <c r="QVM324" s="1"/>
      <c r="QVN324" s="1"/>
      <c r="QVO324" s="1"/>
      <c r="QVP324" s="1"/>
      <c r="QVQ324" s="1"/>
      <c r="QVR324" s="1"/>
      <c r="QVS324" s="1"/>
      <c r="QVT324" s="1"/>
      <c r="QVU324" s="1"/>
      <c r="QVV324" s="1"/>
      <c r="QVW324" s="1"/>
      <c r="QVX324" s="1"/>
      <c r="QVY324" s="1"/>
      <c r="QVZ324" s="1"/>
      <c r="QWA324" s="1"/>
      <c r="QWB324" s="1"/>
      <c r="QWC324" s="1"/>
      <c r="QWD324" s="1"/>
      <c r="QWE324" s="1"/>
      <c r="QWF324" s="1"/>
      <c r="QWG324" s="1"/>
      <c r="QWH324" s="1"/>
      <c r="QWI324" s="1"/>
      <c r="QWJ324" s="1"/>
      <c r="QWK324" s="1"/>
      <c r="QWL324" s="1"/>
      <c r="QWM324" s="1"/>
      <c r="QWN324" s="1"/>
      <c r="QWO324" s="1"/>
      <c r="QWP324" s="1"/>
      <c r="QWQ324" s="1"/>
      <c r="QWR324" s="1"/>
      <c r="QWS324" s="1"/>
      <c r="QWT324" s="1"/>
      <c r="QWU324" s="1"/>
      <c r="QWV324" s="1"/>
      <c r="QWW324" s="1"/>
      <c r="QWX324" s="1"/>
      <c r="QWY324" s="1"/>
      <c r="QWZ324" s="1"/>
      <c r="QXA324" s="1"/>
      <c r="QXB324" s="1"/>
      <c r="QXC324" s="1"/>
      <c r="QXD324" s="1"/>
      <c r="QXE324" s="1"/>
      <c r="QXF324" s="1"/>
      <c r="QXG324" s="1"/>
      <c r="QXH324" s="1"/>
      <c r="QXI324" s="1"/>
      <c r="QXJ324" s="1"/>
      <c r="QXK324" s="1"/>
      <c r="QXL324" s="1"/>
      <c r="QXM324" s="1"/>
      <c r="QXN324" s="1"/>
      <c r="QXO324" s="1"/>
      <c r="QXP324" s="1"/>
      <c r="QXQ324" s="1"/>
      <c r="QXR324" s="1"/>
      <c r="QXS324" s="1"/>
      <c r="QXT324" s="1"/>
      <c r="QXU324" s="1"/>
      <c r="QXV324" s="1"/>
      <c r="QXW324" s="1"/>
      <c r="QXX324" s="1"/>
      <c r="QXY324" s="1"/>
      <c r="QXZ324" s="1"/>
      <c r="QYA324" s="1"/>
      <c r="QYB324" s="1"/>
      <c r="QYC324" s="1"/>
      <c r="QYD324" s="1"/>
      <c r="QYE324" s="1"/>
      <c r="QYF324" s="1"/>
      <c r="QYG324" s="1"/>
      <c r="QYH324" s="1"/>
      <c r="QYI324" s="1"/>
      <c r="QYJ324" s="1"/>
      <c r="QYK324" s="1"/>
      <c r="QYL324" s="1"/>
      <c r="QYM324" s="1"/>
      <c r="QYN324" s="1"/>
      <c r="QYO324" s="1"/>
      <c r="QYP324" s="1"/>
      <c r="QYQ324" s="1"/>
      <c r="QYR324" s="1"/>
      <c r="QYS324" s="1"/>
      <c r="QYT324" s="1"/>
      <c r="QYU324" s="1"/>
      <c r="QYV324" s="1"/>
      <c r="QYW324" s="1"/>
      <c r="QYX324" s="1"/>
      <c r="QYY324" s="1"/>
      <c r="QYZ324" s="1"/>
      <c r="QZA324" s="1"/>
      <c r="QZB324" s="1"/>
      <c r="QZC324" s="1"/>
      <c r="QZD324" s="1"/>
      <c r="QZE324" s="1"/>
      <c r="QZF324" s="1"/>
      <c r="QZG324" s="1"/>
      <c r="QZH324" s="1"/>
      <c r="QZI324" s="1"/>
      <c r="QZJ324" s="1"/>
      <c r="QZK324" s="1"/>
      <c r="QZL324" s="1"/>
      <c r="QZM324" s="1"/>
      <c r="QZN324" s="1"/>
      <c r="QZO324" s="1"/>
      <c r="QZP324" s="1"/>
      <c r="QZQ324" s="1"/>
      <c r="QZR324" s="1"/>
      <c r="QZS324" s="1"/>
      <c r="QZT324" s="1"/>
      <c r="QZU324" s="1"/>
      <c r="QZV324" s="1"/>
      <c r="QZW324" s="1"/>
      <c r="QZX324" s="1"/>
      <c r="QZY324" s="1"/>
      <c r="QZZ324" s="1"/>
      <c r="RAA324" s="1"/>
      <c r="RAB324" s="1"/>
      <c r="RAC324" s="1"/>
      <c r="RAD324" s="1"/>
      <c r="RAE324" s="1"/>
      <c r="RAF324" s="1"/>
      <c r="RAG324" s="1"/>
      <c r="RAH324" s="1"/>
      <c r="RAI324" s="1"/>
      <c r="RAJ324" s="1"/>
      <c r="RAK324" s="1"/>
      <c r="RAL324" s="1"/>
      <c r="RAM324" s="1"/>
      <c r="RAN324" s="1"/>
      <c r="RAO324" s="1"/>
      <c r="RAP324" s="1"/>
      <c r="RAQ324" s="1"/>
      <c r="RAR324" s="1"/>
      <c r="RAS324" s="1"/>
      <c r="RAT324" s="1"/>
      <c r="RAU324" s="1"/>
      <c r="RAV324" s="1"/>
      <c r="RAW324" s="1"/>
      <c r="RAX324" s="1"/>
      <c r="RAY324" s="1"/>
      <c r="RAZ324" s="1"/>
      <c r="RBA324" s="1"/>
      <c r="RBB324" s="1"/>
      <c r="RBC324" s="1"/>
      <c r="RBD324" s="1"/>
      <c r="RBE324" s="1"/>
      <c r="RBF324" s="1"/>
      <c r="RBG324" s="1"/>
      <c r="RBH324" s="1"/>
      <c r="RBI324" s="1"/>
      <c r="RBJ324" s="1"/>
      <c r="RBK324" s="1"/>
      <c r="RBL324" s="1"/>
      <c r="RBM324" s="1"/>
      <c r="RBN324" s="1"/>
      <c r="RBO324" s="1"/>
      <c r="RBP324" s="1"/>
      <c r="RBQ324" s="1"/>
      <c r="RBR324" s="1"/>
      <c r="RBS324" s="1"/>
      <c r="RBT324" s="1"/>
      <c r="RBU324" s="1"/>
      <c r="RBV324" s="1"/>
      <c r="RBW324" s="1"/>
      <c r="RBX324" s="1"/>
      <c r="RBY324" s="1"/>
      <c r="RBZ324" s="1"/>
      <c r="RCA324" s="1"/>
      <c r="RCB324" s="1"/>
      <c r="RCC324" s="1"/>
      <c r="RCD324" s="1"/>
      <c r="RCE324" s="1"/>
      <c r="RCF324" s="1"/>
      <c r="RCG324" s="1"/>
      <c r="RCH324" s="1"/>
      <c r="RCI324" s="1"/>
      <c r="RCJ324" s="1"/>
      <c r="RCK324" s="1"/>
      <c r="RCL324" s="1"/>
      <c r="RCM324" s="1"/>
      <c r="RCN324" s="1"/>
      <c r="RCO324" s="1"/>
      <c r="RCP324" s="1"/>
      <c r="RCQ324" s="1"/>
      <c r="RCR324" s="1"/>
      <c r="RCS324" s="1"/>
      <c r="RCT324" s="1"/>
      <c r="RCU324" s="1"/>
      <c r="RCV324" s="1"/>
      <c r="RCW324" s="1"/>
      <c r="RCX324" s="1"/>
      <c r="RCY324" s="1"/>
      <c r="RCZ324" s="1"/>
      <c r="RDA324" s="1"/>
      <c r="RDB324" s="1"/>
      <c r="RDC324" s="1"/>
      <c r="RDD324" s="1"/>
      <c r="RDE324" s="1"/>
      <c r="RDF324" s="1"/>
      <c r="RDG324" s="1"/>
      <c r="RDH324" s="1"/>
      <c r="RDI324" s="1"/>
      <c r="RDJ324" s="1"/>
      <c r="RDK324" s="1"/>
      <c r="RDL324" s="1"/>
      <c r="RDM324" s="1"/>
      <c r="RDN324" s="1"/>
      <c r="RDO324" s="1"/>
      <c r="RDP324" s="1"/>
      <c r="RDQ324" s="1"/>
      <c r="RDR324" s="1"/>
      <c r="RDS324" s="1"/>
      <c r="RDT324" s="1"/>
      <c r="RDU324" s="1"/>
      <c r="RDV324" s="1"/>
      <c r="RDW324" s="1"/>
      <c r="RDX324" s="1"/>
      <c r="RDY324" s="1"/>
      <c r="RDZ324" s="1"/>
      <c r="REA324" s="1"/>
      <c r="REB324" s="1"/>
      <c r="REC324" s="1"/>
      <c r="RED324" s="1"/>
      <c r="REE324" s="1"/>
      <c r="REF324" s="1"/>
      <c r="REG324" s="1"/>
      <c r="REH324" s="1"/>
      <c r="REI324" s="1"/>
      <c r="REJ324" s="1"/>
      <c r="REK324" s="1"/>
      <c r="REL324" s="1"/>
      <c r="REM324" s="1"/>
      <c r="REN324" s="1"/>
      <c r="REO324" s="1"/>
      <c r="REP324" s="1"/>
      <c r="REQ324" s="1"/>
      <c r="RER324" s="1"/>
      <c r="RES324" s="1"/>
      <c r="RET324" s="1"/>
      <c r="REU324" s="1"/>
      <c r="REV324" s="1"/>
      <c r="REW324" s="1"/>
      <c r="REX324" s="1"/>
      <c r="REY324" s="1"/>
      <c r="REZ324" s="1"/>
      <c r="RFA324" s="1"/>
      <c r="RFB324" s="1"/>
      <c r="RFC324" s="1"/>
      <c r="RFD324" s="1"/>
      <c r="RFE324" s="1"/>
      <c r="RFF324" s="1"/>
      <c r="RFG324" s="1"/>
      <c r="RFH324" s="1"/>
      <c r="RFI324" s="1"/>
      <c r="RFJ324" s="1"/>
      <c r="RFK324" s="1"/>
      <c r="RFL324" s="1"/>
      <c r="RFM324" s="1"/>
      <c r="RFN324" s="1"/>
      <c r="RFO324" s="1"/>
      <c r="RFP324" s="1"/>
      <c r="RFQ324" s="1"/>
      <c r="RFR324" s="1"/>
      <c r="RFS324" s="1"/>
      <c r="RFT324" s="1"/>
      <c r="RFU324" s="1"/>
      <c r="RFV324" s="1"/>
      <c r="RFW324" s="1"/>
      <c r="RFX324" s="1"/>
      <c r="RFY324" s="1"/>
      <c r="RFZ324" s="1"/>
      <c r="RGA324" s="1"/>
      <c r="RGB324" s="1"/>
      <c r="RGC324" s="1"/>
      <c r="RGD324" s="1"/>
      <c r="RGE324" s="1"/>
      <c r="RGF324" s="1"/>
      <c r="RGG324" s="1"/>
      <c r="RGH324" s="1"/>
      <c r="RGI324" s="1"/>
      <c r="RGJ324" s="1"/>
      <c r="RGK324" s="1"/>
      <c r="RGL324" s="1"/>
      <c r="RGM324" s="1"/>
      <c r="RGN324" s="1"/>
      <c r="RGO324" s="1"/>
      <c r="RGP324" s="1"/>
      <c r="RGQ324" s="1"/>
      <c r="RGR324" s="1"/>
      <c r="RGS324" s="1"/>
      <c r="RGT324" s="1"/>
      <c r="RGU324" s="1"/>
      <c r="RGV324" s="1"/>
      <c r="RGW324" s="1"/>
      <c r="RGX324" s="1"/>
      <c r="RGY324" s="1"/>
      <c r="RGZ324" s="1"/>
      <c r="RHA324" s="1"/>
      <c r="RHB324" s="1"/>
      <c r="RHC324" s="1"/>
      <c r="RHD324" s="1"/>
      <c r="RHE324" s="1"/>
      <c r="RHF324" s="1"/>
      <c r="RHG324" s="1"/>
      <c r="RHH324" s="1"/>
      <c r="RHI324" s="1"/>
      <c r="RHJ324" s="1"/>
      <c r="RHK324" s="1"/>
      <c r="RHL324" s="1"/>
      <c r="RHM324" s="1"/>
      <c r="RHN324" s="1"/>
      <c r="RHO324" s="1"/>
      <c r="RHP324" s="1"/>
      <c r="RHQ324" s="1"/>
      <c r="RHR324" s="1"/>
      <c r="RHS324" s="1"/>
      <c r="RHT324" s="1"/>
      <c r="RHU324" s="1"/>
      <c r="RHV324" s="1"/>
      <c r="RHW324" s="1"/>
      <c r="RHX324" s="1"/>
      <c r="RHY324" s="1"/>
      <c r="RHZ324" s="1"/>
      <c r="RIA324" s="1"/>
      <c r="RIB324" s="1"/>
      <c r="RIC324" s="1"/>
      <c r="RID324" s="1"/>
      <c r="RIE324" s="1"/>
      <c r="RIF324" s="1"/>
      <c r="RIG324" s="1"/>
      <c r="RIH324" s="1"/>
      <c r="RII324" s="1"/>
      <c r="RIJ324" s="1"/>
      <c r="RIK324" s="1"/>
      <c r="RIL324" s="1"/>
      <c r="RIM324" s="1"/>
      <c r="RIN324" s="1"/>
      <c r="RIO324" s="1"/>
      <c r="RIP324" s="1"/>
      <c r="RIQ324" s="1"/>
      <c r="RIR324" s="1"/>
      <c r="RIS324" s="1"/>
      <c r="RIT324" s="1"/>
      <c r="RIU324" s="1"/>
      <c r="RIV324" s="1"/>
      <c r="RIW324" s="1"/>
      <c r="RIX324" s="1"/>
      <c r="RIY324" s="1"/>
      <c r="RIZ324" s="1"/>
      <c r="RJA324" s="1"/>
      <c r="RJB324" s="1"/>
      <c r="RJC324" s="1"/>
      <c r="RJD324" s="1"/>
      <c r="RJE324" s="1"/>
      <c r="RJF324" s="1"/>
      <c r="RJG324" s="1"/>
      <c r="RJH324" s="1"/>
      <c r="RJI324" s="1"/>
      <c r="RJJ324" s="1"/>
      <c r="RJK324" s="1"/>
      <c r="RJL324" s="1"/>
      <c r="RJM324" s="1"/>
      <c r="RJN324" s="1"/>
      <c r="RJO324" s="1"/>
      <c r="RJP324" s="1"/>
      <c r="RJQ324" s="1"/>
      <c r="RJR324" s="1"/>
      <c r="RJS324" s="1"/>
      <c r="RJT324" s="1"/>
      <c r="RJU324" s="1"/>
      <c r="RJV324" s="1"/>
      <c r="RJW324" s="1"/>
      <c r="RJX324" s="1"/>
      <c r="RJY324" s="1"/>
      <c r="RJZ324" s="1"/>
      <c r="RKA324" s="1"/>
      <c r="RKB324" s="1"/>
      <c r="RKC324" s="1"/>
      <c r="RKD324" s="1"/>
      <c r="RKE324" s="1"/>
      <c r="RKF324" s="1"/>
      <c r="RKG324" s="1"/>
      <c r="RKH324" s="1"/>
      <c r="RKI324" s="1"/>
      <c r="RKJ324" s="1"/>
      <c r="RKK324" s="1"/>
      <c r="RKL324" s="1"/>
      <c r="RKM324" s="1"/>
      <c r="RKN324" s="1"/>
      <c r="RKO324" s="1"/>
      <c r="RKP324" s="1"/>
      <c r="RKQ324" s="1"/>
      <c r="RKR324" s="1"/>
      <c r="RKS324" s="1"/>
      <c r="RKT324" s="1"/>
      <c r="RKU324" s="1"/>
      <c r="RKV324" s="1"/>
      <c r="RKW324" s="1"/>
      <c r="RKX324" s="1"/>
      <c r="RKY324" s="1"/>
      <c r="RKZ324" s="1"/>
      <c r="RLA324" s="1"/>
      <c r="RLB324" s="1"/>
      <c r="RLC324" s="1"/>
      <c r="RLD324" s="1"/>
      <c r="RLE324" s="1"/>
      <c r="RLF324" s="1"/>
      <c r="RLG324" s="1"/>
      <c r="RLH324" s="1"/>
      <c r="RLI324" s="1"/>
      <c r="RLJ324" s="1"/>
      <c r="RLK324" s="1"/>
      <c r="RLL324" s="1"/>
      <c r="RLM324" s="1"/>
      <c r="RLN324" s="1"/>
      <c r="RLO324" s="1"/>
      <c r="RLP324" s="1"/>
      <c r="RLQ324" s="1"/>
      <c r="RLR324" s="1"/>
      <c r="RLS324" s="1"/>
      <c r="RLT324" s="1"/>
      <c r="RLU324" s="1"/>
      <c r="RLV324" s="1"/>
      <c r="RLW324" s="1"/>
      <c r="RLX324" s="1"/>
      <c r="RLY324" s="1"/>
      <c r="RLZ324" s="1"/>
      <c r="RMA324" s="1"/>
      <c r="RMB324" s="1"/>
      <c r="RMC324" s="1"/>
      <c r="RMD324" s="1"/>
      <c r="RME324" s="1"/>
      <c r="RMF324" s="1"/>
      <c r="RMG324" s="1"/>
      <c r="RMH324" s="1"/>
      <c r="RMI324" s="1"/>
      <c r="RMJ324" s="1"/>
      <c r="RMK324" s="1"/>
      <c r="RML324" s="1"/>
      <c r="RMM324" s="1"/>
      <c r="RMN324" s="1"/>
      <c r="RMO324" s="1"/>
      <c r="RMP324" s="1"/>
      <c r="RMQ324" s="1"/>
      <c r="RMR324" s="1"/>
      <c r="RMS324" s="1"/>
      <c r="RMT324" s="1"/>
      <c r="RMU324" s="1"/>
      <c r="RMV324" s="1"/>
      <c r="RMW324" s="1"/>
      <c r="RMX324" s="1"/>
      <c r="RMY324" s="1"/>
      <c r="RMZ324" s="1"/>
      <c r="RNA324" s="1"/>
      <c r="RNB324" s="1"/>
      <c r="RNC324" s="1"/>
      <c r="RND324" s="1"/>
      <c r="RNE324" s="1"/>
      <c r="RNF324" s="1"/>
      <c r="RNG324" s="1"/>
      <c r="RNH324" s="1"/>
      <c r="RNI324" s="1"/>
      <c r="RNJ324" s="1"/>
      <c r="RNK324" s="1"/>
      <c r="RNL324" s="1"/>
      <c r="RNM324" s="1"/>
      <c r="RNN324" s="1"/>
      <c r="RNO324" s="1"/>
      <c r="RNP324" s="1"/>
      <c r="RNQ324" s="1"/>
      <c r="RNR324" s="1"/>
      <c r="RNS324" s="1"/>
      <c r="RNT324" s="1"/>
      <c r="RNU324" s="1"/>
      <c r="RNV324" s="1"/>
      <c r="RNW324" s="1"/>
      <c r="RNX324" s="1"/>
      <c r="RNY324" s="1"/>
      <c r="RNZ324" s="1"/>
      <c r="ROA324" s="1"/>
      <c r="ROB324" s="1"/>
      <c r="ROC324" s="1"/>
      <c r="ROD324" s="1"/>
      <c r="ROE324" s="1"/>
      <c r="ROF324" s="1"/>
      <c r="ROG324" s="1"/>
      <c r="ROH324" s="1"/>
      <c r="ROI324" s="1"/>
      <c r="ROJ324" s="1"/>
      <c r="ROK324" s="1"/>
      <c r="ROL324" s="1"/>
      <c r="ROM324" s="1"/>
      <c r="RON324" s="1"/>
      <c r="ROO324" s="1"/>
      <c r="ROP324" s="1"/>
      <c r="ROQ324" s="1"/>
      <c r="ROR324" s="1"/>
      <c r="ROS324" s="1"/>
      <c r="ROT324" s="1"/>
      <c r="ROU324" s="1"/>
      <c r="ROV324" s="1"/>
      <c r="ROW324" s="1"/>
      <c r="ROX324" s="1"/>
      <c r="ROY324" s="1"/>
      <c r="ROZ324" s="1"/>
      <c r="RPA324" s="1"/>
      <c r="RPB324" s="1"/>
      <c r="RPC324" s="1"/>
      <c r="RPD324" s="1"/>
      <c r="RPE324" s="1"/>
      <c r="RPF324" s="1"/>
      <c r="RPG324" s="1"/>
      <c r="RPH324" s="1"/>
      <c r="RPI324" s="1"/>
      <c r="RPJ324" s="1"/>
      <c r="RPK324" s="1"/>
      <c r="RPL324" s="1"/>
      <c r="RPM324" s="1"/>
      <c r="RPN324" s="1"/>
      <c r="RPO324" s="1"/>
      <c r="RPP324" s="1"/>
      <c r="RPQ324" s="1"/>
      <c r="RPR324" s="1"/>
      <c r="RPS324" s="1"/>
      <c r="RPT324" s="1"/>
      <c r="RPU324" s="1"/>
      <c r="RPV324" s="1"/>
      <c r="RPW324" s="1"/>
      <c r="RPX324" s="1"/>
      <c r="RPY324" s="1"/>
      <c r="RPZ324" s="1"/>
      <c r="RQA324" s="1"/>
      <c r="RQB324" s="1"/>
      <c r="RQC324" s="1"/>
      <c r="RQD324" s="1"/>
      <c r="RQE324" s="1"/>
      <c r="RQF324" s="1"/>
      <c r="RQG324" s="1"/>
      <c r="RQH324" s="1"/>
      <c r="RQI324" s="1"/>
      <c r="RQJ324" s="1"/>
      <c r="RQK324" s="1"/>
      <c r="RQL324" s="1"/>
      <c r="RQM324" s="1"/>
      <c r="RQN324" s="1"/>
      <c r="RQO324" s="1"/>
      <c r="RQP324" s="1"/>
      <c r="RQQ324" s="1"/>
      <c r="RQR324" s="1"/>
      <c r="RQS324" s="1"/>
      <c r="RQT324" s="1"/>
      <c r="RQU324" s="1"/>
      <c r="RQV324" s="1"/>
      <c r="RQW324" s="1"/>
      <c r="RQX324" s="1"/>
      <c r="RQY324" s="1"/>
      <c r="RQZ324" s="1"/>
      <c r="RRA324" s="1"/>
      <c r="RRB324" s="1"/>
      <c r="RRC324" s="1"/>
      <c r="RRD324" s="1"/>
      <c r="RRE324" s="1"/>
      <c r="RRF324" s="1"/>
      <c r="RRG324" s="1"/>
      <c r="RRH324" s="1"/>
      <c r="RRI324" s="1"/>
      <c r="RRJ324" s="1"/>
      <c r="RRK324" s="1"/>
      <c r="RRL324" s="1"/>
      <c r="RRM324" s="1"/>
      <c r="RRN324" s="1"/>
      <c r="RRO324" s="1"/>
      <c r="RRP324" s="1"/>
      <c r="RRQ324" s="1"/>
      <c r="RRR324" s="1"/>
      <c r="RRS324" s="1"/>
      <c r="RRT324" s="1"/>
      <c r="RRU324" s="1"/>
      <c r="RRV324" s="1"/>
      <c r="RRW324" s="1"/>
      <c r="RRX324" s="1"/>
      <c r="RRY324" s="1"/>
      <c r="RRZ324" s="1"/>
      <c r="RSA324" s="1"/>
      <c r="RSB324" s="1"/>
      <c r="RSC324" s="1"/>
      <c r="RSD324" s="1"/>
      <c r="RSE324" s="1"/>
      <c r="RSF324" s="1"/>
      <c r="RSG324" s="1"/>
      <c r="RSH324" s="1"/>
      <c r="RSI324" s="1"/>
      <c r="RSJ324" s="1"/>
      <c r="RSK324" s="1"/>
      <c r="RSL324" s="1"/>
      <c r="RSM324" s="1"/>
      <c r="RSN324" s="1"/>
      <c r="RSO324" s="1"/>
      <c r="RSP324" s="1"/>
      <c r="RSQ324" s="1"/>
      <c r="RSR324" s="1"/>
      <c r="RSS324" s="1"/>
      <c r="RST324" s="1"/>
      <c r="RSU324" s="1"/>
      <c r="RSV324" s="1"/>
      <c r="RSW324" s="1"/>
      <c r="RSX324" s="1"/>
      <c r="RSY324" s="1"/>
      <c r="RSZ324" s="1"/>
      <c r="RTA324" s="1"/>
      <c r="RTB324" s="1"/>
      <c r="RTC324" s="1"/>
      <c r="RTD324" s="1"/>
      <c r="RTE324" s="1"/>
      <c r="RTF324" s="1"/>
      <c r="RTG324" s="1"/>
      <c r="RTH324" s="1"/>
      <c r="RTI324" s="1"/>
      <c r="RTJ324" s="1"/>
      <c r="RTK324" s="1"/>
      <c r="RTL324" s="1"/>
      <c r="RTM324" s="1"/>
      <c r="RTN324" s="1"/>
      <c r="RTO324" s="1"/>
      <c r="RTP324" s="1"/>
      <c r="RTQ324" s="1"/>
      <c r="RTR324" s="1"/>
      <c r="RTS324" s="1"/>
      <c r="RTT324" s="1"/>
      <c r="RTU324" s="1"/>
      <c r="RTV324" s="1"/>
      <c r="RTW324" s="1"/>
      <c r="RTX324" s="1"/>
      <c r="RTY324" s="1"/>
      <c r="RTZ324" s="1"/>
      <c r="RUA324" s="1"/>
      <c r="RUB324" s="1"/>
      <c r="RUC324" s="1"/>
      <c r="RUD324" s="1"/>
      <c r="RUE324" s="1"/>
      <c r="RUF324" s="1"/>
      <c r="RUG324" s="1"/>
      <c r="RUH324" s="1"/>
      <c r="RUI324" s="1"/>
      <c r="RUJ324" s="1"/>
      <c r="RUK324" s="1"/>
      <c r="RUL324" s="1"/>
      <c r="RUM324" s="1"/>
      <c r="RUN324" s="1"/>
      <c r="RUO324" s="1"/>
      <c r="RUP324" s="1"/>
      <c r="RUQ324" s="1"/>
      <c r="RUR324" s="1"/>
      <c r="RUS324" s="1"/>
      <c r="RUT324" s="1"/>
      <c r="RUU324" s="1"/>
      <c r="RUV324" s="1"/>
      <c r="RUW324" s="1"/>
      <c r="RUX324" s="1"/>
      <c r="RUY324" s="1"/>
      <c r="RUZ324" s="1"/>
      <c r="RVA324" s="1"/>
      <c r="RVB324" s="1"/>
      <c r="RVC324" s="1"/>
      <c r="RVD324" s="1"/>
      <c r="RVE324" s="1"/>
      <c r="RVF324" s="1"/>
      <c r="RVG324" s="1"/>
      <c r="RVH324" s="1"/>
      <c r="RVI324" s="1"/>
      <c r="RVJ324" s="1"/>
      <c r="RVK324" s="1"/>
      <c r="RVL324" s="1"/>
      <c r="RVM324" s="1"/>
      <c r="RVN324" s="1"/>
      <c r="RVO324" s="1"/>
      <c r="RVP324" s="1"/>
      <c r="RVQ324" s="1"/>
      <c r="RVR324" s="1"/>
      <c r="RVS324" s="1"/>
      <c r="RVT324" s="1"/>
      <c r="RVU324" s="1"/>
      <c r="RVV324" s="1"/>
      <c r="RVW324" s="1"/>
      <c r="RVX324" s="1"/>
      <c r="RVY324" s="1"/>
      <c r="RVZ324" s="1"/>
      <c r="RWA324" s="1"/>
      <c r="RWB324" s="1"/>
      <c r="RWC324" s="1"/>
      <c r="RWD324" s="1"/>
      <c r="RWE324" s="1"/>
      <c r="RWF324" s="1"/>
      <c r="RWG324" s="1"/>
      <c r="RWH324" s="1"/>
      <c r="RWI324" s="1"/>
      <c r="RWJ324" s="1"/>
      <c r="RWK324" s="1"/>
      <c r="RWL324" s="1"/>
      <c r="RWM324" s="1"/>
      <c r="RWN324" s="1"/>
      <c r="RWO324" s="1"/>
      <c r="RWP324" s="1"/>
      <c r="RWQ324" s="1"/>
      <c r="RWR324" s="1"/>
      <c r="RWS324" s="1"/>
      <c r="RWT324" s="1"/>
      <c r="RWU324" s="1"/>
      <c r="RWV324" s="1"/>
      <c r="RWW324" s="1"/>
      <c r="RWX324" s="1"/>
      <c r="RWY324" s="1"/>
      <c r="RWZ324" s="1"/>
      <c r="RXA324" s="1"/>
      <c r="RXB324" s="1"/>
      <c r="RXC324" s="1"/>
      <c r="RXD324" s="1"/>
      <c r="RXE324" s="1"/>
      <c r="RXF324" s="1"/>
      <c r="RXG324" s="1"/>
      <c r="RXH324" s="1"/>
      <c r="RXI324" s="1"/>
      <c r="RXJ324" s="1"/>
      <c r="RXK324" s="1"/>
      <c r="RXL324" s="1"/>
      <c r="RXM324" s="1"/>
      <c r="RXN324" s="1"/>
      <c r="RXO324" s="1"/>
      <c r="RXP324" s="1"/>
      <c r="RXQ324" s="1"/>
      <c r="RXR324" s="1"/>
      <c r="RXS324" s="1"/>
      <c r="RXT324" s="1"/>
      <c r="RXU324" s="1"/>
      <c r="RXV324" s="1"/>
      <c r="RXW324" s="1"/>
      <c r="RXX324" s="1"/>
      <c r="RXY324" s="1"/>
      <c r="RXZ324" s="1"/>
      <c r="RYA324" s="1"/>
      <c r="RYB324" s="1"/>
      <c r="RYC324" s="1"/>
      <c r="RYD324" s="1"/>
      <c r="RYE324" s="1"/>
      <c r="RYF324" s="1"/>
      <c r="RYG324" s="1"/>
      <c r="RYH324" s="1"/>
      <c r="RYI324" s="1"/>
      <c r="RYJ324" s="1"/>
      <c r="RYK324" s="1"/>
      <c r="RYL324" s="1"/>
      <c r="RYM324" s="1"/>
      <c r="RYN324" s="1"/>
      <c r="RYO324" s="1"/>
      <c r="RYP324" s="1"/>
      <c r="RYQ324" s="1"/>
      <c r="RYR324" s="1"/>
      <c r="RYS324" s="1"/>
      <c r="RYT324" s="1"/>
      <c r="RYU324" s="1"/>
      <c r="RYV324" s="1"/>
      <c r="RYW324" s="1"/>
      <c r="RYX324" s="1"/>
      <c r="RYY324" s="1"/>
      <c r="RYZ324" s="1"/>
      <c r="RZA324" s="1"/>
      <c r="RZB324" s="1"/>
      <c r="RZC324" s="1"/>
      <c r="RZD324" s="1"/>
      <c r="RZE324" s="1"/>
      <c r="RZF324" s="1"/>
      <c r="RZG324" s="1"/>
      <c r="RZH324" s="1"/>
      <c r="RZI324" s="1"/>
      <c r="RZJ324" s="1"/>
      <c r="RZK324" s="1"/>
      <c r="RZL324" s="1"/>
      <c r="RZM324" s="1"/>
      <c r="RZN324" s="1"/>
      <c r="RZO324" s="1"/>
      <c r="RZP324" s="1"/>
      <c r="RZQ324" s="1"/>
      <c r="RZR324" s="1"/>
      <c r="RZS324" s="1"/>
      <c r="RZT324" s="1"/>
      <c r="RZU324" s="1"/>
      <c r="RZV324" s="1"/>
      <c r="RZW324" s="1"/>
      <c r="RZX324" s="1"/>
      <c r="RZY324" s="1"/>
      <c r="RZZ324" s="1"/>
      <c r="SAA324" s="1"/>
      <c r="SAB324" s="1"/>
      <c r="SAC324" s="1"/>
      <c r="SAD324" s="1"/>
      <c r="SAE324" s="1"/>
      <c r="SAF324" s="1"/>
      <c r="SAG324" s="1"/>
      <c r="SAH324" s="1"/>
      <c r="SAI324" s="1"/>
      <c r="SAJ324" s="1"/>
      <c r="SAK324" s="1"/>
      <c r="SAL324" s="1"/>
      <c r="SAM324" s="1"/>
      <c r="SAN324" s="1"/>
      <c r="SAO324" s="1"/>
      <c r="SAP324" s="1"/>
      <c r="SAQ324" s="1"/>
      <c r="SAR324" s="1"/>
      <c r="SAS324" s="1"/>
      <c r="SAT324" s="1"/>
      <c r="SAU324" s="1"/>
      <c r="SAV324" s="1"/>
      <c r="SAW324" s="1"/>
      <c r="SAX324" s="1"/>
      <c r="SAY324" s="1"/>
      <c r="SAZ324" s="1"/>
      <c r="SBA324" s="1"/>
      <c r="SBB324" s="1"/>
      <c r="SBC324" s="1"/>
      <c r="SBD324" s="1"/>
      <c r="SBE324" s="1"/>
      <c r="SBF324" s="1"/>
      <c r="SBG324" s="1"/>
      <c r="SBH324" s="1"/>
      <c r="SBI324" s="1"/>
      <c r="SBJ324" s="1"/>
      <c r="SBK324" s="1"/>
      <c r="SBL324" s="1"/>
      <c r="SBM324" s="1"/>
      <c r="SBN324" s="1"/>
      <c r="SBO324" s="1"/>
      <c r="SBP324" s="1"/>
      <c r="SBQ324" s="1"/>
      <c r="SBR324" s="1"/>
      <c r="SBS324" s="1"/>
      <c r="SBT324" s="1"/>
      <c r="SBU324" s="1"/>
      <c r="SBV324" s="1"/>
      <c r="SBW324" s="1"/>
      <c r="SBX324" s="1"/>
      <c r="SBY324" s="1"/>
      <c r="SBZ324" s="1"/>
      <c r="SCA324" s="1"/>
      <c r="SCB324" s="1"/>
      <c r="SCC324" s="1"/>
      <c r="SCD324" s="1"/>
      <c r="SCE324" s="1"/>
      <c r="SCF324" s="1"/>
      <c r="SCG324" s="1"/>
      <c r="SCH324" s="1"/>
      <c r="SCI324" s="1"/>
      <c r="SCJ324" s="1"/>
      <c r="SCK324" s="1"/>
      <c r="SCL324" s="1"/>
      <c r="SCM324" s="1"/>
      <c r="SCN324" s="1"/>
      <c r="SCO324" s="1"/>
      <c r="SCP324" s="1"/>
      <c r="SCQ324" s="1"/>
      <c r="SCR324" s="1"/>
      <c r="SCS324" s="1"/>
      <c r="SCT324" s="1"/>
      <c r="SCU324" s="1"/>
      <c r="SCV324" s="1"/>
      <c r="SCW324" s="1"/>
      <c r="SCX324" s="1"/>
      <c r="SCY324" s="1"/>
      <c r="SCZ324" s="1"/>
      <c r="SDA324" s="1"/>
      <c r="SDB324" s="1"/>
      <c r="SDC324" s="1"/>
      <c r="SDD324" s="1"/>
      <c r="SDE324" s="1"/>
      <c r="SDF324" s="1"/>
      <c r="SDG324" s="1"/>
      <c r="SDH324" s="1"/>
      <c r="SDI324" s="1"/>
      <c r="SDJ324" s="1"/>
      <c r="SDK324" s="1"/>
      <c r="SDL324" s="1"/>
      <c r="SDM324" s="1"/>
      <c r="SDN324" s="1"/>
      <c r="SDO324" s="1"/>
      <c r="SDP324" s="1"/>
      <c r="SDQ324" s="1"/>
      <c r="SDR324" s="1"/>
      <c r="SDS324" s="1"/>
      <c r="SDT324" s="1"/>
      <c r="SDU324" s="1"/>
      <c r="SDV324" s="1"/>
      <c r="SDW324" s="1"/>
      <c r="SDX324" s="1"/>
      <c r="SDY324" s="1"/>
      <c r="SDZ324" s="1"/>
      <c r="SEA324" s="1"/>
      <c r="SEB324" s="1"/>
      <c r="SEC324" s="1"/>
      <c r="SED324" s="1"/>
      <c r="SEE324" s="1"/>
      <c r="SEF324" s="1"/>
      <c r="SEG324" s="1"/>
      <c r="SEH324" s="1"/>
      <c r="SEI324" s="1"/>
      <c r="SEJ324" s="1"/>
      <c r="SEK324" s="1"/>
      <c r="SEL324" s="1"/>
      <c r="SEM324" s="1"/>
      <c r="SEN324" s="1"/>
      <c r="SEO324" s="1"/>
      <c r="SEP324" s="1"/>
      <c r="SEQ324" s="1"/>
      <c r="SER324" s="1"/>
      <c r="SES324" s="1"/>
      <c r="SET324" s="1"/>
      <c r="SEU324" s="1"/>
      <c r="SEV324" s="1"/>
      <c r="SEW324" s="1"/>
      <c r="SEX324" s="1"/>
      <c r="SEY324" s="1"/>
      <c r="SEZ324" s="1"/>
      <c r="SFA324" s="1"/>
      <c r="SFB324" s="1"/>
      <c r="SFC324" s="1"/>
      <c r="SFD324" s="1"/>
      <c r="SFE324" s="1"/>
      <c r="SFF324" s="1"/>
      <c r="SFG324" s="1"/>
      <c r="SFH324" s="1"/>
      <c r="SFI324" s="1"/>
      <c r="SFJ324" s="1"/>
      <c r="SFK324" s="1"/>
      <c r="SFL324" s="1"/>
      <c r="SFM324" s="1"/>
      <c r="SFN324" s="1"/>
      <c r="SFO324" s="1"/>
      <c r="SFP324" s="1"/>
      <c r="SFQ324" s="1"/>
      <c r="SFR324" s="1"/>
      <c r="SFS324" s="1"/>
      <c r="SFT324" s="1"/>
      <c r="SFU324" s="1"/>
      <c r="SFV324" s="1"/>
      <c r="SFW324" s="1"/>
      <c r="SFX324" s="1"/>
      <c r="SFY324" s="1"/>
      <c r="SFZ324" s="1"/>
      <c r="SGA324" s="1"/>
      <c r="SGB324" s="1"/>
      <c r="SGC324" s="1"/>
      <c r="SGD324" s="1"/>
      <c r="SGE324" s="1"/>
      <c r="SGF324" s="1"/>
      <c r="SGG324" s="1"/>
      <c r="SGH324" s="1"/>
      <c r="SGI324" s="1"/>
      <c r="SGJ324" s="1"/>
      <c r="SGK324" s="1"/>
      <c r="SGL324" s="1"/>
      <c r="SGM324" s="1"/>
      <c r="SGN324" s="1"/>
      <c r="SGO324" s="1"/>
      <c r="SGP324" s="1"/>
      <c r="SGQ324" s="1"/>
      <c r="SGR324" s="1"/>
      <c r="SGS324" s="1"/>
      <c r="SGT324" s="1"/>
      <c r="SGU324" s="1"/>
      <c r="SGV324" s="1"/>
      <c r="SGW324" s="1"/>
      <c r="SGX324" s="1"/>
      <c r="SGY324" s="1"/>
      <c r="SGZ324" s="1"/>
      <c r="SHA324" s="1"/>
      <c r="SHB324" s="1"/>
      <c r="SHC324" s="1"/>
      <c r="SHD324" s="1"/>
      <c r="SHE324" s="1"/>
      <c r="SHF324" s="1"/>
      <c r="SHG324" s="1"/>
      <c r="SHH324" s="1"/>
      <c r="SHI324" s="1"/>
      <c r="SHJ324" s="1"/>
      <c r="SHK324" s="1"/>
      <c r="SHL324" s="1"/>
      <c r="SHM324" s="1"/>
      <c r="SHN324" s="1"/>
      <c r="SHO324" s="1"/>
      <c r="SHP324" s="1"/>
      <c r="SHQ324" s="1"/>
      <c r="SHR324" s="1"/>
      <c r="SHS324" s="1"/>
      <c r="SHT324" s="1"/>
      <c r="SHU324" s="1"/>
      <c r="SHV324" s="1"/>
      <c r="SHW324" s="1"/>
      <c r="SHX324" s="1"/>
      <c r="SHY324" s="1"/>
      <c r="SHZ324" s="1"/>
      <c r="SIA324" s="1"/>
      <c r="SIB324" s="1"/>
      <c r="SIC324" s="1"/>
      <c r="SID324" s="1"/>
      <c r="SIE324" s="1"/>
      <c r="SIF324" s="1"/>
      <c r="SIG324" s="1"/>
      <c r="SIH324" s="1"/>
      <c r="SII324" s="1"/>
      <c r="SIJ324" s="1"/>
      <c r="SIK324" s="1"/>
      <c r="SIL324" s="1"/>
      <c r="SIM324" s="1"/>
      <c r="SIN324" s="1"/>
      <c r="SIO324" s="1"/>
      <c r="SIP324" s="1"/>
      <c r="SIQ324" s="1"/>
      <c r="SIR324" s="1"/>
      <c r="SIS324" s="1"/>
      <c r="SIT324" s="1"/>
      <c r="SIU324" s="1"/>
      <c r="SIV324" s="1"/>
      <c r="SIW324" s="1"/>
      <c r="SIX324" s="1"/>
      <c r="SIY324" s="1"/>
      <c r="SIZ324" s="1"/>
      <c r="SJA324" s="1"/>
      <c r="SJB324" s="1"/>
      <c r="SJC324" s="1"/>
      <c r="SJD324" s="1"/>
      <c r="SJE324" s="1"/>
      <c r="SJF324" s="1"/>
      <c r="SJG324" s="1"/>
      <c r="SJH324" s="1"/>
      <c r="SJI324" s="1"/>
      <c r="SJJ324" s="1"/>
      <c r="SJK324" s="1"/>
      <c r="SJL324" s="1"/>
      <c r="SJM324" s="1"/>
      <c r="SJN324" s="1"/>
      <c r="SJO324" s="1"/>
      <c r="SJP324" s="1"/>
      <c r="SJQ324" s="1"/>
      <c r="SJR324" s="1"/>
      <c r="SJS324" s="1"/>
      <c r="SJT324" s="1"/>
      <c r="SJU324" s="1"/>
      <c r="SJV324" s="1"/>
      <c r="SJW324" s="1"/>
      <c r="SJX324" s="1"/>
      <c r="SJY324" s="1"/>
      <c r="SJZ324" s="1"/>
      <c r="SKA324" s="1"/>
      <c r="SKB324" s="1"/>
      <c r="SKC324" s="1"/>
      <c r="SKD324" s="1"/>
      <c r="SKE324" s="1"/>
      <c r="SKF324" s="1"/>
      <c r="SKG324" s="1"/>
      <c r="SKH324" s="1"/>
      <c r="SKI324" s="1"/>
      <c r="SKJ324" s="1"/>
      <c r="SKK324" s="1"/>
      <c r="SKL324" s="1"/>
      <c r="SKM324" s="1"/>
      <c r="SKN324" s="1"/>
      <c r="SKO324" s="1"/>
      <c r="SKP324" s="1"/>
      <c r="SKQ324" s="1"/>
      <c r="SKR324" s="1"/>
      <c r="SKS324" s="1"/>
      <c r="SKT324" s="1"/>
      <c r="SKU324" s="1"/>
      <c r="SKV324" s="1"/>
      <c r="SKW324" s="1"/>
      <c r="SKX324" s="1"/>
      <c r="SKY324" s="1"/>
      <c r="SKZ324" s="1"/>
      <c r="SLA324" s="1"/>
      <c r="SLB324" s="1"/>
      <c r="SLC324" s="1"/>
      <c r="SLD324" s="1"/>
      <c r="SLE324" s="1"/>
      <c r="SLF324" s="1"/>
      <c r="SLG324" s="1"/>
      <c r="SLH324" s="1"/>
      <c r="SLI324" s="1"/>
      <c r="SLJ324" s="1"/>
      <c r="SLK324" s="1"/>
      <c r="SLL324" s="1"/>
      <c r="SLM324" s="1"/>
      <c r="SLN324" s="1"/>
      <c r="SLO324" s="1"/>
      <c r="SLP324" s="1"/>
      <c r="SLQ324" s="1"/>
      <c r="SLR324" s="1"/>
      <c r="SLS324" s="1"/>
      <c r="SLT324" s="1"/>
      <c r="SLU324" s="1"/>
      <c r="SLV324" s="1"/>
      <c r="SLW324" s="1"/>
      <c r="SLX324" s="1"/>
      <c r="SLY324" s="1"/>
      <c r="SLZ324" s="1"/>
      <c r="SMA324" s="1"/>
      <c r="SMB324" s="1"/>
      <c r="SMC324" s="1"/>
      <c r="SMD324" s="1"/>
      <c r="SME324" s="1"/>
      <c r="SMF324" s="1"/>
      <c r="SMG324" s="1"/>
      <c r="SMH324" s="1"/>
      <c r="SMI324" s="1"/>
      <c r="SMJ324" s="1"/>
      <c r="SMK324" s="1"/>
      <c r="SML324" s="1"/>
      <c r="SMM324" s="1"/>
      <c r="SMN324" s="1"/>
      <c r="SMO324" s="1"/>
      <c r="SMP324" s="1"/>
      <c r="SMQ324" s="1"/>
      <c r="SMR324" s="1"/>
      <c r="SMS324" s="1"/>
      <c r="SMT324" s="1"/>
      <c r="SMU324" s="1"/>
      <c r="SMV324" s="1"/>
      <c r="SMW324" s="1"/>
      <c r="SMX324" s="1"/>
      <c r="SMY324" s="1"/>
      <c r="SMZ324" s="1"/>
      <c r="SNA324" s="1"/>
      <c r="SNB324" s="1"/>
      <c r="SNC324" s="1"/>
      <c r="SND324" s="1"/>
      <c r="SNE324" s="1"/>
      <c r="SNF324" s="1"/>
      <c r="SNG324" s="1"/>
      <c r="SNH324" s="1"/>
      <c r="SNI324" s="1"/>
      <c r="SNJ324" s="1"/>
      <c r="SNK324" s="1"/>
      <c r="SNL324" s="1"/>
      <c r="SNM324" s="1"/>
      <c r="SNN324" s="1"/>
      <c r="SNO324" s="1"/>
      <c r="SNP324" s="1"/>
      <c r="SNQ324" s="1"/>
      <c r="SNR324" s="1"/>
      <c r="SNS324" s="1"/>
      <c r="SNT324" s="1"/>
      <c r="SNU324" s="1"/>
      <c r="SNV324" s="1"/>
      <c r="SNW324" s="1"/>
      <c r="SNX324" s="1"/>
      <c r="SNY324" s="1"/>
      <c r="SNZ324" s="1"/>
      <c r="SOA324" s="1"/>
      <c r="SOB324" s="1"/>
      <c r="SOC324" s="1"/>
      <c r="SOD324" s="1"/>
      <c r="SOE324" s="1"/>
      <c r="SOF324" s="1"/>
      <c r="SOG324" s="1"/>
      <c r="SOH324" s="1"/>
      <c r="SOI324" s="1"/>
      <c r="SOJ324" s="1"/>
      <c r="SOK324" s="1"/>
      <c r="SOL324" s="1"/>
      <c r="SOM324" s="1"/>
      <c r="SON324" s="1"/>
      <c r="SOO324" s="1"/>
      <c r="SOP324" s="1"/>
      <c r="SOQ324" s="1"/>
      <c r="SOR324" s="1"/>
      <c r="SOS324" s="1"/>
      <c r="SOT324" s="1"/>
      <c r="SOU324" s="1"/>
      <c r="SOV324" s="1"/>
      <c r="SOW324" s="1"/>
      <c r="SOX324" s="1"/>
      <c r="SOY324" s="1"/>
      <c r="SOZ324" s="1"/>
      <c r="SPA324" s="1"/>
      <c r="SPB324" s="1"/>
      <c r="SPC324" s="1"/>
      <c r="SPD324" s="1"/>
      <c r="SPE324" s="1"/>
      <c r="SPF324" s="1"/>
      <c r="SPG324" s="1"/>
      <c r="SPH324" s="1"/>
      <c r="SPI324" s="1"/>
      <c r="SPJ324" s="1"/>
      <c r="SPK324" s="1"/>
      <c r="SPL324" s="1"/>
      <c r="SPM324" s="1"/>
      <c r="SPN324" s="1"/>
      <c r="SPO324" s="1"/>
      <c r="SPP324" s="1"/>
      <c r="SPQ324" s="1"/>
      <c r="SPR324" s="1"/>
      <c r="SPS324" s="1"/>
      <c r="SPT324" s="1"/>
      <c r="SPU324" s="1"/>
      <c r="SPV324" s="1"/>
      <c r="SPW324" s="1"/>
      <c r="SPX324" s="1"/>
      <c r="SPY324" s="1"/>
      <c r="SPZ324" s="1"/>
      <c r="SQA324" s="1"/>
      <c r="SQB324" s="1"/>
      <c r="SQC324" s="1"/>
      <c r="SQD324" s="1"/>
      <c r="SQE324" s="1"/>
      <c r="SQF324" s="1"/>
      <c r="SQG324" s="1"/>
      <c r="SQH324" s="1"/>
      <c r="SQI324" s="1"/>
      <c r="SQJ324" s="1"/>
      <c r="SQK324" s="1"/>
      <c r="SQL324" s="1"/>
      <c r="SQM324" s="1"/>
      <c r="SQN324" s="1"/>
      <c r="SQO324" s="1"/>
      <c r="SQP324" s="1"/>
      <c r="SQQ324" s="1"/>
      <c r="SQR324" s="1"/>
      <c r="SQS324" s="1"/>
      <c r="SQT324" s="1"/>
      <c r="SQU324" s="1"/>
      <c r="SQV324" s="1"/>
      <c r="SQW324" s="1"/>
      <c r="SQX324" s="1"/>
      <c r="SQY324" s="1"/>
      <c r="SQZ324" s="1"/>
      <c r="SRA324" s="1"/>
      <c r="SRB324" s="1"/>
      <c r="SRC324" s="1"/>
      <c r="SRD324" s="1"/>
      <c r="SRE324" s="1"/>
      <c r="SRF324" s="1"/>
      <c r="SRG324" s="1"/>
      <c r="SRH324" s="1"/>
      <c r="SRI324" s="1"/>
      <c r="SRJ324" s="1"/>
      <c r="SRK324" s="1"/>
      <c r="SRL324" s="1"/>
      <c r="SRM324" s="1"/>
      <c r="SRN324" s="1"/>
      <c r="SRO324" s="1"/>
      <c r="SRP324" s="1"/>
      <c r="SRQ324" s="1"/>
      <c r="SRR324" s="1"/>
      <c r="SRS324" s="1"/>
      <c r="SRT324" s="1"/>
      <c r="SRU324" s="1"/>
      <c r="SRV324" s="1"/>
      <c r="SRW324" s="1"/>
      <c r="SRX324" s="1"/>
      <c r="SRY324" s="1"/>
      <c r="SRZ324" s="1"/>
      <c r="SSA324" s="1"/>
      <c r="SSB324" s="1"/>
      <c r="SSC324" s="1"/>
      <c r="SSD324" s="1"/>
      <c r="SSE324" s="1"/>
      <c r="SSF324" s="1"/>
      <c r="SSG324" s="1"/>
      <c r="SSH324" s="1"/>
      <c r="SSI324" s="1"/>
      <c r="SSJ324" s="1"/>
      <c r="SSK324" s="1"/>
      <c r="SSL324" s="1"/>
      <c r="SSM324" s="1"/>
      <c r="SSN324" s="1"/>
      <c r="SSO324" s="1"/>
      <c r="SSP324" s="1"/>
      <c r="SSQ324" s="1"/>
      <c r="SSR324" s="1"/>
      <c r="SSS324" s="1"/>
      <c r="SST324" s="1"/>
      <c r="SSU324" s="1"/>
      <c r="SSV324" s="1"/>
      <c r="SSW324" s="1"/>
      <c r="SSX324" s="1"/>
      <c r="SSY324" s="1"/>
      <c r="SSZ324" s="1"/>
      <c r="STA324" s="1"/>
      <c r="STB324" s="1"/>
      <c r="STC324" s="1"/>
      <c r="STD324" s="1"/>
      <c r="STE324" s="1"/>
      <c r="STF324" s="1"/>
      <c r="STG324" s="1"/>
      <c r="STH324" s="1"/>
      <c r="STI324" s="1"/>
      <c r="STJ324" s="1"/>
      <c r="STK324" s="1"/>
      <c r="STL324" s="1"/>
      <c r="STM324" s="1"/>
      <c r="STN324" s="1"/>
      <c r="STO324" s="1"/>
      <c r="STP324" s="1"/>
      <c r="STQ324" s="1"/>
      <c r="STR324" s="1"/>
      <c r="STS324" s="1"/>
      <c r="STT324" s="1"/>
      <c r="STU324" s="1"/>
      <c r="STV324" s="1"/>
      <c r="STW324" s="1"/>
      <c r="STX324" s="1"/>
      <c r="STY324" s="1"/>
      <c r="STZ324" s="1"/>
      <c r="SUA324" s="1"/>
      <c r="SUB324" s="1"/>
      <c r="SUC324" s="1"/>
      <c r="SUD324" s="1"/>
      <c r="SUE324" s="1"/>
      <c r="SUF324" s="1"/>
      <c r="SUG324" s="1"/>
      <c r="SUH324" s="1"/>
      <c r="SUI324" s="1"/>
      <c r="SUJ324" s="1"/>
      <c r="SUK324" s="1"/>
      <c r="SUL324" s="1"/>
      <c r="SUM324" s="1"/>
      <c r="SUN324" s="1"/>
      <c r="SUO324" s="1"/>
      <c r="SUP324" s="1"/>
      <c r="SUQ324" s="1"/>
      <c r="SUR324" s="1"/>
      <c r="SUS324" s="1"/>
      <c r="SUT324" s="1"/>
      <c r="SUU324" s="1"/>
      <c r="SUV324" s="1"/>
      <c r="SUW324" s="1"/>
      <c r="SUX324" s="1"/>
      <c r="SUY324" s="1"/>
      <c r="SUZ324" s="1"/>
      <c r="SVA324" s="1"/>
      <c r="SVB324" s="1"/>
      <c r="SVC324" s="1"/>
      <c r="SVD324" s="1"/>
      <c r="SVE324" s="1"/>
      <c r="SVF324" s="1"/>
      <c r="SVG324" s="1"/>
      <c r="SVH324" s="1"/>
      <c r="SVI324" s="1"/>
      <c r="SVJ324" s="1"/>
      <c r="SVK324" s="1"/>
      <c r="SVL324" s="1"/>
      <c r="SVM324" s="1"/>
      <c r="SVN324" s="1"/>
      <c r="SVO324" s="1"/>
      <c r="SVP324" s="1"/>
      <c r="SVQ324" s="1"/>
      <c r="SVR324" s="1"/>
      <c r="SVS324" s="1"/>
      <c r="SVT324" s="1"/>
      <c r="SVU324" s="1"/>
      <c r="SVV324" s="1"/>
      <c r="SVW324" s="1"/>
      <c r="SVX324" s="1"/>
      <c r="SVY324" s="1"/>
      <c r="SVZ324" s="1"/>
      <c r="SWA324" s="1"/>
      <c r="SWB324" s="1"/>
      <c r="SWC324" s="1"/>
      <c r="SWD324" s="1"/>
      <c r="SWE324" s="1"/>
      <c r="SWF324" s="1"/>
      <c r="SWG324" s="1"/>
      <c r="SWH324" s="1"/>
      <c r="SWI324" s="1"/>
      <c r="SWJ324" s="1"/>
      <c r="SWK324" s="1"/>
      <c r="SWL324" s="1"/>
      <c r="SWM324" s="1"/>
      <c r="SWN324" s="1"/>
      <c r="SWO324" s="1"/>
      <c r="SWP324" s="1"/>
      <c r="SWQ324" s="1"/>
      <c r="SWR324" s="1"/>
      <c r="SWS324" s="1"/>
      <c r="SWT324" s="1"/>
      <c r="SWU324" s="1"/>
      <c r="SWV324" s="1"/>
      <c r="SWW324" s="1"/>
      <c r="SWX324" s="1"/>
      <c r="SWY324" s="1"/>
      <c r="SWZ324" s="1"/>
      <c r="SXA324" s="1"/>
      <c r="SXB324" s="1"/>
      <c r="SXC324" s="1"/>
      <c r="SXD324" s="1"/>
      <c r="SXE324" s="1"/>
      <c r="SXF324" s="1"/>
      <c r="SXG324" s="1"/>
      <c r="SXH324" s="1"/>
      <c r="SXI324" s="1"/>
      <c r="SXJ324" s="1"/>
      <c r="SXK324" s="1"/>
      <c r="SXL324" s="1"/>
      <c r="SXM324" s="1"/>
      <c r="SXN324" s="1"/>
      <c r="SXO324" s="1"/>
      <c r="SXP324" s="1"/>
      <c r="SXQ324" s="1"/>
      <c r="SXR324" s="1"/>
      <c r="SXS324" s="1"/>
      <c r="SXT324" s="1"/>
      <c r="SXU324" s="1"/>
      <c r="SXV324" s="1"/>
      <c r="SXW324" s="1"/>
      <c r="SXX324" s="1"/>
      <c r="SXY324" s="1"/>
      <c r="SXZ324" s="1"/>
      <c r="SYA324" s="1"/>
      <c r="SYB324" s="1"/>
      <c r="SYC324" s="1"/>
      <c r="SYD324" s="1"/>
      <c r="SYE324" s="1"/>
      <c r="SYF324" s="1"/>
      <c r="SYG324" s="1"/>
      <c r="SYH324" s="1"/>
      <c r="SYI324" s="1"/>
      <c r="SYJ324" s="1"/>
      <c r="SYK324" s="1"/>
      <c r="SYL324" s="1"/>
      <c r="SYM324" s="1"/>
      <c r="SYN324" s="1"/>
      <c r="SYO324" s="1"/>
      <c r="SYP324" s="1"/>
      <c r="SYQ324" s="1"/>
      <c r="SYR324" s="1"/>
      <c r="SYS324" s="1"/>
      <c r="SYT324" s="1"/>
      <c r="SYU324" s="1"/>
      <c r="SYV324" s="1"/>
      <c r="SYW324" s="1"/>
      <c r="SYX324" s="1"/>
      <c r="SYY324" s="1"/>
      <c r="SYZ324" s="1"/>
      <c r="SZA324" s="1"/>
      <c r="SZB324" s="1"/>
      <c r="SZC324" s="1"/>
      <c r="SZD324" s="1"/>
      <c r="SZE324" s="1"/>
      <c r="SZF324" s="1"/>
      <c r="SZG324" s="1"/>
      <c r="SZH324" s="1"/>
      <c r="SZI324" s="1"/>
      <c r="SZJ324" s="1"/>
      <c r="SZK324" s="1"/>
      <c r="SZL324" s="1"/>
      <c r="SZM324" s="1"/>
      <c r="SZN324" s="1"/>
      <c r="SZO324" s="1"/>
      <c r="SZP324" s="1"/>
      <c r="SZQ324" s="1"/>
      <c r="SZR324" s="1"/>
      <c r="SZS324" s="1"/>
      <c r="SZT324" s="1"/>
      <c r="SZU324" s="1"/>
      <c r="SZV324" s="1"/>
      <c r="SZW324" s="1"/>
      <c r="SZX324" s="1"/>
      <c r="SZY324" s="1"/>
      <c r="SZZ324" s="1"/>
      <c r="TAA324" s="1"/>
      <c r="TAB324" s="1"/>
      <c r="TAC324" s="1"/>
      <c r="TAD324" s="1"/>
      <c r="TAE324" s="1"/>
      <c r="TAF324" s="1"/>
      <c r="TAG324" s="1"/>
      <c r="TAH324" s="1"/>
      <c r="TAI324" s="1"/>
      <c r="TAJ324" s="1"/>
      <c r="TAK324" s="1"/>
      <c r="TAL324" s="1"/>
      <c r="TAM324" s="1"/>
      <c r="TAN324" s="1"/>
      <c r="TAO324" s="1"/>
      <c r="TAP324" s="1"/>
      <c r="TAQ324" s="1"/>
      <c r="TAR324" s="1"/>
      <c r="TAS324" s="1"/>
      <c r="TAT324" s="1"/>
      <c r="TAU324" s="1"/>
      <c r="TAV324" s="1"/>
      <c r="TAW324" s="1"/>
      <c r="TAX324" s="1"/>
      <c r="TAY324" s="1"/>
      <c r="TAZ324" s="1"/>
      <c r="TBA324" s="1"/>
      <c r="TBB324" s="1"/>
      <c r="TBC324" s="1"/>
      <c r="TBD324" s="1"/>
      <c r="TBE324" s="1"/>
      <c r="TBF324" s="1"/>
      <c r="TBG324" s="1"/>
      <c r="TBH324" s="1"/>
      <c r="TBI324" s="1"/>
      <c r="TBJ324" s="1"/>
      <c r="TBK324" s="1"/>
      <c r="TBL324" s="1"/>
      <c r="TBM324" s="1"/>
      <c r="TBN324" s="1"/>
      <c r="TBO324" s="1"/>
      <c r="TBP324" s="1"/>
      <c r="TBQ324" s="1"/>
      <c r="TBR324" s="1"/>
      <c r="TBS324" s="1"/>
      <c r="TBT324" s="1"/>
      <c r="TBU324" s="1"/>
      <c r="TBV324" s="1"/>
      <c r="TBW324" s="1"/>
      <c r="TBX324" s="1"/>
      <c r="TBY324" s="1"/>
      <c r="TBZ324" s="1"/>
      <c r="TCA324" s="1"/>
      <c r="TCB324" s="1"/>
      <c r="TCC324" s="1"/>
      <c r="TCD324" s="1"/>
      <c r="TCE324" s="1"/>
      <c r="TCF324" s="1"/>
      <c r="TCG324" s="1"/>
      <c r="TCH324" s="1"/>
      <c r="TCI324" s="1"/>
      <c r="TCJ324" s="1"/>
      <c r="TCK324" s="1"/>
      <c r="TCL324" s="1"/>
      <c r="TCM324" s="1"/>
      <c r="TCN324" s="1"/>
      <c r="TCO324" s="1"/>
      <c r="TCP324" s="1"/>
      <c r="TCQ324" s="1"/>
      <c r="TCR324" s="1"/>
      <c r="TCS324" s="1"/>
      <c r="TCT324" s="1"/>
      <c r="TCU324" s="1"/>
      <c r="TCV324" s="1"/>
      <c r="TCW324" s="1"/>
      <c r="TCX324" s="1"/>
      <c r="TCY324" s="1"/>
      <c r="TCZ324" s="1"/>
      <c r="TDA324" s="1"/>
      <c r="TDB324" s="1"/>
      <c r="TDC324" s="1"/>
      <c r="TDD324" s="1"/>
      <c r="TDE324" s="1"/>
      <c r="TDF324" s="1"/>
      <c r="TDG324" s="1"/>
      <c r="TDH324" s="1"/>
      <c r="TDI324" s="1"/>
      <c r="TDJ324" s="1"/>
      <c r="TDK324" s="1"/>
      <c r="TDL324" s="1"/>
      <c r="TDM324" s="1"/>
      <c r="TDN324" s="1"/>
      <c r="TDO324" s="1"/>
      <c r="TDP324" s="1"/>
      <c r="TDQ324" s="1"/>
      <c r="TDR324" s="1"/>
      <c r="TDS324" s="1"/>
      <c r="TDT324" s="1"/>
      <c r="TDU324" s="1"/>
      <c r="TDV324" s="1"/>
      <c r="TDW324" s="1"/>
      <c r="TDX324" s="1"/>
      <c r="TDY324" s="1"/>
      <c r="TDZ324" s="1"/>
      <c r="TEA324" s="1"/>
      <c r="TEB324" s="1"/>
      <c r="TEC324" s="1"/>
      <c r="TED324" s="1"/>
      <c r="TEE324" s="1"/>
      <c r="TEF324" s="1"/>
      <c r="TEG324" s="1"/>
      <c r="TEH324" s="1"/>
      <c r="TEI324" s="1"/>
      <c r="TEJ324" s="1"/>
      <c r="TEK324" s="1"/>
      <c r="TEL324" s="1"/>
      <c r="TEM324" s="1"/>
      <c r="TEN324" s="1"/>
      <c r="TEO324" s="1"/>
      <c r="TEP324" s="1"/>
      <c r="TEQ324" s="1"/>
      <c r="TER324" s="1"/>
      <c r="TES324" s="1"/>
      <c r="TET324" s="1"/>
      <c r="TEU324" s="1"/>
      <c r="TEV324" s="1"/>
      <c r="TEW324" s="1"/>
      <c r="TEX324" s="1"/>
      <c r="TEY324" s="1"/>
      <c r="TEZ324" s="1"/>
      <c r="TFA324" s="1"/>
      <c r="TFB324" s="1"/>
      <c r="TFC324" s="1"/>
      <c r="TFD324" s="1"/>
      <c r="TFE324" s="1"/>
      <c r="TFF324" s="1"/>
      <c r="TFG324" s="1"/>
      <c r="TFH324" s="1"/>
      <c r="TFI324" s="1"/>
      <c r="TFJ324" s="1"/>
      <c r="TFK324" s="1"/>
      <c r="TFL324" s="1"/>
      <c r="TFM324" s="1"/>
      <c r="TFN324" s="1"/>
      <c r="TFO324" s="1"/>
      <c r="TFP324" s="1"/>
      <c r="TFQ324" s="1"/>
      <c r="TFR324" s="1"/>
      <c r="TFS324" s="1"/>
      <c r="TFT324" s="1"/>
      <c r="TFU324" s="1"/>
      <c r="TFV324" s="1"/>
      <c r="TFW324" s="1"/>
      <c r="TFX324" s="1"/>
      <c r="TFY324" s="1"/>
      <c r="TFZ324" s="1"/>
      <c r="TGA324" s="1"/>
      <c r="TGB324" s="1"/>
      <c r="TGC324" s="1"/>
      <c r="TGD324" s="1"/>
      <c r="TGE324" s="1"/>
      <c r="TGF324" s="1"/>
      <c r="TGG324" s="1"/>
      <c r="TGH324" s="1"/>
      <c r="TGI324" s="1"/>
      <c r="TGJ324" s="1"/>
      <c r="TGK324" s="1"/>
      <c r="TGL324" s="1"/>
      <c r="TGM324" s="1"/>
      <c r="TGN324" s="1"/>
      <c r="TGO324" s="1"/>
      <c r="TGP324" s="1"/>
      <c r="TGQ324" s="1"/>
      <c r="TGR324" s="1"/>
      <c r="TGS324" s="1"/>
      <c r="TGT324" s="1"/>
      <c r="TGU324" s="1"/>
      <c r="TGV324" s="1"/>
      <c r="TGW324" s="1"/>
      <c r="TGX324" s="1"/>
      <c r="TGY324" s="1"/>
      <c r="TGZ324" s="1"/>
      <c r="THA324" s="1"/>
      <c r="THB324" s="1"/>
      <c r="THC324" s="1"/>
      <c r="THD324" s="1"/>
      <c r="THE324" s="1"/>
      <c r="THF324" s="1"/>
      <c r="THG324" s="1"/>
      <c r="THH324" s="1"/>
      <c r="THI324" s="1"/>
      <c r="THJ324" s="1"/>
      <c r="THK324" s="1"/>
      <c r="THL324" s="1"/>
      <c r="THM324" s="1"/>
      <c r="THN324" s="1"/>
      <c r="THO324" s="1"/>
      <c r="THP324" s="1"/>
      <c r="THQ324" s="1"/>
      <c r="THR324" s="1"/>
      <c r="THS324" s="1"/>
      <c r="THT324" s="1"/>
      <c r="THU324" s="1"/>
      <c r="THV324" s="1"/>
      <c r="THW324" s="1"/>
      <c r="THX324" s="1"/>
      <c r="THY324" s="1"/>
      <c r="THZ324" s="1"/>
      <c r="TIA324" s="1"/>
      <c r="TIB324" s="1"/>
      <c r="TIC324" s="1"/>
      <c r="TID324" s="1"/>
      <c r="TIE324" s="1"/>
      <c r="TIF324" s="1"/>
      <c r="TIG324" s="1"/>
      <c r="TIH324" s="1"/>
      <c r="TII324" s="1"/>
      <c r="TIJ324" s="1"/>
      <c r="TIK324" s="1"/>
      <c r="TIL324" s="1"/>
      <c r="TIM324" s="1"/>
      <c r="TIN324" s="1"/>
      <c r="TIO324" s="1"/>
      <c r="TIP324" s="1"/>
      <c r="TIQ324" s="1"/>
      <c r="TIR324" s="1"/>
      <c r="TIS324" s="1"/>
      <c r="TIT324" s="1"/>
      <c r="TIU324" s="1"/>
      <c r="TIV324" s="1"/>
      <c r="TIW324" s="1"/>
      <c r="TIX324" s="1"/>
      <c r="TIY324" s="1"/>
      <c r="TIZ324" s="1"/>
      <c r="TJA324" s="1"/>
      <c r="TJB324" s="1"/>
      <c r="TJC324" s="1"/>
      <c r="TJD324" s="1"/>
      <c r="TJE324" s="1"/>
      <c r="TJF324" s="1"/>
      <c r="TJG324" s="1"/>
      <c r="TJH324" s="1"/>
      <c r="TJI324" s="1"/>
      <c r="TJJ324" s="1"/>
      <c r="TJK324" s="1"/>
      <c r="TJL324" s="1"/>
      <c r="TJM324" s="1"/>
      <c r="TJN324" s="1"/>
      <c r="TJO324" s="1"/>
      <c r="TJP324" s="1"/>
      <c r="TJQ324" s="1"/>
      <c r="TJR324" s="1"/>
      <c r="TJS324" s="1"/>
      <c r="TJT324" s="1"/>
      <c r="TJU324" s="1"/>
      <c r="TJV324" s="1"/>
      <c r="TJW324" s="1"/>
      <c r="TJX324" s="1"/>
      <c r="TJY324" s="1"/>
      <c r="TJZ324" s="1"/>
      <c r="TKA324" s="1"/>
      <c r="TKB324" s="1"/>
      <c r="TKC324" s="1"/>
      <c r="TKD324" s="1"/>
      <c r="TKE324" s="1"/>
      <c r="TKF324" s="1"/>
      <c r="TKG324" s="1"/>
      <c r="TKH324" s="1"/>
      <c r="TKI324" s="1"/>
      <c r="TKJ324" s="1"/>
      <c r="TKK324" s="1"/>
      <c r="TKL324" s="1"/>
      <c r="TKM324" s="1"/>
      <c r="TKN324" s="1"/>
      <c r="TKO324" s="1"/>
      <c r="TKP324" s="1"/>
      <c r="TKQ324" s="1"/>
      <c r="TKR324" s="1"/>
      <c r="TKS324" s="1"/>
      <c r="TKT324" s="1"/>
      <c r="TKU324" s="1"/>
      <c r="TKV324" s="1"/>
      <c r="TKW324" s="1"/>
      <c r="TKX324" s="1"/>
      <c r="TKY324" s="1"/>
      <c r="TKZ324" s="1"/>
      <c r="TLA324" s="1"/>
      <c r="TLB324" s="1"/>
      <c r="TLC324" s="1"/>
      <c r="TLD324" s="1"/>
      <c r="TLE324" s="1"/>
      <c r="TLF324" s="1"/>
      <c r="TLG324" s="1"/>
      <c r="TLH324" s="1"/>
      <c r="TLI324" s="1"/>
      <c r="TLJ324" s="1"/>
      <c r="TLK324" s="1"/>
      <c r="TLL324" s="1"/>
      <c r="TLM324" s="1"/>
      <c r="TLN324" s="1"/>
      <c r="TLO324" s="1"/>
      <c r="TLP324" s="1"/>
      <c r="TLQ324" s="1"/>
      <c r="TLR324" s="1"/>
      <c r="TLS324" s="1"/>
      <c r="TLT324" s="1"/>
      <c r="TLU324" s="1"/>
      <c r="TLV324" s="1"/>
      <c r="TLW324" s="1"/>
      <c r="TLX324" s="1"/>
      <c r="TLY324" s="1"/>
      <c r="TLZ324" s="1"/>
      <c r="TMA324" s="1"/>
      <c r="TMB324" s="1"/>
      <c r="TMC324" s="1"/>
      <c r="TMD324" s="1"/>
      <c r="TME324" s="1"/>
      <c r="TMF324" s="1"/>
      <c r="TMG324" s="1"/>
      <c r="TMH324" s="1"/>
      <c r="TMI324" s="1"/>
      <c r="TMJ324" s="1"/>
      <c r="TMK324" s="1"/>
      <c r="TML324" s="1"/>
      <c r="TMM324" s="1"/>
      <c r="TMN324" s="1"/>
      <c r="TMO324" s="1"/>
      <c r="TMP324" s="1"/>
      <c r="TMQ324" s="1"/>
      <c r="TMR324" s="1"/>
      <c r="TMS324" s="1"/>
      <c r="TMT324" s="1"/>
      <c r="TMU324" s="1"/>
      <c r="TMV324" s="1"/>
      <c r="TMW324" s="1"/>
      <c r="TMX324" s="1"/>
      <c r="TMY324" s="1"/>
      <c r="TMZ324" s="1"/>
      <c r="TNA324" s="1"/>
      <c r="TNB324" s="1"/>
      <c r="TNC324" s="1"/>
      <c r="TND324" s="1"/>
      <c r="TNE324" s="1"/>
      <c r="TNF324" s="1"/>
      <c r="TNG324" s="1"/>
      <c r="TNH324" s="1"/>
      <c r="TNI324" s="1"/>
      <c r="TNJ324" s="1"/>
      <c r="TNK324" s="1"/>
      <c r="TNL324" s="1"/>
      <c r="TNM324" s="1"/>
      <c r="TNN324" s="1"/>
      <c r="TNO324" s="1"/>
      <c r="TNP324" s="1"/>
      <c r="TNQ324" s="1"/>
      <c r="TNR324" s="1"/>
      <c r="TNS324" s="1"/>
      <c r="TNT324" s="1"/>
      <c r="TNU324" s="1"/>
      <c r="TNV324" s="1"/>
      <c r="TNW324" s="1"/>
      <c r="TNX324" s="1"/>
      <c r="TNY324" s="1"/>
      <c r="TNZ324" s="1"/>
      <c r="TOA324" s="1"/>
      <c r="TOB324" s="1"/>
      <c r="TOC324" s="1"/>
      <c r="TOD324" s="1"/>
      <c r="TOE324" s="1"/>
      <c r="TOF324" s="1"/>
      <c r="TOG324" s="1"/>
      <c r="TOH324" s="1"/>
      <c r="TOI324" s="1"/>
      <c r="TOJ324" s="1"/>
      <c r="TOK324" s="1"/>
      <c r="TOL324" s="1"/>
      <c r="TOM324" s="1"/>
      <c r="TON324" s="1"/>
      <c r="TOO324" s="1"/>
      <c r="TOP324" s="1"/>
      <c r="TOQ324" s="1"/>
      <c r="TOR324" s="1"/>
      <c r="TOS324" s="1"/>
      <c r="TOT324" s="1"/>
      <c r="TOU324" s="1"/>
      <c r="TOV324" s="1"/>
      <c r="TOW324" s="1"/>
      <c r="TOX324" s="1"/>
      <c r="TOY324" s="1"/>
      <c r="TOZ324" s="1"/>
      <c r="TPA324" s="1"/>
      <c r="TPB324" s="1"/>
      <c r="TPC324" s="1"/>
      <c r="TPD324" s="1"/>
      <c r="TPE324" s="1"/>
      <c r="TPF324" s="1"/>
      <c r="TPG324" s="1"/>
      <c r="TPH324" s="1"/>
      <c r="TPI324" s="1"/>
      <c r="TPJ324" s="1"/>
      <c r="TPK324" s="1"/>
      <c r="TPL324" s="1"/>
      <c r="TPM324" s="1"/>
      <c r="TPN324" s="1"/>
      <c r="TPO324" s="1"/>
      <c r="TPP324" s="1"/>
      <c r="TPQ324" s="1"/>
      <c r="TPR324" s="1"/>
      <c r="TPS324" s="1"/>
      <c r="TPT324" s="1"/>
      <c r="TPU324" s="1"/>
      <c r="TPV324" s="1"/>
      <c r="TPW324" s="1"/>
      <c r="TPX324" s="1"/>
      <c r="TPY324" s="1"/>
      <c r="TPZ324" s="1"/>
      <c r="TQA324" s="1"/>
      <c r="TQB324" s="1"/>
      <c r="TQC324" s="1"/>
      <c r="TQD324" s="1"/>
      <c r="TQE324" s="1"/>
      <c r="TQF324" s="1"/>
      <c r="TQG324" s="1"/>
      <c r="TQH324" s="1"/>
      <c r="TQI324" s="1"/>
      <c r="TQJ324" s="1"/>
      <c r="TQK324" s="1"/>
      <c r="TQL324" s="1"/>
      <c r="TQM324" s="1"/>
      <c r="TQN324" s="1"/>
      <c r="TQO324" s="1"/>
      <c r="TQP324" s="1"/>
      <c r="TQQ324" s="1"/>
      <c r="TQR324" s="1"/>
      <c r="TQS324" s="1"/>
      <c r="TQT324" s="1"/>
      <c r="TQU324" s="1"/>
      <c r="TQV324" s="1"/>
      <c r="TQW324" s="1"/>
      <c r="TQX324" s="1"/>
      <c r="TQY324" s="1"/>
      <c r="TQZ324" s="1"/>
      <c r="TRA324" s="1"/>
      <c r="TRB324" s="1"/>
      <c r="TRC324" s="1"/>
      <c r="TRD324" s="1"/>
      <c r="TRE324" s="1"/>
      <c r="TRF324" s="1"/>
      <c r="TRG324" s="1"/>
      <c r="TRH324" s="1"/>
      <c r="TRI324" s="1"/>
      <c r="TRJ324" s="1"/>
      <c r="TRK324" s="1"/>
      <c r="TRL324" s="1"/>
      <c r="TRM324" s="1"/>
      <c r="TRN324" s="1"/>
      <c r="TRO324" s="1"/>
      <c r="TRP324" s="1"/>
      <c r="TRQ324" s="1"/>
      <c r="TRR324" s="1"/>
      <c r="TRS324" s="1"/>
      <c r="TRT324" s="1"/>
      <c r="TRU324" s="1"/>
      <c r="TRV324" s="1"/>
      <c r="TRW324" s="1"/>
      <c r="TRX324" s="1"/>
      <c r="TRY324" s="1"/>
      <c r="TRZ324" s="1"/>
      <c r="TSA324" s="1"/>
      <c r="TSB324" s="1"/>
      <c r="TSC324" s="1"/>
      <c r="TSD324" s="1"/>
      <c r="TSE324" s="1"/>
      <c r="TSF324" s="1"/>
      <c r="TSG324" s="1"/>
      <c r="TSH324" s="1"/>
      <c r="TSI324" s="1"/>
      <c r="TSJ324" s="1"/>
      <c r="TSK324" s="1"/>
      <c r="TSL324" s="1"/>
      <c r="TSM324" s="1"/>
      <c r="TSN324" s="1"/>
      <c r="TSO324" s="1"/>
      <c r="TSP324" s="1"/>
      <c r="TSQ324" s="1"/>
      <c r="TSR324" s="1"/>
      <c r="TSS324" s="1"/>
      <c r="TST324" s="1"/>
      <c r="TSU324" s="1"/>
      <c r="TSV324" s="1"/>
      <c r="TSW324" s="1"/>
      <c r="TSX324" s="1"/>
      <c r="TSY324" s="1"/>
      <c r="TSZ324" s="1"/>
      <c r="TTA324" s="1"/>
      <c r="TTB324" s="1"/>
      <c r="TTC324" s="1"/>
      <c r="TTD324" s="1"/>
      <c r="TTE324" s="1"/>
      <c r="TTF324" s="1"/>
      <c r="TTG324" s="1"/>
      <c r="TTH324" s="1"/>
      <c r="TTI324" s="1"/>
      <c r="TTJ324" s="1"/>
      <c r="TTK324" s="1"/>
      <c r="TTL324" s="1"/>
      <c r="TTM324" s="1"/>
      <c r="TTN324" s="1"/>
      <c r="TTO324" s="1"/>
      <c r="TTP324" s="1"/>
      <c r="TTQ324" s="1"/>
      <c r="TTR324" s="1"/>
      <c r="TTS324" s="1"/>
      <c r="TTT324" s="1"/>
      <c r="TTU324" s="1"/>
      <c r="TTV324" s="1"/>
      <c r="TTW324" s="1"/>
      <c r="TTX324" s="1"/>
      <c r="TTY324" s="1"/>
      <c r="TTZ324" s="1"/>
      <c r="TUA324" s="1"/>
      <c r="TUB324" s="1"/>
      <c r="TUC324" s="1"/>
      <c r="TUD324" s="1"/>
      <c r="TUE324" s="1"/>
      <c r="TUF324" s="1"/>
      <c r="TUG324" s="1"/>
      <c r="TUH324" s="1"/>
      <c r="TUI324" s="1"/>
      <c r="TUJ324" s="1"/>
      <c r="TUK324" s="1"/>
      <c r="TUL324" s="1"/>
      <c r="TUM324" s="1"/>
      <c r="TUN324" s="1"/>
      <c r="TUO324" s="1"/>
      <c r="TUP324" s="1"/>
      <c r="TUQ324" s="1"/>
      <c r="TUR324" s="1"/>
      <c r="TUS324" s="1"/>
      <c r="TUT324" s="1"/>
      <c r="TUU324" s="1"/>
      <c r="TUV324" s="1"/>
      <c r="TUW324" s="1"/>
      <c r="TUX324" s="1"/>
      <c r="TUY324" s="1"/>
      <c r="TUZ324" s="1"/>
      <c r="TVA324" s="1"/>
      <c r="TVB324" s="1"/>
      <c r="TVC324" s="1"/>
      <c r="TVD324" s="1"/>
      <c r="TVE324" s="1"/>
      <c r="TVF324" s="1"/>
      <c r="TVG324" s="1"/>
      <c r="TVH324" s="1"/>
      <c r="TVI324" s="1"/>
      <c r="TVJ324" s="1"/>
      <c r="TVK324" s="1"/>
      <c r="TVL324" s="1"/>
      <c r="TVM324" s="1"/>
      <c r="TVN324" s="1"/>
      <c r="TVO324" s="1"/>
      <c r="TVP324" s="1"/>
      <c r="TVQ324" s="1"/>
      <c r="TVR324" s="1"/>
      <c r="TVS324" s="1"/>
      <c r="TVT324" s="1"/>
      <c r="TVU324" s="1"/>
      <c r="TVV324" s="1"/>
      <c r="TVW324" s="1"/>
      <c r="TVX324" s="1"/>
      <c r="TVY324" s="1"/>
      <c r="TVZ324" s="1"/>
      <c r="TWA324" s="1"/>
      <c r="TWB324" s="1"/>
      <c r="TWC324" s="1"/>
      <c r="TWD324" s="1"/>
      <c r="TWE324" s="1"/>
      <c r="TWF324" s="1"/>
      <c r="TWG324" s="1"/>
      <c r="TWH324" s="1"/>
      <c r="TWI324" s="1"/>
      <c r="TWJ324" s="1"/>
      <c r="TWK324" s="1"/>
      <c r="TWL324" s="1"/>
      <c r="TWM324" s="1"/>
      <c r="TWN324" s="1"/>
      <c r="TWO324" s="1"/>
      <c r="TWP324" s="1"/>
      <c r="TWQ324" s="1"/>
      <c r="TWR324" s="1"/>
      <c r="TWS324" s="1"/>
      <c r="TWT324" s="1"/>
      <c r="TWU324" s="1"/>
      <c r="TWV324" s="1"/>
      <c r="TWW324" s="1"/>
      <c r="TWX324" s="1"/>
      <c r="TWY324" s="1"/>
      <c r="TWZ324" s="1"/>
      <c r="TXA324" s="1"/>
      <c r="TXB324" s="1"/>
      <c r="TXC324" s="1"/>
      <c r="TXD324" s="1"/>
      <c r="TXE324" s="1"/>
      <c r="TXF324" s="1"/>
      <c r="TXG324" s="1"/>
      <c r="TXH324" s="1"/>
      <c r="TXI324" s="1"/>
      <c r="TXJ324" s="1"/>
      <c r="TXK324" s="1"/>
      <c r="TXL324" s="1"/>
      <c r="TXM324" s="1"/>
      <c r="TXN324" s="1"/>
      <c r="TXO324" s="1"/>
      <c r="TXP324" s="1"/>
      <c r="TXQ324" s="1"/>
      <c r="TXR324" s="1"/>
      <c r="TXS324" s="1"/>
      <c r="TXT324" s="1"/>
      <c r="TXU324" s="1"/>
      <c r="TXV324" s="1"/>
      <c r="TXW324" s="1"/>
      <c r="TXX324" s="1"/>
      <c r="TXY324" s="1"/>
      <c r="TXZ324" s="1"/>
      <c r="TYA324" s="1"/>
      <c r="TYB324" s="1"/>
      <c r="TYC324" s="1"/>
      <c r="TYD324" s="1"/>
      <c r="TYE324" s="1"/>
      <c r="TYF324" s="1"/>
      <c r="TYG324" s="1"/>
      <c r="TYH324" s="1"/>
      <c r="TYI324" s="1"/>
      <c r="TYJ324" s="1"/>
      <c r="TYK324" s="1"/>
      <c r="TYL324" s="1"/>
      <c r="TYM324" s="1"/>
      <c r="TYN324" s="1"/>
      <c r="TYO324" s="1"/>
      <c r="TYP324" s="1"/>
      <c r="TYQ324" s="1"/>
      <c r="TYR324" s="1"/>
      <c r="TYS324" s="1"/>
      <c r="TYT324" s="1"/>
      <c r="TYU324" s="1"/>
      <c r="TYV324" s="1"/>
      <c r="TYW324" s="1"/>
      <c r="TYX324" s="1"/>
      <c r="TYY324" s="1"/>
      <c r="TYZ324" s="1"/>
      <c r="TZA324" s="1"/>
      <c r="TZB324" s="1"/>
      <c r="TZC324" s="1"/>
      <c r="TZD324" s="1"/>
      <c r="TZE324" s="1"/>
      <c r="TZF324" s="1"/>
      <c r="TZG324" s="1"/>
      <c r="TZH324" s="1"/>
      <c r="TZI324" s="1"/>
      <c r="TZJ324" s="1"/>
      <c r="TZK324" s="1"/>
      <c r="TZL324" s="1"/>
      <c r="TZM324" s="1"/>
      <c r="TZN324" s="1"/>
      <c r="TZO324" s="1"/>
      <c r="TZP324" s="1"/>
      <c r="TZQ324" s="1"/>
      <c r="TZR324" s="1"/>
      <c r="TZS324" s="1"/>
      <c r="TZT324" s="1"/>
      <c r="TZU324" s="1"/>
      <c r="TZV324" s="1"/>
      <c r="TZW324" s="1"/>
      <c r="TZX324" s="1"/>
      <c r="TZY324" s="1"/>
      <c r="TZZ324" s="1"/>
      <c r="UAA324" s="1"/>
      <c r="UAB324" s="1"/>
      <c r="UAC324" s="1"/>
      <c r="UAD324" s="1"/>
      <c r="UAE324" s="1"/>
      <c r="UAF324" s="1"/>
      <c r="UAG324" s="1"/>
      <c r="UAH324" s="1"/>
      <c r="UAI324" s="1"/>
      <c r="UAJ324" s="1"/>
      <c r="UAK324" s="1"/>
      <c r="UAL324" s="1"/>
      <c r="UAM324" s="1"/>
      <c r="UAN324" s="1"/>
      <c r="UAO324" s="1"/>
      <c r="UAP324" s="1"/>
      <c r="UAQ324" s="1"/>
      <c r="UAR324" s="1"/>
      <c r="UAS324" s="1"/>
      <c r="UAT324" s="1"/>
      <c r="UAU324" s="1"/>
      <c r="UAV324" s="1"/>
      <c r="UAW324" s="1"/>
      <c r="UAX324" s="1"/>
      <c r="UAY324" s="1"/>
      <c r="UAZ324" s="1"/>
      <c r="UBA324" s="1"/>
      <c r="UBB324" s="1"/>
      <c r="UBC324" s="1"/>
      <c r="UBD324" s="1"/>
      <c r="UBE324" s="1"/>
      <c r="UBF324" s="1"/>
      <c r="UBG324" s="1"/>
      <c r="UBH324" s="1"/>
      <c r="UBI324" s="1"/>
      <c r="UBJ324" s="1"/>
      <c r="UBK324" s="1"/>
      <c r="UBL324" s="1"/>
      <c r="UBM324" s="1"/>
      <c r="UBN324" s="1"/>
      <c r="UBO324" s="1"/>
      <c r="UBP324" s="1"/>
      <c r="UBQ324" s="1"/>
      <c r="UBR324" s="1"/>
      <c r="UBS324" s="1"/>
      <c r="UBT324" s="1"/>
      <c r="UBU324" s="1"/>
      <c r="UBV324" s="1"/>
      <c r="UBW324" s="1"/>
      <c r="UBX324" s="1"/>
      <c r="UBY324" s="1"/>
      <c r="UBZ324" s="1"/>
      <c r="UCA324" s="1"/>
      <c r="UCB324" s="1"/>
      <c r="UCC324" s="1"/>
      <c r="UCD324" s="1"/>
      <c r="UCE324" s="1"/>
      <c r="UCF324" s="1"/>
      <c r="UCG324" s="1"/>
      <c r="UCH324" s="1"/>
      <c r="UCI324" s="1"/>
      <c r="UCJ324" s="1"/>
      <c r="UCK324" s="1"/>
      <c r="UCL324" s="1"/>
      <c r="UCM324" s="1"/>
      <c r="UCN324" s="1"/>
      <c r="UCO324" s="1"/>
      <c r="UCP324" s="1"/>
      <c r="UCQ324" s="1"/>
      <c r="UCR324" s="1"/>
      <c r="UCS324" s="1"/>
      <c r="UCT324" s="1"/>
      <c r="UCU324" s="1"/>
      <c r="UCV324" s="1"/>
      <c r="UCW324" s="1"/>
      <c r="UCX324" s="1"/>
      <c r="UCY324" s="1"/>
      <c r="UCZ324" s="1"/>
      <c r="UDA324" s="1"/>
      <c r="UDB324" s="1"/>
      <c r="UDC324" s="1"/>
      <c r="UDD324" s="1"/>
      <c r="UDE324" s="1"/>
      <c r="UDF324" s="1"/>
      <c r="UDG324" s="1"/>
      <c r="UDH324" s="1"/>
      <c r="UDI324" s="1"/>
      <c r="UDJ324" s="1"/>
      <c r="UDK324" s="1"/>
      <c r="UDL324" s="1"/>
      <c r="UDM324" s="1"/>
      <c r="UDN324" s="1"/>
      <c r="UDO324" s="1"/>
      <c r="UDP324" s="1"/>
      <c r="UDQ324" s="1"/>
      <c r="UDR324" s="1"/>
      <c r="UDS324" s="1"/>
      <c r="UDT324" s="1"/>
      <c r="UDU324" s="1"/>
      <c r="UDV324" s="1"/>
      <c r="UDW324" s="1"/>
      <c r="UDX324" s="1"/>
      <c r="UDY324" s="1"/>
      <c r="UDZ324" s="1"/>
      <c r="UEA324" s="1"/>
      <c r="UEB324" s="1"/>
      <c r="UEC324" s="1"/>
      <c r="UED324" s="1"/>
      <c r="UEE324" s="1"/>
      <c r="UEF324" s="1"/>
      <c r="UEG324" s="1"/>
      <c r="UEH324" s="1"/>
      <c r="UEI324" s="1"/>
      <c r="UEJ324" s="1"/>
      <c r="UEK324" s="1"/>
      <c r="UEL324" s="1"/>
      <c r="UEM324" s="1"/>
      <c r="UEN324" s="1"/>
      <c r="UEO324" s="1"/>
      <c r="UEP324" s="1"/>
      <c r="UEQ324" s="1"/>
      <c r="UER324" s="1"/>
      <c r="UES324" s="1"/>
      <c r="UET324" s="1"/>
      <c r="UEU324" s="1"/>
      <c r="UEV324" s="1"/>
      <c r="UEW324" s="1"/>
      <c r="UEX324" s="1"/>
      <c r="UEY324" s="1"/>
      <c r="UEZ324" s="1"/>
      <c r="UFA324" s="1"/>
      <c r="UFB324" s="1"/>
      <c r="UFC324" s="1"/>
      <c r="UFD324" s="1"/>
      <c r="UFE324" s="1"/>
      <c r="UFF324" s="1"/>
      <c r="UFG324" s="1"/>
      <c r="UFH324" s="1"/>
      <c r="UFI324" s="1"/>
      <c r="UFJ324" s="1"/>
      <c r="UFK324" s="1"/>
      <c r="UFL324" s="1"/>
      <c r="UFM324" s="1"/>
      <c r="UFN324" s="1"/>
      <c r="UFO324" s="1"/>
      <c r="UFP324" s="1"/>
      <c r="UFQ324" s="1"/>
      <c r="UFR324" s="1"/>
      <c r="UFS324" s="1"/>
      <c r="UFT324" s="1"/>
      <c r="UFU324" s="1"/>
      <c r="UFV324" s="1"/>
      <c r="UFW324" s="1"/>
      <c r="UFX324" s="1"/>
      <c r="UFY324" s="1"/>
      <c r="UFZ324" s="1"/>
      <c r="UGA324" s="1"/>
      <c r="UGB324" s="1"/>
      <c r="UGC324" s="1"/>
      <c r="UGD324" s="1"/>
      <c r="UGE324" s="1"/>
      <c r="UGF324" s="1"/>
      <c r="UGG324" s="1"/>
      <c r="UGH324" s="1"/>
      <c r="UGI324" s="1"/>
      <c r="UGJ324" s="1"/>
      <c r="UGK324" s="1"/>
      <c r="UGL324" s="1"/>
      <c r="UGM324" s="1"/>
      <c r="UGN324" s="1"/>
      <c r="UGO324" s="1"/>
      <c r="UGP324" s="1"/>
      <c r="UGQ324" s="1"/>
      <c r="UGR324" s="1"/>
      <c r="UGS324" s="1"/>
      <c r="UGT324" s="1"/>
      <c r="UGU324" s="1"/>
      <c r="UGV324" s="1"/>
      <c r="UGW324" s="1"/>
      <c r="UGX324" s="1"/>
      <c r="UGY324" s="1"/>
      <c r="UGZ324" s="1"/>
      <c r="UHA324" s="1"/>
      <c r="UHB324" s="1"/>
      <c r="UHC324" s="1"/>
      <c r="UHD324" s="1"/>
      <c r="UHE324" s="1"/>
      <c r="UHF324" s="1"/>
      <c r="UHG324" s="1"/>
      <c r="UHH324" s="1"/>
      <c r="UHI324" s="1"/>
      <c r="UHJ324" s="1"/>
      <c r="UHK324" s="1"/>
      <c r="UHL324" s="1"/>
      <c r="UHM324" s="1"/>
      <c r="UHN324" s="1"/>
      <c r="UHO324" s="1"/>
      <c r="UHP324" s="1"/>
      <c r="UHQ324" s="1"/>
      <c r="UHR324" s="1"/>
      <c r="UHS324" s="1"/>
      <c r="UHT324" s="1"/>
      <c r="UHU324" s="1"/>
      <c r="UHV324" s="1"/>
      <c r="UHW324" s="1"/>
      <c r="UHX324" s="1"/>
      <c r="UHY324" s="1"/>
      <c r="UHZ324" s="1"/>
      <c r="UIA324" s="1"/>
      <c r="UIB324" s="1"/>
      <c r="UIC324" s="1"/>
      <c r="UID324" s="1"/>
      <c r="UIE324" s="1"/>
      <c r="UIF324" s="1"/>
      <c r="UIG324" s="1"/>
      <c r="UIH324" s="1"/>
      <c r="UII324" s="1"/>
      <c r="UIJ324" s="1"/>
      <c r="UIK324" s="1"/>
      <c r="UIL324" s="1"/>
      <c r="UIM324" s="1"/>
      <c r="UIN324" s="1"/>
      <c r="UIO324" s="1"/>
      <c r="UIP324" s="1"/>
      <c r="UIQ324" s="1"/>
      <c r="UIR324" s="1"/>
      <c r="UIS324" s="1"/>
      <c r="UIT324" s="1"/>
      <c r="UIU324" s="1"/>
      <c r="UIV324" s="1"/>
      <c r="UIW324" s="1"/>
      <c r="UIX324" s="1"/>
      <c r="UIY324" s="1"/>
      <c r="UIZ324" s="1"/>
      <c r="UJA324" s="1"/>
      <c r="UJB324" s="1"/>
      <c r="UJC324" s="1"/>
      <c r="UJD324" s="1"/>
      <c r="UJE324" s="1"/>
      <c r="UJF324" s="1"/>
      <c r="UJG324" s="1"/>
      <c r="UJH324" s="1"/>
      <c r="UJI324" s="1"/>
      <c r="UJJ324" s="1"/>
      <c r="UJK324" s="1"/>
      <c r="UJL324" s="1"/>
      <c r="UJM324" s="1"/>
      <c r="UJN324" s="1"/>
      <c r="UJO324" s="1"/>
      <c r="UJP324" s="1"/>
      <c r="UJQ324" s="1"/>
      <c r="UJR324" s="1"/>
      <c r="UJS324" s="1"/>
      <c r="UJT324" s="1"/>
      <c r="UJU324" s="1"/>
      <c r="UJV324" s="1"/>
      <c r="UJW324" s="1"/>
      <c r="UJX324" s="1"/>
      <c r="UJY324" s="1"/>
      <c r="UJZ324" s="1"/>
      <c r="UKA324" s="1"/>
      <c r="UKB324" s="1"/>
      <c r="UKC324" s="1"/>
      <c r="UKD324" s="1"/>
      <c r="UKE324" s="1"/>
      <c r="UKF324" s="1"/>
      <c r="UKG324" s="1"/>
      <c r="UKH324" s="1"/>
      <c r="UKI324" s="1"/>
      <c r="UKJ324" s="1"/>
      <c r="UKK324" s="1"/>
      <c r="UKL324" s="1"/>
      <c r="UKM324" s="1"/>
      <c r="UKN324" s="1"/>
      <c r="UKO324" s="1"/>
      <c r="UKP324" s="1"/>
      <c r="UKQ324" s="1"/>
      <c r="UKR324" s="1"/>
      <c r="UKS324" s="1"/>
      <c r="UKT324" s="1"/>
      <c r="UKU324" s="1"/>
      <c r="UKV324" s="1"/>
      <c r="UKW324" s="1"/>
      <c r="UKX324" s="1"/>
      <c r="UKY324" s="1"/>
      <c r="UKZ324" s="1"/>
      <c r="ULA324" s="1"/>
      <c r="ULB324" s="1"/>
      <c r="ULC324" s="1"/>
      <c r="ULD324" s="1"/>
      <c r="ULE324" s="1"/>
      <c r="ULF324" s="1"/>
      <c r="ULG324" s="1"/>
      <c r="ULH324" s="1"/>
      <c r="ULI324" s="1"/>
      <c r="ULJ324" s="1"/>
      <c r="ULK324" s="1"/>
      <c r="ULL324" s="1"/>
      <c r="ULM324" s="1"/>
      <c r="ULN324" s="1"/>
      <c r="ULO324" s="1"/>
      <c r="ULP324" s="1"/>
      <c r="ULQ324" s="1"/>
      <c r="ULR324" s="1"/>
      <c r="ULS324" s="1"/>
      <c r="ULT324" s="1"/>
      <c r="ULU324" s="1"/>
      <c r="ULV324" s="1"/>
      <c r="ULW324" s="1"/>
      <c r="ULX324" s="1"/>
      <c r="ULY324" s="1"/>
      <c r="ULZ324" s="1"/>
      <c r="UMA324" s="1"/>
      <c r="UMB324" s="1"/>
      <c r="UMC324" s="1"/>
      <c r="UMD324" s="1"/>
      <c r="UME324" s="1"/>
      <c r="UMF324" s="1"/>
      <c r="UMG324" s="1"/>
      <c r="UMH324" s="1"/>
      <c r="UMI324" s="1"/>
      <c r="UMJ324" s="1"/>
      <c r="UMK324" s="1"/>
      <c r="UML324" s="1"/>
      <c r="UMM324" s="1"/>
      <c r="UMN324" s="1"/>
      <c r="UMO324" s="1"/>
      <c r="UMP324" s="1"/>
      <c r="UMQ324" s="1"/>
      <c r="UMR324" s="1"/>
      <c r="UMS324" s="1"/>
      <c r="UMT324" s="1"/>
      <c r="UMU324" s="1"/>
      <c r="UMV324" s="1"/>
      <c r="UMW324" s="1"/>
      <c r="UMX324" s="1"/>
      <c r="UMY324" s="1"/>
      <c r="UMZ324" s="1"/>
      <c r="UNA324" s="1"/>
      <c r="UNB324" s="1"/>
      <c r="UNC324" s="1"/>
      <c r="UND324" s="1"/>
      <c r="UNE324" s="1"/>
      <c r="UNF324" s="1"/>
      <c r="UNG324" s="1"/>
      <c r="UNH324" s="1"/>
      <c r="UNI324" s="1"/>
      <c r="UNJ324" s="1"/>
      <c r="UNK324" s="1"/>
      <c r="UNL324" s="1"/>
      <c r="UNM324" s="1"/>
      <c r="UNN324" s="1"/>
      <c r="UNO324" s="1"/>
      <c r="UNP324" s="1"/>
      <c r="UNQ324" s="1"/>
      <c r="UNR324" s="1"/>
      <c r="UNS324" s="1"/>
      <c r="UNT324" s="1"/>
      <c r="UNU324" s="1"/>
      <c r="UNV324" s="1"/>
      <c r="UNW324" s="1"/>
      <c r="UNX324" s="1"/>
      <c r="UNY324" s="1"/>
      <c r="UNZ324" s="1"/>
      <c r="UOA324" s="1"/>
      <c r="UOB324" s="1"/>
      <c r="UOC324" s="1"/>
      <c r="UOD324" s="1"/>
      <c r="UOE324" s="1"/>
      <c r="UOF324" s="1"/>
      <c r="UOG324" s="1"/>
      <c r="UOH324" s="1"/>
      <c r="UOI324" s="1"/>
      <c r="UOJ324" s="1"/>
      <c r="UOK324" s="1"/>
      <c r="UOL324" s="1"/>
      <c r="UOM324" s="1"/>
      <c r="UON324" s="1"/>
      <c r="UOO324" s="1"/>
      <c r="UOP324" s="1"/>
      <c r="UOQ324" s="1"/>
      <c r="UOR324" s="1"/>
      <c r="UOS324" s="1"/>
      <c r="UOT324" s="1"/>
      <c r="UOU324" s="1"/>
      <c r="UOV324" s="1"/>
      <c r="UOW324" s="1"/>
      <c r="UOX324" s="1"/>
      <c r="UOY324" s="1"/>
      <c r="UOZ324" s="1"/>
      <c r="UPA324" s="1"/>
      <c r="UPB324" s="1"/>
      <c r="UPC324" s="1"/>
      <c r="UPD324" s="1"/>
      <c r="UPE324" s="1"/>
      <c r="UPF324" s="1"/>
      <c r="UPG324" s="1"/>
      <c r="UPH324" s="1"/>
      <c r="UPI324" s="1"/>
      <c r="UPJ324" s="1"/>
      <c r="UPK324" s="1"/>
      <c r="UPL324" s="1"/>
      <c r="UPM324" s="1"/>
      <c r="UPN324" s="1"/>
      <c r="UPO324" s="1"/>
      <c r="UPP324" s="1"/>
      <c r="UPQ324" s="1"/>
      <c r="UPR324" s="1"/>
      <c r="UPS324" s="1"/>
      <c r="UPT324" s="1"/>
      <c r="UPU324" s="1"/>
      <c r="UPV324" s="1"/>
      <c r="UPW324" s="1"/>
      <c r="UPX324" s="1"/>
      <c r="UPY324" s="1"/>
      <c r="UPZ324" s="1"/>
      <c r="UQA324" s="1"/>
      <c r="UQB324" s="1"/>
      <c r="UQC324" s="1"/>
      <c r="UQD324" s="1"/>
      <c r="UQE324" s="1"/>
      <c r="UQF324" s="1"/>
      <c r="UQG324" s="1"/>
      <c r="UQH324" s="1"/>
      <c r="UQI324" s="1"/>
      <c r="UQJ324" s="1"/>
      <c r="UQK324" s="1"/>
      <c r="UQL324" s="1"/>
      <c r="UQM324" s="1"/>
      <c r="UQN324" s="1"/>
      <c r="UQO324" s="1"/>
      <c r="UQP324" s="1"/>
      <c r="UQQ324" s="1"/>
      <c r="UQR324" s="1"/>
      <c r="UQS324" s="1"/>
      <c r="UQT324" s="1"/>
      <c r="UQU324" s="1"/>
      <c r="UQV324" s="1"/>
      <c r="UQW324" s="1"/>
      <c r="UQX324" s="1"/>
      <c r="UQY324" s="1"/>
      <c r="UQZ324" s="1"/>
      <c r="URA324" s="1"/>
      <c r="URB324" s="1"/>
      <c r="URC324" s="1"/>
      <c r="URD324" s="1"/>
      <c r="URE324" s="1"/>
      <c r="URF324" s="1"/>
      <c r="URG324" s="1"/>
      <c r="URH324" s="1"/>
      <c r="URI324" s="1"/>
      <c r="URJ324" s="1"/>
      <c r="URK324" s="1"/>
      <c r="URL324" s="1"/>
      <c r="URM324" s="1"/>
      <c r="URN324" s="1"/>
      <c r="URO324" s="1"/>
      <c r="URP324" s="1"/>
      <c r="URQ324" s="1"/>
      <c r="URR324" s="1"/>
      <c r="URS324" s="1"/>
      <c r="URT324" s="1"/>
      <c r="URU324" s="1"/>
      <c r="URV324" s="1"/>
      <c r="URW324" s="1"/>
      <c r="URX324" s="1"/>
      <c r="URY324" s="1"/>
      <c r="URZ324" s="1"/>
      <c r="USA324" s="1"/>
      <c r="USB324" s="1"/>
      <c r="USC324" s="1"/>
      <c r="USD324" s="1"/>
      <c r="USE324" s="1"/>
      <c r="USF324" s="1"/>
      <c r="USG324" s="1"/>
      <c r="USH324" s="1"/>
      <c r="USI324" s="1"/>
      <c r="USJ324" s="1"/>
      <c r="USK324" s="1"/>
      <c r="USL324" s="1"/>
      <c r="USM324" s="1"/>
      <c r="USN324" s="1"/>
      <c r="USO324" s="1"/>
      <c r="USP324" s="1"/>
      <c r="USQ324" s="1"/>
      <c r="USR324" s="1"/>
      <c r="USS324" s="1"/>
      <c r="UST324" s="1"/>
      <c r="USU324" s="1"/>
      <c r="USV324" s="1"/>
      <c r="USW324" s="1"/>
      <c r="USX324" s="1"/>
      <c r="USY324" s="1"/>
      <c r="USZ324" s="1"/>
      <c r="UTA324" s="1"/>
      <c r="UTB324" s="1"/>
      <c r="UTC324" s="1"/>
      <c r="UTD324" s="1"/>
      <c r="UTE324" s="1"/>
      <c r="UTF324" s="1"/>
      <c r="UTG324" s="1"/>
      <c r="UTH324" s="1"/>
      <c r="UTI324" s="1"/>
      <c r="UTJ324" s="1"/>
      <c r="UTK324" s="1"/>
      <c r="UTL324" s="1"/>
      <c r="UTM324" s="1"/>
      <c r="UTN324" s="1"/>
      <c r="UTO324" s="1"/>
      <c r="UTP324" s="1"/>
      <c r="UTQ324" s="1"/>
      <c r="UTR324" s="1"/>
      <c r="UTS324" s="1"/>
      <c r="UTT324" s="1"/>
      <c r="UTU324" s="1"/>
      <c r="UTV324" s="1"/>
      <c r="UTW324" s="1"/>
      <c r="UTX324" s="1"/>
      <c r="UTY324" s="1"/>
      <c r="UTZ324" s="1"/>
      <c r="UUA324" s="1"/>
      <c r="UUB324" s="1"/>
      <c r="UUC324" s="1"/>
      <c r="UUD324" s="1"/>
      <c r="UUE324" s="1"/>
      <c r="UUF324" s="1"/>
      <c r="UUG324" s="1"/>
      <c r="UUH324" s="1"/>
      <c r="UUI324" s="1"/>
      <c r="UUJ324" s="1"/>
      <c r="UUK324" s="1"/>
      <c r="UUL324" s="1"/>
      <c r="UUM324" s="1"/>
      <c r="UUN324" s="1"/>
      <c r="UUO324" s="1"/>
      <c r="UUP324" s="1"/>
      <c r="UUQ324" s="1"/>
      <c r="UUR324" s="1"/>
      <c r="UUS324" s="1"/>
      <c r="UUT324" s="1"/>
      <c r="UUU324" s="1"/>
      <c r="UUV324" s="1"/>
      <c r="UUW324" s="1"/>
      <c r="UUX324" s="1"/>
      <c r="UUY324" s="1"/>
      <c r="UUZ324" s="1"/>
      <c r="UVA324" s="1"/>
      <c r="UVB324" s="1"/>
      <c r="UVC324" s="1"/>
      <c r="UVD324" s="1"/>
      <c r="UVE324" s="1"/>
      <c r="UVF324" s="1"/>
      <c r="UVG324" s="1"/>
      <c r="UVH324" s="1"/>
      <c r="UVI324" s="1"/>
      <c r="UVJ324" s="1"/>
      <c r="UVK324" s="1"/>
      <c r="UVL324" s="1"/>
      <c r="UVM324" s="1"/>
      <c r="UVN324" s="1"/>
      <c r="UVO324" s="1"/>
      <c r="UVP324" s="1"/>
      <c r="UVQ324" s="1"/>
      <c r="UVR324" s="1"/>
      <c r="UVS324" s="1"/>
      <c r="UVT324" s="1"/>
      <c r="UVU324" s="1"/>
      <c r="UVV324" s="1"/>
      <c r="UVW324" s="1"/>
      <c r="UVX324" s="1"/>
      <c r="UVY324" s="1"/>
      <c r="UVZ324" s="1"/>
      <c r="UWA324" s="1"/>
      <c r="UWB324" s="1"/>
      <c r="UWC324" s="1"/>
      <c r="UWD324" s="1"/>
      <c r="UWE324" s="1"/>
      <c r="UWF324" s="1"/>
      <c r="UWG324" s="1"/>
      <c r="UWH324" s="1"/>
      <c r="UWI324" s="1"/>
      <c r="UWJ324" s="1"/>
      <c r="UWK324" s="1"/>
      <c r="UWL324" s="1"/>
      <c r="UWM324" s="1"/>
      <c r="UWN324" s="1"/>
      <c r="UWO324" s="1"/>
      <c r="UWP324" s="1"/>
      <c r="UWQ324" s="1"/>
      <c r="UWR324" s="1"/>
      <c r="UWS324" s="1"/>
      <c r="UWT324" s="1"/>
      <c r="UWU324" s="1"/>
      <c r="UWV324" s="1"/>
      <c r="UWW324" s="1"/>
      <c r="UWX324" s="1"/>
      <c r="UWY324" s="1"/>
      <c r="UWZ324" s="1"/>
      <c r="UXA324" s="1"/>
      <c r="UXB324" s="1"/>
      <c r="UXC324" s="1"/>
      <c r="UXD324" s="1"/>
      <c r="UXE324" s="1"/>
      <c r="UXF324" s="1"/>
      <c r="UXG324" s="1"/>
      <c r="UXH324" s="1"/>
      <c r="UXI324" s="1"/>
      <c r="UXJ324" s="1"/>
      <c r="UXK324" s="1"/>
      <c r="UXL324" s="1"/>
      <c r="UXM324" s="1"/>
      <c r="UXN324" s="1"/>
      <c r="UXO324" s="1"/>
      <c r="UXP324" s="1"/>
      <c r="UXQ324" s="1"/>
      <c r="UXR324" s="1"/>
      <c r="UXS324" s="1"/>
      <c r="UXT324" s="1"/>
      <c r="UXU324" s="1"/>
      <c r="UXV324" s="1"/>
      <c r="UXW324" s="1"/>
      <c r="UXX324" s="1"/>
      <c r="UXY324" s="1"/>
      <c r="UXZ324" s="1"/>
      <c r="UYA324" s="1"/>
      <c r="UYB324" s="1"/>
      <c r="UYC324" s="1"/>
      <c r="UYD324" s="1"/>
      <c r="UYE324" s="1"/>
      <c r="UYF324" s="1"/>
      <c r="UYG324" s="1"/>
      <c r="UYH324" s="1"/>
      <c r="UYI324" s="1"/>
      <c r="UYJ324" s="1"/>
      <c r="UYK324" s="1"/>
      <c r="UYL324" s="1"/>
      <c r="UYM324" s="1"/>
      <c r="UYN324" s="1"/>
      <c r="UYO324" s="1"/>
      <c r="UYP324" s="1"/>
      <c r="UYQ324" s="1"/>
      <c r="UYR324" s="1"/>
      <c r="UYS324" s="1"/>
      <c r="UYT324" s="1"/>
      <c r="UYU324" s="1"/>
      <c r="UYV324" s="1"/>
      <c r="UYW324" s="1"/>
      <c r="UYX324" s="1"/>
      <c r="UYY324" s="1"/>
      <c r="UYZ324" s="1"/>
      <c r="UZA324" s="1"/>
      <c r="UZB324" s="1"/>
      <c r="UZC324" s="1"/>
      <c r="UZD324" s="1"/>
      <c r="UZE324" s="1"/>
      <c r="UZF324" s="1"/>
      <c r="UZG324" s="1"/>
      <c r="UZH324" s="1"/>
      <c r="UZI324" s="1"/>
      <c r="UZJ324" s="1"/>
      <c r="UZK324" s="1"/>
      <c r="UZL324" s="1"/>
      <c r="UZM324" s="1"/>
      <c r="UZN324" s="1"/>
      <c r="UZO324" s="1"/>
      <c r="UZP324" s="1"/>
      <c r="UZQ324" s="1"/>
      <c r="UZR324" s="1"/>
      <c r="UZS324" s="1"/>
      <c r="UZT324" s="1"/>
      <c r="UZU324" s="1"/>
      <c r="UZV324" s="1"/>
      <c r="UZW324" s="1"/>
      <c r="UZX324" s="1"/>
      <c r="UZY324" s="1"/>
      <c r="UZZ324" s="1"/>
      <c r="VAA324" s="1"/>
      <c r="VAB324" s="1"/>
      <c r="VAC324" s="1"/>
      <c r="VAD324" s="1"/>
      <c r="VAE324" s="1"/>
      <c r="VAF324" s="1"/>
      <c r="VAG324" s="1"/>
      <c r="VAH324" s="1"/>
      <c r="VAI324" s="1"/>
      <c r="VAJ324" s="1"/>
      <c r="VAK324" s="1"/>
      <c r="VAL324" s="1"/>
      <c r="VAM324" s="1"/>
      <c r="VAN324" s="1"/>
      <c r="VAO324" s="1"/>
      <c r="VAP324" s="1"/>
      <c r="VAQ324" s="1"/>
      <c r="VAR324" s="1"/>
      <c r="VAS324" s="1"/>
      <c r="VAT324" s="1"/>
      <c r="VAU324" s="1"/>
      <c r="VAV324" s="1"/>
      <c r="VAW324" s="1"/>
      <c r="VAX324" s="1"/>
      <c r="VAY324" s="1"/>
      <c r="VAZ324" s="1"/>
      <c r="VBA324" s="1"/>
      <c r="VBB324" s="1"/>
      <c r="VBC324" s="1"/>
      <c r="VBD324" s="1"/>
      <c r="VBE324" s="1"/>
      <c r="VBF324" s="1"/>
      <c r="VBG324" s="1"/>
      <c r="VBH324" s="1"/>
      <c r="VBI324" s="1"/>
      <c r="VBJ324" s="1"/>
      <c r="VBK324" s="1"/>
      <c r="VBL324" s="1"/>
      <c r="VBM324" s="1"/>
      <c r="VBN324" s="1"/>
      <c r="VBO324" s="1"/>
      <c r="VBP324" s="1"/>
      <c r="VBQ324" s="1"/>
      <c r="VBR324" s="1"/>
      <c r="VBS324" s="1"/>
      <c r="VBT324" s="1"/>
      <c r="VBU324" s="1"/>
      <c r="VBV324" s="1"/>
      <c r="VBW324" s="1"/>
      <c r="VBX324" s="1"/>
      <c r="VBY324" s="1"/>
      <c r="VBZ324" s="1"/>
      <c r="VCA324" s="1"/>
      <c r="VCB324" s="1"/>
      <c r="VCC324" s="1"/>
      <c r="VCD324" s="1"/>
      <c r="VCE324" s="1"/>
      <c r="VCF324" s="1"/>
      <c r="VCG324" s="1"/>
      <c r="VCH324" s="1"/>
      <c r="VCI324" s="1"/>
      <c r="VCJ324" s="1"/>
      <c r="VCK324" s="1"/>
      <c r="VCL324" s="1"/>
      <c r="VCM324" s="1"/>
      <c r="VCN324" s="1"/>
      <c r="VCO324" s="1"/>
      <c r="VCP324" s="1"/>
      <c r="VCQ324" s="1"/>
      <c r="VCR324" s="1"/>
      <c r="VCS324" s="1"/>
      <c r="VCT324" s="1"/>
      <c r="VCU324" s="1"/>
      <c r="VCV324" s="1"/>
      <c r="VCW324" s="1"/>
      <c r="VCX324" s="1"/>
      <c r="VCY324" s="1"/>
      <c r="VCZ324" s="1"/>
      <c r="VDA324" s="1"/>
      <c r="VDB324" s="1"/>
      <c r="VDC324" s="1"/>
      <c r="VDD324" s="1"/>
      <c r="VDE324" s="1"/>
      <c r="VDF324" s="1"/>
      <c r="VDG324" s="1"/>
      <c r="VDH324" s="1"/>
      <c r="VDI324" s="1"/>
      <c r="VDJ324" s="1"/>
      <c r="VDK324" s="1"/>
      <c r="VDL324" s="1"/>
      <c r="VDM324" s="1"/>
      <c r="VDN324" s="1"/>
      <c r="VDO324" s="1"/>
      <c r="VDP324" s="1"/>
      <c r="VDQ324" s="1"/>
      <c r="VDR324" s="1"/>
      <c r="VDS324" s="1"/>
      <c r="VDT324" s="1"/>
      <c r="VDU324" s="1"/>
      <c r="VDV324" s="1"/>
      <c r="VDW324" s="1"/>
      <c r="VDX324" s="1"/>
      <c r="VDY324" s="1"/>
      <c r="VDZ324" s="1"/>
      <c r="VEA324" s="1"/>
      <c r="VEB324" s="1"/>
      <c r="VEC324" s="1"/>
      <c r="VED324" s="1"/>
      <c r="VEE324" s="1"/>
      <c r="VEF324" s="1"/>
      <c r="VEG324" s="1"/>
      <c r="VEH324" s="1"/>
      <c r="VEI324" s="1"/>
      <c r="VEJ324" s="1"/>
      <c r="VEK324" s="1"/>
      <c r="VEL324" s="1"/>
      <c r="VEM324" s="1"/>
      <c r="VEN324" s="1"/>
      <c r="VEO324" s="1"/>
      <c r="VEP324" s="1"/>
      <c r="VEQ324" s="1"/>
      <c r="VER324" s="1"/>
      <c r="VES324" s="1"/>
      <c r="VET324" s="1"/>
      <c r="VEU324" s="1"/>
      <c r="VEV324" s="1"/>
      <c r="VEW324" s="1"/>
      <c r="VEX324" s="1"/>
      <c r="VEY324" s="1"/>
      <c r="VEZ324" s="1"/>
      <c r="VFA324" s="1"/>
      <c r="VFB324" s="1"/>
      <c r="VFC324" s="1"/>
      <c r="VFD324" s="1"/>
      <c r="VFE324" s="1"/>
      <c r="VFF324" s="1"/>
      <c r="VFG324" s="1"/>
      <c r="VFH324" s="1"/>
      <c r="VFI324" s="1"/>
      <c r="VFJ324" s="1"/>
      <c r="VFK324" s="1"/>
      <c r="VFL324" s="1"/>
      <c r="VFM324" s="1"/>
      <c r="VFN324" s="1"/>
      <c r="VFO324" s="1"/>
      <c r="VFP324" s="1"/>
      <c r="VFQ324" s="1"/>
      <c r="VFR324" s="1"/>
      <c r="VFS324" s="1"/>
      <c r="VFT324" s="1"/>
      <c r="VFU324" s="1"/>
      <c r="VFV324" s="1"/>
      <c r="VFW324" s="1"/>
      <c r="VFX324" s="1"/>
      <c r="VFY324" s="1"/>
      <c r="VFZ324" s="1"/>
      <c r="VGA324" s="1"/>
      <c r="VGB324" s="1"/>
      <c r="VGC324" s="1"/>
      <c r="VGD324" s="1"/>
      <c r="VGE324" s="1"/>
      <c r="VGF324" s="1"/>
      <c r="VGG324" s="1"/>
      <c r="VGH324" s="1"/>
      <c r="VGI324" s="1"/>
      <c r="VGJ324" s="1"/>
      <c r="VGK324" s="1"/>
      <c r="VGL324" s="1"/>
      <c r="VGM324" s="1"/>
      <c r="VGN324" s="1"/>
      <c r="VGO324" s="1"/>
      <c r="VGP324" s="1"/>
      <c r="VGQ324" s="1"/>
      <c r="VGR324" s="1"/>
      <c r="VGS324" s="1"/>
      <c r="VGT324" s="1"/>
      <c r="VGU324" s="1"/>
      <c r="VGV324" s="1"/>
      <c r="VGW324" s="1"/>
      <c r="VGX324" s="1"/>
      <c r="VGY324" s="1"/>
      <c r="VGZ324" s="1"/>
      <c r="VHA324" s="1"/>
      <c r="VHB324" s="1"/>
      <c r="VHC324" s="1"/>
      <c r="VHD324" s="1"/>
      <c r="VHE324" s="1"/>
      <c r="VHF324" s="1"/>
      <c r="VHG324" s="1"/>
      <c r="VHH324" s="1"/>
      <c r="VHI324" s="1"/>
      <c r="VHJ324" s="1"/>
      <c r="VHK324" s="1"/>
      <c r="VHL324" s="1"/>
      <c r="VHM324" s="1"/>
      <c r="VHN324" s="1"/>
      <c r="VHO324" s="1"/>
      <c r="VHP324" s="1"/>
      <c r="VHQ324" s="1"/>
      <c r="VHR324" s="1"/>
      <c r="VHS324" s="1"/>
      <c r="VHT324" s="1"/>
      <c r="VHU324" s="1"/>
      <c r="VHV324" s="1"/>
      <c r="VHW324" s="1"/>
      <c r="VHX324" s="1"/>
      <c r="VHY324" s="1"/>
      <c r="VHZ324" s="1"/>
      <c r="VIA324" s="1"/>
      <c r="VIB324" s="1"/>
      <c r="VIC324" s="1"/>
      <c r="VID324" s="1"/>
      <c r="VIE324" s="1"/>
      <c r="VIF324" s="1"/>
      <c r="VIG324" s="1"/>
      <c r="VIH324" s="1"/>
      <c r="VII324" s="1"/>
      <c r="VIJ324" s="1"/>
      <c r="VIK324" s="1"/>
      <c r="VIL324" s="1"/>
      <c r="VIM324" s="1"/>
      <c r="VIN324" s="1"/>
      <c r="VIO324" s="1"/>
      <c r="VIP324" s="1"/>
      <c r="VIQ324" s="1"/>
      <c r="VIR324" s="1"/>
      <c r="VIS324" s="1"/>
      <c r="VIT324" s="1"/>
      <c r="VIU324" s="1"/>
      <c r="VIV324" s="1"/>
      <c r="VIW324" s="1"/>
      <c r="VIX324" s="1"/>
      <c r="VIY324" s="1"/>
      <c r="VIZ324" s="1"/>
      <c r="VJA324" s="1"/>
      <c r="VJB324" s="1"/>
      <c r="VJC324" s="1"/>
      <c r="VJD324" s="1"/>
      <c r="VJE324" s="1"/>
      <c r="VJF324" s="1"/>
      <c r="VJG324" s="1"/>
      <c r="VJH324" s="1"/>
      <c r="VJI324" s="1"/>
      <c r="VJJ324" s="1"/>
      <c r="VJK324" s="1"/>
      <c r="VJL324" s="1"/>
      <c r="VJM324" s="1"/>
      <c r="VJN324" s="1"/>
      <c r="VJO324" s="1"/>
      <c r="VJP324" s="1"/>
      <c r="VJQ324" s="1"/>
      <c r="VJR324" s="1"/>
      <c r="VJS324" s="1"/>
      <c r="VJT324" s="1"/>
      <c r="VJU324" s="1"/>
      <c r="VJV324" s="1"/>
      <c r="VJW324" s="1"/>
      <c r="VJX324" s="1"/>
      <c r="VJY324" s="1"/>
      <c r="VJZ324" s="1"/>
      <c r="VKA324" s="1"/>
      <c r="VKB324" s="1"/>
      <c r="VKC324" s="1"/>
      <c r="VKD324" s="1"/>
      <c r="VKE324" s="1"/>
      <c r="VKF324" s="1"/>
      <c r="VKG324" s="1"/>
      <c r="VKH324" s="1"/>
      <c r="VKI324" s="1"/>
      <c r="VKJ324" s="1"/>
      <c r="VKK324" s="1"/>
      <c r="VKL324" s="1"/>
      <c r="VKM324" s="1"/>
      <c r="VKN324" s="1"/>
      <c r="VKO324" s="1"/>
      <c r="VKP324" s="1"/>
      <c r="VKQ324" s="1"/>
      <c r="VKR324" s="1"/>
      <c r="VKS324" s="1"/>
      <c r="VKT324" s="1"/>
      <c r="VKU324" s="1"/>
      <c r="VKV324" s="1"/>
      <c r="VKW324" s="1"/>
      <c r="VKX324" s="1"/>
      <c r="VKY324" s="1"/>
      <c r="VKZ324" s="1"/>
      <c r="VLA324" s="1"/>
      <c r="VLB324" s="1"/>
      <c r="VLC324" s="1"/>
      <c r="VLD324" s="1"/>
      <c r="VLE324" s="1"/>
      <c r="VLF324" s="1"/>
      <c r="VLG324" s="1"/>
      <c r="VLH324" s="1"/>
      <c r="VLI324" s="1"/>
      <c r="VLJ324" s="1"/>
      <c r="VLK324" s="1"/>
      <c r="VLL324" s="1"/>
      <c r="VLM324" s="1"/>
      <c r="VLN324" s="1"/>
      <c r="VLO324" s="1"/>
      <c r="VLP324" s="1"/>
      <c r="VLQ324" s="1"/>
      <c r="VLR324" s="1"/>
      <c r="VLS324" s="1"/>
      <c r="VLT324" s="1"/>
      <c r="VLU324" s="1"/>
      <c r="VLV324" s="1"/>
      <c r="VLW324" s="1"/>
      <c r="VLX324" s="1"/>
      <c r="VLY324" s="1"/>
      <c r="VLZ324" s="1"/>
      <c r="VMA324" s="1"/>
      <c r="VMB324" s="1"/>
      <c r="VMC324" s="1"/>
      <c r="VMD324" s="1"/>
      <c r="VME324" s="1"/>
      <c r="VMF324" s="1"/>
      <c r="VMG324" s="1"/>
      <c r="VMH324" s="1"/>
      <c r="VMI324" s="1"/>
      <c r="VMJ324" s="1"/>
      <c r="VMK324" s="1"/>
      <c r="VML324" s="1"/>
      <c r="VMM324" s="1"/>
      <c r="VMN324" s="1"/>
      <c r="VMO324" s="1"/>
      <c r="VMP324" s="1"/>
      <c r="VMQ324" s="1"/>
      <c r="VMR324" s="1"/>
      <c r="VMS324" s="1"/>
      <c r="VMT324" s="1"/>
      <c r="VMU324" s="1"/>
      <c r="VMV324" s="1"/>
      <c r="VMW324" s="1"/>
      <c r="VMX324" s="1"/>
      <c r="VMY324" s="1"/>
      <c r="VMZ324" s="1"/>
      <c r="VNA324" s="1"/>
      <c r="VNB324" s="1"/>
      <c r="VNC324" s="1"/>
      <c r="VND324" s="1"/>
      <c r="VNE324" s="1"/>
      <c r="VNF324" s="1"/>
      <c r="VNG324" s="1"/>
      <c r="VNH324" s="1"/>
      <c r="VNI324" s="1"/>
      <c r="VNJ324" s="1"/>
      <c r="VNK324" s="1"/>
      <c r="VNL324" s="1"/>
      <c r="VNM324" s="1"/>
      <c r="VNN324" s="1"/>
      <c r="VNO324" s="1"/>
      <c r="VNP324" s="1"/>
      <c r="VNQ324" s="1"/>
      <c r="VNR324" s="1"/>
      <c r="VNS324" s="1"/>
      <c r="VNT324" s="1"/>
      <c r="VNU324" s="1"/>
      <c r="VNV324" s="1"/>
      <c r="VNW324" s="1"/>
      <c r="VNX324" s="1"/>
      <c r="VNY324" s="1"/>
      <c r="VNZ324" s="1"/>
      <c r="VOA324" s="1"/>
      <c r="VOB324" s="1"/>
      <c r="VOC324" s="1"/>
      <c r="VOD324" s="1"/>
      <c r="VOE324" s="1"/>
      <c r="VOF324" s="1"/>
      <c r="VOG324" s="1"/>
      <c r="VOH324" s="1"/>
      <c r="VOI324" s="1"/>
      <c r="VOJ324" s="1"/>
      <c r="VOK324" s="1"/>
      <c r="VOL324" s="1"/>
      <c r="VOM324" s="1"/>
      <c r="VON324" s="1"/>
      <c r="VOO324" s="1"/>
      <c r="VOP324" s="1"/>
      <c r="VOQ324" s="1"/>
      <c r="VOR324" s="1"/>
      <c r="VOS324" s="1"/>
      <c r="VOT324" s="1"/>
      <c r="VOU324" s="1"/>
      <c r="VOV324" s="1"/>
      <c r="VOW324" s="1"/>
      <c r="VOX324" s="1"/>
      <c r="VOY324" s="1"/>
      <c r="VOZ324" s="1"/>
      <c r="VPA324" s="1"/>
      <c r="VPB324" s="1"/>
      <c r="VPC324" s="1"/>
      <c r="VPD324" s="1"/>
      <c r="VPE324" s="1"/>
      <c r="VPF324" s="1"/>
      <c r="VPG324" s="1"/>
      <c r="VPH324" s="1"/>
      <c r="VPI324" s="1"/>
      <c r="VPJ324" s="1"/>
      <c r="VPK324" s="1"/>
      <c r="VPL324" s="1"/>
      <c r="VPM324" s="1"/>
      <c r="VPN324" s="1"/>
      <c r="VPO324" s="1"/>
      <c r="VPP324" s="1"/>
      <c r="VPQ324" s="1"/>
      <c r="VPR324" s="1"/>
      <c r="VPS324" s="1"/>
      <c r="VPT324" s="1"/>
      <c r="VPU324" s="1"/>
      <c r="VPV324" s="1"/>
      <c r="VPW324" s="1"/>
      <c r="VPX324" s="1"/>
      <c r="VPY324" s="1"/>
      <c r="VPZ324" s="1"/>
      <c r="VQA324" s="1"/>
      <c r="VQB324" s="1"/>
      <c r="VQC324" s="1"/>
      <c r="VQD324" s="1"/>
      <c r="VQE324" s="1"/>
      <c r="VQF324" s="1"/>
      <c r="VQG324" s="1"/>
      <c r="VQH324" s="1"/>
      <c r="VQI324" s="1"/>
      <c r="VQJ324" s="1"/>
      <c r="VQK324" s="1"/>
      <c r="VQL324" s="1"/>
      <c r="VQM324" s="1"/>
      <c r="VQN324" s="1"/>
      <c r="VQO324" s="1"/>
      <c r="VQP324" s="1"/>
      <c r="VQQ324" s="1"/>
      <c r="VQR324" s="1"/>
      <c r="VQS324" s="1"/>
      <c r="VQT324" s="1"/>
      <c r="VQU324" s="1"/>
      <c r="VQV324" s="1"/>
      <c r="VQW324" s="1"/>
      <c r="VQX324" s="1"/>
      <c r="VQY324" s="1"/>
      <c r="VQZ324" s="1"/>
      <c r="VRA324" s="1"/>
      <c r="VRB324" s="1"/>
      <c r="VRC324" s="1"/>
      <c r="VRD324" s="1"/>
      <c r="VRE324" s="1"/>
      <c r="VRF324" s="1"/>
      <c r="VRG324" s="1"/>
      <c r="VRH324" s="1"/>
      <c r="VRI324" s="1"/>
      <c r="VRJ324" s="1"/>
      <c r="VRK324" s="1"/>
      <c r="VRL324" s="1"/>
      <c r="VRM324" s="1"/>
      <c r="VRN324" s="1"/>
      <c r="VRO324" s="1"/>
      <c r="VRP324" s="1"/>
      <c r="VRQ324" s="1"/>
      <c r="VRR324" s="1"/>
      <c r="VRS324" s="1"/>
      <c r="VRT324" s="1"/>
      <c r="VRU324" s="1"/>
      <c r="VRV324" s="1"/>
      <c r="VRW324" s="1"/>
      <c r="VRX324" s="1"/>
      <c r="VRY324" s="1"/>
      <c r="VRZ324" s="1"/>
      <c r="VSA324" s="1"/>
      <c r="VSB324" s="1"/>
      <c r="VSC324" s="1"/>
      <c r="VSD324" s="1"/>
      <c r="VSE324" s="1"/>
      <c r="VSF324" s="1"/>
      <c r="VSG324" s="1"/>
      <c r="VSH324" s="1"/>
      <c r="VSI324" s="1"/>
      <c r="VSJ324" s="1"/>
      <c r="VSK324" s="1"/>
      <c r="VSL324" s="1"/>
      <c r="VSM324" s="1"/>
      <c r="VSN324" s="1"/>
      <c r="VSO324" s="1"/>
      <c r="VSP324" s="1"/>
      <c r="VSQ324" s="1"/>
      <c r="VSR324" s="1"/>
      <c r="VSS324" s="1"/>
      <c r="VST324" s="1"/>
      <c r="VSU324" s="1"/>
      <c r="VSV324" s="1"/>
      <c r="VSW324" s="1"/>
      <c r="VSX324" s="1"/>
      <c r="VSY324" s="1"/>
      <c r="VSZ324" s="1"/>
      <c r="VTA324" s="1"/>
      <c r="VTB324" s="1"/>
      <c r="VTC324" s="1"/>
      <c r="VTD324" s="1"/>
      <c r="VTE324" s="1"/>
      <c r="VTF324" s="1"/>
      <c r="VTG324" s="1"/>
      <c r="VTH324" s="1"/>
      <c r="VTI324" s="1"/>
      <c r="VTJ324" s="1"/>
      <c r="VTK324" s="1"/>
      <c r="VTL324" s="1"/>
      <c r="VTM324" s="1"/>
      <c r="VTN324" s="1"/>
      <c r="VTO324" s="1"/>
      <c r="VTP324" s="1"/>
      <c r="VTQ324" s="1"/>
      <c r="VTR324" s="1"/>
      <c r="VTS324" s="1"/>
      <c r="VTT324" s="1"/>
      <c r="VTU324" s="1"/>
      <c r="VTV324" s="1"/>
      <c r="VTW324" s="1"/>
      <c r="VTX324" s="1"/>
      <c r="VTY324" s="1"/>
      <c r="VTZ324" s="1"/>
      <c r="VUA324" s="1"/>
      <c r="VUB324" s="1"/>
      <c r="VUC324" s="1"/>
      <c r="VUD324" s="1"/>
      <c r="VUE324" s="1"/>
      <c r="VUF324" s="1"/>
      <c r="VUG324" s="1"/>
      <c r="VUH324" s="1"/>
      <c r="VUI324" s="1"/>
      <c r="VUJ324" s="1"/>
      <c r="VUK324" s="1"/>
      <c r="VUL324" s="1"/>
      <c r="VUM324" s="1"/>
      <c r="VUN324" s="1"/>
      <c r="VUO324" s="1"/>
      <c r="VUP324" s="1"/>
      <c r="VUQ324" s="1"/>
      <c r="VUR324" s="1"/>
      <c r="VUS324" s="1"/>
      <c r="VUT324" s="1"/>
      <c r="VUU324" s="1"/>
      <c r="VUV324" s="1"/>
      <c r="VUW324" s="1"/>
      <c r="VUX324" s="1"/>
      <c r="VUY324" s="1"/>
      <c r="VUZ324" s="1"/>
      <c r="VVA324" s="1"/>
      <c r="VVB324" s="1"/>
      <c r="VVC324" s="1"/>
      <c r="VVD324" s="1"/>
      <c r="VVE324" s="1"/>
      <c r="VVF324" s="1"/>
      <c r="VVG324" s="1"/>
      <c r="VVH324" s="1"/>
      <c r="VVI324" s="1"/>
      <c r="VVJ324" s="1"/>
      <c r="VVK324" s="1"/>
      <c r="VVL324" s="1"/>
      <c r="VVM324" s="1"/>
      <c r="VVN324" s="1"/>
      <c r="VVO324" s="1"/>
      <c r="VVP324" s="1"/>
      <c r="VVQ324" s="1"/>
      <c r="VVR324" s="1"/>
      <c r="VVS324" s="1"/>
      <c r="VVT324" s="1"/>
      <c r="VVU324" s="1"/>
      <c r="VVV324" s="1"/>
      <c r="VVW324" s="1"/>
      <c r="VVX324" s="1"/>
      <c r="VVY324" s="1"/>
      <c r="VVZ324" s="1"/>
      <c r="VWA324" s="1"/>
      <c r="VWB324" s="1"/>
      <c r="VWC324" s="1"/>
      <c r="VWD324" s="1"/>
      <c r="VWE324" s="1"/>
      <c r="VWF324" s="1"/>
      <c r="VWG324" s="1"/>
      <c r="VWH324" s="1"/>
      <c r="VWI324" s="1"/>
      <c r="VWJ324" s="1"/>
      <c r="VWK324" s="1"/>
      <c r="VWL324" s="1"/>
      <c r="VWM324" s="1"/>
      <c r="VWN324" s="1"/>
      <c r="VWO324" s="1"/>
      <c r="VWP324" s="1"/>
      <c r="VWQ324" s="1"/>
      <c r="VWR324" s="1"/>
      <c r="VWS324" s="1"/>
      <c r="VWT324" s="1"/>
      <c r="VWU324" s="1"/>
      <c r="VWV324" s="1"/>
      <c r="VWW324" s="1"/>
      <c r="VWX324" s="1"/>
      <c r="VWY324" s="1"/>
      <c r="VWZ324" s="1"/>
      <c r="VXA324" s="1"/>
      <c r="VXB324" s="1"/>
      <c r="VXC324" s="1"/>
      <c r="VXD324" s="1"/>
      <c r="VXE324" s="1"/>
      <c r="VXF324" s="1"/>
      <c r="VXG324" s="1"/>
      <c r="VXH324" s="1"/>
      <c r="VXI324" s="1"/>
      <c r="VXJ324" s="1"/>
      <c r="VXK324" s="1"/>
      <c r="VXL324" s="1"/>
      <c r="VXM324" s="1"/>
      <c r="VXN324" s="1"/>
      <c r="VXO324" s="1"/>
      <c r="VXP324" s="1"/>
      <c r="VXQ324" s="1"/>
      <c r="VXR324" s="1"/>
      <c r="VXS324" s="1"/>
      <c r="VXT324" s="1"/>
      <c r="VXU324" s="1"/>
      <c r="VXV324" s="1"/>
      <c r="VXW324" s="1"/>
      <c r="VXX324" s="1"/>
      <c r="VXY324" s="1"/>
      <c r="VXZ324" s="1"/>
      <c r="VYA324" s="1"/>
      <c r="VYB324" s="1"/>
      <c r="VYC324" s="1"/>
      <c r="VYD324" s="1"/>
      <c r="VYE324" s="1"/>
      <c r="VYF324" s="1"/>
      <c r="VYG324" s="1"/>
      <c r="VYH324" s="1"/>
      <c r="VYI324" s="1"/>
      <c r="VYJ324" s="1"/>
      <c r="VYK324" s="1"/>
      <c r="VYL324" s="1"/>
      <c r="VYM324" s="1"/>
      <c r="VYN324" s="1"/>
      <c r="VYO324" s="1"/>
      <c r="VYP324" s="1"/>
      <c r="VYQ324" s="1"/>
      <c r="VYR324" s="1"/>
      <c r="VYS324" s="1"/>
      <c r="VYT324" s="1"/>
      <c r="VYU324" s="1"/>
      <c r="VYV324" s="1"/>
      <c r="VYW324" s="1"/>
      <c r="VYX324" s="1"/>
      <c r="VYY324" s="1"/>
      <c r="VYZ324" s="1"/>
      <c r="VZA324" s="1"/>
      <c r="VZB324" s="1"/>
      <c r="VZC324" s="1"/>
      <c r="VZD324" s="1"/>
      <c r="VZE324" s="1"/>
      <c r="VZF324" s="1"/>
      <c r="VZG324" s="1"/>
      <c r="VZH324" s="1"/>
      <c r="VZI324" s="1"/>
      <c r="VZJ324" s="1"/>
      <c r="VZK324" s="1"/>
      <c r="VZL324" s="1"/>
      <c r="VZM324" s="1"/>
      <c r="VZN324" s="1"/>
      <c r="VZO324" s="1"/>
      <c r="VZP324" s="1"/>
      <c r="VZQ324" s="1"/>
      <c r="VZR324" s="1"/>
      <c r="VZS324" s="1"/>
      <c r="VZT324" s="1"/>
      <c r="VZU324" s="1"/>
      <c r="VZV324" s="1"/>
      <c r="VZW324" s="1"/>
      <c r="VZX324" s="1"/>
      <c r="VZY324" s="1"/>
      <c r="VZZ324" s="1"/>
      <c r="WAA324" s="1"/>
      <c r="WAB324" s="1"/>
      <c r="WAC324" s="1"/>
      <c r="WAD324" s="1"/>
      <c r="WAE324" s="1"/>
      <c r="WAF324" s="1"/>
      <c r="WAG324" s="1"/>
      <c r="WAH324" s="1"/>
      <c r="WAI324" s="1"/>
      <c r="WAJ324" s="1"/>
      <c r="WAK324" s="1"/>
      <c r="WAL324" s="1"/>
      <c r="WAM324" s="1"/>
      <c r="WAN324" s="1"/>
      <c r="WAO324" s="1"/>
      <c r="WAP324" s="1"/>
      <c r="WAQ324" s="1"/>
      <c r="WAR324" s="1"/>
      <c r="WAS324" s="1"/>
      <c r="WAT324" s="1"/>
      <c r="WAU324" s="1"/>
      <c r="WAV324" s="1"/>
      <c r="WAW324" s="1"/>
      <c r="WAX324" s="1"/>
      <c r="WAY324" s="1"/>
      <c r="WAZ324" s="1"/>
      <c r="WBA324" s="1"/>
      <c r="WBB324" s="1"/>
      <c r="WBC324" s="1"/>
      <c r="WBD324" s="1"/>
      <c r="WBE324" s="1"/>
      <c r="WBF324" s="1"/>
      <c r="WBG324" s="1"/>
      <c r="WBH324" s="1"/>
      <c r="WBI324" s="1"/>
      <c r="WBJ324" s="1"/>
      <c r="WBK324" s="1"/>
      <c r="WBL324" s="1"/>
      <c r="WBM324" s="1"/>
      <c r="WBN324" s="1"/>
      <c r="WBO324" s="1"/>
      <c r="WBP324" s="1"/>
      <c r="WBQ324" s="1"/>
      <c r="WBR324" s="1"/>
      <c r="WBS324" s="1"/>
      <c r="WBT324" s="1"/>
      <c r="WBU324" s="1"/>
      <c r="WBV324" s="1"/>
      <c r="WBW324" s="1"/>
      <c r="WBX324" s="1"/>
      <c r="WBY324" s="1"/>
      <c r="WBZ324" s="1"/>
      <c r="WCA324" s="1"/>
      <c r="WCB324" s="1"/>
      <c r="WCC324" s="1"/>
      <c r="WCD324" s="1"/>
      <c r="WCE324" s="1"/>
      <c r="WCF324" s="1"/>
      <c r="WCG324" s="1"/>
      <c r="WCH324" s="1"/>
      <c r="WCI324" s="1"/>
      <c r="WCJ324" s="1"/>
      <c r="WCK324" s="1"/>
      <c r="WCL324" s="1"/>
      <c r="WCM324" s="1"/>
      <c r="WCN324" s="1"/>
      <c r="WCO324" s="1"/>
      <c r="WCP324" s="1"/>
      <c r="WCQ324" s="1"/>
      <c r="WCR324" s="1"/>
      <c r="WCS324" s="1"/>
      <c r="WCT324" s="1"/>
      <c r="WCU324" s="1"/>
      <c r="WCV324" s="1"/>
      <c r="WCW324" s="1"/>
      <c r="WCX324" s="1"/>
      <c r="WCY324" s="1"/>
      <c r="WCZ324" s="1"/>
      <c r="WDA324" s="1"/>
      <c r="WDB324" s="1"/>
      <c r="WDC324" s="1"/>
      <c r="WDD324" s="1"/>
      <c r="WDE324" s="1"/>
      <c r="WDF324" s="1"/>
      <c r="WDG324" s="1"/>
      <c r="WDH324" s="1"/>
      <c r="WDI324" s="1"/>
      <c r="WDJ324" s="1"/>
      <c r="WDK324" s="1"/>
      <c r="WDL324" s="1"/>
      <c r="WDM324" s="1"/>
      <c r="WDN324" s="1"/>
      <c r="WDO324" s="1"/>
      <c r="WDP324" s="1"/>
      <c r="WDQ324" s="1"/>
      <c r="WDR324" s="1"/>
      <c r="WDS324" s="1"/>
      <c r="WDT324" s="1"/>
      <c r="WDU324" s="1"/>
      <c r="WDV324" s="1"/>
      <c r="WDW324" s="1"/>
      <c r="WDX324" s="1"/>
      <c r="WDY324" s="1"/>
      <c r="WDZ324" s="1"/>
      <c r="WEA324" s="1"/>
      <c r="WEB324" s="1"/>
      <c r="WEC324" s="1"/>
      <c r="WED324" s="1"/>
      <c r="WEE324" s="1"/>
      <c r="WEF324" s="1"/>
      <c r="WEG324" s="1"/>
      <c r="WEH324" s="1"/>
      <c r="WEI324" s="1"/>
      <c r="WEJ324" s="1"/>
      <c r="WEK324" s="1"/>
      <c r="WEL324" s="1"/>
      <c r="WEM324" s="1"/>
      <c r="WEN324" s="1"/>
      <c r="WEO324" s="1"/>
      <c r="WEP324" s="1"/>
      <c r="WEQ324" s="1"/>
      <c r="WER324" s="1"/>
      <c r="WES324" s="1"/>
      <c r="WET324" s="1"/>
      <c r="WEU324" s="1"/>
      <c r="WEV324" s="1"/>
      <c r="WEW324" s="1"/>
      <c r="WEX324" s="1"/>
      <c r="WEY324" s="1"/>
      <c r="WEZ324" s="1"/>
      <c r="WFA324" s="1"/>
      <c r="WFB324" s="1"/>
      <c r="WFC324" s="1"/>
      <c r="WFD324" s="1"/>
      <c r="WFE324" s="1"/>
      <c r="WFF324" s="1"/>
      <c r="WFG324" s="1"/>
      <c r="WFH324" s="1"/>
      <c r="WFI324" s="1"/>
      <c r="WFJ324" s="1"/>
      <c r="WFK324" s="1"/>
      <c r="WFL324" s="1"/>
      <c r="WFM324" s="1"/>
      <c r="WFN324" s="1"/>
      <c r="WFO324" s="1"/>
      <c r="WFP324" s="1"/>
      <c r="WFQ324" s="1"/>
      <c r="WFR324" s="1"/>
      <c r="WFS324" s="1"/>
      <c r="WFT324" s="1"/>
      <c r="WFU324" s="1"/>
      <c r="WFV324" s="1"/>
      <c r="WFW324" s="1"/>
      <c r="WFX324" s="1"/>
      <c r="WFY324" s="1"/>
      <c r="WFZ324" s="1"/>
      <c r="WGA324" s="1"/>
      <c r="WGB324" s="1"/>
      <c r="WGC324" s="1"/>
      <c r="WGD324" s="1"/>
      <c r="WGE324" s="1"/>
      <c r="WGF324" s="1"/>
      <c r="WGG324" s="1"/>
      <c r="WGH324" s="1"/>
      <c r="WGI324" s="1"/>
      <c r="WGJ324" s="1"/>
      <c r="WGK324" s="1"/>
      <c r="WGL324" s="1"/>
      <c r="WGM324" s="1"/>
      <c r="WGN324" s="1"/>
      <c r="WGO324" s="1"/>
      <c r="WGP324" s="1"/>
      <c r="WGQ324" s="1"/>
      <c r="WGR324" s="1"/>
      <c r="WGS324" s="1"/>
      <c r="WGT324" s="1"/>
      <c r="WGU324" s="1"/>
      <c r="WGV324" s="1"/>
      <c r="WGW324" s="1"/>
      <c r="WGX324" s="1"/>
      <c r="WGY324" s="1"/>
      <c r="WGZ324" s="1"/>
      <c r="WHA324" s="1"/>
      <c r="WHB324" s="1"/>
      <c r="WHC324" s="1"/>
      <c r="WHD324" s="1"/>
      <c r="WHE324" s="1"/>
      <c r="WHF324" s="1"/>
      <c r="WHG324" s="1"/>
      <c r="WHH324" s="1"/>
      <c r="WHI324" s="1"/>
      <c r="WHJ324" s="1"/>
      <c r="WHK324" s="1"/>
      <c r="WHL324" s="1"/>
      <c r="WHM324" s="1"/>
      <c r="WHN324" s="1"/>
      <c r="WHO324" s="1"/>
      <c r="WHP324" s="1"/>
      <c r="WHQ324" s="1"/>
      <c r="WHR324" s="1"/>
      <c r="WHS324" s="1"/>
      <c r="WHT324" s="1"/>
      <c r="WHU324" s="1"/>
      <c r="WHV324" s="1"/>
      <c r="WHW324" s="1"/>
      <c r="WHX324" s="1"/>
      <c r="WHY324" s="1"/>
      <c r="WHZ324" s="1"/>
      <c r="WIA324" s="1"/>
      <c r="WIB324" s="1"/>
      <c r="WIC324" s="1"/>
      <c r="WID324" s="1"/>
      <c r="WIE324" s="1"/>
      <c r="WIF324" s="1"/>
      <c r="WIG324" s="1"/>
      <c r="WIH324" s="1"/>
      <c r="WII324" s="1"/>
      <c r="WIJ324" s="1"/>
      <c r="WIK324" s="1"/>
      <c r="WIL324" s="1"/>
      <c r="WIM324" s="1"/>
      <c r="WIN324" s="1"/>
      <c r="WIO324" s="1"/>
      <c r="WIP324" s="1"/>
      <c r="WIQ324" s="1"/>
      <c r="WIR324" s="1"/>
      <c r="WIS324" s="1"/>
      <c r="WIT324" s="1"/>
      <c r="WIU324" s="1"/>
      <c r="WIV324" s="1"/>
      <c r="WIW324" s="1"/>
      <c r="WIX324" s="1"/>
      <c r="WIY324" s="1"/>
      <c r="WIZ324" s="1"/>
      <c r="WJA324" s="1"/>
      <c r="WJB324" s="1"/>
      <c r="WJC324" s="1"/>
      <c r="WJD324" s="1"/>
      <c r="WJE324" s="1"/>
      <c r="WJF324" s="1"/>
      <c r="WJG324" s="1"/>
      <c r="WJH324" s="1"/>
      <c r="WJI324" s="1"/>
      <c r="WJJ324" s="1"/>
      <c r="WJK324" s="1"/>
      <c r="WJL324" s="1"/>
      <c r="WJM324" s="1"/>
      <c r="WJN324" s="1"/>
      <c r="WJO324" s="1"/>
      <c r="WJP324" s="1"/>
      <c r="WJQ324" s="1"/>
      <c r="WJR324" s="1"/>
      <c r="WJS324" s="1"/>
      <c r="WJT324" s="1"/>
      <c r="WJU324" s="1"/>
      <c r="WJV324" s="1"/>
      <c r="WJW324" s="1"/>
      <c r="WJX324" s="1"/>
      <c r="WJY324" s="1"/>
      <c r="WJZ324" s="1"/>
      <c r="WKA324" s="1"/>
      <c r="WKB324" s="1"/>
      <c r="WKC324" s="1"/>
      <c r="WKD324" s="1"/>
      <c r="WKE324" s="1"/>
      <c r="WKF324" s="1"/>
      <c r="WKG324" s="1"/>
      <c r="WKH324" s="1"/>
      <c r="WKI324" s="1"/>
      <c r="WKJ324" s="1"/>
      <c r="WKK324" s="1"/>
      <c r="WKL324" s="1"/>
      <c r="WKM324" s="1"/>
      <c r="WKN324" s="1"/>
      <c r="WKO324" s="1"/>
      <c r="WKP324" s="1"/>
      <c r="WKQ324" s="1"/>
      <c r="WKR324" s="1"/>
      <c r="WKS324" s="1"/>
      <c r="WKT324" s="1"/>
      <c r="WKU324" s="1"/>
      <c r="WKV324" s="1"/>
      <c r="WKW324" s="1"/>
      <c r="WKX324" s="1"/>
      <c r="WKY324" s="1"/>
      <c r="WKZ324" s="1"/>
      <c r="WLA324" s="1"/>
      <c r="WLB324" s="1"/>
      <c r="WLC324" s="1"/>
      <c r="WLD324" s="1"/>
      <c r="WLE324" s="1"/>
      <c r="WLF324" s="1"/>
      <c r="WLG324" s="1"/>
      <c r="WLH324" s="1"/>
      <c r="WLI324" s="1"/>
      <c r="WLJ324" s="1"/>
      <c r="WLK324" s="1"/>
      <c r="WLL324" s="1"/>
      <c r="WLM324" s="1"/>
      <c r="WLN324" s="1"/>
      <c r="WLO324" s="1"/>
      <c r="WLP324" s="1"/>
      <c r="WLQ324" s="1"/>
      <c r="WLR324" s="1"/>
      <c r="WLS324" s="1"/>
      <c r="WLT324" s="1"/>
      <c r="WLU324" s="1"/>
      <c r="WLV324" s="1"/>
      <c r="WLW324" s="1"/>
      <c r="WLX324" s="1"/>
      <c r="WLY324" s="1"/>
      <c r="WLZ324" s="1"/>
      <c r="WMA324" s="1"/>
      <c r="WMB324" s="1"/>
      <c r="WMC324" s="1"/>
      <c r="WMD324" s="1"/>
      <c r="WME324" s="1"/>
      <c r="WMF324" s="1"/>
      <c r="WMG324" s="1"/>
      <c r="WMH324" s="1"/>
      <c r="WMI324" s="1"/>
      <c r="WMJ324" s="1"/>
      <c r="WMK324" s="1"/>
      <c r="WML324" s="1"/>
      <c r="WMM324" s="1"/>
      <c r="WMN324" s="1"/>
      <c r="WMO324" s="1"/>
      <c r="WMP324" s="1"/>
      <c r="WMQ324" s="1"/>
      <c r="WMR324" s="1"/>
      <c r="WMS324" s="1"/>
      <c r="WMT324" s="1"/>
      <c r="WMU324" s="1"/>
      <c r="WMV324" s="1"/>
      <c r="WMW324" s="1"/>
      <c r="WMX324" s="1"/>
      <c r="WMY324" s="1"/>
      <c r="WMZ324" s="1"/>
      <c r="WNA324" s="1"/>
      <c r="WNB324" s="1"/>
      <c r="WNC324" s="1"/>
      <c r="WND324" s="1"/>
      <c r="WNE324" s="1"/>
      <c r="WNF324" s="1"/>
      <c r="WNG324" s="1"/>
      <c r="WNH324" s="1"/>
      <c r="WNI324" s="1"/>
      <c r="WNJ324" s="1"/>
      <c r="WNK324" s="1"/>
      <c r="WNL324" s="1"/>
      <c r="WNM324" s="1"/>
      <c r="WNN324" s="1"/>
      <c r="WNO324" s="1"/>
      <c r="WNP324" s="1"/>
      <c r="WNQ324" s="1"/>
      <c r="WNR324" s="1"/>
      <c r="WNS324" s="1"/>
      <c r="WNT324" s="1"/>
      <c r="WNU324" s="1"/>
      <c r="WNV324" s="1"/>
      <c r="WNW324" s="1"/>
      <c r="WNX324" s="1"/>
      <c r="WNY324" s="1"/>
      <c r="WNZ324" s="1"/>
      <c r="WOA324" s="1"/>
      <c r="WOB324" s="1"/>
      <c r="WOC324" s="1"/>
      <c r="WOD324" s="1"/>
      <c r="WOE324" s="1"/>
      <c r="WOF324" s="1"/>
      <c r="WOG324" s="1"/>
      <c r="WOH324" s="1"/>
      <c r="WOI324" s="1"/>
      <c r="WOJ324" s="1"/>
      <c r="WOK324" s="1"/>
      <c r="WOL324" s="1"/>
      <c r="WOM324" s="1"/>
      <c r="WON324" s="1"/>
      <c r="WOO324" s="1"/>
      <c r="WOP324" s="1"/>
      <c r="WOQ324" s="1"/>
      <c r="WOR324" s="1"/>
      <c r="WOS324" s="1"/>
      <c r="WOT324" s="1"/>
      <c r="WOU324" s="1"/>
      <c r="WOV324" s="1"/>
      <c r="WOW324" s="1"/>
      <c r="WOX324" s="1"/>
      <c r="WOY324" s="1"/>
      <c r="WOZ324" s="1"/>
      <c r="WPA324" s="1"/>
      <c r="WPB324" s="1"/>
      <c r="WPC324" s="1"/>
      <c r="WPD324" s="1"/>
      <c r="WPE324" s="1"/>
      <c r="WPF324" s="1"/>
      <c r="WPG324" s="1"/>
      <c r="WPH324" s="1"/>
      <c r="WPI324" s="1"/>
      <c r="WPJ324" s="1"/>
      <c r="WPK324" s="1"/>
      <c r="WPL324" s="1"/>
      <c r="WPM324" s="1"/>
      <c r="WPN324" s="1"/>
      <c r="WPO324" s="1"/>
      <c r="WPP324" s="1"/>
      <c r="WPQ324" s="1"/>
      <c r="WPR324" s="1"/>
      <c r="WPS324" s="1"/>
      <c r="WPT324" s="1"/>
      <c r="WPU324" s="1"/>
      <c r="WPV324" s="1"/>
      <c r="WPW324" s="1"/>
      <c r="WPX324" s="1"/>
      <c r="WPY324" s="1"/>
      <c r="WPZ324" s="1"/>
      <c r="WQA324" s="1"/>
      <c r="WQB324" s="1"/>
      <c r="WQC324" s="1"/>
      <c r="WQD324" s="1"/>
      <c r="WQE324" s="1"/>
      <c r="WQF324" s="1"/>
      <c r="WQG324" s="1"/>
      <c r="WQH324" s="1"/>
      <c r="WQI324" s="1"/>
      <c r="WQJ324" s="1"/>
      <c r="WQK324" s="1"/>
      <c r="WQL324" s="1"/>
      <c r="WQM324" s="1"/>
      <c r="WQN324" s="1"/>
      <c r="WQO324" s="1"/>
      <c r="WQP324" s="1"/>
      <c r="WQQ324" s="1"/>
      <c r="WQR324" s="1"/>
      <c r="WQS324" s="1"/>
      <c r="WQT324" s="1"/>
      <c r="WQU324" s="1"/>
      <c r="WQV324" s="1"/>
      <c r="WQW324" s="1"/>
      <c r="WQX324" s="1"/>
      <c r="WQY324" s="1"/>
      <c r="WQZ324" s="1"/>
      <c r="WRA324" s="1"/>
      <c r="WRB324" s="1"/>
      <c r="WRC324" s="1"/>
      <c r="WRD324" s="1"/>
      <c r="WRE324" s="1"/>
      <c r="WRF324" s="1"/>
      <c r="WRG324" s="1"/>
      <c r="WRH324" s="1"/>
      <c r="WRI324" s="1"/>
      <c r="WRJ324" s="1"/>
      <c r="WRK324" s="1"/>
      <c r="WRL324" s="1"/>
      <c r="WRM324" s="1"/>
      <c r="WRN324" s="1"/>
      <c r="WRO324" s="1"/>
      <c r="WRP324" s="1"/>
      <c r="WRQ324" s="1"/>
      <c r="WRR324" s="1"/>
      <c r="WRS324" s="1"/>
      <c r="WRT324" s="1"/>
      <c r="WRU324" s="1"/>
      <c r="WRV324" s="1"/>
      <c r="WRW324" s="1"/>
      <c r="WRX324" s="1"/>
      <c r="WRY324" s="1"/>
      <c r="WRZ324" s="1"/>
      <c r="WSA324" s="1"/>
      <c r="WSB324" s="1"/>
      <c r="WSC324" s="1"/>
      <c r="WSD324" s="1"/>
      <c r="WSE324" s="1"/>
      <c r="WSF324" s="1"/>
      <c r="WSG324" s="1"/>
      <c r="WSH324" s="1"/>
      <c r="WSI324" s="1"/>
      <c r="WSJ324" s="1"/>
      <c r="WSK324" s="1"/>
      <c r="WSL324" s="1"/>
      <c r="WSM324" s="1"/>
      <c r="WSN324" s="1"/>
      <c r="WSO324" s="1"/>
      <c r="WSP324" s="1"/>
      <c r="WSQ324" s="1"/>
      <c r="WSR324" s="1"/>
      <c r="WSS324" s="1"/>
      <c r="WST324" s="1"/>
      <c r="WSU324" s="1"/>
      <c r="WSV324" s="1"/>
      <c r="WSW324" s="1"/>
      <c r="WSX324" s="1"/>
      <c r="WSY324" s="1"/>
      <c r="WSZ324" s="1"/>
      <c r="WTA324" s="1"/>
      <c r="WTB324" s="1"/>
      <c r="WTC324" s="1"/>
      <c r="WTD324" s="1"/>
      <c r="WTE324" s="1"/>
      <c r="WTF324" s="1"/>
      <c r="WTG324" s="1"/>
      <c r="WTH324" s="1"/>
      <c r="WTI324" s="1"/>
      <c r="WTJ324" s="1"/>
      <c r="WTK324" s="1"/>
      <c r="WTL324" s="1"/>
      <c r="WTM324" s="1"/>
      <c r="WTN324" s="1"/>
      <c r="WTO324" s="1"/>
      <c r="WTP324" s="1"/>
      <c r="WTQ324" s="1"/>
      <c r="WTR324" s="1"/>
      <c r="WTS324" s="1"/>
      <c r="WTT324" s="1"/>
      <c r="WTU324" s="1"/>
      <c r="WTV324" s="1"/>
      <c r="WTW324" s="1"/>
      <c r="WTX324" s="1"/>
      <c r="WTY324" s="1"/>
      <c r="WTZ324" s="1"/>
      <c r="WUA324" s="1"/>
      <c r="WUB324" s="1"/>
      <c r="WUC324" s="1"/>
      <c r="WUD324" s="1"/>
      <c r="WUE324" s="1"/>
      <c r="WUF324" s="1"/>
      <c r="WUG324" s="1"/>
      <c r="WUH324" s="1"/>
      <c r="WUI324" s="1"/>
      <c r="WUJ324" s="1"/>
      <c r="WUK324" s="1"/>
      <c r="WUL324" s="1"/>
      <c r="WUM324" s="1"/>
      <c r="WUN324" s="1"/>
      <c r="WUO324" s="1"/>
      <c r="WUP324" s="1"/>
      <c r="WUQ324" s="1"/>
      <c r="WUR324" s="1"/>
      <c r="WUS324" s="1"/>
      <c r="WUT324" s="1"/>
      <c r="WUU324" s="1"/>
      <c r="WUV324" s="1"/>
      <c r="WUW324" s="1"/>
      <c r="WUX324" s="1"/>
      <c r="WUY324" s="1"/>
      <c r="WUZ324" s="1"/>
      <c r="WVA324" s="1"/>
      <c r="WVB324" s="1"/>
      <c r="WVC324" s="1"/>
      <c r="WVD324" s="1"/>
      <c r="WVE324" s="1"/>
      <c r="WVF324" s="1"/>
      <c r="WVG324" s="1"/>
      <c r="WVH324" s="1"/>
      <c r="WVI324" s="1"/>
      <c r="WVJ324" s="1"/>
      <c r="WVK324" s="1"/>
      <c r="WVL324" s="1"/>
      <c r="WVM324" s="1"/>
      <c r="WVN324" s="1"/>
      <c r="WVO324" s="1"/>
      <c r="WVP324" s="1"/>
      <c r="WVQ324" s="1"/>
      <c r="WVR324" s="1"/>
      <c r="WVS324" s="1"/>
      <c r="WVT324" s="1"/>
      <c r="WVU324" s="1"/>
      <c r="WVV324" s="1"/>
      <c r="WVW324" s="1"/>
      <c r="WVX324" s="1"/>
      <c r="WVY324" s="1"/>
      <c r="WVZ324" s="1"/>
      <c r="WWA324" s="1"/>
      <c r="WWB324" s="1"/>
      <c r="WWC324" s="1"/>
      <c r="WWD324" s="1"/>
      <c r="WWE324" s="1"/>
      <c r="WWF324" s="1"/>
      <c r="WWG324" s="1"/>
      <c r="WWH324" s="1"/>
      <c r="WWI324" s="1"/>
      <c r="WWJ324" s="1"/>
      <c r="WWK324" s="1"/>
      <c r="WWL324" s="1"/>
      <c r="WWM324" s="1"/>
      <c r="WWN324" s="1"/>
      <c r="WWO324" s="1"/>
      <c r="WWP324" s="1"/>
      <c r="WWQ324" s="1"/>
      <c r="WWR324" s="1"/>
      <c r="WWS324" s="1"/>
      <c r="WWT324" s="1"/>
      <c r="WWU324" s="1"/>
      <c r="WWV324" s="1"/>
      <c r="WWW324" s="1"/>
      <c r="WWX324" s="1"/>
      <c r="WWY324" s="1"/>
      <c r="WWZ324" s="1"/>
      <c r="WXA324" s="1"/>
      <c r="WXB324" s="1"/>
      <c r="WXC324" s="1"/>
      <c r="WXD324" s="1"/>
      <c r="WXE324" s="1"/>
      <c r="WXF324" s="1"/>
      <c r="WXG324" s="1"/>
      <c r="WXH324" s="1"/>
      <c r="WXI324" s="1"/>
      <c r="WXJ324" s="1"/>
      <c r="WXK324" s="1"/>
      <c r="WXL324" s="1"/>
      <c r="WXM324" s="1"/>
      <c r="WXN324" s="1"/>
      <c r="WXO324" s="1"/>
      <c r="WXP324" s="1"/>
      <c r="WXQ324" s="1"/>
      <c r="WXR324" s="1"/>
      <c r="WXS324" s="1"/>
      <c r="WXT324" s="1"/>
      <c r="WXU324" s="1"/>
      <c r="WXV324" s="1"/>
      <c r="WXW324" s="1"/>
      <c r="WXX324" s="1"/>
      <c r="WXY324" s="1"/>
      <c r="WXZ324" s="1"/>
      <c r="WYA324" s="1"/>
      <c r="WYB324" s="1"/>
      <c r="WYC324" s="1"/>
      <c r="WYD324" s="1"/>
      <c r="WYE324" s="1"/>
      <c r="WYF324" s="1"/>
      <c r="WYG324" s="1"/>
      <c r="WYH324" s="1"/>
      <c r="WYI324" s="1"/>
      <c r="WYJ324" s="1"/>
      <c r="WYK324" s="1"/>
      <c r="WYL324" s="1"/>
      <c r="WYM324" s="1"/>
      <c r="WYN324" s="1"/>
      <c r="WYO324" s="1"/>
      <c r="WYP324" s="1"/>
      <c r="WYQ324" s="1"/>
      <c r="WYR324" s="1"/>
      <c r="WYS324" s="1"/>
      <c r="WYT324" s="1"/>
      <c r="WYU324" s="1"/>
      <c r="WYV324" s="1"/>
      <c r="WYW324" s="1"/>
      <c r="WYX324" s="1"/>
      <c r="WYY324" s="1"/>
      <c r="WYZ324" s="1"/>
      <c r="WZA324" s="1"/>
      <c r="WZB324" s="1"/>
      <c r="WZC324" s="1"/>
      <c r="WZD324" s="1"/>
      <c r="WZE324" s="1"/>
      <c r="WZF324" s="1"/>
      <c r="WZG324" s="1"/>
      <c r="WZH324" s="1"/>
      <c r="WZI324" s="1"/>
      <c r="WZJ324" s="1"/>
      <c r="WZK324" s="1"/>
      <c r="WZL324" s="1"/>
      <c r="WZM324" s="1"/>
      <c r="WZN324" s="1"/>
      <c r="WZO324" s="1"/>
      <c r="WZP324" s="1"/>
      <c r="WZQ324" s="1"/>
      <c r="WZR324" s="1"/>
      <c r="WZS324" s="1"/>
      <c r="WZT324" s="1"/>
      <c r="WZU324" s="1"/>
      <c r="WZV324" s="1"/>
      <c r="WZW324" s="1"/>
      <c r="WZX324" s="1"/>
      <c r="WZY324" s="1"/>
      <c r="WZZ324" s="1"/>
      <c r="XAA324" s="1"/>
      <c r="XAB324" s="1"/>
      <c r="XAC324" s="1"/>
      <c r="XAD324" s="1"/>
      <c r="XAE324" s="1"/>
      <c r="XAF324" s="1"/>
      <c r="XAG324" s="1"/>
      <c r="XAH324" s="1"/>
      <c r="XAI324" s="1"/>
      <c r="XAJ324" s="1"/>
      <c r="XAK324" s="1"/>
      <c r="XAL324" s="1"/>
      <c r="XAM324" s="1"/>
      <c r="XAN324" s="1"/>
      <c r="XAO324" s="1"/>
      <c r="XAP324" s="1"/>
      <c r="XAQ324" s="1"/>
      <c r="XAR324" s="1"/>
      <c r="XAS324" s="1"/>
      <c r="XAT324" s="1"/>
      <c r="XAU324" s="1"/>
      <c r="XAV324" s="1"/>
      <c r="XAW324" s="1"/>
      <c r="XAX324" s="1"/>
      <c r="XAY324" s="1"/>
      <c r="XAZ324" s="1"/>
      <c r="XBA324" s="1"/>
      <c r="XBB324" s="1"/>
      <c r="XBC324" s="1"/>
      <c r="XBD324" s="1"/>
      <c r="XBE324" s="1"/>
      <c r="XBF324" s="1"/>
      <c r="XBG324" s="1"/>
      <c r="XBH324" s="1"/>
      <c r="XBI324" s="1"/>
      <c r="XBJ324" s="1"/>
      <c r="XBK324" s="1"/>
      <c r="XBL324" s="1"/>
      <c r="XBM324" s="1"/>
      <c r="XBN324" s="1"/>
      <c r="XBO324" s="1"/>
      <c r="XBP324" s="1"/>
      <c r="XBQ324" s="1"/>
      <c r="XBR324" s="1"/>
      <c r="XBS324" s="1"/>
      <c r="XBT324" s="1"/>
      <c r="XBU324" s="1"/>
      <c r="XBV324" s="1"/>
      <c r="XBW324" s="1"/>
      <c r="XBX324" s="1"/>
      <c r="XBY324" s="1"/>
      <c r="XBZ324" s="1"/>
      <c r="XCA324" s="1"/>
      <c r="XCB324" s="1"/>
      <c r="XCC324" s="1"/>
      <c r="XCD324" s="1"/>
      <c r="XCE324" s="1"/>
      <c r="XCF324" s="1"/>
      <c r="XCG324" s="1"/>
      <c r="XCH324" s="1"/>
      <c r="XCI324" s="1"/>
      <c r="XCJ324" s="1"/>
      <c r="XCK324" s="1"/>
      <c r="XCL324" s="1"/>
      <c r="XCM324" s="1"/>
      <c r="XCN324" s="1"/>
      <c r="XCO324" s="1"/>
      <c r="XCP324" s="1"/>
      <c r="XCQ324" s="1"/>
      <c r="XCR324" s="1"/>
      <c r="XCS324" s="1"/>
      <c r="XCT324" s="1"/>
      <c r="XCU324" s="1"/>
      <c r="XCV324" s="1"/>
      <c r="XCW324" s="1"/>
      <c r="XCX324" s="1"/>
      <c r="XCY324" s="1"/>
      <c r="XCZ324" s="1"/>
      <c r="XDA324" s="1"/>
      <c r="XDB324" s="1"/>
      <c r="XDC324" s="1"/>
      <c r="XDD324" s="1"/>
      <c r="XDE324" s="1"/>
    </row>
    <row r="325" spans="1:16333" s="2" customFormat="1" ht="14.5" x14ac:dyDescent="0.35">
      <c r="A325" s="1" t="str">
        <f t="shared" si="30"/>
        <v>U20</v>
      </c>
      <c r="B325" s="2">
        <v>200</v>
      </c>
      <c r="C325" s="1" t="s">
        <v>55</v>
      </c>
      <c r="D325" s="1" t="s">
        <v>56</v>
      </c>
      <c r="E325" s="19" t="s">
        <v>12</v>
      </c>
      <c r="F325" s="20">
        <v>24.02</v>
      </c>
      <c r="G325" s="27">
        <v>43590</v>
      </c>
      <c r="H325" s="1" t="s">
        <v>335</v>
      </c>
      <c r="I325" s="1" t="s">
        <v>316</v>
      </c>
      <c r="J325" s="15" t="str">
        <f t="shared" si="31"/>
        <v/>
      </c>
      <c r="K325" s="15" t="str">
        <f>IF(AND(B325=100, OR(AND(E325='club records'!$B$6, F325&lt;='club records'!$C$6), AND(E325='club records'!$B$7, F325&lt;='club records'!$C$7), AND(E325='club records'!$B$8, F325&lt;='club records'!$C$8), AND(E325='club records'!$B$9, F325&lt;='club records'!$C$9), AND(E325='club records'!$B$10, F325&lt;='club records'!$C$10))), "CR", " ")</f>
        <v xml:space="preserve"> </v>
      </c>
      <c r="L325" s="15" t="str">
        <f>IF(AND(B325=200, OR(AND(E325='club records'!$B$11, F325&lt;='club records'!$C$11), AND(E325='club records'!$B$12, F325&lt;='club records'!$C$12), AND(E325='club records'!$B$13, F325&lt;='club records'!$C$13), AND(E325='club records'!$B$14, F325&lt;='club records'!$C$14), AND(E325='club records'!$B$15, F325&lt;='club records'!$C$15))), "CR", " ")</f>
        <v xml:space="preserve"> </v>
      </c>
      <c r="M325" s="15" t="str">
        <f>IF(AND(B325=300, OR(AND(E325='club records'!$B$16, F325&lt;='club records'!$C$16), AND(E325='club records'!$B$17, F325&lt;='club records'!$C$17))), "CR", " ")</f>
        <v xml:space="preserve"> </v>
      </c>
      <c r="N325" s="15" t="str">
        <f>IF(AND(B325=400, OR(AND(E325='club records'!$B$18, F325&lt;='club records'!$C$18), AND(E325='club records'!$B$19, F325&lt;='club records'!$C$19), AND(E325='club records'!$B$20, F325&lt;='club records'!$C$20), AND(E325='club records'!$B$21, F325&lt;='club records'!$C$21))), "CR", " ")</f>
        <v xml:space="preserve"> </v>
      </c>
      <c r="O325" s="15" t="str">
        <f>IF(AND(B325=800, OR(AND(E325='club records'!$B$22, F325&lt;='club records'!$C$22), AND(E325='club records'!$B$23, F325&lt;='club records'!$C$23), AND(E325='club records'!$B$24, F325&lt;='club records'!$C$24), AND(E325='club records'!$B$25, F325&lt;='club records'!$C$25), AND(E325='club records'!$B$26, F325&lt;='club records'!$C$26))), "CR", " ")</f>
        <v xml:space="preserve"> </v>
      </c>
      <c r="P325" s="15" t="str">
        <f>IF(AND(B325=1000, OR(AND(E325='club records'!$B$27, F325&lt;='club records'!$C$27), AND(E325='club records'!$B$28, F325&lt;='club records'!$C$28))), "CR", " ")</f>
        <v xml:space="preserve"> </v>
      </c>
      <c r="Q325" s="15" t="str">
        <f>IF(AND(B325=1500, OR(AND(E325='club records'!$B$29, F325&lt;='club records'!$C$29), AND(E325='club records'!$B$30, F325&lt;='club records'!$C$30), AND(E325='club records'!$B$31, F325&lt;='club records'!$C$31), AND(E325='club records'!$B$32, F325&lt;='club records'!$C$32), AND(E325='club records'!$B$33, F325&lt;='club records'!$C$33))), "CR", " ")</f>
        <v xml:space="preserve"> </v>
      </c>
      <c r="R325" s="15" t="str">
        <f>IF(AND(B325="1600 (Mile)",OR(AND(E325='club records'!$B$34,F325&lt;='club records'!$C$34),AND(E325='club records'!$B$35,F325&lt;='club records'!$C$35),AND(E325='club records'!$B$36,F325&lt;='club records'!$C$36),AND(E325='club records'!$B$37,F325&lt;='club records'!$C$37))),"CR"," ")</f>
        <v xml:space="preserve"> </v>
      </c>
      <c r="S325" s="15" t="str">
        <f>IF(AND(B325=3000, OR(AND(E325='club records'!$B$38, F325&lt;='club records'!$C$38), AND(E325='club records'!$B$39, F325&lt;='club records'!$C$39), AND(E325='club records'!$B$40, F325&lt;='club records'!$C$40), AND(E325='club records'!$B$41, F325&lt;='club records'!$C$41))), "CR", " ")</f>
        <v xml:space="preserve"> </v>
      </c>
      <c r="T325" s="15" t="str">
        <f>IF(AND(B325=5000, OR(AND(E325='club records'!$B$42, F325&lt;='club records'!$C$42), AND(E325='club records'!$B$43, F325&lt;='club records'!$C$43))), "CR", " ")</f>
        <v xml:space="preserve"> </v>
      </c>
      <c r="U325" s="14" t="str">
        <f>IF(AND(B325=10000, OR(AND(E325='club records'!$B$44, F325&lt;='club records'!$C$44), AND(E325='club records'!$B$45, F325&lt;='club records'!$C$45))), "CR", " ")</f>
        <v xml:space="preserve"> </v>
      </c>
      <c r="V325" s="14" t="str">
        <f>IF(AND(B325="high jump", OR(AND(E325='club records'!$F$1, F325&gt;='club records'!$G$1), AND(E325='club records'!$F$2, F325&gt;='club records'!$G$2), AND(E325='club records'!$F$3, F325&gt;='club records'!$G$3), AND(E325='club records'!$F$4, F325&gt;='club records'!$G$4), AND(E325='club records'!$F$5, F325&gt;='club records'!$G$5))), "CR", " ")</f>
        <v xml:space="preserve"> </v>
      </c>
      <c r="W325" s="14" t="str">
        <f>IF(AND(B325="long jump", OR(AND(E325='club records'!$F$6, F325&gt;='club records'!$G$6), AND(E325='club records'!$F$7, F325&gt;='club records'!$G$7), AND(E325='club records'!$F$8, F325&gt;='club records'!$G$8), AND(E325='club records'!$F$9, F325&gt;='club records'!$G$9), AND(E325='club records'!$F$10, F325&gt;='club records'!$G$10))), "CR", " ")</f>
        <v xml:space="preserve"> </v>
      </c>
      <c r="X325" s="14" t="str">
        <f>IF(AND(B325="triple jump", OR(AND(E325='club records'!$F$11, F325&gt;='club records'!$G$11), AND(E325='club records'!$F$12, F325&gt;='club records'!$G$12), AND(E325='club records'!$F$13, F325&gt;='club records'!$G$13), AND(E325='club records'!$F$14, F325&gt;='club records'!$G$14), AND(E325='club records'!$F$15, F325&gt;='club records'!$G$15))), "CR", " ")</f>
        <v xml:space="preserve"> </v>
      </c>
      <c r="Y325" s="14" t="str">
        <f>IF(AND(B325="pole vault", OR(AND(E325='club records'!$F$16, F325&gt;='club records'!$G$16), AND(E325='club records'!$F$17, F325&gt;='club records'!$G$17), AND(E325='club records'!$F$18, F325&gt;='club records'!$G$18), AND(E325='club records'!$F$19, F325&gt;='club records'!$G$19), AND(E325='club records'!$F$20, F325&gt;='club records'!$G$20))), "CR", " ")</f>
        <v xml:space="preserve"> </v>
      </c>
      <c r="Z325" s="14" t="str">
        <f>IF(AND(B325="discus 1", E325='club records'!$F$21, F325&gt;='club records'!$G$21), "CR", " ")</f>
        <v xml:space="preserve"> </v>
      </c>
      <c r="AA325" s="14" t="str">
        <f>IF(AND(B325="discus 1.25", E325='club records'!$F$22, F325&gt;='club records'!$G$22), "CR", " ")</f>
        <v xml:space="preserve"> </v>
      </c>
      <c r="AB325" s="14" t="str">
        <f>IF(AND(B325="discus 1.5", E325='club records'!$F$23, F325&gt;='club records'!$G$23), "CR", " ")</f>
        <v xml:space="preserve"> </v>
      </c>
      <c r="AC325" s="14" t="str">
        <f>IF(AND(B325="discus 1.75", E325='club records'!$F$24, F325&gt;='club records'!$G$24), "CR", " ")</f>
        <v xml:space="preserve"> </v>
      </c>
      <c r="AD325" s="14" t="str">
        <f>IF(AND(B325="discus 2", E325='club records'!$F$25, F325&gt;='club records'!$G$25), "CR", " ")</f>
        <v xml:space="preserve"> </v>
      </c>
      <c r="AE325" s="14" t="str">
        <f>IF(AND(B325="hammer 4", E325='club records'!$F$27, F325&gt;='club records'!$G$27), "CR", " ")</f>
        <v xml:space="preserve"> </v>
      </c>
      <c r="AF325" s="14" t="str">
        <f>IF(AND(B325="hammer 5", E325='club records'!$F$28, F325&gt;='club records'!$G$28), "CR", " ")</f>
        <v xml:space="preserve"> </v>
      </c>
      <c r="AG325" s="14" t="str">
        <f>IF(AND(B325="hammer 6", E325='club records'!$F$29, F325&gt;='club records'!$G$29), "CR", " ")</f>
        <v xml:space="preserve"> </v>
      </c>
      <c r="AH325" s="14" t="str">
        <f>IF(AND(B325="hammer 7.26", E325='club records'!$F$30, F325&gt;='club records'!$G$30), "CR", " ")</f>
        <v xml:space="preserve"> </v>
      </c>
      <c r="AI325" s="14" t="str">
        <f>IF(AND(B325="javelin 400", E325='club records'!$F$31, F325&gt;='club records'!$G$31), "CR", " ")</f>
        <v xml:space="preserve"> </v>
      </c>
      <c r="AJ325" s="14" t="str">
        <f>IF(AND(B325="javelin 600", E325='club records'!$F$32, F325&gt;='club records'!$G$32), "CR", " ")</f>
        <v xml:space="preserve"> </v>
      </c>
      <c r="AK325" s="14" t="str">
        <f>IF(AND(B325="javelin 700", E325='club records'!$F$33, F325&gt;='club records'!$G$33), "CR", " ")</f>
        <v xml:space="preserve"> </v>
      </c>
      <c r="AL325" s="14" t="str">
        <f>IF(AND(B325="javelin 800", OR(AND(E325='club records'!$F$34, F325&gt;='club records'!$G$34), AND(E325='club records'!$F$35, F325&gt;='club records'!$G$35))), "CR", " ")</f>
        <v xml:space="preserve"> </v>
      </c>
      <c r="AM325" s="14" t="str">
        <f>IF(AND(B325="shot 3", E325='club records'!$F$36, F325&gt;='club records'!$G$36), "CR", " ")</f>
        <v xml:space="preserve"> </v>
      </c>
      <c r="AN325" s="14" t="str">
        <f>IF(AND(B325="shot 4", E325='club records'!$F$37, F325&gt;='club records'!$G$37), "CR", " ")</f>
        <v xml:space="preserve"> </v>
      </c>
      <c r="AO325" s="14" t="str">
        <f>IF(AND(B325="shot 5", E325='club records'!$F$38, F325&gt;='club records'!$G$38), "CR", " ")</f>
        <v xml:space="preserve"> </v>
      </c>
      <c r="AP325" s="14" t="str">
        <f>IF(AND(B325="shot 6", E325='club records'!$F$39, F325&gt;='club records'!$G$39), "CR", " ")</f>
        <v xml:space="preserve"> </v>
      </c>
      <c r="AQ325" s="14" t="str">
        <f>IF(AND(B325="shot 7.26", E325='club records'!$F$40, F325&gt;='club records'!$G$40), "CR", " ")</f>
        <v xml:space="preserve"> </v>
      </c>
      <c r="AR325" s="14" t="str">
        <f>IF(AND(B325="60H",OR(AND(E325='club records'!$J$1,F325&lt;='club records'!$K$1),AND(E325='club records'!$J$2,F325&lt;='club records'!$K$2),AND(E325='club records'!$J$3,F325&lt;='club records'!$K$3),AND(E325='club records'!$J$4,F325&lt;='club records'!$K$4),AND(E325='club records'!$J$5,F325&lt;='club records'!$K$5))),"CR"," ")</f>
        <v xml:space="preserve"> </v>
      </c>
      <c r="AS325" s="14" t="str">
        <f>IF(AND(B325="75H", AND(E325='club records'!$J$6, F325&lt;='club records'!$K$6)), "CR", " ")</f>
        <v xml:space="preserve"> </v>
      </c>
      <c r="AT325" s="14" t="str">
        <f>IF(AND(B325="80H", AND(E325='club records'!$J$7, F325&lt;='club records'!$K$7)), "CR", " ")</f>
        <v xml:space="preserve"> </v>
      </c>
      <c r="AU325" s="14" t="str">
        <f>IF(AND(B325="100H", AND(E325='club records'!$J$8, F325&lt;='club records'!$K$8)), "CR", " ")</f>
        <v xml:space="preserve"> </v>
      </c>
      <c r="AV325" s="14" t="str">
        <f>IF(AND(B325="110H", OR(AND(E325='club records'!$J$9, F325&lt;='club records'!$K$9), AND(E325='club records'!$J$10, F325&lt;='club records'!$K$10))), "CR", " ")</f>
        <v xml:space="preserve"> </v>
      </c>
      <c r="AW325" s="14" t="str">
        <f>IF(AND(B325="400H", OR(AND(E325='club records'!$J$11, F325&lt;='club records'!$K$11), AND(E325='club records'!$J$12, F325&lt;='club records'!$K$12), AND(E325='club records'!$J$13, F325&lt;='club records'!$K$13), AND(E325='club records'!$J$14, F325&lt;='club records'!$K$14))), "CR", " ")</f>
        <v xml:space="preserve"> </v>
      </c>
      <c r="AX325" s="14" t="str">
        <f>IF(AND(B325="1500SC", AND(E325='club records'!$J$15, F325&lt;='club records'!$K$15)), "CR", " ")</f>
        <v xml:space="preserve"> </v>
      </c>
      <c r="AY325" s="14" t="str">
        <f>IF(AND(B325="2000SC", OR(AND(E325='club records'!$J$17, F325&lt;='club records'!$K$17), AND(E325='club records'!$J$18, F325&lt;='club records'!$K$18))), "CR", " ")</f>
        <v xml:space="preserve"> </v>
      </c>
      <c r="AZ325" s="14" t="str">
        <f>IF(AND(B325="3000SC", OR(AND(E325='club records'!$J$20, F325&lt;='club records'!$K$20), AND(E325='club records'!$J$21, F325&lt;='club records'!$K$21))), "CR", " ")</f>
        <v xml:space="preserve"> </v>
      </c>
      <c r="BA325" s="15" t="str">
        <f>IF(AND(B325="4x100", OR(AND(E325='club records'!$N$1, F325&lt;='club records'!$O$1), AND(E325='club records'!$N$2, F325&lt;='club records'!$O$2), AND(E325='club records'!$N$3, F325&lt;='club records'!$O$3), AND(E325='club records'!$N$4, F325&lt;='club records'!$O$4), AND(E325='club records'!$N$5, F325&lt;='club records'!$O$5))), "CR", " ")</f>
        <v xml:space="preserve"> </v>
      </c>
      <c r="BB325" s="15" t="str">
        <f>IF(AND(B325="4x200", OR(AND(E325='club records'!$N$6, F325&lt;='club records'!$O$6), AND(E325='club records'!$N$7, F325&lt;='club records'!$O$7), AND(E325='club records'!$N$8, F325&lt;='club records'!$O$8), AND(E325='club records'!$N$9, F325&lt;='club records'!$O$9), AND(E325='club records'!$N$10, F325&lt;='club records'!$O$10))), "CR", " ")</f>
        <v xml:space="preserve"> </v>
      </c>
      <c r="BC325" s="15" t="str">
        <f>IF(AND(B325="4x300", AND(E325='club records'!$N$11, F325&lt;='club records'!$O$11)), "CR", " ")</f>
        <v xml:space="preserve"> </v>
      </c>
      <c r="BD325" s="15" t="str">
        <f>IF(AND(B325="4x400", OR(AND(E325='club records'!$N$12, F325&lt;='club records'!$O$12), AND(E325='club records'!$N$13, F325&lt;='club records'!$O$13), AND(E325='club records'!$N$14, F325&lt;='club records'!$O$14), AND(E325='club records'!$N$15, F325&lt;='club records'!$O$15))), "CR", " ")</f>
        <v xml:space="preserve"> </v>
      </c>
      <c r="BE325" s="15" t="str">
        <f>IF(AND(B325="3x800", OR(AND(E325='club records'!$N$16, F325&lt;='club records'!$O$16), AND(E325='club records'!$N$17, F325&lt;='club records'!$O$17), AND(E325='club records'!$N$18, F325&lt;='club records'!$O$18))), "CR", " ")</f>
        <v xml:space="preserve"> </v>
      </c>
      <c r="BF325" s="15" t="str">
        <f>IF(AND(B325="pentathlon", OR(AND(E325='club records'!$N$21, F325&gt;='club records'!$O$21), AND(E325='club records'!$N$22, F325&gt;='club records'!$O$22),AND(E325='club records'!$N$23, F325&gt;='club records'!$O$23),AND(E325='club records'!$N$24, F325&gt;='club records'!$O$24))), "CR", " ")</f>
        <v xml:space="preserve"> </v>
      </c>
      <c r="BG325" s="15" t="str">
        <f>IF(AND(B325="heptathlon", OR(AND(E325='club records'!$N$26, F325&gt;='club records'!$O$26), AND(E325='club records'!$N$27, F325&gt;='club records'!$O$27))), "CR", " ")</f>
        <v xml:space="preserve"> </v>
      </c>
      <c r="BH325" s="15" t="str">
        <f>IF(AND(B325="decathlon", OR(AND(E325='club records'!$N$29, F325&gt;='club records'!$O$29), AND(E325='club records'!$N$30, F325&gt;='club records'!$O$30),AND(E325='club records'!$N$31, F325&gt;='club records'!$O$31))), "CR", " ")</f>
        <v xml:space="preserve"> </v>
      </c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  <c r="ANR325" s="1"/>
      <c r="ANS325" s="1"/>
      <c r="ANT325" s="1"/>
      <c r="ANU325" s="1"/>
      <c r="ANV325" s="1"/>
      <c r="ANW325" s="1"/>
      <c r="ANX325" s="1"/>
      <c r="ANY325" s="1"/>
      <c r="ANZ325" s="1"/>
      <c r="AOA325" s="1"/>
      <c r="AOB325" s="1"/>
      <c r="AOC325" s="1"/>
      <c r="AOD325" s="1"/>
      <c r="AOE325" s="1"/>
      <c r="AOF325" s="1"/>
      <c r="AOG325" s="1"/>
      <c r="AOH325" s="1"/>
      <c r="AOI325" s="1"/>
      <c r="AOJ325" s="1"/>
      <c r="AOK325" s="1"/>
      <c r="AOL325" s="1"/>
      <c r="AOM325" s="1"/>
      <c r="AON325" s="1"/>
      <c r="AOO325" s="1"/>
      <c r="AOP325" s="1"/>
      <c r="AOQ325" s="1"/>
      <c r="AOR325" s="1"/>
      <c r="AOS325" s="1"/>
      <c r="AOT325" s="1"/>
      <c r="AOU325" s="1"/>
      <c r="AOV325" s="1"/>
      <c r="AOW325" s="1"/>
      <c r="AOX325" s="1"/>
      <c r="AOY325" s="1"/>
      <c r="AOZ325" s="1"/>
      <c r="APA325" s="1"/>
      <c r="APB325" s="1"/>
      <c r="APC325" s="1"/>
      <c r="APD325" s="1"/>
      <c r="APE325" s="1"/>
      <c r="APF325" s="1"/>
      <c r="APG325" s="1"/>
      <c r="APH325" s="1"/>
      <c r="API325" s="1"/>
      <c r="APJ325" s="1"/>
      <c r="APK325" s="1"/>
      <c r="APL325" s="1"/>
      <c r="APM325" s="1"/>
      <c r="APN325" s="1"/>
      <c r="APO325" s="1"/>
      <c r="APP325" s="1"/>
      <c r="APQ325" s="1"/>
      <c r="APR325" s="1"/>
      <c r="APS325" s="1"/>
      <c r="APT325" s="1"/>
      <c r="APU325" s="1"/>
      <c r="APV325" s="1"/>
      <c r="APW325" s="1"/>
      <c r="APX325" s="1"/>
      <c r="APY325" s="1"/>
      <c r="APZ325" s="1"/>
      <c r="AQA325" s="1"/>
      <c r="AQB325" s="1"/>
      <c r="AQC325" s="1"/>
      <c r="AQD325" s="1"/>
      <c r="AQE325" s="1"/>
      <c r="AQF325" s="1"/>
      <c r="AQG325" s="1"/>
      <c r="AQH325" s="1"/>
      <c r="AQI325" s="1"/>
      <c r="AQJ325" s="1"/>
      <c r="AQK325" s="1"/>
      <c r="AQL325" s="1"/>
      <c r="AQM325" s="1"/>
      <c r="AQN325" s="1"/>
      <c r="AQO325" s="1"/>
      <c r="AQP325" s="1"/>
      <c r="AQQ325" s="1"/>
      <c r="AQR325" s="1"/>
      <c r="AQS325" s="1"/>
      <c r="AQT325" s="1"/>
      <c r="AQU325" s="1"/>
      <c r="AQV325" s="1"/>
      <c r="AQW325" s="1"/>
      <c r="AQX325" s="1"/>
      <c r="AQY325" s="1"/>
      <c r="AQZ325" s="1"/>
      <c r="ARA325" s="1"/>
      <c r="ARB325" s="1"/>
      <c r="ARC325" s="1"/>
      <c r="ARD325" s="1"/>
      <c r="ARE325" s="1"/>
      <c r="ARF325" s="1"/>
      <c r="ARG325" s="1"/>
      <c r="ARH325" s="1"/>
      <c r="ARI325" s="1"/>
      <c r="ARJ325" s="1"/>
      <c r="ARK325" s="1"/>
      <c r="ARL325" s="1"/>
      <c r="ARM325" s="1"/>
      <c r="ARN325" s="1"/>
      <c r="ARO325" s="1"/>
      <c r="ARP325" s="1"/>
      <c r="ARQ325" s="1"/>
      <c r="ARR325" s="1"/>
      <c r="ARS325" s="1"/>
      <c r="ART325" s="1"/>
      <c r="ARU325" s="1"/>
      <c r="ARV325" s="1"/>
      <c r="ARW325" s="1"/>
      <c r="ARX325" s="1"/>
      <c r="ARY325" s="1"/>
      <c r="ARZ325" s="1"/>
      <c r="ASA325" s="1"/>
      <c r="ASB325" s="1"/>
      <c r="ASC325" s="1"/>
      <c r="ASD325" s="1"/>
      <c r="ASE325" s="1"/>
      <c r="ASF325" s="1"/>
      <c r="ASG325" s="1"/>
      <c r="ASH325" s="1"/>
      <c r="ASI325" s="1"/>
      <c r="ASJ325" s="1"/>
      <c r="ASK325" s="1"/>
      <c r="ASL325" s="1"/>
      <c r="ASM325" s="1"/>
      <c r="ASN325" s="1"/>
      <c r="ASO325" s="1"/>
      <c r="ASP325" s="1"/>
      <c r="ASQ325" s="1"/>
      <c r="ASR325" s="1"/>
      <c r="ASS325" s="1"/>
      <c r="AST325" s="1"/>
      <c r="ASU325" s="1"/>
      <c r="ASV325" s="1"/>
      <c r="ASW325" s="1"/>
      <c r="ASX325" s="1"/>
      <c r="ASY325" s="1"/>
      <c r="ASZ325" s="1"/>
      <c r="ATA325" s="1"/>
      <c r="ATB325" s="1"/>
      <c r="ATC325" s="1"/>
      <c r="ATD325" s="1"/>
      <c r="ATE325" s="1"/>
      <c r="ATF325" s="1"/>
      <c r="ATG325" s="1"/>
      <c r="ATH325" s="1"/>
      <c r="ATI325" s="1"/>
      <c r="ATJ325" s="1"/>
      <c r="ATK325" s="1"/>
      <c r="ATL325" s="1"/>
      <c r="ATM325" s="1"/>
      <c r="ATN325" s="1"/>
      <c r="ATO325" s="1"/>
      <c r="ATP325" s="1"/>
      <c r="ATQ325" s="1"/>
      <c r="ATR325" s="1"/>
      <c r="ATS325" s="1"/>
      <c r="ATT325" s="1"/>
      <c r="ATU325" s="1"/>
      <c r="ATV325" s="1"/>
      <c r="ATW325" s="1"/>
      <c r="ATX325" s="1"/>
      <c r="ATY325" s="1"/>
      <c r="ATZ325" s="1"/>
      <c r="AUA325" s="1"/>
      <c r="AUB325" s="1"/>
      <c r="AUC325" s="1"/>
      <c r="AUD325" s="1"/>
      <c r="AUE325" s="1"/>
      <c r="AUF325" s="1"/>
      <c r="AUG325" s="1"/>
      <c r="AUH325" s="1"/>
      <c r="AUI325" s="1"/>
      <c r="AUJ325" s="1"/>
      <c r="AUK325" s="1"/>
      <c r="AUL325" s="1"/>
      <c r="AUM325" s="1"/>
      <c r="AUN325" s="1"/>
      <c r="AUO325" s="1"/>
      <c r="AUP325" s="1"/>
      <c r="AUQ325" s="1"/>
      <c r="AUR325" s="1"/>
      <c r="AUS325" s="1"/>
      <c r="AUT325" s="1"/>
      <c r="AUU325" s="1"/>
      <c r="AUV325" s="1"/>
      <c r="AUW325" s="1"/>
      <c r="AUX325" s="1"/>
      <c r="AUY325" s="1"/>
      <c r="AUZ325" s="1"/>
      <c r="AVA325" s="1"/>
      <c r="AVB325" s="1"/>
      <c r="AVC325" s="1"/>
      <c r="AVD325" s="1"/>
      <c r="AVE325" s="1"/>
      <c r="AVF325" s="1"/>
      <c r="AVG325" s="1"/>
      <c r="AVH325" s="1"/>
      <c r="AVI325" s="1"/>
      <c r="AVJ325" s="1"/>
      <c r="AVK325" s="1"/>
      <c r="AVL325" s="1"/>
      <c r="AVM325" s="1"/>
      <c r="AVN325" s="1"/>
      <c r="AVO325" s="1"/>
      <c r="AVP325" s="1"/>
      <c r="AVQ325" s="1"/>
      <c r="AVR325" s="1"/>
      <c r="AVS325" s="1"/>
      <c r="AVT325" s="1"/>
      <c r="AVU325" s="1"/>
      <c r="AVV325" s="1"/>
      <c r="AVW325" s="1"/>
      <c r="AVX325" s="1"/>
      <c r="AVY325" s="1"/>
      <c r="AVZ325" s="1"/>
      <c r="AWA325" s="1"/>
      <c r="AWB325" s="1"/>
      <c r="AWC325" s="1"/>
      <c r="AWD325" s="1"/>
      <c r="AWE325" s="1"/>
      <c r="AWF325" s="1"/>
      <c r="AWG325" s="1"/>
      <c r="AWH325" s="1"/>
      <c r="AWI325" s="1"/>
      <c r="AWJ325" s="1"/>
      <c r="AWK325" s="1"/>
      <c r="AWL325" s="1"/>
      <c r="AWM325" s="1"/>
      <c r="AWN325" s="1"/>
      <c r="AWO325" s="1"/>
      <c r="AWP325" s="1"/>
      <c r="AWQ325" s="1"/>
      <c r="AWR325" s="1"/>
      <c r="AWS325" s="1"/>
      <c r="AWT325" s="1"/>
      <c r="AWU325" s="1"/>
      <c r="AWV325" s="1"/>
      <c r="AWW325" s="1"/>
      <c r="AWX325" s="1"/>
      <c r="AWY325" s="1"/>
      <c r="AWZ325" s="1"/>
      <c r="AXA325" s="1"/>
      <c r="AXB325" s="1"/>
      <c r="AXC325" s="1"/>
      <c r="AXD325" s="1"/>
      <c r="AXE325" s="1"/>
      <c r="AXF325" s="1"/>
      <c r="AXG325" s="1"/>
      <c r="AXH325" s="1"/>
      <c r="AXI325" s="1"/>
      <c r="AXJ325" s="1"/>
      <c r="AXK325" s="1"/>
      <c r="AXL325" s="1"/>
      <c r="AXM325" s="1"/>
      <c r="AXN325" s="1"/>
      <c r="AXO325" s="1"/>
      <c r="AXP325" s="1"/>
      <c r="AXQ325" s="1"/>
      <c r="AXR325" s="1"/>
      <c r="AXS325" s="1"/>
      <c r="AXT325" s="1"/>
      <c r="AXU325" s="1"/>
      <c r="AXV325" s="1"/>
      <c r="AXW325" s="1"/>
      <c r="AXX325" s="1"/>
      <c r="AXY325" s="1"/>
      <c r="AXZ325" s="1"/>
      <c r="AYA325" s="1"/>
      <c r="AYB325" s="1"/>
      <c r="AYC325" s="1"/>
      <c r="AYD325" s="1"/>
      <c r="AYE325" s="1"/>
      <c r="AYF325" s="1"/>
      <c r="AYG325" s="1"/>
      <c r="AYH325" s="1"/>
      <c r="AYI325" s="1"/>
      <c r="AYJ325" s="1"/>
      <c r="AYK325" s="1"/>
      <c r="AYL325" s="1"/>
      <c r="AYM325" s="1"/>
      <c r="AYN325" s="1"/>
      <c r="AYO325" s="1"/>
      <c r="AYP325" s="1"/>
      <c r="AYQ325" s="1"/>
      <c r="AYR325" s="1"/>
      <c r="AYS325" s="1"/>
      <c r="AYT325" s="1"/>
      <c r="AYU325" s="1"/>
      <c r="AYV325" s="1"/>
      <c r="AYW325" s="1"/>
      <c r="AYX325" s="1"/>
      <c r="AYY325" s="1"/>
      <c r="AYZ325" s="1"/>
      <c r="AZA325" s="1"/>
      <c r="AZB325" s="1"/>
      <c r="AZC325" s="1"/>
      <c r="AZD325" s="1"/>
      <c r="AZE325" s="1"/>
      <c r="AZF325" s="1"/>
      <c r="AZG325" s="1"/>
      <c r="AZH325" s="1"/>
      <c r="AZI325" s="1"/>
      <c r="AZJ325" s="1"/>
      <c r="AZK325" s="1"/>
      <c r="AZL325" s="1"/>
      <c r="AZM325" s="1"/>
      <c r="AZN325" s="1"/>
      <c r="AZO325" s="1"/>
      <c r="AZP325" s="1"/>
      <c r="AZQ325" s="1"/>
      <c r="AZR325" s="1"/>
      <c r="AZS325" s="1"/>
      <c r="AZT325" s="1"/>
      <c r="AZU325" s="1"/>
      <c r="AZV325" s="1"/>
      <c r="AZW325" s="1"/>
      <c r="AZX325" s="1"/>
      <c r="AZY325" s="1"/>
      <c r="AZZ325" s="1"/>
      <c r="BAA325" s="1"/>
      <c r="BAB325" s="1"/>
      <c r="BAC325" s="1"/>
      <c r="BAD325" s="1"/>
      <c r="BAE325" s="1"/>
      <c r="BAF325" s="1"/>
      <c r="BAG325" s="1"/>
      <c r="BAH325" s="1"/>
      <c r="BAI325" s="1"/>
      <c r="BAJ325" s="1"/>
      <c r="BAK325" s="1"/>
      <c r="BAL325" s="1"/>
      <c r="BAM325" s="1"/>
      <c r="BAN325" s="1"/>
      <c r="BAO325" s="1"/>
      <c r="BAP325" s="1"/>
      <c r="BAQ325" s="1"/>
      <c r="BAR325" s="1"/>
      <c r="BAS325" s="1"/>
      <c r="BAT325" s="1"/>
      <c r="BAU325" s="1"/>
      <c r="BAV325" s="1"/>
      <c r="BAW325" s="1"/>
      <c r="BAX325" s="1"/>
      <c r="BAY325" s="1"/>
      <c r="BAZ325" s="1"/>
      <c r="BBA325" s="1"/>
      <c r="BBB325" s="1"/>
      <c r="BBC325" s="1"/>
      <c r="BBD325" s="1"/>
      <c r="BBE325" s="1"/>
      <c r="BBF325" s="1"/>
      <c r="BBG325" s="1"/>
      <c r="BBH325" s="1"/>
      <c r="BBI325" s="1"/>
      <c r="BBJ325" s="1"/>
      <c r="BBK325" s="1"/>
      <c r="BBL325" s="1"/>
      <c r="BBM325" s="1"/>
      <c r="BBN325" s="1"/>
      <c r="BBO325" s="1"/>
      <c r="BBP325" s="1"/>
      <c r="BBQ325" s="1"/>
      <c r="BBR325" s="1"/>
      <c r="BBS325" s="1"/>
      <c r="BBT325" s="1"/>
      <c r="BBU325" s="1"/>
      <c r="BBV325" s="1"/>
      <c r="BBW325" s="1"/>
      <c r="BBX325" s="1"/>
      <c r="BBY325" s="1"/>
      <c r="BBZ325" s="1"/>
      <c r="BCA325" s="1"/>
      <c r="BCB325" s="1"/>
      <c r="BCC325" s="1"/>
      <c r="BCD325" s="1"/>
      <c r="BCE325" s="1"/>
      <c r="BCF325" s="1"/>
      <c r="BCG325" s="1"/>
      <c r="BCH325" s="1"/>
      <c r="BCI325" s="1"/>
      <c r="BCJ325" s="1"/>
      <c r="BCK325" s="1"/>
      <c r="BCL325" s="1"/>
      <c r="BCM325" s="1"/>
      <c r="BCN325" s="1"/>
      <c r="BCO325" s="1"/>
      <c r="BCP325" s="1"/>
      <c r="BCQ325" s="1"/>
      <c r="BCR325" s="1"/>
      <c r="BCS325" s="1"/>
      <c r="BCT325" s="1"/>
      <c r="BCU325" s="1"/>
      <c r="BCV325" s="1"/>
      <c r="BCW325" s="1"/>
      <c r="BCX325" s="1"/>
      <c r="BCY325" s="1"/>
      <c r="BCZ325" s="1"/>
      <c r="BDA325" s="1"/>
      <c r="BDB325" s="1"/>
      <c r="BDC325" s="1"/>
      <c r="BDD325" s="1"/>
      <c r="BDE325" s="1"/>
      <c r="BDF325" s="1"/>
      <c r="BDG325" s="1"/>
      <c r="BDH325" s="1"/>
      <c r="BDI325" s="1"/>
      <c r="BDJ325" s="1"/>
      <c r="BDK325" s="1"/>
      <c r="BDL325" s="1"/>
      <c r="BDM325" s="1"/>
      <c r="BDN325" s="1"/>
      <c r="BDO325" s="1"/>
      <c r="BDP325" s="1"/>
      <c r="BDQ325" s="1"/>
      <c r="BDR325" s="1"/>
      <c r="BDS325" s="1"/>
      <c r="BDT325" s="1"/>
      <c r="BDU325" s="1"/>
      <c r="BDV325" s="1"/>
      <c r="BDW325" s="1"/>
      <c r="BDX325" s="1"/>
      <c r="BDY325" s="1"/>
      <c r="BDZ325" s="1"/>
      <c r="BEA325" s="1"/>
      <c r="BEB325" s="1"/>
      <c r="BEC325" s="1"/>
      <c r="BED325" s="1"/>
      <c r="BEE325" s="1"/>
      <c r="BEF325" s="1"/>
      <c r="BEG325" s="1"/>
      <c r="BEH325" s="1"/>
      <c r="BEI325" s="1"/>
      <c r="BEJ325" s="1"/>
      <c r="BEK325" s="1"/>
      <c r="BEL325" s="1"/>
      <c r="BEM325" s="1"/>
      <c r="BEN325" s="1"/>
      <c r="BEO325" s="1"/>
      <c r="BEP325" s="1"/>
      <c r="BEQ325" s="1"/>
      <c r="BER325" s="1"/>
      <c r="BES325" s="1"/>
      <c r="BET325" s="1"/>
      <c r="BEU325" s="1"/>
      <c r="BEV325" s="1"/>
      <c r="BEW325" s="1"/>
      <c r="BEX325" s="1"/>
      <c r="BEY325" s="1"/>
      <c r="BEZ325" s="1"/>
      <c r="BFA325" s="1"/>
      <c r="BFB325" s="1"/>
      <c r="BFC325" s="1"/>
      <c r="BFD325" s="1"/>
      <c r="BFE325" s="1"/>
      <c r="BFF325" s="1"/>
      <c r="BFG325" s="1"/>
      <c r="BFH325" s="1"/>
      <c r="BFI325" s="1"/>
      <c r="BFJ325" s="1"/>
      <c r="BFK325" s="1"/>
      <c r="BFL325" s="1"/>
      <c r="BFM325" s="1"/>
      <c r="BFN325" s="1"/>
      <c r="BFO325" s="1"/>
      <c r="BFP325" s="1"/>
      <c r="BFQ325" s="1"/>
      <c r="BFR325" s="1"/>
      <c r="BFS325" s="1"/>
      <c r="BFT325" s="1"/>
      <c r="BFU325" s="1"/>
      <c r="BFV325" s="1"/>
      <c r="BFW325" s="1"/>
      <c r="BFX325" s="1"/>
      <c r="BFY325" s="1"/>
      <c r="BFZ325" s="1"/>
      <c r="BGA325" s="1"/>
      <c r="BGB325" s="1"/>
      <c r="BGC325" s="1"/>
      <c r="BGD325" s="1"/>
      <c r="BGE325" s="1"/>
      <c r="BGF325" s="1"/>
      <c r="BGG325" s="1"/>
      <c r="BGH325" s="1"/>
      <c r="BGI325" s="1"/>
      <c r="BGJ325" s="1"/>
      <c r="BGK325" s="1"/>
      <c r="BGL325" s="1"/>
      <c r="BGM325" s="1"/>
      <c r="BGN325" s="1"/>
      <c r="BGO325" s="1"/>
      <c r="BGP325" s="1"/>
      <c r="BGQ325" s="1"/>
      <c r="BGR325" s="1"/>
      <c r="BGS325" s="1"/>
      <c r="BGT325" s="1"/>
      <c r="BGU325" s="1"/>
      <c r="BGV325" s="1"/>
      <c r="BGW325" s="1"/>
      <c r="BGX325" s="1"/>
      <c r="BGY325" s="1"/>
      <c r="BGZ325" s="1"/>
      <c r="BHA325" s="1"/>
      <c r="BHB325" s="1"/>
      <c r="BHC325" s="1"/>
      <c r="BHD325" s="1"/>
      <c r="BHE325" s="1"/>
      <c r="BHF325" s="1"/>
      <c r="BHG325" s="1"/>
      <c r="BHH325" s="1"/>
      <c r="BHI325" s="1"/>
      <c r="BHJ325" s="1"/>
      <c r="BHK325" s="1"/>
      <c r="BHL325" s="1"/>
      <c r="BHM325" s="1"/>
      <c r="BHN325" s="1"/>
      <c r="BHO325" s="1"/>
      <c r="BHP325" s="1"/>
      <c r="BHQ325" s="1"/>
      <c r="BHR325" s="1"/>
      <c r="BHS325" s="1"/>
      <c r="BHT325" s="1"/>
      <c r="BHU325" s="1"/>
      <c r="BHV325" s="1"/>
      <c r="BHW325" s="1"/>
      <c r="BHX325" s="1"/>
      <c r="BHY325" s="1"/>
      <c r="BHZ325" s="1"/>
      <c r="BIA325" s="1"/>
      <c r="BIB325" s="1"/>
      <c r="BIC325" s="1"/>
      <c r="BID325" s="1"/>
      <c r="BIE325" s="1"/>
      <c r="BIF325" s="1"/>
      <c r="BIG325" s="1"/>
      <c r="BIH325" s="1"/>
      <c r="BII325" s="1"/>
      <c r="BIJ325" s="1"/>
      <c r="BIK325" s="1"/>
      <c r="BIL325" s="1"/>
      <c r="BIM325" s="1"/>
      <c r="BIN325" s="1"/>
      <c r="BIO325" s="1"/>
      <c r="BIP325" s="1"/>
      <c r="BIQ325" s="1"/>
      <c r="BIR325" s="1"/>
      <c r="BIS325" s="1"/>
      <c r="BIT325" s="1"/>
      <c r="BIU325" s="1"/>
      <c r="BIV325" s="1"/>
      <c r="BIW325" s="1"/>
      <c r="BIX325" s="1"/>
      <c r="BIY325" s="1"/>
      <c r="BIZ325" s="1"/>
      <c r="BJA325" s="1"/>
      <c r="BJB325" s="1"/>
      <c r="BJC325" s="1"/>
      <c r="BJD325" s="1"/>
      <c r="BJE325" s="1"/>
      <c r="BJF325" s="1"/>
      <c r="BJG325" s="1"/>
      <c r="BJH325" s="1"/>
      <c r="BJI325" s="1"/>
      <c r="BJJ325" s="1"/>
      <c r="BJK325" s="1"/>
      <c r="BJL325" s="1"/>
      <c r="BJM325" s="1"/>
      <c r="BJN325" s="1"/>
      <c r="BJO325" s="1"/>
      <c r="BJP325" s="1"/>
      <c r="BJQ325" s="1"/>
      <c r="BJR325" s="1"/>
      <c r="BJS325" s="1"/>
      <c r="BJT325" s="1"/>
      <c r="BJU325" s="1"/>
      <c r="BJV325" s="1"/>
      <c r="BJW325" s="1"/>
      <c r="BJX325" s="1"/>
      <c r="BJY325" s="1"/>
      <c r="BJZ325" s="1"/>
      <c r="BKA325" s="1"/>
      <c r="BKB325" s="1"/>
      <c r="BKC325" s="1"/>
      <c r="BKD325" s="1"/>
      <c r="BKE325" s="1"/>
      <c r="BKF325" s="1"/>
      <c r="BKG325" s="1"/>
      <c r="BKH325" s="1"/>
      <c r="BKI325" s="1"/>
      <c r="BKJ325" s="1"/>
      <c r="BKK325" s="1"/>
      <c r="BKL325" s="1"/>
      <c r="BKM325" s="1"/>
      <c r="BKN325" s="1"/>
      <c r="BKO325" s="1"/>
      <c r="BKP325" s="1"/>
      <c r="BKQ325" s="1"/>
      <c r="BKR325" s="1"/>
      <c r="BKS325" s="1"/>
      <c r="BKT325" s="1"/>
      <c r="BKU325" s="1"/>
      <c r="BKV325" s="1"/>
      <c r="BKW325" s="1"/>
      <c r="BKX325" s="1"/>
      <c r="BKY325" s="1"/>
      <c r="BKZ325" s="1"/>
      <c r="BLA325" s="1"/>
      <c r="BLB325" s="1"/>
      <c r="BLC325" s="1"/>
      <c r="BLD325" s="1"/>
      <c r="BLE325" s="1"/>
      <c r="BLF325" s="1"/>
      <c r="BLG325" s="1"/>
      <c r="BLH325" s="1"/>
      <c r="BLI325" s="1"/>
      <c r="BLJ325" s="1"/>
      <c r="BLK325" s="1"/>
      <c r="BLL325" s="1"/>
      <c r="BLM325" s="1"/>
      <c r="BLN325" s="1"/>
      <c r="BLO325" s="1"/>
      <c r="BLP325" s="1"/>
      <c r="BLQ325" s="1"/>
      <c r="BLR325" s="1"/>
      <c r="BLS325" s="1"/>
      <c r="BLT325" s="1"/>
      <c r="BLU325" s="1"/>
      <c r="BLV325" s="1"/>
      <c r="BLW325" s="1"/>
      <c r="BLX325" s="1"/>
      <c r="BLY325" s="1"/>
      <c r="BLZ325" s="1"/>
      <c r="BMA325" s="1"/>
      <c r="BMB325" s="1"/>
      <c r="BMC325" s="1"/>
      <c r="BMD325" s="1"/>
      <c r="BME325" s="1"/>
      <c r="BMF325" s="1"/>
      <c r="BMG325" s="1"/>
      <c r="BMH325" s="1"/>
      <c r="BMI325" s="1"/>
      <c r="BMJ325" s="1"/>
      <c r="BMK325" s="1"/>
      <c r="BML325" s="1"/>
      <c r="BMM325" s="1"/>
      <c r="BMN325" s="1"/>
      <c r="BMO325" s="1"/>
      <c r="BMP325" s="1"/>
      <c r="BMQ325" s="1"/>
      <c r="BMR325" s="1"/>
      <c r="BMS325" s="1"/>
      <c r="BMT325" s="1"/>
      <c r="BMU325" s="1"/>
      <c r="BMV325" s="1"/>
      <c r="BMW325" s="1"/>
      <c r="BMX325" s="1"/>
      <c r="BMY325" s="1"/>
      <c r="BMZ325" s="1"/>
      <c r="BNA325" s="1"/>
      <c r="BNB325" s="1"/>
      <c r="BNC325" s="1"/>
      <c r="BND325" s="1"/>
      <c r="BNE325" s="1"/>
      <c r="BNF325" s="1"/>
      <c r="BNG325" s="1"/>
      <c r="BNH325" s="1"/>
      <c r="BNI325" s="1"/>
      <c r="BNJ325" s="1"/>
      <c r="BNK325" s="1"/>
      <c r="BNL325" s="1"/>
      <c r="BNM325" s="1"/>
      <c r="BNN325" s="1"/>
      <c r="BNO325" s="1"/>
      <c r="BNP325" s="1"/>
      <c r="BNQ325" s="1"/>
      <c r="BNR325" s="1"/>
      <c r="BNS325" s="1"/>
      <c r="BNT325" s="1"/>
      <c r="BNU325" s="1"/>
      <c r="BNV325" s="1"/>
      <c r="BNW325" s="1"/>
      <c r="BNX325" s="1"/>
      <c r="BNY325" s="1"/>
      <c r="BNZ325" s="1"/>
      <c r="BOA325" s="1"/>
      <c r="BOB325" s="1"/>
      <c r="BOC325" s="1"/>
      <c r="BOD325" s="1"/>
      <c r="BOE325" s="1"/>
      <c r="BOF325" s="1"/>
      <c r="BOG325" s="1"/>
      <c r="BOH325" s="1"/>
      <c r="BOI325" s="1"/>
      <c r="BOJ325" s="1"/>
      <c r="BOK325" s="1"/>
      <c r="BOL325" s="1"/>
      <c r="BOM325" s="1"/>
      <c r="BON325" s="1"/>
      <c r="BOO325" s="1"/>
      <c r="BOP325" s="1"/>
      <c r="BOQ325" s="1"/>
      <c r="BOR325" s="1"/>
      <c r="BOS325" s="1"/>
      <c r="BOT325" s="1"/>
      <c r="BOU325" s="1"/>
      <c r="BOV325" s="1"/>
      <c r="BOW325" s="1"/>
      <c r="BOX325" s="1"/>
      <c r="BOY325" s="1"/>
      <c r="BOZ325" s="1"/>
      <c r="BPA325" s="1"/>
      <c r="BPB325" s="1"/>
      <c r="BPC325" s="1"/>
      <c r="BPD325" s="1"/>
      <c r="BPE325" s="1"/>
      <c r="BPF325" s="1"/>
      <c r="BPG325" s="1"/>
      <c r="BPH325" s="1"/>
      <c r="BPI325" s="1"/>
      <c r="BPJ325" s="1"/>
      <c r="BPK325" s="1"/>
      <c r="BPL325" s="1"/>
      <c r="BPM325" s="1"/>
      <c r="BPN325" s="1"/>
      <c r="BPO325" s="1"/>
      <c r="BPP325" s="1"/>
      <c r="BPQ325" s="1"/>
      <c r="BPR325" s="1"/>
      <c r="BPS325" s="1"/>
      <c r="BPT325" s="1"/>
      <c r="BPU325" s="1"/>
      <c r="BPV325" s="1"/>
      <c r="BPW325" s="1"/>
      <c r="BPX325" s="1"/>
      <c r="BPY325" s="1"/>
      <c r="BPZ325" s="1"/>
      <c r="BQA325" s="1"/>
      <c r="BQB325" s="1"/>
      <c r="BQC325" s="1"/>
      <c r="BQD325" s="1"/>
      <c r="BQE325" s="1"/>
      <c r="BQF325" s="1"/>
      <c r="BQG325" s="1"/>
      <c r="BQH325" s="1"/>
      <c r="BQI325" s="1"/>
      <c r="BQJ325" s="1"/>
      <c r="BQK325" s="1"/>
      <c r="BQL325" s="1"/>
      <c r="BQM325" s="1"/>
      <c r="BQN325" s="1"/>
      <c r="BQO325" s="1"/>
      <c r="BQP325" s="1"/>
      <c r="BQQ325" s="1"/>
      <c r="BQR325" s="1"/>
      <c r="BQS325" s="1"/>
      <c r="BQT325" s="1"/>
      <c r="BQU325" s="1"/>
      <c r="BQV325" s="1"/>
      <c r="BQW325" s="1"/>
      <c r="BQX325" s="1"/>
      <c r="BQY325" s="1"/>
      <c r="BQZ325" s="1"/>
      <c r="BRA325" s="1"/>
      <c r="BRB325" s="1"/>
      <c r="BRC325" s="1"/>
      <c r="BRD325" s="1"/>
      <c r="BRE325" s="1"/>
      <c r="BRF325" s="1"/>
      <c r="BRG325" s="1"/>
      <c r="BRH325" s="1"/>
      <c r="BRI325" s="1"/>
      <c r="BRJ325" s="1"/>
      <c r="BRK325" s="1"/>
      <c r="BRL325" s="1"/>
      <c r="BRM325" s="1"/>
      <c r="BRN325" s="1"/>
      <c r="BRO325" s="1"/>
      <c r="BRP325" s="1"/>
      <c r="BRQ325" s="1"/>
      <c r="BRR325" s="1"/>
      <c r="BRS325" s="1"/>
      <c r="BRT325" s="1"/>
      <c r="BRU325" s="1"/>
      <c r="BRV325" s="1"/>
      <c r="BRW325" s="1"/>
      <c r="BRX325" s="1"/>
      <c r="BRY325" s="1"/>
      <c r="BRZ325" s="1"/>
      <c r="BSA325" s="1"/>
      <c r="BSB325" s="1"/>
      <c r="BSC325" s="1"/>
      <c r="BSD325" s="1"/>
      <c r="BSE325" s="1"/>
      <c r="BSF325" s="1"/>
      <c r="BSG325" s="1"/>
      <c r="BSH325" s="1"/>
      <c r="BSI325" s="1"/>
      <c r="BSJ325" s="1"/>
      <c r="BSK325" s="1"/>
      <c r="BSL325" s="1"/>
      <c r="BSM325" s="1"/>
      <c r="BSN325" s="1"/>
      <c r="BSO325" s="1"/>
      <c r="BSP325" s="1"/>
      <c r="BSQ325" s="1"/>
      <c r="BSR325" s="1"/>
      <c r="BSS325" s="1"/>
      <c r="BST325" s="1"/>
      <c r="BSU325" s="1"/>
      <c r="BSV325" s="1"/>
      <c r="BSW325" s="1"/>
      <c r="BSX325" s="1"/>
      <c r="BSY325" s="1"/>
      <c r="BSZ325" s="1"/>
      <c r="BTA325" s="1"/>
      <c r="BTB325" s="1"/>
      <c r="BTC325" s="1"/>
      <c r="BTD325" s="1"/>
      <c r="BTE325" s="1"/>
      <c r="BTF325" s="1"/>
      <c r="BTG325" s="1"/>
      <c r="BTH325" s="1"/>
      <c r="BTI325" s="1"/>
      <c r="BTJ325" s="1"/>
      <c r="BTK325" s="1"/>
      <c r="BTL325" s="1"/>
      <c r="BTM325" s="1"/>
      <c r="BTN325" s="1"/>
      <c r="BTO325" s="1"/>
      <c r="BTP325" s="1"/>
      <c r="BTQ325" s="1"/>
      <c r="BTR325" s="1"/>
      <c r="BTS325" s="1"/>
      <c r="BTT325" s="1"/>
      <c r="BTU325" s="1"/>
      <c r="BTV325" s="1"/>
      <c r="BTW325" s="1"/>
      <c r="BTX325" s="1"/>
      <c r="BTY325" s="1"/>
      <c r="BTZ325" s="1"/>
      <c r="BUA325" s="1"/>
      <c r="BUB325" s="1"/>
      <c r="BUC325" s="1"/>
      <c r="BUD325" s="1"/>
      <c r="BUE325" s="1"/>
      <c r="BUF325" s="1"/>
      <c r="BUG325" s="1"/>
      <c r="BUH325" s="1"/>
      <c r="BUI325" s="1"/>
      <c r="BUJ325" s="1"/>
      <c r="BUK325" s="1"/>
      <c r="BUL325" s="1"/>
      <c r="BUM325" s="1"/>
      <c r="BUN325" s="1"/>
      <c r="BUO325" s="1"/>
      <c r="BUP325" s="1"/>
      <c r="BUQ325" s="1"/>
      <c r="BUR325" s="1"/>
      <c r="BUS325" s="1"/>
      <c r="BUT325" s="1"/>
      <c r="BUU325" s="1"/>
      <c r="BUV325" s="1"/>
      <c r="BUW325" s="1"/>
      <c r="BUX325" s="1"/>
      <c r="BUY325" s="1"/>
      <c r="BUZ325" s="1"/>
      <c r="BVA325" s="1"/>
      <c r="BVB325" s="1"/>
      <c r="BVC325" s="1"/>
      <c r="BVD325" s="1"/>
      <c r="BVE325" s="1"/>
      <c r="BVF325" s="1"/>
      <c r="BVG325" s="1"/>
      <c r="BVH325" s="1"/>
      <c r="BVI325" s="1"/>
      <c r="BVJ325" s="1"/>
      <c r="BVK325" s="1"/>
      <c r="BVL325" s="1"/>
      <c r="BVM325" s="1"/>
      <c r="BVN325" s="1"/>
      <c r="BVO325" s="1"/>
      <c r="BVP325" s="1"/>
      <c r="BVQ325" s="1"/>
      <c r="BVR325" s="1"/>
      <c r="BVS325" s="1"/>
      <c r="BVT325" s="1"/>
      <c r="BVU325" s="1"/>
      <c r="BVV325" s="1"/>
      <c r="BVW325" s="1"/>
      <c r="BVX325" s="1"/>
      <c r="BVY325" s="1"/>
      <c r="BVZ325" s="1"/>
      <c r="BWA325" s="1"/>
      <c r="BWB325" s="1"/>
      <c r="BWC325" s="1"/>
      <c r="BWD325" s="1"/>
      <c r="BWE325" s="1"/>
      <c r="BWF325" s="1"/>
      <c r="BWG325" s="1"/>
      <c r="BWH325" s="1"/>
      <c r="BWI325" s="1"/>
      <c r="BWJ325" s="1"/>
      <c r="BWK325" s="1"/>
      <c r="BWL325" s="1"/>
      <c r="BWM325" s="1"/>
      <c r="BWN325" s="1"/>
      <c r="BWO325" s="1"/>
      <c r="BWP325" s="1"/>
      <c r="BWQ325" s="1"/>
      <c r="BWR325" s="1"/>
      <c r="BWS325" s="1"/>
      <c r="BWT325" s="1"/>
      <c r="BWU325" s="1"/>
      <c r="BWV325" s="1"/>
      <c r="BWW325" s="1"/>
      <c r="BWX325" s="1"/>
      <c r="BWY325" s="1"/>
      <c r="BWZ325" s="1"/>
      <c r="BXA325" s="1"/>
      <c r="BXB325" s="1"/>
      <c r="BXC325" s="1"/>
      <c r="BXD325" s="1"/>
      <c r="BXE325" s="1"/>
      <c r="BXF325" s="1"/>
      <c r="BXG325" s="1"/>
      <c r="BXH325" s="1"/>
      <c r="BXI325" s="1"/>
      <c r="BXJ325" s="1"/>
      <c r="BXK325" s="1"/>
      <c r="BXL325" s="1"/>
      <c r="BXM325" s="1"/>
      <c r="BXN325" s="1"/>
      <c r="BXO325" s="1"/>
      <c r="BXP325" s="1"/>
      <c r="BXQ325" s="1"/>
      <c r="BXR325" s="1"/>
      <c r="BXS325" s="1"/>
      <c r="BXT325" s="1"/>
      <c r="BXU325" s="1"/>
      <c r="BXV325" s="1"/>
      <c r="BXW325" s="1"/>
      <c r="BXX325" s="1"/>
      <c r="BXY325" s="1"/>
      <c r="BXZ325" s="1"/>
      <c r="BYA325" s="1"/>
      <c r="BYB325" s="1"/>
      <c r="BYC325" s="1"/>
      <c r="BYD325" s="1"/>
      <c r="BYE325" s="1"/>
      <c r="BYF325" s="1"/>
      <c r="BYG325" s="1"/>
      <c r="BYH325" s="1"/>
      <c r="BYI325" s="1"/>
      <c r="BYJ325" s="1"/>
      <c r="BYK325" s="1"/>
      <c r="BYL325" s="1"/>
      <c r="BYM325" s="1"/>
      <c r="BYN325" s="1"/>
      <c r="BYO325" s="1"/>
      <c r="BYP325" s="1"/>
      <c r="BYQ325" s="1"/>
      <c r="BYR325" s="1"/>
      <c r="BYS325" s="1"/>
      <c r="BYT325" s="1"/>
      <c r="BYU325" s="1"/>
      <c r="BYV325" s="1"/>
      <c r="BYW325" s="1"/>
      <c r="BYX325" s="1"/>
      <c r="BYY325" s="1"/>
      <c r="BYZ325" s="1"/>
      <c r="BZA325" s="1"/>
      <c r="BZB325" s="1"/>
      <c r="BZC325" s="1"/>
      <c r="BZD325" s="1"/>
      <c r="BZE325" s="1"/>
      <c r="BZF325" s="1"/>
      <c r="BZG325" s="1"/>
      <c r="BZH325" s="1"/>
      <c r="BZI325" s="1"/>
      <c r="BZJ325" s="1"/>
      <c r="BZK325" s="1"/>
      <c r="BZL325" s="1"/>
      <c r="BZM325" s="1"/>
      <c r="BZN325" s="1"/>
      <c r="BZO325" s="1"/>
      <c r="BZP325" s="1"/>
      <c r="BZQ325" s="1"/>
      <c r="BZR325" s="1"/>
      <c r="BZS325" s="1"/>
      <c r="BZT325" s="1"/>
      <c r="BZU325" s="1"/>
      <c r="BZV325" s="1"/>
      <c r="BZW325" s="1"/>
      <c r="BZX325" s="1"/>
      <c r="BZY325" s="1"/>
      <c r="BZZ325" s="1"/>
      <c r="CAA325" s="1"/>
      <c r="CAB325" s="1"/>
      <c r="CAC325" s="1"/>
      <c r="CAD325" s="1"/>
      <c r="CAE325" s="1"/>
      <c r="CAF325" s="1"/>
      <c r="CAG325" s="1"/>
      <c r="CAH325" s="1"/>
      <c r="CAI325" s="1"/>
      <c r="CAJ325" s="1"/>
      <c r="CAK325" s="1"/>
      <c r="CAL325" s="1"/>
      <c r="CAM325" s="1"/>
      <c r="CAN325" s="1"/>
      <c r="CAO325" s="1"/>
      <c r="CAP325" s="1"/>
      <c r="CAQ325" s="1"/>
      <c r="CAR325" s="1"/>
      <c r="CAS325" s="1"/>
      <c r="CAT325" s="1"/>
      <c r="CAU325" s="1"/>
      <c r="CAV325" s="1"/>
      <c r="CAW325" s="1"/>
      <c r="CAX325" s="1"/>
      <c r="CAY325" s="1"/>
      <c r="CAZ325" s="1"/>
      <c r="CBA325" s="1"/>
      <c r="CBB325" s="1"/>
      <c r="CBC325" s="1"/>
      <c r="CBD325" s="1"/>
      <c r="CBE325" s="1"/>
      <c r="CBF325" s="1"/>
      <c r="CBG325" s="1"/>
      <c r="CBH325" s="1"/>
      <c r="CBI325" s="1"/>
      <c r="CBJ325" s="1"/>
      <c r="CBK325" s="1"/>
      <c r="CBL325" s="1"/>
      <c r="CBM325" s="1"/>
      <c r="CBN325" s="1"/>
      <c r="CBO325" s="1"/>
      <c r="CBP325" s="1"/>
      <c r="CBQ325" s="1"/>
      <c r="CBR325" s="1"/>
      <c r="CBS325" s="1"/>
      <c r="CBT325" s="1"/>
      <c r="CBU325" s="1"/>
      <c r="CBV325" s="1"/>
      <c r="CBW325" s="1"/>
      <c r="CBX325" s="1"/>
      <c r="CBY325" s="1"/>
      <c r="CBZ325" s="1"/>
      <c r="CCA325" s="1"/>
      <c r="CCB325" s="1"/>
      <c r="CCC325" s="1"/>
      <c r="CCD325" s="1"/>
      <c r="CCE325" s="1"/>
      <c r="CCF325" s="1"/>
      <c r="CCG325" s="1"/>
      <c r="CCH325" s="1"/>
      <c r="CCI325" s="1"/>
      <c r="CCJ325" s="1"/>
      <c r="CCK325" s="1"/>
      <c r="CCL325" s="1"/>
      <c r="CCM325" s="1"/>
      <c r="CCN325" s="1"/>
      <c r="CCO325" s="1"/>
      <c r="CCP325" s="1"/>
      <c r="CCQ325" s="1"/>
      <c r="CCR325" s="1"/>
      <c r="CCS325" s="1"/>
      <c r="CCT325" s="1"/>
      <c r="CCU325" s="1"/>
      <c r="CCV325" s="1"/>
      <c r="CCW325" s="1"/>
      <c r="CCX325" s="1"/>
      <c r="CCY325" s="1"/>
      <c r="CCZ325" s="1"/>
      <c r="CDA325" s="1"/>
      <c r="CDB325" s="1"/>
      <c r="CDC325" s="1"/>
      <c r="CDD325" s="1"/>
      <c r="CDE325" s="1"/>
      <c r="CDF325" s="1"/>
      <c r="CDG325" s="1"/>
      <c r="CDH325" s="1"/>
      <c r="CDI325" s="1"/>
      <c r="CDJ325" s="1"/>
      <c r="CDK325" s="1"/>
      <c r="CDL325" s="1"/>
      <c r="CDM325" s="1"/>
      <c r="CDN325" s="1"/>
      <c r="CDO325" s="1"/>
      <c r="CDP325" s="1"/>
      <c r="CDQ325" s="1"/>
      <c r="CDR325" s="1"/>
      <c r="CDS325" s="1"/>
      <c r="CDT325" s="1"/>
      <c r="CDU325" s="1"/>
      <c r="CDV325" s="1"/>
      <c r="CDW325" s="1"/>
      <c r="CDX325" s="1"/>
      <c r="CDY325" s="1"/>
      <c r="CDZ325" s="1"/>
      <c r="CEA325" s="1"/>
      <c r="CEB325" s="1"/>
      <c r="CEC325" s="1"/>
      <c r="CED325" s="1"/>
      <c r="CEE325" s="1"/>
      <c r="CEF325" s="1"/>
      <c r="CEG325" s="1"/>
      <c r="CEH325" s="1"/>
      <c r="CEI325" s="1"/>
      <c r="CEJ325" s="1"/>
      <c r="CEK325" s="1"/>
      <c r="CEL325" s="1"/>
      <c r="CEM325" s="1"/>
      <c r="CEN325" s="1"/>
      <c r="CEO325" s="1"/>
      <c r="CEP325" s="1"/>
      <c r="CEQ325" s="1"/>
      <c r="CER325" s="1"/>
      <c r="CES325" s="1"/>
      <c r="CET325" s="1"/>
      <c r="CEU325" s="1"/>
      <c r="CEV325" s="1"/>
      <c r="CEW325" s="1"/>
      <c r="CEX325" s="1"/>
      <c r="CEY325" s="1"/>
      <c r="CEZ325" s="1"/>
      <c r="CFA325" s="1"/>
      <c r="CFB325" s="1"/>
      <c r="CFC325" s="1"/>
      <c r="CFD325" s="1"/>
      <c r="CFE325" s="1"/>
      <c r="CFF325" s="1"/>
      <c r="CFG325" s="1"/>
      <c r="CFH325" s="1"/>
      <c r="CFI325" s="1"/>
      <c r="CFJ325" s="1"/>
      <c r="CFK325" s="1"/>
      <c r="CFL325" s="1"/>
      <c r="CFM325" s="1"/>
      <c r="CFN325" s="1"/>
      <c r="CFO325" s="1"/>
      <c r="CFP325" s="1"/>
      <c r="CFQ325" s="1"/>
      <c r="CFR325" s="1"/>
      <c r="CFS325" s="1"/>
      <c r="CFT325" s="1"/>
      <c r="CFU325" s="1"/>
      <c r="CFV325" s="1"/>
      <c r="CFW325" s="1"/>
      <c r="CFX325" s="1"/>
      <c r="CFY325" s="1"/>
      <c r="CFZ325" s="1"/>
      <c r="CGA325" s="1"/>
      <c r="CGB325" s="1"/>
      <c r="CGC325" s="1"/>
      <c r="CGD325" s="1"/>
      <c r="CGE325" s="1"/>
      <c r="CGF325" s="1"/>
      <c r="CGG325" s="1"/>
      <c r="CGH325" s="1"/>
      <c r="CGI325" s="1"/>
      <c r="CGJ325" s="1"/>
      <c r="CGK325" s="1"/>
      <c r="CGL325" s="1"/>
      <c r="CGM325" s="1"/>
      <c r="CGN325" s="1"/>
      <c r="CGO325" s="1"/>
      <c r="CGP325" s="1"/>
      <c r="CGQ325" s="1"/>
      <c r="CGR325" s="1"/>
      <c r="CGS325" s="1"/>
      <c r="CGT325" s="1"/>
      <c r="CGU325" s="1"/>
      <c r="CGV325" s="1"/>
      <c r="CGW325" s="1"/>
      <c r="CGX325" s="1"/>
      <c r="CGY325" s="1"/>
      <c r="CGZ325" s="1"/>
      <c r="CHA325" s="1"/>
      <c r="CHB325" s="1"/>
      <c r="CHC325" s="1"/>
      <c r="CHD325" s="1"/>
      <c r="CHE325" s="1"/>
      <c r="CHF325" s="1"/>
      <c r="CHG325" s="1"/>
      <c r="CHH325" s="1"/>
      <c r="CHI325" s="1"/>
      <c r="CHJ325" s="1"/>
      <c r="CHK325" s="1"/>
      <c r="CHL325" s="1"/>
      <c r="CHM325" s="1"/>
      <c r="CHN325" s="1"/>
      <c r="CHO325" s="1"/>
      <c r="CHP325" s="1"/>
      <c r="CHQ325" s="1"/>
      <c r="CHR325" s="1"/>
      <c r="CHS325" s="1"/>
      <c r="CHT325" s="1"/>
      <c r="CHU325" s="1"/>
      <c r="CHV325" s="1"/>
      <c r="CHW325" s="1"/>
      <c r="CHX325" s="1"/>
      <c r="CHY325" s="1"/>
      <c r="CHZ325" s="1"/>
      <c r="CIA325" s="1"/>
      <c r="CIB325" s="1"/>
      <c r="CIC325" s="1"/>
      <c r="CID325" s="1"/>
      <c r="CIE325" s="1"/>
      <c r="CIF325" s="1"/>
      <c r="CIG325" s="1"/>
      <c r="CIH325" s="1"/>
      <c r="CII325" s="1"/>
      <c r="CIJ325" s="1"/>
      <c r="CIK325" s="1"/>
      <c r="CIL325" s="1"/>
      <c r="CIM325" s="1"/>
      <c r="CIN325" s="1"/>
      <c r="CIO325" s="1"/>
      <c r="CIP325" s="1"/>
      <c r="CIQ325" s="1"/>
      <c r="CIR325" s="1"/>
      <c r="CIS325" s="1"/>
      <c r="CIT325" s="1"/>
      <c r="CIU325" s="1"/>
      <c r="CIV325" s="1"/>
      <c r="CIW325" s="1"/>
      <c r="CIX325" s="1"/>
      <c r="CIY325" s="1"/>
      <c r="CIZ325" s="1"/>
      <c r="CJA325" s="1"/>
      <c r="CJB325" s="1"/>
      <c r="CJC325" s="1"/>
      <c r="CJD325" s="1"/>
      <c r="CJE325" s="1"/>
      <c r="CJF325" s="1"/>
      <c r="CJG325" s="1"/>
      <c r="CJH325" s="1"/>
      <c r="CJI325" s="1"/>
      <c r="CJJ325" s="1"/>
      <c r="CJK325" s="1"/>
      <c r="CJL325" s="1"/>
      <c r="CJM325" s="1"/>
      <c r="CJN325" s="1"/>
      <c r="CJO325" s="1"/>
      <c r="CJP325" s="1"/>
      <c r="CJQ325" s="1"/>
      <c r="CJR325" s="1"/>
      <c r="CJS325" s="1"/>
      <c r="CJT325" s="1"/>
      <c r="CJU325" s="1"/>
      <c r="CJV325" s="1"/>
      <c r="CJW325" s="1"/>
      <c r="CJX325" s="1"/>
      <c r="CJY325" s="1"/>
      <c r="CJZ325" s="1"/>
      <c r="CKA325" s="1"/>
      <c r="CKB325" s="1"/>
      <c r="CKC325" s="1"/>
      <c r="CKD325" s="1"/>
      <c r="CKE325" s="1"/>
      <c r="CKF325" s="1"/>
      <c r="CKG325" s="1"/>
      <c r="CKH325" s="1"/>
      <c r="CKI325" s="1"/>
      <c r="CKJ325" s="1"/>
      <c r="CKK325" s="1"/>
      <c r="CKL325" s="1"/>
      <c r="CKM325" s="1"/>
      <c r="CKN325" s="1"/>
      <c r="CKO325" s="1"/>
      <c r="CKP325" s="1"/>
      <c r="CKQ325" s="1"/>
      <c r="CKR325" s="1"/>
      <c r="CKS325" s="1"/>
      <c r="CKT325" s="1"/>
      <c r="CKU325" s="1"/>
      <c r="CKV325" s="1"/>
      <c r="CKW325" s="1"/>
      <c r="CKX325" s="1"/>
      <c r="CKY325" s="1"/>
      <c r="CKZ325" s="1"/>
      <c r="CLA325" s="1"/>
      <c r="CLB325" s="1"/>
      <c r="CLC325" s="1"/>
      <c r="CLD325" s="1"/>
      <c r="CLE325" s="1"/>
      <c r="CLF325" s="1"/>
      <c r="CLG325" s="1"/>
      <c r="CLH325" s="1"/>
      <c r="CLI325" s="1"/>
      <c r="CLJ325" s="1"/>
      <c r="CLK325" s="1"/>
      <c r="CLL325" s="1"/>
      <c r="CLM325" s="1"/>
      <c r="CLN325" s="1"/>
      <c r="CLO325" s="1"/>
      <c r="CLP325" s="1"/>
      <c r="CLQ325" s="1"/>
      <c r="CLR325" s="1"/>
      <c r="CLS325" s="1"/>
      <c r="CLT325" s="1"/>
      <c r="CLU325" s="1"/>
      <c r="CLV325" s="1"/>
      <c r="CLW325" s="1"/>
      <c r="CLX325" s="1"/>
      <c r="CLY325" s="1"/>
      <c r="CLZ325" s="1"/>
      <c r="CMA325" s="1"/>
      <c r="CMB325" s="1"/>
      <c r="CMC325" s="1"/>
      <c r="CMD325" s="1"/>
      <c r="CME325" s="1"/>
      <c r="CMF325" s="1"/>
      <c r="CMG325" s="1"/>
      <c r="CMH325" s="1"/>
      <c r="CMI325" s="1"/>
      <c r="CMJ325" s="1"/>
      <c r="CMK325" s="1"/>
      <c r="CML325" s="1"/>
      <c r="CMM325" s="1"/>
      <c r="CMN325" s="1"/>
      <c r="CMO325" s="1"/>
      <c r="CMP325" s="1"/>
      <c r="CMQ325" s="1"/>
      <c r="CMR325" s="1"/>
      <c r="CMS325" s="1"/>
      <c r="CMT325" s="1"/>
      <c r="CMU325" s="1"/>
      <c r="CMV325" s="1"/>
      <c r="CMW325" s="1"/>
      <c r="CMX325" s="1"/>
      <c r="CMY325" s="1"/>
      <c r="CMZ325" s="1"/>
      <c r="CNA325" s="1"/>
      <c r="CNB325" s="1"/>
      <c r="CNC325" s="1"/>
      <c r="CND325" s="1"/>
      <c r="CNE325" s="1"/>
      <c r="CNF325" s="1"/>
      <c r="CNG325" s="1"/>
      <c r="CNH325" s="1"/>
      <c r="CNI325" s="1"/>
      <c r="CNJ325" s="1"/>
      <c r="CNK325" s="1"/>
      <c r="CNL325" s="1"/>
      <c r="CNM325" s="1"/>
      <c r="CNN325" s="1"/>
      <c r="CNO325" s="1"/>
      <c r="CNP325" s="1"/>
      <c r="CNQ325" s="1"/>
      <c r="CNR325" s="1"/>
      <c r="CNS325" s="1"/>
      <c r="CNT325" s="1"/>
      <c r="CNU325" s="1"/>
      <c r="CNV325" s="1"/>
      <c r="CNW325" s="1"/>
      <c r="CNX325" s="1"/>
      <c r="CNY325" s="1"/>
      <c r="CNZ325" s="1"/>
      <c r="COA325" s="1"/>
      <c r="COB325" s="1"/>
      <c r="COC325" s="1"/>
      <c r="COD325" s="1"/>
      <c r="COE325" s="1"/>
      <c r="COF325" s="1"/>
      <c r="COG325" s="1"/>
      <c r="COH325" s="1"/>
      <c r="COI325" s="1"/>
      <c r="COJ325" s="1"/>
      <c r="COK325" s="1"/>
      <c r="COL325" s="1"/>
      <c r="COM325" s="1"/>
      <c r="CON325" s="1"/>
      <c r="COO325" s="1"/>
      <c r="COP325" s="1"/>
      <c r="COQ325" s="1"/>
      <c r="COR325" s="1"/>
      <c r="COS325" s="1"/>
      <c r="COT325" s="1"/>
      <c r="COU325" s="1"/>
      <c r="COV325" s="1"/>
      <c r="COW325" s="1"/>
      <c r="COX325" s="1"/>
      <c r="COY325" s="1"/>
      <c r="COZ325" s="1"/>
      <c r="CPA325" s="1"/>
      <c r="CPB325" s="1"/>
      <c r="CPC325" s="1"/>
      <c r="CPD325" s="1"/>
      <c r="CPE325" s="1"/>
      <c r="CPF325" s="1"/>
      <c r="CPG325" s="1"/>
      <c r="CPH325" s="1"/>
      <c r="CPI325" s="1"/>
      <c r="CPJ325" s="1"/>
      <c r="CPK325" s="1"/>
      <c r="CPL325" s="1"/>
      <c r="CPM325" s="1"/>
      <c r="CPN325" s="1"/>
      <c r="CPO325" s="1"/>
      <c r="CPP325" s="1"/>
      <c r="CPQ325" s="1"/>
      <c r="CPR325" s="1"/>
      <c r="CPS325" s="1"/>
      <c r="CPT325" s="1"/>
      <c r="CPU325" s="1"/>
      <c r="CPV325" s="1"/>
      <c r="CPW325" s="1"/>
      <c r="CPX325" s="1"/>
      <c r="CPY325" s="1"/>
      <c r="CPZ325" s="1"/>
      <c r="CQA325" s="1"/>
      <c r="CQB325" s="1"/>
      <c r="CQC325" s="1"/>
      <c r="CQD325" s="1"/>
      <c r="CQE325" s="1"/>
      <c r="CQF325" s="1"/>
      <c r="CQG325" s="1"/>
      <c r="CQH325" s="1"/>
      <c r="CQI325" s="1"/>
      <c r="CQJ325" s="1"/>
      <c r="CQK325" s="1"/>
      <c r="CQL325" s="1"/>
      <c r="CQM325" s="1"/>
      <c r="CQN325" s="1"/>
      <c r="CQO325" s="1"/>
      <c r="CQP325" s="1"/>
      <c r="CQQ325" s="1"/>
      <c r="CQR325" s="1"/>
      <c r="CQS325" s="1"/>
      <c r="CQT325" s="1"/>
      <c r="CQU325" s="1"/>
      <c r="CQV325" s="1"/>
      <c r="CQW325" s="1"/>
      <c r="CQX325" s="1"/>
      <c r="CQY325" s="1"/>
      <c r="CQZ325" s="1"/>
      <c r="CRA325" s="1"/>
      <c r="CRB325" s="1"/>
      <c r="CRC325" s="1"/>
      <c r="CRD325" s="1"/>
      <c r="CRE325" s="1"/>
      <c r="CRF325" s="1"/>
      <c r="CRG325" s="1"/>
      <c r="CRH325" s="1"/>
      <c r="CRI325" s="1"/>
      <c r="CRJ325" s="1"/>
      <c r="CRK325" s="1"/>
      <c r="CRL325" s="1"/>
      <c r="CRM325" s="1"/>
      <c r="CRN325" s="1"/>
      <c r="CRO325" s="1"/>
      <c r="CRP325" s="1"/>
      <c r="CRQ325" s="1"/>
      <c r="CRR325" s="1"/>
      <c r="CRS325" s="1"/>
      <c r="CRT325" s="1"/>
      <c r="CRU325" s="1"/>
      <c r="CRV325" s="1"/>
      <c r="CRW325" s="1"/>
      <c r="CRX325" s="1"/>
      <c r="CRY325" s="1"/>
      <c r="CRZ325" s="1"/>
      <c r="CSA325" s="1"/>
      <c r="CSB325" s="1"/>
      <c r="CSC325" s="1"/>
      <c r="CSD325" s="1"/>
      <c r="CSE325" s="1"/>
      <c r="CSF325" s="1"/>
      <c r="CSG325" s="1"/>
      <c r="CSH325" s="1"/>
      <c r="CSI325" s="1"/>
      <c r="CSJ325" s="1"/>
      <c r="CSK325" s="1"/>
      <c r="CSL325" s="1"/>
      <c r="CSM325" s="1"/>
      <c r="CSN325" s="1"/>
      <c r="CSO325" s="1"/>
      <c r="CSP325" s="1"/>
      <c r="CSQ325" s="1"/>
      <c r="CSR325" s="1"/>
      <c r="CSS325" s="1"/>
      <c r="CST325" s="1"/>
      <c r="CSU325" s="1"/>
      <c r="CSV325" s="1"/>
      <c r="CSW325" s="1"/>
      <c r="CSX325" s="1"/>
      <c r="CSY325" s="1"/>
      <c r="CSZ325" s="1"/>
      <c r="CTA325" s="1"/>
      <c r="CTB325" s="1"/>
      <c r="CTC325" s="1"/>
      <c r="CTD325" s="1"/>
      <c r="CTE325" s="1"/>
      <c r="CTF325" s="1"/>
      <c r="CTG325" s="1"/>
      <c r="CTH325" s="1"/>
      <c r="CTI325" s="1"/>
      <c r="CTJ325" s="1"/>
      <c r="CTK325" s="1"/>
      <c r="CTL325" s="1"/>
      <c r="CTM325" s="1"/>
      <c r="CTN325" s="1"/>
      <c r="CTO325" s="1"/>
      <c r="CTP325" s="1"/>
      <c r="CTQ325" s="1"/>
      <c r="CTR325" s="1"/>
      <c r="CTS325" s="1"/>
      <c r="CTT325" s="1"/>
      <c r="CTU325" s="1"/>
      <c r="CTV325" s="1"/>
      <c r="CTW325" s="1"/>
      <c r="CTX325" s="1"/>
      <c r="CTY325" s="1"/>
      <c r="CTZ325" s="1"/>
      <c r="CUA325" s="1"/>
      <c r="CUB325" s="1"/>
      <c r="CUC325" s="1"/>
      <c r="CUD325" s="1"/>
      <c r="CUE325" s="1"/>
      <c r="CUF325" s="1"/>
      <c r="CUG325" s="1"/>
      <c r="CUH325" s="1"/>
      <c r="CUI325" s="1"/>
      <c r="CUJ325" s="1"/>
      <c r="CUK325" s="1"/>
      <c r="CUL325" s="1"/>
      <c r="CUM325" s="1"/>
      <c r="CUN325" s="1"/>
      <c r="CUO325" s="1"/>
      <c r="CUP325" s="1"/>
      <c r="CUQ325" s="1"/>
      <c r="CUR325" s="1"/>
      <c r="CUS325" s="1"/>
      <c r="CUT325" s="1"/>
      <c r="CUU325" s="1"/>
      <c r="CUV325" s="1"/>
      <c r="CUW325" s="1"/>
      <c r="CUX325" s="1"/>
      <c r="CUY325" s="1"/>
      <c r="CUZ325" s="1"/>
      <c r="CVA325" s="1"/>
      <c r="CVB325" s="1"/>
      <c r="CVC325" s="1"/>
      <c r="CVD325" s="1"/>
      <c r="CVE325" s="1"/>
      <c r="CVF325" s="1"/>
      <c r="CVG325" s="1"/>
      <c r="CVH325" s="1"/>
      <c r="CVI325" s="1"/>
      <c r="CVJ325" s="1"/>
      <c r="CVK325" s="1"/>
      <c r="CVL325" s="1"/>
      <c r="CVM325" s="1"/>
      <c r="CVN325" s="1"/>
      <c r="CVO325" s="1"/>
      <c r="CVP325" s="1"/>
      <c r="CVQ325" s="1"/>
      <c r="CVR325" s="1"/>
      <c r="CVS325" s="1"/>
      <c r="CVT325" s="1"/>
      <c r="CVU325" s="1"/>
      <c r="CVV325" s="1"/>
      <c r="CVW325" s="1"/>
      <c r="CVX325" s="1"/>
      <c r="CVY325" s="1"/>
      <c r="CVZ325" s="1"/>
      <c r="CWA325" s="1"/>
      <c r="CWB325" s="1"/>
      <c r="CWC325" s="1"/>
      <c r="CWD325" s="1"/>
      <c r="CWE325" s="1"/>
      <c r="CWF325" s="1"/>
      <c r="CWG325" s="1"/>
      <c r="CWH325" s="1"/>
      <c r="CWI325" s="1"/>
      <c r="CWJ325" s="1"/>
      <c r="CWK325" s="1"/>
      <c r="CWL325" s="1"/>
      <c r="CWM325" s="1"/>
      <c r="CWN325" s="1"/>
      <c r="CWO325" s="1"/>
      <c r="CWP325" s="1"/>
      <c r="CWQ325" s="1"/>
      <c r="CWR325" s="1"/>
      <c r="CWS325" s="1"/>
      <c r="CWT325" s="1"/>
      <c r="CWU325" s="1"/>
      <c r="CWV325" s="1"/>
      <c r="CWW325" s="1"/>
      <c r="CWX325" s="1"/>
      <c r="CWY325" s="1"/>
      <c r="CWZ325" s="1"/>
      <c r="CXA325" s="1"/>
      <c r="CXB325" s="1"/>
      <c r="CXC325" s="1"/>
      <c r="CXD325" s="1"/>
      <c r="CXE325" s="1"/>
      <c r="CXF325" s="1"/>
      <c r="CXG325" s="1"/>
      <c r="CXH325" s="1"/>
      <c r="CXI325" s="1"/>
      <c r="CXJ325" s="1"/>
      <c r="CXK325" s="1"/>
      <c r="CXL325" s="1"/>
      <c r="CXM325" s="1"/>
      <c r="CXN325" s="1"/>
      <c r="CXO325" s="1"/>
      <c r="CXP325" s="1"/>
      <c r="CXQ325" s="1"/>
      <c r="CXR325" s="1"/>
      <c r="CXS325" s="1"/>
      <c r="CXT325" s="1"/>
      <c r="CXU325" s="1"/>
      <c r="CXV325" s="1"/>
      <c r="CXW325" s="1"/>
      <c r="CXX325" s="1"/>
      <c r="CXY325" s="1"/>
      <c r="CXZ325" s="1"/>
      <c r="CYA325" s="1"/>
      <c r="CYB325" s="1"/>
      <c r="CYC325" s="1"/>
      <c r="CYD325" s="1"/>
      <c r="CYE325" s="1"/>
      <c r="CYF325" s="1"/>
      <c r="CYG325" s="1"/>
      <c r="CYH325" s="1"/>
      <c r="CYI325" s="1"/>
      <c r="CYJ325" s="1"/>
      <c r="CYK325" s="1"/>
      <c r="CYL325" s="1"/>
      <c r="CYM325" s="1"/>
      <c r="CYN325" s="1"/>
      <c r="CYO325" s="1"/>
      <c r="CYP325" s="1"/>
      <c r="CYQ325" s="1"/>
      <c r="CYR325" s="1"/>
      <c r="CYS325" s="1"/>
      <c r="CYT325" s="1"/>
      <c r="CYU325" s="1"/>
      <c r="CYV325" s="1"/>
      <c r="CYW325" s="1"/>
      <c r="CYX325" s="1"/>
      <c r="CYY325" s="1"/>
      <c r="CYZ325" s="1"/>
      <c r="CZA325" s="1"/>
      <c r="CZB325" s="1"/>
      <c r="CZC325" s="1"/>
      <c r="CZD325" s="1"/>
      <c r="CZE325" s="1"/>
      <c r="CZF325" s="1"/>
      <c r="CZG325" s="1"/>
      <c r="CZH325" s="1"/>
      <c r="CZI325" s="1"/>
      <c r="CZJ325" s="1"/>
      <c r="CZK325" s="1"/>
      <c r="CZL325" s="1"/>
      <c r="CZM325" s="1"/>
      <c r="CZN325" s="1"/>
      <c r="CZO325" s="1"/>
      <c r="CZP325" s="1"/>
      <c r="CZQ325" s="1"/>
      <c r="CZR325" s="1"/>
      <c r="CZS325" s="1"/>
      <c r="CZT325" s="1"/>
      <c r="CZU325" s="1"/>
      <c r="CZV325" s="1"/>
      <c r="CZW325" s="1"/>
      <c r="CZX325" s="1"/>
      <c r="CZY325" s="1"/>
      <c r="CZZ325" s="1"/>
      <c r="DAA325" s="1"/>
      <c r="DAB325" s="1"/>
      <c r="DAC325" s="1"/>
      <c r="DAD325" s="1"/>
      <c r="DAE325" s="1"/>
      <c r="DAF325" s="1"/>
      <c r="DAG325" s="1"/>
      <c r="DAH325" s="1"/>
      <c r="DAI325" s="1"/>
      <c r="DAJ325" s="1"/>
      <c r="DAK325" s="1"/>
      <c r="DAL325" s="1"/>
      <c r="DAM325" s="1"/>
      <c r="DAN325" s="1"/>
      <c r="DAO325" s="1"/>
      <c r="DAP325" s="1"/>
      <c r="DAQ325" s="1"/>
      <c r="DAR325" s="1"/>
      <c r="DAS325" s="1"/>
      <c r="DAT325" s="1"/>
      <c r="DAU325" s="1"/>
      <c r="DAV325" s="1"/>
      <c r="DAW325" s="1"/>
      <c r="DAX325" s="1"/>
      <c r="DAY325" s="1"/>
      <c r="DAZ325" s="1"/>
      <c r="DBA325" s="1"/>
      <c r="DBB325" s="1"/>
      <c r="DBC325" s="1"/>
      <c r="DBD325" s="1"/>
      <c r="DBE325" s="1"/>
      <c r="DBF325" s="1"/>
      <c r="DBG325" s="1"/>
      <c r="DBH325" s="1"/>
      <c r="DBI325" s="1"/>
      <c r="DBJ325" s="1"/>
      <c r="DBK325" s="1"/>
      <c r="DBL325" s="1"/>
      <c r="DBM325" s="1"/>
      <c r="DBN325" s="1"/>
      <c r="DBO325" s="1"/>
      <c r="DBP325" s="1"/>
      <c r="DBQ325" s="1"/>
      <c r="DBR325" s="1"/>
      <c r="DBS325" s="1"/>
      <c r="DBT325" s="1"/>
      <c r="DBU325" s="1"/>
      <c r="DBV325" s="1"/>
      <c r="DBW325" s="1"/>
      <c r="DBX325" s="1"/>
      <c r="DBY325" s="1"/>
      <c r="DBZ325" s="1"/>
      <c r="DCA325" s="1"/>
      <c r="DCB325" s="1"/>
      <c r="DCC325" s="1"/>
      <c r="DCD325" s="1"/>
      <c r="DCE325" s="1"/>
      <c r="DCF325" s="1"/>
      <c r="DCG325" s="1"/>
      <c r="DCH325" s="1"/>
      <c r="DCI325" s="1"/>
      <c r="DCJ325" s="1"/>
      <c r="DCK325" s="1"/>
      <c r="DCL325" s="1"/>
      <c r="DCM325" s="1"/>
      <c r="DCN325" s="1"/>
      <c r="DCO325" s="1"/>
      <c r="DCP325" s="1"/>
      <c r="DCQ325" s="1"/>
      <c r="DCR325" s="1"/>
      <c r="DCS325" s="1"/>
      <c r="DCT325" s="1"/>
      <c r="DCU325" s="1"/>
      <c r="DCV325" s="1"/>
      <c r="DCW325" s="1"/>
      <c r="DCX325" s="1"/>
      <c r="DCY325" s="1"/>
      <c r="DCZ325" s="1"/>
      <c r="DDA325" s="1"/>
      <c r="DDB325" s="1"/>
      <c r="DDC325" s="1"/>
      <c r="DDD325" s="1"/>
      <c r="DDE325" s="1"/>
      <c r="DDF325" s="1"/>
      <c r="DDG325" s="1"/>
      <c r="DDH325" s="1"/>
      <c r="DDI325" s="1"/>
      <c r="DDJ325" s="1"/>
      <c r="DDK325" s="1"/>
      <c r="DDL325" s="1"/>
      <c r="DDM325" s="1"/>
      <c r="DDN325" s="1"/>
      <c r="DDO325" s="1"/>
      <c r="DDP325" s="1"/>
      <c r="DDQ325" s="1"/>
      <c r="DDR325" s="1"/>
      <c r="DDS325" s="1"/>
      <c r="DDT325" s="1"/>
      <c r="DDU325" s="1"/>
      <c r="DDV325" s="1"/>
      <c r="DDW325" s="1"/>
      <c r="DDX325" s="1"/>
      <c r="DDY325" s="1"/>
      <c r="DDZ325" s="1"/>
      <c r="DEA325" s="1"/>
      <c r="DEB325" s="1"/>
      <c r="DEC325" s="1"/>
      <c r="DED325" s="1"/>
      <c r="DEE325" s="1"/>
      <c r="DEF325" s="1"/>
      <c r="DEG325" s="1"/>
      <c r="DEH325" s="1"/>
      <c r="DEI325" s="1"/>
      <c r="DEJ325" s="1"/>
      <c r="DEK325" s="1"/>
      <c r="DEL325" s="1"/>
      <c r="DEM325" s="1"/>
      <c r="DEN325" s="1"/>
      <c r="DEO325" s="1"/>
      <c r="DEP325" s="1"/>
      <c r="DEQ325" s="1"/>
      <c r="DER325" s="1"/>
      <c r="DES325" s="1"/>
      <c r="DET325" s="1"/>
      <c r="DEU325" s="1"/>
      <c r="DEV325" s="1"/>
      <c r="DEW325" s="1"/>
      <c r="DEX325" s="1"/>
      <c r="DEY325" s="1"/>
      <c r="DEZ325" s="1"/>
      <c r="DFA325" s="1"/>
      <c r="DFB325" s="1"/>
      <c r="DFC325" s="1"/>
      <c r="DFD325" s="1"/>
      <c r="DFE325" s="1"/>
      <c r="DFF325" s="1"/>
      <c r="DFG325" s="1"/>
      <c r="DFH325" s="1"/>
      <c r="DFI325" s="1"/>
      <c r="DFJ325" s="1"/>
      <c r="DFK325" s="1"/>
      <c r="DFL325" s="1"/>
      <c r="DFM325" s="1"/>
      <c r="DFN325" s="1"/>
      <c r="DFO325" s="1"/>
      <c r="DFP325" s="1"/>
      <c r="DFQ325" s="1"/>
      <c r="DFR325" s="1"/>
      <c r="DFS325" s="1"/>
      <c r="DFT325" s="1"/>
      <c r="DFU325" s="1"/>
      <c r="DFV325" s="1"/>
      <c r="DFW325" s="1"/>
      <c r="DFX325" s="1"/>
      <c r="DFY325" s="1"/>
      <c r="DFZ325" s="1"/>
      <c r="DGA325" s="1"/>
      <c r="DGB325" s="1"/>
      <c r="DGC325" s="1"/>
      <c r="DGD325" s="1"/>
      <c r="DGE325" s="1"/>
      <c r="DGF325" s="1"/>
      <c r="DGG325" s="1"/>
      <c r="DGH325" s="1"/>
      <c r="DGI325" s="1"/>
      <c r="DGJ325" s="1"/>
      <c r="DGK325" s="1"/>
      <c r="DGL325" s="1"/>
      <c r="DGM325" s="1"/>
      <c r="DGN325" s="1"/>
      <c r="DGO325" s="1"/>
      <c r="DGP325" s="1"/>
      <c r="DGQ325" s="1"/>
      <c r="DGR325" s="1"/>
      <c r="DGS325" s="1"/>
      <c r="DGT325" s="1"/>
      <c r="DGU325" s="1"/>
      <c r="DGV325" s="1"/>
      <c r="DGW325" s="1"/>
      <c r="DGX325" s="1"/>
      <c r="DGY325" s="1"/>
      <c r="DGZ325" s="1"/>
      <c r="DHA325" s="1"/>
      <c r="DHB325" s="1"/>
      <c r="DHC325" s="1"/>
      <c r="DHD325" s="1"/>
      <c r="DHE325" s="1"/>
      <c r="DHF325" s="1"/>
      <c r="DHG325" s="1"/>
      <c r="DHH325" s="1"/>
      <c r="DHI325" s="1"/>
      <c r="DHJ325" s="1"/>
      <c r="DHK325" s="1"/>
      <c r="DHL325" s="1"/>
      <c r="DHM325" s="1"/>
      <c r="DHN325" s="1"/>
      <c r="DHO325" s="1"/>
      <c r="DHP325" s="1"/>
      <c r="DHQ325" s="1"/>
      <c r="DHR325" s="1"/>
      <c r="DHS325" s="1"/>
      <c r="DHT325" s="1"/>
      <c r="DHU325" s="1"/>
      <c r="DHV325" s="1"/>
      <c r="DHW325" s="1"/>
      <c r="DHX325" s="1"/>
      <c r="DHY325" s="1"/>
      <c r="DHZ325" s="1"/>
      <c r="DIA325" s="1"/>
      <c r="DIB325" s="1"/>
      <c r="DIC325" s="1"/>
      <c r="DID325" s="1"/>
      <c r="DIE325" s="1"/>
      <c r="DIF325" s="1"/>
      <c r="DIG325" s="1"/>
      <c r="DIH325" s="1"/>
      <c r="DII325" s="1"/>
      <c r="DIJ325" s="1"/>
      <c r="DIK325" s="1"/>
      <c r="DIL325" s="1"/>
      <c r="DIM325" s="1"/>
      <c r="DIN325" s="1"/>
      <c r="DIO325" s="1"/>
      <c r="DIP325" s="1"/>
      <c r="DIQ325" s="1"/>
      <c r="DIR325" s="1"/>
      <c r="DIS325" s="1"/>
      <c r="DIT325" s="1"/>
      <c r="DIU325" s="1"/>
      <c r="DIV325" s="1"/>
      <c r="DIW325" s="1"/>
      <c r="DIX325" s="1"/>
      <c r="DIY325" s="1"/>
      <c r="DIZ325" s="1"/>
      <c r="DJA325" s="1"/>
      <c r="DJB325" s="1"/>
      <c r="DJC325" s="1"/>
      <c r="DJD325" s="1"/>
      <c r="DJE325" s="1"/>
      <c r="DJF325" s="1"/>
      <c r="DJG325" s="1"/>
      <c r="DJH325" s="1"/>
      <c r="DJI325" s="1"/>
      <c r="DJJ325" s="1"/>
      <c r="DJK325" s="1"/>
      <c r="DJL325" s="1"/>
      <c r="DJM325" s="1"/>
      <c r="DJN325" s="1"/>
      <c r="DJO325" s="1"/>
      <c r="DJP325" s="1"/>
      <c r="DJQ325" s="1"/>
      <c r="DJR325" s="1"/>
      <c r="DJS325" s="1"/>
      <c r="DJT325" s="1"/>
      <c r="DJU325" s="1"/>
      <c r="DJV325" s="1"/>
      <c r="DJW325" s="1"/>
      <c r="DJX325" s="1"/>
      <c r="DJY325" s="1"/>
      <c r="DJZ325" s="1"/>
      <c r="DKA325" s="1"/>
      <c r="DKB325" s="1"/>
      <c r="DKC325" s="1"/>
      <c r="DKD325" s="1"/>
      <c r="DKE325" s="1"/>
      <c r="DKF325" s="1"/>
      <c r="DKG325" s="1"/>
      <c r="DKH325" s="1"/>
      <c r="DKI325" s="1"/>
      <c r="DKJ325" s="1"/>
      <c r="DKK325" s="1"/>
      <c r="DKL325" s="1"/>
      <c r="DKM325" s="1"/>
      <c r="DKN325" s="1"/>
      <c r="DKO325" s="1"/>
      <c r="DKP325" s="1"/>
      <c r="DKQ325" s="1"/>
      <c r="DKR325" s="1"/>
      <c r="DKS325" s="1"/>
      <c r="DKT325" s="1"/>
      <c r="DKU325" s="1"/>
      <c r="DKV325" s="1"/>
      <c r="DKW325" s="1"/>
      <c r="DKX325" s="1"/>
      <c r="DKY325" s="1"/>
      <c r="DKZ325" s="1"/>
      <c r="DLA325" s="1"/>
      <c r="DLB325" s="1"/>
      <c r="DLC325" s="1"/>
      <c r="DLD325" s="1"/>
      <c r="DLE325" s="1"/>
      <c r="DLF325" s="1"/>
      <c r="DLG325" s="1"/>
      <c r="DLH325" s="1"/>
      <c r="DLI325" s="1"/>
      <c r="DLJ325" s="1"/>
      <c r="DLK325" s="1"/>
      <c r="DLL325" s="1"/>
      <c r="DLM325" s="1"/>
      <c r="DLN325" s="1"/>
      <c r="DLO325" s="1"/>
      <c r="DLP325" s="1"/>
      <c r="DLQ325" s="1"/>
      <c r="DLR325" s="1"/>
      <c r="DLS325" s="1"/>
      <c r="DLT325" s="1"/>
      <c r="DLU325" s="1"/>
      <c r="DLV325" s="1"/>
      <c r="DLW325" s="1"/>
      <c r="DLX325" s="1"/>
      <c r="DLY325" s="1"/>
      <c r="DLZ325" s="1"/>
      <c r="DMA325" s="1"/>
      <c r="DMB325" s="1"/>
      <c r="DMC325" s="1"/>
      <c r="DMD325" s="1"/>
      <c r="DME325" s="1"/>
      <c r="DMF325" s="1"/>
      <c r="DMG325" s="1"/>
      <c r="DMH325" s="1"/>
      <c r="DMI325" s="1"/>
      <c r="DMJ325" s="1"/>
      <c r="DMK325" s="1"/>
      <c r="DML325" s="1"/>
      <c r="DMM325" s="1"/>
      <c r="DMN325" s="1"/>
      <c r="DMO325" s="1"/>
      <c r="DMP325" s="1"/>
      <c r="DMQ325" s="1"/>
      <c r="DMR325" s="1"/>
      <c r="DMS325" s="1"/>
      <c r="DMT325" s="1"/>
      <c r="DMU325" s="1"/>
      <c r="DMV325" s="1"/>
      <c r="DMW325" s="1"/>
      <c r="DMX325" s="1"/>
      <c r="DMY325" s="1"/>
      <c r="DMZ325" s="1"/>
      <c r="DNA325" s="1"/>
      <c r="DNB325" s="1"/>
      <c r="DNC325" s="1"/>
      <c r="DND325" s="1"/>
      <c r="DNE325" s="1"/>
      <c r="DNF325" s="1"/>
      <c r="DNG325" s="1"/>
      <c r="DNH325" s="1"/>
      <c r="DNI325" s="1"/>
      <c r="DNJ325" s="1"/>
      <c r="DNK325" s="1"/>
      <c r="DNL325" s="1"/>
      <c r="DNM325" s="1"/>
      <c r="DNN325" s="1"/>
      <c r="DNO325" s="1"/>
      <c r="DNP325" s="1"/>
      <c r="DNQ325" s="1"/>
      <c r="DNR325" s="1"/>
      <c r="DNS325" s="1"/>
      <c r="DNT325" s="1"/>
      <c r="DNU325" s="1"/>
      <c r="DNV325" s="1"/>
      <c r="DNW325" s="1"/>
      <c r="DNX325" s="1"/>
      <c r="DNY325" s="1"/>
      <c r="DNZ325" s="1"/>
      <c r="DOA325" s="1"/>
      <c r="DOB325" s="1"/>
      <c r="DOC325" s="1"/>
      <c r="DOD325" s="1"/>
      <c r="DOE325" s="1"/>
      <c r="DOF325" s="1"/>
      <c r="DOG325" s="1"/>
      <c r="DOH325" s="1"/>
      <c r="DOI325" s="1"/>
      <c r="DOJ325" s="1"/>
      <c r="DOK325" s="1"/>
      <c r="DOL325" s="1"/>
      <c r="DOM325" s="1"/>
      <c r="DON325" s="1"/>
      <c r="DOO325" s="1"/>
      <c r="DOP325" s="1"/>
      <c r="DOQ325" s="1"/>
      <c r="DOR325" s="1"/>
      <c r="DOS325" s="1"/>
      <c r="DOT325" s="1"/>
      <c r="DOU325" s="1"/>
      <c r="DOV325" s="1"/>
      <c r="DOW325" s="1"/>
      <c r="DOX325" s="1"/>
      <c r="DOY325" s="1"/>
      <c r="DOZ325" s="1"/>
      <c r="DPA325" s="1"/>
      <c r="DPB325" s="1"/>
      <c r="DPC325" s="1"/>
      <c r="DPD325" s="1"/>
      <c r="DPE325" s="1"/>
      <c r="DPF325" s="1"/>
      <c r="DPG325" s="1"/>
      <c r="DPH325" s="1"/>
      <c r="DPI325" s="1"/>
      <c r="DPJ325" s="1"/>
      <c r="DPK325" s="1"/>
      <c r="DPL325" s="1"/>
      <c r="DPM325" s="1"/>
      <c r="DPN325" s="1"/>
      <c r="DPO325" s="1"/>
      <c r="DPP325" s="1"/>
      <c r="DPQ325" s="1"/>
      <c r="DPR325" s="1"/>
      <c r="DPS325" s="1"/>
      <c r="DPT325" s="1"/>
      <c r="DPU325" s="1"/>
      <c r="DPV325" s="1"/>
      <c r="DPW325" s="1"/>
      <c r="DPX325" s="1"/>
      <c r="DPY325" s="1"/>
      <c r="DPZ325" s="1"/>
      <c r="DQA325" s="1"/>
      <c r="DQB325" s="1"/>
      <c r="DQC325" s="1"/>
      <c r="DQD325" s="1"/>
      <c r="DQE325" s="1"/>
      <c r="DQF325" s="1"/>
      <c r="DQG325" s="1"/>
      <c r="DQH325" s="1"/>
      <c r="DQI325" s="1"/>
      <c r="DQJ325" s="1"/>
      <c r="DQK325" s="1"/>
      <c r="DQL325" s="1"/>
      <c r="DQM325" s="1"/>
      <c r="DQN325" s="1"/>
      <c r="DQO325" s="1"/>
      <c r="DQP325" s="1"/>
      <c r="DQQ325" s="1"/>
      <c r="DQR325" s="1"/>
      <c r="DQS325" s="1"/>
      <c r="DQT325" s="1"/>
      <c r="DQU325" s="1"/>
      <c r="DQV325" s="1"/>
      <c r="DQW325" s="1"/>
      <c r="DQX325" s="1"/>
      <c r="DQY325" s="1"/>
      <c r="DQZ325" s="1"/>
      <c r="DRA325" s="1"/>
      <c r="DRB325" s="1"/>
      <c r="DRC325" s="1"/>
      <c r="DRD325" s="1"/>
      <c r="DRE325" s="1"/>
      <c r="DRF325" s="1"/>
      <c r="DRG325" s="1"/>
      <c r="DRH325" s="1"/>
      <c r="DRI325" s="1"/>
      <c r="DRJ325" s="1"/>
      <c r="DRK325" s="1"/>
      <c r="DRL325" s="1"/>
      <c r="DRM325" s="1"/>
      <c r="DRN325" s="1"/>
      <c r="DRO325" s="1"/>
      <c r="DRP325" s="1"/>
      <c r="DRQ325" s="1"/>
      <c r="DRR325" s="1"/>
      <c r="DRS325" s="1"/>
      <c r="DRT325" s="1"/>
      <c r="DRU325" s="1"/>
      <c r="DRV325" s="1"/>
      <c r="DRW325" s="1"/>
      <c r="DRX325" s="1"/>
      <c r="DRY325" s="1"/>
      <c r="DRZ325" s="1"/>
      <c r="DSA325" s="1"/>
      <c r="DSB325" s="1"/>
      <c r="DSC325" s="1"/>
      <c r="DSD325" s="1"/>
      <c r="DSE325" s="1"/>
      <c r="DSF325" s="1"/>
      <c r="DSG325" s="1"/>
      <c r="DSH325" s="1"/>
      <c r="DSI325" s="1"/>
      <c r="DSJ325" s="1"/>
      <c r="DSK325" s="1"/>
      <c r="DSL325" s="1"/>
      <c r="DSM325" s="1"/>
      <c r="DSN325" s="1"/>
      <c r="DSO325" s="1"/>
      <c r="DSP325" s="1"/>
      <c r="DSQ325" s="1"/>
      <c r="DSR325" s="1"/>
      <c r="DSS325" s="1"/>
      <c r="DST325" s="1"/>
      <c r="DSU325" s="1"/>
      <c r="DSV325" s="1"/>
      <c r="DSW325" s="1"/>
      <c r="DSX325" s="1"/>
      <c r="DSY325" s="1"/>
      <c r="DSZ325" s="1"/>
      <c r="DTA325" s="1"/>
      <c r="DTB325" s="1"/>
      <c r="DTC325" s="1"/>
      <c r="DTD325" s="1"/>
      <c r="DTE325" s="1"/>
      <c r="DTF325" s="1"/>
      <c r="DTG325" s="1"/>
      <c r="DTH325" s="1"/>
      <c r="DTI325" s="1"/>
      <c r="DTJ325" s="1"/>
      <c r="DTK325" s="1"/>
      <c r="DTL325" s="1"/>
      <c r="DTM325" s="1"/>
      <c r="DTN325" s="1"/>
      <c r="DTO325" s="1"/>
      <c r="DTP325" s="1"/>
      <c r="DTQ325" s="1"/>
      <c r="DTR325" s="1"/>
      <c r="DTS325" s="1"/>
      <c r="DTT325" s="1"/>
      <c r="DTU325" s="1"/>
      <c r="DTV325" s="1"/>
      <c r="DTW325" s="1"/>
      <c r="DTX325" s="1"/>
      <c r="DTY325" s="1"/>
      <c r="DTZ325" s="1"/>
      <c r="DUA325" s="1"/>
      <c r="DUB325" s="1"/>
      <c r="DUC325" s="1"/>
      <c r="DUD325" s="1"/>
      <c r="DUE325" s="1"/>
      <c r="DUF325" s="1"/>
      <c r="DUG325" s="1"/>
      <c r="DUH325" s="1"/>
      <c r="DUI325" s="1"/>
      <c r="DUJ325" s="1"/>
      <c r="DUK325" s="1"/>
      <c r="DUL325" s="1"/>
      <c r="DUM325" s="1"/>
      <c r="DUN325" s="1"/>
      <c r="DUO325" s="1"/>
      <c r="DUP325" s="1"/>
      <c r="DUQ325" s="1"/>
      <c r="DUR325" s="1"/>
      <c r="DUS325" s="1"/>
      <c r="DUT325" s="1"/>
      <c r="DUU325" s="1"/>
      <c r="DUV325" s="1"/>
      <c r="DUW325" s="1"/>
      <c r="DUX325" s="1"/>
      <c r="DUY325" s="1"/>
      <c r="DUZ325" s="1"/>
      <c r="DVA325" s="1"/>
      <c r="DVB325" s="1"/>
      <c r="DVC325" s="1"/>
      <c r="DVD325" s="1"/>
      <c r="DVE325" s="1"/>
      <c r="DVF325" s="1"/>
      <c r="DVG325" s="1"/>
      <c r="DVH325" s="1"/>
      <c r="DVI325" s="1"/>
      <c r="DVJ325" s="1"/>
      <c r="DVK325" s="1"/>
      <c r="DVL325" s="1"/>
      <c r="DVM325" s="1"/>
      <c r="DVN325" s="1"/>
      <c r="DVO325" s="1"/>
      <c r="DVP325" s="1"/>
      <c r="DVQ325" s="1"/>
      <c r="DVR325" s="1"/>
      <c r="DVS325" s="1"/>
      <c r="DVT325" s="1"/>
      <c r="DVU325" s="1"/>
      <c r="DVV325" s="1"/>
      <c r="DVW325" s="1"/>
      <c r="DVX325" s="1"/>
      <c r="DVY325" s="1"/>
      <c r="DVZ325" s="1"/>
      <c r="DWA325" s="1"/>
      <c r="DWB325" s="1"/>
      <c r="DWC325" s="1"/>
      <c r="DWD325" s="1"/>
      <c r="DWE325" s="1"/>
      <c r="DWF325" s="1"/>
      <c r="DWG325" s="1"/>
      <c r="DWH325" s="1"/>
      <c r="DWI325" s="1"/>
      <c r="DWJ325" s="1"/>
      <c r="DWK325" s="1"/>
      <c r="DWL325" s="1"/>
      <c r="DWM325" s="1"/>
      <c r="DWN325" s="1"/>
      <c r="DWO325" s="1"/>
      <c r="DWP325" s="1"/>
      <c r="DWQ325" s="1"/>
      <c r="DWR325" s="1"/>
      <c r="DWS325" s="1"/>
      <c r="DWT325" s="1"/>
      <c r="DWU325" s="1"/>
      <c r="DWV325" s="1"/>
      <c r="DWW325" s="1"/>
      <c r="DWX325" s="1"/>
      <c r="DWY325" s="1"/>
      <c r="DWZ325" s="1"/>
      <c r="DXA325" s="1"/>
      <c r="DXB325" s="1"/>
      <c r="DXC325" s="1"/>
      <c r="DXD325" s="1"/>
      <c r="DXE325" s="1"/>
      <c r="DXF325" s="1"/>
      <c r="DXG325" s="1"/>
      <c r="DXH325" s="1"/>
      <c r="DXI325" s="1"/>
      <c r="DXJ325" s="1"/>
      <c r="DXK325" s="1"/>
      <c r="DXL325" s="1"/>
      <c r="DXM325" s="1"/>
      <c r="DXN325" s="1"/>
      <c r="DXO325" s="1"/>
      <c r="DXP325" s="1"/>
      <c r="DXQ325" s="1"/>
      <c r="DXR325" s="1"/>
      <c r="DXS325" s="1"/>
      <c r="DXT325" s="1"/>
      <c r="DXU325" s="1"/>
      <c r="DXV325" s="1"/>
      <c r="DXW325" s="1"/>
      <c r="DXX325" s="1"/>
      <c r="DXY325" s="1"/>
      <c r="DXZ325" s="1"/>
      <c r="DYA325" s="1"/>
      <c r="DYB325" s="1"/>
      <c r="DYC325" s="1"/>
      <c r="DYD325" s="1"/>
      <c r="DYE325" s="1"/>
      <c r="DYF325" s="1"/>
      <c r="DYG325" s="1"/>
      <c r="DYH325" s="1"/>
      <c r="DYI325" s="1"/>
      <c r="DYJ325" s="1"/>
      <c r="DYK325" s="1"/>
      <c r="DYL325" s="1"/>
      <c r="DYM325" s="1"/>
      <c r="DYN325" s="1"/>
      <c r="DYO325" s="1"/>
      <c r="DYP325" s="1"/>
      <c r="DYQ325" s="1"/>
      <c r="DYR325" s="1"/>
      <c r="DYS325" s="1"/>
      <c r="DYT325" s="1"/>
      <c r="DYU325" s="1"/>
      <c r="DYV325" s="1"/>
      <c r="DYW325" s="1"/>
      <c r="DYX325" s="1"/>
      <c r="DYY325" s="1"/>
      <c r="DYZ325" s="1"/>
      <c r="DZA325" s="1"/>
      <c r="DZB325" s="1"/>
      <c r="DZC325" s="1"/>
      <c r="DZD325" s="1"/>
      <c r="DZE325" s="1"/>
      <c r="DZF325" s="1"/>
      <c r="DZG325" s="1"/>
      <c r="DZH325" s="1"/>
      <c r="DZI325" s="1"/>
      <c r="DZJ325" s="1"/>
      <c r="DZK325" s="1"/>
      <c r="DZL325" s="1"/>
      <c r="DZM325" s="1"/>
      <c r="DZN325" s="1"/>
      <c r="DZO325" s="1"/>
      <c r="DZP325" s="1"/>
      <c r="DZQ325" s="1"/>
      <c r="DZR325" s="1"/>
      <c r="DZS325" s="1"/>
      <c r="DZT325" s="1"/>
      <c r="DZU325" s="1"/>
      <c r="DZV325" s="1"/>
      <c r="DZW325" s="1"/>
      <c r="DZX325" s="1"/>
      <c r="DZY325" s="1"/>
      <c r="DZZ325" s="1"/>
      <c r="EAA325" s="1"/>
      <c r="EAB325" s="1"/>
      <c r="EAC325" s="1"/>
      <c r="EAD325" s="1"/>
      <c r="EAE325" s="1"/>
      <c r="EAF325" s="1"/>
      <c r="EAG325" s="1"/>
      <c r="EAH325" s="1"/>
      <c r="EAI325" s="1"/>
      <c r="EAJ325" s="1"/>
      <c r="EAK325" s="1"/>
      <c r="EAL325" s="1"/>
      <c r="EAM325" s="1"/>
      <c r="EAN325" s="1"/>
      <c r="EAO325" s="1"/>
      <c r="EAP325" s="1"/>
      <c r="EAQ325" s="1"/>
      <c r="EAR325" s="1"/>
      <c r="EAS325" s="1"/>
      <c r="EAT325" s="1"/>
      <c r="EAU325" s="1"/>
      <c r="EAV325" s="1"/>
      <c r="EAW325" s="1"/>
      <c r="EAX325" s="1"/>
      <c r="EAY325" s="1"/>
      <c r="EAZ325" s="1"/>
      <c r="EBA325" s="1"/>
      <c r="EBB325" s="1"/>
      <c r="EBC325" s="1"/>
      <c r="EBD325" s="1"/>
      <c r="EBE325" s="1"/>
      <c r="EBF325" s="1"/>
      <c r="EBG325" s="1"/>
      <c r="EBH325" s="1"/>
      <c r="EBI325" s="1"/>
      <c r="EBJ325" s="1"/>
      <c r="EBK325" s="1"/>
      <c r="EBL325" s="1"/>
      <c r="EBM325" s="1"/>
      <c r="EBN325" s="1"/>
      <c r="EBO325" s="1"/>
      <c r="EBP325" s="1"/>
      <c r="EBQ325" s="1"/>
      <c r="EBR325" s="1"/>
      <c r="EBS325" s="1"/>
      <c r="EBT325" s="1"/>
      <c r="EBU325" s="1"/>
      <c r="EBV325" s="1"/>
      <c r="EBW325" s="1"/>
      <c r="EBX325" s="1"/>
      <c r="EBY325" s="1"/>
      <c r="EBZ325" s="1"/>
      <c r="ECA325" s="1"/>
      <c r="ECB325" s="1"/>
      <c r="ECC325" s="1"/>
      <c r="ECD325" s="1"/>
      <c r="ECE325" s="1"/>
      <c r="ECF325" s="1"/>
      <c r="ECG325" s="1"/>
      <c r="ECH325" s="1"/>
      <c r="ECI325" s="1"/>
      <c r="ECJ325" s="1"/>
      <c r="ECK325" s="1"/>
      <c r="ECL325" s="1"/>
      <c r="ECM325" s="1"/>
      <c r="ECN325" s="1"/>
      <c r="ECO325" s="1"/>
      <c r="ECP325" s="1"/>
      <c r="ECQ325" s="1"/>
      <c r="ECR325" s="1"/>
      <c r="ECS325" s="1"/>
      <c r="ECT325" s="1"/>
      <c r="ECU325" s="1"/>
      <c r="ECV325" s="1"/>
      <c r="ECW325" s="1"/>
      <c r="ECX325" s="1"/>
      <c r="ECY325" s="1"/>
      <c r="ECZ325" s="1"/>
      <c r="EDA325" s="1"/>
      <c r="EDB325" s="1"/>
      <c r="EDC325" s="1"/>
      <c r="EDD325" s="1"/>
      <c r="EDE325" s="1"/>
      <c r="EDF325" s="1"/>
      <c r="EDG325" s="1"/>
      <c r="EDH325" s="1"/>
      <c r="EDI325" s="1"/>
      <c r="EDJ325" s="1"/>
      <c r="EDK325" s="1"/>
      <c r="EDL325" s="1"/>
      <c r="EDM325" s="1"/>
      <c r="EDN325" s="1"/>
      <c r="EDO325" s="1"/>
      <c r="EDP325" s="1"/>
      <c r="EDQ325" s="1"/>
      <c r="EDR325" s="1"/>
      <c r="EDS325" s="1"/>
      <c r="EDT325" s="1"/>
      <c r="EDU325" s="1"/>
      <c r="EDV325" s="1"/>
      <c r="EDW325" s="1"/>
      <c r="EDX325" s="1"/>
      <c r="EDY325" s="1"/>
      <c r="EDZ325" s="1"/>
      <c r="EEA325" s="1"/>
      <c r="EEB325" s="1"/>
      <c r="EEC325" s="1"/>
      <c r="EED325" s="1"/>
      <c r="EEE325" s="1"/>
      <c r="EEF325" s="1"/>
      <c r="EEG325" s="1"/>
      <c r="EEH325" s="1"/>
      <c r="EEI325" s="1"/>
      <c r="EEJ325" s="1"/>
      <c r="EEK325" s="1"/>
      <c r="EEL325" s="1"/>
      <c r="EEM325" s="1"/>
      <c r="EEN325" s="1"/>
      <c r="EEO325" s="1"/>
      <c r="EEP325" s="1"/>
      <c r="EEQ325" s="1"/>
      <c r="EER325" s="1"/>
      <c r="EES325" s="1"/>
      <c r="EET325" s="1"/>
      <c r="EEU325" s="1"/>
      <c r="EEV325" s="1"/>
      <c r="EEW325" s="1"/>
      <c r="EEX325" s="1"/>
      <c r="EEY325" s="1"/>
      <c r="EEZ325" s="1"/>
      <c r="EFA325" s="1"/>
      <c r="EFB325" s="1"/>
      <c r="EFC325" s="1"/>
      <c r="EFD325" s="1"/>
      <c r="EFE325" s="1"/>
      <c r="EFF325" s="1"/>
      <c r="EFG325" s="1"/>
      <c r="EFH325" s="1"/>
      <c r="EFI325" s="1"/>
      <c r="EFJ325" s="1"/>
      <c r="EFK325" s="1"/>
      <c r="EFL325" s="1"/>
      <c r="EFM325" s="1"/>
      <c r="EFN325" s="1"/>
      <c r="EFO325" s="1"/>
      <c r="EFP325" s="1"/>
      <c r="EFQ325" s="1"/>
      <c r="EFR325" s="1"/>
      <c r="EFS325" s="1"/>
      <c r="EFT325" s="1"/>
      <c r="EFU325" s="1"/>
      <c r="EFV325" s="1"/>
      <c r="EFW325" s="1"/>
      <c r="EFX325" s="1"/>
      <c r="EFY325" s="1"/>
      <c r="EFZ325" s="1"/>
      <c r="EGA325" s="1"/>
      <c r="EGB325" s="1"/>
      <c r="EGC325" s="1"/>
      <c r="EGD325" s="1"/>
      <c r="EGE325" s="1"/>
      <c r="EGF325" s="1"/>
      <c r="EGG325" s="1"/>
      <c r="EGH325" s="1"/>
      <c r="EGI325" s="1"/>
      <c r="EGJ325" s="1"/>
      <c r="EGK325" s="1"/>
      <c r="EGL325" s="1"/>
      <c r="EGM325" s="1"/>
      <c r="EGN325" s="1"/>
      <c r="EGO325" s="1"/>
      <c r="EGP325" s="1"/>
      <c r="EGQ325" s="1"/>
      <c r="EGR325" s="1"/>
      <c r="EGS325" s="1"/>
      <c r="EGT325" s="1"/>
      <c r="EGU325" s="1"/>
      <c r="EGV325" s="1"/>
      <c r="EGW325" s="1"/>
      <c r="EGX325" s="1"/>
      <c r="EGY325" s="1"/>
      <c r="EGZ325" s="1"/>
      <c r="EHA325" s="1"/>
      <c r="EHB325" s="1"/>
      <c r="EHC325" s="1"/>
      <c r="EHD325" s="1"/>
      <c r="EHE325" s="1"/>
      <c r="EHF325" s="1"/>
      <c r="EHG325" s="1"/>
      <c r="EHH325" s="1"/>
      <c r="EHI325" s="1"/>
      <c r="EHJ325" s="1"/>
      <c r="EHK325" s="1"/>
      <c r="EHL325" s="1"/>
      <c r="EHM325" s="1"/>
      <c r="EHN325" s="1"/>
      <c r="EHO325" s="1"/>
      <c r="EHP325" s="1"/>
      <c r="EHQ325" s="1"/>
      <c r="EHR325" s="1"/>
      <c r="EHS325" s="1"/>
      <c r="EHT325" s="1"/>
      <c r="EHU325" s="1"/>
      <c r="EHV325" s="1"/>
      <c r="EHW325" s="1"/>
      <c r="EHX325" s="1"/>
      <c r="EHY325" s="1"/>
      <c r="EHZ325" s="1"/>
      <c r="EIA325" s="1"/>
      <c r="EIB325" s="1"/>
      <c r="EIC325" s="1"/>
      <c r="EID325" s="1"/>
      <c r="EIE325" s="1"/>
      <c r="EIF325" s="1"/>
      <c r="EIG325" s="1"/>
      <c r="EIH325" s="1"/>
      <c r="EII325" s="1"/>
      <c r="EIJ325" s="1"/>
      <c r="EIK325" s="1"/>
      <c r="EIL325" s="1"/>
      <c r="EIM325" s="1"/>
      <c r="EIN325" s="1"/>
      <c r="EIO325" s="1"/>
      <c r="EIP325" s="1"/>
      <c r="EIQ325" s="1"/>
      <c r="EIR325" s="1"/>
      <c r="EIS325" s="1"/>
      <c r="EIT325" s="1"/>
      <c r="EIU325" s="1"/>
      <c r="EIV325" s="1"/>
      <c r="EIW325" s="1"/>
      <c r="EIX325" s="1"/>
      <c r="EIY325" s="1"/>
      <c r="EIZ325" s="1"/>
      <c r="EJA325" s="1"/>
      <c r="EJB325" s="1"/>
      <c r="EJC325" s="1"/>
      <c r="EJD325" s="1"/>
      <c r="EJE325" s="1"/>
      <c r="EJF325" s="1"/>
      <c r="EJG325" s="1"/>
      <c r="EJH325" s="1"/>
      <c r="EJI325" s="1"/>
      <c r="EJJ325" s="1"/>
      <c r="EJK325" s="1"/>
      <c r="EJL325" s="1"/>
      <c r="EJM325" s="1"/>
      <c r="EJN325" s="1"/>
      <c r="EJO325" s="1"/>
      <c r="EJP325" s="1"/>
      <c r="EJQ325" s="1"/>
      <c r="EJR325" s="1"/>
      <c r="EJS325" s="1"/>
      <c r="EJT325" s="1"/>
      <c r="EJU325" s="1"/>
      <c r="EJV325" s="1"/>
      <c r="EJW325" s="1"/>
      <c r="EJX325" s="1"/>
      <c r="EJY325" s="1"/>
      <c r="EJZ325" s="1"/>
      <c r="EKA325" s="1"/>
      <c r="EKB325" s="1"/>
      <c r="EKC325" s="1"/>
      <c r="EKD325" s="1"/>
      <c r="EKE325" s="1"/>
      <c r="EKF325" s="1"/>
      <c r="EKG325" s="1"/>
      <c r="EKH325" s="1"/>
      <c r="EKI325" s="1"/>
      <c r="EKJ325" s="1"/>
      <c r="EKK325" s="1"/>
      <c r="EKL325" s="1"/>
      <c r="EKM325" s="1"/>
      <c r="EKN325" s="1"/>
      <c r="EKO325" s="1"/>
      <c r="EKP325" s="1"/>
      <c r="EKQ325" s="1"/>
      <c r="EKR325" s="1"/>
      <c r="EKS325" s="1"/>
      <c r="EKT325" s="1"/>
      <c r="EKU325" s="1"/>
      <c r="EKV325" s="1"/>
      <c r="EKW325" s="1"/>
      <c r="EKX325" s="1"/>
      <c r="EKY325" s="1"/>
      <c r="EKZ325" s="1"/>
      <c r="ELA325" s="1"/>
      <c r="ELB325" s="1"/>
      <c r="ELC325" s="1"/>
      <c r="ELD325" s="1"/>
      <c r="ELE325" s="1"/>
      <c r="ELF325" s="1"/>
      <c r="ELG325" s="1"/>
      <c r="ELH325" s="1"/>
      <c r="ELI325" s="1"/>
      <c r="ELJ325" s="1"/>
      <c r="ELK325" s="1"/>
      <c r="ELL325" s="1"/>
      <c r="ELM325" s="1"/>
      <c r="ELN325" s="1"/>
      <c r="ELO325" s="1"/>
      <c r="ELP325" s="1"/>
      <c r="ELQ325" s="1"/>
      <c r="ELR325" s="1"/>
      <c r="ELS325" s="1"/>
      <c r="ELT325" s="1"/>
      <c r="ELU325" s="1"/>
      <c r="ELV325" s="1"/>
      <c r="ELW325" s="1"/>
      <c r="ELX325" s="1"/>
      <c r="ELY325" s="1"/>
      <c r="ELZ325" s="1"/>
      <c r="EMA325" s="1"/>
      <c r="EMB325" s="1"/>
      <c r="EMC325" s="1"/>
      <c r="EMD325" s="1"/>
      <c r="EME325" s="1"/>
      <c r="EMF325" s="1"/>
      <c r="EMG325" s="1"/>
      <c r="EMH325" s="1"/>
      <c r="EMI325" s="1"/>
      <c r="EMJ325" s="1"/>
      <c r="EMK325" s="1"/>
      <c r="EML325" s="1"/>
      <c r="EMM325" s="1"/>
      <c r="EMN325" s="1"/>
      <c r="EMO325" s="1"/>
      <c r="EMP325" s="1"/>
      <c r="EMQ325" s="1"/>
      <c r="EMR325" s="1"/>
      <c r="EMS325" s="1"/>
      <c r="EMT325" s="1"/>
      <c r="EMU325" s="1"/>
      <c r="EMV325" s="1"/>
      <c r="EMW325" s="1"/>
      <c r="EMX325" s="1"/>
      <c r="EMY325" s="1"/>
      <c r="EMZ325" s="1"/>
      <c r="ENA325" s="1"/>
      <c r="ENB325" s="1"/>
      <c r="ENC325" s="1"/>
      <c r="END325" s="1"/>
      <c r="ENE325" s="1"/>
      <c r="ENF325" s="1"/>
      <c r="ENG325" s="1"/>
      <c r="ENH325" s="1"/>
      <c r="ENI325" s="1"/>
      <c r="ENJ325" s="1"/>
      <c r="ENK325" s="1"/>
      <c r="ENL325" s="1"/>
      <c r="ENM325" s="1"/>
      <c r="ENN325" s="1"/>
      <c r="ENO325" s="1"/>
      <c r="ENP325" s="1"/>
      <c r="ENQ325" s="1"/>
      <c r="ENR325" s="1"/>
      <c r="ENS325" s="1"/>
      <c r="ENT325" s="1"/>
      <c r="ENU325" s="1"/>
      <c r="ENV325" s="1"/>
      <c r="ENW325" s="1"/>
      <c r="ENX325" s="1"/>
      <c r="ENY325" s="1"/>
      <c r="ENZ325" s="1"/>
      <c r="EOA325" s="1"/>
      <c r="EOB325" s="1"/>
      <c r="EOC325" s="1"/>
      <c r="EOD325" s="1"/>
      <c r="EOE325" s="1"/>
      <c r="EOF325" s="1"/>
      <c r="EOG325" s="1"/>
      <c r="EOH325" s="1"/>
      <c r="EOI325" s="1"/>
      <c r="EOJ325" s="1"/>
      <c r="EOK325" s="1"/>
      <c r="EOL325" s="1"/>
      <c r="EOM325" s="1"/>
      <c r="EON325" s="1"/>
      <c r="EOO325" s="1"/>
      <c r="EOP325" s="1"/>
      <c r="EOQ325" s="1"/>
      <c r="EOR325" s="1"/>
      <c r="EOS325" s="1"/>
      <c r="EOT325" s="1"/>
      <c r="EOU325" s="1"/>
      <c r="EOV325" s="1"/>
      <c r="EOW325" s="1"/>
      <c r="EOX325" s="1"/>
      <c r="EOY325" s="1"/>
      <c r="EOZ325" s="1"/>
      <c r="EPA325" s="1"/>
      <c r="EPB325" s="1"/>
      <c r="EPC325" s="1"/>
      <c r="EPD325" s="1"/>
      <c r="EPE325" s="1"/>
      <c r="EPF325" s="1"/>
      <c r="EPG325" s="1"/>
      <c r="EPH325" s="1"/>
      <c r="EPI325" s="1"/>
      <c r="EPJ325" s="1"/>
      <c r="EPK325" s="1"/>
      <c r="EPL325" s="1"/>
      <c r="EPM325" s="1"/>
      <c r="EPN325" s="1"/>
      <c r="EPO325" s="1"/>
      <c r="EPP325" s="1"/>
      <c r="EPQ325" s="1"/>
      <c r="EPR325" s="1"/>
      <c r="EPS325" s="1"/>
      <c r="EPT325" s="1"/>
      <c r="EPU325" s="1"/>
      <c r="EPV325" s="1"/>
      <c r="EPW325" s="1"/>
      <c r="EPX325" s="1"/>
      <c r="EPY325" s="1"/>
      <c r="EPZ325" s="1"/>
      <c r="EQA325" s="1"/>
      <c r="EQB325" s="1"/>
      <c r="EQC325" s="1"/>
      <c r="EQD325" s="1"/>
      <c r="EQE325" s="1"/>
      <c r="EQF325" s="1"/>
      <c r="EQG325" s="1"/>
      <c r="EQH325" s="1"/>
      <c r="EQI325" s="1"/>
      <c r="EQJ325" s="1"/>
      <c r="EQK325" s="1"/>
      <c r="EQL325" s="1"/>
      <c r="EQM325" s="1"/>
      <c r="EQN325" s="1"/>
      <c r="EQO325" s="1"/>
      <c r="EQP325" s="1"/>
      <c r="EQQ325" s="1"/>
      <c r="EQR325" s="1"/>
      <c r="EQS325" s="1"/>
      <c r="EQT325" s="1"/>
      <c r="EQU325" s="1"/>
      <c r="EQV325" s="1"/>
      <c r="EQW325" s="1"/>
      <c r="EQX325" s="1"/>
      <c r="EQY325" s="1"/>
      <c r="EQZ325" s="1"/>
      <c r="ERA325" s="1"/>
      <c r="ERB325" s="1"/>
      <c r="ERC325" s="1"/>
      <c r="ERD325" s="1"/>
      <c r="ERE325" s="1"/>
      <c r="ERF325" s="1"/>
      <c r="ERG325" s="1"/>
      <c r="ERH325" s="1"/>
      <c r="ERI325" s="1"/>
      <c r="ERJ325" s="1"/>
      <c r="ERK325" s="1"/>
      <c r="ERL325" s="1"/>
      <c r="ERM325" s="1"/>
      <c r="ERN325" s="1"/>
      <c r="ERO325" s="1"/>
      <c r="ERP325" s="1"/>
      <c r="ERQ325" s="1"/>
      <c r="ERR325" s="1"/>
      <c r="ERS325" s="1"/>
      <c r="ERT325" s="1"/>
      <c r="ERU325" s="1"/>
      <c r="ERV325" s="1"/>
      <c r="ERW325" s="1"/>
      <c r="ERX325" s="1"/>
      <c r="ERY325" s="1"/>
      <c r="ERZ325" s="1"/>
      <c r="ESA325" s="1"/>
      <c r="ESB325" s="1"/>
      <c r="ESC325" s="1"/>
      <c r="ESD325" s="1"/>
      <c r="ESE325" s="1"/>
      <c r="ESF325" s="1"/>
      <c r="ESG325" s="1"/>
      <c r="ESH325" s="1"/>
      <c r="ESI325" s="1"/>
      <c r="ESJ325" s="1"/>
      <c r="ESK325" s="1"/>
      <c r="ESL325" s="1"/>
      <c r="ESM325" s="1"/>
      <c r="ESN325" s="1"/>
      <c r="ESO325" s="1"/>
      <c r="ESP325" s="1"/>
      <c r="ESQ325" s="1"/>
      <c r="ESR325" s="1"/>
      <c r="ESS325" s="1"/>
      <c r="EST325" s="1"/>
      <c r="ESU325" s="1"/>
      <c r="ESV325" s="1"/>
      <c r="ESW325" s="1"/>
      <c r="ESX325" s="1"/>
      <c r="ESY325" s="1"/>
      <c r="ESZ325" s="1"/>
      <c r="ETA325" s="1"/>
      <c r="ETB325" s="1"/>
      <c r="ETC325" s="1"/>
      <c r="ETD325" s="1"/>
      <c r="ETE325" s="1"/>
      <c r="ETF325" s="1"/>
      <c r="ETG325" s="1"/>
      <c r="ETH325" s="1"/>
      <c r="ETI325" s="1"/>
      <c r="ETJ325" s="1"/>
      <c r="ETK325" s="1"/>
      <c r="ETL325" s="1"/>
      <c r="ETM325" s="1"/>
      <c r="ETN325" s="1"/>
      <c r="ETO325" s="1"/>
      <c r="ETP325" s="1"/>
      <c r="ETQ325" s="1"/>
      <c r="ETR325" s="1"/>
      <c r="ETS325" s="1"/>
      <c r="ETT325" s="1"/>
      <c r="ETU325" s="1"/>
      <c r="ETV325" s="1"/>
      <c r="ETW325" s="1"/>
      <c r="ETX325" s="1"/>
      <c r="ETY325" s="1"/>
      <c r="ETZ325" s="1"/>
      <c r="EUA325" s="1"/>
      <c r="EUB325" s="1"/>
      <c r="EUC325" s="1"/>
      <c r="EUD325" s="1"/>
      <c r="EUE325" s="1"/>
      <c r="EUF325" s="1"/>
      <c r="EUG325" s="1"/>
      <c r="EUH325" s="1"/>
      <c r="EUI325" s="1"/>
      <c r="EUJ325" s="1"/>
      <c r="EUK325" s="1"/>
      <c r="EUL325" s="1"/>
      <c r="EUM325" s="1"/>
      <c r="EUN325" s="1"/>
      <c r="EUO325" s="1"/>
      <c r="EUP325" s="1"/>
      <c r="EUQ325" s="1"/>
      <c r="EUR325" s="1"/>
      <c r="EUS325" s="1"/>
      <c r="EUT325" s="1"/>
      <c r="EUU325" s="1"/>
      <c r="EUV325" s="1"/>
      <c r="EUW325" s="1"/>
      <c r="EUX325" s="1"/>
      <c r="EUY325" s="1"/>
      <c r="EUZ325" s="1"/>
      <c r="EVA325" s="1"/>
      <c r="EVB325" s="1"/>
      <c r="EVC325" s="1"/>
      <c r="EVD325" s="1"/>
      <c r="EVE325" s="1"/>
      <c r="EVF325" s="1"/>
      <c r="EVG325" s="1"/>
      <c r="EVH325" s="1"/>
      <c r="EVI325" s="1"/>
      <c r="EVJ325" s="1"/>
      <c r="EVK325" s="1"/>
      <c r="EVL325" s="1"/>
      <c r="EVM325" s="1"/>
      <c r="EVN325" s="1"/>
      <c r="EVO325" s="1"/>
      <c r="EVP325" s="1"/>
      <c r="EVQ325" s="1"/>
      <c r="EVR325" s="1"/>
      <c r="EVS325" s="1"/>
      <c r="EVT325" s="1"/>
      <c r="EVU325" s="1"/>
      <c r="EVV325" s="1"/>
      <c r="EVW325" s="1"/>
      <c r="EVX325" s="1"/>
      <c r="EVY325" s="1"/>
      <c r="EVZ325" s="1"/>
      <c r="EWA325" s="1"/>
      <c r="EWB325" s="1"/>
      <c r="EWC325" s="1"/>
      <c r="EWD325" s="1"/>
      <c r="EWE325" s="1"/>
      <c r="EWF325" s="1"/>
      <c r="EWG325" s="1"/>
      <c r="EWH325" s="1"/>
      <c r="EWI325" s="1"/>
      <c r="EWJ325" s="1"/>
      <c r="EWK325" s="1"/>
      <c r="EWL325" s="1"/>
      <c r="EWM325" s="1"/>
      <c r="EWN325" s="1"/>
      <c r="EWO325" s="1"/>
      <c r="EWP325" s="1"/>
      <c r="EWQ325" s="1"/>
      <c r="EWR325" s="1"/>
      <c r="EWS325" s="1"/>
      <c r="EWT325" s="1"/>
      <c r="EWU325" s="1"/>
      <c r="EWV325" s="1"/>
      <c r="EWW325" s="1"/>
      <c r="EWX325" s="1"/>
      <c r="EWY325" s="1"/>
      <c r="EWZ325" s="1"/>
      <c r="EXA325" s="1"/>
      <c r="EXB325" s="1"/>
      <c r="EXC325" s="1"/>
      <c r="EXD325" s="1"/>
      <c r="EXE325" s="1"/>
      <c r="EXF325" s="1"/>
      <c r="EXG325" s="1"/>
      <c r="EXH325" s="1"/>
      <c r="EXI325" s="1"/>
      <c r="EXJ325" s="1"/>
      <c r="EXK325" s="1"/>
      <c r="EXL325" s="1"/>
      <c r="EXM325" s="1"/>
      <c r="EXN325" s="1"/>
      <c r="EXO325" s="1"/>
      <c r="EXP325" s="1"/>
      <c r="EXQ325" s="1"/>
      <c r="EXR325" s="1"/>
      <c r="EXS325" s="1"/>
      <c r="EXT325" s="1"/>
      <c r="EXU325" s="1"/>
      <c r="EXV325" s="1"/>
      <c r="EXW325" s="1"/>
      <c r="EXX325" s="1"/>
      <c r="EXY325" s="1"/>
      <c r="EXZ325" s="1"/>
      <c r="EYA325" s="1"/>
      <c r="EYB325" s="1"/>
      <c r="EYC325" s="1"/>
      <c r="EYD325" s="1"/>
      <c r="EYE325" s="1"/>
      <c r="EYF325" s="1"/>
      <c r="EYG325" s="1"/>
      <c r="EYH325" s="1"/>
      <c r="EYI325" s="1"/>
      <c r="EYJ325" s="1"/>
      <c r="EYK325" s="1"/>
      <c r="EYL325" s="1"/>
      <c r="EYM325" s="1"/>
      <c r="EYN325" s="1"/>
      <c r="EYO325" s="1"/>
      <c r="EYP325" s="1"/>
      <c r="EYQ325" s="1"/>
      <c r="EYR325" s="1"/>
      <c r="EYS325" s="1"/>
      <c r="EYT325" s="1"/>
      <c r="EYU325" s="1"/>
      <c r="EYV325" s="1"/>
      <c r="EYW325" s="1"/>
      <c r="EYX325" s="1"/>
      <c r="EYY325" s="1"/>
      <c r="EYZ325" s="1"/>
      <c r="EZA325" s="1"/>
      <c r="EZB325" s="1"/>
      <c r="EZC325" s="1"/>
      <c r="EZD325" s="1"/>
      <c r="EZE325" s="1"/>
      <c r="EZF325" s="1"/>
      <c r="EZG325" s="1"/>
      <c r="EZH325" s="1"/>
      <c r="EZI325" s="1"/>
      <c r="EZJ325" s="1"/>
      <c r="EZK325" s="1"/>
      <c r="EZL325" s="1"/>
      <c r="EZM325" s="1"/>
      <c r="EZN325" s="1"/>
      <c r="EZO325" s="1"/>
      <c r="EZP325" s="1"/>
      <c r="EZQ325" s="1"/>
      <c r="EZR325" s="1"/>
      <c r="EZS325" s="1"/>
      <c r="EZT325" s="1"/>
      <c r="EZU325" s="1"/>
      <c r="EZV325" s="1"/>
      <c r="EZW325" s="1"/>
      <c r="EZX325" s="1"/>
      <c r="EZY325" s="1"/>
      <c r="EZZ325" s="1"/>
      <c r="FAA325" s="1"/>
      <c r="FAB325" s="1"/>
      <c r="FAC325" s="1"/>
      <c r="FAD325" s="1"/>
      <c r="FAE325" s="1"/>
      <c r="FAF325" s="1"/>
      <c r="FAG325" s="1"/>
      <c r="FAH325" s="1"/>
      <c r="FAI325" s="1"/>
      <c r="FAJ325" s="1"/>
      <c r="FAK325" s="1"/>
      <c r="FAL325" s="1"/>
      <c r="FAM325" s="1"/>
      <c r="FAN325" s="1"/>
      <c r="FAO325" s="1"/>
      <c r="FAP325" s="1"/>
      <c r="FAQ325" s="1"/>
      <c r="FAR325" s="1"/>
      <c r="FAS325" s="1"/>
      <c r="FAT325" s="1"/>
      <c r="FAU325" s="1"/>
      <c r="FAV325" s="1"/>
      <c r="FAW325" s="1"/>
      <c r="FAX325" s="1"/>
      <c r="FAY325" s="1"/>
      <c r="FAZ325" s="1"/>
      <c r="FBA325" s="1"/>
      <c r="FBB325" s="1"/>
      <c r="FBC325" s="1"/>
      <c r="FBD325" s="1"/>
      <c r="FBE325" s="1"/>
      <c r="FBF325" s="1"/>
      <c r="FBG325" s="1"/>
      <c r="FBH325" s="1"/>
      <c r="FBI325" s="1"/>
      <c r="FBJ325" s="1"/>
      <c r="FBK325" s="1"/>
      <c r="FBL325" s="1"/>
      <c r="FBM325" s="1"/>
      <c r="FBN325" s="1"/>
      <c r="FBO325" s="1"/>
      <c r="FBP325" s="1"/>
      <c r="FBQ325" s="1"/>
      <c r="FBR325" s="1"/>
      <c r="FBS325" s="1"/>
      <c r="FBT325" s="1"/>
      <c r="FBU325" s="1"/>
      <c r="FBV325" s="1"/>
      <c r="FBW325" s="1"/>
      <c r="FBX325" s="1"/>
      <c r="FBY325" s="1"/>
      <c r="FBZ325" s="1"/>
      <c r="FCA325" s="1"/>
      <c r="FCB325" s="1"/>
      <c r="FCC325" s="1"/>
      <c r="FCD325" s="1"/>
      <c r="FCE325" s="1"/>
      <c r="FCF325" s="1"/>
      <c r="FCG325" s="1"/>
      <c r="FCH325" s="1"/>
      <c r="FCI325" s="1"/>
      <c r="FCJ325" s="1"/>
      <c r="FCK325" s="1"/>
      <c r="FCL325" s="1"/>
      <c r="FCM325" s="1"/>
      <c r="FCN325" s="1"/>
      <c r="FCO325" s="1"/>
      <c r="FCP325" s="1"/>
      <c r="FCQ325" s="1"/>
      <c r="FCR325" s="1"/>
      <c r="FCS325" s="1"/>
      <c r="FCT325" s="1"/>
      <c r="FCU325" s="1"/>
      <c r="FCV325" s="1"/>
      <c r="FCW325" s="1"/>
      <c r="FCX325" s="1"/>
      <c r="FCY325" s="1"/>
      <c r="FCZ325" s="1"/>
      <c r="FDA325" s="1"/>
      <c r="FDB325" s="1"/>
      <c r="FDC325" s="1"/>
      <c r="FDD325" s="1"/>
      <c r="FDE325" s="1"/>
      <c r="FDF325" s="1"/>
      <c r="FDG325" s="1"/>
      <c r="FDH325" s="1"/>
      <c r="FDI325" s="1"/>
      <c r="FDJ325" s="1"/>
      <c r="FDK325" s="1"/>
      <c r="FDL325" s="1"/>
      <c r="FDM325" s="1"/>
      <c r="FDN325" s="1"/>
      <c r="FDO325" s="1"/>
      <c r="FDP325" s="1"/>
      <c r="FDQ325" s="1"/>
      <c r="FDR325" s="1"/>
      <c r="FDS325" s="1"/>
      <c r="FDT325" s="1"/>
      <c r="FDU325" s="1"/>
      <c r="FDV325" s="1"/>
      <c r="FDW325" s="1"/>
      <c r="FDX325" s="1"/>
      <c r="FDY325" s="1"/>
      <c r="FDZ325" s="1"/>
      <c r="FEA325" s="1"/>
      <c r="FEB325" s="1"/>
      <c r="FEC325" s="1"/>
      <c r="FED325" s="1"/>
      <c r="FEE325" s="1"/>
      <c r="FEF325" s="1"/>
      <c r="FEG325" s="1"/>
      <c r="FEH325" s="1"/>
      <c r="FEI325" s="1"/>
      <c r="FEJ325" s="1"/>
      <c r="FEK325" s="1"/>
      <c r="FEL325" s="1"/>
      <c r="FEM325" s="1"/>
      <c r="FEN325" s="1"/>
      <c r="FEO325" s="1"/>
      <c r="FEP325" s="1"/>
      <c r="FEQ325" s="1"/>
      <c r="FER325" s="1"/>
      <c r="FES325" s="1"/>
      <c r="FET325" s="1"/>
      <c r="FEU325" s="1"/>
      <c r="FEV325" s="1"/>
      <c r="FEW325" s="1"/>
      <c r="FEX325" s="1"/>
      <c r="FEY325" s="1"/>
      <c r="FEZ325" s="1"/>
      <c r="FFA325" s="1"/>
      <c r="FFB325" s="1"/>
      <c r="FFC325" s="1"/>
      <c r="FFD325" s="1"/>
      <c r="FFE325" s="1"/>
      <c r="FFF325" s="1"/>
      <c r="FFG325" s="1"/>
      <c r="FFH325" s="1"/>
      <c r="FFI325" s="1"/>
      <c r="FFJ325" s="1"/>
      <c r="FFK325" s="1"/>
      <c r="FFL325" s="1"/>
      <c r="FFM325" s="1"/>
      <c r="FFN325" s="1"/>
      <c r="FFO325" s="1"/>
      <c r="FFP325" s="1"/>
      <c r="FFQ325" s="1"/>
      <c r="FFR325" s="1"/>
      <c r="FFS325" s="1"/>
      <c r="FFT325" s="1"/>
      <c r="FFU325" s="1"/>
      <c r="FFV325" s="1"/>
      <c r="FFW325" s="1"/>
      <c r="FFX325" s="1"/>
      <c r="FFY325" s="1"/>
      <c r="FFZ325" s="1"/>
      <c r="FGA325" s="1"/>
      <c r="FGB325" s="1"/>
      <c r="FGC325" s="1"/>
      <c r="FGD325" s="1"/>
      <c r="FGE325" s="1"/>
      <c r="FGF325" s="1"/>
      <c r="FGG325" s="1"/>
      <c r="FGH325" s="1"/>
      <c r="FGI325" s="1"/>
      <c r="FGJ325" s="1"/>
      <c r="FGK325" s="1"/>
      <c r="FGL325" s="1"/>
      <c r="FGM325" s="1"/>
      <c r="FGN325" s="1"/>
      <c r="FGO325" s="1"/>
      <c r="FGP325" s="1"/>
      <c r="FGQ325" s="1"/>
      <c r="FGR325" s="1"/>
      <c r="FGS325" s="1"/>
      <c r="FGT325" s="1"/>
      <c r="FGU325" s="1"/>
      <c r="FGV325" s="1"/>
      <c r="FGW325" s="1"/>
      <c r="FGX325" s="1"/>
      <c r="FGY325" s="1"/>
      <c r="FGZ325" s="1"/>
      <c r="FHA325" s="1"/>
      <c r="FHB325" s="1"/>
      <c r="FHC325" s="1"/>
      <c r="FHD325" s="1"/>
      <c r="FHE325" s="1"/>
      <c r="FHF325" s="1"/>
      <c r="FHG325" s="1"/>
      <c r="FHH325" s="1"/>
      <c r="FHI325" s="1"/>
      <c r="FHJ325" s="1"/>
      <c r="FHK325" s="1"/>
      <c r="FHL325" s="1"/>
      <c r="FHM325" s="1"/>
      <c r="FHN325" s="1"/>
      <c r="FHO325" s="1"/>
      <c r="FHP325" s="1"/>
      <c r="FHQ325" s="1"/>
      <c r="FHR325" s="1"/>
      <c r="FHS325" s="1"/>
      <c r="FHT325" s="1"/>
      <c r="FHU325" s="1"/>
      <c r="FHV325" s="1"/>
      <c r="FHW325" s="1"/>
      <c r="FHX325" s="1"/>
      <c r="FHY325" s="1"/>
      <c r="FHZ325" s="1"/>
      <c r="FIA325" s="1"/>
      <c r="FIB325" s="1"/>
      <c r="FIC325" s="1"/>
      <c r="FID325" s="1"/>
      <c r="FIE325" s="1"/>
      <c r="FIF325" s="1"/>
      <c r="FIG325" s="1"/>
      <c r="FIH325" s="1"/>
      <c r="FII325" s="1"/>
      <c r="FIJ325" s="1"/>
      <c r="FIK325" s="1"/>
      <c r="FIL325" s="1"/>
      <c r="FIM325" s="1"/>
      <c r="FIN325" s="1"/>
      <c r="FIO325" s="1"/>
      <c r="FIP325" s="1"/>
      <c r="FIQ325" s="1"/>
      <c r="FIR325" s="1"/>
      <c r="FIS325" s="1"/>
      <c r="FIT325" s="1"/>
      <c r="FIU325" s="1"/>
      <c r="FIV325" s="1"/>
      <c r="FIW325" s="1"/>
      <c r="FIX325" s="1"/>
      <c r="FIY325" s="1"/>
      <c r="FIZ325" s="1"/>
      <c r="FJA325" s="1"/>
      <c r="FJB325" s="1"/>
      <c r="FJC325" s="1"/>
      <c r="FJD325" s="1"/>
      <c r="FJE325" s="1"/>
      <c r="FJF325" s="1"/>
      <c r="FJG325" s="1"/>
      <c r="FJH325" s="1"/>
      <c r="FJI325" s="1"/>
      <c r="FJJ325" s="1"/>
      <c r="FJK325" s="1"/>
      <c r="FJL325" s="1"/>
      <c r="FJM325" s="1"/>
      <c r="FJN325" s="1"/>
      <c r="FJO325" s="1"/>
      <c r="FJP325" s="1"/>
      <c r="FJQ325" s="1"/>
      <c r="FJR325" s="1"/>
      <c r="FJS325" s="1"/>
      <c r="FJT325" s="1"/>
      <c r="FJU325" s="1"/>
      <c r="FJV325" s="1"/>
      <c r="FJW325" s="1"/>
      <c r="FJX325" s="1"/>
      <c r="FJY325" s="1"/>
      <c r="FJZ325" s="1"/>
      <c r="FKA325" s="1"/>
      <c r="FKB325" s="1"/>
      <c r="FKC325" s="1"/>
      <c r="FKD325" s="1"/>
      <c r="FKE325" s="1"/>
      <c r="FKF325" s="1"/>
      <c r="FKG325" s="1"/>
      <c r="FKH325" s="1"/>
      <c r="FKI325" s="1"/>
      <c r="FKJ325" s="1"/>
      <c r="FKK325" s="1"/>
      <c r="FKL325" s="1"/>
      <c r="FKM325" s="1"/>
      <c r="FKN325" s="1"/>
      <c r="FKO325" s="1"/>
      <c r="FKP325" s="1"/>
      <c r="FKQ325" s="1"/>
      <c r="FKR325" s="1"/>
      <c r="FKS325" s="1"/>
      <c r="FKT325" s="1"/>
      <c r="FKU325" s="1"/>
      <c r="FKV325" s="1"/>
      <c r="FKW325" s="1"/>
      <c r="FKX325" s="1"/>
      <c r="FKY325" s="1"/>
      <c r="FKZ325" s="1"/>
      <c r="FLA325" s="1"/>
      <c r="FLB325" s="1"/>
      <c r="FLC325" s="1"/>
      <c r="FLD325" s="1"/>
      <c r="FLE325" s="1"/>
      <c r="FLF325" s="1"/>
      <c r="FLG325" s="1"/>
      <c r="FLH325" s="1"/>
      <c r="FLI325" s="1"/>
      <c r="FLJ325" s="1"/>
      <c r="FLK325" s="1"/>
      <c r="FLL325" s="1"/>
      <c r="FLM325" s="1"/>
      <c r="FLN325" s="1"/>
      <c r="FLO325" s="1"/>
      <c r="FLP325" s="1"/>
      <c r="FLQ325" s="1"/>
      <c r="FLR325" s="1"/>
      <c r="FLS325" s="1"/>
      <c r="FLT325" s="1"/>
      <c r="FLU325" s="1"/>
      <c r="FLV325" s="1"/>
      <c r="FLW325" s="1"/>
      <c r="FLX325" s="1"/>
      <c r="FLY325" s="1"/>
      <c r="FLZ325" s="1"/>
      <c r="FMA325" s="1"/>
      <c r="FMB325" s="1"/>
      <c r="FMC325" s="1"/>
      <c r="FMD325" s="1"/>
      <c r="FME325" s="1"/>
      <c r="FMF325" s="1"/>
      <c r="FMG325" s="1"/>
      <c r="FMH325" s="1"/>
      <c r="FMI325" s="1"/>
      <c r="FMJ325" s="1"/>
      <c r="FMK325" s="1"/>
      <c r="FML325" s="1"/>
      <c r="FMM325" s="1"/>
      <c r="FMN325" s="1"/>
      <c r="FMO325" s="1"/>
      <c r="FMP325" s="1"/>
      <c r="FMQ325" s="1"/>
      <c r="FMR325" s="1"/>
      <c r="FMS325" s="1"/>
      <c r="FMT325" s="1"/>
      <c r="FMU325" s="1"/>
      <c r="FMV325" s="1"/>
      <c r="FMW325" s="1"/>
      <c r="FMX325" s="1"/>
      <c r="FMY325" s="1"/>
      <c r="FMZ325" s="1"/>
      <c r="FNA325" s="1"/>
      <c r="FNB325" s="1"/>
      <c r="FNC325" s="1"/>
      <c r="FND325" s="1"/>
      <c r="FNE325" s="1"/>
      <c r="FNF325" s="1"/>
      <c r="FNG325" s="1"/>
      <c r="FNH325" s="1"/>
      <c r="FNI325" s="1"/>
      <c r="FNJ325" s="1"/>
      <c r="FNK325" s="1"/>
      <c r="FNL325" s="1"/>
      <c r="FNM325" s="1"/>
      <c r="FNN325" s="1"/>
      <c r="FNO325" s="1"/>
      <c r="FNP325" s="1"/>
      <c r="FNQ325" s="1"/>
      <c r="FNR325" s="1"/>
      <c r="FNS325" s="1"/>
      <c r="FNT325" s="1"/>
      <c r="FNU325" s="1"/>
      <c r="FNV325" s="1"/>
      <c r="FNW325" s="1"/>
      <c r="FNX325" s="1"/>
      <c r="FNY325" s="1"/>
      <c r="FNZ325" s="1"/>
      <c r="FOA325" s="1"/>
      <c r="FOB325" s="1"/>
      <c r="FOC325" s="1"/>
      <c r="FOD325" s="1"/>
      <c r="FOE325" s="1"/>
      <c r="FOF325" s="1"/>
      <c r="FOG325" s="1"/>
      <c r="FOH325" s="1"/>
      <c r="FOI325" s="1"/>
      <c r="FOJ325" s="1"/>
      <c r="FOK325" s="1"/>
      <c r="FOL325" s="1"/>
      <c r="FOM325" s="1"/>
      <c r="FON325" s="1"/>
      <c r="FOO325" s="1"/>
      <c r="FOP325" s="1"/>
      <c r="FOQ325" s="1"/>
      <c r="FOR325" s="1"/>
      <c r="FOS325" s="1"/>
      <c r="FOT325" s="1"/>
      <c r="FOU325" s="1"/>
      <c r="FOV325" s="1"/>
      <c r="FOW325" s="1"/>
      <c r="FOX325" s="1"/>
      <c r="FOY325" s="1"/>
      <c r="FOZ325" s="1"/>
      <c r="FPA325" s="1"/>
      <c r="FPB325" s="1"/>
      <c r="FPC325" s="1"/>
      <c r="FPD325" s="1"/>
      <c r="FPE325" s="1"/>
      <c r="FPF325" s="1"/>
      <c r="FPG325" s="1"/>
      <c r="FPH325" s="1"/>
      <c r="FPI325" s="1"/>
      <c r="FPJ325" s="1"/>
      <c r="FPK325" s="1"/>
      <c r="FPL325" s="1"/>
      <c r="FPM325" s="1"/>
      <c r="FPN325" s="1"/>
      <c r="FPO325" s="1"/>
      <c r="FPP325" s="1"/>
      <c r="FPQ325" s="1"/>
      <c r="FPR325" s="1"/>
      <c r="FPS325" s="1"/>
      <c r="FPT325" s="1"/>
      <c r="FPU325" s="1"/>
      <c r="FPV325" s="1"/>
      <c r="FPW325" s="1"/>
      <c r="FPX325" s="1"/>
      <c r="FPY325" s="1"/>
      <c r="FPZ325" s="1"/>
      <c r="FQA325" s="1"/>
      <c r="FQB325" s="1"/>
      <c r="FQC325" s="1"/>
      <c r="FQD325" s="1"/>
      <c r="FQE325" s="1"/>
      <c r="FQF325" s="1"/>
      <c r="FQG325" s="1"/>
      <c r="FQH325" s="1"/>
      <c r="FQI325" s="1"/>
      <c r="FQJ325" s="1"/>
      <c r="FQK325" s="1"/>
      <c r="FQL325" s="1"/>
      <c r="FQM325" s="1"/>
      <c r="FQN325" s="1"/>
      <c r="FQO325" s="1"/>
      <c r="FQP325" s="1"/>
      <c r="FQQ325" s="1"/>
      <c r="FQR325" s="1"/>
      <c r="FQS325" s="1"/>
      <c r="FQT325" s="1"/>
      <c r="FQU325" s="1"/>
      <c r="FQV325" s="1"/>
      <c r="FQW325" s="1"/>
      <c r="FQX325" s="1"/>
      <c r="FQY325" s="1"/>
      <c r="FQZ325" s="1"/>
      <c r="FRA325" s="1"/>
      <c r="FRB325" s="1"/>
      <c r="FRC325" s="1"/>
      <c r="FRD325" s="1"/>
      <c r="FRE325" s="1"/>
      <c r="FRF325" s="1"/>
      <c r="FRG325" s="1"/>
      <c r="FRH325" s="1"/>
      <c r="FRI325" s="1"/>
      <c r="FRJ325" s="1"/>
      <c r="FRK325" s="1"/>
      <c r="FRL325" s="1"/>
      <c r="FRM325" s="1"/>
      <c r="FRN325" s="1"/>
      <c r="FRO325" s="1"/>
      <c r="FRP325" s="1"/>
      <c r="FRQ325" s="1"/>
      <c r="FRR325" s="1"/>
      <c r="FRS325" s="1"/>
      <c r="FRT325" s="1"/>
      <c r="FRU325" s="1"/>
      <c r="FRV325" s="1"/>
      <c r="FRW325" s="1"/>
      <c r="FRX325" s="1"/>
      <c r="FRY325" s="1"/>
      <c r="FRZ325" s="1"/>
      <c r="FSA325" s="1"/>
      <c r="FSB325" s="1"/>
      <c r="FSC325" s="1"/>
      <c r="FSD325" s="1"/>
      <c r="FSE325" s="1"/>
      <c r="FSF325" s="1"/>
      <c r="FSG325" s="1"/>
      <c r="FSH325" s="1"/>
      <c r="FSI325" s="1"/>
      <c r="FSJ325" s="1"/>
      <c r="FSK325" s="1"/>
      <c r="FSL325" s="1"/>
      <c r="FSM325" s="1"/>
      <c r="FSN325" s="1"/>
      <c r="FSO325" s="1"/>
      <c r="FSP325" s="1"/>
      <c r="FSQ325" s="1"/>
      <c r="FSR325" s="1"/>
      <c r="FSS325" s="1"/>
      <c r="FST325" s="1"/>
      <c r="FSU325" s="1"/>
      <c r="FSV325" s="1"/>
      <c r="FSW325" s="1"/>
      <c r="FSX325" s="1"/>
      <c r="FSY325" s="1"/>
      <c r="FSZ325" s="1"/>
      <c r="FTA325" s="1"/>
      <c r="FTB325" s="1"/>
      <c r="FTC325" s="1"/>
      <c r="FTD325" s="1"/>
      <c r="FTE325" s="1"/>
      <c r="FTF325" s="1"/>
      <c r="FTG325" s="1"/>
      <c r="FTH325" s="1"/>
      <c r="FTI325" s="1"/>
      <c r="FTJ325" s="1"/>
      <c r="FTK325" s="1"/>
      <c r="FTL325" s="1"/>
      <c r="FTM325" s="1"/>
      <c r="FTN325" s="1"/>
      <c r="FTO325" s="1"/>
      <c r="FTP325" s="1"/>
      <c r="FTQ325" s="1"/>
      <c r="FTR325" s="1"/>
      <c r="FTS325" s="1"/>
      <c r="FTT325" s="1"/>
      <c r="FTU325" s="1"/>
      <c r="FTV325" s="1"/>
      <c r="FTW325" s="1"/>
      <c r="FTX325" s="1"/>
      <c r="FTY325" s="1"/>
      <c r="FTZ325" s="1"/>
      <c r="FUA325" s="1"/>
      <c r="FUB325" s="1"/>
      <c r="FUC325" s="1"/>
      <c r="FUD325" s="1"/>
      <c r="FUE325" s="1"/>
      <c r="FUF325" s="1"/>
      <c r="FUG325" s="1"/>
      <c r="FUH325" s="1"/>
      <c r="FUI325" s="1"/>
      <c r="FUJ325" s="1"/>
      <c r="FUK325" s="1"/>
      <c r="FUL325" s="1"/>
      <c r="FUM325" s="1"/>
      <c r="FUN325" s="1"/>
      <c r="FUO325" s="1"/>
      <c r="FUP325" s="1"/>
      <c r="FUQ325" s="1"/>
      <c r="FUR325" s="1"/>
      <c r="FUS325" s="1"/>
      <c r="FUT325" s="1"/>
      <c r="FUU325" s="1"/>
      <c r="FUV325" s="1"/>
      <c r="FUW325" s="1"/>
      <c r="FUX325" s="1"/>
      <c r="FUY325" s="1"/>
      <c r="FUZ325" s="1"/>
      <c r="FVA325" s="1"/>
      <c r="FVB325" s="1"/>
      <c r="FVC325" s="1"/>
      <c r="FVD325" s="1"/>
      <c r="FVE325" s="1"/>
      <c r="FVF325" s="1"/>
      <c r="FVG325" s="1"/>
      <c r="FVH325" s="1"/>
      <c r="FVI325" s="1"/>
      <c r="FVJ325" s="1"/>
      <c r="FVK325" s="1"/>
      <c r="FVL325" s="1"/>
      <c r="FVM325" s="1"/>
      <c r="FVN325" s="1"/>
      <c r="FVO325" s="1"/>
      <c r="FVP325" s="1"/>
      <c r="FVQ325" s="1"/>
      <c r="FVR325" s="1"/>
      <c r="FVS325" s="1"/>
      <c r="FVT325" s="1"/>
      <c r="FVU325" s="1"/>
      <c r="FVV325" s="1"/>
      <c r="FVW325" s="1"/>
      <c r="FVX325" s="1"/>
      <c r="FVY325" s="1"/>
      <c r="FVZ325" s="1"/>
      <c r="FWA325" s="1"/>
      <c r="FWB325" s="1"/>
      <c r="FWC325" s="1"/>
      <c r="FWD325" s="1"/>
      <c r="FWE325" s="1"/>
      <c r="FWF325" s="1"/>
      <c r="FWG325" s="1"/>
      <c r="FWH325" s="1"/>
      <c r="FWI325" s="1"/>
      <c r="FWJ325" s="1"/>
      <c r="FWK325" s="1"/>
      <c r="FWL325" s="1"/>
      <c r="FWM325" s="1"/>
      <c r="FWN325" s="1"/>
      <c r="FWO325" s="1"/>
      <c r="FWP325" s="1"/>
      <c r="FWQ325" s="1"/>
      <c r="FWR325" s="1"/>
      <c r="FWS325" s="1"/>
      <c r="FWT325" s="1"/>
      <c r="FWU325" s="1"/>
      <c r="FWV325" s="1"/>
      <c r="FWW325" s="1"/>
      <c r="FWX325" s="1"/>
      <c r="FWY325" s="1"/>
      <c r="FWZ325" s="1"/>
      <c r="FXA325" s="1"/>
      <c r="FXB325" s="1"/>
      <c r="FXC325" s="1"/>
      <c r="FXD325" s="1"/>
      <c r="FXE325" s="1"/>
      <c r="FXF325" s="1"/>
      <c r="FXG325" s="1"/>
      <c r="FXH325" s="1"/>
      <c r="FXI325" s="1"/>
      <c r="FXJ325" s="1"/>
      <c r="FXK325" s="1"/>
      <c r="FXL325" s="1"/>
      <c r="FXM325" s="1"/>
      <c r="FXN325" s="1"/>
      <c r="FXO325" s="1"/>
      <c r="FXP325" s="1"/>
      <c r="FXQ325" s="1"/>
      <c r="FXR325" s="1"/>
      <c r="FXS325" s="1"/>
      <c r="FXT325" s="1"/>
      <c r="FXU325" s="1"/>
      <c r="FXV325" s="1"/>
      <c r="FXW325" s="1"/>
      <c r="FXX325" s="1"/>
      <c r="FXY325" s="1"/>
      <c r="FXZ325" s="1"/>
      <c r="FYA325" s="1"/>
      <c r="FYB325" s="1"/>
      <c r="FYC325" s="1"/>
      <c r="FYD325" s="1"/>
      <c r="FYE325" s="1"/>
      <c r="FYF325" s="1"/>
      <c r="FYG325" s="1"/>
      <c r="FYH325" s="1"/>
      <c r="FYI325" s="1"/>
      <c r="FYJ325" s="1"/>
      <c r="FYK325" s="1"/>
      <c r="FYL325" s="1"/>
      <c r="FYM325" s="1"/>
      <c r="FYN325" s="1"/>
      <c r="FYO325" s="1"/>
      <c r="FYP325" s="1"/>
      <c r="FYQ325" s="1"/>
      <c r="FYR325" s="1"/>
      <c r="FYS325" s="1"/>
      <c r="FYT325" s="1"/>
      <c r="FYU325" s="1"/>
      <c r="FYV325" s="1"/>
      <c r="FYW325" s="1"/>
      <c r="FYX325" s="1"/>
      <c r="FYY325" s="1"/>
      <c r="FYZ325" s="1"/>
      <c r="FZA325" s="1"/>
      <c r="FZB325" s="1"/>
      <c r="FZC325" s="1"/>
      <c r="FZD325" s="1"/>
      <c r="FZE325" s="1"/>
      <c r="FZF325" s="1"/>
      <c r="FZG325" s="1"/>
      <c r="FZH325" s="1"/>
      <c r="FZI325" s="1"/>
      <c r="FZJ325" s="1"/>
      <c r="FZK325" s="1"/>
      <c r="FZL325" s="1"/>
      <c r="FZM325" s="1"/>
      <c r="FZN325" s="1"/>
      <c r="FZO325" s="1"/>
      <c r="FZP325" s="1"/>
      <c r="FZQ325" s="1"/>
      <c r="FZR325" s="1"/>
      <c r="FZS325" s="1"/>
      <c r="FZT325" s="1"/>
      <c r="FZU325" s="1"/>
      <c r="FZV325" s="1"/>
      <c r="FZW325" s="1"/>
      <c r="FZX325" s="1"/>
      <c r="FZY325" s="1"/>
      <c r="FZZ325" s="1"/>
      <c r="GAA325" s="1"/>
      <c r="GAB325" s="1"/>
      <c r="GAC325" s="1"/>
      <c r="GAD325" s="1"/>
      <c r="GAE325" s="1"/>
      <c r="GAF325" s="1"/>
      <c r="GAG325" s="1"/>
      <c r="GAH325" s="1"/>
      <c r="GAI325" s="1"/>
      <c r="GAJ325" s="1"/>
      <c r="GAK325" s="1"/>
      <c r="GAL325" s="1"/>
      <c r="GAM325" s="1"/>
      <c r="GAN325" s="1"/>
      <c r="GAO325" s="1"/>
      <c r="GAP325" s="1"/>
      <c r="GAQ325" s="1"/>
      <c r="GAR325" s="1"/>
      <c r="GAS325" s="1"/>
      <c r="GAT325" s="1"/>
      <c r="GAU325" s="1"/>
      <c r="GAV325" s="1"/>
      <c r="GAW325" s="1"/>
      <c r="GAX325" s="1"/>
      <c r="GAY325" s="1"/>
      <c r="GAZ325" s="1"/>
      <c r="GBA325" s="1"/>
      <c r="GBB325" s="1"/>
      <c r="GBC325" s="1"/>
      <c r="GBD325" s="1"/>
      <c r="GBE325" s="1"/>
      <c r="GBF325" s="1"/>
      <c r="GBG325" s="1"/>
      <c r="GBH325" s="1"/>
      <c r="GBI325" s="1"/>
      <c r="GBJ325" s="1"/>
      <c r="GBK325" s="1"/>
      <c r="GBL325" s="1"/>
      <c r="GBM325" s="1"/>
      <c r="GBN325" s="1"/>
      <c r="GBO325" s="1"/>
      <c r="GBP325" s="1"/>
      <c r="GBQ325" s="1"/>
      <c r="GBR325" s="1"/>
      <c r="GBS325" s="1"/>
      <c r="GBT325" s="1"/>
      <c r="GBU325" s="1"/>
      <c r="GBV325" s="1"/>
      <c r="GBW325" s="1"/>
      <c r="GBX325" s="1"/>
      <c r="GBY325" s="1"/>
      <c r="GBZ325" s="1"/>
      <c r="GCA325" s="1"/>
      <c r="GCB325" s="1"/>
      <c r="GCC325" s="1"/>
      <c r="GCD325" s="1"/>
      <c r="GCE325" s="1"/>
      <c r="GCF325" s="1"/>
      <c r="GCG325" s="1"/>
      <c r="GCH325" s="1"/>
      <c r="GCI325" s="1"/>
      <c r="GCJ325" s="1"/>
      <c r="GCK325" s="1"/>
      <c r="GCL325" s="1"/>
      <c r="GCM325" s="1"/>
      <c r="GCN325" s="1"/>
      <c r="GCO325" s="1"/>
      <c r="GCP325" s="1"/>
      <c r="GCQ325" s="1"/>
      <c r="GCR325" s="1"/>
      <c r="GCS325" s="1"/>
      <c r="GCT325" s="1"/>
      <c r="GCU325" s="1"/>
      <c r="GCV325" s="1"/>
      <c r="GCW325" s="1"/>
      <c r="GCX325" s="1"/>
      <c r="GCY325" s="1"/>
      <c r="GCZ325" s="1"/>
      <c r="GDA325" s="1"/>
      <c r="GDB325" s="1"/>
      <c r="GDC325" s="1"/>
      <c r="GDD325" s="1"/>
      <c r="GDE325" s="1"/>
      <c r="GDF325" s="1"/>
      <c r="GDG325" s="1"/>
      <c r="GDH325" s="1"/>
      <c r="GDI325" s="1"/>
      <c r="GDJ325" s="1"/>
      <c r="GDK325" s="1"/>
      <c r="GDL325" s="1"/>
      <c r="GDM325" s="1"/>
      <c r="GDN325" s="1"/>
      <c r="GDO325" s="1"/>
      <c r="GDP325" s="1"/>
      <c r="GDQ325" s="1"/>
      <c r="GDR325" s="1"/>
      <c r="GDS325" s="1"/>
      <c r="GDT325" s="1"/>
      <c r="GDU325" s="1"/>
      <c r="GDV325" s="1"/>
      <c r="GDW325" s="1"/>
      <c r="GDX325" s="1"/>
      <c r="GDY325" s="1"/>
      <c r="GDZ325" s="1"/>
      <c r="GEA325" s="1"/>
      <c r="GEB325" s="1"/>
      <c r="GEC325" s="1"/>
      <c r="GED325" s="1"/>
      <c r="GEE325" s="1"/>
      <c r="GEF325" s="1"/>
      <c r="GEG325" s="1"/>
      <c r="GEH325" s="1"/>
      <c r="GEI325" s="1"/>
      <c r="GEJ325" s="1"/>
      <c r="GEK325" s="1"/>
      <c r="GEL325" s="1"/>
      <c r="GEM325" s="1"/>
      <c r="GEN325" s="1"/>
      <c r="GEO325" s="1"/>
      <c r="GEP325" s="1"/>
      <c r="GEQ325" s="1"/>
      <c r="GER325" s="1"/>
      <c r="GES325" s="1"/>
      <c r="GET325" s="1"/>
      <c r="GEU325" s="1"/>
      <c r="GEV325" s="1"/>
      <c r="GEW325" s="1"/>
      <c r="GEX325" s="1"/>
      <c r="GEY325" s="1"/>
      <c r="GEZ325" s="1"/>
      <c r="GFA325" s="1"/>
      <c r="GFB325" s="1"/>
      <c r="GFC325" s="1"/>
      <c r="GFD325" s="1"/>
      <c r="GFE325" s="1"/>
      <c r="GFF325" s="1"/>
      <c r="GFG325" s="1"/>
      <c r="GFH325" s="1"/>
      <c r="GFI325" s="1"/>
      <c r="GFJ325" s="1"/>
      <c r="GFK325" s="1"/>
      <c r="GFL325" s="1"/>
      <c r="GFM325" s="1"/>
      <c r="GFN325" s="1"/>
      <c r="GFO325" s="1"/>
      <c r="GFP325" s="1"/>
      <c r="GFQ325" s="1"/>
      <c r="GFR325" s="1"/>
      <c r="GFS325" s="1"/>
      <c r="GFT325" s="1"/>
      <c r="GFU325" s="1"/>
      <c r="GFV325" s="1"/>
      <c r="GFW325" s="1"/>
      <c r="GFX325" s="1"/>
      <c r="GFY325" s="1"/>
      <c r="GFZ325" s="1"/>
      <c r="GGA325" s="1"/>
      <c r="GGB325" s="1"/>
      <c r="GGC325" s="1"/>
      <c r="GGD325" s="1"/>
      <c r="GGE325" s="1"/>
      <c r="GGF325" s="1"/>
      <c r="GGG325" s="1"/>
      <c r="GGH325" s="1"/>
      <c r="GGI325" s="1"/>
      <c r="GGJ325" s="1"/>
      <c r="GGK325" s="1"/>
      <c r="GGL325" s="1"/>
      <c r="GGM325" s="1"/>
      <c r="GGN325" s="1"/>
      <c r="GGO325" s="1"/>
      <c r="GGP325" s="1"/>
      <c r="GGQ325" s="1"/>
      <c r="GGR325" s="1"/>
      <c r="GGS325" s="1"/>
      <c r="GGT325" s="1"/>
      <c r="GGU325" s="1"/>
      <c r="GGV325" s="1"/>
      <c r="GGW325" s="1"/>
      <c r="GGX325" s="1"/>
      <c r="GGY325" s="1"/>
      <c r="GGZ325" s="1"/>
      <c r="GHA325" s="1"/>
      <c r="GHB325" s="1"/>
      <c r="GHC325" s="1"/>
      <c r="GHD325" s="1"/>
      <c r="GHE325" s="1"/>
      <c r="GHF325" s="1"/>
      <c r="GHG325" s="1"/>
      <c r="GHH325" s="1"/>
      <c r="GHI325" s="1"/>
      <c r="GHJ325" s="1"/>
      <c r="GHK325" s="1"/>
      <c r="GHL325" s="1"/>
      <c r="GHM325" s="1"/>
      <c r="GHN325" s="1"/>
      <c r="GHO325" s="1"/>
      <c r="GHP325" s="1"/>
      <c r="GHQ325" s="1"/>
      <c r="GHR325" s="1"/>
      <c r="GHS325" s="1"/>
      <c r="GHT325" s="1"/>
      <c r="GHU325" s="1"/>
      <c r="GHV325" s="1"/>
      <c r="GHW325" s="1"/>
      <c r="GHX325" s="1"/>
      <c r="GHY325" s="1"/>
      <c r="GHZ325" s="1"/>
      <c r="GIA325" s="1"/>
      <c r="GIB325" s="1"/>
      <c r="GIC325" s="1"/>
      <c r="GID325" s="1"/>
      <c r="GIE325" s="1"/>
      <c r="GIF325" s="1"/>
      <c r="GIG325" s="1"/>
      <c r="GIH325" s="1"/>
      <c r="GII325" s="1"/>
      <c r="GIJ325" s="1"/>
      <c r="GIK325" s="1"/>
      <c r="GIL325" s="1"/>
      <c r="GIM325" s="1"/>
      <c r="GIN325" s="1"/>
      <c r="GIO325" s="1"/>
      <c r="GIP325" s="1"/>
      <c r="GIQ325" s="1"/>
      <c r="GIR325" s="1"/>
      <c r="GIS325" s="1"/>
      <c r="GIT325" s="1"/>
      <c r="GIU325" s="1"/>
      <c r="GIV325" s="1"/>
      <c r="GIW325" s="1"/>
      <c r="GIX325" s="1"/>
      <c r="GIY325" s="1"/>
      <c r="GIZ325" s="1"/>
      <c r="GJA325" s="1"/>
      <c r="GJB325" s="1"/>
      <c r="GJC325" s="1"/>
      <c r="GJD325" s="1"/>
      <c r="GJE325" s="1"/>
      <c r="GJF325" s="1"/>
      <c r="GJG325" s="1"/>
      <c r="GJH325" s="1"/>
      <c r="GJI325" s="1"/>
      <c r="GJJ325" s="1"/>
      <c r="GJK325" s="1"/>
      <c r="GJL325" s="1"/>
      <c r="GJM325" s="1"/>
      <c r="GJN325" s="1"/>
      <c r="GJO325" s="1"/>
      <c r="GJP325" s="1"/>
      <c r="GJQ325" s="1"/>
      <c r="GJR325" s="1"/>
      <c r="GJS325" s="1"/>
      <c r="GJT325" s="1"/>
      <c r="GJU325" s="1"/>
      <c r="GJV325" s="1"/>
      <c r="GJW325" s="1"/>
      <c r="GJX325" s="1"/>
      <c r="GJY325" s="1"/>
      <c r="GJZ325" s="1"/>
      <c r="GKA325" s="1"/>
      <c r="GKB325" s="1"/>
      <c r="GKC325" s="1"/>
      <c r="GKD325" s="1"/>
      <c r="GKE325" s="1"/>
      <c r="GKF325" s="1"/>
      <c r="GKG325" s="1"/>
      <c r="GKH325" s="1"/>
      <c r="GKI325" s="1"/>
      <c r="GKJ325" s="1"/>
      <c r="GKK325" s="1"/>
      <c r="GKL325" s="1"/>
      <c r="GKM325" s="1"/>
      <c r="GKN325" s="1"/>
      <c r="GKO325" s="1"/>
      <c r="GKP325" s="1"/>
      <c r="GKQ325" s="1"/>
      <c r="GKR325" s="1"/>
      <c r="GKS325" s="1"/>
      <c r="GKT325" s="1"/>
      <c r="GKU325" s="1"/>
      <c r="GKV325" s="1"/>
      <c r="GKW325" s="1"/>
      <c r="GKX325" s="1"/>
      <c r="GKY325" s="1"/>
      <c r="GKZ325" s="1"/>
      <c r="GLA325" s="1"/>
      <c r="GLB325" s="1"/>
      <c r="GLC325" s="1"/>
      <c r="GLD325" s="1"/>
      <c r="GLE325" s="1"/>
      <c r="GLF325" s="1"/>
      <c r="GLG325" s="1"/>
      <c r="GLH325" s="1"/>
      <c r="GLI325" s="1"/>
      <c r="GLJ325" s="1"/>
      <c r="GLK325" s="1"/>
      <c r="GLL325" s="1"/>
      <c r="GLM325" s="1"/>
      <c r="GLN325" s="1"/>
      <c r="GLO325" s="1"/>
      <c r="GLP325" s="1"/>
      <c r="GLQ325" s="1"/>
      <c r="GLR325" s="1"/>
      <c r="GLS325" s="1"/>
      <c r="GLT325" s="1"/>
      <c r="GLU325" s="1"/>
      <c r="GLV325" s="1"/>
      <c r="GLW325" s="1"/>
      <c r="GLX325" s="1"/>
      <c r="GLY325" s="1"/>
      <c r="GLZ325" s="1"/>
      <c r="GMA325" s="1"/>
      <c r="GMB325" s="1"/>
      <c r="GMC325" s="1"/>
      <c r="GMD325" s="1"/>
      <c r="GME325" s="1"/>
      <c r="GMF325" s="1"/>
      <c r="GMG325" s="1"/>
      <c r="GMH325" s="1"/>
      <c r="GMI325" s="1"/>
      <c r="GMJ325" s="1"/>
      <c r="GMK325" s="1"/>
      <c r="GML325" s="1"/>
      <c r="GMM325" s="1"/>
      <c r="GMN325" s="1"/>
      <c r="GMO325" s="1"/>
      <c r="GMP325" s="1"/>
      <c r="GMQ325" s="1"/>
      <c r="GMR325" s="1"/>
      <c r="GMS325" s="1"/>
      <c r="GMT325" s="1"/>
      <c r="GMU325" s="1"/>
      <c r="GMV325" s="1"/>
      <c r="GMW325" s="1"/>
      <c r="GMX325" s="1"/>
      <c r="GMY325" s="1"/>
      <c r="GMZ325" s="1"/>
      <c r="GNA325" s="1"/>
      <c r="GNB325" s="1"/>
      <c r="GNC325" s="1"/>
      <c r="GND325" s="1"/>
      <c r="GNE325" s="1"/>
      <c r="GNF325" s="1"/>
      <c r="GNG325" s="1"/>
      <c r="GNH325" s="1"/>
      <c r="GNI325" s="1"/>
      <c r="GNJ325" s="1"/>
      <c r="GNK325" s="1"/>
      <c r="GNL325" s="1"/>
      <c r="GNM325" s="1"/>
      <c r="GNN325" s="1"/>
      <c r="GNO325" s="1"/>
      <c r="GNP325" s="1"/>
      <c r="GNQ325" s="1"/>
      <c r="GNR325" s="1"/>
      <c r="GNS325" s="1"/>
      <c r="GNT325" s="1"/>
      <c r="GNU325" s="1"/>
      <c r="GNV325" s="1"/>
      <c r="GNW325" s="1"/>
      <c r="GNX325" s="1"/>
      <c r="GNY325" s="1"/>
      <c r="GNZ325" s="1"/>
      <c r="GOA325" s="1"/>
      <c r="GOB325" s="1"/>
      <c r="GOC325" s="1"/>
      <c r="GOD325" s="1"/>
      <c r="GOE325" s="1"/>
      <c r="GOF325" s="1"/>
      <c r="GOG325" s="1"/>
      <c r="GOH325" s="1"/>
      <c r="GOI325" s="1"/>
      <c r="GOJ325" s="1"/>
      <c r="GOK325" s="1"/>
      <c r="GOL325" s="1"/>
      <c r="GOM325" s="1"/>
      <c r="GON325" s="1"/>
      <c r="GOO325" s="1"/>
      <c r="GOP325" s="1"/>
      <c r="GOQ325" s="1"/>
      <c r="GOR325" s="1"/>
      <c r="GOS325" s="1"/>
      <c r="GOT325" s="1"/>
      <c r="GOU325" s="1"/>
      <c r="GOV325" s="1"/>
      <c r="GOW325" s="1"/>
      <c r="GOX325" s="1"/>
      <c r="GOY325" s="1"/>
      <c r="GOZ325" s="1"/>
      <c r="GPA325" s="1"/>
      <c r="GPB325" s="1"/>
      <c r="GPC325" s="1"/>
      <c r="GPD325" s="1"/>
      <c r="GPE325" s="1"/>
      <c r="GPF325" s="1"/>
      <c r="GPG325" s="1"/>
      <c r="GPH325" s="1"/>
      <c r="GPI325" s="1"/>
      <c r="GPJ325" s="1"/>
      <c r="GPK325" s="1"/>
      <c r="GPL325" s="1"/>
      <c r="GPM325" s="1"/>
      <c r="GPN325" s="1"/>
      <c r="GPO325" s="1"/>
      <c r="GPP325" s="1"/>
      <c r="GPQ325" s="1"/>
      <c r="GPR325" s="1"/>
      <c r="GPS325" s="1"/>
      <c r="GPT325" s="1"/>
      <c r="GPU325" s="1"/>
      <c r="GPV325" s="1"/>
      <c r="GPW325" s="1"/>
      <c r="GPX325" s="1"/>
      <c r="GPY325" s="1"/>
      <c r="GPZ325" s="1"/>
      <c r="GQA325" s="1"/>
      <c r="GQB325" s="1"/>
      <c r="GQC325" s="1"/>
      <c r="GQD325" s="1"/>
      <c r="GQE325" s="1"/>
      <c r="GQF325" s="1"/>
      <c r="GQG325" s="1"/>
      <c r="GQH325" s="1"/>
      <c r="GQI325" s="1"/>
      <c r="GQJ325" s="1"/>
      <c r="GQK325" s="1"/>
      <c r="GQL325" s="1"/>
      <c r="GQM325" s="1"/>
      <c r="GQN325" s="1"/>
      <c r="GQO325" s="1"/>
      <c r="GQP325" s="1"/>
      <c r="GQQ325" s="1"/>
      <c r="GQR325" s="1"/>
      <c r="GQS325" s="1"/>
      <c r="GQT325" s="1"/>
      <c r="GQU325" s="1"/>
      <c r="GQV325" s="1"/>
      <c r="GQW325" s="1"/>
      <c r="GQX325" s="1"/>
      <c r="GQY325" s="1"/>
      <c r="GQZ325" s="1"/>
      <c r="GRA325" s="1"/>
      <c r="GRB325" s="1"/>
      <c r="GRC325" s="1"/>
      <c r="GRD325" s="1"/>
      <c r="GRE325" s="1"/>
      <c r="GRF325" s="1"/>
      <c r="GRG325" s="1"/>
      <c r="GRH325" s="1"/>
      <c r="GRI325" s="1"/>
      <c r="GRJ325" s="1"/>
      <c r="GRK325" s="1"/>
      <c r="GRL325" s="1"/>
      <c r="GRM325" s="1"/>
      <c r="GRN325" s="1"/>
      <c r="GRO325" s="1"/>
      <c r="GRP325" s="1"/>
      <c r="GRQ325" s="1"/>
      <c r="GRR325" s="1"/>
      <c r="GRS325" s="1"/>
      <c r="GRT325" s="1"/>
      <c r="GRU325" s="1"/>
      <c r="GRV325" s="1"/>
      <c r="GRW325" s="1"/>
      <c r="GRX325" s="1"/>
      <c r="GRY325" s="1"/>
      <c r="GRZ325" s="1"/>
      <c r="GSA325" s="1"/>
      <c r="GSB325" s="1"/>
      <c r="GSC325" s="1"/>
      <c r="GSD325" s="1"/>
      <c r="GSE325" s="1"/>
      <c r="GSF325" s="1"/>
      <c r="GSG325" s="1"/>
      <c r="GSH325" s="1"/>
      <c r="GSI325" s="1"/>
      <c r="GSJ325" s="1"/>
      <c r="GSK325" s="1"/>
      <c r="GSL325" s="1"/>
      <c r="GSM325" s="1"/>
      <c r="GSN325" s="1"/>
      <c r="GSO325" s="1"/>
      <c r="GSP325" s="1"/>
      <c r="GSQ325" s="1"/>
      <c r="GSR325" s="1"/>
      <c r="GSS325" s="1"/>
      <c r="GST325" s="1"/>
      <c r="GSU325" s="1"/>
      <c r="GSV325" s="1"/>
      <c r="GSW325" s="1"/>
      <c r="GSX325" s="1"/>
      <c r="GSY325" s="1"/>
      <c r="GSZ325" s="1"/>
      <c r="GTA325" s="1"/>
      <c r="GTB325" s="1"/>
      <c r="GTC325" s="1"/>
      <c r="GTD325" s="1"/>
      <c r="GTE325" s="1"/>
      <c r="GTF325" s="1"/>
      <c r="GTG325" s="1"/>
      <c r="GTH325" s="1"/>
      <c r="GTI325" s="1"/>
      <c r="GTJ325" s="1"/>
      <c r="GTK325" s="1"/>
      <c r="GTL325" s="1"/>
      <c r="GTM325" s="1"/>
      <c r="GTN325" s="1"/>
      <c r="GTO325" s="1"/>
      <c r="GTP325" s="1"/>
      <c r="GTQ325" s="1"/>
      <c r="GTR325" s="1"/>
      <c r="GTS325" s="1"/>
      <c r="GTT325" s="1"/>
      <c r="GTU325" s="1"/>
      <c r="GTV325" s="1"/>
      <c r="GTW325" s="1"/>
      <c r="GTX325" s="1"/>
      <c r="GTY325" s="1"/>
      <c r="GTZ325" s="1"/>
      <c r="GUA325" s="1"/>
      <c r="GUB325" s="1"/>
      <c r="GUC325" s="1"/>
      <c r="GUD325" s="1"/>
      <c r="GUE325" s="1"/>
      <c r="GUF325" s="1"/>
      <c r="GUG325" s="1"/>
      <c r="GUH325" s="1"/>
      <c r="GUI325" s="1"/>
      <c r="GUJ325" s="1"/>
      <c r="GUK325" s="1"/>
      <c r="GUL325" s="1"/>
      <c r="GUM325" s="1"/>
      <c r="GUN325" s="1"/>
      <c r="GUO325" s="1"/>
      <c r="GUP325" s="1"/>
      <c r="GUQ325" s="1"/>
      <c r="GUR325" s="1"/>
      <c r="GUS325" s="1"/>
      <c r="GUT325" s="1"/>
      <c r="GUU325" s="1"/>
      <c r="GUV325" s="1"/>
      <c r="GUW325" s="1"/>
      <c r="GUX325" s="1"/>
      <c r="GUY325" s="1"/>
      <c r="GUZ325" s="1"/>
      <c r="GVA325" s="1"/>
      <c r="GVB325" s="1"/>
      <c r="GVC325" s="1"/>
      <c r="GVD325" s="1"/>
      <c r="GVE325" s="1"/>
      <c r="GVF325" s="1"/>
      <c r="GVG325" s="1"/>
      <c r="GVH325" s="1"/>
      <c r="GVI325" s="1"/>
      <c r="GVJ325" s="1"/>
      <c r="GVK325" s="1"/>
      <c r="GVL325" s="1"/>
      <c r="GVM325" s="1"/>
      <c r="GVN325" s="1"/>
      <c r="GVO325" s="1"/>
      <c r="GVP325" s="1"/>
      <c r="GVQ325" s="1"/>
      <c r="GVR325" s="1"/>
      <c r="GVS325" s="1"/>
      <c r="GVT325" s="1"/>
      <c r="GVU325" s="1"/>
      <c r="GVV325" s="1"/>
      <c r="GVW325" s="1"/>
      <c r="GVX325" s="1"/>
      <c r="GVY325" s="1"/>
      <c r="GVZ325" s="1"/>
      <c r="GWA325" s="1"/>
      <c r="GWB325" s="1"/>
      <c r="GWC325" s="1"/>
      <c r="GWD325" s="1"/>
      <c r="GWE325" s="1"/>
      <c r="GWF325" s="1"/>
      <c r="GWG325" s="1"/>
      <c r="GWH325" s="1"/>
      <c r="GWI325" s="1"/>
      <c r="GWJ325" s="1"/>
      <c r="GWK325" s="1"/>
      <c r="GWL325" s="1"/>
      <c r="GWM325" s="1"/>
      <c r="GWN325" s="1"/>
      <c r="GWO325" s="1"/>
      <c r="GWP325" s="1"/>
      <c r="GWQ325" s="1"/>
      <c r="GWR325" s="1"/>
      <c r="GWS325" s="1"/>
      <c r="GWT325" s="1"/>
      <c r="GWU325" s="1"/>
      <c r="GWV325" s="1"/>
      <c r="GWW325" s="1"/>
      <c r="GWX325" s="1"/>
      <c r="GWY325" s="1"/>
      <c r="GWZ325" s="1"/>
      <c r="GXA325" s="1"/>
      <c r="GXB325" s="1"/>
      <c r="GXC325" s="1"/>
      <c r="GXD325" s="1"/>
      <c r="GXE325" s="1"/>
      <c r="GXF325" s="1"/>
      <c r="GXG325" s="1"/>
      <c r="GXH325" s="1"/>
      <c r="GXI325" s="1"/>
      <c r="GXJ325" s="1"/>
      <c r="GXK325" s="1"/>
      <c r="GXL325" s="1"/>
      <c r="GXM325" s="1"/>
      <c r="GXN325" s="1"/>
      <c r="GXO325" s="1"/>
      <c r="GXP325" s="1"/>
      <c r="GXQ325" s="1"/>
      <c r="GXR325" s="1"/>
      <c r="GXS325" s="1"/>
      <c r="GXT325" s="1"/>
      <c r="GXU325" s="1"/>
      <c r="GXV325" s="1"/>
      <c r="GXW325" s="1"/>
      <c r="GXX325" s="1"/>
      <c r="GXY325" s="1"/>
      <c r="GXZ325" s="1"/>
      <c r="GYA325" s="1"/>
      <c r="GYB325" s="1"/>
      <c r="GYC325" s="1"/>
      <c r="GYD325" s="1"/>
      <c r="GYE325" s="1"/>
      <c r="GYF325" s="1"/>
      <c r="GYG325" s="1"/>
      <c r="GYH325" s="1"/>
      <c r="GYI325" s="1"/>
      <c r="GYJ325" s="1"/>
      <c r="GYK325" s="1"/>
      <c r="GYL325" s="1"/>
      <c r="GYM325" s="1"/>
      <c r="GYN325" s="1"/>
      <c r="GYO325" s="1"/>
      <c r="GYP325" s="1"/>
      <c r="GYQ325" s="1"/>
      <c r="GYR325" s="1"/>
      <c r="GYS325" s="1"/>
      <c r="GYT325" s="1"/>
      <c r="GYU325" s="1"/>
      <c r="GYV325" s="1"/>
      <c r="GYW325" s="1"/>
      <c r="GYX325" s="1"/>
      <c r="GYY325" s="1"/>
      <c r="GYZ325" s="1"/>
      <c r="GZA325" s="1"/>
      <c r="GZB325" s="1"/>
      <c r="GZC325" s="1"/>
      <c r="GZD325" s="1"/>
      <c r="GZE325" s="1"/>
      <c r="GZF325" s="1"/>
      <c r="GZG325" s="1"/>
      <c r="GZH325" s="1"/>
      <c r="GZI325" s="1"/>
      <c r="GZJ325" s="1"/>
      <c r="GZK325" s="1"/>
      <c r="GZL325" s="1"/>
      <c r="GZM325" s="1"/>
      <c r="GZN325" s="1"/>
      <c r="GZO325" s="1"/>
      <c r="GZP325" s="1"/>
      <c r="GZQ325" s="1"/>
      <c r="GZR325" s="1"/>
      <c r="GZS325" s="1"/>
      <c r="GZT325" s="1"/>
      <c r="GZU325" s="1"/>
      <c r="GZV325" s="1"/>
      <c r="GZW325" s="1"/>
      <c r="GZX325" s="1"/>
      <c r="GZY325" s="1"/>
      <c r="GZZ325" s="1"/>
      <c r="HAA325" s="1"/>
      <c r="HAB325" s="1"/>
      <c r="HAC325" s="1"/>
      <c r="HAD325" s="1"/>
      <c r="HAE325" s="1"/>
      <c r="HAF325" s="1"/>
      <c r="HAG325" s="1"/>
      <c r="HAH325" s="1"/>
      <c r="HAI325" s="1"/>
      <c r="HAJ325" s="1"/>
      <c r="HAK325" s="1"/>
      <c r="HAL325" s="1"/>
      <c r="HAM325" s="1"/>
      <c r="HAN325" s="1"/>
      <c r="HAO325" s="1"/>
      <c r="HAP325" s="1"/>
      <c r="HAQ325" s="1"/>
      <c r="HAR325" s="1"/>
      <c r="HAS325" s="1"/>
      <c r="HAT325" s="1"/>
      <c r="HAU325" s="1"/>
      <c r="HAV325" s="1"/>
      <c r="HAW325" s="1"/>
      <c r="HAX325" s="1"/>
      <c r="HAY325" s="1"/>
      <c r="HAZ325" s="1"/>
      <c r="HBA325" s="1"/>
      <c r="HBB325" s="1"/>
      <c r="HBC325" s="1"/>
      <c r="HBD325" s="1"/>
      <c r="HBE325" s="1"/>
      <c r="HBF325" s="1"/>
      <c r="HBG325" s="1"/>
      <c r="HBH325" s="1"/>
      <c r="HBI325" s="1"/>
      <c r="HBJ325" s="1"/>
      <c r="HBK325" s="1"/>
      <c r="HBL325" s="1"/>
      <c r="HBM325" s="1"/>
      <c r="HBN325" s="1"/>
      <c r="HBO325" s="1"/>
      <c r="HBP325" s="1"/>
      <c r="HBQ325" s="1"/>
      <c r="HBR325" s="1"/>
      <c r="HBS325" s="1"/>
      <c r="HBT325" s="1"/>
      <c r="HBU325" s="1"/>
      <c r="HBV325" s="1"/>
      <c r="HBW325" s="1"/>
      <c r="HBX325" s="1"/>
      <c r="HBY325" s="1"/>
      <c r="HBZ325" s="1"/>
      <c r="HCA325" s="1"/>
      <c r="HCB325" s="1"/>
      <c r="HCC325" s="1"/>
      <c r="HCD325" s="1"/>
      <c r="HCE325" s="1"/>
      <c r="HCF325" s="1"/>
      <c r="HCG325" s="1"/>
      <c r="HCH325" s="1"/>
      <c r="HCI325" s="1"/>
      <c r="HCJ325" s="1"/>
      <c r="HCK325" s="1"/>
      <c r="HCL325" s="1"/>
      <c r="HCM325" s="1"/>
      <c r="HCN325" s="1"/>
      <c r="HCO325" s="1"/>
      <c r="HCP325" s="1"/>
      <c r="HCQ325" s="1"/>
      <c r="HCR325" s="1"/>
      <c r="HCS325" s="1"/>
      <c r="HCT325" s="1"/>
      <c r="HCU325" s="1"/>
      <c r="HCV325" s="1"/>
      <c r="HCW325" s="1"/>
      <c r="HCX325" s="1"/>
      <c r="HCY325" s="1"/>
      <c r="HCZ325" s="1"/>
      <c r="HDA325" s="1"/>
      <c r="HDB325" s="1"/>
      <c r="HDC325" s="1"/>
      <c r="HDD325" s="1"/>
      <c r="HDE325" s="1"/>
      <c r="HDF325" s="1"/>
      <c r="HDG325" s="1"/>
      <c r="HDH325" s="1"/>
      <c r="HDI325" s="1"/>
      <c r="HDJ325" s="1"/>
      <c r="HDK325" s="1"/>
      <c r="HDL325" s="1"/>
      <c r="HDM325" s="1"/>
      <c r="HDN325" s="1"/>
      <c r="HDO325" s="1"/>
      <c r="HDP325" s="1"/>
      <c r="HDQ325" s="1"/>
      <c r="HDR325" s="1"/>
      <c r="HDS325" s="1"/>
      <c r="HDT325" s="1"/>
      <c r="HDU325" s="1"/>
      <c r="HDV325" s="1"/>
      <c r="HDW325" s="1"/>
      <c r="HDX325" s="1"/>
      <c r="HDY325" s="1"/>
      <c r="HDZ325" s="1"/>
      <c r="HEA325" s="1"/>
      <c r="HEB325" s="1"/>
      <c r="HEC325" s="1"/>
      <c r="HED325" s="1"/>
      <c r="HEE325" s="1"/>
      <c r="HEF325" s="1"/>
      <c r="HEG325" s="1"/>
      <c r="HEH325" s="1"/>
      <c r="HEI325" s="1"/>
      <c r="HEJ325" s="1"/>
      <c r="HEK325" s="1"/>
      <c r="HEL325" s="1"/>
      <c r="HEM325" s="1"/>
      <c r="HEN325" s="1"/>
      <c r="HEO325" s="1"/>
      <c r="HEP325" s="1"/>
      <c r="HEQ325" s="1"/>
      <c r="HER325" s="1"/>
      <c r="HES325" s="1"/>
      <c r="HET325" s="1"/>
      <c r="HEU325" s="1"/>
      <c r="HEV325" s="1"/>
      <c r="HEW325" s="1"/>
      <c r="HEX325" s="1"/>
      <c r="HEY325" s="1"/>
      <c r="HEZ325" s="1"/>
      <c r="HFA325" s="1"/>
      <c r="HFB325" s="1"/>
      <c r="HFC325" s="1"/>
      <c r="HFD325" s="1"/>
      <c r="HFE325" s="1"/>
      <c r="HFF325" s="1"/>
      <c r="HFG325" s="1"/>
      <c r="HFH325" s="1"/>
      <c r="HFI325" s="1"/>
      <c r="HFJ325" s="1"/>
      <c r="HFK325" s="1"/>
      <c r="HFL325" s="1"/>
      <c r="HFM325" s="1"/>
      <c r="HFN325" s="1"/>
      <c r="HFO325" s="1"/>
      <c r="HFP325" s="1"/>
      <c r="HFQ325" s="1"/>
      <c r="HFR325" s="1"/>
      <c r="HFS325" s="1"/>
      <c r="HFT325" s="1"/>
      <c r="HFU325" s="1"/>
      <c r="HFV325" s="1"/>
      <c r="HFW325" s="1"/>
      <c r="HFX325" s="1"/>
      <c r="HFY325" s="1"/>
      <c r="HFZ325" s="1"/>
      <c r="HGA325" s="1"/>
      <c r="HGB325" s="1"/>
      <c r="HGC325" s="1"/>
      <c r="HGD325" s="1"/>
      <c r="HGE325" s="1"/>
      <c r="HGF325" s="1"/>
      <c r="HGG325" s="1"/>
      <c r="HGH325" s="1"/>
      <c r="HGI325" s="1"/>
      <c r="HGJ325" s="1"/>
      <c r="HGK325" s="1"/>
      <c r="HGL325" s="1"/>
      <c r="HGM325" s="1"/>
      <c r="HGN325" s="1"/>
      <c r="HGO325" s="1"/>
      <c r="HGP325" s="1"/>
      <c r="HGQ325" s="1"/>
      <c r="HGR325" s="1"/>
      <c r="HGS325" s="1"/>
      <c r="HGT325" s="1"/>
      <c r="HGU325" s="1"/>
      <c r="HGV325" s="1"/>
      <c r="HGW325" s="1"/>
      <c r="HGX325" s="1"/>
      <c r="HGY325" s="1"/>
      <c r="HGZ325" s="1"/>
      <c r="HHA325" s="1"/>
      <c r="HHB325" s="1"/>
      <c r="HHC325" s="1"/>
      <c r="HHD325" s="1"/>
      <c r="HHE325" s="1"/>
      <c r="HHF325" s="1"/>
      <c r="HHG325" s="1"/>
      <c r="HHH325" s="1"/>
      <c r="HHI325" s="1"/>
      <c r="HHJ325" s="1"/>
      <c r="HHK325" s="1"/>
      <c r="HHL325" s="1"/>
      <c r="HHM325" s="1"/>
      <c r="HHN325" s="1"/>
      <c r="HHO325" s="1"/>
      <c r="HHP325" s="1"/>
      <c r="HHQ325" s="1"/>
      <c r="HHR325" s="1"/>
      <c r="HHS325" s="1"/>
      <c r="HHT325" s="1"/>
      <c r="HHU325" s="1"/>
      <c r="HHV325" s="1"/>
      <c r="HHW325" s="1"/>
      <c r="HHX325" s="1"/>
      <c r="HHY325" s="1"/>
      <c r="HHZ325" s="1"/>
      <c r="HIA325" s="1"/>
      <c r="HIB325" s="1"/>
      <c r="HIC325" s="1"/>
      <c r="HID325" s="1"/>
      <c r="HIE325" s="1"/>
      <c r="HIF325" s="1"/>
      <c r="HIG325" s="1"/>
      <c r="HIH325" s="1"/>
      <c r="HII325" s="1"/>
      <c r="HIJ325" s="1"/>
      <c r="HIK325" s="1"/>
      <c r="HIL325" s="1"/>
      <c r="HIM325" s="1"/>
      <c r="HIN325" s="1"/>
      <c r="HIO325" s="1"/>
      <c r="HIP325" s="1"/>
      <c r="HIQ325" s="1"/>
      <c r="HIR325" s="1"/>
      <c r="HIS325" s="1"/>
      <c r="HIT325" s="1"/>
      <c r="HIU325" s="1"/>
      <c r="HIV325" s="1"/>
      <c r="HIW325" s="1"/>
      <c r="HIX325" s="1"/>
      <c r="HIY325" s="1"/>
      <c r="HIZ325" s="1"/>
      <c r="HJA325" s="1"/>
      <c r="HJB325" s="1"/>
      <c r="HJC325" s="1"/>
      <c r="HJD325" s="1"/>
      <c r="HJE325" s="1"/>
      <c r="HJF325" s="1"/>
      <c r="HJG325" s="1"/>
      <c r="HJH325" s="1"/>
      <c r="HJI325" s="1"/>
      <c r="HJJ325" s="1"/>
      <c r="HJK325" s="1"/>
      <c r="HJL325" s="1"/>
      <c r="HJM325" s="1"/>
      <c r="HJN325" s="1"/>
      <c r="HJO325" s="1"/>
      <c r="HJP325" s="1"/>
      <c r="HJQ325" s="1"/>
      <c r="HJR325" s="1"/>
      <c r="HJS325" s="1"/>
      <c r="HJT325" s="1"/>
      <c r="HJU325" s="1"/>
      <c r="HJV325" s="1"/>
      <c r="HJW325" s="1"/>
      <c r="HJX325" s="1"/>
      <c r="HJY325" s="1"/>
      <c r="HJZ325" s="1"/>
      <c r="HKA325" s="1"/>
      <c r="HKB325" s="1"/>
      <c r="HKC325" s="1"/>
      <c r="HKD325" s="1"/>
      <c r="HKE325" s="1"/>
      <c r="HKF325" s="1"/>
      <c r="HKG325" s="1"/>
      <c r="HKH325" s="1"/>
      <c r="HKI325" s="1"/>
      <c r="HKJ325" s="1"/>
      <c r="HKK325" s="1"/>
      <c r="HKL325" s="1"/>
      <c r="HKM325" s="1"/>
      <c r="HKN325" s="1"/>
      <c r="HKO325" s="1"/>
      <c r="HKP325" s="1"/>
      <c r="HKQ325" s="1"/>
      <c r="HKR325" s="1"/>
      <c r="HKS325" s="1"/>
      <c r="HKT325" s="1"/>
      <c r="HKU325" s="1"/>
      <c r="HKV325" s="1"/>
      <c r="HKW325" s="1"/>
      <c r="HKX325" s="1"/>
      <c r="HKY325" s="1"/>
      <c r="HKZ325" s="1"/>
      <c r="HLA325" s="1"/>
      <c r="HLB325" s="1"/>
      <c r="HLC325" s="1"/>
      <c r="HLD325" s="1"/>
      <c r="HLE325" s="1"/>
      <c r="HLF325" s="1"/>
      <c r="HLG325" s="1"/>
      <c r="HLH325" s="1"/>
      <c r="HLI325" s="1"/>
      <c r="HLJ325" s="1"/>
      <c r="HLK325" s="1"/>
      <c r="HLL325" s="1"/>
      <c r="HLM325" s="1"/>
      <c r="HLN325" s="1"/>
      <c r="HLO325" s="1"/>
      <c r="HLP325" s="1"/>
      <c r="HLQ325" s="1"/>
      <c r="HLR325" s="1"/>
      <c r="HLS325" s="1"/>
      <c r="HLT325" s="1"/>
      <c r="HLU325" s="1"/>
      <c r="HLV325" s="1"/>
      <c r="HLW325" s="1"/>
      <c r="HLX325" s="1"/>
      <c r="HLY325" s="1"/>
      <c r="HLZ325" s="1"/>
      <c r="HMA325" s="1"/>
      <c r="HMB325" s="1"/>
      <c r="HMC325" s="1"/>
      <c r="HMD325" s="1"/>
      <c r="HME325" s="1"/>
      <c r="HMF325" s="1"/>
      <c r="HMG325" s="1"/>
      <c r="HMH325" s="1"/>
      <c r="HMI325" s="1"/>
      <c r="HMJ325" s="1"/>
      <c r="HMK325" s="1"/>
      <c r="HML325" s="1"/>
      <c r="HMM325" s="1"/>
      <c r="HMN325" s="1"/>
      <c r="HMO325" s="1"/>
      <c r="HMP325" s="1"/>
      <c r="HMQ325" s="1"/>
      <c r="HMR325" s="1"/>
      <c r="HMS325" s="1"/>
      <c r="HMT325" s="1"/>
      <c r="HMU325" s="1"/>
      <c r="HMV325" s="1"/>
      <c r="HMW325" s="1"/>
      <c r="HMX325" s="1"/>
      <c r="HMY325" s="1"/>
      <c r="HMZ325" s="1"/>
      <c r="HNA325" s="1"/>
      <c r="HNB325" s="1"/>
      <c r="HNC325" s="1"/>
      <c r="HND325" s="1"/>
      <c r="HNE325" s="1"/>
      <c r="HNF325" s="1"/>
      <c r="HNG325" s="1"/>
      <c r="HNH325" s="1"/>
      <c r="HNI325" s="1"/>
      <c r="HNJ325" s="1"/>
      <c r="HNK325" s="1"/>
      <c r="HNL325" s="1"/>
      <c r="HNM325" s="1"/>
      <c r="HNN325" s="1"/>
      <c r="HNO325" s="1"/>
      <c r="HNP325" s="1"/>
      <c r="HNQ325" s="1"/>
      <c r="HNR325" s="1"/>
      <c r="HNS325" s="1"/>
      <c r="HNT325" s="1"/>
      <c r="HNU325" s="1"/>
      <c r="HNV325" s="1"/>
      <c r="HNW325" s="1"/>
      <c r="HNX325" s="1"/>
      <c r="HNY325" s="1"/>
      <c r="HNZ325" s="1"/>
      <c r="HOA325" s="1"/>
      <c r="HOB325" s="1"/>
      <c r="HOC325" s="1"/>
      <c r="HOD325" s="1"/>
      <c r="HOE325" s="1"/>
      <c r="HOF325" s="1"/>
      <c r="HOG325" s="1"/>
      <c r="HOH325" s="1"/>
      <c r="HOI325" s="1"/>
      <c r="HOJ325" s="1"/>
      <c r="HOK325" s="1"/>
      <c r="HOL325" s="1"/>
      <c r="HOM325" s="1"/>
      <c r="HON325" s="1"/>
      <c r="HOO325" s="1"/>
      <c r="HOP325" s="1"/>
      <c r="HOQ325" s="1"/>
      <c r="HOR325" s="1"/>
      <c r="HOS325" s="1"/>
      <c r="HOT325" s="1"/>
      <c r="HOU325" s="1"/>
      <c r="HOV325" s="1"/>
      <c r="HOW325" s="1"/>
      <c r="HOX325" s="1"/>
      <c r="HOY325" s="1"/>
      <c r="HOZ325" s="1"/>
      <c r="HPA325" s="1"/>
      <c r="HPB325" s="1"/>
      <c r="HPC325" s="1"/>
      <c r="HPD325" s="1"/>
      <c r="HPE325" s="1"/>
      <c r="HPF325" s="1"/>
      <c r="HPG325" s="1"/>
      <c r="HPH325" s="1"/>
      <c r="HPI325" s="1"/>
      <c r="HPJ325" s="1"/>
      <c r="HPK325" s="1"/>
      <c r="HPL325" s="1"/>
      <c r="HPM325" s="1"/>
      <c r="HPN325" s="1"/>
      <c r="HPO325" s="1"/>
      <c r="HPP325" s="1"/>
      <c r="HPQ325" s="1"/>
      <c r="HPR325" s="1"/>
      <c r="HPS325" s="1"/>
      <c r="HPT325" s="1"/>
      <c r="HPU325" s="1"/>
      <c r="HPV325" s="1"/>
      <c r="HPW325" s="1"/>
      <c r="HPX325" s="1"/>
      <c r="HPY325" s="1"/>
      <c r="HPZ325" s="1"/>
      <c r="HQA325" s="1"/>
      <c r="HQB325" s="1"/>
      <c r="HQC325" s="1"/>
      <c r="HQD325" s="1"/>
      <c r="HQE325" s="1"/>
      <c r="HQF325" s="1"/>
      <c r="HQG325" s="1"/>
      <c r="HQH325" s="1"/>
      <c r="HQI325" s="1"/>
      <c r="HQJ325" s="1"/>
      <c r="HQK325" s="1"/>
      <c r="HQL325" s="1"/>
      <c r="HQM325" s="1"/>
      <c r="HQN325" s="1"/>
      <c r="HQO325" s="1"/>
      <c r="HQP325" s="1"/>
      <c r="HQQ325" s="1"/>
      <c r="HQR325" s="1"/>
      <c r="HQS325" s="1"/>
      <c r="HQT325" s="1"/>
      <c r="HQU325" s="1"/>
      <c r="HQV325" s="1"/>
      <c r="HQW325" s="1"/>
      <c r="HQX325" s="1"/>
      <c r="HQY325" s="1"/>
      <c r="HQZ325" s="1"/>
      <c r="HRA325" s="1"/>
      <c r="HRB325" s="1"/>
      <c r="HRC325" s="1"/>
      <c r="HRD325" s="1"/>
      <c r="HRE325" s="1"/>
      <c r="HRF325" s="1"/>
      <c r="HRG325" s="1"/>
      <c r="HRH325" s="1"/>
      <c r="HRI325" s="1"/>
      <c r="HRJ325" s="1"/>
      <c r="HRK325" s="1"/>
      <c r="HRL325" s="1"/>
      <c r="HRM325" s="1"/>
      <c r="HRN325" s="1"/>
      <c r="HRO325" s="1"/>
      <c r="HRP325" s="1"/>
      <c r="HRQ325" s="1"/>
      <c r="HRR325" s="1"/>
      <c r="HRS325" s="1"/>
      <c r="HRT325" s="1"/>
      <c r="HRU325" s="1"/>
      <c r="HRV325" s="1"/>
      <c r="HRW325" s="1"/>
      <c r="HRX325" s="1"/>
      <c r="HRY325" s="1"/>
      <c r="HRZ325" s="1"/>
      <c r="HSA325" s="1"/>
      <c r="HSB325" s="1"/>
      <c r="HSC325" s="1"/>
      <c r="HSD325" s="1"/>
      <c r="HSE325" s="1"/>
      <c r="HSF325" s="1"/>
      <c r="HSG325" s="1"/>
      <c r="HSH325" s="1"/>
      <c r="HSI325" s="1"/>
      <c r="HSJ325" s="1"/>
      <c r="HSK325" s="1"/>
      <c r="HSL325" s="1"/>
      <c r="HSM325" s="1"/>
      <c r="HSN325" s="1"/>
      <c r="HSO325" s="1"/>
      <c r="HSP325" s="1"/>
      <c r="HSQ325" s="1"/>
      <c r="HSR325" s="1"/>
      <c r="HSS325" s="1"/>
      <c r="HST325" s="1"/>
      <c r="HSU325" s="1"/>
      <c r="HSV325" s="1"/>
      <c r="HSW325" s="1"/>
      <c r="HSX325" s="1"/>
      <c r="HSY325" s="1"/>
      <c r="HSZ325" s="1"/>
      <c r="HTA325" s="1"/>
      <c r="HTB325" s="1"/>
      <c r="HTC325" s="1"/>
      <c r="HTD325" s="1"/>
      <c r="HTE325" s="1"/>
      <c r="HTF325" s="1"/>
      <c r="HTG325" s="1"/>
      <c r="HTH325" s="1"/>
      <c r="HTI325" s="1"/>
      <c r="HTJ325" s="1"/>
      <c r="HTK325" s="1"/>
      <c r="HTL325" s="1"/>
      <c r="HTM325" s="1"/>
      <c r="HTN325" s="1"/>
      <c r="HTO325" s="1"/>
      <c r="HTP325" s="1"/>
      <c r="HTQ325" s="1"/>
      <c r="HTR325" s="1"/>
      <c r="HTS325" s="1"/>
      <c r="HTT325" s="1"/>
      <c r="HTU325" s="1"/>
      <c r="HTV325" s="1"/>
      <c r="HTW325" s="1"/>
      <c r="HTX325" s="1"/>
      <c r="HTY325" s="1"/>
      <c r="HTZ325" s="1"/>
      <c r="HUA325" s="1"/>
      <c r="HUB325" s="1"/>
      <c r="HUC325" s="1"/>
      <c r="HUD325" s="1"/>
      <c r="HUE325" s="1"/>
      <c r="HUF325" s="1"/>
      <c r="HUG325" s="1"/>
      <c r="HUH325" s="1"/>
      <c r="HUI325" s="1"/>
      <c r="HUJ325" s="1"/>
      <c r="HUK325" s="1"/>
      <c r="HUL325" s="1"/>
      <c r="HUM325" s="1"/>
      <c r="HUN325" s="1"/>
      <c r="HUO325" s="1"/>
      <c r="HUP325" s="1"/>
      <c r="HUQ325" s="1"/>
      <c r="HUR325" s="1"/>
      <c r="HUS325" s="1"/>
      <c r="HUT325" s="1"/>
      <c r="HUU325" s="1"/>
      <c r="HUV325" s="1"/>
      <c r="HUW325" s="1"/>
      <c r="HUX325" s="1"/>
      <c r="HUY325" s="1"/>
      <c r="HUZ325" s="1"/>
      <c r="HVA325" s="1"/>
      <c r="HVB325" s="1"/>
      <c r="HVC325" s="1"/>
      <c r="HVD325" s="1"/>
      <c r="HVE325" s="1"/>
      <c r="HVF325" s="1"/>
      <c r="HVG325" s="1"/>
      <c r="HVH325" s="1"/>
      <c r="HVI325" s="1"/>
      <c r="HVJ325" s="1"/>
      <c r="HVK325" s="1"/>
      <c r="HVL325" s="1"/>
      <c r="HVM325" s="1"/>
      <c r="HVN325" s="1"/>
      <c r="HVO325" s="1"/>
      <c r="HVP325" s="1"/>
      <c r="HVQ325" s="1"/>
      <c r="HVR325" s="1"/>
      <c r="HVS325" s="1"/>
      <c r="HVT325" s="1"/>
      <c r="HVU325" s="1"/>
      <c r="HVV325" s="1"/>
      <c r="HVW325" s="1"/>
      <c r="HVX325" s="1"/>
      <c r="HVY325" s="1"/>
      <c r="HVZ325" s="1"/>
      <c r="HWA325" s="1"/>
      <c r="HWB325" s="1"/>
      <c r="HWC325" s="1"/>
      <c r="HWD325" s="1"/>
      <c r="HWE325" s="1"/>
      <c r="HWF325" s="1"/>
      <c r="HWG325" s="1"/>
      <c r="HWH325" s="1"/>
      <c r="HWI325" s="1"/>
      <c r="HWJ325" s="1"/>
      <c r="HWK325" s="1"/>
      <c r="HWL325" s="1"/>
      <c r="HWM325" s="1"/>
      <c r="HWN325" s="1"/>
      <c r="HWO325" s="1"/>
      <c r="HWP325" s="1"/>
      <c r="HWQ325" s="1"/>
      <c r="HWR325" s="1"/>
      <c r="HWS325" s="1"/>
      <c r="HWT325" s="1"/>
      <c r="HWU325" s="1"/>
      <c r="HWV325" s="1"/>
      <c r="HWW325" s="1"/>
      <c r="HWX325" s="1"/>
      <c r="HWY325" s="1"/>
      <c r="HWZ325" s="1"/>
      <c r="HXA325" s="1"/>
      <c r="HXB325" s="1"/>
      <c r="HXC325" s="1"/>
      <c r="HXD325" s="1"/>
      <c r="HXE325" s="1"/>
      <c r="HXF325" s="1"/>
      <c r="HXG325" s="1"/>
      <c r="HXH325" s="1"/>
      <c r="HXI325" s="1"/>
      <c r="HXJ325" s="1"/>
      <c r="HXK325" s="1"/>
      <c r="HXL325" s="1"/>
      <c r="HXM325" s="1"/>
      <c r="HXN325" s="1"/>
      <c r="HXO325" s="1"/>
      <c r="HXP325" s="1"/>
      <c r="HXQ325" s="1"/>
      <c r="HXR325" s="1"/>
      <c r="HXS325" s="1"/>
      <c r="HXT325" s="1"/>
      <c r="HXU325" s="1"/>
      <c r="HXV325" s="1"/>
      <c r="HXW325" s="1"/>
      <c r="HXX325" s="1"/>
      <c r="HXY325" s="1"/>
      <c r="HXZ325" s="1"/>
      <c r="HYA325" s="1"/>
      <c r="HYB325" s="1"/>
      <c r="HYC325" s="1"/>
      <c r="HYD325" s="1"/>
      <c r="HYE325" s="1"/>
      <c r="HYF325" s="1"/>
      <c r="HYG325" s="1"/>
      <c r="HYH325" s="1"/>
      <c r="HYI325" s="1"/>
      <c r="HYJ325" s="1"/>
      <c r="HYK325" s="1"/>
      <c r="HYL325" s="1"/>
      <c r="HYM325" s="1"/>
      <c r="HYN325" s="1"/>
      <c r="HYO325" s="1"/>
      <c r="HYP325" s="1"/>
      <c r="HYQ325" s="1"/>
      <c r="HYR325" s="1"/>
      <c r="HYS325" s="1"/>
      <c r="HYT325" s="1"/>
      <c r="HYU325" s="1"/>
      <c r="HYV325" s="1"/>
      <c r="HYW325" s="1"/>
      <c r="HYX325" s="1"/>
      <c r="HYY325" s="1"/>
      <c r="HYZ325" s="1"/>
      <c r="HZA325" s="1"/>
      <c r="HZB325" s="1"/>
      <c r="HZC325" s="1"/>
      <c r="HZD325" s="1"/>
      <c r="HZE325" s="1"/>
      <c r="HZF325" s="1"/>
      <c r="HZG325" s="1"/>
      <c r="HZH325" s="1"/>
      <c r="HZI325" s="1"/>
      <c r="HZJ325" s="1"/>
      <c r="HZK325" s="1"/>
      <c r="HZL325" s="1"/>
      <c r="HZM325" s="1"/>
      <c r="HZN325" s="1"/>
      <c r="HZO325" s="1"/>
      <c r="HZP325" s="1"/>
      <c r="HZQ325" s="1"/>
      <c r="HZR325" s="1"/>
      <c r="HZS325" s="1"/>
      <c r="HZT325" s="1"/>
      <c r="HZU325" s="1"/>
      <c r="HZV325" s="1"/>
      <c r="HZW325" s="1"/>
      <c r="HZX325" s="1"/>
      <c r="HZY325" s="1"/>
      <c r="HZZ325" s="1"/>
      <c r="IAA325" s="1"/>
      <c r="IAB325" s="1"/>
      <c r="IAC325" s="1"/>
      <c r="IAD325" s="1"/>
      <c r="IAE325" s="1"/>
      <c r="IAF325" s="1"/>
      <c r="IAG325" s="1"/>
      <c r="IAH325" s="1"/>
      <c r="IAI325" s="1"/>
      <c r="IAJ325" s="1"/>
      <c r="IAK325" s="1"/>
      <c r="IAL325" s="1"/>
      <c r="IAM325" s="1"/>
      <c r="IAN325" s="1"/>
      <c r="IAO325" s="1"/>
      <c r="IAP325" s="1"/>
      <c r="IAQ325" s="1"/>
      <c r="IAR325" s="1"/>
      <c r="IAS325" s="1"/>
      <c r="IAT325" s="1"/>
      <c r="IAU325" s="1"/>
      <c r="IAV325" s="1"/>
      <c r="IAW325" s="1"/>
      <c r="IAX325" s="1"/>
      <c r="IAY325" s="1"/>
      <c r="IAZ325" s="1"/>
      <c r="IBA325" s="1"/>
      <c r="IBB325" s="1"/>
      <c r="IBC325" s="1"/>
      <c r="IBD325" s="1"/>
      <c r="IBE325" s="1"/>
      <c r="IBF325" s="1"/>
      <c r="IBG325" s="1"/>
      <c r="IBH325" s="1"/>
      <c r="IBI325" s="1"/>
      <c r="IBJ325" s="1"/>
      <c r="IBK325" s="1"/>
      <c r="IBL325" s="1"/>
      <c r="IBM325" s="1"/>
      <c r="IBN325" s="1"/>
      <c r="IBO325" s="1"/>
      <c r="IBP325" s="1"/>
      <c r="IBQ325" s="1"/>
      <c r="IBR325" s="1"/>
      <c r="IBS325" s="1"/>
      <c r="IBT325" s="1"/>
      <c r="IBU325" s="1"/>
      <c r="IBV325" s="1"/>
      <c r="IBW325" s="1"/>
      <c r="IBX325" s="1"/>
      <c r="IBY325" s="1"/>
      <c r="IBZ325" s="1"/>
      <c r="ICA325" s="1"/>
      <c r="ICB325" s="1"/>
      <c r="ICC325" s="1"/>
      <c r="ICD325" s="1"/>
      <c r="ICE325" s="1"/>
      <c r="ICF325" s="1"/>
      <c r="ICG325" s="1"/>
      <c r="ICH325" s="1"/>
      <c r="ICI325" s="1"/>
      <c r="ICJ325" s="1"/>
      <c r="ICK325" s="1"/>
      <c r="ICL325" s="1"/>
      <c r="ICM325" s="1"/>
      <c r="ICN325" s="1"/>
      <c r="ICO325" s="1"/>
      <c r="ICP325" s="1"/>
      <c r="ICQ325" s="1"/>
      <c r="ICR325" s="1"/>
      <c r="ICS325" s="1"/>
      <c r="ICT325" s="1"/>
      <c r="ICU325" s="1"/>
      <c r="ICV325" s="1"/>
      <c r="ICW325" s="1"/>
      <c r="ICX325" s="1"/>
      <c r="ICY325" s="1"/>
      <c r="ICZ325" s="1"/>
      <c r="IDA325" s="1"/>
      <c r="IDB325" s="1"/>
      <c r="IDC325" s="1"/>
      <c r="IDD325" s="1"/>
      <c r="IDE325" s="1"/>
      <c r="IDF325" s="1"/>
      <c r="IDG325" s="1"/>
      <c r="IDH325" s="1"/>
      <c r="IDI325" s="1"/>
      <c r="IDJ325" s="1"/>
      <c r="IDK325" s="1"/>
      <c r="IDL325" s="1"/>
      <c r="IDM325" s="1"/>
      <c r="IDN325" s="1"/>
      <c r="IDO325" s="1"/>
      <c r="IDP325" s="1"/>
      <c r="IDQ325" s="1"/>
      <c r="IDR325" s="1"/>
      <c r="IDS325" s="1"/>
      <c r="IDT325" s="1"/>
      <c r="IDU325" s="1"/>
      <c r="IDV325" s="1"/>
      <c r="IDW325" s="1"/>
      <c r="IDX325" s="1"/>
      <c r="IDY325" s="1"/>
      <c r="IDZ325" s="1"/>
      <c r="IEA325" s="1"/>
      <c r="IEB325" s="1"/>
      <c r="IEC325" s="1"/>
      <c r="IED325" s="1"/>
      <c r="IEE325" s="1"/>
      <c r="IEF325" s="1"/>
      <c r="IEG325" s="1"/>
      <c r="IEH325" s="1"/>
      <c r="IEI325" s="1"/>
      <c r="IEJ325" s="1"/>
      <c r="IEK325" s="1"/>
      <c r="IEL325" s="1"/>
      <c r="IEM325" s="1"/>
      <c r="IEN325" s="1"/>
      <c r="IEO325" s="1"/>
      <c r="IEP325" s="1"/>
      <c r="IEQ325" s="1"/>
      <c r="IER325" s="1"/>
      <c r="IES325" s="1"/>
      <c r="IET325" s="1"/>
      <c r="IEU325" s="1"/>
      <c r="IEV325" s="1"/>
      <c r="IEW325" s="1"/>
      <c r="IEX325" s="1"/>
      <c r="IEY325" s="1"/>
      <c r="IEZ325" s="1"/>
      <c r="IFA325" s="1"/>
      <c r="IFB325" s="1"/>
      <c r="IFC325" s="1"/>
      <c r="IFD325" s="1"/>
      <c r="IFE325" s="1"/>
      <c r="IFF325" s="1"/>
      <c r="IFG325" s="1"/>
      <c r="IFH325" s="1"/>
      <c r="IFI325" s="1"/>
      <c r="IFJ325" s="1"/>
      <c r="IFK325" s="1"/>
      <c r="IFL325" s="1"/>
      <c r="IFM325" s="1"/>
      <c r="IFN325" s="1"/>
      <c r="IFO325" s="1"/>
      <c r="IFP325" s="1"/>
      <c r="IFQ325" s="1"/>
      <c r="IFR325" s="1"/>
      <c r="IFS325" s="1"/>
      <c r="IFT325" s="1"/>
      <c r="IFU325" s="1"/>
      <c r="IFV325" s="1"/>
      <c r="IFW325" s="1"/>
      <c r="IFX325" s="1"/>
      <c r="IFY325" s="1"/>
      <c r="IFZ325" s="1"/>
      <c r="IGA325" s="1"/>
      <c r="IGB325" s="1"/>
      <c r="IGC325" s="1"/>
      <c r="IGD325" s="1"/>
      <c r="IGE325" s="1"/>
      <c r="IGF325" s="1"/>
      <c r="IGG325" s="1"/>
      <c r="IGH325" s="1"/>
      <c r="IGI325" s="1"/>
      <c r="IGJ325" s="1"/>
      <c r="IGK325" s="1"/>
      <c r="IGL325" s="1"/>
      <c r="IGM325" s="1"/>
      <c r="IGN325" s="1"/>
      <c r="IGO325" s="1"/>
      <c r="IGP325" s="1"/>
      <c r="IGQ325" s="1"/>
      <c r="IGR325" s="1"/>
      <c r="IGS325" s="1"/>
      <c r="IGT325" s="1"/>
      <c r="IGU325" s="1"/>
      <c r="IGV325" s="1"/>
      <c r="IGW325" s="1"/>
      <c r="IGX325" s="1"/>
      <c r="IGY325" s="1"/>
      <c r="IGZ325" s="1"/>
      <c r="IHA325" s="1"/>
      <c r="IHB325" s="1"/>
      <c r="IHC325" s="1"/>
      <c r="IHD325" s="1"/>
      <c r="IHE325" s="1"/>
      <c r="IHF325" s="1"/>
      <c r="IHG325" s="1"/>
      <c r="IHH325" s="1"/>
      <c r="IHI325" s="1"/>
      <c r="IHJ325" s="1"/>
      <c r="IHK325" s="1"/>
      <c r="IHL325" s="1"/>
      <c r="IHM325" s="1"/>
      <c r="IHN325" s="1"/>
      <c r="IHO325" s="1"/>
      <c r="IHP325" s="1"/>
      <c r="IHQ325" s="1"/>
      <c r="IHR325" s="1"/>
      <c r="IHS325" s="1"/>
      <c r="IHT325" s="1"/>
      <c r="IHU325" s="1"/>
      <c r="IHV325" s="1"/>
      <c r="IHW325" s="1"/>
      <c r="IHX325" s="1"/>
      <c r="IHY325" s="1"/>
      <c r="IHZ325" s="1"/>
      <c r="IIA325" s="1"/>
      <c r="IIB325" s="1"/>
      <c r="IIC325" s="1"/>
      <c r="IID325" s="1"/>
      <c r="IIE325" s="1"/>
      <c r="IIF325" s="1"/>
      <c r="IIG325" s="1"/>
      <c r="IIH325" s="1"/>
      <c r="III325" s="1"/>
      <c r="IIJ325" s="1"/>
      <c r="IIK325" s="1"/>
      <c r="IIL325" s="1"/>
      <c r="IIM325" s="1"/>
      <c r="IIN325" s="1"/>
      <c r="IIO325" s="1"/>
      <c r="IIP325" s="1"/>
      <c r="IIQ325" s="1"/>
      <c r="IIR325" s="1"/>
      <c r="IIS325" s="1"/>
      <c r="IIT325" s="1"/>
      <c r="IIU325" s="1"/>
      <c r="IIV325" s="1"/>
      <c r="IIW325" s="1"/>
      <c r="IIX325" s="1"/>
      <c r="IIY325" s="1"/>
      <c r="IIZ325" s="1"/>
      <c r="IJA325" s="1"/>
      <c r="IJB325" s="1"/>
      <c r="IJC325" s="1"/>
      <c r="IJD325" s="1"/>
      <c r="IJE325" s="1"/>
      <c r="IJF325" s="1"/>
      <c r="IJG325" s="1"/>
      <c r="IJH325" s="1"/>
      <c r="IJI325" s="1"/>
      <c r="IJJ325" s="1"/>
      <c r="IJK325" s="1"/>
      <c r="IJL325" s="1"/>
      <c r="IJM325" s="1"/>
      <c r="IJN325" s="1"/>
      <c r="IJO325" s="1"/>
      <c r="IJP325" s="1"/>
      <c r="IJQ325" s="1"/>
      <c r="IJR325" s="1"/>
      <c r="IJS325" s="1"/>
      <c r="IJT325" s="1"/>
      <c r="IJU325" s="1"/>
      <c r="IJV325" s="1"/>
      <c r="IJW325" s="1"/>
      <c r="IJX325" s="1"/>
      <c r="IJY325" s="1"/>
      <c r="IJZ325" s="1"/>
      <c r="IKA325" s="1"/>
      <c r="IKB325" s="1"/>
      <c r="IKC325" s="1"/>
      <c r="IKD325" s="1"/>
      <c r="IKE325" s="1"/>
      <c r="IKF325" s="1"/>
      <c r="IKG325" s="1"/>
      <c r="IKH325" s="1"/>
      <c r="IKI325" s="1"/>
      <c r="IKJ325" s="1"/>
      <c r="IKK325" s="1"/>
      <c r="IKL325" s="1"/>
      <c r="IKM325" s="1"/>
      <c r="IKN325" s="1"/>
      <c r="IKO325" s="1"/>
      <c r="IKP325" s="1"/>
      <c r="IKQ325" s="1"/>
      <c r="IKR325" s="1"/>
      <c r="IKS325" s="1"/>
      <c r="IKT325" s="1"/>
      <c r="IKU325" s="1"/>
      <c r="IKV325" s="1"/>
      <c r="IKW325" s="1"/>
      <c r="IKX325" s="1"/>
      <c r="IKY325" s="1"/>
      <c r="IKZ325" s="1"/>
      <c r="ILA325" s="1"/>
      <c r="ILB325" s="1"/>
      <c r="ILC325" s="1"/>
      <c r="ILD325" s="1"/>
      <c r="ILE325" s="1"/>
      <c r="ILF325" s="1"/>
      <c r="ILG325" s="1"/>
      <c r="ILH325" s="1"/>
      <c r="ILI325" s="1"/>
      <c r="ILJ325" s="1"/>
      <c r="ILK325" s="1"/>
      <c r="ILL325" s="1"/>
      <c r="ILM325" s="1"/>
      <c r="ILN325" s="1"/>
      <c r="ILO325" s="1"/>
      <c r="ILP325" s="1"/>
      <c r="ILQ325" s="1"/>
      <c r="ILR325" s="1"/>
      <c r="ILS325" s="1"/>
      <c r="ILT325" s="1"/>
      <c r="ILU325" s="1"/>
      <c r="ILV325" s="1"/>
      <c r="ILW325" s="1"/>
      <c r="ILX325" s="1"/>
      <c r="ILY325" s="1"/>
      <c r="ILZ325" s="1"/>
      <c r="IMA325" s="1"/>
      <c r="IMB325" s="1"/>
      <c r="IMC325" s="1"/>
      <c r="IMD325" s="1"/>
      <c r="IME325" s="1"/>
      <c r="IMF325" s="1"/>
      <c r="IMG325" s="1"/>
      <c r="IMH325" s="1"/>
      <c r="IMI325" s="1"/>
      <c r="IMJ325" s="1"/>
      <c r="IMK325" s="1"/>
      <c r="IML325" s="1"/>
      <c r="IMM325" s="1"/>
      <c r="IMN325" s="1"/>
      <c r="IMO325" s="1"/>
      <c r="IMP325" s="1"/>
      <c r="IMQ325" s="1"/>
      <c r="IMR325" s="1"/>
      <c r="IMS325" s="1"/>
      <c r="IMT325" s="1"/>
      <c r="IMU325" s="1"/>
      <c r="IMV325" s="1"/>
      <c r="IMW325" s="1"/>
      <c r="IMX325" s="1"/>
      <c r="IMY325" s="1"/>
      <c r="IMZ325" s="1"/>
      <c r="INA325" s="1"/>
      <c r="INB325" s="1"/>
      <c r="INC325" s="1"/>
      <c r="IND325" s="1"/>
      <c r="INE325" s="1"/>
      <c r="INF325" s="1"/>
      <c r="ING325" s="1"/>
      <c r="INH325" s="1"/>
      <c r="INI325" s="1"/>
      <c r="INJ325" s="1"/>
      <c r="INK325" s="1"/>
      <c r="INL325" s="1"/>
      <c r="INM325" s="1"/>
      <c r="INN325" s="1"/>
      <c r="INO325" s="1"/>
      <c r="INP325" s="1"/>
      <c r="INQ325" s="1"/>
      <c r="INR325" s="1"/>
      <c r="INS325" s="1"/>
      <c r="INT325" s="1"/>
      <c r="INU325" s="1"/>
      <c r="INV325" s="1"/>
      <c r="INW325" s="1"/>
      <c r="INX325" s="1"/>
      <c r="INY325" s="1"/>
      <c r="INZ325" s="1"/>
      <c r="IOA325" s="1"/>
      <c r="IOB325" s="1"/>
      <c r="IOC325" s="1"/>
      <c r="IOD325" s="1"/>
      <c r="IOE325" s="1"/>
      <c r="IOF325" s="1"/>
      <c r="IOG325" s="1"/>
      <c r="IOH325" s="1"/>
      <c r="IOI325" s="1"/>
      <c r="IOJ325" s="1"/>
      <c r="IOK325" s="1"/>
      <c r="IOL325" s="1"/>
      <c r="IOM325" s="1"/>
      <c r="ION325" s="1"/>
      <c r="IOO325" s="1"/>
      <c r="IOP325" s="1"/>
      <c r="IOQ325" s="1"/>
      <c r="IOR325" s="1"/>
      <c r="IOS325" s="1"/>
      <c r="IOT325" s="1"/>
      <c r="IOU325" s="1"/>
      <c r="IOV325" s="1"/>
      <c r="IOW325" s="1"/>
      <c r="IOX325" s="1"/>
      <c r="IOY325" s="1"/>
      <c r="IOZ325" s="1"/>
      <c r="IPA325" s="1"/>
      <c r="IPB325" s="1"/>
      <c r="IPC325" s="1"/>
      <c r="IPD325" s="1"/>
      <c r="IPE325" s="1"/>
      <c r="IPF325" s="1"/>
      <c r="IPG325" s="1"/>
      <c r="IPH325" s="1"/>
      <c r="IPI325" s="1"/>
      <c r="IPJ325" s="1"/>
      <c r="IPK325" s="1"/>
      <c r="IPL325" s="1"/>
      <c r="IPM325" s="1"/>
      <c r="IPN325" s="1"/>
      <c r="IPO325" s="1"/>
      <c r="IPP325" s="1"/>
      <c r="IPQ325" s="1"/>
      <c r="IPR325" s="1"/>
      <c r="IPS325" s="1"/>
      <c r="IPT325" s="1"/>
      <c r="IPU325" s="1"/>
      <c r="IPV325" s="1"/>
      <c r="IPW325" s="1"/>
      <c r="IPX325" s="1"/>
      <c r="IPY325" s="1"/>
      <c r="IPZ325" s="1"/>
      <c r="IQA325" s="1"/>
      <c r="IQB325" s="1"/>
      <c r="IQC325" s="1"/>
      <c r="IQD325" s="1"/>
      <c r="IQE325" s="1"/>
      <c r="IQF325" s="1"/>
      <c r="IQG325" s="1"/>
      <c r="IQH325" s="1"/>
      <c r="IQI325" s="1"/>
      <c r="IQJ325" s="1"/>
      <c r="IQK325" s="1"/>
      <c r="IQL325" s="1"/>
      <c r="IQM325" s="1"/>
      <c r="IQN325" s="1"/>
      <c r="IQO325" s="1"/>
      <c r="IQP325" s="1"/>
      <c r="IQQ325" s="1"/>
      <c r="IQR325" s="1"/>
      <c r="IQS325" s="1"/>
      <c r="IQT325" s="1"/>
      <c r="IQU325" s="1"/>
      <c r="IQV325" s="1"/>
      <c r="IQW325" s="1"/>
      <c r="IQX325" s="1"/>
      <c r="IQY325" s="1"/>
      <c r="IQZ325" s="1"/>
      <c r="IRA325" s="1"/>
      <c r="IRB325" s="1"/>
      <c r="IRC325" s="1"/>
      <c r="IRD325" s="1"/>
      <c r="IRE325" s="1"/>
      <c r="IRF325" s="1"/>
      <c r="IRG325" s="1"/>
      <c r="IRH325" s="1"/>
      <c r="IRI325" s="1"/>
      <c r="IRJ325" s="1"/>
      <c r="IRK325" s="1"/>
      <c r="IRL325" s="1"/>
      <c r="IRM325" s="1"/>
      <c r="IRN325" s="1"/>
      <c r="IRO325" s="1"/>
      <c r="IRP325" s="1"/>
      <c r="IRQ325" s="1"/>
      <c r="IRR325" s="1"/>
      <c r="IRS325" s="1"/>
      <c r="IRT325" s="1"/>
      <c r="IRU325" s="1"/>
      <c r="IRV325" s="1"/>
      <c r="IRW325" s="1"/>
      <c r="IRX325" s="1"/>
      <c r="IRY325" s="1"/>
      <c r="IRZ325" s="1"/>
      <c r="ISA325" s="1"/>
      <c r="ISB325" s="1"/>
      <c r="ISC325" s="1"/>
      <c r="ISD325" s="1"/>
      <c r="ISE325" s="1"/>
      <c r="ISF325" s="1"/>
      <c r="ISG325" s="1"/>
      <c r="ISH325" s="1"/>
      <c r="ISI325" s="1"/>
      <c r="ISJ325" s="1"/>
      <c r="ISK325" s="1"/>
      <c r="ISL325" s="1"/>
      <c r="ISM325" s="1"/>
      <c r="ISN325" s="1"/>
      <c r="ISO325" s="1"/>
      <c r="ISP325" s="1"/>
      <c r="ISQ325" s="1"/>
      <c r="ISR325" s="1"/>
      <c r="ISS325" s="1"/>
      <c r="IST325" s="1"/>
      <c r="ISU325" s="1"/>
      <c r="ISV325" s="1"/>
      <c r="ISW325" s="1"/>
      <c r="ISX325" s="1"/>
      <c r="ISY325" s="1"/>
      <c r="ISZ325" s="1"/>
      <c r="ITA325" s="1"/>
      <c r="ITB325" s="1"/>
      <c r="ITC325" s="1"/>
      <c r="ITD325" s="1"/>
      <c r="ITE325" s="1"/>
      <c r="ITF325" s="1"/>
      <c r="ITG325" s="1"/>
      <c r="ITH325" s="1"/>
      <c r="ITI325" s="1"/>
      <c r="ITJ325" s="1"/>
      <c r="ITK325" s="1"/>
      <c r="ITL325" s="1"/>
      <c r="ITM325" s="1"/>
      <c r="ITN325" s="1"/>
      <c r="ITO325" s="1"/>
      <c r="ITP325" s="1"/>
      <c r="ITQ325" s="1"/>
      <c r="ITR325" s="1"/>
      <c r="ITS325" s="1"/>
      <c r="ITT325" s="1"/>
      <c r="ITU325" s="1"/>
      <c r="ITV325" s="1"/>
      <c r="ITW325" s="1"/>
      <c r="ITX325" s="1"/>
      <c r="ITY325" s="1"/>
      <c r="ITZ325" s="1"/>
      <c r="IUA325" s="1"/>
      <c r="IUB325" s="1"/>
      <c r="IUC325" s="1"/>
      <c r="IUD325" s="1"/>
      <c r="IUE325" s="1"/>
      <c r="IUF325" s="1"/>
      <c r="IUG325" s="1"/>
      <c r="IUH325" s="1"/>
      <c r="IUI325" s="1"/>
      <c r="IUJ325" s="1"/>
      <c r="IUK325" s="1"/>
      <c r="IUL325" s="1"/>
      <c r="IUM325" s="1"/>
      <c r="IUN325" s="1"/>
      <c r="IUO325" s="1"/>
      <c r="IUP325" s="1"/>
      <c r="IUQ325" s="1"/>
      <c r="IUR325" s="1"/>
      <c r="IUS325" s="1"/>
      <c r="IUT325" s="1"/>
      <c r="IUU325" s="1"/>
      <c r="IUV325" s="1"/>
      <c r="IUW325" s="1"/>
      <c r="IUX325" s="1"/>
      <c r="IUY325" s="1"/>
      <c r="IUZ325" s="1"/>
      <c r="IVA325" s="1"/>
      <c r="IVB325" s="1"/>
      <c r="IVC325" s="1"/>
      <c r="IVD325" s="1"/>
      <c r="IVE325" s="1"/>
      <c r="IVF325" s="1"/>
      <c r="IVG325" s="1"/>
      <c r="IVH325" s="1"/>
      <c r="IVI325" s="1"/>
      <c r="IVJ325" s="1"/>
      <c r="IVK325" s="1"/>
      <c r="IVL325" s="1"/>
      <c r="IVM325" s="1"/>
      <c r="IVN325" s="1"/>
      <c r="IVO325" s="1"/>
      <c r="IVP325" s="1"/>
      <c r="IVQ325" s="1"/>
      <c r="IVR325" s="1"/>
      <c r="IVS325" s="1"/>
      <c r="IVT325" s="1"/>
      <c r="IVU325" s="1"/>
      <c r="IVV325" s="1"/>
      <c r="IVW325" s="1"/>
      <c r="IVX325" s="1"/>
      <c r="IVY325" s="1"/>
      <c r="IVZ325" s="1"/>
      <c r="IWA325" s="1"/>
      <c r="IWB325" s="1"/>
      <c r="IWC325" s="1"/>
      <c r="IWD325" s="1"/>
      <c r="IWE325" s="1"/>
      <c r="IWF325" s="1"/>
      <c r="IWG325" s="1"/>
      <c r="IWH325" s="1"/>
      <c r="IWI325" s="1"/>
      <c r="IWJ325" s="1"/>
      <c r="IWK325" s="1"/>
      <c r="IWL325" s="1"/>
      <c r="IWM325" s="1"/>
      <c r="IWN325" s="1"/>
      <c r="IWO325" s="1"/>
      <c r="IWP325" s="1"/>
      <c r="IWQ325" s="1"/>
      <c r="IWR325" s="1"/>
      <c r="IWS325" s="1"/>
      <c r="IWT325" s="1"/>
      <c r="IWU325" s="1"/>
      <c r="IWV325" s="1"/>
      <c r="IWW325" s="1"/>
      <c r="IWX325" s="1"/>
      <c r="IWY325" s="1"/>
      <c r="IWZ325" s="1"/>
      <c r="IXA325" s="1"/>
      <c r="IXB325" s="1"/>
      <c r="IXC325" s="1"/>
      <c r="IXD325" s="1"/>
      <c r="IXE325" s="1"/>
      <c r="IXF325" s="1"/>
      <c r="IXG325" s="1"/>
      <c r="IXH325" s="1"/>
      <c r="IXI325" s="1"/>
      <c r="IXJ325" s="1"/>
      <c r="IXK325" s="1"/>
      <c r="IXL325" s="1"/>
      <c r="IXM325" s="1"/>
      <c r="IXN325" s="1"/>
      <c r="IXO325" s="1"/>
      <c r="IXP325" s="1"/>
      <c r="IXQ325" s="1"/>
      <c r="IXR325" s="1"/>
      <c r="IXS325" s="1"/>
      <c r="IXT325" s="1"/>
      <c r="IXU325" s="1"/>
      <c r="IXV325" s="1"/>
      <c r="IXW325" s="1"/>
      <c r="IXX325" s="1"/>
      <c r="IXY325" s="1"/>
      <c r="IXZ325" s="1"/>
      <c r="IYA325" s="1"/>
      <c r="IYB325" s="1"/>
      <c r="IYC325" s="1"/>
      <c r="IYD325" s="1"/>
      <c r="IYE325" s="1"/>
      <c r="IYF325" s="1"/>
      <c r="IYG325" s="1"/>
      <c r="IYH325" s="1"/>
      <c r="IYI325" s="1"/>
      <c r="IYJ325" s="1"/>
      <c r="IYK325" s="1"/>
      <c r="IYL325" s="1"/>
      <c r="IYM325" s="1"/>
      <c r="IYN325" s="1"/>
      <c r="IYO325" s="1"/>
      <c r="IYP325" s="1"/>
      <c r="IYQ325" s="1"/>
      <c r="IYR325" s="1"/>
      <c r="IYS325" s="1"/>
      <c r="IYT325" s="1"/>
      <c r="IYU325" s="1"/>
      <c r="IYV325" s="1"/>
      <c r="IYW325" s="1"/>
      <c r="IYX325" s="1"/>
      <c r="IYY325" s="1"/>
      <c r="IYZ325" s="1"/>
      <c r="IZA325" s="1"/>
      <c r="IZB325" s="1"/>
      <c r="IZC325" s="1"/>
      <c r="IZD325" s="1"/>
      <c r="IZE325" s="1"/>
      <c r="IZF325" s="1"/>
      <c r="IZG325" s="1"/>
      <c r="IZH325" s="1"/>
      <c r="IZI325" s="1"/>
      <c r="IZJ325" s="1"/>
      <c r="IZK325" s="1"/>
      <c r="IZL325" s="1"/>
      <c r="IZM325" s="1"/>
      <c r="IZN325" s="1"/>
      <c r="IZO325" s="1"/>
      <c r="IZP325" s="1"/>
      <c r="IZQ325" s="1"/>
      <c r="IZR325" s="1"/>
      <c r="IZS325" s="1"/>
      <c r="IZT325" s="1"/>
      <c r="IZU325" s="1"/>
      <c r="IZV325" s="1"/>
      <c r="IZW325" s="1"/>
      <c r="IZX325" s="1"/>
      <c r="IZY325" s="1"/>
      <c r="IZZ325" s="1"/>
      <c r="JAA325" s="1"/>
      <c r="JAB325" s="1"/>
      <c r="JAC325" s="1"/>
      <c r="JAD325" s="1"/>
      <c r="JAE325" s="1"/>
      <c r="JAF325" s="1"/>
      <c r="JAG325" s="1"/>
      <c r="JAH325" s="1"/>
      <c r="JAI325" s="1"/>
      <c r="JAJ325" s="1"/>
      <c r="JAK325" s="1"/>
      <c r="JAL325" s="1"/>
      <c r="JAM325" s="1"/>
      <c r="JAN325" s="1"/>
      <c r="JAO325" s="1"/>
      <c r="JAP325" s="1"/>
      <c r="JAQ325" s="1"/>
      <c r="JAR325" s="1"/>
      <c r="JAS325" s="1"/>
      <c r="JAT325" s="1"/>
      <c r="JAU325" s="1"/>
      <c r="JAV325" s="1"/>
      <c r="JAW325" s="1"/>
      <c r="JAX325" s="1"/>
      <c r="JAY325" s="1"/>
      <c r="JAZ325" s="1"/>
      <c r="JBA325" s="1"/>
      <c r="JBB325" s="1"/>
      <c r="JBC325" s="1"/>
      <c r="JBD325" s="1"/>
      <c r="JBE325" s="1"/>
      <c r="JBF325" s="1"/>
      <c r="JBG325" s="1"/>
      <c r="JBH325" s="1"/>
      <c r="JBI325" s="1"/>
      <c r="JBJ325" s="1"/>
      <c r="JBK325" s="1"/>
      <c r="JBL325" s="1"/>
      <c r="JBM325" s="1"/>
      <c r="JBN325" s="1"/>
      <c r="JBO325" s="1"/>
      <c r="JBP325" s="1"/>
      <c r="JBQ325" s="1"/>
      <c r="JBR325" s="1"/>
      <c r="JBS325" s="1"/>
      <c r="JBT325" s="1"/>
      <c r="JBU325" s="1"/>
      <c r="JBV325" s="1"/>
      <c r="JBW325" s="1"/>
      <c r="JBX325" s="1"/>
      <c r="JBY325" s="1"/>
      <c r="JBZ325" s="1"/>
      <c r="JCA325" s="1"/>
      <c r="JCB325" s="1"/>
      <c r="JCC325" s="1"/>
      <c r="JCD325" s="1"/>
      <c r="JCE325" s="1"/>
      <c r="JCF325" s="1"/>
      <c r="JCG325" s="1"/>
      <c r="JCH325" s="1"/>
      <c r="JCI325" s="1"/>
      <c r="JCJ325" s="1"/>
      <c r="JCK325" s="1"/>
      <c r="JCL325" s="1"/>
      <c r="JCM325" s="1"/>
      <c r="JCN325" s="1"/>
      <c r="JCO325" s="1"/>
      <c r="JCP325" s="1"/>
      <c r="JCQ325" s="1"/>
      <c r="JCR325" s="1"/>
      <c r="JCS325" s="1"/>
      <c r="JCT325" s="1"/>
      <c r="JCU325" s="1"/>
      <c r="JCV325" s="1"/>
      <c r="JCW325" s="1"/>
      <c r="JCX325" s="1"/>
      <c r="JCY325" s="1"/>
      <c r="JCZ325" s="1"/>
      <c r="JDA325" s="1"/>
      <c r="JDB325" s="1"/>
      <c r="JDC325" s="1"/>
      <c r="JDD325" s="1"/>
      <c r="JDE325" s="1"/>
      <c r="JDF325" s="1"/>
      <c r="JDG325" s="1"/>
      <c r="JDH325" s="1"/>
      <c r="JDI325" s="1"/>
      <c r="JDJ325" s="1"/>
      <c r="JDK325" s="1"/>
      <c r="JDL325" s="1"/>
      <c r="JDM325" s="1"/>
      <c r="JDN325" s="1"/>
      <c r="JDO325" s="1"/>
      <c r="JDP325" s="1"/>
      <c r="JDQ325" s="1"/>
      <c r="JDR325" s="1"/>
      <c r="JDS325" s="1"/>
      <c r="JDT325" s="1"/>
      <c r="JDU325" s="1"/>
      <c r="JDV325" s="1"/>
      <c r="JDW325" s="1"/>
      <c r="JDX325" s="1"/>
      <c r="JDY325" s="1"/>
      <c r="JDZ325" s="1"/>
      <c r="JEA325" s="1"/>
      <c r="JEB325" s="1"/>
      <c r="JEC325" s="1"/>
      <c r="JED325" s="1"/>
      <c r="JEE325" s="1"/>
      <c r="JEF325" s="1"/>
      <c r="JEG325" s="1"/>
      <c r="JEH325" s="1"/>
      <c r="JEI325" s="1"/>
      <c r="JEJ325" s="1"/>
      <c r="JEK325" s="1"/>
      <c r="JEL325" s="1"/>
      <c r="JEM325" s="1"/>
      <c r="JEN325" s="1"/>
      <c r="JEO325" s="1"/>
      <c r="JEP325" s="1"/>
      <c r="JEQ325" s="1"/>
      <c r="JER325" s="1"/>
      <c r="JES325" s="1"/>
      <c r="JET325" s="1"/>
      <c r="JEU325" s="1"/>
      <c r="JEV325" s="1"/>
      <c r="JEW325" s="1"/>
      <c r="JEX325" s="1"/>
      <c r="JEY325" s="1"/>
      <c r="JEZ325" s="1"/>
      <c r="JFA325" s="1"/>
      <c r="JFB325" s="1"/>
      <c r="JFC325" s="1"/>
      <c r="JFD325" s="1"/>
      <c r="JFE325" s="1"/>
      <c r="JFF325" s="1"/>
      <c r="JFG325" s="1"/>
      <c r="JFH325" s="1"/>
      <c r="JFI325" s="1"/>
      <c r="JFJ325" s="1"/>
      <c r="JFK325" s="1"/>
      <c r="JFL325" s="1"/>
      <c r="JFM325" s="1"/>
      <c r="JFN325" s="1"/>
      <c r="JFO325" s="1"/>
      <c r="JFP325" s="1"/>
      <c r="JFQ325" s="1"/>
      <c r="JFR325" s="1"/>
      <c r="JFS325" s="1"/>
      <c r="JFT325" s="1"/>
      <c r="JFU325" s="1"/>
      <c r="JFV325" s="1"/>
      <c r="JFW325" s="1"/>
      <c r="JFX325" s="1"/>
      <c r="JFY325" s="1"/>
      <c r="JFZ325" s="1"/>
      <c r="JGA325" s="1"/>
      <c r="JGB325" s="1"/>
      <c r="JGC325" s="1"/>
      <c r="JGD325" s="1"/>
      <c r="JGE325" s="1"/>
      <c r="JGF325" s="1"/>
      <c r="JGG325" s="1"/>
      <c r="JGH325" s="1"/>
      <c r="JGI325" s="1"/>
      <c r="JGJ325" s="1"/>
      <c r="JGK325" s="1"/>
      <c r="JGL325" s="1"/>
      <c r="JGM325" s="1"/>
      <c r="JGN325" s="1"/>
      <c r="JGO325" s="1"/>
      <c r="JGP325" s="1"/>
      <c r="JGQ325" s="1"/>
      <c r="JGR325" s="1"/>
      <c r="JGS325" s="1"/>
      <c r="JGT325" s="1"/>
      <c r="JGU325" s="1"/>
      <c r="JGV325" s="1"/>
      <c r="JGW325" s="1"/>
      <c r="JGX325" s="1"/>
      <c r="JGY325" s="1"/>
      <c r="JGZ325" s="1"/>
      <c r="JHA325" s="1"/>
      <c r="JHB325" s="1"/>
      <c r="JHC325" s="1"/>
      <c r="JHD325" s="1"/>
      <c r="JHE325" s="1"/>
      <c r="JHF325" s="1"/>
      <c r="JHG325" s="1"/>
      <c r="JHH325" s="1"/>
      <c r="JHI325" s="1"/>
      <c r="JHJ325" s="1"/>
      <c r="JHK325" s="1"/>
      <c r="JHL325" s="1"/>
      <c r="JHM325" s="1"/>
      <c r="JHN325" s="1"/>
      <c r="JHO325" s="1"/>
      <c r="JHP325" s="1"/>
      <c r="JHQ325" s="1"/>
      <c r="JHR325" s="1"/>
      <c r="JHS325" s="1"/>
      <c r="JHT325" s="1"/>
      <c r="JHU325" s="1"/>
      <c r="JHV325" s="1"/>
      <c r="JHW325" s="1"/>
      <c r="JHX325" s="1"/>
      <c r="JHY325" s="1"/>
      <c r="JHZ325" s="1"/>
      <c r="JIA325" s="1"/>
      <c r="JIB325" s="1"/>
      <c r="JIC325" s="1"/>
      <c r="JID325" s="1"/>
      <c r="JIE325" s="1"/>
      <c r="JIF325" s="1"/>
      <c r="JIG325" s="1"/>
      <c r="JIH325" s="1"/>
      <c r="JII325" s="1"/>
      <c r="JIJ325" s="1"/>
      <c r="JIK325" s="1"/>
      <c r="JIL325" s="1"/>
      <c r="JIM325" s="1"/>
      <c r="JIN325" s="1"/>
      <c r="JIO325" s="1"/>
      <c r="JIP325" s="1"/>
      <c r="JIQ325" s="1"/>
      <c r="JIR325" s="1"/>
      <c r="JIS325" s="1"/>
      <c r="JIT325" s="1"/>
      <c r="JIU325" s="1"/>
      <c r="JIV325" s="1"/>
      <c r="JIW325" s="1"/>
      <c r="JIX325" s="1"/>
      <c r="JIY325" s="1"/>
      <c r="JIZ325" s="1"/>
      <c r="JJA325" s="1"/>
      <c r="JJB325" s="1"/>
      <c r="JJC325" s="1"/>
      <c r="JJD325" s="1"/>
      <c r="JJE325" s="1"/>
      <c r="JJF325" s="1"/>
      <c r="JJG325" s="1"/>
      <c r="JJH325" s="1"/>
      <c r="JJI325" s="1"/>
      <c r="JJJ325" s="1"/>
      <c r="JJK325" s="1"/>
      <c r="JJL325" s="1"/>
      <c r="JJM325" s="1"/>
      <c r="JJN325" s="1"/>
      <c r="JJO325" s="1"/>
      <c r="JJP325" s="1"/>
      <c r="JJQ325" s="1"/>
      <c r="JJR325" s="1"/>
      <c r="JJS325" s="1"/>
      <c r="JJT325" s="1"/>
      <c r="JJU325" s="1"/>
      <c r="JJV325" s="1"/>
      <c r="JJW325" s="1"/>
      <c r="JJX325" s="1"/>
      <c r="JJY325" s="1"/>
      <c r="JJZ325" s="1"/>
      <c r="JKA325" s="1"/>
      <c r="JKB325" s="1"/>
      <c r="JKC325" s="1"/>
      <c r="JKD325" s="1"/>
      <c r="JKE325" s="1"/>
      <c r="JKF325" s="1"/>
      <c r="JKG325" s="1"/>
      <c r="JKH325" s="1"/>
      <c r="JKI325" s="1"/>
      <c r="JKJ325" s="1"/>
      <c r="JKK325" s="1"/>
      <c r="JKL325" s="1"/>
      <c r="JKM325" s="1"/>
      <c r="JKN325" s="1"/>
      <c r="JKO325" s="1"/>
      <c r="JKP325" s="1"/>
      <c r="JKQ325" s="1"/>
      <c r="JKR325" s="1"/>
      <c r="JKS325" s="1"/>
      <c r="JKT325" s="1"/>
      <c r="JKU325" s="1"/>
      <c r="JKV325" s="1"/>
      <c r="JKW325" s="1"/>
      <c r="JKX325" s="1"/>
      <c r="JKY325" s="1"/>
      <c r="JKZ325" s="1"/>
      <c r="JLA325" s="1"/>
      <c r="JLB325" s="1"/>
      <c r="JLC325" s="1"/>
      <c r="JLD325" s="1"/>
      <c r="JLE325" s="1"/>
      <c r="JLF325" s="1"/>
      <c r="JLG325" s="1"/>
      <c r="JLH325" s="1"/>
      <c r="JLI325" s="1"/>
      <c r="JLJ325" s="1"/>
      <c r="JLK325" s="1"/>
      <c r="JLL325" s="1"/>
      <c r="JLM325" s="1"/>
      <c r="JLN325" s="1"/>
      <c r="JLO325" s="1"/>
      <c r="JLP325" s="1"/>
      <c r="JLQ325" s="1"/>
      <c r="JLR325" s="1"/>
      <c r="JLS325" s="1"/>
      <c r="JLT325" s="1"/>
      <c r="JLU325" s="1"/>
      <c r="JLV325" s="1"/>
      <c r="JLW325" s="1"/>
      <c r="JLX325" s="1"/>
      <c r="JLY325" s="1"/>
      <c r="JLZ325" s="1"/>
      <c r="JMA325" s="1"/>
      <c r="JMB325" s="1"/>
      <c r="JMC325" s="1"/>
      <c r="JMD325" s="1"/>
      <c r="JME325" s="1"/>
      <c r="JMF325" s="1"/>
      <c r="JMG325" s="1"/>
      <c r="JMH325" s="1"/>
      <c r="JMI325" s="1"/>
      <c r="JMJ325" s="1"/>
      <c r="JMK325" s="1"/>
      <c r="JML325" s="1"/>
      <c r="JMM325" s="1"/>
      <c r="JMN325" s="1"/>
      <c r="JMO325" s="1"/>
      <c r="JMP325" s="1"/>
      <c r="JMQ325" s="1"/>
      <c r="JMR325" s="1"/>
      <c r="JMS325" s="1"/>
      <c r="JMT325" s="1"/>
      <c r="JMU325" s="1"/>
      <c r="JMV325" s="1"/>
      <c r="JMW325" s="1"/>
      <c r="JMX325" s="1"/>
      <c r="JMY325" s="1"/>
      <c r="JMZ325" s="1"/>
      <c r="JNA325" s="1"/>
      <c r="JNB325" s="1"/>
      <c r="JNC325" s="1"/>
      <c r="JND325" s="1"/>
      <c r="JNE325" s="1"/>
      <c r="JNF325" s="1"/>
      <c r="JNG325" s="1"/>
      <c r="JNH325" s="1"/>
      <c r="JNI325" s="1"/>
      <c r="JNJ325" s="1"/>
      <c r="JNK325" s="1"/>
      <c r="JNL325" s="1"/>
      <c r="JNM325" s="1"/>
      <c r="JNN325" s="1"/>
      <c r="JNO325" s="1"/>
      <c r="JNP325" s="1"/>
      <c r="JNQ325" s="1"/>
      <c r="JNR325" s="1"/>
      <c r="JNS325" s="1"/>
      <c r="JNT325" s="1"/>
      <c r="JNU325" s="1"/>
      <c r="JNV325" s="1"/>
      <c r="JNW325" s="1"/>
      <c r="JNX325" s="1"/>
      <c r="JNY325" s="1"/>
      <c r="JNZ325" s="1"/>
      <c r="JOA325" s="1"/>
      <c r="JOB325" s="1"/>
      <c r="JOC325" s="1"/>
      <c r="JOD325" s="1"/>
      <c r="JOE325" s="1"/>
      <c r="JOF325" s="1"/>
      <c r="JOG325" s="1"/>
      <c r="JOH325" s="1"/>
      <c r="JOI325" s="1"/>
      <c r="JOJ325" s="1"/>
      <c r="JOK325" s="1"/>
      <c r="JOL325" s="1"/>
      <c r="JOM325" s="1"/>
      <c r="JON325" s="1"/>
      <c r="JOO325" s="1"/>
      <c r="JOP325" s="1"/>
      <c r="JOQ325" s="1"/>
      <c r="JOR325" s="1"/>
      <c r="JOS325" s="1"/>
      <c r="JOT325" s="1"/>
      <c r="JOU325" s="1"/>
      <c r="JOV325" s="1"/>
      <c r="JOW325" s="1"/>
      <c r="JOX325" s="1"/>
      <c r="JOY325" s="1"/>
      <c r="JOZ325" s="1"/>
      <c r="JPA325" s="1"/>
      <c r="JPB325" s="1"/>
      <c r="JPC325" s="1"/>
      <c r="JPD325" s="1"/>
      <c r="JPE325" s="1"/>
      <c r="JPF325" s="1"/>
      <c r="JPG325" s="1"/>
      <c r="JPH325" s="1"/>
      <c r="JPI325" s="1"/>
      <c r="JPJ325" s="1"/>
      <c r="JPK325" s="1"/>
      <c r="JPL325" s="1"/>
      <c r="JPM325" s="1"/>
      <c r="JPN325" s="1"/>
      <c r="JPO325" s="1"/>
      <c r="JPP325" s="1"/>
      <c r="JPQ325" s="1"/>
      <c r="JPR325" s="1"/>
      <c r="JPS325" s="1"/>
      <c r="JPT325" s="1"/>
      <c r="JPU325" s="1"/>
      <c r="JPV325" s="1"/>
      <c r="JPW325" s="1"/>
      <c r="JPX325" s="1"/>
      <c r="JPY325" s="1"/>
      <c r="JPZ325" s="1"/>
      <c r="JQA325" s="1"/>
      <c r="JQB325" s="1"/>
      <c r="JQC325" s="1"/>
      <c r="JQD325" s="1"/>
      <c r="JQE325" s="1"/>
      <c r="JQF325" s="1"/>
      <c r="JQG325" s="1"/>
      <c r="JQH325" s="1"/>
      <c r="JQI325" s="1"/>
      <c r="JQJ325" s="1"/>
      <c r="JQK325" s="1"/>
      <c r="JQL325" s="1"/>
      <c r="JQM325" s="1"/>
      <c r="JQN325" s="1"/>
      <c r="JQO325" s="1"/>
      <c r="JQP325" s="1"/>
      <c r="JQQ325" s="1"/>
      <c r="JQR325" s="1"/>
      <c r="JQS325" s="1"/>
      <c r="JQT325" s="1"/>
      <c r="JQU325" s="1"/>
      <c r="JQV325" s="1"/>
      <c r="JQW325" s="1"/>
      <c r="JQX325" s="1"/>
      <c r="JQY325" s="1"/>
      <c r="JQZ325" s="1"/>
      <c r="JRA325" s="1"/>
      <c r="JRB325" s="1"/>
      <c r="JRC325" s="1"/>
      <c r="JRD325" s="1"/>
      <c r="JRE325" s="1"/>
      <c r="JRF325" s="1"/>
      <c r="JRG325" s="1"/>
      <c r="JRH325" s="1"/>
      <c r="JRI325" s="1"/>
      <c r="JRJ325" s="1"/>
      <c r="JRK325" s="1"/>
      <c r="JRL325" s="1"/>
      <c r="JRM325" s="1"/>
      <c r="JRN325" s="1"/>
      <c r="JRO325" s="1"/>
      <c r="JRP325" s="1"/>
      <c r="JRQ325" s="1"/>
      <c r="JRR325" s="1"/>
      <c r="JRS325" s="1"/>
      <c r="JRT325" s="1"/>
      <c r="JRU325" s="1"/>
      <c r="JRV325" s="1"/>
      <c r="JRW325" s="1"/>
      <c r="JRX325" s="1"/>
      <c r="JRY325" s="1"/>
      <c r="JRZ325" s="1"/>
      <c r="JSA325" s="1"/>
      <c r="JSB325" s="1"/>
      <c r="JSC325" s="1"/>
      <c r="JSD325" s="1"/>
      <c r="JSE325" s="1"/>
      <c r="JSF325" s="1"/>
      <c r="JSG325" s="1"/>
      <c r="JSH325" s="1"/>
      <c r="JSI325" s="1"/>
      <c r="JSJ325" s="1"/>
      <c r="JSK325" s="1"/>
      <c r="JSL325" s="1"/>
      <c r="JSM325" s="1"/>
      <c r="JSN325" s="1"/>
      <c r="JSO325" s="1"/>
      <c r="JSP325" s="1"/>
      <c r="JSQ325" s="1"/>
      <c r="JSR325" s="1"/>
      <c r="JSS325" s="1"/>
      <c r="JST325" s="1"/>
      <c r="JSU325" s="1"/>
      <c r="JSV325" s="1"/>
      <c r="JSW325" s="1"/>
      <c r="JSX325" s="1"/>
      <c r="JSY325" s="1"/>
      <c r="JSZ325" s="1"/>
      <c r="JTA325" s="1"/>
      <c r="JTB325" s="1"/>
      <c r="JTC325" s="1"/>
      <c r="JTD325" s="1"/>
      <c r="JTE325" s="1"/>
      <c r="JTF325" s="1"/>
      <c r="JTG325" s="1"/>
      <c r="JTH325" s="1"/>
      <c r="JTI325" s="1"/>
      <c r="JTJ325" s="1"/>
      <c r="JTK325" s="1"/>
      <c r="JTL325" s="1"/>
      <c r="JTM325" s="1"/>
      <c r="JTN325" s="1"/>
      <c r="JTO325" s="1"/>
      <c r="JTP325" s="1"/>
      <c r="JTQ325" s="1"/>
      <c r="JTR325" s="1"/>
      <c r="JTS325" s="1"/>
      <c r="JTT325" s="1"/>
      <c r="JTU325" s="1"/>
      <c r="JTV325" s="1"/>
      <c r="JTW325" s="1"/>
      <c r="JTX325" s="1"/>
      <c r="JTY325" s="1"/>
      <c r="JTZ325" s="1"/>
      <c r="JUA325" s="1"/>
      <c r="JUB325" s="1"/>
      <c r="JUC325" s="1"/>
      <c r="JUD325" s="1"/>
      <c r="JUE325" s="1"/>
      <c r="JUF325" s="1"/>
      <c r="JUG325" s="1"/>
      <c r="JUH325" s="1"/>
      <c r="JUI325" s="1"/>
      <c r="JUJ325" s="1"/>
      <c r="JUK325" s="1"/>
      <c r="JUL325" s="1"/>
      <c r="JUM325" s="1"/>
      <c r="JUN325" s="1"/>
      <c r="JUO325" s="1"/>
      <c r="JUP325" s="1"/>
      <c r="JUQ325" s="1"/>
      <c r="JUR325" s="1"/>
      <c r="JUS325" s="1"/>
      <c r="JUT325" s="1"/>
      <c r="JUU325" s="1"/>
      <c r="JUV325" s="1"/>
      <c r="JUW325" s="1"/>
      <c r="JUX325" s="1"/>
      <c r="JUY325" s="1"/>
      <c r="JUZ325" s="1"/>
      <c r="JVA325" s="1"/>
      <c r="JVB325" s="1"/>
      <c r="JVC325" s="1"/>
      <c r="JVD325" s="1"/>
      <c r="JVE325" s="1"/>
      <c r="JVF325" s="1"/>
      <c r="JVG325" s="1"/>
      <c r="JVH325" s="1"/>
      <c r="JVI325" s="1"/>
      <c r="JVJ325" s="1"/>
      <c r="JVK325" s="1"/>
      <c r="JVL325" s="1"/>
      <c r="JVM325" s="1"/>
      <c r="JVN325" s="1"/>
      <c r="JVO325" s="1"/>
      <c r="JVP325" s="1"/>
      <c r="JVQ325" s="1"/>
      <c r="JVR325" s="1"/>
      <c r="JVS325" s="1"/>
      <c r="JVT325" s="1"/>
      <c r="JVU325" s="1"/>
      <c r="JVV325" s="1"/>
      <c r="JVW325" s="1"/>
      <c r="JVX325" s="1"/>
      <c r="JVY325" s="1"/>
      <c r="JVZ325" s="1"/>
      <c r="JWA325" s="1"/>
      <c r="JWB325" s="1"/>
      <c r="JWC325" s="1"/>
      <c r="JWD325" s="1"/>
      <c r="JWE325" s="1"/>
      <c r="JWF325" s="1"/>
      <c r="JWG325" s="1"/>
      <c r="JWH325" s="1"/>
      <c r="JWI325" s="1"/>
      <c r="JWJ325" s="1"/>
      <c r="JWK325" s="1"/>
      <c r="JWL325" s="1"/>
      <c r="JWM325" s="1"/>
      <c r="JWN325" s="1"/>
      <c r="JWO325" s="1"/>
      <c r="JWP325" s="1"/>
      <c r="JWQ325" s="1"/>
      <c r="JWR325" s="1"/>
      <c r="JWS325" s="1"/>
      <c r="JWT325" s="1"/>
      <c r="JWU325" s="1"/>
      <c r="JWV325" s="1"/>
      <c r="JWW325" s="1"/>
      <c r="JWX325" s="1"/>
      <c r="JWY325" s="1"/>
      <c r="JWZ325" s="1"/>
      <c r="JXA325" s="1"/>
      <c r="JXB325" s="1"/>
      <c r="JXC325" s="1"/>
      <c r="JXD325" s="1"/>
      <c r="JXE325" s="1"/>
      <c r="JXF325" s="1"/>
      <c r="JXG325" s="1"/>
      <c r="JXH325" s="1"/>
      <c r="JXI325" s="1"/>
      <c r="JXJ325" s="1"/>
      <c r="JXK325" s="1"/>
      <c r="JXL325" s="1"/>
      <c r="JXM325" s="1"/>
      <c r="JXN325" s="1"/>
      <c r="JXO325" s="1"/>
      <c r="JXP325" s="1"/>
      <c r="JXQ325" s="1"/>
      <c r="JXR325" s="1"/>
      <c r="JXS325" s="1"/>
      <c r="JXT325" s="1"/>
      <c r="JXU325" s="1"/>
      <c r="JXV325" s="1"/>
      <c r="JXW325" s="1"/>
      <c r="JXX325" s="1"/>
      <c r="JXY325" s="1"/>
      <c r="JXZ325" s="1"/>
      <c r="JYA325" s="1"/>
      <c r="JYB325" s="1"/>
      <c r="JYC325" s="1"/>
      <c r="JYD325" s="1"/>
      <c r="JYE325" s="1"/>
      <c r="JYF325" s="1"/>
      <c r="JYG325" s="1"/>
      <c r="JYH325" s="1"/>
      <c r="JYI325" s="1"/>
      <c r="JYJ325" s="1"/>
      <c r="JYK325" s="1"/>
      <c r="JYL325" s="1"/>
      <c r="JYM325" s="1"/>
      <c r="JYN325" s="1"/>
      <c r="JYO325" s="1"/>
      <c r="JYP325" s="1"/>
      <c r="JYQ325" s="1"/>
      <c r="JYR325" s="1"/>
      <c r="JYS325" s="1"/>
      <c r="JYT325" s="1"/>
      <c r="JYU325" s="1"/>
      <c r="JYV325" s="1"/>
      <c r="JYW325" s="1"/>
      <c r="JYX325" s="1"/>
      <c r="JYY325" s="1"/>
      <c r="JYZ325" s="1"/>
      <c r="JZA325" s="1"/>
      <c r="JZB325" s="1"/>
      <c r="JZC325" s="1"/>
      <c r="JZD325" s="1"/>
      <c r="JZE325" s="1"/>
      <c r="JZF325" s="1"/>
      <c r="JZG325" s="1"/>
      <c r="JZH325" s="1"/>
      <c r="JZI325" s="1"/>
      <c r="JZJ325" s="1"/>
      <c r="JZK325" s="1"/>
      <c r="JZL325" s="1"/>
      <c r="JZM325" s="1"/>
      <c r="JZN325" s="1"/>
      <c r="JZO325" s="1"/>
      <c r="JZP325" s="1"/>
      <c r="JZQ325" s="1"/>
      <c r="JZR325" s="1"/>
      <c r="JZS325" s="1"/>
      <c r="JZT325" s="1"/>
      <c r="JZU325" s="1"/>
      <c r="JZV325" s="1"/>
      <c r="JZW325" s="1"/>
      <c r="JZX325" s="1"/>
      <c r="JZY325" s="1"/>
      <c r="JZZ325" s="1"/>
      <c r="KAA325" s="1"/>
      <c r="KAB325" s="1"/>
      <c r="KAC325" s="1"/>
      <c r="KAD325" s="1"/>
      <c r="KAE325" s="1"/>
      <c r="KAF325" s="1"/>
      <c r="KAG325" s="1"/>
      <c r="KAH325" s="1"/>
      <c r="KAI325" s="1"/>
      <c r="KAJ325" s="1"/>
      <c r="KAK325" s="1"/>
      <c r="KAL325" s="1"/>
      <c r="KAM325" s="1"/>
      <c r="KAN325" s="1"/>
      <c r="KAO325" s="1"/>
      <c r="KAP325" s="1"/>
      <c r="KAQ325" s="1"/>
      <c r="KAR325" s="1"/>
      <c r="KAS325" s="1"/>
      <c r="KAT325" s="1"/>
      <c r="KAU325" s="1"/>
      <c r="KAV325" s="1"/>
      <c r="KAW325" s="1"/>
      <c r="KAX325" s="1"/>
      <c r="KAY325" s="1"/>
      <c r="KAZ325" s="1"/>
      <c r="KBA325" s="1"/>
      <c r="KBB325" s="1"/>
      <c r="KBC325" s="1"/>
      <c r="KBD325" s="1"/>
      <c r="KBE325" s="1"/>
      <c r="KBF325" s="1"/>
      <c r="KBG325" s="1"/>
      <c r="KBH325" s="1"/>
      <c r="KBI325" s="1"/>
      <c r="KBJ325" s="1"/>
      <c r="KBK325" s="1"/>
      <c r="KBL325" s="1"/>
      <c r="KBM325" s="1"/>
      <c r="KBN325" s="1"/>
      <c r="KBO325" s="1"/>
      <c r="KBP325" s="1"/>
      <c r="KBQ325" s="1"/>
      <c r="KBR325" s="1"/>
      <c r="KBS325" s="1"/>
      <c r="KBT325" s="1"/>
      <c r="KBU325" s="1"/>
      <c r="KBV325" s="1"/>
      <c r="KBW325" s="1"/>
      <c r="KBX325" s="1"/>
      <c r="KBY325" s="1"/>
      <c r="KBZ325" s="1"/>
      <c r="KCA325" s="1"/>
      <c r="KCB325" s="1"/>
      <c r="KCC325" s="1"/>
      <c r="KCD325" s="1"/>
      <c r="KCE325" s="1"/>
      <c r="KCF325" s="1"/>
      <c r="KCG325" s="1"/>
      <c r="KCH325" s="1"/>
      <c r="KCI325" s="1"/>
      <c r="KCJ325" s="1"/>
      <c r="KCK325" s="1"/>
      <c r="KCL325" s="1"/>
      <c r="KCM325" s="1"/>
      <c r="KCN325" s="1"/>
      <c r="KCO325" s="1"/>
      <c r="KCP325" s="1"/>
      <c r="KCQ325" s="1"/>
      <c r="KCR325" s="1"/>
      <c r="KCS325" s="1"/>
      <c r="KCT325" s="1"/>
      <c r="KCU325" s="1"/>
      <c r="KCV325" s="1"/>
      <c r="KCW325" s="1"/>
      <c r="KCX325" s="1"/>
      <c r="KCY325" s="1"/>
      <c r="KCZ325" s="1"/>
      <c r="KDA325" s="1"/>
      <c r="KDB325" s="1"/>
      <c r="KDC325" s="1"/>
      <c r="KDD325" s="1"/>
      <c r="KDE325" s="1"/>
      <c r="KDF325" s="1"/>
      <c r="KDG325" s="1"/>
      <c r="KDH325" s="1"/>
      <c r="KDI325" s="1"/>
      <c r="KDJ325" s="1"/>
      <c r="KDK325" s="1"/>
      <c r="KDL325" s="1"/>
      <c r="KDM325" s="1"/>
      <c r="KDN325" s="1"/>
      <c r="KDO325" s="1"/>
      <c r="KDP325" s="1"/>
      <c r="KDQ325" s="1"/>
      <c r="KDR325" s="1"/>
      <c r="KDS325" s="1"/>
      <c r="KDT325" s="1"/>
      <c r="KDU325" s="1"/>
      <c r="KDV325" s="1"/>
      <c r="KDW325" s="1"/>
      <c r="KDX325" s="1"/>
      <c r="KDY325" s="1"/>
      <c r="KDZ325" s="1"/>
      <c r="KEA325" s="1"/>
      <c r="KEB325" s="1"/>
      <c r="KEC325" s="1"/>
      <c r="KED325" s="1"/>
      <c r="KEE325" s="1"/>
      <c r="KEF325" s="1"/>
      <c r="KEG325" s="1"/>
      <c r="KEH325" s="1"/>
      <c r="KEI325" s="1"/>
      <c r="KEJ325" s="1"/>
      <c r="KEK325" s="1"/>
      <c r="KEL325" s="1"/>
      <c r="KEM325" s="1"/>
      <c r="KEN325" s="1"/>
      <c r="KEO325" s="1"/>
      <c r="KEP325" s="1"/>
      <c r="KEQ325" s="1"/>
      <c r="KER325" s="1"/>
      <c r="KES325" s="1"/>
      <c r="KET325" s="1"/>
      <c r="KEU325" s="1"/>
      <c r="KEV325" s="1"/>
      <c r="KEW325" s="1"/>
      <c r="KEX325" s="1"/>
      <c r="KEY325" s="1"/>
      <c r="KEZ325" s="1"/>
      <c r="KFA325" s="1"/>
      <c r="KFB325" s="1"/>
      <c r="KFC325" s="1"/>
      <c r="KFD325" s="1"/>
      <c r="KFE325" s="1"/>
      <c r="KFF325" s="1"/>
      <c r="KFG325" s="1"/>
      <c r="KFH325" s="1"/>
      <c r="KFI325" s="1"/>
      <c r="KFJ325" s="1"/>
      <c r="KFK325" s="1"/>
      <c r="KFL325" s="1"/>
      <c r="KFM325" s="1"/>
      <c r="KFN325" s="1"/>
      <c r="KFO325" s="1"/>
      <c r="KFP325" s="1"/>
      <c r="KFQ325" s="1"/>
      <c r="KFR325" s="1"/>
      <c r="KFS325" s="1"/>
      <c r="KFT325" s="1"/>
      <c r="KFU325" s="1"/>
      <c r="KFV325" s="1"/>
      <c r="KFW325" s="1"/>
      <c r="KFX325" s="1"/>
      <c r="KFY325" s="1"/>
      <c r="KFZ325" s="1"/>
      <c r="KGA325" s="1"/>
      <c r="KGB325" s="1"/>
      <c r="KGC325" s="1"/>
      <c r="KGD325" s="1"/>
      <c r="KGE325" s="1"/>
      <c r="KGF325" s="1"/>
      <c r="KGG325" s="1"/>
      <c r="KGH325" s="1"/>
      <c r="KGI325" s="1"/>
      <c r="KGJ325" s="1"/>
      <c r="KGK325" s="1"/>
      <c r="KGL325" s="1"/>
      <c r="KGM325" s="1"/>
      <c r="KGN325" s="1"/>
      <c r="KGO325" s="1"/>
      <c r="KGP325" s="1"/>
      <c r="KGQ325" s="1"/>
      <c r="KGR325" s="1"/>
      <c r="KGS325" s="1"/>
      <c r="KGT325" s="1"/>
      <c r="KGU325" s="1"/>
      <c r="KGV325" s="1"/>
      <c r="KGW325" s="1"/>
      <c r="KGX325" s="1"/>
      <c r="KGY325" s="1"/>
      <c r="KGZ325" s="1"/>
      <c r="KHA325" s="1"/>
      <c r="KHB325" s="1"/>
      <c r="KHC325" s="1"/>
      <c r="KHD325" s="1"/>
      <c r="KHE325" s="1"/>
      <c r="KHF325" s="1"/>
      <c r="KHG325" s="1"/>
      <c r="KHH325" s="1"/>
      <c r="KHI325" s="1"/>
      <c r="KHJ325" s="1"/>
      <c r="KHK325" s="1"/>
      <c r="KHL325" s="1"/>
      <c r="KHM325" s="1"/>
      <c r="KHN325" s="1"/>
      <c r="KHO325" s="1"/>
      <c r="KHP325" s="1"/>
      <c r="KHQ325" s="1"/>
      <c r="KHR325" s="1"/>
      <c r="KHS325" s="1"/>
      <c r="KHT325" s="1"/>
      <c r="KHU325" s="1"/>
      <c r="KHV325" s="1"/>
      <c r="KHW325" s="1"/>
      <c r="KHX325" s="1"/>
      <c r="KHY325" s="1"/>
      <c r="KHZ325" s="1"/>
      <c r="KIA325" s="1"/>
      <c r="KIB325" s="1"/>
      <c r="KIC325" s="1"/>
      <c r="KID325" s="1"/>
      <c r="KIE325" s="1"/>
      <c r="KIF325" s="1"/>
      <c r="KIG325" s="1"/>
      <c r="KIH325" s="1"/>
      <c r="KII325" s="1"/>
      <c r="KIJ325" s="1"/>
      <c r="KIK325" s="1"/>
      <c r="KIL325" s="1"/>
      <c r="KIM325" s="1"/>
      <c r="KIN325" s="1"/>
      <c r="KIO325" s="1"/>
      <c r="KIP325" s="1"/>
      <c r="KIQ325" s="1"/>
      <c r="KIR325" s="1"/>
      <c r="KIS325" s="1"/>
      <c r="KIT325" s="1"/>
      <c r="KIU325" s="1"/>
      <c r="KIV325" s="1"/>
      <c r="KIW325" s="1"/>
      <c r="KIX325" s="1"/>
      <c r="KIY325" s="1"/>
      <c r="KIZ325" s="1"/>
      <c r="KJA325" s="1"/>
      <c r="KJB325" s="1"/>
      <c r="KJC325" s="1"/>
      <c r="KJD325" s="1"/>
      <c r="KJE325" s="1"/>
      <c r="KJF325" s="1"/>
      <c r="KJG325" s="1"/>
      <c r="KJH325" s="1"/>
      <c r="KJI325" s="1"/>
      <c r="KJJ325" s="1"/>
      <c r="KJK325" s="1"/>
      <c r="KJL325" s="1"/>
      <c r="KJM325" s="1"/>
      <c r="KJN325" s="1"/>
      <c r="KJO325" s="1"/>
      <c r="KJP325" s="1"/>
      <c r="KJQ325" s="1"/>
      <c r="KJR325" s="1"/>
      <c r="KJS325" s="1"/>
      <c r="KJT325" s="1"/>
      <c r="KJU325" s="1"/>
      <c r="KJV325" s="1"/>
      <c r="KJW325" s="1"/>
      <c r="KJX325" s="1"/>
      <c r="KJY325" s="1"/>
      <c r="KJZ325" s="1"/>
      <c r="KKA325" s="1"/>
      <c r="KKB325" s="1"/>
      <c r="KKC325" s="1"/>
      <c r="KKD325" s="1"/>
      <c r="KKE325" s="1"/>
      <c r="KKF325" s="1"/>
      <c r="KKG325" s="1"/>
      <c r="KKH325" s="1"/>
      <c r="KKI325" s="1"/>
      <c r="KKJ325" s="1"/>
      <c r="KKK325" s="1"/>
      <c r="KKL325" s="1"/>
      <c r="KKM325" s="1"/>
      <c r="KKN325" s="1"/>
      <c r="KKO325" s="1"/>
      <c r="KKP325" s="1"/>
      <c r="KKQ325" s="1"/>
      <c r="KKR325" s="1"/>
      <c r="KKS325" s="1"/>
      <c r="KKT325" s="1"/>
      <c r="KKU325" s="1"/>
      <c r="KKV325" s="1"/>
      <c r="KKW325" s="1"/>
      <c r="KKX325" s="1"/>
      <c r="KKY325" s="1"/>
      <c r="KKZ325" s="1"/>
      <c r="KLA325" s="1"/>
      <c r="KLB325" s="1"/>
      <c r="KLC325" s="1"/>
      <c r="KLD325" s="1"/>
      <c r="KLE325" s="1"/>
      <c r="KLF325" s="1"/>
      <c r="KLG325" s="1"/>
      <c r="KLH325" s="1"/>
      <c r="KLI325" s="1"/>
      <c r="KLJ325" s="1"/>
      <c r="KLK325" s="1"/>
      <c r="KLL325" s="1"/>
      <c r="KLM325" s="1"/>
      <c r="KLN325" s="1"/>
      <c r="KLO325" s="1"/>
      <c r="KLP325" s="1"/>
      <c r="KLQ325" s="1"/>
      <c r="KLR325" s="1"/>
      <c r="KLS325" s="1"/>
      <c r="KLT325" s="1"/>
      <c r="KLU325" s="1"/>
      <c r="KLV325" s="1"/>
      <c r="KLW325" s="1"/>
      <c r="KLX325" s="1"/>
      <c r="KLY325" s="1"/>
      <c r="KLZ325" s="1"/>
      <c r="KMA325" s="1"/>
      <c r="KMB325" s="1"/>
      <c r="KMC325" s="1"/>
      <c r="KMD325" s="1"/>
      <c r="KME325" s="1"/>
      <c r="KMF325" s="1"/>
      <c r="KMG325" s="1"/>
      <c r="KMH325" s="1"/>
      <c r="KMI325" s="1"/>
      <c r="KMJ325" s="1"/>
      <c r="KMK325" s="1"/>
      <c r="KML325" s="1"/>
      <c r="KMM325" s="1"/>
      <c r="KMN325" s="1"/>
      <c r="KMO325" s="1"/>
      <c r="KMP325" s="1"/>
      <c r="KMQ325" s="1"/>
      <c r="KMR325" s="1"/>
      <c r="KMS325" s="1"/>
      <c r="KMT325" s="1"/>
      <c r="KMU325" s="1"/>
      <c r="KMV325" s="1"/>
      <c r="KMW325" s="1"/>
      <c r="KMX325" s="1"/>
      <c r="KMY325" s="1"/>
      <c r="KMZ325" s="1"/>
      <c r="KNA325" s="1"/>
      <c r="KNB325" s="1"/>
      <c r="KNC325" s="1"/>
      <c r="KND325" s="1"/>
      <c r="KNE325" s="1"/>
      <c r="KNF325" s="1"/>
      <c r="KNG325" s="1"/>
      <c r="KNH325" s="1"/>
      <c r="KNI325" s="1"/>
      <c r="KNJ325" s="1"/>
      <c r="KNK325" s="1"/>
      <c r="KNL325" s="1"/>
      <c r="KNM325" s="1"/>
      <c r="KNN325" s="1"/>
      <c r="KNO325" s="1"/>
      <c r="KNP325" s="1"/>
      <c r="KNQ325" s="1"/>
      <c r="KNR325" s="1"/>
      <c r="KNS325" s="1"/>
      <c r="KNT325" s="1"/>
      <c r="KNU325" s="1"/>
      <c r="KNV325" s="1"/>
      <c r="KNW325" s="1"/>
      <c r="KNX325" s="1"/>
      <c r="KNY325" s="1"/>
      <c r="KNZ325" s="1"/>
      <c r="KOA325" s="1"/>
      <c r="KOB325" s="1"/>
      <c r="KOC325" s="1"/>
      <c r="KOD325" s="1"/>
      <c r="KOE325" s="1"/>
      <c r="KOF325" s="1"/>
      <c r="KOG325" s="1"/>
      <c r="KOH325" s="1"/>
      <c r="KOI325" s="1"/>
      <c r="KOJ325" s="1"/>
      <c r="KOK325" s="1"/>
      <c r="KOL325" s="1"/>
      <c r="KOM325" s="1"/>
      <c r="KON325" s="1"/>
      <c r="KOO325" s="1"/>
      <c r="KOP325" s="1"/>
      <c r="KOQ325" s="1"/>
      <c r="KOR325" s="1"/>
      <c r="KOS325" s="1"/>
      <c r="KOT325" s="1"/>
      <c r="KOU325" s="1"/>
      <c r="KOV325" s="1"/>
      <c r="KOW325" s="1"/>
      <c r="KOX325" s="1"/>
      <c r="KOY325" s="1"/>
      <c r="KOZ325" s="1"/>
      <c r="KPA325" s="1"/>
      <c r="KPB325" s="1"/>
      <c r="KPC325" s="1"/>
      <c r="KPD325" s="1"/>
      <c r="KPE325" s="1"/>
      <c r="KPF325" s="1"/>
      <c r="KPG325" s="1"/>
      <c r="KPH325" s="1"/>
      <c r="KPI325" s="1"/>
      <c r="KPJ325" s="1"/>
      <c r="KPK325" s="1"/>
      <c r="KPL325" s="1"/>
      <c r="KPM325" s="1"/>
      <c r="KPN325" s="1"/>
      <c r="KPO325" s="1"/>
      <c r="KPP325" s="1"/>
      <c r="KPQ325" s="1"/>
      <c r="KPR325" s="1"/>
      <c r="KPS325" s="1"/>
      <c r="KPT325" s="1"/>
      <c r="KPU325" s="1"/>
      <c r="KPV325" s="1"/>
      <c r="KPW325" s="1"/>
      <c r="KPX325" s="1"/>
      <c r="KPY325" s="1"/>
      <c r="KPZ325" s="1"/>
      <c r="KQA325" s="1"/>
      <c r="KQB325" s="1"/>
      <c r="KQC325" s="1"/>
      <c r="KQD325" s="1"/>
      <c r="KQE325" s="1"/>
      <c r="KQF325" s="1"/>
      <c r="KQG325" s="1"/>
      <c r="KQH325" s="1"/>
      <c r="KQI325" s="1"/>
      <c r="KQJ325" s="1"/>
      <c r="KQK325" s="1"/>
      <c r="KQL325" s="1"/>
      <c r="KQM325" s="1"/>
      <c r="KQN325" s="1"/>
      <c r="KQO325" s="1"/>
      <c r="KQP325" s="1"/>
      <c r="KQQ325" s="1"/>
      <c r="KQR325" s="1"/>
      <c r="KQS325" s="1"/>
      <c r="KQT325" s="1"/>
      <c r="KQU325" s="1"/>
      <c r="KQV325" s="1"/>
      <c r="KQW325" s="1"/>
      <c r="KQX325" s="1"/>
      <c r="KQY325" s="1"/>
      <c r="KQZ325" s="1"/>
      <c r="KRA325" s="1"/>
      <c r="KRB325" s="1"/>
      <c r="KRC325" s="1"/>
      <c r="KRD325" s="1"/>
      <c r="KRE325" s="1"/>
      <c r="KRF325" s="1"/>
      <c r="KRG325" s="1"/>
      <c r="KRH325" s="1"/>
      <c r="KRI325" s="1"/>
      <c r="KRJ325" s="1"/>
      <c r="KRK325" s="1"/>
      <c r="KRL325" s="1"/>
      <c r="KRM325" s="1"/>
      <c r="KRN325" s="1"/>
      <c r="KRO325" s="1"/>
      <c r="KRP325" s="1"/>
      <c r="KRQ325" s="1"/>
      <c r="KRR325" s="1"/>
      <c r="KRS325" s="1"/>
      <c r="KRT325" s="1"/>
      <c r="KRU325" s="1"/>
      <c r="KRV325" s="1"/>
      <c r="KRW325" s="1"/>
      <c r="KRX325" s="1"/>
      <c r="KRY325" s="1"/>
      <c r="KRZ325" s="1"/>
      <c r="KSA325" s="1"/>
      <c r="KSB325" s="1"/>
      <c r="KSC325" s="1"/>
      <c r="KSD325" s="1"/>
      <c r="KSE325" s="1"/>
      <c r="KSF325" s="1"/>
      <c r="KSG325" s="1"/>
      <c r="KSH325" s="1"/>
      <c r="KSI325" s="1"/>
      <c r="KSJ325" s="1"/>
      <c r="KSK325" s="1"/>
      <c r="KSL325" s="1"/>
      <c r="KSM325" s="1"/>
      <c r="KSN325" s="1"/>
      <c r="KSO325" s="1"/>
      <c r="KSP325" s="1"/>
      <c r="KSQ325" s="1"/>
      <c r="KSR325" s="1"/>
      <c r="KSS325" s="1"/>
      <c r="KST325" s="1"/>
      <c r="KSU325" s="1"/>
      <c r="KSV325" s="1"/>
      <c r="KSW325" s="1"/>
      <c r="KSX325" s="1"/>
      <c r="KSY325" s="1"/>
      <c r="KSZ325" s="1"/>
      <c r="KTA325" s="1"/>
      <c r="KTB325" s="1"/>
      <c r="KTC325" s="1"/>
      <c r="KTD325" s="1"/>
      <c r="KTE325" s="1"/>
      <c r="KTF325" s="1"/>
      <c r="KTG325" s="1"/>
      <c r="KTH325" s="1"/>
      <c r="KTI325" s="1"/>
      <c r="KTJ325" s="1"/>
      <c r="KTK325" s="1"/>
      <c r="KTL325" s="1"/>
      <c r="KTM325" s="1"/>
      <c r="KTN325" s="1"/>
      <c r="KTO325" s="1"/>
      <c r="KTP325" s="1"/>
      <c r="KTQ325" s="1"/>
      <c r="KTR325" s="1"/>
      <c r="KTS325" s="1"/>
      <c r="KTT325" s="1"/>
      <c r="KTU325" s="1"/>
      <c r="KTV325" s="1"/>
      <c r="KTW325" s="1"/>
      <c r="KTX325" s="1"/>
      <c r="KTY325" s="1"/>
      <c r="KTZ325" s="1"/>
      <c r="KUA325" s="1"/>
      <c r="KUB325" s="1"/>
      <c r="KUC325" s="1"/>
      <c r="KUD325" s="1"/>
      <c r="KUE325" s="1"/>
      <c r="KUF325" s="1"/>
      <c r="KUG325" s="1"/>
      <c r="KUH325" s="1"/>
      <c r="KUI325" s="1"/>
      <c r="KUJ325" s="1"/>
      <c r="KUK325" s="1"/>
      <c r="KUL325" s="1"/>
      <c r="KUM325" s="1"/>
      <c r="KUN325" s="1"/>
      <c r="KUO325" s="1"/>
      <c r="KUP325" s="1"/>
      <c r="KUQ325" s="1"/>
      <c r="KUR325" s="1"/>
      <c r="KUS325" s="1"/>
      <c r="KUT325" s="1"/>
      <c r="KUU325" s="1"/>
      <c r="KUV325" s="1"/>
      <c r="KUW325" s="1"/>
      <c r="KUX325" s="1"/>
      <c r="KUY325" s="1"/>
      <c r="KUZ325" s="1"/>
      <c r="KVA325" s="1"/>
      <c r="KVB325" s="1"/>
      <c r="KVC325" s="1"/>
      <c r="KVD325" s="1"/>
      <c r="KVE325" s="1"/>
      <c r="KVF325" s="1"/>
      <c r="KVG325" s="1"/>
      <c r="KVH325" s="1"/>
      <c r="KVI325" s="1"/>
      <c r="KVJ325" s="1"/>
      <c r="KVK325" s="1"/>
      <c r="KVL325" s="1"/>
      <c r="KVM325" s="1"/>
      <c r="KVN325" s="1"/>
      <c r="KVO325" s="1"/>
      <c r="KVP325" s="1"/>
      <c r="KVQ325" s="1"/>
      <c r="KVR325" s="1"/>
      <c r="KVS325" s="1"/>
      <c r="KVT325" s="1"/>
      <c r="KVU325" s="1"/>
      <c r="KVV325" s="1"/>
      <c r="KVW325" s="1"/>
      <c r="KVX325" s="1"/>
      <c r="KVY325" s="1"/>
      <c r="KVZ325" s="1"/>
      <c r="KWA325" s="1"/>
      <c r="KWB325" s="1"/>
      <c r="KWC325" s="1"/>
      <c r="KWD325" s="1"/>
      <c r="KWE325" s="1"/>
      <c r="KWF325" s="1"/>
      <c r="KWG325" s="1"/>
      <c r="KWH325" s="1"/>
      <c r="KWI325" s="1"/>
      <c r="KWJ325" s="1"/>
      <c r="KWK325" s="1"/>
      <c r="KWL325" s="1"/>
      <c r="KWM325" s="1"/>
      <c r="KWN325" s="1"/>
      <c r="KWO325" s="1"/>
      <c r="KWP325" s="1"/>
      <c r="KWQ325" s="1"/>
      <c r="KWR325" s="1"/>
      <c r="KWS325" s="1"/>
      <c r="KWT325" s="1"/>
      <c r="KWU325" s="1"/>
      <c r="KWV325" s="1"/>
      <c r="KWW325" s="1"/>
      <c r="KWX325" s="1"/>
      <c r="KWY325" s="1"/>
      <c r="KWZ325" s="1"/>
      <c r="KXA325" s="1"/>
      <c r="KXB325" s="1"/>
      <c r="KXC325" s="1"/>
      <c r="KXD325" s="1"/>
      <c r="KXE325" s="1"/>
      <c r="KXF325" s="1"/>
      <c r="KXG325" s="1"/>
      <c r="KXH325" s="1"/>
      <c r="KXI325" s="1"/>
      <c r="KXJ325" s="1"/>
      <c r="KXK325" s="1"/>
      <c r="KXL325" s="1"/>
      <c r="KXM325" s="1"/>
      <c r="KXN325" s="1"/>
      <c r="KXO325" s="1"/>
      <c r="KXP325" s="1"/>
      <c r="KXQ325" s="1"/>
      <c r="KXR325" s="1"/>
      <c r="KXS325" s="1"/>
      <c r="KXT325" s="1"/>
      <c r="KXU325" s="1"/>
      <c r="KXV325" s="1"/>
      <c r="KXW325" s="1"/>
      <c r="KXX325" s="1"/>
      <c r="KXY325" s="1"/>
      <c r="KXZ325" s="1"/>
      <c r="KYA325" s="1"/>
      <c r="KYB325" s="1"/>
      <c r="KYC325" s="1"/>
      <c r="KYD325" s="1"/>
      <c r="KYE325" s="1"/>
      <c r="KYF325" s="1"/>
      <c r="KYG325" s="1"/>
      <c r="KYH325" s="1"/>
      <c r="KYI325" s="1"/>
      <c r="KYJ325" s="1"/>
      <c r="KYK325" s="1"/>
      <c r="KYL325" s="1"/>
      <c r="KYM325" s="1"/>
      <c r="KYN325" s="1"/>
      <c r="KYO325" s="1"/>
      <c r="KYP325" s="1"/>
      <c r="KYQ325" s="1"/>
      <c r="KYR325" s="1"/>
      <c r="KYS325" s="1"/>
      <c r="KYT325" s="1"/>
      <c r="KYU325" s="1"/>
      <c r="KYV325" s="1"/>
      <c r="KYW325" s="1"/>
      <c r="KYX325" s="1"/>
      <c r="KYY325" s="1"/>
      <c r="KYZ325" s="1"/>
      <c r="KZA325" s="1"/>
      <c r="KZB325" s="1"/>
      <c r="KZC325" s="1"/>
      <c r="KZD325" s="1"/>
      <c r="KZE325" s="1"/>
      <c r="KZF325" s="1"/>
      <c r="KZG325" s="1"/>
      <c r="KZH325" s="1"/>
      <c r="KZI325" s="1"/>
      <c r="KZJ325" s="1"/>
      <c r="KZK325" s="1"/>
      <c r="KZL325" s="1"/>
      <c r="KZM325" s="1"/>
      <c r="KZN325" s="1"/>
      <c r="KZO325" s="1"/>
      <c r="KZP325" s="1"/>
      <c r="KZQ325" s="1"/>
      <c r="KZR325" s="1"/>
      <c r="KZS325" s="1"/>
      <c r="KZT325" s="1"/>
      <c r="KZU325" s="1"/>
      <c r="KZV325" s="1"/>
      <c r="KZW325" s="1"/>
      <c r="KZX325" s="1"/>
      <c r="KZY325" s="1"/>
      <c r="KZZ325" s="1"/>
      <c r="LAA325" s="1"/>
      <c r="LAB325" s="1"/>
      <c r="LAC325" s="1"/>
      <c r="LAD325" s="1"/>
      <c r="LAE325" s="1"/>
      <c r="LAF325" s="1"/>
      <c r="LAG325" s="1"/>
      <c r="LAH325" s="1"/>
      <c r="LAI325" s="1"/>
      <c r="LAJ325" s="1"/>
      <c r="LAK325" s="1"/>
      <c r="LAL325" s="1"/>
      <c r="LAM325" s="1"/>
      <c r="LAN325" s="1"/>
      <c r="LAO325" s="1"/>
      <c r="LAP325" s="1"/>
      <c r="LAQ325" s="1"/>
      <c r="LAR325" s="1"/>
      <c r="LAS325" s="1"/>
      <c r="LAT325" s="1"/>
      <c r="LAU325" s="1"/>
      <c r="LAV325" s="1"/>
      <c r="LAW325" s="1"/>
      <c r="LAX325" s="1"/>
      <c r="LAY325" s="1"/>
      <c r="LAZ325" s="1"/>
      <c r="LBA325" s="1"/>
      <c r="LBB325" s="1"/>
      <c r="LBC325" s="1"/>
      <c r="LBD325" s="1"/>
      <c r="LBE325" s="1"/>
      <c r="LBF325" s="1"/>
      <c r="LBG325" s="1"/>
      <c r="LBH325" s="1"/>
      <c r="LBI325" s="1"/>
      <c r="LBJ325" s="1"/>
      <c r="LBK325" s="1"/>
      <c r="LBL325" s="1"/>
      <c r="LBM325" s="1"/>
      <c r="LBN325" s="1"/>
      <c r="LBO325" s="1"/>
      <c r="LBP325" s="1"/>
      <c r="LBQ325" s="1"/>
      <c r="LBR325" s="1"/>
      <c r="LBS325" s="1"/>
      <c r="LBT325" s="1"/>
      <c r="LBU325" s="1"/>
      <c r="LBV325" s="1"/>
      <c r="LBW325" s="1"/>
      <c r="LBX325" s="1"/>
      <c r="LBY325" s="1"/>
      <c r="LBZ325" s="1"/>
      <c r="LCA325" s="1"/>
      <c r="LCB325" s="1"/>
      <c r="LCC325" s="1"/>
      <c r="LCD325" s="1"/>
      <c r="LCE325" s="1"/>
      <c r="LCF325" s="1"/>
      <c r="LCG325" s="1"/>
      <c r="LCH325" s="1"/>
      <c r="LCI325" s="1"/>
      <c r="LCJ325" s="1"/>
      <c r="LCK325" s="1"/>
      <c r="LCL325" s="1"/>
      <c r="LCM325" s="1"/>
      <c r="LCN325" s="1"/>
      <c r="LCO325" s="1"/>
      <c r="LCP325" s="1"/>
      <c r="LCQ325" s="1"/>
      <c r="LCR325" s="1"/>
      <c r="LCS325" s="1"/>
      <c r="LCT325" s="1"/>
      <c r="LCU325" s="1"/>
      <c r="LCV325" s="1"/>
      <c r="LCW325" s="1"/>
      <c r="LCX325" s="1"/>
      <c r="LCY325" s="1"/>
      <c r="LCZ325" s="1"/>
      <c r="LDA325" s="1"/>
      <c r="LDB325" s="1"/>
      <c r="LDC325" s="1"/>
      <c r="LDD325" s="1"/>
      <c r="LDE325" s="1"/>
      <c r="LDF325" s="1"/>
      <c r="LDG325" s="1"/>
      <c r="LDH325" s="1"/>
      <c r="LDI325" s="1"/>
      <c r="LDJ325" s="1"/>
      <c r="LDK325" s="1"/>
      <c r="LDL325" s="1"/>
      <c r="LDM325" s="1"/>
      <c r="LDN325" s="1"/>
      <c r="LDO325" s="1"/>
      <c r="LDP325" s="1"/>
      <c r="LDQ325" s="1"/>
      <c r="LDR325" s="1"/>
      <c r="LDS325" s="1"/>
      <c r="LDT325" s="1"/>
      <c r="LDU325" s="1"/>
      <c r="LDV325" s="1"/>
      <c r="LDW325" s="1"/>
      <c r="LDX325" s="1"/>
      <c r="LDY325" s="1"/>
      <c r="LDZ325" s="1"/>
      <c r="LEA325" s="1"/>
      <c r="LEB325" s="1"/>
      <c r="LEC325" s="1"/>
      <c r="LED325" s="1"/>
      <c r="LEE325" s="1"/>
      <c r="LEF325" s="1"/>
      <c r="LEG325" s="1"/>
      <c r="LEH325" s="1"/>
      <c r="LEI325" s="1"/>
      <c r="LEJ325" s="1"/>
      <c r="LEK325" s="1"/>
      <c r="LEL325" s="1"/>
      <c r="LEM325" s="1"/>
      <c r="LEN325" s="1"/>
      <c r="LEO325" s="1"/>
      <c r="LEP325" s="1"/>
      <c r="LEQ325" s="1"/>
      <c r="LER325" s="1"/>
      <c r="LES325" s="1"/>
      <c r="LET325" s="1"/>
      <c r="LEU325" s="1"/>
      <c r="LEV325" s="1"/>
      <c r="LEW325" s="1"/>
      <c r="LEX325" s="1"/>
      <c r="LEY325" s="1"/>
      <c r="LEZ325" s="1"/>
      <c r="LFA325" s="1"/>
      <c r="LFB325" s="1"/>
      <c r="LFC325" s="1"/>
      <c r="LFD325" s="1"/>
      <c r="LFE325" s="1"/>
      <c r="LFF325" s="1"/>
      <c r="LFG325" s="1"/>
      <c r="LFH325" s="1"/>
      <c r="LFI325" s="1"/>
      <c r="LFJ325" s="1"/>
      <c r="LFK325" s="1"/>
      <c r="LFL325" s="1"/>
      <c r="LFM325" s="1"/>
      <c r="LFN325" s="1"/>
      <c r="LFO325" s="1"/>
      <c r="LFP325" s="1"/>
      <c r="LFQ325" s="1"/>
      <c r="LFR325" s="1"/>
      <c r="LFS325" s="1"/>
      <c r="LFT325" s="1"/>
      <c r="LFU325" s="1"/>
      <c r="LFV325" s="1"/>
      <c r="LFW325" s="1"/>
      <c r="LFX325" s="1"/>
      <c r="LFY325" s="1"/>
      <c r="LFZ325" s="1"/>
      <c r="LGA325" s="1"/>
      <c r="LGB325" s="1"/>
      <c r="LGC325" s="1"/>
      <c r="LGD325" s="1"/>
      <c r="LGE325" s="1"/>
      <c r="LGF325" s="1"/>
      <c r="LGG325" s="1"/>
      <c r="LGH325" s="1"/>
      <c r="LGI325" s="1"/>
      <c r="LGJ325" s="1"/>
      <c r="LGK325" s="1"/>
      <c r="LGL325" s="1"/>
      <c r="LGM325" s="1"/>
      <c r="LGN325" s="1"/>
      <c r="LGO325" s="1"/>
      <c r="LGP325" s="1"/>
      <c r="LGQ325" s="1"/>
      <c r="LGR325" s="1"/>
      <c r="LGS325" s="1"/>
      <c r="LGT325" s="1"/>
      <c r="LGU325" s="1"/>
      <c r="LGV325" s="1"/>
      <c r="LGW325" s="1"/>
      <c r="LGX325" s="1"/>
      <c r="LGY325" s="1"/>
      <c r="LGZ325" s="1"/>
      <c r="LHA325" s="1"/>
      <c r="LHB325" s="1"/>
      <c r="LHC325" s="1"/>
      <c r="LHD325" s="1"/>
      <c r="LHE325" s="1"/>
      <c r="LHF325" s="1"/>
      <c r="LHG325" s="1"/>
      <c r="LHH325" s="1"/>
      <c r="LHI325" s="1"/>
      <c r="LHJ325" s="1"/>
      <c r="LHK325" s="1"/>
      <c r="LHL325" s="1"/>
      <c r="LHM325" s="1"/>
      <c r="LHN325" s="1"/>
      <c r="LHO325" s="1"/>
      <c r="LHP325" s="1"/>
      <c r="LHQ325" s="1"/>
      <c r="LHR325" s="1"/>
      <c r="LHS325" s="1"/>
      <c r="LHT325" s="1"/>
      <c r="LHU325" s="1"/>
      <c r="LHV325" s="1"/>
      <c r="LHW325" s="1"/>
      <c r="LHX325" s="1"/>
      <c r="LHY325" s="1"/>
      <c r="LHZ325" s="1"/>
      <c r="LIA325" s="1"/>
      <c r="LIB325" s="1"/>
      <c r="LIC325" s="1"/>
      <c r="LID325" s="1"/>
      <c r="LIE325" s="1"/>
      <c r="LIF325" s="1"/>
      <c r="LIG325" s="1"/>
      <c r="LIH325" s="1"/>
      <c r="LII325" s="1"/>
      <c r="LIJ325" s="1"/>
      <c r="LIK325" s="1"/>
      <c r="LIL325" s="1"/>
      <c r="LIM325" s="1"/>
      <c r="LIN325" s="1"/>
      <c r="LIO325" s="1"/>
      <c r="LIP325" s="1"/>
      <c r="LIQ325" s="1"/>
      <c r="LIR325" s="1"/>
      <c r="LIS325" s="1"/>
      <c r="LIT325" s="1"/>
      <c r="LIU325" s="1"/>
      <c r="LIV325" s="1"/>
      <c r="LIW325" s="1"/>
      <c r="LIX325" s="1"/>
      <c r="LIY325" s="1"/>
      <c r="LIZ325" s="1"/>
      <c r="LJA325" s="1"/>
      <c r="LJB325" s="1"/>
      <c r="LJC325" s="1"/>
      <c r="LJD325" s="1"/>
      <c r="LJE325" s="1"/>
      <c r="LJF325" s="1"/>
      <c r="LJG325" s="1"/>
      <c r="LJH325" s="1"/>
      <c r="LJI325" s="1"/>
      <c r="LJJ325" s="1"/>
      <c r="LJK325" s="1"/>
      <c r="LJL325" s="1"/>
      <c r="LJM325" s="1"/>
      <c r="LJN325" s="1"/>
      <c r="LJO325" s="1"/>
      <c r="LJP325" s="1"/>
      <c r="LJQ325" s="1"/>
      <c r="LJR325" s="1"/>
      <c r="LJS325" s="1"/>
      <c r="LJT325" s="1"/>
      <c r="LJU325" s="1"/>
      <c r="LJV325" s="1"/>
      <c r="LJW325" s="1"/>
      <c r="LJX325" s="1"/>
      <c r="LJY325" s="1"/>
      <c r="LJZ325" s="1"/>
      <c r="LKA325" s="1"/>
      <c r="LKB325" s="1"/>
      <c r="LKC325" s="1"/>
      <c r="LKD325" s="1"/>
      <c r="LKE325" s="1"/>
      <c r="LKF325" s="1"/>
      <c r="LKG325" s="1"/>
      <c r="LKH325" s="1"/>
      <c r="LKI325" s="1"/>
      <c r="LKJ325" s="1"/>
      <c r="LKK325" s="1"/>
      <c r="LKL325" s="1"/>
      <c r="LKM325" s="1"/>
      <c r="LKN325" s="1"/>
      <c r="LKO325" s="1"/>
      <c r="LKP325" s="1"/>
      <c r="LKQ325" s="1"/>
      <c r="LKR325" s="1"/>
      <c r="LKS325" s="1"/>
      <c r="LKT325" s="1"/>
      <c r="LKU325" s="1"/>
      <c r="LKV325" s="1"/>
      <c r="LKW325" s="1"/>
      <c r="LKX325" s="1"/>
      <c r="LKY325" s="1"/>
      <c r="LKZ325" s="1"/>
      <c r="LLA325" s="1"/>
      <c r="LLB325" s="1"/>
      <c r="LLC325" s="1"/>
      <c r="LLD325" s="1"/>
      <c r="LLE325" s="1"/>
      <c r="LLF325" s="1"/>
      <c r="LLG325" s="1"/>
      <c r="LLH325" s="1"/>
      <c r="LLI325" s="1"/>
      <c r="LLJ325" s="1"/>
      <c r="LLK325" s="1"/>
      <c r="LLL325" s="1"/>
      <c r="LLM325" s="1"/>
      <c r="LLN325" s="1"/>
      <c r="LLO325" s="1"/>
      <c r="LLP325" s="1"/>
      <c r="LLQ325" s="1"/>
      <c r="LLR325" s="1"/>
      <c r="LLS325" s="1"/>
      <c r="LLT325" s="1"/>
      <c r="LLU325" s="1"/>
      <c r="LLV325" s="1"/>
      <c r="LLW325" s="1"/>
      <c r="LLX325" s="1"/>
      <c r="LLY325" s="1"/>
      <c r="LLZ325" s="1"/>
      <c r="LMA325" s="1"/>
      <c r="LMB325" s="1"/>
      <c r="LMC325" s="1"/>
      <c r="LMD325" s="1"/>
      <c r="LME325" s="1"/>
      <c r="LMF325" s="1"/>
      <c r="LMG325" s="1"/>
      <c r="LMH325" s="1"/>
      <c r="LMI325" s="1"/>
      <c r="LMJ325" s="1"/>
      <c r="LMK325" s="1"/>
      <c r="LML325" s="1"/>
      <c r="LMM325" s="1"/>
      <c r="LMN325" s="1"/>
      <c r="LMO325" s="1"/>
      <c r="LMP325" s="1"/>
      <c r="LMQ325" s="1"/>
      <c r="LMR325" s="1"/>
      <c r="LMS325" s="1"/>
      <c r="LMT325" s="1"/>
      <c r="LMU325" s="1"/>
      <c r="LMV325" s="1"/>
      <c r="LMW325" s="1"/>
      <c r="LMX325" s="1"/>
      <c r="LMY325" s="1"/>
      <c r="LMZ325" s="1"/>
      <c r="LNA325" s="1"/>
      <c r="LNB325" s="1"/>
      <c r="LNC325" s="1"/>
      <c r="LND325" s="1"/>
      <c r="LNE325" s="1"/>
      <c r="LNF325" s="1"/>
      <c r="LNG325" s="1"/>
      <c r="LNH325" s="1"/>
      <c r="LNI325" s="1"/>
      <c r="LNJ325" s="1"/>
      <c r="LNK325" s="1"/>
      <c r="LNL325" s="1"/>
      <c r="LNM325" s="1"/>
      <c r="LNN325" s="1"/>
      <c r="LNO325" s="1"/>
      <c r="LNP325" s="1"/>
      <c r="LNQ325" s="1"/>
      <c r="LNR325" s="1"/>
      <c r="LNS325" s="1"/>
      <c r="LNT325" s="1"/>
      <c r="LNU325" s="1"/>
      <c r="LNV325" s="1"/>
      <c r="LNW325" s="1"/>
      <c r="LNX325" s="1"/>
      <c r="LNY325" s="1"/>
      <c r="LNZ325" s="1"/>
      <c r="LOA325" s="1"/>
      <c r="LOB325" s="1"/>
      <c r="LOC325" s="1"/>
      <c r="LOD325" s="1"/>
      <c r="LOE325" s="1"/>
      <c r="LOF325" s="1"/>
      <c r="LOG325" s="1"/>
      <c r="LOH325" s="1"/>
      <c r="LOI325" s="1"/>
      <c r="LOJ325" s="1"/>
      <c r="LOK325" s="1"/>
      <c r="LOL325" s="1"/>
      <c r="LOM325" s="1"/>
      <c r="LON325" s="1"/>
      <c r="LOO325" s="1"/>
      <c r="LOP325" s="1"/>
      <c r="LOQ325" s="1"/>
      <c r="LOR325" s="1"/>
      <c r="LOS325" s="1"/>
      <c r="LOT325" s="1"/>
      <c r="LOU325" s="1"/>
      <c r="LOV325" s="1"/>
      <c r="LOW325" s="1"/>
      <c r="LOX325" s="1"/>
      <c r="LOY325" s="1"/>
      <c r="LOZ325" s="1"/>
      <c r="LPA325" s="1"/>
      <c r="LPB325" s="1"/>
      <c r="LPC325" s="1"/>
      <c r="LPD325" s="1"/>
      <c r="LPE325" s="1"/>
      <c r="LPF325" s="1"/>
      <c r="LPG325" s="1"/>
      <c r="LPH325" s="1"/>
      <c r="LPI325" s="1"/>
      <c r="LPJ325" s="1"/>
      <c r="LPK325" s="1"/>
      <c r="LPL325" s="1"/>
      <c r="LPM325" s="1"/>
      <c r="LPN325" s="1"/>
      <c r="LPO325" s="1"/>
      <c r="LPP325" s="1"/>
      <c r="LPQ325" s="1"/>
      <c r="LPR325" s="1"/>
      <c r="LPS325" s="1"/>
      <c r="LPT325" s="1"/>
      <c r="LPU325" s="1"/>
      <c r="LPV325" s="1"/>
      <c r="LPW325" s="1"/>
      <c r="LPX325" s="1"/>
      <c r="LPY325" s="1"/>
      <c r="LPZ325" s="1"/>
      <c r="LQA325" s="1"/>
      <c r="LQB325" s="1"/>
      <c r="LQC325" s="1"/>
      <c r="LQD325" s="1"/>
      <c r="LQE325" s="1"/>
      <c r="LQF325" s="1"/>
      <c r="LQG325" s="1"/>
      <c r="LQH325" s="1"/>
      <c r="LQI325" s="1"/>
      <c r="LQJ325" s="1"/>
      <c r="LQK325" s="1"/>
      <c r="LQL325" s="1"/>
      <c r="LQM325" s="1"/>
      <c r="LQN325" s="1"/>
      <c r="LQO325" s="1"/>
      <c r="LQP325" s="1"/>
      <c r="LQQ325" s="1"/>
      <c r="LQR325" s="1"/>
      <c r="LQS325" s="1"/>
      <c r="LQT325" s="1"/>
      <c r="LQU325" s="1"/>
      <c r="LQV325" s="1"/>
      <c r="LQW325" s="1"/>
      <c r="LQX325" s="1"/>
      <c r="LQY325" s="1"/>
      <c r="LQZ325" s="1"/>
      <c r="LRA325" s="1"/>
      <c r="LRB325" s="1"/>
      <c r="LRC325" s="1"/>
      <c r="LRD325" s="1"/>
      <c r="LRE325" s="1"/>
      <c r="LRF325" s="1"/>
      <c r="LRG325" s="1"/>
      <c r="LRH325" s="1"/>
      <c r="LRI325" s="1"/>
      <c r="LRJ325" s="1"/>
      <c r="LRK325" s="1"/>
      <c r="LRL325" s="1"/>
      <c r="LRM325" s="1"/>
      <c r="LRN325" s="1"/>
      <c r="LRO325" s="1"/>
      <c r="LRP325" s="1"/>
      <c r="LRQ325" s="1"/>
      <c r="LRR325" s="1"/>
      <c r="LRS325" s="1"/>
      <c r="LRT325" s="1"/>
      <c r="LRU325" s="1"/>
      <c r="LRV325" s="1"/>
      <c r="LRW325" s="1"/>
      <c r="LRX325" s="1"/>
      <c r="LRY325" s="1"/>
      <c r="LRZ325" s="1"/>
      <c r="LSA325" s="1"/>
      <c r="LSB325" s="1"/>
      <c r="LSC325" s="1"/>
      <c r="LSD325" s="1"/>
      <c r="LSE325" s="1"/>
      <c r="LSF325" s="1"/>
      <c r="LSG325" s="1"/>
      <c r="LSH325" s="1"/>
      <c r="LSI325" s="1"/>
      <c r="LSJ325" s="1"/>
      <c r="LSK325" s="1"/>
      <c r="LSL325" s="1"/>
      <c r="LSM325" s="1"/>
      <c r="LSN325" s="1"/>
      <c r="LSO325" s="1"/>
      <c r="LSP325" s="1"/>
      <c r="LSQ325" s="1"/>
      <c r="LSR325" s="1"/>
      <c r="LSS325" s="1"/>
      <c r="LST325" s="1"/>
      <c r="LSU325" s="1"/>
      <c r="LSV325" s="1"/>
      <c r="LSW325" s="1"/>
      <c r="LSX325" s="1"/>
      <c r="LSY325" s="1"/>
      <c r="LSZ325" s="1"/>
      <c r="LTA325" s="1"/>
      <c r="LTB325" s="1"/>
      <c r="LTC325" s="1"/>
      <c r="LTD325" s="1"/>
      <c r="LTE325" s="1"/>
      <c r="LTF325" s="1"/>
      <c r="LTG325" s="1"/>
      <c r="LTH325" s="1"/>
      <c r="LTI325" s="1"/>
      <c r="LTJ325" s="1"/>
      <c r="LTK325" s="1"/>
      <c r="LTL325" s="1"/>
      <c r="LTM325" s="1"/>
      <c r="LTN325" s="1"/>
      <c r="LTO325" s="1"/>
      <c r="LTP325" s="1"/>
      <c r="LTQ325" s="1"/>
      <c r="LTR325" s="1"/>
      <c r="LTS325" s="1"/>
      <c r="LTT325" s="1"/>
      <c r="LTU325" s="1"/>
      <c r="LTV325" s="1"/>
      <c r="LTW325" s="1"/>
      <c r="LTX325" s="1"/>
      <c r="LTY325" s="1"/>
      <c r="LTZ325" s="1"/>
      <c r="LUA325" s="1"/>
      <c r="LUB325" s="1"/>
      <c r="LUC325" s="1"/>
      <c r="LUD325" s="1"/>
      <c r="LUE325" s="1"/>
      <c r="LUF325" s="1"/>
      <c r="LUG325" s="1"/>
      <c r="LUH325" s="1"/>
      <c r="LUI325" s="1"/>
      <c r="LUJ325" s="1"/>
      <c r="LUK325" s="1"/>
      <c r="LUL325" s="1"/>
      <c r="LUM325" s="1"/>
      <c r="LUN325" s="1"/>
      <c r="LUO325" s="1"/>
      <c r="LUP325" s="1"/>
      <c r="LUQ325" s="1"/>
      <c r="LUR325" s="1"/>
      <c r="LUS325" s="1"/>
      <c r="LUT325" s="1"/>
      <c r="LUU325" s="1"/>
      <c r="LUV325" s="1"/>
      <c r="LUW325" s="1"/>
      <c r="LUX325" s="1"/>
      <c r="LUY325" s="1"/>
      <c r="LUZ325" s="1"/>
      <c r="LVA325" s="1"/>
      <c r="LVB325" s="1"/>
      <c r="LVC325" s="1"/>
      <c r="LVD325" s="1"/>
      <c r="LVE325" s="1"/>
      <c r="LVF325" s="1"/>
      <c r="LVG325" s="1"/>
      <c r="LVH325" s="1"/>
      <c r="LVI325" s="1"/>
      <c r="LVJ325" s="1"/>
      <c r="LVK325" s="1"/>
      <c r="LVL325" s="1"/>
      <c r="LVM325" s="1"/>
      <c r="LVN325" s="1"/>
      <c r="LVO325" s="1"/>
      <c r="LVP325" s="1"/>
      <c r="LVQ325" s="1"/>
      <c r="LVR325" s="1"/>
      <c r="LVS325" s="1"/>
      <c r="LVT325" s="1"/>
      <c r="LVU325" s="1"/>
      <c r="LVV325" s="1"/>
      <c r="LVW325" s="1"/>
      <c r="LVX325" s="1"/>
      <c r="LVY325" s="1"/>
      <c r="LVZ325" s="1"/>
      <c r="LWA325" s="1"/>
      <c r="LWB325" s="1"/>
      <c r="LWC325" s="1"/>
      <c r="LWD325" s="1"/>
      <c r="LWE325" s="1"/>
      <c r="LWF325" s="1"/>
      <c r="LWG325" s="1"/>
      <c r="LWH325" s="1"/>
      <c r="LWI325" s="1"/>
      <c r="LWJ325" s="1"/>
      <c r="LWK325" s="1"/>
      <c r="LWL325" s="1"/>
      <c r="LWM325" s="1"/>
      <c r="LWN325" s="1"/>
      <c r="LWO325" s="1"/>
      <c r="LWP325" s="1"/>
      <c r="LWQ325" s="1"/>
      <c r="LWR325" s="1"/>
      <c r="LWS325" s="1"/>
      <c r="LWT325" s="1"/>
      <c r="LWU325" s="1"/>
      <c r="LWV325" s="1"/>
      <c r="LWW325" s="1"/>
      <c r="LWX325" s="1"/>
      <c r="LWY325" s="1"/>
      <c r="LWZ325" s="1"/>
      <c r="LXA325" s="1"/>
      <c r="LXB325" s="1"/>
      <c r="LXC325" s="1"/>
      <c r="LXD325" s="1"/>
      <c r="LXE325" s="1"/>
      <c r="LXF325" s="1"/>
      <c r="LXG325" s="1"/>
      <c r="LXH325" s="1"/>
      <c r="LXI325" s="1"/>
      <c r="LXJ325" s="1"/>
      <c r="LXK325" s="1"/>
      <c r="LXL325" s="1"/>
      <c r="LXM325" s="1"/>
      <c r="LXN325" s="1"/>
      <c r="LXO325" s="1"/>
      <c r="LXP325" s="1"/>
      <c r="LXQ325" s="1"/>
      <c r="LXR325" s="1"/>
      <c r="LXS325" s="1"/>
      <c r="LXT325" s="1"/>
      <c r="LXU325" s="1"/>
      <c r="LXV325" s="1"/>
      <c r="LXW325" s="1"/>
      <c r="LXX325" s="1"/>
      <c r="LXY325" s="1"/>
      <c r="LXZ325" s="1"/>
      <c r="LYA325" s="1"/>
      <c r="LYB325" s="1"/>
      <c r="LYC325" s="1"/>
      <c r="LYD325" s="1"/>
      <c r="LYE325" s="1"/>
      <c r="LYF325" s="1"/>
      <c r="LYG325" s="1"/>
      <c r="LYH325" s="1"/>
      <c r="LYI325" s="1"/>
      <c r="LYJ325" s="1"/>
      <c r="LYK325" s="1"/>
      <c r="LYL325" s="1"/>
      <c r="LYM325" s="1"/>
      <c r="LYN325" s="1"/>
      <c r="LYO325" s="1"/>
      <c r="LYP325" s="1"/>
      <c r="LYQ325" s="1"/>
      <c r="LYR325" s="1"/>
      <c r="LYS325" s="1"/>
      <c r="LYT325" s="1"/>
      <c r="LYU325" s="1"/>
      <c r="LYV325" s="1"/>
      <c r="LYW325" s="1"/>
      <c r="LYX325" s="1"/>
      <c r="LYY325" s="1"/>
      <c r="LYZ325" s="1"/>
      <c r="LZA325" s="1"/>
      <c r="LZB325" s="1"/>
      <c r="LZC325" s="1"/>
      <c r="LZD325" s="1"/>
      <c r="LZE325" s="1"/>
      <c r="LZF325" s="1"/>
      <c r="LZG325" s="1"/>
      <c r="LZH325" s="1"/>
      <c r="LZI325" s="1"/>
      <c r="LZJ325" s="1"/>
      <c r="LZK325" s="1"/>
      <c r="LZL325" s="1"/>
      <c r="LZM325" s="1"/>
      <c r="LZN325" s="1"/>
      <c r="LZO325" s="1"/>
      <c r="LZP325" s="1"/>
      <c r="LZQ325" s="1"/>
      <c r="LZR325" s="1"/>
      <c r="LZS325" s="1"/>
      <c r="LZT325" s="1"/>
      <c r="LZU325" s="1"/>
      <c r="LZV325" s="1"/>
      <c r="LZW325" s="1"/>
      <c r="LZX325" s="1"/>
      <c r="LZY325" s="1"/>
      <c r="LZZ325" s="1"/>
      <c r="MAA325" s="1"/>
      <c r="MAB325" s="1"/>
      <c r="MAC325" s="1"/>
      <c r="MAD325" s="1"/>
      <c r="MAE325" s="1"/>
      <c r="MAF325" s="1"/>
      <c r="MAG325" s="1"/>
      <c r="MAH325" s="1"/>
      <c r="MAI325" s="1"/>
      <c r="MAJ325" s="1"/>
      <c r="MAK325" s="1"/>
      <c r="MAL325" s="1"/>
      <c r="MAM325" s="1"/>
      <c r="MAN325" s="1"/>
      <c r="MAO325" s="1"/>
      <c r="MAP325" s="1"/>
      <c r="MAQ325" s="1"/>
      <c r="MAR325" s="1"/>
      <c r="MAS325" s="1"/>
      <c r="MAT325" s="1"/>
      <c r="MAU325" s="1"/>
      <c r="MAV325" s="1"/>
      <c r="MAW325" s="1"/>
      <c r="MAX325" s="1"/>
      <c r="MAY325" s="1"/>
      <c r="MAZ325" s="1"/>
      <c r="MBA325" s="1"/>
      <c r="MBB325" s="1"/>
      <c r="MBC325" s="1"/>
      <c r="MBD325" s="1"/>
      <c r="MBE325" s="1"/>
      <c r="MBF325" s="1"/>
      <c r="MBG325" s="1"/>
      <c r="MBH325" s="1"/>
      <c r="MBI325" s="1"/>
      <c r="MBJ325" s="1"/>
      <c r="MBK325" s="1"/>
      <c r="MBL325" s="1"/>
      <c r="MBM325" s="1"/>
      <c r="MBN325" s="1"/>
      <c r="MBO325" s="1"/>
      <c r="MBP325" s="1"/>
      <c r="MBQ325" s="1"/>
      <c r="MBR325" s="1"/>
      <c r="MBS325" s="1"/>
      <c r="MBT325" s="1"/>
      <c r="MBU325" s="1"/>
      <c r="MBV325" s="1"/>
      <c r="MBW325" s="1"/>
      <c r="MBX325" s="1"/>
      <c r="MBY325" s="1"/>
      <c r="MBZ325" s="1"/>
      <c r="MCA325" s="1"/>
      <c r="MCB325" s="1"/>
      <c r="MCC325" s="1"/>
      <c r="MCD325" s="1"/>
      <c r="MCE325" s="1"/>
      <c r="MCF325" s="1"/>
      <c r="MCG325" s="1"/>
      <c r="MCH325" s="1"/>
      <c r="MCI325" s="1"/>
      <c r="MCJ325" s="1"/>
      <c r="MCK325" s="1"/>
      <c r="MCL325" s="1"/>
      <c r="MCM325" s="1"/>
      <c r="MCN325" s="1"/>
      <c r="MCO325" s="1"/>
      <c r="MCP325" s="1"/>
      <c r="MCQ325" s="1"/>
      <c r="MCR325" s="1"/>
      <c r="MCS325" s="1"/>
      <c r="MCT325" s="1"/>
      <c r="MCU325" s="1"/>
      <c r="MCV325" s="1"/>
      <c r="MCW325" s="1"/>
      <c r="MCX325" s="1"/>
      <c r="MCY325" s="1"/>
      <c r="MCZ325" s="1"/>
      <c r="MDA325" s="1"/>
      <c r="MDB325" s="1"/>
      <c r="MDC325" s="1"/>
      <c r="MDD325" s="1"/>
      <c r="MDE325" s="1"/>
      <c r="MDF325" s="1"/>
      <c r="MDG325" s="1"/>
      <c r="MDH325" s="1"/>
      <c r="MDI325" s="1"/>
      <c r="MDJ325" s="1"/>
      <c r="MDK325" s="1"/>
      <c r="MDL325" s="1"/>
      <c r="MDM325" s="1"/>
      <c r="MDN325" s="1"/>
      <c r="MDO325" s="1"/>
      <c r="MDP325" s="1"/>
      <c r="MDQ325" s="1"/>
      <c r="MDR325" s="1"/>
      <c r="MDS325" s="1"/>
      <c r="MDT325" s="1"/>
      <c r="MDU325" s="1"/>
      <c r="MDV325" s="1"/>
      <c r="MDW325" s="1"/>
      <c r="MDX325" s="1"/>
      <c r="MDY325" s="1"/>
      <c r="MDZ325" s="1"/>
      <c r="MEA325" s="1"/>
      <c r="MEB325" s="1"/>
      <c r="MEC325" s="1"/>
      <c r="MED325" s="1"/>
      <c r="MEE325" s="1"/>
      <c r="MEF325" s="1"/>
      <c r="MEG325" s="1"/>
      <c r="MEH325" s="1"/>
      <c r="MEI325" s="1"/>
      <c r="MEJ325" s="1"/>
      <c r="MEK325" s="1"/>
      <c r="MEL325" s="1"/>
      <c r="MEM325" s="1"/>
      <c r="MEN325" s="1"/>
      <c r="MEO325" s="1"/>
      <c r="MEP325" s="1"/>
      <c r="MEQ325" s="1"/>
      <c r="MER325" s="1"/>
      <c r="MES325" s="1"/>
      <c r="MET325" s="1"/>
      <c r="MEU325" s="1"/>
      <c r="MEV325" s="1"/>
      <c r="MEW325" s="1"/>
      <c r="MEX325" s="1"/>
      <c r="MEY325" s="1"/>
      <c r="MEZ325" s="1"/>
      <c r="MFA325" s="1"/>
      <c r="MFB325" s="1"/>
      <c r="MFC325" s="1"/>
      <c r="MFD325" s="1"/>
      <c r="MFE325" s="1"/>
      <c r="MFF325" s="1"/>
      <c r="MFG325" s="1"/>
      <c r="MFH325" s="1"/>
      <c r="MFI325" s="1"/>
      <c r="MFJ325" s="1"/>
      <c r="MFK325" s="1"/>
      <c r="MFL325" s="1"/>
      <c r="MFM325" s="1"/>
      <c r="MFN325" s="1"/>
      <c r="MFO325" s="1"/>
      <c r="MFP325" s="1"/>
      <c r="MFQ325" s="1"/>
      <c r="MFR325" s="1"/>
      <c r="MFS325" s="1"/>
      <c r="MFT325" s="1"/>
      <c r="MFU325" s="1"/>
      <c r="MFV325" s="1"/>
      <c r="MFW325" s="1"/>
      <c r="MFX325" s="1"/>
      <c r="MFY325" s="1"/>
      <c r="MFZ325" s="1"/>
      <c r="MGA325" s="1"/>
      <c r="MGB325" s="1"/>
      <c r="MGC325" s="1"/>
      <c r="MGD325" s="1"/>
      <c r="MGE325" s="1"/>
      <c r="MGF325" s="1"/>
      <c r="MGG325" s="1"/>
      <c r="MGH325" s="1"/>
      <c r="MGI325" s="1"/>
      <c r="MGJ325" s="1"/>
      <c r="MGK325" s="1"/>
      <c r="MGL325" s="1"/>
      <c r="MGM325" s="1"/>
      <c r="MGN325" s="1"/>
      <c r="MGO325" s="1"/>
      <c r="MGP325" s="1"/>
      <c r="MGQ325" s="1"/>
      <c r="MGR325" s="1"/>
      <c r="MGS325" s="1"/>
      <c r="MGT325" s="1"/>
      <c r="MGU325" s="1"/>
      <c r="MGV325" s="1"/>
      <c r="MGW325" s="1"/>
      <c r="MGX325" s="1"/>
      <c r="MGY325" s="1"/>
      <c r="MGZ325" s="1"/>
      <c r="MHA325" s="1"/>
      <c r="MHB325" s="1"/>
      <c r="MHC325" s="1"/>
      <c r="MHD325" s="1"/>
      <c r="MHE325" s="1"/>
      <c r="MHF325" s="1"/>
      <c r="MHG325" s="1"/>
      <c r="MHH325" s="1"/>
      <c r="MHI325" s="1"/>
      <c r="MHJ325" s="1"/>
      <c r="MHK325" s="1"/>
      <c r="MHL325" s="1"/>
      <c r="MHM325" s="1"/>
      <c r="MHN325" s="1"/>
      <c r="MHO325" s="1"/>
      <c r="MHP325" s="1"/>
      <c r="MHQ325" s="1"/>
      <c r="MHR325" s="1"/>
      <c r="MHS325" s="1"/>
      <c r="MHT325" s="1"/>
      <c r="MHU325" s="1"/>
      <c r="MHV325" s="1"/>
      <c r="MHW325" s="1"/>
      <c r="MHX325" s="1"/>
      <c r="MHY325" s="1"/>
      <c r="MHZ325" s="1"/>
      <c r="MIA325" s="1"/>
      <c r="MIB325" s="1"/>
      <c r="MIC325" s="1"/>
      <c r="MID325" s="1"/>
      <c r="MIE325" s="1"/>
      <c r="MIF325" s="1"/>
      <c r="MIG325" s="1"/>
      <c r="MIH325" s="1"/>
      <c r="MII325" s="1"/>
      <c r="MIJ325" s="1"/>
      <c r="MIK325" s="1"/>
      <c r="MIL325" s="1"/>
      <c r="MIM325" s="1"/>
      <c r="MIN325" s="1"/>
      <c r="MIO325" s="1"/>
      <c r="MIP325" s="1"/>
      <c r="MIQ325" s="1"/>
      <c r="MIR325" s="1"/>
      <c r="MIS325" s="1"/>
      <c r="MIT325" s="1"/>
      <c r="MIU325" s="1"/>
      <c r="MIV325" s="1"/>
      <c r="MIW325" s="1"/>
      <c r="MIX325" s="1"/>
      <c r="MIY325" s="1"/>
      <c r="MIZ325" s="1"/>
      <c r="MJA325" s="1"/>
      <c r="MJB325" s="1"/>
      <c r="MJC325" s="1"/>
      <c r="MJD325" s="1"/>
      <c r="MJE325" s="1"/>
      <c r="MJF325" s="1"/>
      <c r="MJG325" s="1"/>
      <c r="MJH325" s="1"/>
      <c r="MJI325" s="1"/>
      <c r="MJJ325" s="1"/>
      <c r="MJK325" s="1"/>
      <c r="MJL325" s="1"/>
      <c r="MJM325" s="1"/>
      <c r="MJN325" s="1"/>
      <c r="MJO325" s="1"/>
      <c r="MJP325" s="1"/>
      <c r="MJQ325" s="1"/>
      <c r="MJR325" s="1"/>
      <c r="MJS325" s="1"/>
      <c r="MJT325" s="1"/>
      <c r="MJU325" s="1"/>
      <c r="MJV325" s="1"/>
      <c r="MJW325" s="1"/>
      <c r="MJX325" s="1"/>
      <c r="MJY325" s="1"/>
      <c r="MJZ325" s="1"/>
      <c r="MKA325" s="1"/>
      <c r="MKB325" s="1"/>
      <c r="MKC325" s="1"/>
      <c r="MKD325" s="1"/>
      <c r="MKE325" s="1"/>
      <c r="MKF325" s="1"/>
      <c r="MKG325" s="1"/>
      <c r="MKH325" s="1"/>
      <c r="MKI325" s="1"/>
      <c r="MKJ325" s="1"/>
      <c r="MKK325" s="1"/>
      <c r="MKL325" s="1"/>
      <c r="MKM325" s="1"/>
      <c r="MKN325" s="1"/>
      <c r="MKO325" s="1"/>
      <c r="MKP325" s="1"/>
      <c r="MKQ325" s="1"/>
      <c r="MKR325" s="1"/>
      <c r="MKS325" s="1"/>
      <c r="MKT325" s="1"/>
      <c r="MKU325" s="1"/>
      <c r="MKV325" s="1"/>
      <c r="MKW325" s="1"/>
      <c r="MKX325" s="1"/>
      <c r="MKY325" s="1"/>
      <c r="MKZ325" s="1"/>
      <c r="MLA325" s="1"/>
      <c r="MLB325" s="1"/>
      <c r="MLC325" s="1"/>
      <c r="MLD325" s="1"/>
      <c r="MLE325" s="1"/>
      <c r="MLF325" s="1"/>
      <c r="MLG325" s="1"/>
      <c r="MLH325" s="1"/>
      <c r="MLI325" s="1"/>
      <c r="MLJ325" s="1"/>
      <c r="MLK325" s="1"/>
      <c r="MLL325" s="1"/>
      <c r="MLM325" s="1"/>
      <c r="MLN325" s="1"/>
      <c r="MLO325" s="1"/>
      <c r="MLP325" s="1"/>
      <c r="MLQ325" s="1"/>
      <c r="MLR325" s="1"/>
      <c r="MLS325" s="1"/>
      <c r="MLT325" s="1"/>
      <c r="MLU325" s="1"/>
      <c r="MLV325" s="1"/>
      <c r="MLW325" s="1"/>
      <c r="MLX325" s="1"/>
      <c r="MLY325" s="1"/>
      <c r="MLZ325" s="1"/>
      <c r="MMA325" s="1"/>
      <c r="MMB325" s="1"/>
      <c r="MMC325" s="1"/>
      <c r="MMD325" s="1"/>
      <c r="MME325" s="1"/>
      <c r="MMF325" s="1"/>
      <c r="MMG325" s="1"/>
      <c r="MMH325" s="1"/>
      <c r="MMI325" s="1"/>
      <c r="MMJ325" s="1"/>
      <c r="MMK325" s="1"/>
      <c r="MML325" s="1"/>
      <c r="MMM325" s="1"/>
      <c r="MMN325" s="1"/>
      <c r="MMO325" s="1"/>
      <c r="MMP325" s="1"/>
      <c r="MMQ325" s="1"/>
      <c r="MMR325" s="1"/>
      <c r="MMS325" s="1"/>
      <c r="MMT325" s="1"/>
      <c r="MMU325" s="1"/>
      <c r="MMV325" s="1"/>
      <c r="MMW325" s="1"/>
      <c r="MMX325" s="1"/>
      <c r="MMY325" s="1"/>
      <c r="MMZ325" s="1"/>
      <c r="MNA325" s="1"/>
      <c r="MNB325" s="1"/>
      <c r="MNC325" s="1"/>
      <c r="MND325" s="1"/>
      <c r="MNE325" s="1"/>
      <c r="MNF325" s="1"/>
      <c r="MNG325" s="1"/>
      <c r="MNH325" s="1"/>
      <c r="MNI325" s="1"/>
      <c r="MNJ325" s="1"/>
      <c r="MNK325" s="1"/>
      <c r="MNL325" s="1"/>
      <c r="MNM325" s="1"/>
      <c r="MNN325" s="1"/>
      <c r="MNO325" s="1"/>
      <c r="MNP325" s="1"/>
      <c r="MNQ325" s="1"/>
      <c r="MNR325" s="1"/>
      <c r="MNS325" s="1"/>
      <c r="MNT325" s="1"/>
      <c r="MNU325" s="1"/>
      <c r="MNV325" s="1"/>
      <c r="MNW325" s="1"/>
      <c r="MNX325" s="1"/>
      <c r="MNY325" s="1"/>
      <c r="MNZ325" s="1"/>
      <c r="MOA325" s="1"/>
      <c r="MOB325" s="1"/>
      <c r="MOC325" s="1"/>
      <c r="MOD325" s="1"/>
      <c r="MOE325" s="1"/>
      <c r="MOF325" s="1"/>
      <c r="MOG325" s="1"/>
      <c r="MOH325" s="1"/>
      <c r="MOI325" s="1"/>
      <c r="MOJ325" s="1"/>
      <c r="MOK325" s="1"/>
      <c r="MOL325" s="1"/>
      <c r="MOM325" s="1"/>
      <c r="MON325" s="1"/>
      <c r="MOO325" s="1"/>
      <c r="MOP325" s="1"/>
      <c r="MOQ325" s="1"/>
      <c r="MOR325" s="1"/>
      <c r="MOS325" s="1"/>
      <c r="MOT325" s="1"/>
      <c r="MOU325" s="1"/>
      <c r="MOV325" s="1"/>
      <c r="MOW325" s="1"/>
      <c r="MOX325" s="1"/>
      <c r="MOY325" s="1"/>
      <c r="MOZ325" s="1"/>
      <c r="MPA325" s="1"/>
      <c r="MPB325" s="1"/>
      <c r="MPC325" s="1"/>
      <c r="MPD325" s="1"/>
      <c r="MPE325" s="1"/>
      <c r="MPF325" s="1"/>
      <c r="MPG325" s="1"/>
      <c r="MPH325" s="1"/>
      <c r="MPI325" s="1"/>
      <c r="MPJ325" s="1"/>
      <c r="MPK325" s="1"/>
      <c r="MPL325" s="1"/>
      <c r="MPM325" s="1"/>
      <c r="MPN325" s="1"/>
      <c r="MPO325" s="1"/>
      <c r="MPP325" s="1"/>
      <c r="MPQ325" s="1"/>
      <c r="MPR325" s="1"/>
      <c r="MPS325" s="1"/>
      <c r="MPT325" s="1"/>
      <c r="MPU325" s="1"/>
      <c r="MPV325" s="1"/>
      <c r="MPW325" s="1"/>
      <c r="MPX325" s="1"/>
      <c r="MPY325" s="1"/>
      <c r="MPZ325" s="1"/>
      <c r="MQA325" s="1"/>
      <c r="MQB325" s="1"/>
      <c r="MQC325" s="1"/>
      <c r="MQD325" s="1"/>
      <c r="MQE325" s="1"/>
      <c r="MQF325" s="1"/>
      <c r="MQG325" s="1"/>
      <c r="MQH325" s="1"/>
      <c r="MQI325" s="1"/>
      <c r="MQJ325" s="1"/>
      <c r="MQK325" s="1"/>
      <c r="MQL325" s="1"/>
      <c r="MQM325" s="1"/>
      <c r="MQN325" s="1"/>
      <c r="MQO325" s="1"/>
      <c r="MQP325" s="1"/>
      <c r="MQQ325" s="1"/>
      <c r="MQR325" s="1"/>
      <c r="MQS325" s="1"/>
      <c r="MQT325" s="1"/>
      <c r="MQU325" s="1"/>
      <c r="MQV325" s="1"/>
      <c r="MQW325" s="1"/>
      <c r="MQX325" s="1"/>
      <c r="MQY325" s="1"/>
      <c r="MQZ325" s="1"/>
      <c r="MRA325" s="1"/>
      <c r="MRB325" s="1"/>
      <c r="MRC325" s="1"/>
      <c r="MRD325" s="1"/>
      <c r="MRE325" s="1"/>
      <c r="MRF325" s="1"/>
      <c r="MRG325" s="1"/>
      <c r="MRH325" s="1"/>
      <c r="MRI325" s="1"/>
      <c r="MRJ325" s="1"/>
      <c r="MRK325" s="1"/>
      <c r="MRL325" s="1"/>
      <c r="MRM325" s="1"/>
      <c r="MRN325" s="1"/>
      <c r="MRO325" s="1"/>
      <c r="MRP325" s="1"/>
      <c r="MRQ325" s="1"/>
      <c r="MRR325" s="1"/>
      <c r="MRS325" s="1"/>
      <c r="MRT325" s="1"/>
      <c r="MRU325" s="1"/>
      <c r="MRV325" s="1"/>
      <c r="MRW325" s="1"/>
      <c r="MRX325" s="1"/>
      <c r="MRY325" s="1"/>
      <c r="MRZ325" s="1"/>
      <c r="MSA325" s="1"/>
      <c r="MSB325" s="1"/>
      <c r="MSC325" s="1"/>
      <c r="MSD325" s="1"/>
      <c r="MSE325" s="1"/>
      <c r="MSF325" s="1"/>
      <c r="MSG325" s="1"/>
      <c r="MSH325" s="1"/>
      <c r="MSI325" s="1"/>
      <c r="MSJ325" s="1"/>
      <c r="MSK325" s="1"/>
      <c r="MSL325" s="1"/>
      <c r="MSM325" s="1"/>
      <c r="MSN325" s="1"/>
      <c r="MSO325" s="1"/>
      <c r="MSP325" s="1"/>
      <c r="MSQ325" s="1"/>
      <c r="MSR325" s="1"/>
      <c r="MSS325" s="1"/>
      <c r="MST325" s="1"/>
      <c r="MSU325" s="1"/>
      <c r="MSV325" s="1"/>
      <c r="MSW325" s="1"/>
      <c r="MSX325" s="1"/>
      <c r="MSY325" s="1"/>
      <c r="MSZ325" s="1"/>
      <c r="MTA325" s="1"/>
      <c r="MTB325" s="1"/>
      <c r="MTC325" s="1"/>
      <c r="MTD325" s="1"/>
      <c r="MTE325" s="1"/>
      <c r="MTF325" s="1"/>
      <c r="MTG325" s="1"/>
      <c r="MTH325" s="1"/>
      <c r="MTI325" s="1"/>
      <c r="MTJ325" s="1"/>
      <c r="MTK325" s="1"/>
      <c r="MTL325" s="1"/>
      <c r="MTM325" s="1"/>
      <c r="MTN325" s="1"/>
      <c r="MTO325" s="1"/>
      <c r="MTP325" s="1"/>
      <c r="MTQ325" s="1"/>
      <c r="MTR325" s="1"/>
      <c r="MTS325" s="1"/>
      <c r="MTT325" s="1"/>
      <c r="MTU325" s="1"/>
      <c r="MTV325" s="1"/>
      <c r="MTW325" s="1"/>
      <c r="MTX325" s="1"/>
      <c r="MTY325" s="1"/>
      <c r="MTZ325" s="1"/>
      <c r="MUA325" s="1"/>
      <c r="MUB325" s="1"/>
      <c r="MUC325" s="1"/>
      <c r="MUD325" s="1"/>
      <c r="MUE325" s="1"/>
      <c r="MUF325" s="1"/>
      <c r="MUG325" s="1"/>
      <c r="MUH325" s="1"/>
      <c r="MUI325" s="1"/>
      <c r="MUJ325" s="1"/>
      <c r="MUK325" s="1"/>
      <c r="MUL325" s="1"/>
      <c r="MUM325" s="1"/>
      <c r="MUN325" s="1"/>
      <c r="MUO325" s="1"/>
      <c r="MUP325" s="1"/>
      <c r="MUQ325" s="1"/>
      <c r="MUR325" s="1"/>
      <c r="MUS325" s="1"/>
      <c r="MUT325" s="1"/>
      <c r="MUU325" s="1"/>
      <c r="MUV325" s="1"/>
      <c r="MUW325" s="1"/>
      <c r="MUX325" s="1"/>
      <c r="MUY325" s="1"/>
      <c r="MUZ325" s="1"/>
      <c r="MVA325" s="1"/>
      <c r="MVB325" s="1"/>
      <c r="MVC325" s="1"/>
      <c r="MVD325" s="1"/>
      <c r="MVE325" s="1"/>
      <c r="MVF325" s="1"/>
      <c r="MVG325" s="1"/>
      <c r="MVH325" s="1"/>
      <c r="MVI325" s="1"/>
      <c r="MVJ325" s="1"/>
      <c r="MVK325" s="1"/>
      <c r="MVL325" s="1"/>
      <c r="MVM325" s="1"/>
      <c r="MVN325" s="1"/>
      <c r="MVO325" s="1"/>
      <c r="MVP325" s="1"/>
      <c r="MVQ325" s="1"/>
      <c r="MVR325" s="1"/>
      <c r="MVS325" s="1"/>
      <c r="MVT325" s="1"/>
      <c r="MVU325" s="1"/>
      <c r="MVV325" s="1"/>
      <c r="MVW325" s="1"/>
      <c r="MVX325" s="1"/>
      <c r="MVY325" s="1"/>
      <c r="MVZ325" s="1"/>
      <c r="MWA325" s="1"/>
      <c r="MWB325" s="1"/>
      <c r="MWC325" s="1"/>
      <c r="MWD325" s="1"/>
      <c r="MWE325" s="1"/>
      <c r="MWF325" s="1"/>
      <c r="MWG325" s="1"/>
      <c r="MWH325" s="1"/>
      <c r="MWI325" s="1"/>
      <c r="MWJ325" s="1"/>
      <c r="MWK325" s="1"/>
      <c r="MWL325" s="1"/>
      <c r="MWM325" s="1"/>
      <c r="MWN325" s="1"/>
      <c r="MWO325" s="1"/>
      <c r="MWP325" s="1"/>
      <c r="MWQ325" s="1"/>
      <c r="MWR325" s="1"/>
      <c r="MWS325" s="1"/>
      <c r="MWT325" s="1"/>
      <c r="MWU325" s="1"/>
      <c r="MWV325" s="1"/>
      <c r="MWW325" s="1"/>
      <c r="MWX325" s="1"/>
      <c r="MWY325" s="1"/>
      <c r="MWZ325" s="1"/>
      <c r="MXA325" s="1"/>
      <c r="MXB325" s="1"/>
      <c r="MXC325" s="1"/>
      <c r="MXD325" s="1"/>
      <c r="MXE325" s="1"/>
      <c r="MXF325" s="1"/>
      <c r="MXG325" s="1"/>
      <c r="MXH325" s="1"/>
      <c r="MXI325" s="1"/>
      <c r="MXJ325" s="1"/>
      <c r="MXK325" s="1"/>
      <c r="MXL325" s="1"/>
      <c r="MXM325" s="1"/>
      <c r="MXN325" s="1"/>
      <c r="MXO325" s="1"/>
      <c r="MXP325" s="1"/>
      <c r="MXQ325" s="1"/>
      <c r="MXR325" s="1"/>
      <c r="MXS325" s="1"/>
      <c r="MXT325" s="1"/>
      <c r="MXU325" s="1"/>
      <c r="MXV325" s="1"/>
      <c r="MXW325" s="1"/>
      <c r="MXX325" s="1"/>
      <c r="MXY325" s="1"/>
      <c r="MXZ325" s="1"/>
      <c r="MYA325" s="1"/>
      <c r="MYB325" s="1"/>
      <c r="MYC325" s="1"/>
      <c r="MYD325" s="1"/>
      <c r="MYE325" s="1"/>
      <c r="MYF325" s="1"/>
      <c r="MYG325" s="1"/>
      <c r="MYH325" s="1"/>
      <c r="MYI325" s="1"/>
      <c r="MYJ325" s="1"/>
      <c r="MYK325" s="1"/>
      <c r="MYL325" s="1"/>
      <c r="MYM325" s="1"/>
      <c r="MYN325" s="1"/>
      <c r="MYO325" s="1"/>
      <c r="MYP325" s="1"/>
      <c r="MYQ325" s="1"/>
      <c r="MYR325" s="1"/>
      <c r="MYS325" s="1"/>
      <c r="MYT325" s="1"/>
      <c r="MYU325" s="1"/>
      <c r="MYV325" s="1"/>
      <c r="MYW325" s="1"/>
      <c r="MYX325" s="1"/>
      <c r="MYY325" s="1"/>
      <c r="MYZ325" s="1"/>
      <c r="MZA325" s="1"/>
      <c r="MZB325" s="1"/>
      <c r="MZC325" s="1"/>
      <c r="MZD325" s="1"/>
      <c r="MZE325" s="1"/>
      <c r="MZF325" s="1"/>
      <c r="MZG325" s="1"/>
      <c r="MZH325" s="1"/>
      <c r="MZI325" s="1"/>
      <c r="MZJ325" s="1"/>
      <c r="MZK325" s="1"/>
      <c r="MZL325" s="1"/>
      <c r="MZM325" s="1"/>
      <c r="MZN325" s="1"/>
      <c r="MZO325" s="1"/>
      <c r="MZP325" s="1"/>
      <c r="MZQ325" s="1"/>
      <c r="MZR325" s="1"/>
      <c r="MZS325" s="1"/>
      <c r="MZT325" s="1"/>
      <c r="MZU325" s="1"/>
      <c r="MZV325" s="1"/>
      <c r="MZW325" s="1"/>
      <c r="MZX325" s="1"/>
      <c r="MZY325" s="1"/>
      <c r="MZZ325" s="1"/>
      <c r="NAA325" s="1"/>
      <c r="NAB325" s="1"/>
      <c r="NAC325" s="1"/>
      <c r="NAD325" s="1"/>
      <c r="NAE325" s="1"/>
      <c r="NAF325" s="1"/>
      <c r="NAG325" s="1"/>
      <c r="NAH325" s="1"/>
      <c r="NAI325" s="1"/>
      <c r="NAJ325" s="1"/>
      <c r="NAK325" s="1"/>
      <c r="NAL325" s="1"/>
      <c r="NAM325" s="1"/>
      <c r="NAN325" s="1"/>
      <c r="NAO325" s="1"/>
      <c r="NAP325" s="1"/>
      <c r="NAQ325" s="1"/>
      <c r="NAR325" s="1"/>
      <c r="NAS325" s="1"/>
      <c r="NAT325" s="1"/>
      <c r="NAU325" s="1"/>
      <c r="NAV325" s="1"/>
      <c r="NAW325" s="1"/>
      <c r="NAX325" s="1"/>
      <c r="NAY325" s="1"/>
      <c r="NAZ325" s="1"/>
      <c r="NBA325" s="1"/>
      <c r="NBB325" s="1"/>
      <c r="NBC325" s="1"/>
      <c r="NBD325" s="1"/>
      <c r="NBE325" s="1"/>
      <c r="NBF325" s="1"/>
      <c r="NBG325" s="1"/>
      <c r="NBH325" s="1"/>
      <c r="NBI325" s="1"/>
      <c r="NBJ325" s="1"/>
      <c r="NBK325" s="1"/>
      <c r="NBL325" s="1"/>
      <c r="NBM325" s="1"/>
      <c r="NBN325" s="1"/>
      <c r="NBO325" s="1"/>
      <c r="NBP325" s="1"/>
      <c r="NBQ325" s="1"/>
      <c r="NBR325" s="1"/>
      <c r="NBS325" s="1"/>
      <c r="NBT325" s="1"/>
      <c r="NBU325" s="1"/>
      <c r="NBV325" s="1"/>
      <c r="NBW325" s="1"/>
      <c r="NBX325" s="1"/>
      <c r="NBY325" s="1"/>
      <c r="NBZ325" s="1"/>
      <c r="NCA325" s="1"/>
      <c r="NCB325" s="1"/>
      <c r="NCC325" s="1"/>
      <c r="NCD325" s="1"/>
      <c r="NCE325" s="1"/>
      <c r="NCF325" s="1"/>
      <c r="NCG325" s="1"/>
      <c r="NCH325" s="1"/>
      <c r="NCI325" s="1"/>
      <c r="NCJ325" s="1"/>
      <c r="NCK325" s="1"/>
      <c r="NCL325" s="1"/>
      <c r="NCM325" s="1"/>
      <c r="NCN325" s="1"/>
      <c r="NCO325" s="1"/>
      <c r="NCP325" s="1"/>
      <c r="NCQ325" s="1"/>
      <c r="NCR325" s="1"/>
      <c r="NCS325" s="1"/>
      <c r="NCT325" s="1"/>
      <c r="NCU325" s="1"/>
      <c r="NCV325" s="1"/>
      <c r="NCW325" s="1"/>
      <c r="NCX325" s="1"/>
      <c r="NCY325" s="1"/>
      <c r="NCZ325" s="1"/>
      <c r="NDA325" s="1"/>
      <c r="NDB325" s="1"/>
      <c r="NDC325" s="1"/>
      <c r="NDD325" s="1"/>
      <c r="NDE325" s="1"/>
      <c r="NDF325" s="1"/>
      <c r="NDG325" s="1"/>
      <c r="NDH325" s="1"/>
      <c r="NDI325" s="1"/>
      <c r="NDJ325" s="1"/>
      <c r="NDK325" s="1"/>
      <c r="NDL325" s="1"/>
      <c r="NDM325" s="1"/>
      <c r="NDN325" s="1"/>
      <c r="NDO325" s="1"/>
      <c r="NDP325" s="1"/>
      <c r="NDQ325" s="1"/>
      <c r="NDR325" s="1"/>
      <c r="NDS325" s="1"/>
      <c r="NDT325" s="1"/>
      <c r="NDU325" s="1"/>
      <c r="NDV325" s="1"/>
      <c r="NDW325" s="1"/>
      <c r="NDX325" s="1"/>
      <c r="NDY325" s="1"/>
      <c r="NDZ325" s="1"/>
      <c r="NEA325" s="1"/>
      <c r="NEB325" s="1"/>
      <c r="NEC325" s="1"/>
      <c r="NED325" s="1"/>
      <c r="NEE325" s="1"/>
      <c r="NEF325" s="1"/>
      <c r="NEG325" s="1"/>
      <c r="NEH325" s="1"/>
      <c r="NEI325" s="1"/>
      <c r="NEJ325" s="1"/>
      <c r="NEK325" s="1"/>
      <c r="NEL325" s="1"/>
      <c r="NEM325" s="1"/>
      <c r="NEN325" s="1"/>
      <c r="NEO325" s="1"/>
      <c r="NEP325" s="1"/>
      <c r="NEQ325" s="1"/>
      <c r="NER325" s="1"/>
      <c r="NES325" s="1"/>
      <c r="NET325" s="1"/>
      <c r="NEU325" s="1"/>
      <c r="NEV325" s="1"/>
      <c r="NEW325" s="1"/>
      <c r="NEX325" s="1"/>
      <c r="NEY325" s="1"/>
      <c r="NEZ325" s="1"/>
      <c r="NFA325" s="1"/>
      <c r="NFB325" s="1"/>
      <c r="NFC325" s="1"/>
      <c r="NFD325" s="1"/>
      <c r="NFE325" s="1"/>
      <c r="NFF325" s="1"/>
      <c r="NFG325" s="1"/>
      <c r="NFH325" s="1"/>
      <c r="NFI325" s="1"/>
      <c r="NFJ325" s="1"/>
      <c r="NFK325" s="1"/>
      <c r="NFL325" s="1"/>
      <c r="NFM325" s="1"/>
      <c r="NFN325" s="1"/>
      <c r="NFO325" s="1"/>
      <c r="NFP325" s="1"/>
      <c r="NFQ325" s="1"/>
      <c r="NFR325" s="1"/>
      <c r="NFS325" s="1"/>
      <c r="NFT325" s="1"/>
      <c r="NFU325" s="1"/>
      <c r="NFV325" s="1"/>
      <c r="NFW325" s="1"/>
      <c r="NFX325" s="1"/>
      <c r="NFY325" s="1"/>
      <c r="NFZ325" s="1"/>
      <c r="NGA325" s="1"/>
      <c r="NGB325" s="1"/>
      <c r="NGC325" s="1"/>
      <c r="NGD325" s="1"/>
      <c r="NGE325" s="1"/>
      <c r="NGF325" s="1"/>
      <c r="NGG325" s="1"/>
      <c r="NGH325" s="1"/>
      <c r="NGI325" s="1"/>
      <c r="NGJ325" s="1"/>
      <c r="NGK325" s="1"/>
      <c r="NGL325" s="1"/>
      <c r="NGM325" s="1"/>
      <c r="NGN325" s="1"/>
      <c r="NGO325" s="1"/>
      <c r="NGP325" s="1"/>
      <c r="NGQ325" s="1"/>
      <c r="NGR325" s="1"/>
      <c r="NGS325" s="1"/>
      <c r="NGT325" s="1"/>
      <c r="NGU325" s="1"/>
      <c r="NGV325" s="1"/>
      <c r="NGW325" s="1"/>
      <c r="NGX325" s="1"/>
      <c r="NGY325" s="1"/>
      <c r="NGZ325" s="1"/>
      <c r="NHA325" s="1"/>
      <c r="NHB325" s="1"/>
      <c r="NHC325" s="1"/>
      <c r="NHD325" s="1"/>
      <c r="NHE325" s="1"/>
      <c r="NHF325" s="1"/>
      <c r="NHG325" s="1"/>
      <c r="NHH325" s="1"/>
      <c r="NHI325" s="1"/>
      <c r="NHJ325" s="1"/>
      <c r="NHK325" s="1"/>
      <c r="NHL325" s="1"/>
      <c r="NHM325" s="1"/>
      <c r="NHN325" s="1"/>
      <c r="NHO325" s="1"/>
      <c r="NHP325" s="1"/>
      <c r="NHQ325" s="1"/>
      <c r="NHR325" s="1"/>
      <c r="NHS325" s="1"/>
      <c r="NHT325" s="1"/>
      <c r="NHU325" s="1"/>
      <c r="NHV325" s="1"/>
      <c r="NHW325" s="1"/>
      <c r="NHX325" s="1"/>
      <c r="NHY325" s="1"/>
      <c r="NHZ325" s="1"/>
      <c r="NIA325" s="1"/>
      <c r="NIB325" s="1"/>
      <c r="NIC325" s="1"/>
      <c r="NID325" s="1"/>
      <c r="NIE325" s="1"/>
      <c r="NIF325" s="1"/>
      <c r="NIG325" s="1"/>
      <c r="NIH325" s="1"/>
      <c r="NII325" s="1"/>
      <c r="NIJ325" s="1"/>
      <c r="NIK325" s="1"/>
      <c r="NIL325" s="1"/>
      <c r="NIM325" s="1"/>
      <c r="NIN325" s="1"/>
      <c r="NIO325" s="1"/>
      <c r="NIP325" s="1"/>
      <c r="NIQ325" s="1"/>
      <c r="NIR325" s="1"/>
      <c r="NIS325" s="1"/>
      <c r="NIT325" s="1"/>
      <c r="NIU325" s="1"/>
      <c r="NIV325" s="1"/>
      <c r="NIW325" s="1"/>
      <c r="NIX325" s="1"/>
      <c r="NIY325" s="1"/>
      <c r="NIZ325" s="1"/>
      <c r="NJA325" s="1"/>
      <c r="NJB325" s="1"/>
      <c r="NJC325" s="1"/>
      <c r="NJD325" s="1"/>
      <c r="NJE325" s="1"/>
      <c r="NJF325" s="1"/>
      <c r="NJG325" s="1"/>
      <c r="NJH325" s="1"/>
      <c r="NJI325" s="1"/>
      <c r="NJJ325" s="1"/>
      <c r="NJK325" s="1"/>
      <c r="NJL325" s="1"/>
      <c r="NJM325" s="1"/>
      <c r="NJN325" s="1"/>
      <c r="NJO325" s="1"/>
      <c r="NJP325" s="1"/>
      <c r="NJQ325" s="1"/>
      <c r="NJR325" s="1"/>
      <c r="NJS325" s="1"/>
      <c r="NJT325" s="1"/>
      <c r="NJU325" s="1"/>
      <c r="NJV325" s="1"/>
      <c r="NJW325" s="1"/>
      <c r="NJX325" s="1"/>
      <c r="NJY325" s="1"/>
      <c r="NJZ325" s="1"/>
      <c r="NKA325" s="1"/>
      <c r="NKB325" s="1"/>
      <c r="NKC325" s="1"/>
      <c r="NKD325" s="1"/>
      <c r="NKE325" s="1"/>
      <c r="NKF325" s="1"/>
      <c r="NKG325" s="1"/>
      <c r="NKH325" s="1"/>
      <c r="NKI325" s="1"/>
      <c r="NKJ325" s="1"/>
      <c r="NKK325" s="1"/>
      <c r="NKL325" s="1"/>
      <c r="NKM325" s="1"/>
      <c r="NKN325" s="1"/>
      <c r="NKO325" s="1"/>
      <c r="NKP325" s="1"/>
      <c r="NKQ325" s="1"/>
      <c r="NKR325" s="1"/>
      <c r="NKS325" s="1"/>
      <c r="NKT325" s="1"/>
      <c r="NKU325" s="1"/>
      <c r="NKV325" s="1"/>
      <c r="NKW325" s="1"/>
      <c r="NKX325" s="1"/>
      <c r="NKY325" s="1"/>
      <c r="NKZ325" s="1"/>
      <c r="NLA325" s="1"/>
      <c r="NLB325" s="1"/>
      <c r="NLC325" s="1"/>
      <c r="NLD325" s="1"/>
      <c r="NLE325" s="1"/>
      <c r="NLF325" s="1"/>
      <c r="NLG325" s="1"/>
      <c r="NLH325" s="1"/>
      <c r="NLI325" s="1"/>
      <c r="NLJ325" s="1"/>
      <c r="NLK325" s="1"/>
      <c r="NLL325" s="1"/>
      <c r="NLM325" s="1"/>
      <c r="NLN325" s="1"/>
      <c r="NLO325" s="1"/>
      <c r="NLP325" s="1"/>
      <c r="NLQ325" s="1"/>
      <c r="NLR325" s="1"/>
      <c r="NLS325" s="1"/>
      <c r="NLT325" s="1"/>
      <c r="NLU325" s="1"/>
      <c r="NLV325" s="1"/>
      <c r="NLW325" s="1"/>
      <c r="NLX325" s="1"/>
      <c r="NLY325" s="1"/>
      <c r="NLZ325" s="1"/>
      <c r="NMA325" s="1"/>
      <c r="NMB325" s="1"/>
      <c r="NMC325" s="1"/>
      <c r="NMD325" s="1"/>
      <c r="NME325" s="1"/>
      <c r="NMF325" s="1"/>
      <c r="NMG325" s="1"/>
      <c r="NMH325" s="1"/>
      <c r="NMI325" s="1"/>
      <c r="NMJ325" s="1"/>
      <c r="NMK325" s="1"/>
      <c r="NML325" s="1"/>
      <c r="NMM325" s="1"/>
      <c r="NMN325" s="1"/>
      <c r="NMO325" s="1"/>
      <c r="NMP325" s="1"/>
      <c r="NMQ325" s="1"/>
      <c r="NMR325" s="1"/>
      <c r="NMS325" s="1"/>
      <c r="NMT325" s="1"/>
      <c r="NMU325" s="1"/>
      <c r="NMV325" s="1"/>
      <c r="NMW325" s="1"/>
      <c r="NMX325" s="1"/>
      <c r="NMY325" s="1"/>
      <c r="NMZ325" s="1"/>
      <c r="NNA325" s="1"/>
      <c r="NNB325" s="1"/>
      <c r="NNC325" s="1"/>
      <c r="NND325" s="1"/>
      <c r="NNE325" s="1"/>
      <c r="NNF325" s="1"/>
      <c r="NNG325" s="1"/>
      <c r="NNH325" s="1"/>
      <c r="NNI325" s="1"/>
      <c r="NNJ325" s="1"/>
      <c r="NNK325" s="1"/>
      <c r="NNL325" s="1"/>
      <c r="NNM325" s="1"/>
      <c r="NNN325" s="1"/>
      <c r="NNO325" s="1"/>
      <c r="NNP325" s="1"/>
      <c r="NNQ325" s="1"/>
      <c r="NNR325" s="1"/>
      <c r="NNS325" s="1"/>
      <c r="NNT325" s="1"/>
      <c r="NNU325" s="1"/>
      <c r="NNV325" s="1"/>
      <c r="NNW325" s="1"/>
      <c r="NNX325" s="1"/>
      <c r="NNY325" s="1"/>
      <c r="NNZ325" s="1"/>
      <c r="NOA325" s="1"/>
      <c r="NOB325" s="1"/>
      <c r="NOC325" s="1"/>
      <c r="NOD325" s="1"/>
      <c r="NOE325" s="1"/>
      <c r="NOF325" s="1"/>
      <c r="NOG325" s="1"/>
      <c r="NOH325" s="1"/>
      <c r="NOI325" s="1"/>
      <c r="NOJ325" s="1"/>
      <c r="NOK325" s="1"/>
      <c r="NOL325" s="1"/>
      <c r="NOM325" s="1"/>
      <c r="NON325" s="1"/>
      <c r="NOO325" s="1"/>
      <c r="NOP325" s="1"/>
      <c r="NOQ325" s="1"/>
      <c r="NOR325" s="1"/>
      <c r="NOS325" s="1"/>
      <c r="NOT325" s="1"/>
      <c r="NOU325" s="1"/>
      <c r="NOV325" s="1"/>
      <c r="NOW325" s="1"/>
      <c r="NOX325" s="1"/>
      <c r="NOY325" s="1"/>
      <c r="NOZ325" s="1"/>
      <c r="NPA325" s="1"/>
      <c r="NPB325" s="1"/>
      <c r="NPC325" s="1"/>
      <c r="NPD325" s="1"/>
      <c r="NPE325" s="1"/>
      <c r="NPF325" s="1"/>
      <c r="NPG325" s="1"/>
      <c r="NPH325" s="1"/>
      <c r="NPI325" s="1"/>
      <c r="NPJ325" s="1"/>
      <c r="NPK325" s="1"/>
      <c r="NPL325" s="1"/>
      <c r="NPM325" s="1"/>
      <c r="NPN325" s="1"/>
      <c r="NPO325" s="1"/>
      <c r="NPP325" s="1"/>
      <c r="NPQ325" s="1"/>
      <c r="NPR325" s="1"/>
      <c r="NPS325" s="1"/>
      <c r="NPT325" s="1"/>
      <c r="NPU325" s="1"/>
      <c r="NPV325" s="1"/>
      <c r="NPW325" s="1"/>
      <c r="NPX325" s="1"/>
      <c r="NPY325" s="1"/>
      <c r="NPZ325" s="1"/>
      <c r="NQA325" s="1"/>
      <c r="NQB325" s="1"/>
      <c r="NQC325" s="1"/>
      <c r="NQD325" s="1"/>
      <c r="NQE325" s="1"/>
      <c r="NQF325" s="1"/>
      <c r="NQG325" s="1"/>
      <c r="NQH325" s="1"/>
      <c r="NQI325" s="1"/>
      <c r="NQJ325" s="1"/>
      <c r="NQK325" s="1"/>
      <c r="NQL325" s="1"/>
      <c r="NQM325" s="1"/>
      <c r="NQN325" s="1"/>
      <c r="NQO325" s="1"/>
      <c r="NQP325" s="1"/>
      <c r="NQQ325" s="1"/>
      <c r="NQR325" s="1"/>
      <c r="NQS325" s="1"/>
      <c r="NQT325" s="1"/>
      <c r="NQU325" s="1"/>
      <c r="NQV325" s="1"/>
      <c r="NQW325" s="1"/>
      <c r="NQX325" s="1"/>
      <c r="NQY325" s="1"/>
      <c r="NQZ325" s="1"/>
      <c r="NRA325" s="1"/>
      <c r="NRB325" s="1"/>
      <c r="NRC325" s="1"/>
      <c r="NRD325" s="1"/>
      <c r="NRE325" s="1"/>
      <c r="NRF325" s="1"/>
      <c r="NRG325" s="1"/>
      <c r="NRH325" s="1"/>
      <c r="NRI325" s="1"/>
      <c r="NRJ325" s="1"/>
      <c r="NRK325" s="1"/>
      <c r="NRL325" s="1"/>
      <c r="NRM325" s="1"/>
      <c r="NRN325" s="1"/>
      <c r="NRO325" s="1"/>
      <c r="NRP325" s="1"/>
      <c r="NRQ325" s="1"/>
      <c r="NRR325" s="1"/>
      <c r="NRS325" s="1"/>
      <c r="NRT325" s="1"/>
      <c r="NRU325" s="1"/>
      <c r="NRV325" s="1"/>
      <c r="NRW325" s="1"/>
      <c r="NRX325" s="1"/>
      <c r="NRY325" s="1"/>
      <c r="NRZ325" s="1"/>
      <c r="NSA325" s="1"/>
      <c r="NSB325" s="1"/>
      <c r="NSC325" s="1"/>
      <c r="NSD325" s="1"/>
      <c r="NSE325" s="1"/>
      <c r="NSF325" s="1"/>
      <c r="NSG325" s="1"/>
      <c r="NSH325" s="1"/>
      <c r="NSI325" s="1"/>
      <c r="NSJ325" s="1"/>
      <c r="NSK325" s="1"/>
      <c r="NSL325" s="1"/>
      <c r="NSM325" s="1"/>
      <c r="NSN325" s="1"/>
      <c r="NSO325" s="1"/>
      <c r="NSP325" s="1"/>
      <c r="NSQ325" s="1"/>
      <c r="NSR325" s="1"/>
      <c r="NSS325" s="1"/>
      <c r="NST325" s="1"/>
      <c r="NSU325" s="1"/>
      <c r="NSV325" s="1"/>
      <c r="NSW325" s="1"/>
      <c r="NSX325" s="1"/>
      <c r="NSY325" s="1"/>
      <c r="NSZ325" s="1"/>
      <c r="NTA325" s="1"/>
      <c r="NTB325" s="1"/>
      <c r="NTC325" s="1"/>
      <c r="NTD325" s="1"/>
      <c r="NTE325" s="1"/>
      <c r="NTF325" s="1"/>
      <c r="NTG325" s="1"/>
      <c r="NTH325" s="1"/>
      <c r="NTI325" s="1"/>
      <c r="NTJ325" s="1"/>
      <c r="NTK325" s="1"/>
      <c r="NTL325" s="1"/>
      <c r="NTM325" s="1"/>
      <c r="NTN325" s="1"/>
      <c r="NTO325" s="1"/>
      <c r="NTP325" s="1"/>
      <c r="NTQ325" s="1"/>
      <c r="NTR325" s="1"/>
      <c r="NTS325" s="1"/>
      <c r="NTT325" s="1"/>
      <c r="NTU325" s="1"/>
      <c r="NTV325" s="1"/>
      <c r="NTW325" s="1"/>
      <c r="NTX325" s="1"/>
      <c r="NTY325" s="1"/>
      <c r="NTZ325" s="1"/>
      <c r="NUA325" s="1"/>
      <c r="NUB325" s="1"/>
      <c r="NUC325" s="1"/>
      <c r="NUD325" s="1"/>
      <c r="NUE325" s="1"/>
      <c r="NUF325" s="1"/>
      <c r="NUG325" s="1"/>
      <c r="NUH325" s="1"/>
      <c r="NUI325" s="1"/>
      <c r="NUJ325" s="1"/>
      <c r="NUK325" s="1"/>
      <c r="NUL325" s="1"/>
      <c r="NUM325" s="1"/>
      <c r="NUN325" s="1"/>
      <c r="NUO325" s="1"/>
      <c r="NUP325" s="1"/>
      <c r="NUQ325" s="1"/>
      <c r="NUR325" s="1"/>
      <c r="NUS325" s="1"/>
      <c r="NUT325" s="1"/>
      <c r="NUU325" s="1"/>
      <c r="NUV325" s="1"/>
      <c r="NUW325" s="1"/>
      <c r="NUX325" s="1"/>
      <c r="NUY325" s="1"/>
      <c r="NUZ325" s="1"/>
      <c r="NVA325" s="1"/>
      <c r="NVB325" s="1"/>
      <c r="NVC325" s="1"/>
      <c r="NVD325" s="1"/>
      <c r="NVE325" s="1"/>
      <c r="NVF325" s="1"/>
      <c r="NVG325" s="1"/>
      <c r="NVH325" s="1"/>
      <c r="NVI325" s="1"/>
      <c r="NVJ325" s="1"/>
      <c r="NVK325" s="1"/>
      <c r="NVL325" s="1"/>
      <c r="NVM325" s="1"/>
      <c r="NVN325" s="1"/>
      <c r="NVO325" s="1"/>
      <c r="NVP325" s="1"/>
      <c r="NVQ325" s="1"/>
      <c r="NVR325" s="1"/>
      <c r="NVS325" s="1"/>
      <c r="NVT325" s="1"/>
      <c r="NVU325" s="1"/>
      <c r="NVV325" s="1"/>
      <c r="NVW325" s="1"/>
      <c r="NVX325" s="1"/>
      <c r="NVY325" s="1"/>
      <c r="NVZ325" s="1"/>
      <c r="NWA325" s="1"/>
      <c r="NWB325" s="1"/>
      <c r="NWC325" s="1"/>
      <c r="NWD325" s="1"/>
      <c r="NWE325" s="1"/>
      <c r="NWF325" s="1"/>
      <c r="NWG325" s="1"/>
      <c r="NWH325" s="1"/>
      <c r="NWI325" s="1"/>
      <c r="NWJ325" s="1"/>
      <c r="NWK325" s="1"/>
      <c r="NWL325" s="1"/>
      <c r="NWM325" s="1"/>
      <c r="NWN325" s="1"/>
      <c r="NWO325" s="1"/>
      <c r="NWP325" s="1"/>
      <c r="NWQ325" s="1"/>
      <c r="NWR325" s="1"/>
      <c r="NWS325" s="1"/>
      <c r="NWT325" s="1"/>
      <c r="NWU325" s="1"/>
      <c r="NWV325" s="1"/>
      <c r="NWW325" s="1"/>
      <c r="NWX325" s="1"/>
      <c r="NWY325" s="1"/>
      <c r="NWZ325" s="1"/>
      <c r="NXA325" s="1"/>
      <c r="NXB325" s="1"/>
      <c r="NXC325" s="1"/>
      <c r="NXD325" s="1"/>
      <c r="NXE325" s="1"/>
      <c r="NXF325" s="1"/>
      <c r="NXG325" s="1"/>
      <c r="NXH325" s="1"/>
      <c r="NXI325" s="1"/>
      <c r="NXJ325" s="1"/>
      <c r="NXK325" s="1"/>
      <c r="NXL325" s="1"/>
      <c r="NXM325" s="1"/>
      <c r="NXN325" s="1"/>
      <c r="NXO325" s="1"/>
      <c r="NXP325" s="1"/>
      <c r="NXQ325" s="1"/>
      <c r="NXR325" s="1"/>
      <c r="NXS325" s="1"/>
      <c r="NXT325" s="1"/>
      <c r="NXU325" s="1"/>
      <c r="NXV325" s="1"/>
      <c r="NXW325" s="1"/>
      <c r="NXX325" s="1"/>
      <c r="NXY325" s="1"/>
      <c r="NXZ325" s="1"/>
      <c r="NYA325" s="1"/>
      <c r="NYB325" s="1"/>
      <c r="NYC325" s="1"/>
      <c r="NYD325" s="1"/>
      <c r="NYE325" s="1"/>
      <c r="NYF325" s="1"/>
      <c r="NYG325" s="1"/>
      <c r="NYH325" s="1"/>
      <c r="NYI325" s="1"/>
      <c r="NYJ325" s="1"/>
      <c r="NYK325" s="1"/>
      <c r="NYL325" s="1"/>
      <c r="NYM325" s="1"/>
      <c r="NYN325" s="1"/>
      <c r="NYO325" s="1"/>
      <c r="NYP325" s="1"/>
      <c r="NYQ325" s="1"/>
      <c r="NYR325" s="1"/>
      <c r="NYS325" s="1"/>
      <c r="NYT325" s="1"/>
      <c r="NYU325" s="1"/>
      <c r="NYV325" s="1"/>
      <c r="NYW325" s="1"/>
      <c r="NYX325" s="1"/>
      <c r="NYY325" s="1"/>
      <c r="NYZ325" s="1"/>
      <c r="NZA325" s="1"/>
      <c r="NZB325" s="1"/>
      <c r="NZC325" s="1"/>
      <c r="NZD325" s="1"/>
      <c r="NZE325" s="1"/>
      <c r="NZF325" s="1"/>
      <c r="NZG325" s="1"/>
      <c r="NZH325" s="1"/>
      <c r="NZI325" s="1"/>
      <c r="NZJ325" s="1"/>
      <c r="NZK325" s="1"/>
      <c r="NZL325" s="1"/>
      <c r="NZM325" s="1"/>
      <c r="NZN325" s="1"/>
      <c r="NZO325" s="1"/>
      <c r="NZP325" s="1"/>
      <c r="NZQ325" s="1"/>
      <c r="NZR325" s="1"/>
      <c r="NZS325" s="1"/>
      <c r="NZT325" s="1"/>
      <c r="NZU325" s="1"/>
      <c r="NZV325" s="1"/>
      <c r="NZW325" s="1"/>
      <c r="NZX325" s="1"/>
      <c r="NZY325" s="1"/>
      <c r="NZZ325" s="1"/>
      <c r="OAA325" s="1"/>
      <c r="OAB325" s="1"/>
      <c r="OAC325" s="1"/>
      <c r="OAD325" s="1"/>
      <c r="OAE325" s="1"/>
      <c r="OAF325" s="1"/>
      <c r="OAG325" s="1"/>
      <c r="OAH325" s="1"/>
      <c r="OAI325" s="1"/>
      <c r="OAJ325" s="1"/>
      <c r="OAK325" s="1"/>
      <c r="OAL325" s="1"/>
      <c r="OAM325" s="1"/>
      <c r="OAN325" s="1"/>
      <c r="OAO325" s="1"/>
      <c r="OAP325" s="1"/>
      <c r="OAQ325" s="1"/>
      <c r="OAR325" s="1"/>
      <c r="OAS325" s="1"/>
      <c r="OAT325" s="1"/>
      <c r="OAU325" s="1"/>
      <c r="OAV325" s="1"/>
      <c r="OAW325" s="1"/>
      <c r="OAX325" s="1"/>
      <c r="OAY325" s="1"/>
      <c r="OAZ325" s="1"/>
      <c r="OBA325" s="1"/>
      <c r="OBB325" s="1"/>
      <c r="OBC325" s="1"/>
      <c r="OBD325" s="1"/>
      <c r="OBE325" s="1"/>
      <c r="OBF325" s="1"/>
      <c r="OBG325" s="1"/>
      <c r="OBH325" s="1"/>
      <c r="OBI325" s="1"/>
      <c r="OBJ325" s="1"/>
      <c r="OBK325" s="1"/>
      <c r="OBL325" s="1"/>
      <c r="OBM325" s="1"/>
      <c r="OBN325" s="1"/>
      <c r="OBO325" s="1"/>
      <c r="OBP325" s="1"/>
      <c r="OBQ325" s="1"/>
      <c r="OBR325" s="1"/>
      <c r="OBS325" s="1"/>
      <c r="OBT325" s="1"/>
      <c r="OBU325" s="1"/>
      <c r="OBV325" s="1"/>
      <c r="OBW325" s="1"/>
      <c r="OBX325" s="1"/>
      <c r="OBY325" s="1"/>
      <c r="OBZ325" s="1"/>
      <c r="OCA325" s="1"/>
      <c r="OCB325" s="1"/>
      <c r="OCC325" s="1"/>
      <c r="OCD325" s="1"/>
      <c r="OCE325" s="1"/>
      <c r="OCF325" s="1"/>
      <c r="OCG325" s="1"/>
      <c r="OCH325" s="1"/>
      <c r="OCI325" s="1"/>
      <c r="OCJ325" s="1"/>
      <c r="OCK325" s="1"/>
      <c r="OCL325" s="1"/>
      <c r="OCM325" s="1"/>
      <c r="OCN325" s="1"/>
      <c r="OCO325" s="1"/>
      <c r="OCP325" s="1"/>
      <c r="OCQ325" s="1"/>
      <c r="OCR325" s="1"/>
      <c r="OCS325" s="1"/>
      <c r="OCT325" s="1"/>
      <c r="OCU325" s="1"/>
      <c r="OCV325" s="1"/>
      <c r="OCW325" s="1"/>
      <c r="OCX325" s="1"/>
      <c r="OCY325" s="1"/>
      <c r="OCZ325" s="1"/>
      <c r="ODA325" s="1"/>
      <c r="ODB325" s="1"/>
      <c r="ODC325" s="1"/>
      <c r="ODD325" s="1"/>
      <c r="ODE325" s="1"/>
      <c r="ODF325" s="1"/>
      <c r="ODG325" s="1"/>
      <c r="ODH325" s="1"/>
      <c r="ODI325" s="1"/>
      <c r="ODJ325" s="1"/>
      <c r="ODK325" s="1"/>
      <c r="ODL325" s="1"/>
      <c r="ODM325" s="1"/>
      <c r="ODN325" s="1"/>
      <c r="ODO325" s="1"/>
      <c r="ODP325" s="1"/>
      <c r="ODQ325" s="1"/>
      <c r="ODR325" s="1"/>
      <c r="ODS325" s="1"/>
      <c r="ODT325" s="1"/>
      <c r="ODU325" s="1"/>
      <c r="ODV325" s="1"/>
      <c r="ODW325" s="1"/>
      <c r="ODX325" s="1"/>
      <c r="ODY325" s="1"/>
      <c r="ODZ325" s="1"/>
      <c r="OEA325" s="1"/>
      <c r="OEB325" s="1"/>
      <c r="OEC325" s="1"/>
      <c r="OED325" s="1"/>
      <c r="OEE325" s="1"/>
      <c r="OEF325" s="1"/>
      <c r="OEG325" s="1"/>
      <c r="OEH325" s="1"/>
      <c r="OEI325" s="1"/>
      <c r="OEJ325" s="1"/>
      <c r="OEK325" s="1"/>
      <c r="OEL325" s="1"/>
      <c r="OEM325" s="1"/>
      <c r="OEN325" s="1"/>
      <c r="OEO325" s="1"/>
      <c r="OEP325" s="1"/>
      <c r="OEQ325" s="1"/>
      <c r="OER325" s="1"/>
      <c r="OES325" s="1"/>
      <c r="OET325" s="1"/>
      <c r="OEU325" s="1"/>
      <c r="OEV325" s="1"/>
      <c r="OEW325" s="1"/>
      <c r="OEX325" s="1"/>
      <c r="OEY325" s="1"/>
      <c r="OEZ325" s="1"/>
      <c r="OFA325" s="1"/>
      <c r="OFB325" s="1"/>
      <c r="OFC325" s="1"/>
      <c r="OFD325" s="1"/>
      <c r="OFE325" s="1"/>
      <c r="OFF325" s="1"/>
      <c r="OFG325" s="1"/>
      <c r="OFH325" s="1"/>
      <c r="OFI325" s="1"/>
      <c r="OFJ325" s="1"/>
      <c r="OFK325" s="1"/>
      <c r="OFL325" s="1"/>
      <c r="OFM325" s="1"/>
      <c r="OFN325" s="1"/>
      <c r="OFO325" s="1"/>
      <c r="OFP325" s="1"/>
      <c r="OFQ325" s="1"/>
      <c r="OFR325" s="1"/>
      <c r="OFS325" s="1"/>
      <c r="OFT325" s="1"/>
      <c r="OFU325" s="1"/>
      <c r="OFV325" s="1"/>
      <c r="OFW325" s="1"/>
      <c r="OFX325" s="1"/>
      <c r="OFY325" s="1"/>
      <c r="OFZ325" s="1"/>
      <c r="OGA325" s="1"/>
      <c r="OGB325" s="1"/>
      <c r="OGC325" s="1"/>
      <c r="OGD325" s="1"/>
      <c r="OGE325" s="1"/>
      <c r="OGF325" s="1"/>
      <c r="OGG325" s="1"/>
      <c r="OGH325" s="1"/>
      <c r="OGI325" s="1"/>
      <c r="OGJ325" s="1"/>
      <c r="OGK325" s="1"/>
      <c r="OGL325" s="1"/>
      <c r="OGM325" s="1"/>
      <c r="OGN325" s="1"/>
      <c r="OGO325" s="1"/>
      <c r="OGP325" s="1"/>
      <c r="OGQ325" s="1"/>
      <c r="OGR325" s="1"/>
      <c r="OGS325" s="1"/>
      <c r="OGT325" s="1"/>
      <c r="OGU325" s="1"/>
      <c r="OGV325" s="1"/>
      <c r="OGW325" s="1"/>
      <c r="OGX325" s="1"/>
      <c r="OGY325" s="1"/>
      <c r="OGZ325" s="1"/>
      <c r="OHA325" s="1"/>
      <c r="OHB325" s="1"/>
      <c r="OHC325" s="1"/>
      <c r="OHD325" s="1"/>
      <c r="OHE325" s="1"/>
      <c r="OHF325" s="1"/>
      <c r="OHG325" s="1"/>
      <c r="OHH325" s="1"/>
      <c r="OHI325" s="1"/>
      <c r="OHJ325" s="1"/>
      <c r="OHK325" s="1"/>
      <c r="OHL325" s="1"/>
      <c r="OHM325" s="1"/>
      <c r="OHN325" s="1"/>
      <c r="OHO325" s="1"/>
      <c r="OHP325" s="1"/>
      <c r="OHQ325" s="1"/>
      <c r="OHR325" s="1"/>
      <c r="OHS325" s="1"/>
      <c r="OHT325" s="1"/>
      <c r="OHU325" s="1"/>
      <c r="OHV325" s="1"/>
      <c r="OHW325" s="1"/>
      <c r="OHX325" s="1"/>
      <c r="OHY325" s="1"/>
      <c r="OHZ325" s="1"/>
      <c r="OIA325" s="1"/>
      <c r="OIB325" s="1"/>
      <c r="OIC325" s="1"/>
      <c r="OID325" s="1"/>
      <c r="OIE325" s="1"/>
      <c r="OIF325" s="1"/>
      <c r="OIG325" s="1"/>
      <c r="OIH325" s="1"/>
      <c r="OII325" s="1"/>
      <c r="OIJ325" s="1"/>
      <c r="OIK325" s="1"/>
      <c r="OIL325" s="1"/>
      <c r="OIM325" s="1"/>
      <c r="OIN325" s="1"/>
      <c r="OIO325" s="1"/>
      <c r="OIP325" s="1"/>
      <c r="OIQ325" s="1"/>
      <c r="OIR325" s="1"/>
      <c r="OIS325" s="1"/>
      <c r="OIT325" s="1"/>
      <c r="OIU325" s="1"/>
      <c r="OIV325" s="1"/>
      <c r="OIW325" s="1"/>
      <c r="OIX325" s="1"/>
      <c r="OIY325" s="1"/>
      <c r="OIZ325" s="1"/>
      <c r="OJA325" s="1"/>
      <c r="OJB325" s="1"/>
      <c r="OJC325" s="1"/>
      <c r="OJD325" s="1"/>
      <c r="OJE325" s="1"/>
      <c r="OJF325" s="1"/>
      <c r="OJG325" s="1"/>
      <c r="OJH325" s="1"/>
      <c r="OJI325" s="1"/>
      <c r="OJJ325" s="1"/>
      <c r="OJK325" s="1"/>
      <c r="OJL325" s="1"/>
      <c r="OJM325" s="1"/>
      <c r="OJN325" s="1"/>
      <c r="OJO325" s="1"/>
      <c r="OJP325" s="1"/>
      <c r="OJQ325" s="1"/>
      <c r="OJR325" s="1"/>
      <c r="OJS325" s="1"/>
      <c r="OJT325" s="1"/>
      <c r="OJU325" s="1"/>
      <c r="OJV325" s="1"/>
      <c r="OJW325" s="1"/>
      <c r="OJX325" s="1"/>
      <c r="OJY325" s="1"/>
      <c r="OJZ325" s="1"/>
      <c r="OKA325" s="1"/>
      <c r="OKB325" s="1"/>
      <c r="OKC325" s="1"/>
      <c r="OKD325" s="1"/>
      <c r="OKE325" s="1"/>
      <c r="OKF325" s="1"/>
      <c r="OKG325" s="1"/>
      <c r="OKH325" s="1"/>
      <c r="OKI325" s="1"/>
      <c r="OKJ325" s="1"/>
      <c r="OKK325" s="1"/>
      <c r="OKL325" s="1"/>
      <c r="OKM325" s="1"/>
      <c r="OKN325" s="1"/>
      <c r="OKO325" s="1"/>
      <c r="OKP325" s="1"/>
      <c r="OKQ325" s="1"/>
      <c r="OKR325" s="1"/>
      <c r="OKS325" s="1"/>
      <c r="OKT325" s="1"/>
      <c r="OKU325" s="1"/>
      <c r="OKV325" s="1"/>
      <c r="OKW325" s="1"/>
      <c r="OKX325" s="1"/>
      <c r="OKY325" s="1"/>
      <c r="OKZ325" s="1"/>
      <c r="OLA325" s="1"/>
      <c r="OLB325" s="1"/>
      <c r="OLC325" s="1"/>
      <c r="OLD325" s="1"/>
      <c r="OLE325" s="1"/>
      <c r="OLF325" s="1"/>
      <c r="OLG325" s="1"/>
      <c r="OLH325" s="1"/>
      <c r="OLI325" s="1"/>
      <c r="OLJ325" s="1"/>
      <c r="OLK325" s="1"/>
      <c r="OLL325" s="1"/>
      <c r="OLM325" s="1"/>
      <c r="OLN325" s="1"/>
      <c r="OLO325" s="1"/>
      <c r="OLP325" s="1"/>
      <c r="OLQ325" s="1"/>
      <c r="OLR325" s="1"/>
      <c r="OLS325" s="1"/>
      <c r="OLT325" s="1"/>
      <c r="OLU325" s="1"/>
      <c r="OLV325" s="1"/>
      <c r="OLW325" s="1"/>
      <c r="OLX325" s="1"/>
      <c r="OLY325" s="1"/>
      <c r="OLZ325" s="1"/>
      <c r="OMA325" s="1"/>
      <c r="OMB325" s="1"/>
      <c r="OMC325" s="1"/>
      <c r="OMD325" s="1"/>
      <c r="OME325" s="1"/>
      <c r="OMF325" s="1"/>
      <c r="OMG325" s="1"/>
      <c r="OMH325" s="1"/>
      <c r="OMI325" s="1"/>
      <c r="OMJ325" s="1"/>
      <c r="OMK325" s="1"/>
      <c r="OML325" s="1"/>
      <c r="OMM325" s="1"/>
      <c r="OMN325" s="1"/>
      <c r="OMO325" s="1"/>
      <c r="OMP325" s="1"/>
      <c r="OMQ325" s="1"/>
      <c r="OMR325" s="1"/>
      <c r="OMS325" s="1"/>
      <c r="OMT325" s="1"/>
      <c r="OMU325" s="1"/>
      <c r="OMV325" s="1"/>
      <c r="OMW325" s="1"/>
      <c r="OMX325" s="1"/>
      <c r="OMY325" s="1"/>
      <c r="OMZ325" s="1"/>
      <c r="ONA325" s="1"/>
      <c r="ONB325" s="1"/>
      <c r="ONC325" s="1"/>
      <c r="OND325" s="1"/>
      <c r="ONE325" s="1"/>
      <c r="ONF325" s="1"/>
      <c r="ONG325" s="1"/>
      <c r="ONH325" s="1"/>
      <c r="ONI325" s="1"/>
      <c r="ONJ325" s="1"/>
      <c r="ONK325" s="1"/>
      <c r="ONL325" s="1"/>
      <c r="ONM325" s="1"/>
      <c r="ONN325" s="1"/>
      <c r="ONO325" s="1"/>
      <c r="ONP325" s="1"/>
      <c r="ONQ325" s="1"/>
      <c r="ONR325" s="1"/>
      <c r="ONS325" s="1"/>
      <c r="ONT325" s="1"/>
      <c r="ONU325" s="1"/>
      <c r="ONV325" s="1"/>
      <c r="ONW325" s="1"/>
      <c r="ONX325" s="1"/>
      <c r="ONY325" s="1"/>
      <c r="ONZ325" s="1"/>
      <c r="OOA325" s="1"/>
      <c r="OOB325" s="1"/>
      <c r="OOC325" s="1"/>
      <c r="OOD325" s="1"/>
      <c r="OOE325" s="1"/>
      <c r="OOF325" s="1"/>
      <c r="OOG325" s="1"/>
      <c r="OOH325" s="1"/>
      <c r="OOI325" s="1"/>
      <c r="OOJ325" s="1"/>
      <c r="OOK325" s="1"/>
      <c r="OOL325" s="1"/>
      <c r="OOM325" s="1"/>
      <c r="OON325" s="1"/>
      <c r="OOO325" s="1"/>
      <c r="OOP325" s="1"/>
      <c r="OOQ325" s="1"/>
      <c r="OOR325" s="1"/>
      <c r="OOS325" s="1"/>
      <c r="OOT325" s="1"/>
      <c r="OOU325" s="1"/>
      <c r="OOV325" s="1"/>
      <c r="OOW325" s="1"/>
      <c r="OOX325" s="1"/>
      <c r="OOY325" s="1"/>
      <c r="OOZ325" s="1"/>
      <c r="OPA325" s="1"/>
      <c r="OPB325" s="1"/>
      <c r="OPC325" s="1"/>
      <c r="OPD325" s="1"/>
      <c r="OPE325" s="1"/>
      <c r="OPF325" s="1"/>
      <c r="OPG325" s="1"/>
      <c r="OPH325" s="1"/>
      <c r="OPI325" s="1"/>
      <c r="OPJ325" s="1"/>
      <c r="OPK325" s="1"/>
      <c r="OPL325" s="1"/>
      <c r="OPM325" s="1"/>
      <c r="OPN325" s="1"/>
      <c r="OPO325" s="1"/>
      <c r="OPP325" s="1"/>
      <c r="OPQ325" s="1"/>
      <c r="OPR325" s="1"/>
      <c r="OPS325" s="1"/>
      <c r="OPT325" s="1"/>
      <c r="OPU325" s="1"/>
      <c r="OPV325" s="1"/>
      <c r="OPW325" s="1"/>
      <c r="OPX325" s="1"/>
      <c r="OPY325" s="1"/>
      <c r="OPZ325" s="1"/>
      <c r="OQA325" s="1"/>
      <c r="OQB325" s="1"/>
      <c r="OQC325" s="1"/>
      <c r="OQD325" s="1"/>
      <c r="OQE325" s="1"/>
      <c r="OQF325" s="1"/>
      <c r="OQG325" s="1"/>
      <c r="OQH325" s="1"/>
      <c r="OQI325" s="1"/>
      <c r="OQJ325" s="1"/>
      <c r="OQK325" s="1"/>
      <c r="OQL325" s="1"/>
      <c r="OQM325" s="1"/>
      <c r="OQN325" s="1"/>
      <c r="OQO325" s="1"/>
      <c r="OQP325" s="1"/>
      <c r="OQQ325" s="1"/>
      <c r="OQR325" s="1"/>
      <c r="OQS325" s="1"/>
      <c r="OQT325" s="1"/>
      <c r="OQU325" s="1"/>
      <c r="OQV325" s="1"/>
      <c r="OQW325" s="1"/>
      <c r="OQX325" s="1"/>
      <c r="OQY325" s="1"/>
      <c r="OQZ325" s="1"/>
      <c r="ORA325" s="1"/>
      <c r="ORB325" s="1"/>
      <c r="ORC325" s="1"/>
      <c r="ORD325" s="1"/>
      <c r="ORE325" s="1"/>
      <c r="ORF325" s="1"/>
      <c r="ORG325" s="1"/>
      <c r="ORH325" s="1"/>
      <c r="ORI325" s="1"/>
      <c r="ORJ325" s="1"/>
      <c r="ORK325" s="1"/>
      <c r="ORL325" s="1"/>
      <c r="ORM325" s="1"/>
      <c r="ORN325" s="1"/>
      <c r="ORO325" s="1"/>
      <c r="ORP325" s="1"/>
      <c r="ORQ325" s="1"/>
      <c r="ORR325" s="1"/>
      <c r="ORS325" s="1"/>
      <c r="ORT325" s="1"/>
      <c r="ORU325" s="1"/>
      <c r="ORV325" s="1"/>
      <c r="ORW325" s="1"/>
      <c r="ORX325" s="1"/>
      <c r="ORY325" s="1"/>
      <c r="ORZ325" s="1"/>
      <c r="OSA325" s="1"/>
      <c r="OSB325" s="1"/>
      <c r="OSC325" s="1"/>
      <c r="OSD325" s="1"/>
      <c r="OSE325" s="1"/>
      <c r="OSF325" s="1"/>
      <c r="OSG325" s="1"/>
      <c r="OSH325" s="1"/>
      <c r="OSI325" s="1"/>
      <c r="OSJ325" s="1"/>
      <c r="OSK325" s="1"/>
      <c r="OSL325" s="1"/>
      <c r="OSM325" s="1"/>
      <c r="OSN325" s="1"/>
      <c r="OSO325" s="1"/>
      <c r="OSP325" s="1"/>
      <c r="OSQ325" s="1"/>
      <c r="OSR325" s="1"/>
      <c r="OSS325" s="1"/>
      <c r="OST325" s="1"/>
      <c r="OSU325" s="1"/>
      <c r="OSV325" s="1"/>
      <c r="OSW325" s="1"/>
      <c r="OSX325" s="1"/>
      <c r="OSY325" s="1"/>
      <c r="OSZ325" s="1"/>
      <c r="OTA325" s="1"/>
      <c r="OTB325" s="1"/>
      <c r="OTC325" s="1"/>
      <c r="OTD325" s="1"/>
      <c r="OTE325" s="1"/>
      <c r="OTF325" s="1"/>
      <c r="OTG325" s="1"/>
      <c r="OTH325" s="1"/>
      <c r="OTI325" s="1"/>
      <c r="OTJ325" s="1"/>
      <c r="OTK325" s="1"/>
      <c r="OTL325" s="1"/>
      <c r="OTM325" s="1"/>
      <c r="OTN325" s="1"/>
      <c r="OTO325" s="1"/>
      <c r="OTP325" s="1"/>
      <c r="OTQ325" s="1"/>
      <c r="OTR325" s="1"/>
      <c r="OTS325" s="1"/>
      <c r="OTT325" s="1"/>
      <c r="OTU325" s="1"/>
      <c r="OTV325" s="1"/>
      <c r="OTW325" s="1"/>
      <c r="OTX325" s="1"/>
      <c r="OTY325" s="1"/>
      <c r="OTZ325" s="1"/>
      <c r="OUA325" s="1"/>
      <c r="OUB325" s="1"/>
      <c r="OUC325" s="1"/>
      <c r="OUD325" s="1"/>
      <c r="OUE325" s="1"/>
      <c r="OUF325" s="1"/>
      <c r="OUG325" s="1"/>
      <c r="OUH325" s="1"/>
      <c r="OUI325" s="1"/>
      <c r="OUJ325" s="1"/>
      <c r="OUK325" s="1"/>
      <c r="OUL325" s="1"/>
      <c r="OUM325" s="1"/>
      <c r="OUN325" s="1"/>
      <c r="OUO325" s="1"/>
      <c r="OUP325" s="1"/>
      <c r="OUQ325" s="1"/>
      <c r="OUR325" s="1"/>
      <c r="OUS325" s="1"/>
      <c r="OUT325" s="1"/>
      <c r="OUU325" s="1"/>
      <c r="OUV325" s="1"/>
      <c r="OUW325" s="1"/>
      <c r="OUX325" s="1"/>
      <c r="OUY325" s="1"/>
      <c r="OUZ325" s="1"/>
      <c r="OVA325" s="1"/>
      <c r="OVB325" s="1"/>
      <c r="OVC325" s="1"/>
      <c r="OVD325" s="1"/>
      <c r="OVE325" s="1"/>
      <c r="OVF325" s="1"/>
      <c r="OVG325" s="1"/>
      <c r="OVH325" s="1"/>
      <c r="OVI325" s="1"/>
      <c r="OVJ325" s="1"/>
      <c r="OVK325" s="1"/>
      <c r="OVL325" s="1"/>
      <c r="OVM325" s="1"/>
      <c r="OVN325" s="1"/>
      <c r="OVO325" s="1"/>
      <c r="OVP325" s="1"/>
      <c r="OVQ325" s="1"/>
      <c r="OVR325" s="1"/>
      <c r="OVS325" s="1"/>
      <c r="OVT325" s="1"/>
      <c r="OVU325" s="1"/>
      <c r="OVV325" s="1"/>
      <c r="OVW325" s="1"/>
      <c r="OVX325" s="1"/>
      <c r="OVY325" s="1"/>
      <c r="OVZ325" s="1"/>
      <c r="OWA325" s="1"/>
      <c r="OWB325" s="1"/>
      <c r="OWC325" s="1"/>
      <c r="OWD325" s="1"/>
      <c r="OWE325" s="1"/>
      <c r="OWF325" s="1"/>
      <c r="OWG325" s="1"/>
      <c r="OWH325" s="1"/>
      <c r="OWI325" s="1"/>
      <c r="OWJ325" s="1"/>
      <c r="OWK325" s="1"/>
      <c r="OWL325" s="1"/>
      <c r="OWM325" s="1"/>
      <c r="OWN325" s="1"/>
      <c r="OWO325" s="1"/>
      <c r="OWP325" s="1"/>
      <c r="OWQ325" s="1"/>
      <c r="OWR325" s="1"/>
      <c r="OWS325" s="1"/>
      <c r="OWT325" s="1"/>
      <c r="OWU325" s="1"/>
      <c r="OWV325" s="1"/>
      <c r="OWW325" s="1"/>
      <c r="OWX325" s="1"/>
      <c r="OWY325" s="1"/>
      <c r="OWZ325" s="1"/>
      <c r="OXA325" s="1"/>
      <c r="OXB325" s="1"/>
      <c r="OXC325" s="1"/>
      <c r="OXD325" s="1"/>
      <c r="OXE325" s="1"/>
      <c r="OXF325" s="1"/>
      <c r="OXG325" s="1"/>
      <c r="OXH325" s="1"/>
      <c r="OXI325" s="1"/>
      <c r="OXJ325" s="1"/>
      <c r="OXK325" s="1"/>
      <c r="OXL325" s="1"/>
      <c r="OXM325" s="1"/>
      <c r="OXN325" s="1"/>
      <c r="OXO325" s="1"/>
      <c r="OXP325" s="1"/>
      <c r="OXQ325" s="1"/>
      <c r="OXR325" s="1"/>
      <c r="OXS325" s="1"/>
      <c r="OXT325" s="1"/>
      <c r="OXU325" s="1"/>
      <c r="OXV325" s="1"/>
      <c r="OXW325" s="1"/>
      <c r="OXX325" s="1"/>
      <c r="OXY325" s="1"/>
      <c r="OXZ325" s="1"/>
      <c r="OYA325" s="1"/>
      <c r="OYB325" s="1"/>
      <c r="OYC325" s="1"/>
      <c r="OYD325" s="1"/>
      <c r="OYE325" s="1"/>
      <c r="OYF325" s="1"/>
      <c r="OYG325" s="1"/>
      <c r="OYH325" s="1"/>
      <c r="OYI325" s="1"/>
      <c r="OYJ325" s="1"/>
      <c r="OYK325" s="1"/>
      <c r="OYL325" s="1"/>
      <c r="OYM325" s="1"/>
      <c r="OYN325" s="1"/>
      <c r="OYO325" s="1"/>
      <c r="OYP325" s="1"/>
      <c r="OYQ325" s="1"/>
      <c r="OYR325" s="1"/>
      <c r="OYS325" s="1"/>
      <c r="OYT325" s="1"/>
      <c r="OYU325" s="1"/>
      <c r="OYV325" s="1"/>
      <c r="OYW325" s="1"/>
      <c r="OYX325" s="1"/>
      <c r="OYY325" s="1"/>
      <c r="OYZ325" s="1"/>
      <c r="OZA325" s="1"/>
      <c r="OZB325" s="1"/>
      <c r="OZC325" s="1"/>
      <c r="OZD325" s="1"/>
      <c r="OZE325" s="1"/>
      <c r="OZF325" s="1"/>
      <c r="OZG325" s="1"/>
      <c r="OZH325" s="1"/>
      <c r="OZI325" s="1"/>
      <c r="OZJ325" s="1"/>
      <c r="OZK325" s="1"/>
      <c r="OZL325" s="1"/>
      <c r="OZM325" s="1"/>
      <c r="OZN325" s="1"/>
      <c r="OZO325" s="1"/>
      <c r="OZP325" s="1"/>
      <c r="OZQ325" s="1"/>
      <c r="OZR325" s="1"/>
      <c r="OZS325" s="1"/>
      <c r="OZT325" s="1"/>
      <c r="OZU325" s="1"/>
      <c r="OZV325" s="1"/>
      <c r="OZW325" s="1"/>
      <c r="OZX325" s="1"/>
      <c r="OZY325" s="1"/>
      <c r="OZZ325" s="1"/>
      <c r="PAA325" s="1"/>
      <c r="PAB325" s="1"/>
      <c r="PAC325" s="1"/>
      <c r="PAD325" s="1"/>
      <c r="PAE325" s="1"/>
      <c r="PAF325" s="1"/>
      <c r="PAG325" s="1"/>
      <c r="PAH325" s="1"/>
      <c r="PAI325" s="1"/>
      <c r="PAJ325" s="1"/>
      <c r="PAK325" s="1"/>
      <c r="PAL325" s="1"/>
      <c r="PAM325" s="1"/>
      <c r="PAN325" s="1"/>
      <c r="PAO325" s="1"/>
      <c r="PAP325" s="1"/>
      <c r="PAQ325" s="1"/>
      <c r="PAR325" s="1"/>
      <c r="PAS325" s="1"/>
      <c r="PAT325" s="1"/>
      <c r="PAU325" s="1"/>
      <c r="PAV325" s="1"/>
      <c r="PAW325" s="1"/>
      <c r="PAX325" s="1"/>
      <c r="PAY325" s="1"/>
      <c r="PAZ325" s="1"/>
      <c r="PBA325" s="1"/>
      <c r="PBB325" s="1"/>
      <c r="PBC325" s="1"/>
      <c r="PBD325" s="1"/>
      <c r="PBE325" s="1"/>
      <c r="PBF325" s="1"/>
      <c r="PBG325" s="1"/>
      <c r="PBH325" s="1"/>
      <c r="PBI325" s="1"/>
      <c r="PBJ325" s="1"/>
      <c r="PBK325" s="1"/>
      <c r="PBL325" s="1"/>
      <c r="PBM325" s="1"/>
      <c r="PBN325" s="1"/>
      <c r="PBO325" s="1"/>
      <c r="PBP325" s="1"/>
      <c r="PBQ325" s="1"/>
      <c r="PBR325" s="1"/>
      <c r="PBS325" s="1"/>
      <c r="PBT325" s="1"/>
      <c r="PBU325" s="1"/>
      <c r="PBV325" s="1"/>
      <c r="PBW325" s="1"/>
      <c r="PBX325" s="1"/>
      <c r="PBY325" s="1"/>
      <c r="PBZ325" s="1"/>
      <c r="PCA325" s="1"/>
      <c r="PCB325" s="1"/>
      <c r="PCC325" s="1"/>
      <c r="PCD325" s="1"/>
      <c r="PCE325" s="1"/>
      <c r="PCF325" s="1"/>
      <c r="PCG325" s="1"/>
      <c r="PCH325" s="1"/>
      <c r="PCI325" s="1"/>
      <c r="PCJ325" s="1"/>
      <c r="PCK325" s="1"/>
      <c r="PCL325" s="1"/>
      <c r="PCM325" s="1"/>
      <c r="PCN325" s="1"/>
      <c r="PCO325" s="1"/>
      <c r="PCP325" s="1"/>
      <c r="PCQ325" s="1"/>
      <c r="PCR325" s="1"/>
      <c r="PCS325" s="1"/>
      <c r="PCT325" s="1"/>
      <c r="PCU325" s="1"/>
      <c r="PCV325" s="1"/>
      <c r="PCW325" s="1"/>
      <c r="PCX325" s="1"/>
      <c r="PCY325" s="1"/>
      <c r="PCZ325" s="1"/>
      <c r="PDA325" s="1"/>
      <c r="PDB325" s="1"/>
      <c r="PDC325" s="1"/>
      <c r="PDD325" s="1"/>
      <c r="PDE325" s="1"/>
      <c r="PDF325" s="1"/>
      <c r="PDG325" s="1"/>
      <c r="PDH325" s="1"/>
      <c r="PDI325" s="1"/>
      <c r="PDJ325" s="1"/>
      <c r="PDK325" s="1"/>
      <c r="PDL325" s="1"/>
      <c r="PDM325" s="1"/>
      <c r="PDN325" s="1"/>
      <c r="PDO325" s="1"/>
      <c r="PDP325" s="1"/>
      <c r="PDQ325" s="1"/>
      <c r="PDR325" s="1"/>
      <c r="PDS325" s="1"/>
      <c r="PDT325" s="1"/>
      <c r="PDU325" s="1"/>
      <c r="PDV325" s="1"/>
      <c r="PDW325" s="1"/>
      <c r="PDX325" s="1"/>
      <c r="PDY325" s="1"/>
      <c r="PDZ325" s="1"/>
      <c r="PEA325" s="1"/>
      <c r="PEB325" s="1"/>
      <c r="PEC325" s="1"/>
      <c r="PED325" s="1"/>
      <c r="PEE325" s="1"/>
      <c r="PEF325" s="1"/>
      <c r="PEG325" s="1"/>
      <c r="PEH325" s="1"/>
      <c r="PEI325" s="1"/>
      <c r="PEJ325" s="1"/>
      <c r="PEK325" s="1"/>
      <c r="PEL325" s="1"/>
      <c r="PEM325" s="1"/>
      <c r="PEN325" s="1"/>
      <c r="PEO325" s="1"/>
      <c r="PEP325" s="1"/>
      <c r="PEQ325" s="1"/>
      <c r="PER325" s="1"/>
      <c r="PES325" s="1"/>
      <c r="PET325" s="1"/>
      <c r="PEU325" s="1"/>
      <c r="PEV325" s="1"/>
      <c r="PEW325" s="1"/>
      <c r="PEX325" s="1"/>
      <c r="PEY325" s="1"/>
      <c r="PEZ325" s="1"/>
      <c r="PFA325" s="1"/>
      <c r="PFB325" s="1"/>
      <c r="PFC325" s="1"/>
      <c r="PFD325" s="1"/>
      <c r="PFE325" s="1"/>
      <c r="PFF325" s="1"/>
      <c r="PFG325" s="1"/>
      <c r="PFH325" s="1"/>
      <c r="PFI325" s="1"/>
      <c r="PFJ325" s="1"/>
      <c r="PFK325" s="1"/>
      <c r="PFL325" s="1"/>
      <c r="PFM325" s="1"/>
      <c r="PFN325" s="1"/>
      <c r="PFO325" s="1"/>
      <c r="PFP325" s="1"/>
      <c r="PFQ325" s="1"/>
      <c r="PFR325" s="1"/>
      <c r="PFS325" s="1"/>
      <c r="PFT325" s="1"/>
      <c r="PFU325" s="1"/>
      <c r="PFV325" s="1"/>
      <c r="PFW325" s="1"/>
      <c r="PFX325" s="1"/>
      <c r="PFY325" s="1"/>
      <c r="PFZ325" s="1"/>
      <c r="PGA325" s="1"/>
      <c r="PGB325" s="1"/>
      <c r="PGC325" s="1"/>
      <c r="PGD325" s="1"/>
      <c r="PGE325" s="1"/>
      <c r="PGF325" s="1"/>
      <c r="PGG325" s="1"/>
      <c r="PGH325" s="1"/>
      <c r="PGI325" s="1"/>
      <c r="PGJ325" s="1"/>
      <c r="PGK325" s="1"/>
      <c r="PGL325" s="1"/>
      <c r="PGM325" s="1"/>
      <c r="PGN325" s="1"/>
      <c r="PGO325" s="1"/>
      <c r="PGP325" s="1"/>
      <c r="PGQ325" s="1"/>
      <c r="PGR325" s="1"/>
      <c r="PGS325" s="1"/>
      <c r="PGT325" s="1"/>
      <c r="PGU325" s="1"/>
      <c r="PGV325" s="1"/>
      <c r="PGW325" s="1"/>
      <c r="PGX325" s="1"/>
      <c r="PGY325" s="1"/>
      <c r="PGZ325" s="1"/>
      <c r="PHA325" s="1"/>
      <c r="PHB325" s="1"/>
      <c r="PHC325" s="1"/>
      <c r="PHD325" s="1"/>
      <c r="PHE325" s="1"/>
      <c r="PHF325" s="1"/>
      <c r="PHG325" s="1"/>
      <c r="PHH325" s="1"/>
      <c r="PHI325" s="1"/>
      <c r="PHJ325" s="1"/>
      <c r="PHK325" s="1"/>
      <c r="PHL325" s="1"/>
      <c r="PHM325" s="1"/>
      <c r="PHN325" s="1"/>
      <c r="PHO325" s="1"/>
      <c r="PHP325" s="1"/>
      <c r="PHQ325" s="1"/>
      <c r="PHR325" s="1"/>
      <c r="PHS325" s="1"/>
      <c r="PHT325" s="1"/>
      <c r="PHU325" s="1"/>
      <c r="PHV325" s="1"/>
      <c r="PHW325" s="1"/>
      <c r="PHX325" s="1"/>
      <c r="PHY325" s="1"/>
      <c r="PHZ325" s="1"/>
      <c r="PIA325" s="1"/>
      <c r="PIB325" s="1"/>
      <c r="PIC325" s="1"/>
      <c r="PID325" s="1"/>
      <c r="PIE325" s="1"/>
      <c r="PIF325" s="1"/>
      <c r="PIG325" s="1"/>
      <c r="PIH325" s="1"/>
      <c r="PII325" s="1"/>
      <c r="PIJ325" s="1"/>
      <c r="PIK325" s="1"/>
      <c r="PIL325" s="1"/>
      <c r="PIM325" s="1"/>
      <c r="PIN325" s="1"/>
      <c r="PIO325" s="1"/>
      <c r="PIP325" s="1"/>
      <c r="PIQ325" s="1"/>
      <c r="PIR325" s="1"/>
      <c r="PIS325" s="1"/>
      <c r="PIT325" s="1"/>
      <c r="PIU325" s="1"/>
      <c r="PIV325" s="1"/>
      <c r="PIW325" s="1"/>
      <c r="PIX325" s="1"/>
      <c r="PIY325" s="1"/>
      <c r="PIZ325" s="1"/>
      <c r="PJA325" s="1"/>
      <c r="PJB325" s="1"/>
      <c r="PJC325" s="1"/>
      <c r="PJD325" s="1"/>
      <c r="PJE325" s="1"/>
      <c r="PJF325" s="1"/>
      <c r="PJG325" s="1"/>
      <c r="PJH325" s="1"/>
      <c r="PJI325" s="1"/>
      <c r="PJJ325" s="1"/>
      <c r="PJK325" s="1"/>
      <c r="PJL325" s="1"/>
      <c r="PJM325" s="1"/>
      <c r="PJN325" s="1"/>
      <c r="PJO325" s="1"/>
      <c r="PJP325" s="1"/>
      <c r="PJQ325" s="1"/>
      <c r="PJR325" s="1"/>
      <c r="PJS325" s="1"/>
      <c r="PJT325" s="1"/>
      <c r="PJU325" s="1"/>
      <c r="PJV325" s="1"/>
      <c r="PJW325" s="1"/>
      <c r="PJX325" s="1"/>
      <c r="PJY325" s="1"/>
      <c r="PJZ325" s="1"/>
      <c r="PKA325" s="1"/>
      <c r="PKB325" s="1"/>
      <c r="PKC325" s="1"/>
      <c r="PKD325" s="1"/>
      <c r="PKE325" s="1"/>
      <c r="PKF325" s="1"/>
      <c r="PKG325" s="1"/>
      <c r="PKH325" s="1"/>
      <c r="PKI325" s="1"/>
      <c r="PKJ325" s="1"/>
      <c r="PKK325" s="1"/>
      <c r="PKL325" s="1"/>
      <c r="PKM325" s="1"/>
      <c r="PKN325" s="1"/>
      <c r="PKO325" s="1"/>
      <c r="PKP325" s="1"/>
      <c r="PKQ325" s="1"/>
      <c r="PKR325" s="1"/>
      <c r="PKS325" s="1"/>
      <c r="PKT325" s="1"/>
      <c r="PKU325" s="1"/>
      <c r="PKV325" s="1"/>
      <c r="PKW325" s="1"/>
      <c r="PKX325" s="1"/>
      <c r="PKY325" s="1"/>
      <c r="PKZ325" s="1"/>
      <c r="PLA325" s="1"/>
      <c r="PLB325" s="1"/>
      <c r="PLC325" s="1"/>
      <c r="PLD325" s="1"/>
      <c r="PLE325" s="1"/>
      <c r="PLF325" s="1"/>
      <c r="PLG325" s="1"/>
      <c r="PLH325" s="1"/>
      <c r="PLI325" s="1"/>
      <c r="PLJ325" s="1"/>
      <c r="PLK325" s="1"/>
      <c r="PLL325" s="1"/>
      <c r="PLM325" s="1"/>
      <c r="PLN325" s="1"/>
      <c r="PLO325" s="1"/>
      <c r="PLP325" s="1"/>
      <c r="PLQ325" s="1"/>
      <c r="PLR325" s="1"/>
      <c r="PLS325" s="1"/>
      <c r="PLT325" s="1"/>
      <c r="PLU325" s="1"/>
      <c r="PLV325" s="1"/>
      <c r="PLW325" s="1"/>
      <c r="PLX325" s="1"/>
      <c r="PLY325" s="1"/>
      <c r="PLZ325" s="1"/>
      <c r="PMA325" s="1"/>
      <c r="PMB325" s="1"/>
      <c r="PMC325" s="1"/>
      <c r="PMD325" s="1"/>
      <c r="PME325" s="1"/>
      <c r="PMF325" s="1"/>
      <c r="PMG325" s="1"/>
      <c r="PMH325" s="1"/>
      <c r="PMI325" s="1"/>
      <c r="PMJ325" s="1"/>
      <c r="PMK325" s="1"/>
      <c r="PML325" s="1"/>
      <c r="PMM325" s="1"/>
      <c r="PMN325" s="1"/>
      <c r="PMO325" s="1"/>
      <c r="PMP325" s="1"/>
      <c r="PMQ325" s="1"/>
      <c r="PMR325" s="1"/>
      <c r="PMS325" s="1"/>
      <c r="PMT325" s="1"/>
      <c r="PMU325" s="1"/>
      <c r="PMV325" s="1"/>
      <c r="PMW325" s="1"/>
      <c r="PMX325" s="1"/>
      <c r="PMY325" s="1"/>
      <c r="PMZ325" s="1"/>
      <c r="PNA325" s="1"/>
      <c r="PNB325" s="1"/>
      <c r="PNC325" s="1"/>
      <c r="PND325" s="1"/>
      <c r="PNE325" s="1"/>
      <c r="PNF325" s="1"/>
      <c r="PNG325" s="1"/>
      <c r="PNH325" s="1"/>
      <c r="PNI325" s="1"/>
      <c r="PNJ325" s="1"/>
      <c r="PNK325" s="1"/>
      <c r="PNL325" s="1"/>
      <c r="PNM325" s="1"/>
      <c r="PNN325" s="1"/>
      <c r="PNO325" s="1"/>
      <c r="PNP325" s="1"/>
      <c r="PNQ325" s="1"/>
      <c r="PNR325" s="1"/>
      <c r="PNS325" s="1"/>
      <c r="PNT325" s="1"/>
      <c r="PNU325" s="1"/>
      <c r="PNV325" s="1"/>
      <c r="PNW325" s="1"/>
      <c r="PNX325" s="1"/>
      <c r="PNY325" s="1"/>
      <c r="PNZ325" s="1"/>
      <c r="POA325" s="1"/>
      <c r="POB325" s="1"/>
      <c r="POC325" s="1"/>
      <c r="POD325" s="1"/>
      <c r="POE325" s="1"/>
      <c r="POF325" s="1"/>
      <c r="POG325" s="1"/>
      <c r="POH325" s="1"/>
      <c r="POI325" s="1"/>
      <c r="POJ325" s="1"/>
      <c r="POK325" s="1"/>
      <c r="POL325" s="1"/>
      <c r="POM325" s="1"/>
      <c r="PON325" s="1"/>
      <c r="POO325" s="1"/>
      <c r="POP325" s="1"/>
      <c r="POQ325" s="1"/>
      <c r="POR325" s="1"/>
      <c r="POS325" s="1"/>
      <c r="POT325" s="1"/>
      <c r="POU325" s="1"/>
      <c r="POV325" s="1"/>
      <c r="POW325" s="1"/>
      <c r="POX325" s="1"/>
      <c r="POY325" s="1"/>
      <c r="POZ325" s="1"/>
      <c r="PPA325" s="1"/>
      <c r="PPB325" s="1"/>
      <c r="PPC325" s="1"/>
      <c r="PPD325" s="1"/>
      <c r="PPE325" s="1"/>
      <c r="PPF325" s="1"/>
      <c r="PPG325" s="1"/>
      <c r="PPH325" s="1"/>
      <c r="PPI325" s="1"/>
      <c r="PPJ325" s="1"/>
      <c r="PPK325" s="1"/>
      <c r="PPL325" s="1"/>
      <c r="PPM325" s="1"/>
      <c r="PPN325" s="1"/>
      <c r="PPO325" s="1"/>
      <c r="PPP325" s="1"/>
      <c r="PPQ325" s="1"/>
      <c r="PPR325" s="1"/>
      <c r="PPS325" s="1"/>
      <c r="PPT325" s="1"/>
      <c r="PPU325" s="1"/>
      <c r="PPV325" s="1"/>
      <c r="PPW325" s="1"/>
      <c r="PPX325" s="1"/>
      <c r="PPY325" s="1"/>
      <c r="PPZ325" s="1"/>
      <c r="PQA325" s="1"/>
      <c r="PQB325" s="1"/>
      <c r="PQC325" s="1"/>
      <c r="PQD325" s="1"/>
      <c r="PQE325" s="1"/>
      <c r="PQF325" s="1"/>
      <c r="PQG325" s="1"/>
      <c r="PQH325" s="1"/>
      <c r="PQI325" s="1"/>
      <c r="PQJ325" s="1"/>
      <c r="PQK325" s="1"/>
      <c r="PQL325" s="1"/>
      <c r="PQM325" s="1"/>
      <c r="PQN325" s="1"/>
      <c r="PQO325" s="1"/>
      <c r="PQP325" s="1"/>
      <c r="PQQ325" s="1"/>
      <c r="PQR325" s="1"/>
      <c r="PQS325" s="1"/>
      <c r="PQT325" s="1"/>
      <c r="PQU325" s="1"/>
      <c r="PQV325" s="1"/>
      <c r="PQW325" s="1"/>
      <c r="PQX325" s="1"/>
      <c r="PQY325" s="1"/>
      <c r="PQZ325" s="1"/>
      <c r="PRA325" s="1"/>
      <c r="PRB325" s="1"/>
      <c r="PRC325" s="1"/>
      <c r="PRD325" s="1"/>
      <c r="PRE325" s="1"/>
      <c r="PRF325" s="1"/>
      <c r="PRG325" s="1"/>
      <c r="PRH325" s="1"/>
      <c r="PRI325" s="1"/>
      <c r="PRJ325" s="1"/>
      <c r="PRK325" s="1"/>
      <c r="PRL325" s="1"/>
      <c r="PRM325" s="1"/>
      <c r="PRN325" s="1"/>
      <c r="PRO325" s="1"/>
      <c r="PRP325" s="1"/>
      <c r="PRQ325" s="1"/>
      <c r="PRR325" s="1"/>
      <c r="PRS325" s="1"/>
      <c r="PRT325" s="1"/>
      <c r="PRU325" s="1"/>
      <c r="PRV325" s="1"/>
      <c r="PRW325" s="1"/>
      <c r="PRX325" s="1"/>
      <c r="PRY325" s="1"/>
      <c r="PRZ325" s="1"/>
      <c r="PSA325" s="1"/>
      <c r="PSB325" s="1"/>
      <c r="PSC325" s="1"/>
      <c r="PSD325" s="1"/>
      <c r="PSE325" s="1"/>
      <c r="PSF325" s="1"/>
      <c r="PSG325" s="1"/>
      <c r="PSH325" s="1"/>
      <c r="PSI325" s="1"/>
      <c r="PSJ325" s="1"/>
      <c r="PSK325" s="1"/>
      <c r="PSL325" s="1"/>
      <c r="PSM325" s="1"/>
      <c r="PSN325" s="1"/>
      <c r="PSO325" s="1"/>
      <c r="PSP325" s="1"/>
      <c r="PSQ325" s="1"/>
      <c r="PSR325" s="1"/>
      <c r="PSS325" s="1"/>
      <c r="PST325" s="1"/>
      <c r="PSU325" s="1"/>
      <c r="PSV325" s="1"/>
      <c r="PSW325" s="1"/>
      <c r="PSX325" s="1"/>
      <c r="PSY325" s="1"/>
      <c r="PSZ325" s="1"/>
      <c r="PTA325" s="1"/>
      <c r="PTB325" s="1"/>
      <c r="PTC325" s="1"/>
      <c r="PTD325" s="1"/>
      <c r="PTE325" s="1"/>
      <c r="PTF325" s="1"/>
      <c r="PTG325" s="1"/>
      <c r="PTH325" s="1"/>
      <c r="PTI325" s="1"/>
      <c r="PTJ325" s="1"/>
      <c r="PTK325" s="1"/>
      <c r="PTL325" s="1"/>
      <c r="PTM325" s="1"/>
      <c r="PTN325" s="1"/>
      <c r="PTO325" s="1"/>
      <c r="PTP325" s="1"/>
      <c r="PTQ325" s="1"/>
      <c r="PTR325" s="1"/>
      <c r="PTS325" s="1"/>
      <c r="PTT325" s="1"/>
      <c r="PTU325" s="1"/>
      <c r="PTV325" s="1"/>
      <c r="PTW325" s="1"/>
      <c r="PTX325" s="1"/>
      <c r="PTY325" s="1"/>
      <c r="PTZ325" s="1"/>
      <c r="PUA325" s="1"/>
      <c r="PUB325" s="1"/>
      <c r="PUC325" s="1"/>
      <c r="PUD325" s="1"/>
      <c r="PUE325" s="1"/>
      <c r="PUF325" s="1"/>
      <c r="PUG325" s="1"/>
      <c r="PUH325" s="1"/>
      <c r="PUI325" s="1"/>
      <c r="PUJ325" s="1"/>
      <c r="PUK325" s="1"/>
      <c r="PUL325" s="1"/>
      <c r="PUM325" s="1"/>
      <c r="PUN325" s="1"/>
      <c r="PUO325" s="1"/>
      <c r="PUP325" s="1"/>
      <c r="PUQ325" s="1"/>
      <c r="PUR325" s="1"/>
      <c r="PUS325" s="1"/>
      <c r="PUT325" s="1"/>
      <c r="PUU325" s="1"/>
      <c r="PUV325" s="1"/>
      <c r="PUW325" s="1"/>
      <c r="PUX325" s="1"/>
      <c r="PUY325" s="1"/>
      <c r="PUZ325" s="1"/>
      <c r="PVA325" s="1"/>
      <c r="PVB325" s="1"/>
      <c r="PVC325" s="1"/>
      <c r="PVD325" s="1"/>
      <c r="PVE325" s="1"/>
      <c r="PVF325" s="1"/>
      <c r="PVG325" s="1"/>
      <c r="PVH325" s="1"/>
      <c r="PVI325" s="1"/>
      <c r="PVJ325" s="1"/>
      <c r="PVK325" s="1"/>
      <c r="PVL325" s="1"/>
      <c r="PVM325" s="1"/>
      <c r="PVN325" s="1"/>
      <c r="PVO325" s="1"/>
      <c r="PVP325" s="1"/>
      <c r="PVQ325" s="1"/>
      <c r="PVR325" s="1"/>
      <c r="PVS325" s="1"/>
      <c r="PVT325" s="1"/>
      <c r="PVU325" s="1"/>
      <c r="PVV325" s="1"/>
      <c r="PVW325" s="1"/>
      <c r="PVX325" s="1"/>
      <c r="PVY325" s="1"/>
      <c r="PVZ325" s="1"/>
      <c r="PWA325" s="1"/>
      <c r="PWB325" s="1"/>
      <c r="PWC325" s="1"/>
      <c r="PWD325" s="1"/>
      <c r="PWE325" s="1"/>
      <c r="PWF325" s="1"/>
      <c r="PWG325" s="1"/>
      <c r="PWH325" s="1"/>
      <c r="PWI325" s="1"/>
      <c r="PWJ325" s="1"/>
      <c r="PWK325" s="1"/>
      <c r="PWL325" s="1"/>
      <c r="PWM325" s="1"/>
      <c r="PWN325" s="1"/>
      <c r="PWO325" s="1"/>
      <c r="PWP325" s="1"/>
      <c r="PWQ325" s="1"/>
      <c r="PWR325" s="1"/>
      <c r="PWS325" s="1"/>
      <c r="PWT325" s="1"/>
      <c r="PWU325" s="1"/>
      <c r="PWV325" s="1"/>
      <c r="PWW325" s="1"/>
      <c r="PWX325" s="1"/>
      <c r="PWY325" s="1"/>
      <c r="PWZ325" s="1"/>
      <c r="PXA325" s="1"/>
      <c r="PXB325" s="1"/>
      <c r="PXC325" s="1"/>
      <c r="PXD325" s="1"/>
      <c r="PXE325" s="1"/>
      <c r="PXF325" s="1"/>
      <c r="PXG325" s="1"/>
      <c r="PXH325" s="1"/>
      <c r="PXI325" s="1"/>
      <c r="PXJ325" s="1"/>
      <c r="PXK325" s="1"/>
      <c r="PXL325" s="1"/>
      <c r="PXM325" s="1"/>
      <c r="PXN325" s="1"/>
      <c r="PXO325" s="1"/>
      <c r="PXP325" s="1"/>
      <c r="PXQ325" s="1"/>
      <c r="PXR325" s="1"/>
      <c r="PXS325" s="1"/>
      <c r="PXT325" s="1"/>
      <c r="PXU325" s="1"/>
      <c r="PXV325" s="1"/>
      <c r="PXW325" s="1"/>
      <c r="PXX325" s="1"/>
      <c r="PXY325" s="1"/>
      <c r="PXZ325" s="1"/>
      <c r="PYA325" s="1"/>
      <c r="PYB325" s="1"/>
      <c r="PYC325" s="1"/>
      <c r="PYD325" s="1"/>
      <c r="PYE325" s="1"/>
      <c r="PYF325" s="1"/>
      <c r="PYG325" s="1"/>
      <c r="PYH325" s="1"/>
      <c r="PYI325" s="1"/>
      <c r="PYJ325" s="1"/>
      <c r="PYK325" s="1"/>
      <c r="PYL325" s="1"/>
      <c r="PYM325" s="1"/>
      <c r="PYN325" s="1"/>
      <c r="PYO325" s="1"/>
      <c r="PYP325" s="1"/>
      <c r="PYQ325" s="1"/>
      <c r="PYR325" s="1"/>
      <c r="PYS325" s="1"/>
      <c r="PYT325" s="1"/>
      <c r="PYU325" s="1"/>
      <c r="PYV325" s="1"/>
      <c r="PYW325" s="1"/>
      <c r="PYX325" s="1"/>
      <c r="PYY325" s="1"/>
      <c r="PYZ325" s="1"/>
      <c r="PZA325" s="1"/>
      <c r="PZB325" s="1"/>
      <c r="PZC325" s="1"/>
      <c r="PZD325" s="1"/>
      <c r="PZE325" s="1"/>
      <c r="PZF325" s="1"/>
      <c r="PZG325" s="1"/>
      <c r="PZH325" s="1"/>
      <c r="PZI325" s="1"/>
      <c r="PZJ325" s="1"/>
      <c r="PZK325" s="1"/>
      <c r="PZL325" s="1"/>
      <c r="PZM325" s="1"/>
      <c r="PZN325" s="1"/>
      <c r="PZO325" s="1"/>
      <c r="PZP325" s="1"/>
      <c r="PZQ325" s="1"/>
      <c r="PZR325" s="1"/>
      <c r="PZS325" s="1"/>
      <c r="PZT325" s="1"/>
      <c r="PZU325" s="1"/>
      <c r="PZV325" s="1"/>
      <c r="PZW325" s="1"/>
      <c r="PZX325" s="1"/>
      <c r="PZY325" s="1"/>
      <c r="PZZ325" s="1"/>
      <c r="QAA325" s="1"/>
      <c r="QAB325" s="1"/>
      <c r="QAC325" s="1"/>
      <c r="QAD325" s="1"/>
      <c r="QAE325" s="1"/>
      <c r="QAF325" s="1"/>
      <c r="QAG325" s="1"/>
      <c r="QAH325" s="1"/>
      <c r="QAI325" s="1"/>
      <c r="QAJ325" s="1"/>
      <c r="QAK325" s="1"/>
      <c r="QAL325" s="1"/>
      <c r="QAM325" s="1"/>
      <c r="QAN325" s="1"/>
      <c r="QAO325" s="1"/>
      <c r="QAP325" s="1"/>
      <c r="QAQ325" s="1"/>
      <c r="QAR325" s="1"/>
      <c r="QAS325" s="1"/>
      <c r="QAT325" s="1"/>
      <c r="QAU325" s="1"/>
      <c r="QAV325" s="1"/>
      <c r="QAW325" s="1"/>
      <c r="QAX325" s="1"/>
      <c r="QAY325" s="1"/>
      <c r="QAZ325" s="1"/>
      <c r="QBA325" s="1"/>
      <c r="QBB325" s="1"/>
      <c r="QBC325" s="1"/>
      <c r="QBD325" s="1"/>
      <c r="QBE325" s="1"/>
      <c r="QBF325" s="1"/>
      <c r="QBG325" s="1"/>
      <c r="QBH325" s="1"/>
      <c r="QBI325" s="1"/>
      <c r="QBJ325" s="1"/>
      <c r="QBK325" s="1"/>
      <c r="QBL325" s="1"/>
      <c r="QBM325" s="1"/>
      <c r="QBN325" s="1"/>
      <c r="QBO325" s="1"/>
      <c r="QBP325" s="1"/>
      <c r="QBQ325" s="1"/>
      <c r="QBR325" s="1"/>
      <c r="QBS325" s="1"/>
      <c r="QBT325" s="1"/>
      <c r="QBU325" s="1"/>
      <c r="QBV325" s="1"/>
      <c r="QBW325" s="1"/>
      <c r="QBX325" s="1"/>
      <c r="QBY325" s="1"/>
      <c r="QBZ325" s="1"/>
      <c r="QCA325" s="1"/>
      <c r="QCB325" s="1"/>
      <c r="QCC325" s="1"/>
      <c r="QCD325" s="1"/>
      <c r="QCE325" s="1"/>
      <c r="QCF325" s="1"/>
      <c r="QCG325" s="1"/>
      <c r="QCH325" s="1"/>
      <c r="QCI325" s="1"/>
      <c r="QCJ325" s="1"/>
      <c r="QCK325" s="1"/>
      <c r="QCL325" s="1"/>
      <c r="QCM325" s="1"/>
      <c r="QCN325" s="1"/>
      <c r="QCO325" s="1"/>
      <c r="QCP325" s="1"/>
      <c r="QCQ325" s="1"/>
      <c r="QCR325" s="1"/>
      <c r="QCS325" s="1"/>
      <c r="QCT325" s="1"/>
      <c r="QCU325" s="1"/>
      <c r="QCV325" s="1"/>
      <c r="QCW325" s="1"/>
      <c r="QCX325" s="1"/>
      <c r="QCY325" s="1"/>
      <c r="QCZ325" s="1"/>
      <c r="QDA325" s="1"/>
      <c r="QDB325" s="1"/>
      <c r="QDC325" s="1"/>
      <c r="QDD325" s="1"/>
      <c r="QDE325" s="1"/>
      <c r="QDF325" s="1"/>
      <c r="QDG325" s="1"/>
      <c r="QDH325" s="1"/>
      <c r="QDI325" s="1"/>
      <c r="QDJ325" s="1"/>
      <c r="QDK325" s="1"/>
      <c r="QDL325" s="1"/>
      <c r="QDM325" s="1"/>
      <c r="QDN325" s="1"/>
      <c r="QDO325" s="1"/>
      <c r="QDP325" s="1"/>
      <c r="QDQ325" s="1"/>
      <c r="QDR325" s="1"/>
      <c r="QDS325" s="1"/>
      <c r="QDT325" s="1"/>
      <c r="QDU325" s="1"/>
      <c r="QDV325" s="1"/>
      <c r="QDW325" s="1"/>
      <c r="QDX325" s="1"/>
      <c r="QDY325" s="1"/>
      <c r="QDZ325" s="1"/>
      <c r="QEA325" s="1"/>
      <c r="QEB325" s="1"/>
      <c r="QEC325" s="1"/>
      <c r="QED325" s="1"/>
      <c r="QEE325" s="1"/>
      <c r="QEF325" s="1"/>
      <c r="QEG325" s="1"/>
      <c r="QEH325" s="1"/>
      <c r="QEI325" s="1"/>
      <c r="QEJ325" s="1"/>
      <c r="QEK325" s="1"/>
      <c r="QEL325" s="1"/>
      <c r="QEM325" s="1"/>
      <c r="QEN325" s="1"/>
      <c r="QEO325" s="1"/>
      <c r="QEP325" s="1"/>
      <c r="QEQ325" s="1"/>
      <c r="QER325" s="1"/>
      <c r="QES325" s="1"/>
      <c r="QET325" s="1"/>
      <c r="QEU325" s="1"/>
      <c r="QEV325" s="1"/>
      <c r="QEW325" s="1"/>
      <c r="QEX325" s="1"/>
      <c r="QEY325" s="1"/>
      <c r="QEZ325" s="1"/>
      <c r="QFA325" s="1"/>
      <c r="QFB325" s="1"/>
      <c r="QFC325" s="1"/>
      <c r="QFD325" s="1"/>
      <c r="QFE325" s="1"/>
      <c r="QFF325" s="1"/>
      <c r="QFG325" s="1"/>
      <c r="QFH325" s="1"/>
      <c r="QFI325" s="1"/>
      <c r="QFJ325" s="1"/>
      <c r="QFK325" s="1"/>
      <c r="QFL325" s="1"/>
      <c r="QFM325" s="1"/>
      <c r="QFN325" s="1"/>
      <c r="QFO325" s="1"/>
      <c r="QFP325" s="1"/>
      <c r="QFQ325" s="1"/>
      <c r="QFR325" s="1"/>
      <c r="QFS325" s="1"/>
      <c r="QFT325" s="1"/>
      <c r="QFU325" s="1"/>
      <c r="QFV325" s="1"/>
      <c r="QFW325" s="1"/>
      <c r="QFX325" s="1"/>
      <c r="QFY325" s="1"/>
      <c r="QFZ325" s="1"/>
      <c r="QGA325" s="1"/>
      <c r="QGB325" s="1"/>
      <c r="QGC325" s="1"/>
      <c r="QGD325" s="1"/>
      <c r="QGE325" s="1"/>
      <c r="QGF325" s="1"/>
      <c r="QGG325" s="1"/>
      <c r="QGH325" s="1"/>
      <c r="QGI325" s="1"/>
      <c r="QGJ325" s="1"/>
      <c r="QGK325" s="1"/>
      <c r="QGL325" s="1"/>
      <c r="QGM325" s="1"/>
      <c r="QGN325" s="1"/>
      <c r="QGO325" s="1"/>
      <c r="QGP325" s="1"/>
      <c r="QGQ325" s="1"/>
      <c r="QGR325" s="1"/>
      <c r="QGS325" s="1"/>
      <c r="QGT325" s="1"/>
      <c r="QGU325" s="1"/>
      <c r="QGV325" s="1"/>
      <c r="QGW325" s="1"/>
      <c r="QGX325" s="1"/>
      <c r="QGY325" s="1"/>
      <c r="QGZ325" s="1"/>
      <c r="QHA325" s="1"/>
      <c r="QHB325" s="1"/>
      <c r="QHC325" s="1"/>
      <c r="QHD325" s="1"/>
      <c r="QHE325" s="1"/>
      <c r="QHF325" s="1"/>
      <c r="QHG325" s="1"/>
      <c r="QHH325" s="1"/>
      <c r="QHI325" s="1"/>
      <c r="QHJ325" s="1"/>
      <c r="QHK325" s="1"/>
      <c r="QHL325" s="1"/>
      <c r="QHM325" s="1"/>
      <c r="QHN325" s="1"/>
      <c r="QHO325" s="1"/>
      <c r="QHP325" s="1"/>
      <c r="QHQ325" s="1"/>
      <c r="QHR325" s="1"/>
      <c r="QHS325" s="1"/>
      <c r="QHT325" s="1"/>
      <c r="QHU325" s="1"/>
      <c r="QHV325" s="1"/>
      <c r="QHW325" s="1"/>
      <c r="QHX325" s="1"/>
      <c r="QHY325" s="1"/>
      <c r="QHZ325" s="1"/>
      <c r="QIA325" s="1"/>
      <c r="QIB325" s="1"/>
      <c r="QIC325" s="1"/>
      <c r="QID325" s="1"/>
      <c r="QIE325" s="1"/>
      <c r="QIF325" s="1"/>
      <c r="QIG325" s="1"/>
      <c r="QIH325" s="1"/>
      <c r="QII325" s="1"/>
      <c r="QIJ325" s="1"/>
      <c r="QIK325" s="1"/>
      <c r="QIL325" s="1"/>
      <c r="QIM325" s="1"/>
      <c r="QIN325" s="1"/>
      <c r="QIO325" s="1"/>
      <c r="QIP325" s="1"/>
      <c r="QIQ325" s="1"/>
      <c r="QIR325" s="1"/>
      <c r="QIS325" s="1"/>
      <c r="QIT325" s="1"/>
      <c r="QIU325" s="1"/>
      <c r="QIV325" s="1"/>
      <c r="QIW325" s="1"/>
      <c r="QIX325" s="1"/>
      <c r="QIY325" s="1"/>
      <c r="QIZ325" s="1"/>
      <c r="QJA325" s="1"/>
      <c r="QJB325" s="1"/>
      <c r="QJC325" s="1"/>
      <c r="QJD325" s="1"/>
      <c r="QJE325" s="1"/>
      <c r="QJF325" s="1"/>
      <c r="QJG325" s="1"/>
      <c r="QJH325" s="1"/>
      <c r="QJI325" s="1"/>
      <c r="QJJ325" s="1"/>
      <c r="QJK325" s="1"/>
      <c r="QJL325" s="1"/>
      <c r="QJM325" s="1"/>
      <c r="QJN325" s="1"/>
      <c r="QJO325" s="1"/>
      <c r="QJP325" s="1"/>
      <c r="QJQ325" s="1"/>
      <c r="QJR325" s="1"/>
      <c r="QJS325" s="1"/>
      <c r="QJT325" s="1"/>
      <c r="QJU325" s="1"/>
      <c r="QJV325" s="1"/>
      <c r="QJW325" s="1"/>
      <c r="QJX325" s="1"/>
      <c r="QJY325" s="1"/>
      <c r="QJZ325" s="1"/>
      <c r="QKA325" s="1"/>
      <c r="QKB325" s="1"/>
      <c r="QKC325" s="1"/>
      <c r="QKD325" s="1"/>
      <c r="QKE325" s="1"/>
      <c r="QKF325" s="1"/>
      <c r="QKG325" s="1"/>
      <c r="QKH325" s="1"/>
      <c r="QKI325" s="1"/>
      <c r="QKJ325" s="1"/>
      <c r="QKK325" s="1"/>
      <c r="QKL325" s="1"/>
      <c r="QKM325" s="1"/>
      <c r="QKN325" s="1"/>
      <c r="QKO325" s="1"/>
      <c r="QKP325" s="1"/>
      <c r="QKQ325" s="1"/>
      <c r="QKR325" s="1"/>
      <c r="QKS325" s="1"/>
      <c r="QKT325" s="1"/>
      <c r="QKU325" s="1"/>
      <c r="QKV325" s="1"/>
      <c r="QKW325" s="1"/>
      <c r="QKX325" s="1"/>
      <c r="QKY325" s="1"/>
      <c r="QKZ325" s="1"/>
      <c r="QLA325" s="1"/>
      <c r="QLB325" s="1"/>
      <c r="QLC325" s="1"/>
      <c r="QLD325" s="1"/>
      <c r="QLE325" s="1"/>
      <c r="QLF325" s="1"/>
      <c r="QLG325" s="1"/>
      <c r="QLH325" s="1"/>
      <c r="QLI325" s="1"/>
      <c r="QLJ325" s="1"/>
      <c r="QLK325" s="1"/>
      <c r="QLL325" s="1"/>
      <c r="QLM325" s="1"/>
      <c r="QLN325" s="1"/>
      <c r="QLO325" s="1"/>
      <c r="QLP325" s="1"/>
      <c r="QLQ325" s="1"/>
      <c r="QLR325" s="1"/>
      <c r="QLS325" s="1"/>
      <c r="QLT325" s="1"/>
      <c r="QLU325" s="1"/>
      <c r="QLV325" s="1"/>
      <c r="QLW325" s="1"/>
      <c r="QLX325" s="1"/>
      <c r="QLY325" s="1"/>
      <c r="QLZ325" s="1"/>
      <c r="QMA325" s="1"/>
      <c r="QMB325" s="1"/>
      <c r="QMC325" s="1"/>
      <c r="QMD325" s="1"/>
      <c r="QME325" s="1"/>
      <c r="QMF325" s="1"/>
      <c r="QMG325" s="1"/>
      <c r="QMH325" s="1"/>
      <c r="QMI325" s="1"/>
      <c r="QMJ325" s="1"/>
      <c r="QMK325" s="1"/>
      <c r="QML325" s="1"/>
      <c r="QMM325" s="1"/>
      <c r="QMN325" s="1"/>
      <c r="QMO325" s="1"/>
      <c r="QMP325" s="1"/>
      <c r="QMQ325" s="1"/>
      <c r="QMR325" s="1"/>
      <c r="QMS325" s="1"/>
      <c r="QMT325" s="1"/>
      <c r="QMU325" s="1"/>
      <c r="QMV325" s="1"/>
      <c r="QMW325" s="1"/>
      <c r="QMX325" s="1"/>
      <c r="QMY325" s="1"/>
      <c r="QMZ325" s="1"/>
      <c r="QNA325" s="1"/>
      <c r="QNB325" s="1"/>
      <c r="QNC325" s="1"/>
      <c r="QND325" s="1"/>
      <c r="QNE325" s="1"/>
      <c r="QNF325" s="1"/>
      <c r="QNG325" s="1"/>
      <c r="QNH325" s="1"/>
      <c r="QNI325" s="1"/>
      <c r="QNJ325" s="1"/>
      <c r="QNK325" s="1"/>
      <c r="QNL325" s="1"/>
      <c r="QNM325" s="1"/>
      <c r="QNN325" s="1"/>
      <c r="QNO325" s="1"/>
      <c r="QNP325" s="1"/>
      <c r="QNQ325" s="1"/>
      <c r="QNR325" s="1"/>
      <c r="QNS325" s="1"/>
      <c r="QNT325" s="1"/>
      <c r="QNU325" s="1"/>
      <c r="QNV325" s="1"/>
      <c r="QNW325" s="1"/>
      <c r="QNX325" s="1"/>
      <c r="QNY325" s="1"/>
      <c r="QNZ325" s="1"/>
      <c r="QOA325" s="1"/>
      <c r="QOB325" s="1"/>
      <c r="QOC325" s="1"/>
      <c r="QOD325" s="1"/>
      <c r="QOE325" s="1"/>
      <c r="QOF325" s="1"/>
      <c r="QOG325" s="1"/>
      <c r="QOH325" s="1"/>
      <c r="QOI325" s="1"/>
      <c r="QOJ325" s="1"/>
      <c r="QOK325" s="1"/>
      <c r="QOL325" s="1"/>
      <c r="QOM325" s="1"/>
      <c r="QON325" s="1"/>
      <c r="QOO325" s="1"/>
      <c r="QOP325" s="1"/>
      <c r="QOQ325" s="1"/>
      <c r="QOR325" s="1"/>
      <c r="QOS325" s="1"/>
      <c r="QOT325" s="1"/>
      <c r="QOU325" s="1"/>
      <c r="QOV325" s="1"/>
      <c r="QOW325" s="1"/>
      <c r="QOX325" s="1"/>
      <c r="QOY325" s="1"/>
      <c r="QOZ325" s="1"/>
      <c r="QPA325" s="1"/>
      <c r="QPB325" s="1"/>
      <c r="QPC325" s="1"/>
      <c r="QPD325" s="1"/>
      <c r="QPE325" s="1"/>
      <c r="QPF325" s="1"/>
      <c r="QPG325" s="1"/>
      <c r="QPH325" s="1"/>
      <c r="QPI325" s="1"/>
      <c r="QPJ325" s="1"/>
      <c r="QPK325" s="1"/>
      <c r="QPL325" s="1"/>
      <c r="QPM325" s="1"/>
      <c r="QPN325" s="1"/>
      <c r="QPO325" s="1"/>
      <c r="QPP325" s="1"/>
      <c r="QPQ325" s="1"/>
      <c r="QPR325" s="1"/>
      <c r="QPS325" s="1"/>
      <c r="QPT325" s="1"/>
      <c r="QPU325" s="1"/>
      <c r="QPV325" s="1"/>
      <c r="QPW325" s="1"/>
      <c r="QPX325" s="1"/>
      <c r="QPY325" s="1"/>
      <c r="QPZ325" s="1"/>
      <c r="QQA325" s="1"/>
      <c r="QQB325" s="1"/>
      <c r="QQC325" s="1"/>
      <c r="QQD325" s="1"/>
      <c r="QQE325" s="1"/>
      <c r="QQF325" s="1"/>
      <c r="QQG325" s="1"/>
      <c r="QQH325" s="1"/>
      <c r="QQI325" s="1"/>
      <c r="QQJ325" s="1"/>
      <c r="QQK325" s="1"/>
      <c r="QQL325" s="1"/>
      <c r="QQM325" s="1"/>
      <c r="QQN325" s="1"/>
      <c r="QQO325" s="1"/>
      <c r="QQP325" s="1"/>
      <c r="QQQ325" s="1"/>
      <c r="QQR325" s="1"/>
      <c r="QQS325" s="1"/>
      <c r="QQT325" s="1"/>
      <c r="QQU325" s="1"/>
      <c r="QQV325" s="1"/>
      <c r="QQW325" s="1"/>
      <c r="QQX325" s="1"/>
      <c r="QQY325" s="1"/>
      <c r="QQZ325" s="1"/>
      <c r="QRA325" s="1"/>
      <c r="QRB325" s="1"/>
      <c r="QRC325" s="1"/>
      <c r="QRD325" s="1"/>
      <c r="QRE325" s="1"/>
      <c r="QRF325" s="1"/>
      <c r="QRG325" s="1"/>
      <c r="QRH325" s="1"/>
      <c r="QRI325" s="1"/>
      <c r="QRJ325" s="1"/>
      <c r="QRK325" s="1"/>
      <c r="QRL325" s="1"/>
      <c r="QRM325" s="1"/>
      <c r="QRN325" s="1"/>
      <c r="QRO325" s="1"/>
      <c r="QRP325" s="1"/>
      <c r="QRQ325" s="1"/>
      <c r="QRR325" s="1"/>
      <c r="QRS325" s="1"/>
      <c r="QRT325" s="1"/>
      <c r="QRU325" s="1"/>
      <c r="QRV325" s="1"/>
      <c r="QRW325" s="1"/>
      <c r="QRX325" s="1"/>
      <c r="QRY325" s="1"/>
      <c r="QRZ325" s="1"/>
      <c r="QSA325" s="1"/>
      <c r="QSB325" s="1"/>
      <c r="QSC325" s="1"/>
      <c r="QSD325" s="1"/>
      <c r="QSE325" s="1"/>
      <c r="QSF325" s="1"/>
      <c r="QSG325" s="1"/>
      <c r="QSH325" s="1"/>
      <c r="QSI325" s="1"/>
      <c r="QSJ325" s="1"/>
      <c r="QSK325" s="1"/>
      <c r="QSL325" s="1"/>
      <c r="QSM325" s="1"/>
      <c r="QSN325" s="1"/>
      <c r="QSO325" s="1"/>
      <c r="QSP325" s="1"/>
      <c r="QSQ325" s="1"/>
      <c r="QSR325" s="1"/>
      <c r="QSS325" s="1"/>
      <c r="QST325" s="1"/>
      <c r="QSU325" s="1"/>
      <c r="QSV325" s="1"/>
      <c r="QSW325" s="1"/>
      <c r="QSX325" s="1"/>
      <c r="QSY325" s="1"/>
      <c r="QSZ325" s="1"/>
      <c r="QTA325" s="1"/>
      <c r="QTB325" s="1"/>
      <c r="QTC325" s="1"/>
      <c r="QTD325" s="1"/>
      <c r="QTE325" s="1"/>
      <c r="QTF325" s="1"/>
      <c r="QTG325" s="1"/>
      <c r="QTH325" s="1"/>
      <c r="QTI325" s="1"/>
      <c r="QTJ325" s="1"/>
      <c r="QTK325" s="1"/>
      <c r="QTL325" s="1"/>
      <c r="QTM325" s="1"/>
      <c r="QTN325" s="1"/>
      <c r="QTO325" s="1"/>
      <c r="QTP325" s="1"/>
      <c r="QTQ325" s="1"/>
      <c r="QTR325" s="1"/>
      <c r="QTS325" s="1"/>
      <c r="QTT325" s="1"/>
      <c r="QTU325" s="1"/>
      <c r="QTV325" s="1"/>
      <c r="QTW325" s="1"/>
      <c r="QTX325" s="1"/>
      <c r="QTY325" s="1"/>
      <c r="QTZ325" s="1"/>
      <c r="QUA325" s="1"/>
      <c r="QUB325" s="1"/>
      <c r="QUC325" s="1"/>
      <c r="QUD325" s="1"/>
      <c r="QUE325" s="1"/>
      <c r="QUF325" s="1"/>
      <c r="QUG325" s="1"/>
      <c r="QUH325" s="1"/>
      <c r="QUI325" s="1"/>
      <c r="QUJ325" s="1"/>
      <c r="QUK325" s="1"/>
      <c r="QUL325" s="1"/>
      <c r="QUM325" s="1"/>
      <c r="QUN325" s="1"/>
      <c r="QUO325" s="1"/>
      <c r="QUP325" s="1"/>
      <c r="QUQ325" s="1"/>
      <c r="QUR325" s="1"/>
      <c r="QUS325" s="1"/>
      <c r="QUT325" s="1"/>
      <c r="QUU325" s="1"/>
      <c r="QUV325" s="1"/>
      <c r="QUW325" s="1"/>
      <c r="QUX325" s="1"/>
      <c r="QUY325" s="1"/>
      <c r="QUZ325" s="1"/>
      <c r="QVA325" s="1"/>
      <c r="QVB325" s="1"/>
      <c r="QVC325" s="1"/>
      <c r="QVD325" s="1"/>
      <c r="QVE325" s="1"/>
      <c r="QVF325" s="1"/>
      <c r="QVG325" s="1"/>
      <c r="QVH325" s="1"/>
      <c r="QVI325" s="1"/>
      <c r="QVJ325" s="1"/>
      <c r="QVK325" s="1"/>
      <c r="QVL325" s="1"/>
      <c r="QVM325" s="1"/>
      <c r="QVN325" s="1"/>
      <c r="QVO325" s="1"/>
      <c r="QVP325" s="1"/>
      <c r="QVQ325" s="1"/>
      <c r="QVR325" s="1"/>
      <c r="QVS325" s="1"/>
      <c r="QVT325" s="1"/>
      <c r="QVU325" s="1"/>
      <c r="QVV325" s="1"/>
      <c r="QVW325" s="1"/>
      <c r="QVX325" s="1"/>
      <c r="QVY325" s="1"/>
      <c r="QVZ325" s="1"/>
      <c r="QWA325" s="1"/>
      <c r="QWB325" s="1"/>
      <c r="QWC325" s="1"/>
      <c r="QWD325" s="1"/>
      <c r="QWE325" s="1"/>
      <c r="QWF325" s="1"/>
      <c r="QWG325" s="1"/>
      <c r="QWH325" s="1"/>
      <c r="QWI325" s="1"/>
      <c r="QWJ325" s="1"/>
      <c r="QWK325" s="1"/>
      <c r="QWL325" s="1"/>
      <c r="QWM325" s="1"/>
      <c r="QWN325" s="1"/>
      <c r="QWO325" s="1"/>
      <c r="QWP325" s="1"/>
      <c r="QWQ325" s="1"/>
      <c r="QWR325" s="1"/>
      <c r="QWS325" s="1"/>
      <c r="QWT325" s="1"/>
      <c r="QWU325" s="1"/>
      <c r="QWV325" s="1"/>
      <c r="QWW325" s="1"/>
      <c r="QWX325" s="1"/>
      <c r="QWY325" s="1"/>
      <c r="QWZ325" s="1"/>
      <c r="QXA325" s="1"/>
      <c r="QXB325" s="1"/>
      <c r="QXC325" s="1"/>
      <c r="QXD325" s="1"/>
      <c r="QXE325" s="1"/>
      <c r="QXF325" s="1"/>
      <c r="QXG325" s="1"/>
      <c r="QXH325" s="1"/>
      <c r="QXI325" s="1"/>
      <c r="QXJ325" s="1"/>
      <c r="QXK325" s="1"/>
      <c r="QXL325" s="1"/>
      <c r="QXM325" s="1"/>
      <c r="QXN325" s="1"/>
      <c r="QXO325" s="1"/>
      <c r="QXP325" s="1"/>
      <c r="QXQ325" s="1"/>
      <c r="QXR325" s="1"/>
      <c r="QXS325" s="1"/>
      <c r="QXT325" s="1"/>
      <c r="QXU325" s="1"/>
      <c r="QXV325" s="1"/>
      <c r="QXW325" s="1"/>
      <c r="QXX325" s="1"/>
      <c r="QXY325" s="1"/>
      <c r="QXZ325" s="1"/>
      <c r="QYA325" s="1"/>
      <c r="QYB325" s="1"/>
      <c r="QYC325" s="1"/>
      <c r="QYD325" s="1"/>
      <c r="QYE325" s="1"/>
      <c r="QYF325" s="1"/>
      <c r="QYG325" s="1"/>
      <c r="QYH325" s="1"/>
      <c r="QYI325" s="1"/>
      <c r="QYJ325" s="1"/>
      <c r="QYK325" s="1"/>
      <c r="QYL325" s="1"/>
      <c r="QYM325" s="1"/>
      <c r="QYN325" s="1"/>
      <c r="QYO325" s="1"/>
      <c r="QYP325" s="1"/>
      <c r="QYQ325" s="1"/>
      <c r="QYR325" s="1"/>
      <c r="QYS325" s="1"/>
      <c r="QYT325" s="1"/>
      <c r="QYU325" s="1"/>
      <c r="QYV325" s="1"/>
      <c r="QYW325" s="1"/>
      <c r="QYX325" s="1"/>
      <c r="QYY325" s="1"/>
      <c r="QYZ325" s="1"/>
      <c r="QZA325" s="1"/>
      <c r="QZB325" s="1"/>
      <c r="QZC325" s="1"/>
      <c r="QZD325" s="1"/>
      <c r="QZE325" s="1"/>
      <c r="QZF325" s="1"/>
      <c r="QZG325" s="1"/>
      <c r="QZH325" s="1"/>
      <c r="QZI325" s="1"/>
      <c r="QZJ325" s="1"/>
      <c r="QZK325" s="1"/>
      <c r="QZL325" s="1"/>
      <c r="QZM325" s="1"/>
      <c r="QZN325" s="1"/>
      <c r="QZO325" s="1"/>
      <c r="QZP325" s="1"/>
      <c r="QZQ325" s="1"/>
      <c r="QZR325" s="1"/>
      <c r="QZS325" s="1"/>
      <c r="QZT325" s="1"/>
      <c r="QZU325" s="1"/>
      <c r="QZV325" s="1"/>
      <c r="QZW325" s="1"/>
      <c r="QZX325" s="1"/>
      <c r="QZY325" s="1"/>
      <c r="QZZ325" s="1"/>
      <c r="RAA325" s="1"/>
      <c r="RAB325" s="1"/>
      <c r="RAC325" s="1"/>
      <c r="RAD325" s="1"/>
      <c r="RAE325" s="1"/>
      <c r="RAF325" s="1"/>
      <c r="RAG325" s="1"/>
      <c r="RAH325" s="1"/>
      <c r="RAI325" s="1"/>
      <c r="RAJ325" s="1"/>
      <c r="RAK325" s="1"/>
      <c r="RAL325" s="1"/>
      <c r="RAM325" s="1"/>
      <c r="RAN325" s="1"/>
      <c r="RAO325" s="1"/>
      <c r="RAP325" s="1"/>
      <c r="RAQ325" s="1"/>
      <c r="RAR325" s="1"/>
      <c r="RAS325" s="1"/>
      <c r="RAT325" s="1"/>
      <c r="RAU325" s="1"/>
      <c r="RAV325" s="1"/>
      <c r="RAW325" s="1"/>
      <c r="RAX325" s="1"/>
      <c r="RAY325" s="1"/>
      <c r="RAZ325" s="1"/>
      <c r="RBA325" s="1"/>
      <c r="RBB325" s="1"/>
      <c r="RBC325" s="1"/>
      <c r="RBD325" s="1"/>
      <c r="RBE325" s="1"/>
      <c r="RBF325" s="1"/>
      <c r="RBG325" s="1"/>
      <c r="RBH325" s="1"/>
      <c r="RBI325" s="1"/>
      <c r="RBJ325" s="1"/>
      <c r="RBK325" s="1"/>
      <c r="RBL325" s="1"/>
      <c r="RBM325" s="1"/>
      <c r="RBN325" s="1"/>
      <c r="RBO325" s="1"/>
      <c r="RBP325" s="1"/>
      <c r="RBQ325" s="1"/>
      <c r="RBR325" s="1"/>
      <c r="RBS325" s="1"/>
      <c r="RBT325" s="1"/>
      <c r="RBU325" s="1"/>
      <c r="RBV325" s="1"/>
      <c r="RBW325" s="1"/>
      <c r="RBX325" s="1"/>
      <c r="RBY325" s="1"/>
      <c r="RBZ325" s="1"/>
      <c r="RCA325" s="1"/>
      <c r="RCB325" s="1"/>
      <c r="RCC325" s="1"/>
      <c r="RCD325" s="1"/>
      <c r="RCE325" s="1"/>
      <c r="RCF325" s="1"/>
      <c r="RCG325" s="1"/>
      <c r="RCH325" s="1"/>
      <c r="RCI325" s="1"/>
      <c r="RCJ325" s="1"/>
      <c r="RCK325" s="1"/>
      <c r="RCL325" s="1"/>
      <c r="RCM325" s="1"/>
      <c r="RCN325" s="1"/>
      <c r="RCO325" s="1"/>
      <c r="RCP325" s="1"/>
      <c r="RCQ325" s="1"/>
      <c r="RCR325" s="1"/>
      <c r="RCS325" s="1"/>
      <c r="RCT325" s="1"/>
      <c r="RCU325" s="1"/>
      <c r="RCV325" s="1"/>
      <c r="RCW325" s="1"/>
      <c r="RCX325" s="1"/>
      <c r="RCY325" s="1"/>
      <c r="RCZ325" s="1"/>
      <c r="RDA325" s="1"/>
      <c r="RDB325" s="1"/>
      <c r="RDC325" s="1"/>
      <c r="RDD325" s="1"/>
      <c r="RDE325" s="1"/>
      <c r="RDF325" s="1"/>
      <c r="RDG325" s="1"/>
      <c r="RDH325" s="1"/>
      <c r="RDI325" s="1"/>
      <c r="RDJ325" s="1"/>
      <c r="RDK325" s="1"/>
      <c r="RDL325" s="1"/>
      <c r="RDM325" s="1"/>
      <c r="RDN325" s="1"/>
      <c r="RDO325" s="1"/>
      <c r="RDP325" s="1"/>
      <c r="RDQ325" s="1"/>
      <c r="RDR325" s="1"/>
      <c r="RDS325" s="1"/>
      <c r="RDT325" s="1"/>
      <c r="RDU325" s="1"/>
      <c r="RDV325" s="1"/>
      <c r="RDW325" s="1"/>
      <c r="RDX325" s="1"/>
      <c r="RDY325" s="1"/>
      <c r="RDZ325" s="1"/>
      <c r="REA325" s="1"/>
      <c r="REB325" s="1"/>
      <c r="REC325" s="1"/>
      <c r="RED325" s="1"/>
      <c r="REE325" s="1"/>
      <c r="REF325" s="1"/>
      <c r="REG325" s="1"/>
      <c r="REH325" s="1"/>
      <c r="REI325" s="1"/>
      <c r="REJ325" s="1"/>
      <c r="REK325" s="1"/>
      <c r="REL325" s="1"/>
      <c r="REM325" s="1"/>
      <c r="REN325" s="1"/>
      <c r="REO325" s="1"/>
      <c r="REP325" s="1"/>
      <c r="REQ325" s="1"/>
      <c r="RER325" s="1"/>
      <c r="RES325" s="1"/>
      <c r="RET325" s="1"/>
      <c r="REU325" s="1"/>
      <c r="REV325" s="1"/>
      <c r="REW325" s="1"/>
      <c r="REX325" s="1"/>
      <c r="REY325" s="1"/>
      <c r="REZ325" s="1"/>
      <c r="RFA325" s="1"/>
      <c r="RFB325" s="1"/>
      <c r="RFC325" s="1"/>
      <c r="RFD325" s="1"/>
      <c r="RFE325" s="1"/>
      <c r="RFF325" s="1"/>
      <c r="RFG325" s="1"/>
      <c r="RFH325" s="1"/>
      <c r="RFI325" s="1"/>
      <c r="RFJ325" s="1"/>
      <c r="RFK325" s="1"/>
      <c r="RFL325" s="1"/>
      <c r="RFM325" s="1"/>
      <c r="RFN325" s="1"/>
      <c r="RFO325" s="1"/>
      <c r="RFP325" s="1"/>
      <c r="RFQ325" s="1"/>
      <c r="RFR325" s="1"/>
      <c r="RFS325" s="1"/>
      <c r="RFT325" s="1"/>
      <c r="RFU325" s="1"/>
      <c r="RFV325" s="1"/>
      <c r="RFW325" s="1"/>
      <c r="RFX325" s="1"/>
      <c r="RFY325" s="1"/>
      <c r="RFZ325" s="1"/>
      <c r="RGA325" s="1"/>
      <c r="RGB325" s="1"/>
      <c r="RGC325" s="1"/>
      <c r="RGD325" s="1"/>
      <c r="RGE325" s="1"/>
      <c r="RGF325" s="1"/>
      <c r="RGG325" s="1"/>
      <c r="RGH325" s="1"/>
      <c r="RGI325" s="1"/>
      <c r="RGJ325" s="1"/>
      <c r="RGK325" s="1"/>
      <c r="RGL325" s="1"/>
      <c r="RGM325" s="1"/>
      <c r="RGN325" s="1"/>
      <c r="RGO325" s="1"/>
      <c r="RGP325" s="1"/>
      <c r="RGQ325" s="1"/>
      <c r="RGR325" s="1"/>
      <c r="RGS325" s="1"/>
      <c r="RGT325" s="1"/>
      <c r="RGU325" s="1"/>
      <c r="RGV325" s="1"/>
      <c r="RGW325" s="1"/>
      <c r="RGX325" s="1"/>
      <c r="RGY325" s="1"/>
      <c r="RGZ325" s="1"/>
      <c r="RHA325" s="1"/>
      <c r="RHB325" s="1"/>
      <c r="RHC325" s="1"/>
      <c r="RHD325" s="1"/>
      <c r="RHE325" s="1"/>
      <c r="RHF325" s="1"/>
      <c r="RHG325" s="1"/>
      <c r="RHH325" s="1"/>
      <c r="RHI325" s="1"/>
      <c r="RHJ325" s="1"/>
      <c r="RHK325" s="1"/>
      <c r="RHL325" s="1"/>
      <c r="RHM325" s="1"/>
      <c r="RHN325" s="1"/>
      <c r="RHO325" s="1"/>
      <c r="RHP325" s="1"/>
      <c r="RHQ325" s="1"/>
      <c r="RHR325" s="1"/>
      <c r="RHS325" s="1"/>
      <c r="RHT325" s="1"/>
      <c r="RHU325" s="1"/>
      <c r="RHV325" s="1"/>
      <c r="RHW325" s="1"/>
      <c r="RHX325" s="1"/>
      <c r="RHY325" s="1"/>
      <c r="RHZ325" s="1"/>
      <c r="RIA325" s="1"/>
      <c r="RIB325" s="1"/>
      <c r="RIC325" s="1"/>
      <c r="RID325" s="1"/>
      <c r="RIE325" s="1"/>
      <c r="RIF325" s="1"/>
      <c r="RIG325" s="1"/>
      <c r="RIH325" s="1"/>
      <c r="RII325" s="1"/>
      <c r="RIJ325" s="1"/>
      <c r="RIK325" s="1"/>
      <c r="RIL325" s="1"/>
      <c r="RIM325" s="1"/>
      <c r="RIN325" s="1"/>
      <c r="RIO325" s="1"/>
      <c r="RIP325" s="1"/>
      <c r="RIQ325" s="1"/>
      <c r="RIR325" s="1"/>
      <c r="RIS325" s="1"/>
      <c r="RIT325" s="1"/>
      <c r="RIU325" s="1"/>
      <c r="RIV325" s="1"/>
      <c r="RIW325" s="1"/>
      <c r="RIX325" s="1"/>
      <c r="RIY325" s="1"/>
      <c r="RIZ325" s="1"/>
      <c r="RJA325" s="1"/>
      <c r="RJB325" s="1"/>
      <c r="RJC325" s="1"/>
      <c r="RJD325" s="1"/>
      <c r="RJE325" s="1"/>
      <c r="RJF325" s="1"/>
      <c r="RJG325" s="1"/>
      <c r="RJH325" s="1"/>
      <c r="RJI325" s="1"/>
      <c r="RJJ325" s="1"/>
      <c r="RJK325" s="1"/>
      <c r="RJL325" s="1"/>
      <c r="RJM325" s="1"/>
      <c r="RJN325" s="1"/>
      <c r="RJO325" s="1"/>
      <c r="RJP325" s="1"/>
      <c r="RJQ325" s="1"/>
      <c r="RJR325" s="1"/>
      <c r="RJS325" s="1"/>
      <c r="RJT325" s="1"/>
      <c r="RJU325" s="1"/>
      <c r="RJV325" s="1"/>
      <c r="RJW325" s="1"/>
      <c r="RJX325" s="1"/>
      <c r="RJY325" s="1"/>
      <c r="RJZ325" s="1"/>
      <c r="RKA325" s="1"/>
      <c r="RKB325" s="1"/>
      <c r="RKC325" s="1"/>
      <c r="RKD325" s="1"/>
      <c r="RKE325" s="1"/>
      <c r="RKF325" s="1"/>
      <c r="RKG325" s="1"/>
      <c r="RKH325" s="1"/>
      <c r="RKI325" s="1"/>
      <c r="RKJ325" s="1"/>
      <c r="RKK325" s="1"/>
      <c r="RKL325" s="1"/>
      <c r="RKM325" s="1"/>
      <c r="RKN325" s="1"/>
      <c r="RKO325" s="1"/>
      <c r="RKP325" s="1"/>
      <c r="RKQ325" s="1"/>
      <c r="RKR325" s="1"/>
      <c r="RKS325" s="1"/>
      <c r="RKT325" s="1"/>
      <c r="RKU325" s="1"/>
      <c r="RKV325" s="1"/>
      <c r="RKW325" s="1"/>
      <c r="RKX325" s="1"/>
      <c r="RKY325" s="1"/>
      <c r="RKZ325" s="1"/>
      <c r="RLA325" s="1"/>
      <c r="RLB325" s="1"/>
      <c r="RLC325" s="1"/>
      <c r="RLD325" s="1"/>
      <c r="RLE325" s="1"/>
      <c r="RLF325" s="1"/>
      <c r="RLG325" s="1"/>
      <c r="RLH325" s="1"/>
      <c r="RLI325" s="1"/>
      <c r="RLJ325" s="1"/>
      <c r="RLK325" s="1"/>
      <c r="RLL325" s="1"/>
      <c r="RLM325" s="1"/>
      <c r="RLN325" s="1"/>
      <c r="RLO325" s="1"/>
      <c r="RLP325" s="1"/>
      <c r="RLQ325" s="1"/>
      <c r="RLR325" s="1"/>
      <c r="RLS325" s="1"/>
      <c r="RLT325" s="1"/>
      <c r="RLU325" s="1"/>
      <c r="RLV325" s="1"/>
      <c r="RLW325" s="1"/>
      <c r="RLX325" s="1"/>
      <c r="RLY325" s="1"/>
      <c r="RLZ325" s="1"/>
      <c r="RMA325" s="1"/>
      <c r="RMB325" s="1"/>
      <c r="RMC325" s="1"/>
      <c r="RMD325" s="1"/>
      <c r="RME325" s="1"/>
      <c r="RMF325" s="1"/>
      <c r="RMG325" s="1"/>
      <c r="RMH325" s="1"/>
      <c r="RMI325" s="1"/>
      <c r="RMJ325" s="1"/>
      <c r="RMK325" s="1"/>
      <c r="RML325" s="1"/>
      <c r="RMM325" s="1"/>
      <c r="RMN325" s="1"/>
      <c r="RMO325" s="1"/>
      <c r="RMP325" s="1"/>
      <c r="RMQ325" s="1"/>
      <c r="RMR325" s="1"/>
      <c r="RMS325" s="1"/>
      <c r="RMT325" s="1"/>
      <c r="RMU325" s="1"/>
      <c r="RMV325" s="1"/>
      <c r="RMW325" s="1"/>
      <c r="RMX325" s="1"/>
      <c r="RMY325" s="1"/>
      <c r="RMZ325" s="1"/>
      <c r="RNA325" s="1"/>
      <c r="RNB325" s="1"/>
      <c r="RNC325" s="1"/>
      <c r="RND325" s="1"/>
      <c r="RNE325" s="1"/>
      <c r="RNF325" s="1"/>
      <c r="RNG325" s="1"/>
      <c r="RNH325" s="1"/>
      <c r="RNI325" s="1"/>
      <c r="RNJ325" s="1"/>
      <c r="RNK325" s="1"/>
      <c r="RNL325" s="1"/>
      <c r="RNM325" s="1"/>
      <c r="RNN325" s="1"/>
      <c r="RNO325" s="1"/>
      <c r="RNP325" s="1"/>
      <c r="RNQ325" s="1"/>
      <c r="RNR325" s="1"/>
      <c r="RNS325" s="1"/>
      <c r="RNT325" s="1"/>
      <c r="RNU325" s="1"/>
      <c r="RNV325" s="1"/>
      <c r="RNW325" s="1"/>
      <c r="RNX325" s="1"/>
      <c r="RNY325" s="1"/>
      <c r="RNZ325" s="1"/>
      <c r="ROA325" s="1"/>
      <c r="ROB325" s="1"/>
      <c r="ROC325" s="1"/>
      <c r="ROD325" s="1"/>
      <c r="ROE325" s="1"/>
      <c r="ROF325" s="1"/>
      <c r="ROG325" s="1"/>
      <c r="ROH325" s="1"/>
      <c r="ROI325" s="1"/>
      <c r="ROJ325" s="1"/>
      <c r="ROK325" s="1"/>
      <c r="ROL325" s="1"/>
      <c r="ROM325" s="1"/>
      <c r="RON325" s="1"/>
      <c r="ROO325" s="1"/>
      <c r="ROP325" s="1"/>
      <c r="ROQ325" s="1"/>
      <c r="ROR325" s="1"/>
      <c r="ROS325" s="1"/>
      <c r="ROT325" s="1"/>
      <c r="ROU325" s="1"/>
      <c r="ROV325" s="1"/>
      <c r="ROW325" s="1"/>
      <c r="ROX325" s="1"/>
      <c r="ROY325" s="1"/>
      <c r="ROZ325" s="1"/>
      <c r="RPA325" s="1"/>
      <c r="RPB325" s="1"/>
      <c r="RPC325" s="1"/>
      <c r="RPD325" s="1"/>
      <c r="RPE325" s="1"/>
      <c r="RPF325" s="1"/>
      <c r="RPG325" s="1"/>
      <c r="RPH325" s="1"/>
      <c r="RPI325" s="1"/>
      <c r="RPJ325" s="1"/>
      <c r="RPK325" s="1"/>
      <c r="RPL325" s="1"/>
      <c r="RPM325" s="1"/>
      <c r="RPN325" s="1"/>
      <c r="RPO325" s="1"/>
      <c r="RPP325" s="1"/>
      <c r="RPQ325" s="1"/>
      <c r="RPR325" s="1"/>
      <c r="RPS325" s="1"/>
      <c r="RPT325" s="1"/>
      <c r="RPU325" s="1"/>
      <c r="RPV325" s="1"/>
      <c r="RPW325" s="1"/>
      <c r="RPX325" s="1"/>
      <c r="RPY325" s="1"/>
      <c r="RPZ325" s="1"/>
      <c r="RQA325" s="1"/>
      <c r="RQB325" s="1"/>
      <c r="RQC325" s="1"/>
      <c r="RQD325" s="1"/>
      <c r="RQE325" s="1"/>
      <c r="RQF325" s="1"/>
      <c r="RQG325" s="1"/>
      <c r="RQH325" s="1"/>
      <c r="RQI325" s="1"/>
      <c r="RQJ325" s="1"/>
      <c r="RQK325" s="1"/>
      <c r="RQL325" s="1"/>
      <c r="RQM325" s="1"/>
      <c r="RQN325" s="1"/>
      <c r="RQO325" s="1"/>
      <c r="RQP325" s="1"/>
      <c r="RQQ325" s="1"/>
      <c r="RQR325" s="1"/>
      <c r="RQS325" s="1"/>
      <c r="RQT325" s="1"/>
      <c r="RQU325" s="1"/>
      <c r="RQV325" s="1"/>
      <c r="RQW325" s="1"/>
      <c r="RQX325" s="1"/>
      <c r="RQY325" s="1"/>
      <c r="RQZ325" s="1"/>
      <c r="RRA325" s="1"/>
      <c r="RRB325" s="1"/>
      <c r="RRC325" s="1"/>
      <c r="RRD325" s="1"/>
      <c r="RRE325" s="1"/>
      <c r="RRF325" s="1"/>
      <c r="RRG325" s="1"/>
      <c r="RRH325" s="1"/>
      <c r="RRI325" s="1"/>
      <c r="RRJ325" s="1"/>
      <c r="RRK325" s="1"/>
      <c r="RRL325" s="1"/>
      <c r="RRM325" s="1"/>
      <c r="RRN325" s="1"/>
      <c r="RRO325" s="1"/>
      <c r="RRP325" s="1"/>
      <c r="RRQ325" s="1"/>
      <c r="RRR325" s="1"/>
      <c r="RRS325" s="1"/>
      <c r="RRT325" s="1"/>
      <c r="RRU325" s="1"/>
      <c r="RRV325" s="1"/>
      <c r="RRW325" s="1"/>
      <c r="RRX325" s="1"/>
      <c r="RRY325" s="1"/>
      <c r="RRZ325" s="1"/>
      <c r="RSA325" s="1"/>
      <c r="RSB325" s="1"/>
      <c r="RSC325" s="1"/>
      <c r="RSD325" s="1"/>
      <c r="RSE325" s="1"/>
      <c r="RSF325" s="1"/>
      <c r="RSG325" s="1"/>
      <c r="RSH325" s="1"/>
      <c r="RSI325" s="1"/>
      <c r="RSJ325" s="1"/>
      <c r="RSK325" s="1"/>
      <c r="RSL325" s="1"/>
      <c r="RSM325" s="1"/>
      <c r="RSN325" s="1"/>
      <c r="RSO325" s="1"/>
      <c r="RSP325" s="1"/>
      <c r="RSQ325" s="1"/>
      <c r="RSR325" s="1"/>
      <c r="RSS325" s="1"/>
      <c r="RST325" s="1"/>
      <c r="RSU325" s="1"/>
      <c r="RSV325" s="1"/>
      <c r="RSW325" s="1"/>
      <c r="RSX325" s="1"/>
      <c r="RSY325" s="1"/>
      <c r="RSZ325" s="1"/>
      <c r="RTA325" s="1"/>
      <c r="RTB325" s="1"/>
      <c r="RTC325" s="1"/>
      <c r="RTD325" s="1"/>
      <c r="RTE325" s="1"/>
      <c r="RTF325" s="1"/>
      <c r="RTG325" s="1"/>
      <c r="RTH325" s="1"/>
      <c r="RTI325" s="1"/>
      <c r="RTJ325" s="1"/>
      <c r="RTK325" s="1"/>
      <c r="RTL325" s="1"/>
      <c r="RTM325" s="1"/>
      <c r="RTN325" s="1"/>
      <c r="RTO325" s="1"/>
      <c r="RTP325" s="1"/>
      <c r="RTQ325" s="1"/>
      <c r="RTR325" s="1"/>
      <c r="RTS325" s="1"/>
      <c r="RTT325" s="1"/>
      <c r="RTU325" s="1"/>
      <c r="RTV325" s="1"/>
      <c r="RTW325" s="1"/>
      <c r="RTX325" s="1"/>
      <c r="RTY325" s="1"/>
      <c r="RTZ325" s="1"/>
      <c r="RUA325" s="1"/>
      <c r="RUB325" s="1"/>
      <c r="RUC325" s="1"/>
      <c r="RUD325" s="1"/>
      <c r="RUE325" s="1"/>
      <c r="RUF325" s="1"/>
      <c r="RUG325" s="1"/>
      <c r="RUH325" s="1"/>
      <c r="RUI325" s="1"/>
      <c r="RUJ325" s="1"/>
      <c r="RUK325" s="1"/>
      <c r="RUL325" s="1"/>
      <c r="RUM325" s="1"/>
      <c r="RUN325" s="1"/>
      <c r="RUO325" s="1"/>
      <c r="RUP325" s="1"/>
      <c r="RUQ325" s="1"/>
      <c r="RUR325" s="1"/>
      <c r="RUS325" s="1"/>
      <c r="RUT325" s="1"/>
      <c r="RUU325" s="1"/>
      <c r="RUV325" s="1"/>
      <c r="RUW325" s="1"/>
      <c r="RUX325" s="1"/>
      <c r="RUY325" s="1"/>
      <c r="RUZ325" s="1"/>
      <c r="RVA325" s="1"/>
      <c r="RVB325" s="1"/>
      <c r="RVC325" s="1"/>
      <c r="RVD325" s="1"/>
      <c r="RVE325" s="1"/>
      <c r="RVF325" s="1"/>
      <c r="RVG325" s="1"/>
      <c r="RVH325" s="1"/>
      <c r="RVI325" s="1"/>
      <c r="RVJ325" s="1"/>
      <c r="RVK325" s="1"/>
      <c r="RVL325" s="1"/>
      <c r="RVM325" s="1"/>
      <c r="RVN325" s="1"/>
      <c r="RVO325" s="1"/>
      <c r="RVP325" s="1"/>
      <c r="RVQ325" s="1"/>
      <c r="RVR325" s="1"/>
      <c r="RVS325" s="1"/>
      <c r="RVT325" s="1"/>
      <c r="RVU325" s="1"/>
      <c r="RVV325" s="1"/>
      <c r="RVW325" s="1"/>
      <c r="RVX325" s="1"/>
      <c r="RVY325" s="1"/>
      <c r="RVZ325" s="1"/>
      <c r="RWA325" s="1"/>
      <c r="RWB325" s="1"/>
      <c r="RWC325" s="1"/>
      <c r="RWD325" s="1"/>
      <c r="RWE325" s="1"/>
      <c r="RWF325" s="1"/>
      <c r="RWG325" s="1"/>
      <c r="RWH325" s="1"/>
      <c r="RWI325" s="1"/>
      <c r="RWJ325" s="1"/>
      <c r="RWK325" s="1"/>
      <c r="RWL325" s="1"/>
      <c r="RWM325" s="1"/>
      <c r="RWN325" s="1"/>
      <c r="RWO325" s="1"/>
      <c r="RWP325" s="1"/>
      <c r="RWQ325" s="1"/>
      <c r="RWR325" s="1"/>
      <c r="RWS325" s="1"/>
      <c r="RWT325" s="1"/>
      <c r="RWU325" s="1"/>
      <c r="RWV325" s="1"/>
      <c r="RWW325" s="1"/>
      <c r="RWX325" s="1"/>
      <c r="RWY325" s="1"/>
      <c r="RWZ325" s="1"/>
      <c r="RXA325" s="1"/>
      <c r="RXB325" s="1"/>
      <c r="RXC325" s="1"/>
      <c r="RXD325" s="1"/>
      <c r="RXE325" s="1"/>
      <c r="RXF325" s="1"/>
      <c r="RXG325" s="1"/>
      <c r="RXH325" s="1"/>
      <c r="RXI325" s="1"/>
      <c r="RXJ325" s="1"/>
      <c r="RXK325" s="1"/>
      <c r="RXL325" s="1"/>
      <c r="RXM325" s="1"/>
      <c r="RXN325" s="1"/>
      <c r="RXO325" s="1"/>
      <c r="RXP325" s="1"/>
      <c r="RXQ325" s="1"/>
      <c r="RXR325" s="1"/>
      <c r="RXS325" s="1"/>
      <c r="RXT325" s="1"/>
      <c r="RXU325" s="1"/>
      <c r="RXV325" s="1"/>
      <c r="RXW325" s="1"/>
      <c r="RXX325" s="1"/>
      <c r="RXY325" s="1"/>
      <c r="RXZ325" s="1"/>
      <c r="RYA325" s="1"/>
      <c r="RYB325" s="1"/>
      <c r="RYC325" s="1"/>
      <c r="RYD325" s="1"/>
      <c r="RYE325" s="1"/>
      <c r="RYF325" s="1"/>
      <c r="RYG325" s="1"/>
      <c r="RYH325" s="1"/>
      <c r="RYI325" s="1"/>
      <c r="RYJ325" s="1"/>
      <c r="RYK325" s="1"/>
      <c r="RYL325" s="1"/>
      <c r="RYM325" s="1"/>
      <c r="RYN325" s="1"/>
      <c r="RYO325" s="1"/>
      <c r="RYP325" s="1"/>
      <c r="RYQ325" s="1"/>
      <c r="RYR325" s="1"/>
      <c r="RYS325" s="1"/>
      <c r="RYT325" s="1"/>
      <c r="RYU325" s="1"/>
      <c r="RYV325" s="1"/>
      <c r="RYW325" s="1"/>
      <c r="RYX325" s="1"/>
      <c r="RYY325" s="1"/>
      <c r="RYZ325" s="1"/>
      <c r="RZA325" s="1"/>
      <c r="RZB325" s="1"/>
      <c r="RZC325" s="1"/>
      <c r="RZD325" s="1"/>
      <c r="RZE325" s="1"/>
      <c r="RZF325" s="1"/>
      <c r="RZG325" s="1"/>
      <c r="RZH325" s="1"/>
      <c r="RZI325" s="1"/>
      <c r="RZJ325" s="1"/>
      <c r="RZK325" s="1"/>
      <c r="RZL325" s="1"/>
      <c r="RZM325" s="1"/>
      <c r="RZN325" s="1"/>
      <c r="RZO325" s="1"/>
      <c r="RZP325" s="1"/>
      <c r="RZQ325" s="1"/>
      <c r="RZR325" s="1"/>
      <c r="RZS325" s="1"/>
      <c r="RZT325" s="1"/>
      <c r="RZU325" s="1"/>
      <c r="RZV325" s="1"/>
      <c r="RZW325" s="1"/>
      <c r="RZX325" s="1"/>
      <c r="RZY325" s="1"/>
      <c r="RZZ325" s="1"/>
      <c r="SAA325" s="1"/>
      <c r="SAB325" s="1"/>
      <c r="SAC325" s="1"/>
      <c r="SAD325" s="1"/>
      <c r="SAE325" s="1"/>
      <c r="SAF325" s="1"/>
      <c r="SAG325" s="1"/>
      <c r="SAH325" s="1"/>
      <c r="SAI325" s="1"/>
      <c r="SAJ325" s="1"/>
      <c r="SAK325" s="1"/>
      <c r="SAL325" s="1"/>
      <c r="SAM325" s="1"/>
      <c r="SAN325" s="1"/>
      <c r="SAO325" s="1"/>
      <c r="SAP325" s="1"/>
      <c r="SAQ325" s="1"/>
      <c r="SAR325" s="1"/>
      <c r="SAS325" s="1"/>
      <c r="SAT325" s="1"/>
      <c r="SAU325" s="1"/>
      <c r="SAV325" s="1"/>
      <c r="SAW325" s="1"/>
      <c r="SAX325" s="1"/>
      <c r="SAY325" s="1"/>
      <c r="SAZ325" s="1"/>
      <c r="SBA325" s="1"/>
      <c r="SBB325" s="1"/>
      <c r="SBC325" s="1"/>
      <c r="SBD325" s="1"/>
      <c r="SBE325" s="1"/>
      <c r="SBF325" s="1"/>
      <c r="SBG325" s="1"/>
      <c r="SBH325" s="1"/>
      <c r="SBI325" s="1"/>
      <c r="SBJ325" s="1"/>
      <c r="SBK325" s="1"/>
      <c r="SBL325" s="1"/>
      <c r="SBM325" s="1"/>
      <c r="SBN325" s="1"/>
      <c r="SBO325" s="1"/>
      <c r="SBP325" s="1"/>
      <c r="SBQ325" s="1"/>
      <c r="SBR325" s="1"/>
      <c r="SBS325" s="1"/>
      <c r="SBT325" s="1"/>
      <c r="SBU325" s="1"/>
      <c r="SBV325" s="1"/>
      <c r="SBW325" s="1"/>
      <c r="SBX325" s="1"/>
      <c r="SBY325" s="1"/>
      <c r="SBZ325" s="1"/>
      <c r="SCA325" s="1"/>
      <c r="SCB325" s="1"/>
      <c r="SCC325" s="1"/>
      <c r="SCD325" s="1"/>
      <c r="SCE325" s="1"/>
      <c r="SCF325" s="1"/>
      <c r="SCG325" s="1"/>
      <c r="SCH325" s="1"/>
      <c r="SCI325" s="1"/>
      <c r="SCJ325" s="1"/>
      <c r="SCK325" s="1"/>
      <c r="SCL325" s="1"/>
      <c r="SCM325" s="1"/>
      <c r="SCN325" s="1"/>
      <c r="SCO325" s="1"/>
      <c r="SCP325" s="1"/>
      <c r="SCQ325" s="1"/>
      <c r="SCR325" s="1"/>
      <c r="SCS325" s="1"/>
      <c r="SCT325" s="1"/>
      <c r="SCU325" s="1"/>
      <c r="SCV325" s="1"/>
      <c r="SCW325" s="1"/>
      <c r="SCX325" s="1"/>
      <c r="SCY325" s="1"/>
      <c r="SCZ325" s="1"/>
      <c r="SDA325" s="1"/>
      <c r="SDB325" s="1"/>
      <c r="SDC325" s="1"/>
      <c r="SDD325" s="1"/>
      <c r="SDE325" s="1"/>
      <c r="SDF325" s="1"/>
      <c r="SDG325" s="1"/>
      <c r="SDH325" s="1"/>
      <c r="SDI325" s="1"/>
      <c r="SDJ325" s="1"/>
      <c r="SDK325" s="1"/>
      <c r="SDL325" s="1"/>
      <c r="SDM325" s="1"/>
      <c r="SDN325" s="1"/>
      <c r="SDO325" s="1"/>
      <c r="SDP325" s="1"/>
      <c r="SDQ325" s="1"/>
      <c r="SDR325" s="1"/>
      <c r="SDS325" s="1"/>
      <c r="SDT325" s="1"/>
      <c r="SDU325" s="1"/>
      <c r="SDV325" s="1"/>
      <c r="SDW325" s="1"/>
      <c r="SDX325" s="1"/>
      <c r="SDY325" s="1"/>
      <c r="SDZ325" s="1"/>
      <c r="SEA325" s="1"/>
      <c r="SEB325" s="1"/>
      <c r="SEC325" s="1"/>
      <c r="SED325" s="1"/>
      <c r="SEE325" s="1"/>
      <c r="SEF325" s="1"/>
      <c r="SEG325" s="1"/>
      <c r="SEH325" s="1"/>
      <c r="SEI325" s="1"/>
      <c r="SEJ325" s="1"/>
      <c r="SEK325" s="1"/>
      <c r="SEL325" s="1"/>
      <c r="SEM325" s="1"/>
      <c r="SEN325" s="1"/>
      <c r="SEO325" s="1"/>
      <c r="SEP325" s="1"/>
      <c r="SEQ325" s="1"/>
      <c r="SER325" s="1"/>
      <c r="SES325" s="1"/>
      <c r="SET325" s="1"/>
      <c r="SEU325" s="1"/>
      <c r="SEV325" s="1"/>
      <c r="SEW325" s="1"/>
      <c r="SEX325" s="1"/>
      <c r="SEY325" s="1"/>
      <c r="SEZ325" s="1"/>
      <c r="SFA325" s="1"/>
      <c r="SFB325" s="1"/>
      <c r="SFC325" s="1"/>
      <c r="SFD325" s="1"/>
      <c r="SFE325" s="1"/>
      <c r="SFF325" s="1"/>
      <c r="SFG325" s="1"/>
      <c r="SFH325" s="1"/>
      <c r="SFI325" s="1"/>
      <c r="SFJ325" s="1"/>
      <c r="SFK325" s="1"/>
      <c r="SFL325" s="1"/>
      <c r="SFM325" s="1"/>
      <c r="SFN325" s="1"/>
      <c r="SFO325" s="1"/>
      <c r="SFP325" s="1"/>
      <c r="SFQ325" s="1"/>
      <c r="SFR325" s="1"/>
      <c r="SFS325" s="1"/>
      <c r="SFT325" s="1"/>
      <c r="SFU325" s="1"/>
      <c r="SFV325" s="1"/>
      <c r="SFW325" s="1"/>
      <c r="SFX325" s="1"/>
      <c r="SFY325" s="1"/>
      <c r="SFZ325" s="1"/>
      <c r="SGA325" s="1"/>
      <c r="SGB325" s="1"/>
      <c r="SGC325" s="1"/>
      <c r="SGD325" s="1"/>
      <c r="SGE325" s="1"/>
      <c r="SGF325" s="1"/>
      <c r="SGG325" s="1"/>
      <c r="SGH325" s="1"/>
      <c r="SGI325" s="1"/>
      <c r="SGJ325" s="1"/>
      <c r="SGK325" s="1"/>
      <c r="SGL325" s="1"/>
      <c r="SGM325" s="1"/>
      <c r="SGN325" s="1"/>
      <c r="SGO325" s="1"/>
      <c r="SGP325" s="1"/>
      <c r="SGQ325" s="1"/>
      <c r="SGR325" s="1"/>
      <c r="SGS325" s="1"/>
      <c r="SGT325" s="1"/>
      <c r="SGU325" s="1"/>
      <c r="SGV325" s="1"/>
      <c r="SGW325" s="1"/>
      <c r="SGX325" s="1"/>
      <c r="SGY325" s="1"/>
      <c r="SGZ325" s="1"/>
      <c r="SHA325" s="1"/>
      <c r="SHB325" s="1"/>
      <c r="SHC325" s="1"/>
      <c r="SHD325" s="1"/>
      <c r="SHE325" s="1"/>
      <c r="SHF325" s="1"/>
      <c r="SHG325" s="1"/>
      <c r="SHH325" s="1"/>
      <c r="SHI325" s="1"/>
      <c r="SHJ325" s="1"/>
      <c r="SHK325" s="1"/>
      <c r="SHL325" s="1"/>
      <c r="SHM325" s="1"/>
      <c r="SHN325" s="1"/>
      <c r="SHO325" s="1"/>
      <c r="SHP325" s="1"/>
      <c r="SHQ325" s="1"/>
      <c r="SHR325" s="1"/>
      <c r="SHS325" s="1"/>
      <c r="SHT325" s="1"/>
      <c r="SHU325" s="1"/>
      <c r="SHV325" s="1"/>
      <c r="SHW325" s="1"/>
      <c r="SHX325" s="1"/>
      <c r="SHY325" s="1"/>
      <c r="SHZ325" s="1"/>
      <c r="SIA325" s="1"/>
      <c r="SIB325" s="1"/>
      <c r="SIC325" s="1"/>
      <c r="SID325" s="1"/>
      <c r="SIE325" s="1"/>
      <c r="SIF325" s="1"/>
      <c r="SIG325" s="1"/>
      <c r="SIH325" s="1"/>
      <c r="SII325" s="1"/>
      <c r="SIJ325" s="1"/>
      <c r="SIK325" s="1"/>
      <c r="SIL325" s="1"/>
      <c r="SIM325" s="1"/>
      <c r="SIN325" s="1"/>
      <c r="SIO325" s="1"/>
      <c r="SIP325" s="1"/>
      <c r="SIQ325" s="1"/>
      <c r="SIR325" s="1"/>
      <c r="SIS325" s="1"/>
      <c r="SIT325" s="1"/>
      <c r="SIU325" s="1"/>
      <c r="SIV325" s="1"/>
      <c r="SIW325" s="1"/>
      <c r="SIX325" s="1"/>
      <c r="SIY325" s="1"/>
      <c r="SIZ325" s="1"/>
      <c r="SJA325" s="1"/>
      <c r="SJB325" s="1"/>
      <c r="SJC325" s="1"/>
      <c r="SJD325" s="1"/>
      <c r="SJE325" s="1"/>
      <c r="SJF325" s="1"/>
      <c r="SJG325" s="1"/>
      <c r="SJH325" s="1"/>
      <c r="SJI325" s="1"/>
      <c r="SJJ325" s="1"/>
      <c r="SJK325" s="1"/>
      <c r="SJL325" s="1"/>
      <c r="SJM325" s="1"/>
      <c r="SJN325" s="1"/>
      <c r="SJO325" s="1"/>
      <c r="SJP325" s="1"/>
      <c r="SJQ325" s="1"/>
      <c r="SJR325" s="1"/>
      <c r="SJS325" s="1"/>
      <c r="SJT325" s="1"/>
      <c r="SJU325" s="1"/>
      <c r="SJV325" s="1"/>
      <c r="SJW325" s="1"/>
      <c r="SJX325" s="1"/>
      <c r="SJY325" s="1"/>
      <c r="SJZ325" s="1"/>
      <c r="SKA325" s="1"/>
      <c r="SKB325" s="1"/>
      <c r="SKC325" s="1"/>
      <c r="SKD325" s="1"/>
      <c r="SKE325" s="1"/>
      <c r="SKF325" s="1"/>
      <c r="SKG325" s="1"/>
      <c r="SKH325" s="1"/>
      <c r="SKI325" s="1"/>
      <c r="SKJ325" s="1"/>
      <c r="SKK325" s="1"/>
      <c r="SKL325" s="1"/>
      <c r="SKM325" s="1"/>
      <c r="SKN325" s="1"/>
      <c r="SKO325" s="1"/>
      <c r="SKP325" s="1"/>
      <c r="SKQ325" s="1"/>
      <c r="SKR325" s="1"/>
      <c r="SKS325" s="1"/>
      <c r="SKT325" s="1"/>
      <c r="SKU325" s="1"/>
      <c r="SKV325" s="1"/>
      <c r="SKW325" s="1"/>
      <c r="SKX325" s="1"/>
      <c r="SKY325" s="1"/>
      <c r="SKZ325" s="1"/>
      <c r="SLA325" s="1"/>
      <c r="SLB325" s="1"/>
      <c r="SLC325" s="1"/>
      <c r="SLD325" s="1"/>
      <c r="SLE325" s="1"/>
      <c r="SLF325" s="1"/>
      <c r="SLG325" s="1"/>
      <c r="SLH325" s="1"/>
      <c r="SLI325" s="1"/>
      <c r="SLJ325" s="1"/>
      <c r="SLK325" s="1"/>
      <c r="SLL325" s="1"/>
      <c r="SLM325" s="1"/>
      <c r="SLN325" s="1"/>
      <c r="SLO325" s="1"/>
      <c r="SLP325" s="1"/>
      <c r="SLQ325" s="1"/>
      <c r="SLR325" s="1"/>
      <c r="SLS325" s="1"/>
      <c r="SLT325" s="1"/>
      <c r="SLU325" s="1"/>
      <c r="SLV325" s="1"/>
      <c r="SLW325" s="1"/>
      <c r="SLX325" s="1"/>
      <c r="SLY325" s="1"/>
      <c r="SLZ325" s="1"/>
      <c r="SMA325" s="1"/>
      <c r="SMB325" s="1"/>
      <c r="SMC325" s="1"/>
      <c r="SMD325" s="1"/>
      <c r="SME325" s="1"/>
      <c r="SMF325" s="1"/>
      <c r="SMG325" s="1"/>
      <c r="SMH325" s="1"/>
      <c r="SMI325" s="1"/>
      <c r="SMJ325" s="1"/>
      <c r="SMK325" s="1"/>
      <c r="SML325" s="1"/>
      <c r="SMM325" s="1"/>
      <c r="SMN325" s="1"/>
      <c r="SMO325" s="1"/>
      <c r="SMP325" s="1"/>
      <c r="SMQ325" s="1"/>
      <c r="SMR325" s="1"/>
      <c r="SMS325" s="1"/>
      <c r="SMT325" s="1"/>
      <c r="SMU325" s="1"/>
      <c r="SMV325" s="1"/>
      <c r="SMW325" s="1"/>
      <c r="SMX325" s="1"/>
      <c r="SMY325" s="1"/>
      <c r="SMZ325" s="1"/>
      <c r="SNA325" s="1"/>
      <c r="SNB325" s="1"/>
      <c r="SNC325" s="1"/>
      <c r="SND325" s="1"/>
      <c r="SNE325" s="1"/>
      <c r="SNF325" s="1"/>
      <c r="SNG325" s="1"/>
      <c r="SNH325" s="1"/>
      <c r="SNI325" s="1"/>
      <c r="SNJ325" s="1"/>
      <c r="SNK325" s="1"/>
      <c r="SNL325" s="1"/>
      <c r="SNM325" s="1"/>
      <c r="SNN325" s="1"/>
      <c r="SNO325" s="1"/>
      <c r="SNP325" s="1"/>
      <c r="SNQ325" s="1"/>
      <c r="SNR325" s="1"/>
      <c r="SNS325" s="1"/>
      <c r="SNT325" s="1"/>
      <c r="SNU325" s="1"/>
      <c r="SNV325" s="1"/>
      <c r="SNW325" s="1"/>
      <c r="SNX325" s="1"/>
      <c r="SNY325" s="1"/>
      <c r="SNZ325" s="1"/>
      <c r="SOA325" s="1"/>
      <c r="SOB325" s="1"/>
      <c r="SOC325" s="1"/>
      <c r="SOD325" s="1"/>
      <c r="SOE325" s="1"/>
      <c r="SOF325" s="1"/>
      <c r="SOG325" s="1"/>
      <c r="SOH325" s="1"/>
      <c r="SOI325" s="1"/>
      <c r="SOJ325" s="1"/>
      <c r="SOK325" s="1"/>
      <c r="SOL325" s="1"/>
      <c r="SOM325" s="1"/>
      <c r="SON325" s="1"/>
      <c r="SOO325" s="1"/>
      <c r="SOP325" s="1"/>
      <c r="SOQ325" s="1"/>
      <c r="SOR325" s="1"/>
      <c r="SOS325" s="1"/>
      <c r="SOT325" s="1"/>
      <c r="SOU325" s="1"/>
      <c r="SOV325" s="1"/>
      <c r="SOW325" s="1"/>
      <c r="SOX325" s="1"/>
      <c r="SOY325" s="1"/>
      <c r="SOZ325" s="1"/>
      <c r="SPA325" s="1"/>
      <c r="SPB325" s="1"/>
      <c r="SPC325" s="1"/>
      <c r="SPD325" s="1"/>
      <c r="SPE325" s="1"/>
      <c r="SPF325" s="1"/>
      <c r="SPG325" s="1"/>
      <c r="SPH325" s="1"/>
      <c r="SPI325" s="1"/>
      <c r="SPJ325" s="1"/>
      <c r="SPK325" s="1"/>
      <c r="SPL325" s="1"/>
      <c r="SPM325" s="1"/>
      <c r="SPN325" s="1"/>
      <c r="SPO325" s="1"/>
      <c r="SPP325" s="1"/>
      <c r="SPQ325" s="1"/>
      <c r="SPR325" s="1"/>
      <c r="SPS325" s="1"/>
      <c r="SPT325" s="1"/>
      <c r="SPU325" s="1"/>
      <c r="SPV325" s="1"/>
      <c r="SPW325" s="1"/>
      <c r="SPX325" s="1"/>
      <c r="SPY325" s="1"/>
      <c r="SPZ325" s="1"/>
      <c r="SQA325" s="1"/>
      <c r="SQB325" s="1"/>
      <c r="SQC325" s="1"/>
      <c r="SQD325" s="1"/>
      <c r="SQE325" s="1"/>
      <c r="SQF325" s="1"/>
      <c r="SQG325" s="1"/>
      <c r="SQH325" s="1"/>
      <c r="SQI325" s="1"/>
      <c r="SQJ325" s="1"/>
      <c r="SQK325" s="1"/>
      <c r="SQL325" s="1"/>
      <c r="SQM325" s="1"/>
      <c r="SQN325" s="1"/>
      <c r="SQO325" s="1"/>
      <c r="SQP325" s="1"/>
      <c r="SQQ325" s="1"/>
      <c r="SQR325" s="1"/>
      <c r="SQS325" s="1"/>
      <c r="SQT325" s="1"/>
      <c r="SQU325" s="1"/>
      <c r="SQV325" s="1"/>
      <c r="SQW325" s="1"/>
      <c r="SQX325" s="1"/>
      <c r="SQY325" s="1"/>
      <c r="SQZ325" s="1"/>
      <c r="SRA325" s="1"/>
      <c r="SRB325" s="1"/>
      <c r="SRC325" s="1"/>
      <c r="SRD325" s="1"/>
      <c r="SRE325" s="1"/>
      <c r="SRF325" s="1"/>
      <c r="SRG325" s="1"/>
      <c r="SRH325" s="1"/>
      <c r="SRI325" s="1"/>
      <c r="SRJ325" s="1"/>
      <c r="SRK325" s="1"/>
      <c r="SRL325" s="1"/>
      <c r="SRM325" s="1"/>
      <c r="SRN325" s="1"/>
      <c r="SRO325" s="1"/>
      <c r="SRP325" s="1"/>
      <c r="SRQ325" s="1"/>
      <c r="SRR325" s="1"/>
      <c r="SRS325" s="1"/>
      <c r="SRT325" s="1"/>
      <c r="SRU325" s="1"/>
      <c r="SRV325" s="1"/>
      <c r="SRW325" s="1"/>
      <c r="SRX325" s="1"/>
      <c r="SRY325" s="1"/>
      <c r="SRZ325" s="1"/>
      <c r="SSA325" s="1"/>
      <c r="SSB325" s="1"/>
      <c r="SSC325" s="1"/>
      <c r="SSD325" s="1"/>
      <c r="SSE325" s="1"/>
      <c r="SSF325" s="1"/>
      <c r="SSG325" s="1"/>
      <c r="SSH325" s="1"/>
      <c r="SSI325" s="1"/>
      <c r="SSJ325" s="1"/>
      <c r="SSK325" s="1"/>
      <c r="SSL325" s="1"/>
      <c r="SSM325" s="1"/>
      <c r="SSN325" s="1"/>
      <c r="SSO325" s="1"/>
      <c r="SSP325" s="1"/>
      <c r="SSQ325" s="1"/>
      <c r="SSR325" s="1"/>
      <c r="SSS325" s="1"/>
      <c r="SST325" s="1"/>
      <c r="SSU325" s="1"/>
      <c r="SSV325" s="1"/>
      <c r="SSW325" s="1"/>
      <c r="SSX325" s="1"/>
      <c r="SSY325" s="1"/>
      <c r="SSZ325" s="1"/>
      <c r="STA325" s="1"/>
      <c r="STB325" s="1"/>
      <c r="STC325" s="1"/>
      <c r="STD325" s="1"/>
      <c r="STE325" s="1"/>
      <c r="STF325" s="1"/>
      <c r="STG325" s="1"/>
      <c r="STH325" s="1"/>
      <c r="STI325" s="1"/>
      <c r="STJ325" s="1"/>
      <c r="STK325" s="1"/>
      <c r="STL325" s="1"/>
      <c r="STM325" s="1"/>
      <c r="STN325" s="1"/>
      <c r="STO325" s="1"/>
      <c r="STP325" s="1"/>
      <c r="STQ325" s="1"/>
      <c r="STR325" s="1"/>
      <c r="STS325" s="1"/>
      <c r="STT325" s="1"/>
      <c r="STU325" s="1"/>
      <c r="STV325" s="1"/>
      <c r="STW325" s="1"/>
      <c r="STX325" s="1"/>
      <c r="STY325" s="1"/>
      <c r="STZ325" s="1"/>
      <c r="SUA325" s="1"/>
      <c r="SUB325" s="1"/>
      <c r="SUC325" s="1"/>
      <c r="SUD325" s="1"/>
      <c r="SUE325" s="1"/>
      <c r="SUF325" s="1"/>
      <c r="SUG325" s="1"/>
      <c r="SUH325" s="1"/>
      <c r="SUI325" s="1"/>
      <c r="SUJ325" s="1"/>
      <c r="SUK325" s="1"/>
      <c r="SUL325" s="1"/>
      <c r="SUM325" s="1"/>
      <c r="SUN325" s="1"/>
      <c r="SUO325" s="1"/>
      <c r="SUP325" s="1"/>
      <c r="SUQ325" s="1"/>
      <c r="SUR325" s="1"/>
      <c r="SUS325" s="1"/>
      <c r="SUT325" s="1"/>
      <c r="SUU325" s="1"/>
      <c r="SUV325" s="1"/>
      <c r="SUW325" s="1"/>
      <c r="SUX325" s="1"/>
      <c r="SUY325" s="1"/>
      <c r="SUZ325" s="1"/>
      <c r="SVA325" s="1"/>
      <c r="SVB325" s="1"/>
      <c r="SVC325" s="1"/>
      <c r="SVD325" s="1"/>
      <c r="SVE325" s="1"/>
      <c r="SVF325" s="1"/>
      <c r="SVG325" s="1"/>
      <c r="SVH325" s="1"/>
      <c r="SVI325" s="1"/>
      <c r="SVJ325" s="1"/>
      <c r="SVK325" s="1"/>
      <c r="SVL325" s="1"/>
      <c r="SVM325" s="1"/>
      <c r="SVN325" s="1"/>
      <c r="SVO325" s="1"/>
      <c r="SVP325" s="1"/>
      <c r="SVQ325" s="1"/>
      <c r="SVR325" s="1"/>
      <c r="SVS325" s="1"/>
      <c r="SVT325" s="1"/>
      <c r="SVU325" s="1"/>
      <c r="SVV325" s="1"/>
      <c r="SVW325" s="1"/>
      <c r="SVX325" s="1"/>
      <c r="SVY325" s="1"/>
      <c r="SVZ325" s="1"/>
      <c r="SWA325" s="1"/>
      <c r="SWB325" s="1"/>
      <c r="SWC325" s="1"/>
      <c r="SWD325" s="1"/>
      <c r="SWE325" s="1"/>
      <c r="SWF325" s="1"/>
      <c r="SWG325" s="1"/>
      <c r="SWH325" s="1"/>
      <c r="SWI325" s="1"/>
      <c r="SWJ325" s="1"/>
      <c r="SWK325" s="1"/>
      <c r="SWL325" s="1"/>
      <c r="SWM325" s="1"/>
      <c r="SWN325" s="1"/>
      <c r="SWO325" s="1"/>
      <c r="SWP325" s="1"/>
      <c r="SWQ325" s="1"/>
      <c r="SWR325" s="1"/>
      <c r="SWS325" s="1"/>
      <c r="SWT325" s="1"/>
      <c r="SWU325" s="1"/>
      <c r="SWV325" s="1"/>
      <c r="SWW325" s="1"/>
      <c r="SWX325" s="1"/>
      <c r="SWY325" s="1"/>
      <c r="SWZ325" s="1"/>
      <c r="SXA325" s="1"/>
      <c r="SXB325" s="1"/>
      <c r="SXC325" s="1"/>
      <c r="SXD325" s="1"/>
      <c r="SXE325" s="1"/>
      <c r="SXF325" s="1"/>
      <c r="SXG325" s="1"/>
      <c r="SXH325" s="1"/>
      <c r="SXI325" s="1"/>
      <c r="SXJ325" s="1"/>
      <c r="SXK325" s="1"/>
      <c r="SXL325" s="1"/>
      <c r="SXM325" s="1"/>
      <c r="SXN325" s="1"/>
      <c r="SXO325" s="1"/>
      <c r="SXP325" s="1"/>
      <c r="SXQ325" s="1"/>
      <c r="SXR325" s="1"/>
      <c r="SXS325" s="1"/>
      <c r="SXT325" s="1"/>
      <c r="SXU325" s="1"/>
      <c r="SXV325" s="1"/>
      <c r="SXW325" s="1"/>
      <c r="SXX325" s="1"/>
      <c r="SXY325" s="1"/>
      <c r="SXZ325" s="1"/>
      <c r="SYA325" s="1"/>
      <c r="SYB325" s="1"/>
      <c r="SYC325" s="1"/>
      <c r="SYD325" s="1"/>
      <c r="SYE325" s="1"/>
      <c r="SYF325" s="1"/>
      <c r="SYG325" s="1"/>
      <c r="SYH325" s="1"/>
      <c r="SYI325" s="1"/>
      <c r="SYJ325" s="1"/>
      <c r="SYK325" s="1"/>
      <c r="SYL325" s="1"/>
      <c r="SYM325" s="1"/>
      <c r="SYN325" s="1"/>
      <c r="SYO325" s="1"/>
      <c r="SYP325" s="1"/>
      <c r="SYQ325" s="1"/>
      <c r="SYR325" s="1"/>
      <c r="SYS325" s="1"/>
      <c r="SYT325" s="1"/>
      <c r="SYU325" s="1"/>
      <c r="SYV325" s="1"/>
      <c r="SYW325" s="1"/>
      <c r="SYX325" s="1"/>
      <c r="SYY325" s="1"/>
      <c r="SYZ325" s="1"/>
      <c r="SZA325" s="1"/>
      <c r="SZB325" s="1"/>
      <c r="SZC325" s="1"/>
      <c r="SZD325" s="1"/>
      <c r="SZE325" s="1"/>
      <c r="SZF325" s="1"/>
      <c r="SZG325" s="1"/>
      <c r="SZH325" s="1"/>
      <c r="SZI325" s="1"/>
      <c r="SZJ325" s="1"/>
      <c r="SZK325" s="1"/>
      <c r="SZL325" s="1"/>
      <c r="SZM325" s="1"/>
      <c r="SZN325" s="1"/>
      <c r="SZO325" s="1"/>
      <c r="SZP325" s="1"/>
      <c r="SZQ325" s="1"/>
      <c r="SZR325" s="1"/>
      <c r="SZS325" s="1"/>
      <c r="SZT325" s="1"/>
      <c r="SZU325" s="1"/>
      <c r="SZV325" s="1"/>
      <c r="SZW325" s="1"/>
      <c r="SZX325" s="1"/>
      <c r="SZY325" s="1"/>
      <c r="SZZ325" s="1"/>
      <c r="TAA325" s="1"/>
      <c r="TAB325" s="1"/>
      <c r="TAC325" s="1"/>
      <c r="TAD325" s="1"/>
      <c r="TAE325" s="1"/>
      <c r="TAF325" s="1"/>
      <c r="TAG325" s="1"/>
      <c r="TAH325" s="1"/>
      <c r="TAI325" s="1"/>
      <c r="TAJ325" s="1"/>
      <c r="TAK325" s="1"/>
      <c r="TAL325" s="1"/>
      <c r="TAM325" s="1"/>
      <c r="TAN325" s="1"/>
      <c r="TAO325" s="1"/>
      <c r="TAP325" s="1"/>
      <c r="TAQ325" s="1"/>
      <c r="TAR325" s="1"/>
      <c r="TAS325" s="1"/>
      <c r="TAT325" s="1"/>
      <c r="TAU325" s="1"/>
      <c r="TAV325" s="1"/>
      <c r="TAW325" s="1"/>
      <c r="TAX325" s="1"/>
      <c r="TAY325" s="1"/>
      <c r="TAZ325" s="1"/>
      <c r="TBA325" s="1"/>
      <c r="TBB325" s="1"/>
      <c r="TBC325" s="1"/>
      <c r="TBD325" s="1"/>
      <c r="TBE325" s="1"/>
      <c r="TBF325" s="1"/>
      <c r="TBG325" s="1"/>
      <c r="TBH325" s="1"/>
      <c r="TBI325" s="1"/>
      <c r="TBJ325" s="1"/>
      <c r="TBK325" s="1"/>
      <c r="TBL325" s="1"/>
      <c r="TBM325" s="1"/>
      <c r="TBN325" s="1"/>
      <c r="TBO325" s="1"/>
      <c r="TBP325" s="1"/>
      <c r="TBQ325" s="1"/>
      <c r="TBR325" s="1"/>
      <c r="TBS325" s="1"/>
      <c r="TBT325" s="1"/>
      <c r="TBU325" s="1"/>
      <c r="TBV325" s="1"/>
      <c r="TBW325" s="1"/>
      <c r="TBX325" s="1"/>
      <c r="TBY325" s="1"/>
      <c r="TBZ325" s="1"/>
      <c r="TCA325" s="1"/>
      <c r="TCB325" s="1"/>
      <c r="TCC325" s="1"/>
      <c r="TCD325" s="1"/>
      <c r="TCE325" s="1"/>
      <c r="TCF325" s="1"/>
      <c r="TCG325" s="1"/>
      <c r="TCH325" s="1"/>
      <c r="TCI325" s="1"/>
      <c r="TCJ325" s="1"/>
      <c r="TCK325" s="1"/>
      <c r="TCL325" s="1"/>
      <c r="TCM325" s="1"/>
      <c r="TCN325" s="1"/>
      <c r="TCO325" s="1"/>
      <c r="TCP325" s="1"/>
      <c r="TCQ325" s="1"/>
      <c r="TCR325" s="1"/>
      <c r="TCS325" s="1"/>
      <c r="TCT325" s="1"/>
      <c r="TCU325" s="1"/>
      <c r="TCV325" s="1"/>
      <c r="TCW325" s="1"/>
      <c r="TCX325" s="1"/>
      <c r="TCY325" s="1"/>
      <c r="TCZ325" s="1"/>
      <c r="TDA325" s="1"/>
      <c r="TDB325" s="1"/>
      <c r="TDC325" s="1"/>
      <c r="TDD325" s="1"/>
      <c r="TDE325" s="1"/>
      <c r="TDF325" s="1"/>
      <c r="TDG325" s="1"/>
      <c r="TDH325" s="1"/>
      <c r="TDI325" s="1"/>
      <c r="TDJ325" s="1"/>
      <c r="TDK325" s="1"/>
      <c r="TDL325" s="1"/>
      <c r="TDM325" s="1"/>
      <c r="TDN325" s="1"/>
      <c r="TDO325" s="1"/>
      <c r="TDP325" s="1"/>
      <c r="TDQ325" s="1"/>
      <c r="TDR325" s="1"/>
      <c r="TDS325" s="1"/>
      <c r="TDT325" s="1"/>
      <c r="TDU325" s="1"/>
      <c r="TDV325" s="1"/>
      <c r="TDW325" s="1"/>
      <c r="TDX325" s="1"/>
      <c r="TDY325" s="1"/>
      <c r="TDZ325" s="1"/>
      <c r="TEA325" s="1"/>
      <c r="TEB325" s="1"/>
      <c r="TEC325" s="1"/>
      <c r="TED325" s="1"/>
      <c r="TEE325" s="1"/>
      <c r="TEF325" s="1"/>
      <c r="TEG325" s="1"/>
      <c r="TEH325" s="1"/>
      <c r="TEI325" s="1"/>
      <c r="TEJ325" s="1"/>
      <c r="TEK325" s="1"/>
      <c r="TEL325" s="1"/>
      <c r="TEM325" s="1"/>
      <c r="TEN325" s="1"/>
      <c r="TEO325" s="1"/>
      <c r="TEP325" s="1"/>
      <c r="TEQ325" s="1"/>
      <c r="TER325" s="1"/>
      <c r="TES325" s="1"/>
      <c r="TET325" s="1"/>
      <c r="TEU325" s="1"/>
      <c r="TEV325" s="1"/>
      <c r="TEW325" s="1"/>
      <c r="TEX325" s="1"/>
      <c r="TEY325" s="1"/>
      <c r="TEZ325" s="1"/>
      <c r="TFA325" s="1"/>
      <c r="TFB325" s="1"/>
      <c r="TFC325" s="1"/>
      <c r="TFD325" s="1"/>
      <c r="TFE325" s="1"/>
      <c r="TFF325" s="1"/>
      <c r="TFG325" s="1"/>
      <c r="TFH325" s="1"/>
      <c r="TFI325" s="1"/>
      <c r="TFJ325" s="1"/>
      <c r="TFK325" s="1"/>
      <c r="TFL325" s="1"/>
      <c r="TFM325" s="1"/>
      <c r="TFN325" s="1"/>
      <c r="TFO325" s="1"/>
      <c r="TFP325" s="1"/>
      <c r="TFQ325" s="1"/>
      <c r="TFR325" s="1"/>
      <c r="TFS325" s="1"/>
      <c r="TFT325" s="1"/>
      <c r="TFU325" s="1"/>
      <c r="TFV325" s="1"/>
      <c r="TFW325" s="1"/>
      <c r="TFX325" s="1"/>
      <c r="TFY325" s="1"/>
      <c r="TFZ325" s="1"/>
      <c r="TGA325" s="1"/>
      <c r="TGB325" s="1"/>
      <c r="TGC325" s="1"/>
      <c r="TGD325" s="1"/>
      <c r="TGE325" s="1"/>
      <c r="TGF325" s="1"/>
      <c r="TGG325" s="1"/>
      <c r="TGH325" s="1"/>
      <c r="TGI325" s="1"/>
      <c r="TGJ325" s="1"/>
      <c r="TGK325" s="1"/>
      <c r="TGL325" s="1"/>
      <c r="TGM325" s="1"/>
      <c r="TGN325" s="1"/>
      <c r="TGO325" s="1"/>
      <c r="TGP325" s="1"/>
      <c r="TGQ325" s="1"/>
      <c r="TGR325" s="1"/>
      <c r="TGS325" s="1"/>
      <c r="TGT325" s="1"/>
      <c r="TGU325" s="1"/>
      <c r="TGV325" s="1"/>
      <c r="TGW325" s="1"/>
      <c r="TGX325" s="1"/>
      <c r="TGY325" s="1"/>
      <c r="TGZ325" s="1"/>
      <c r="THA325" s="1"/>
      <c r="THB325" s="1"/>
      <c r="THC325" s="1"/>
      <c r="THD325" s="1"/>
      <c r="THE325" s="1"/>
      <c r="THF325" s="1"/>
      <c r="THG325" s="1"/>
      <c r="THH325" s="1"/>
      <c r="THI325" s="1"/>
      <c r="THJ325" s="1"/>
      <c r="THK325" s="1"/>
      <c r="THL325" s="1"/>
      <c r="THM325" s="1"/>
      <c r="THN325" s="1"/>
      <c r="THO325" s="1"/>
      <c r="THP325" s="1"/>
      <c r="THQ325" s="1"/>
      <c r="THR325" s="1"/>
      <c r="THS325" s="1"/>
      <c r="THT325" s="1"/>
      <c r="THU325" s="1"/>
      <c r="THV325" s="1"/>
      <c r="THW325" s="1"/>
      <c r="THX325" s="1"/>
      <c r="THY325" s="1"/>
      <c r="THZ325" s="1"/>
      <c r="TIA325" s="1"/>
      <c r="TIB325" s="1"/>
      <c r="TIC325" s="1"/>
      <c r="TID325" s="1"/>
      <c r="TIE325" s="1"/>
      <c r="TIF325" s="1"/>
      <c r="TIG325" s="1"/>
      <c r="TIH325" s="1"/>
      <c r="TII325" s="1"/>
      <c r="TIJ325" s="1"/>
      <c r="TIK325" s="1"/>
      <c r="TIL325" s="1"/>
      <c r="TIM325" s="1"/>
      <c r="TIN325" s="1"/>
      <c r="TIO325" s="1"/>
      <c r="TIP325" s="1"/>
      <c r="TIQ325" s="1"/>
      <c r="TIR325" s="1"/>
      <c r="TIS325" s="1"/>
      <c r="TIT325" s="1"/>
      <c r="TIU325" s="1"/>
      <c r="TIV325" s="1"/>
      <c r="TIW325" s="1"/>
      <c r="TIX325" s="1"/>
      <c r="TIY325" s="1"/>
      <c r="TIZ325" s="1"/>
      <c r="TJA325" s="1"/>
      <c r="TJB325" s="1"/>
      <c r="TJC325" s="1"/>
      <c r="TJD325" s="1"/>
      <c r="TJE325" s="1"/>
      <c r="TJF325" s="1"/>
      <c r="TJG325" s="1"/>
      <c r="TJH325" s="1"/>
      <c r="TJI325" s="1"/>
      <c r="TJJ325" s="1"/>
      <c r="TJK325" s="1"/>
      <c r="TJL325" s="1"/>
      <c r="TJM325" s="1"/>
      <c r="TJN325" s="1"/>
      <c r="TJO325" s="1"/>
      <c r="TJP325" s="1"/>
      <c r="TJQ325" s="1"/>
      <c r="TJR325" s="1"/>
      <c r="TJS325" s="1"/>
      <c r="TJT325" s="1"/>
      <c r="TJU325" s="1"/>
      <c r="TJV325" s="1"/>
      <c r="TJW325" s="1"/>
      <c r="TJX325" s="1"/>
      <c r="TJY325" s="1"/>
      <c r="TJZ325" s="1"/>
      <c r="TKA325" s="1"/>
      <c r="TKB325" s="1"/>
      <c r="TKC325" s="1"/>
      <c r="TKD325" s="1"/>
      <c r="TKE325" s="1"/>
      <c r="TKF325" s="1"/>
      <c r="TKG325" s="1"/>
      <c r="TKH325" s="1"/>
      <c r="TKI325" s="1"/>
      <c r="TKJ325" s="1"/>
      <c r="TKK325" s="1"/>
      <c r="TKL325" s="1"/>
      <c r="TKM325" s="1"/>
      <c r="TKN325" s="1"/>
      <c r="TKO325" s="1"/>
      <c r="TKP325" s="1"/>
      <c r="TKQ325" s="1"/>
      <c r="TKR325" s="1"/>
      <c r="TKS325" s="1"/>
      <c r="TKT325" s="1"/>
      <c r="TKU325" s="1"/>
      <c r="TKV325" s="1"/>
      <c r="TKW325" s="1"/>
      <c r="TKX325" s="1"/>
      <c r="TKY325" s="1"/>
      <c r="TKZ325" s="1"/>
      <c r="TLA325" s="1"/>
      <c r="TLB325" s="1"/>
      <c r="TLC325" s="1"/>
      <c r="TLD325" s="1"/>
      <c r="TLE325" s="1"/>
      <c r="TLF325" s="1"/>
      <c r="TLG325" s="1"/>
      <c r="TLH325" s="1"/>
      <c r="TLI325" s="1"/>
      <c r="TLJ325" s="1"/>
      <c r="TLK325" s="1"/>
      <c r="TLL325" s="1"/>
      <c r="TLM325" s="1"/>
      <c r="TLN325" s="1"/>
      <c r="TLO325" s="1"/>
      <c r="TLP325" s="1"/>
      <c r="TLQ325" s="1"/>
      <c r="TLR325" s="1"/>
      <c r="TLS325" s="1"/>
      <c r="TLT325" s="1"/>
      <c r="TLU325" s="1"/>
      <c r="TLV325" s="1"/>
      <c r="TLW325" s="1"/>
      <c r="TLX325" s="1"/>
      <c r="TLY325" s="1"/>
      <c r="TLZ325" s="1"/>
      <c r="TMA325" s="1"/>
      <c r="TMB325" s="1"/>
      <c r="TMC325" s="1"/>
      <c r="TMD325" s="1"/>
      <c r="TME325" s="1"/>
      <c r="TMF325" s="1"/>
      <c r="TMG325" s="1"/>
      <c r="TMH325" s="1"/>
      <c r="TMI325" s="1"/>
      <c r="TMJ325" s="1"/>
      <c r="TMK325" s="1"/>
      <c r="TML325" s="1"/>
      <c r="TMM325" s="1"/>
      <c r="TMN325" s="1"/>
      <c r="TMO325" s="1"/>
      <c r="TMP325" s="1"/>
      <c r="TMQ325" s="1"/>
      <c r="TMR325" s="1"/>
      <c r="TMS325" s="1"/>
      <c r="TMT325" s="1"/>
      <c r="TMU325" s="1"/>
      <c r="TMV325" s="1"/>
      <c r="TMW325" s="1"/>
      <c r="TMX325" s="1"/>
      <c r="TMY325" s="1"/>
      <c r="TMZ325" s="1"/>
      <c r="TNA325" s="1"/>
      <c r="TNB325" s="1"/>
      <c r="TNC325" s="1"/>
      <c r="TND325" s="1"/>
      <c r="TNE325" s="1"/>
      <c r="TNF325" s="1"/>
      <c r="TNG325" s="1"/>
      <c r="TNH325" s="1"/>
      <c r="TNI325" s="1"/>
      <c r="TNJ325" s="1"/>
      <c r="TNK325" s="1"/>
      <c r="TNL325" s="1"/>
      <c r="TNM325" s="1"/>
      <c r="TNN325" s="1"/>
      <c r="TNO325" s="1"/>
      <c r="TNP325" s="1"/>
      <c r="TNQ325" s="1"/>
      <c r="TNR325" s="1"/>
      <c r="TNS325" s="1"/>
      <c r="TNT325" s="1"/>
      <c r="TNU325" s="1"/>
      <c r="TNV325" s="1"/>
      <c r="TNW325" s="1"/>
      <c r="TNX325" s="1"/>
      <c r="TNY325" s="1"/>
      <c r="TNZ325" s="1"/>
      <c r="TOA325" s="1"/>
      <c r="TOB325" s="1"/>
      <c r="TOC325" s="1"/>
      <c r="TOD325" s="1"/>
      <c r="TOE325" s="1"/>
      <c r="TOF325" s="1"/>
      <c r="TOG325" s="1"/>
      <c r="TOH325" s="1"/>
      <c r="TOI325" s="1"/>
      <c r="TOJ325" s="1"/>
      <c r="TOK325" s="1"/>
      <c r="TOL325" s="1"/>
      <c r="TOM325" s="1"/>
      <c r="TON325" s="1"/>
      <c r="TOO325" s="1"/>
      <c r="TOP325" s="1"/>
      <c r="TOQ325" s="1"/>
      <c r="TOR325" s="1"/>
      <c r="TOS325" s="1"/>
      <c r="TOT325" s="1"/>
      <c r="TOU325" s="1"/>
      <c r="TOV325" s="1"/>
      <c r="TOW325" s="1"/>
      <c r="TOX325" s="1"/>
      <c r="TOY325" s="1"/>
      <c r="TOZ325" s="1"/>
      <c r="TPA325" s="1"/>
      <c r="TPB325" s="1"/>
      <c r="TPC325" s="1"/>
      <c r="TPD325" s="1"/>
      <c r="TPE325" s="1"/>
      <c r="TPF325" s="1"/>
      <c r="TPG325" s="1"/>
      <c r="TPH325" s="1"/>
      <c r="TPI325" s="1"/>
      <c r="TPJ325" s="1"/>
      <c r="TPK325" s="1"/>
      <c r="TPL325" s="1"/>
      <c r="TPM325" s="1"/>
      <c r="TPN325" s="1"/>
      <c r="TPO325" s="1"/>
      <c r="TPP325" s="1"/>
      <c r="TPQ325" s="1"/>
      <c r="TPR325" s="1"/>
      <c r="TPS325" s="1"/>
      <c r="TPT325" s="1"/>
      <c r="TPU325" s="1"/>
      <c r="TPV325" s="1"/>
      <c r="TPW325" s="1"/>
      <c r="TPX325" s="1"/>
      <c r="TPY325" s="1"/>
      <c r="TPZ325" s="1"/>
      <c r="TQA325" s="1"/>
      <c r="TQB325" s="1"/>
      <c r="TQC325" s="1"/>
      <c r="TQD325" s="1"/>
      <c r="TQE325" s="1"/>
      <c r="TQF325" s="1"/>
      <c r="TQG325" s="1"/>
      <c r="TQH325" s="1"/>
      <c r="TQI325" s="1"/>
      <c r="TQJ325" s="1"/>
      <c r="TQK325" s="1"/>
      <c r="TQL325" s="1"/>
      <c r="TQM325" s="1"/>
      <c r="TQN325" s="1"/>
      <c r="TQO325" s="1"/>
      <c r="TQP325" s="1"/>
      <c r="TQQ325" s="1"/>
      <c r="TQR325" s="1"/>
      <c r="TQS325" s="1"/>
      <c r="TQT325" s="1"/>
      <c r="TQU325" s="1"/>
      <c r="TQV325" s="1"/>
      <c r="TQW325" s="1"/>
      <c r="TQX325" s="1"/>
      <c r="TQY325" s="1"/>
      <c r="TQZ325" s="1"/>
      <c r="TRA325" s="1"/>
      <c r="TRB325" s="1"/>
      <c r="TRC325" s="1"/>
      <c r="TRD325" s="1"/>
      <c r="TRE325" s="1"/>
      <c r="TRF325" s="1"/>
      <c r="TRG325" s="1"/>
      <c r="TRH325" s="1"/>
      <c r="TRI325" s="1"/>
      <c r="TRJ325" s="1"/>
      <c r="TRK325" s="1"/>
      <c r="TRL325" s="1"/>
      <c r="TRM325" s="1"/>
      <c r="TRN325" s="1"/>
      <c r="TRO325" s="1"/>
      <c r="TRP325" s="1"/>
      <c r="TRQ325" s="1"/>
      <c r="TRR325" s="1"/>
      <c r="TRS325" s="1"/>
      <c r="TRT325" s="1"/>
      <c r="TRU325" s="1"/>
      <c r="TRV325" s="1"/>
      <c r="TRW325" s="1"/>
      <c r="TRX325" s="1"/>
      <c r="TRY325" s="1"/>
      <c r="TRZ325" s="1"/>
      <c r="TSA325" s="1"/>
      <c r="TSB325" s="1"/>
      <c r="TSC325" s="1"/>
      <c r="TSD325" s="1"/>
      <c r="TSE325" s="1"/>
      <c r="TSF325" s="1"/>
      <c r="TSG325" s="1"/>
      <c r="TSH325" s="1"/>
      <c r="TSI325" s="1"/>
      <c r="TSJ325" s="1"/>
      <c r="TSK325" s="1"/>
      <c r="TSL325" s="1"/>
      <c r="TSM325" s="1"/>
      <c r="TSN325" s="1"/>
      <c r="TSO325" s="1"/>
      <c r="TSP325" s="1"/>
      <c r="TSQ325" s="1"/>
      <c r="TSR325" s="1"/>
      <c r="TSS325" s="1"/>
      <c r="TST325" s="1"/>
      <c r="TSU325" s="1"/>
      <c r="TSV325" s="1"/>
      <c r="TSW325" s="1"/>
      <c r="TSX325" s="1"/>
      <c r="TSY325" s="1"/>
      <c r="TSZ325" s="1"/>
      <c r="TTA325" s="1"/>
      <c r="TTB325" s="1"/>
      <c r="TTC325" s="1"/>
      <c r="TTD325" s="1"/>
      <c r="TTE325" s="1"/>
      <c r="TTF325" s="1"/>
      <c r="TTG325" s="1"/>
      <c r="TTH325" s="1"/>
      <c r="TTI325" s="1"/>
      <c r="TTJ325" s="1"/>
      <c r="TTK325" s="1"/>
      <c r="TTL325" s="1"/>
      <c r="TTM325" s="1"/>
      <c r="TTN325" s="1"/>
      <c r="TTO325" s="1"/>
      <c r="TTP325" s="1"/>
      <c r="TTQ325" s="1"/>
      <c r="TTR325" s="1"/>
      <c r="TTS325" s="1"/>
      <c r="TTT325" s="1"/>
      <c r="TTU325" s="1"/>
      <c r="TTV325" s="1"/>
      <c r="TTW325" s="1"/>
      <c r="TTX325" s="1"/>
      <c r="TTY325" s="1"/>
      <c r="TTZ325" s="1"/>
      <c r="TUA325" s="1"/>
      <c r="TUB325" s="1"/>
      <c r="TUC325" s="1"/>
      <c r="TUD325" s="1"/>
      <c r="TUE325" s="1"/>
      <c r="TUF325" s="1"/>
      <c r="TUG325" s="1"/>
      <c r="TUH325" s="1"/>
      <c r="TUI325" s="1"/>
      <c r="TUJ325" s="1"/>
      <c r="TUK325" s="1"/>
      <c r="TUL325" s="1"/>
      <c r="TUM325" s="1"/>
      <c r="TUN325" s="1"/>
      <c r="TUO325" s="1"/>
      <c r="TUP325" s="1"/>
      <c r="TUQ325" s="1"/>
      <c r="TUR325" s="1"/>
      <c r="TUS325" s="1"/>
      <c r="TUT325" s="1"/>
      <c r="TUU325" s="1"/>
      <c r="TUV325" s="1"/>
      <c r="TUW325" s="1"/>
      <c r="TUX325" s="1"/>
      <c r="TUY325" s="1"/>
      <c r="TUZ325" s="1"/>
      <c r="TVA325" s="1"/>
      <c r="TVB325" s="1"/>
      <c r="TVC325" s="1"/>
      <c r="TVD325" s="1"/>
      <c r="TVE325" s="1"/>
      <c r="TVF325" s="1"/>
      <c r="TVG325" s="1"/>
      <c r="TVH325" s="1"/>
      <c r="TVI325" s="1"/>
      <c r="TVJ325" s="1"/>
      <c r="TVK325" s="1"/>
      <c r="TVL325" s="1"/>
      <c r="TVM325" s="1"/>
      <c r="TVN325" s="1"/>
      <c r="TVO325" s="1"/>
      <c r="TVP325" s="1"/>
      <c r="TVQ325" s="1"/>
      <c r="TVR325" s="1"/>
      <c r="TVS325" s="1"/>
      <c r="TVT325" s="1"/>
      <c r="TVU325" s="1"/>
      <c r="TVV325" s="1"/>
      <c r="TVW325" s="1"/>
      <c r="TVX325" s="1"/>
      <c r="TVY325" s="1"/>
      <c r="TVZ325" s="1"/>
      <c r="TWA325" s="1"/>
      <c r="TWB325" s="1"/>
      <c r="TWC325" s="1"/>
      <c r="TWD325" s="1"/>
      <c r="TWE325" s="1"/>
      <c r="TWF325" s="1"/>
      <c r="TWG325" s="1"/>
      <c r="TWH325" s="1"/>
      <c r="TWI325" s="1"/>
      <c r="TWJ325" s="1"/>
      <c r="TWK325" s="1"/>
      <c r="TWL325" s="1"/>
      <c r="TWM325" s="1"/>
      <c r="TWN325" s="1"/>
      <c r="TWO325" s="1"/>
      <c r="TWP325" s="1"/>
      <c r="TWQ325" s="1"/>
      <c r="TWR325" s="1"/>
      <c r="TWS325" s="1"/>
      <c r="TWT325" s="1"/>
      <c r="TWU325" s="1"/>
      <c r="TWV325" s="1"/>
      <c r="TWW325" s="1"/>
      <c r="TWX325" s="1"/>
      <c r="TWY325" s="1"/>
      <c r="TWZ325" s="1"/>
      <c r="TXA325" s="1"/>
      <c r="TXB325" s="1"/>
      <c r="TXC325" s="1"/>
      <c r="TXD325" s="1"/>
      <c r="TXE325" s="1"/>
      <c r="TXF325" s="1"/>
      <c r="TXG325" s="1"/>
      <c r="TXH325" s="1"/>
      <c r="TXI325" s="1"/>
      <c r="TXJ325" s="1"/>
      <c r="TXK325" s="1"/>
      <c r="TXL325" s="1"/>
      <c r="TXM325" s="1"/>
      <c r="TXN325" s="1"/>
      <c r="TXO325" s="1"/>
      <c r="TXP325" s="1"/>
      <c r="TXQ325" s="1"/>
      <c r="TXR325" s="1"/>
      <c r="TXS325" s="1"/>
      <c r="TXT325" s="1"/>
      <c r="TXU325" s="1"/>
      <c r="TXV325" s="1"/>
      <c r="TXW325" s="1"/>
      <c r="TXX325" s="1"/>
      <c r="TXY325" s="1"/>
      <c r="TXZ325" s="1"/>
      <c r="TYA325" s="1"/>
      <c r="TYB325" s="1"/>
      <c r="TYC325" s="1"/>
      <c r="TYD325" s="1"/>
      <c r="TYE325" s="1"/>
      <c r="TYF325" s="1"/>
      <c r="TYG325" s="1"/>
      <c r="TYH325" s="1"/>
      <c r="TYI325" s="1"/>
      <c r="TYJ325" s="1"/>
      <c r="TYK325" s="1"/>
      <c r="TYL325" s="1"/>
      <c r="TYM325" s="1"/>
      <c r="TYN325" s="1"/>
      <c r="TYO325" s="1"/>
      <c r="TYP325" s="1"/>
      <c r="TYQ325" s="1"/>
      <c r="TYR325" s="1"/>
      <c r="TYS325" s="1"/>
      <c r="TYT325" s="1"/>
      <c r="TYU325" s="1"/>
      <c r="TYV325" s="1"/>
      <c r="TYW325" s="1"/>
      <c r="TYX325" s="1"/>
      <c r="TYY325" s="1"/>
      <c r="TYZ325" s="1"/>
      <c r="TZA325" s="1"/>
      <c r="TZB325" s="1"/>
      <c r="TZC325" s="1"/>
      <c r="TZD325" s="1"/>
      <c r="TZE325" s="1"/>
      <c r="TZF325" s="1"/>
      <c r="TZG325" s="1"/>
      <c r="TZH325" s="1"/>
      <c r="TZI325" s="1"/>
      <c r="TZJ325" s="1"/>
      <c r="TZK325" s="1"/>
      <c r="TZL325" s="1"/>
      <c r="TZM325" s="1"/>
      <c r="TZN325" s="1"/>
      <c r="TZO325" s="1"/>
      <c r="TZP325" s="1"/>
      <c r="TZQ325" s="1"/>
      <c r="TZR325" s="1"/>
      <c r="TZS325" s="1"/>
      <c r="TZT325" s="1"/>
      <c r="TZU325" s="1"/>
      <c r="TZV325" s="1"/>
      <c r="TZW325" s="1"/>
      <c r="TZX325" s="1"/>
      <c r="TZY325" s="1"/>
      <c r="TZZ325" s="1"/>
      <c r="UAA325" s="1"/>
      <c r="UAB325" s="1"/>
      <c r="UAC325" s="1"/>
      <c r="UAD325" s="1"/>
      <c r="UAE325" s="1"/>
      <c r="UAF325" s="1"/>
      <c r="UAG325" s="1"/>
      <c r="UAH325" s="1"/>
      <c r="UAI325" s="1"/>
      <c r="UAJ325" s="1"/>
      <c r="UAK325" s="1"/>
      <c r="UAL325" s="1"/>
      <c r="UAM325" s="1"/>
      <c r="UAN325" s="1"/>
      <c r="UAO325" s="1"/>
      <c r="UAP325" s="1"/>
      <c r="UAQ325" s="1"/>
      <c r="UAR325" s="1"/>
      <c r="UAS325" s="1"/>
      <c r="UAT325" s="1"/>
      <c r="UAU325" s="1"/>
      <c r="UAV325" s="1"/>
      <c r="UAW325" s="1"/>
      <c r="UAX325" s="1"/>
      <c r="UAY325" s="1"/>
      <c r="UAZ325" s="1"/>
      <c r="UBA325" s="1"/>
      <c r="UBB325" s="1"/>
      <c r="UBC325" s="1"/>
      <c r="UBD325" s="1"/>
      <c r="UBE325" s="1"/>
      <c r="UBF325" s="1"/>
      <c r="UBG325" s="1"/>
      <c r="UBH325" s="1"/>
      <c r="UBI325" s="1"/>
      <c r="UBJ325" s="1"/>
      <c r="UBK325" s="1"/>
      <c r="UBL325" s="1"/>
      <c r="UBM325" s="1"/>
      <c r="UBN325" s="1"/>
      <c r="UBO325" s="1"/>
      <c r="UBP325" s="1"/>
      <c r="UBQ325" s="1"/>
      <c r="UBR325" s="1"/>
      <c r="UBS325" s="1"/>
      <c r="UBT325" s="1"/>
      <c r="UBU325" s="1"/>
      <c r="UBV325" s="1"/>
      <c r="UBW325" s="1"/>
      <c r="UBX325" s="1"/>
      <c r="UBY325" s="1"/>
      <c r="UBZ325" s="1"/>
      <c r="UCA325" s="1"/>
      <c r="UCB325" s="1"/>
      <c r="UCC325" s="1"/>
      <c r="UCD325" s="1"/>
      <c r="UCE325" s="1"/>
      <c r="UCF325" s="1"/>
      <c r="UCG325" s="1"/>
      <c r="UCH325" s="1"/>
      <c r="UCI325" s="1"/>
      <c r="UCJ325" s="1"/>
      <c r="UCK325" s="1"/>
      <c r="UCL325" s="1"/>
      <c r="UCM325" s="1"/>
      <c r="UCN325" s="1"/>
      <c r="UCO325" s="1"/>
      <c r="UCP325" s="1"/>
      <c r="UCQ325" s="1"/>
      <c r="UCR325" s="1"/>
      <c r="UCS325" s="1"/>
      <c r="UCT325" s="1"/>
      <c r="UCU325" s="1"/>
      <c r="UCV325" s="1"/>
      <c r="UCW325" s="1"/>
      <c r="UCX325" s="1"/>
      <c r="UCY325" s="1"/>
      <c r="UCZ325" s="1"/>
      <c r="UDA325" s="1"/>
      <c r="UDB325" s="1"/>
      <c r="UDC325" s="1"/>
      <c r="UDD325" s="1"/>
      <c r="UDE325" s="1"/>
      <c r="UDF325" s="1"/>
      <c r="UDG325" s="1"/>
      <c r="UDH325" s="1"/>
      <c r="UDI325" s="1"/>
      <c r="UDJ325" s="1"/>
      <c r="UDK325" s="1"/>
      <c r="UDL325" s="1"/>
      <c r="UDM325" s="1"/>
      <c r="UDN325" s="1"/>
      <c r="UDO325" s="1"/>
      <c r="UDP325" s="1"/>
      <c r="UDQ325" s="1"/>
      <c r="UDR325" s="1"/>
      <c r="UDS325" s="1"/>
      <c r="UDT325" s="1"/>
      <c r="UDU325" s="1"/>
      <c r="UDV325" s="1"/>
      <c r="UDW325" s="1"/>
      <c r="UDX325" s="1"/>
      <c r="UDY325" s="1"/>
      <c r="UDZ325" s="1"/>
      <c r="UEA325" s="1"/>
      <c r="UEB325" s="1"/>
      <c r="UEC325" s="1"/>
      <c r="UED325" s="1"/>
      <c r="UEE325" s="1"/>
      <c r="UEF325" s="1"/>
      <c r="UEG325" s="1"/>
      <c r="UEH325" s="1"/>
      <c r="UEI325" s="1"/>
      <c r="UEJ325" s="1"/>
      <c r="UEK325" s="1"/>
      <c r="UEL325" s="1"/>
      <c r="UEM325" s="1"/>
      <c r="UEN325" s="1"/>
      <c r="UEO325" s="1"/>
      <c r="UEP325" s="1"/>
      <c r="UEQ325" s="1"/>
      <c r="UER325" s="1"/>
      <c r="UES325" s="1"/>
      <c r="UET325" s="1"/>
      <c r="UEU325" s="1"/>
      <c r="UEV325" s="1"/>
      <c r="UEW325" s="1"/>
      <c r="UEX325" s="1"/>
      <c r="UEY325" s="1"/>
      <c r="UEZ325" s="1"/>
      <c r="UFA325" s="1"/>
      <c r="UFB325" s="1"/>
      <c r="UFC325" s="1"/>
      <c r="UFD325" s="1"/>
      <c r="UFE325" s="1"/>
      <c r="UFF325" s="1"/>
      <c r="UFG325" s="1"/>
      <c r="UFH325" s="1"/>
      <c r="UFI325" s="1"/>
      <c r="UFJ325" s="1"/>
      <c r="UFK325" s="1"/>
      <c r="UFL325" s="1"/>
      <c r="UFM325" s="1"/>
      <c r="UFN325" s="1"/>
      <c r="UFO325" s="1"/>
      <c r="UFP325" s="1"/>
      <c r="UFQ325" s="1"/>
      <c r="UFR325" s="1"/>
      <c r="UFS325" s="1"/>
      <c r="UFT325" s="1"/>
      <c r="UFU325" s="1"/>
      <c r="UFV325" s="1"/>
      <c r="UFW325" s="1"/>
      <c r="UFX325" s="1"/>
      <c r="UFY325" s="1"/>
      <c r="UFZ325" s="1"/>
      <c r="UGA325" s="1"/>
      <c r="UGB325" s="1"/>
      <c r="UGC325" s="1"/>
      <c r="UGD325" s="1"/>
      <c r="UGE325" s="1"/>
      <c r="UGF325" s="1"/>
      <c r="UGG325" s="1"/>
      <c r="UGH325" s="1"/>
      <c r="UGI325" s="1"/>
      <c r="UGJ325" s="1"/>
      <c r="UGK325" s="1"/>
      <c r="UGL325" s="1"/>
      <c r="UGM325" s="1"/>
      <c r="UGN325" s="1"/>
      <c r="UGO325" s="1"/>
      <c r="UGP325" s="1"/>
      <c r="UGQ325" s="1"/>
      <c r="UGR325" s="1"/>
      <c r="UGS325" s="1"/>
      <c r="UGT325" s="1"/>
      <c r="UGU325" s="1"/>
      <c r="UGV325" s="1"/>
      <c r="UGW325" s="1"/>
      <c r="UGX325" s="1"/>
      <c r="UGY325" s="1"/>
      <c r="UGZ325" s="1"/>
      <c r="UHA325" s="1"/>
      <c r="UHB325" s="1"/>
      <c r="UHC325" s="1"/>
      <c r="UHD325" s="1"/>
      <c r="UHE325" s="1"/>
      <c r="UHF325" s="1"/>
      <c r="UHG325" s="1"/>
      <c r="UHH325" s="1"/>
      <c r="UHI325" s="1"/>
      <c r="UHJ325" s="1"/>
      <c r="UHK325" s="1"/>
      <c r="UHL325" s="1"/>
      <c r="UHM325" s="1"/>
      <c r="UHN325" s="1"/>
      <c r="UHO325" s="1"/>
      <c r="UHP325" s="1"/>
      <c r="UHQ325" s="1"/>
      <c r="UHR325" s="1"/>
      <c r="UHS325" s="1"/>
      <c r="UHT325" s="1"/>
      <c r="UHU325" s="1"/>
      <c r="UHV325" s="1"/>
      <c r="UHW325" s="1"/>
      <c r="UHX325" s="1"/>
      <c r="UHY325" s="1"/>
      <c r="UHZ325" s="1"/>
      <c r="UIA325" s="1"/>
      <c r="UIB325" s="1"/>
      <c r="UIC325" s="1"/>
      <c r="UID325" s="1"/>
      <c r="UIE325" s="1"/>
      <c r="UIF325" s="1"/>
      <c r="UIG325" s="1"/>
      <c r="UIH325" s="1"/>
      <c r="UII325" s="1"/>
      <c r="UIJ325" s="1"/>
      <c r="UIK325" s="1"/>
      <c r="UIL325" s="1"/>
      <c r="UIM325" s="1"/>
      <c r="UIN325" s="1"/>
      <c r="UIO325" s="1"/>
      <c r="UIP325" s="1"/>
      <c r="UIQ325" s="1"/>
      <c r="UIR325" s="1"/>
      <c r="UIS325" s="1"/>
      <c r="UIT325" s="1"/>
      <c r="UIU325" s="1"/>
      <c r="UIV325" s="1"/>
      <c r="UIW325" s="1"/>
      <c r="UIX325" s="1"/>
      <c r="UIY325" s="1"/>
      <c r="UIZ325" s="1"/>
      <c r="UJA325" s="1"/>
      <c r="UJB325" s="1"/>
      <c r="UJC325" s="1"/>
      <c r="UJD325" s="1"/>
      <c r="UJE325" s="1"/>
      <c r="UJF325" s="1"/>
      <c r="UJG325" s="1"/>
      <c r="UJH325" s="1"/>
      <c r="UJI325" s="1"/>
      <c r="UJJ325" s="1"/>
      <c r="UJK325" s="1"/>
      <c r="UJL325" s="1"/>
      <c r="UJM325" s="1"/>
      <c r="UJN325" s="1"/>
      <c r="UJO325" s="1"/>
      <c r="UJP325" s="1"/>
      <c r="UJQ325" s="1"/>
      <c r="UJR325" s="1"/>
      <c r="UJS325" s="1"/>
      <c r="UJT325" s="1"/>
      <c r="UJU325" s="1"/>
      <c r="UJV325" s="1"/>
      <c r="UJW325" s="1"/>
      <c r="UJX325" s="1"/>
      <c r="UJY325" s="1"/>
      <c r="UJZ325" s="1"/>
      <c r="UKA325" s="1"/>
      <c r="UKB325" s="1"/>
      <c r="UKC325" s="1"/>
      <c r="UKD325" s="1"/>
      <c r="UKE325" s="1"/>
      <c r="UKF325" s="1"/>
      <c r="UKG325" s="1"/>
      <c r="UKH325" s="1"/>
      <c r="UKI325" s="1"/>
      <c r="UKJ325" s="1"/>
      <c r="UKK325" s="1"/>
      <c r="UKL325" s="1"/>
      <c r="UKM325" s="1"/>
      <c r="UKN325" s="1"/>
      <c r="UKO325" s="1"/>
      <c r="UKP325" s="1"/>
      <c r="UKQ325" s="1"/>
      <c r="UKR325" s="1"/>
      <c r="UKS325" s="1"/>
      <c r="UKT325" s="1"/>
      <c r="UKU325" s="1"/>
      <c r="UKV325" s="1"/>
      <c r="UKW325" s="1"/>
      <c r="UKX325" s="1"/>
      <c r="UKY325" s="1"/>
      <c r="UKZ325" s="1"/>
      <c r="ULA325" s="1"/>
      <c r="ULB325" s="1"/>
      <c r="ULC325" s="1"/>
      <c r="ULD325" s="1"/>
      <c r="ULE325" s="1"/>
      <c r="ULF325" s="1"/>
      <c r="ULG325" s="1"/>
      <c r="ULH325" s="1"/>
      <c r="ULI325" s="1"/>
      <c r="ULJ325" s="1"/>
      <c r="ULK325" s="1"/>
      <c r="ULL325" s="1"/>
      <c r="ULM325" s="1"/>
      <c r="ULN325" s="1"/>
      <c r="ULO325" s="1"/>
      <c r="ULP325" s="1"/>
      <c r="ULQ325" s="1"/>
      <c r="ULR325" s="1"/>
      <c r="ULS325" s="1"/>
      <c r="ULT325" s="1"/>
      <c r="ULU325" s="1"/>
      <c r="ULV325" s="1"/>
      <c r="ULW325" s="1"/>
      <c r="ULX325" s="1"/>
      <c r="ULY325" s="1"/>
      <c r="ULZ325" s="1"/>
      <c r="UMA325" s="1"/>
      <c r="UMB325" s="1"/>
      <c r="UMC325" s="1"/>
      <c r="UMD325" s="1"/>
      <c r="UME325" s="1"/>
      <c r="UMF325" s="1"/>
      <c r="UMG325" s="1"/>
      <c r="UMH325" s="1"/>
      <c r="UMI325" s="1"/>
      <c r="UMJ325" s="1"/>
      <c r="UMK325" s="1"/>
      <c r="UML325" s="1"/>
      <c r="UMM325" s="1"/>
      <c r="UMN325" s="1"/>
      <c r="UMO325" s="1"/>
      <c r="UMP325" s="1"/>
      <c r="UMQ325" s="1"/>
      <c r="UMR325" s="1"/>
      <c r="UMS325" s="1"/>
      <c r="UMT325" s="1"/>
      <c r="UMU325" s="1"/>
      <c r="UMV325" s="1"/>
      <c r="UMW325" s="1"/>
      <c r="UMX325" s="1"/>
      <c r="UMY325" s="1"/>
      <c r="UMZ325" s="1"/>
      <c r="UNA325" s="1"/>
      <c r="UNB325" s="1"/>
      <c r="UNC325" s="1"/>
      <c r="UND325" s="1"/>
      <c r="UNE325" s="1"/>
      <c r="UNF325" s="1"/>
      <c r="UNG325" s="1"/>
      <c r="UNH325" s="1"/>
      <c r="UNI325" s="1"/>
      <c r="UNJ325" s="1"/>
      <c r="UNK325" s="1"/>
      <c r="UNL325" s="1"/>
      <c r="UNM325" s="1"/>
      <c r="UNN325" s="1"/>
      <c r="UNO325" s="1"/>
      <c r="UNP325" s="1"/>
      <c r="UNQ325" s="1"/>
      <c r="UNR325" s="1"/>
      <c r="UNS325" s="1"/>
      <c r="UNT325" s="1"/>
      <c r="UNU325" s="1"/>
      <c r="UNV325" s="1"/>
      <c r="UNW325" s="1"/>
      <c r="UNX325" s="1"/>
      <c r="UNY325" s="1"/>
      <c r="UNZ325" s="1"/>
      <c r="UOA325" s="1"/>
      <c r="UOB325" s="1"/>
      <c r="UOC325" s="1"/>
      <c r="UOD325" s="1"/>
      <c r="UOE325" s="1"/>
      <c r="UOF325" s="1"/>
      <c r="UOG325" s="1"/>
      <c r="UOH325" s="1"/>
      <c r="UOI325" s="1"/>
      <c r="UOJ325" s="1"/>
      <c r="UOK325" s="1"/>
      <c r="UOL325" s="1"/>
      <c r="UOM325" s="1"/>
      <c r="UON325" s="1"/>
      <c r="UOO325" s="1"/>
      <c r="UOP325" s="1"/>
      <c r="UOQ325" s="1"/>
      <c r="UOR325" s="1"/>
      <c r="UOS325" s="1"/>
      <c r="UOT325" s="1"/>
      <c r="UOU325" s="1"/>
      <c r="UOV325" s="1"/>
      <c r="UOW325" s="1"/>
      <c r="UOX325" s="1"/>
      <c r="UOY325" s="1"/>
      <c r="UOZ325" s="1"/>
      <c r="UPA325" s="1"/>
      <c r="UPB325" s="1"/>
      <c r="UPC325" s="1"/>
      <c r="UPD325" s="1"/>
      <c r="UPE325" s="1"/>
      <c r="UPF325" s="1"/>
      <c r="UPG325" s="1"/>
      <c r="UPH325" s="1"/>
      <c r="UPI325" s="1"/>
      <c r="UPJ325" s="1"/>
      <c r="UPK325" s="1"/>
      <c r="UPL325" s="1"/>
      <c r="UPM325" s="1"/>
      <c r="UPN325" s="1"/>
      <c r="UPO325" s="1"/>
      <c r="UPP325" s="1"/>
      <c r="UPQ325" s="1"/>
      <c r="UPR325" s="1"/>
      <c r="UPS325" s="1"/>
      <c r="UPT325" s="1"/>
      <c r="UPU325" s="1"/>
      <c r="UPV325" s="1"/>
      <c r="UPW325" s="1"/>
      <c r="UPX325" s="1"/>
      <c r="UPY325" s="1"/>
      <c r="UPZ325" s="1"/>
      <c r="UQA325" s="1"/>
      <c r="UQB325" s="1"/>
      <c r="UQC325" s="1"/>
      <c r="UQD325" s="1"/>
      <c r="UQE325" s="1"/>
      <c r="UQF325" s="1"/>
      <c r="UQG325" s="1"/>
      <c r="UQH325" s="1"/>
      <c r="UQI325" s="1"/>
      <c r="UQJ325" s="1"/>
      <c r="UQK325" s="1"/>
      <c r="UQL325" s="1"/>
      <c r="UQM325" s="1"/>
      <c r="UQN325" s="1"/>
      <c r="UQO325" s="1"/>
      <c r="UQP325" s="1"/>
      <c r="UQQ325" s="1"/>
      <c r="UQR325" s="1"/>
      <c r="UQS325" s="1"/>
      <c r="UQT325" s="1"/>
      <c r="UQU325" s="1"/>
      <c r="UQV325" s="1"/>
      <c r="UQW325" s="1"/>
      <c r="UQX325" s="1"/>
      <c r="UQY325" s="1"/>
      <c r="UQZ325" s="1"/>
      <c r="URA325" s="1"/>
      <c r="URB325" s="1"/>
      <c r="URC325" s="1"/>
      <c r="URD325" s="1"/>
      <c r="URE325" s="1"/>
      <c r="URF325" s="1"/>
      <c r="URG325" s="1"/>
      <c r="URH325" s="1"/>
      <c r="URI325" s="1"/>
      <c r="URJ325" s="1"/>
      <c r="URK325" s="1"/>
      <c r="URL325" s="1"/>
      <c r="URM325" s="1"/>
      <c r="URN325" s="1"/>
      <c r="URO325" s="1"/>
      <c r="URP325" s="1"/>
      <c r="URQ325" s="1"/>
      <c r="URR325" s="1"/>
      <c r="URS325" s="1"/>
      <c r="URT325" s="1"/>
      <c r="URU325" s="1"/>
      <c r="URV325" s="1"/>
      <c r="URW325" s="1"/>
      <c r="URX325" s="1"/>
      <c r="URY325" s="1"/>
      <c r="URZ325" s="1"/>
      <c r="USA325" s="1"/>
      <c r="USB325" s="1"/>
      <c r="USC325" s="1"/>
      <c r="USD325" s="1"/>
      <c r="USE325" s="1"/>
      <c r="USF325" s="1"/>
      <c r="USG325" s="1"/>
      <c r="USH325" s="1"/>
      <c r="USI325" s="1"/>
      <c r="USJ325" s="1"/>
      <c r="USK325" s="1"/>
      <c r="USL325" s="1"/>
      <c r="USM325" s="1"/>
      <c r="USN325" s="1"/>
      <c r="USO325" s="1"/>
      <c r="USP325" s="1"/>
      <c r="USQ325" s="1"/>
      <c r="USR325" s="1"/>
      <c r="USS325" s="1"/>
      <c r="UST325" s="1"/>
      <c r="USU325" s="1"/>
      <c r="USV325" s="1"/>
      <c r="USW325" s="1"/>
      <c r="USX325" s="1"/>
      <c r="USY325" s="1"/>
      <c r="USZ325" s="1"/>
      <c r="UTA325" s="1"/>
      <c r="UTB325" s="1"/>
      <c r="UTC325" s="1"/>
      <c r="UTD325" s="1"/>
      <c r="UTE325" s="1"/>
      <c r="UTF325" s="1"/>
      <c r="UTG325" s="1"/>
      <c r="UTH325" s="1"/>
      <c r="UTI325" s="1"/>
      <c r="UTJ325" s="1"/>
      <c r="UTK325" s="1"/>
      <c r="UTL325" s="1"/>
      <c r="UTM325" s="1"/>
      <c r="UTN325" s="1"/>
      <c r="UTO325" s="1"/>
      <c r="UTP325" s="1"/>
      <c r="UTQ325" s="1"/>
      <c r="UTR325" s="1"/>
      <c r="UTS325" s="1"/>
      <c r="UTT325" s="1"/>
      <c r="UTU325" s="1"/>
      <c r="UTV325" s="1"/>
      <c r="UTW325" s="1"/>
      <c r="UTX325" s="1"/>
      <c r="UTY325" s="1"/>
      <c r="UTZ325" s="1"/>
      <c r="UUA325" s="1"/>
      <c r="UUB325" s="1"/>
      <c r="UUC325" s="1"/>
      <c r="UUD325" s="1"/>
      <c r="UUE325" s="1"/>
      <c r="UUF325" s="1"/>
      <c r="UUG325" s="1"/>
      <c r="UUH325" s="1"/>
      <c r="UUI325" s="1"/>
      <c r="UUJ325" s="1"/>
      <c r="UUK325" s="1"/>
      <c r="UUL325" s="1"/>
      <c r="UUM325" s="1"/>
      <c r="UUN325" s="1"/>
      <c r="UUO325" s="1"/>
      <c r="UUP325" s="1"/>
      <c r="UUQ325" s="1"/>
      <c r="UUR325" s="1"/>
      <c r="UUS325" s="1"/>
      <c r="UUT325" s="1"/>
      <c r="UUU325" s="1"/>
      <c r="UUV325" s="1"/>
      <c r="UUW325" s="1"/>
      <c r="UUX325" s="1"/>
      <c r="UUY325" s="1"/>
      <c r="UUZ325" s="1"/>
      <c r="UVA325" s="1"/>
      <c r="UVB325" s="1"/>
      <c r="UVC325" s="1"/>
      <c r="UVD325" s="1"/>
      <c r="UVE325" s="1"/>
      <c r="UVF325" s="1"/>
      <c r="UVG325" s="1"/>
      <c r="UVH325" s="1"/>
      <c r="UVI325" s="1"/>
      <c r="UVJ325" s="1"/>
      <c r="UVK325" s="1"/>
      <c r="UVL325" s="1"/>
      <c r="UVM325" s="1"/>
      <c r="UVN325" s="1"/>
      <c r="UVO325" s="1"/>
      <c r="UVP325" s="1"/>
      <c r="UVQ325" s="1"/>
      <c r="UVR325" s="1"/>
      <c r="UVS325" s="1"/>
      <c r="UVT325" s="1"/>
      <c r="UVU325" s="1"/>
      <c r="UVV325" s="1"/>
      <c r="UVW325" s="1"/>
      <c r="UVX325" s="1"/>
      <c r="UVY325" s="1"/>
      <c r="UVZ325" s="1"/>
      <c r="UWA325" s="1"/>
      <c r="UWB325" s="1"/>
      <c r="UWC325" s="1"/>
      <c r="UWD325" s="1"/>
      <c r="UWE325" s="1"/>
      <c r="UWF325" s="1"/>
      <c r="UWG325" s="1"/>
      <c r="UWH325" s="1"/>
      <c r="UWI325" s="1"/>
      <c r="UWJ325" s="1"/>
      <c r="UWK325" s="1"/>
      <c r="UWL325" s="1"/>
      <c r="UWM325" s="1"/>
      <c r="UWN325" s="1"/>
      <c r="UWO325" s="1"/>
      <c r="UWP325" s="1"/>
      <c r="UWQ325" s="1"/>
      <c r="UWR325" s="1"/>
      <c r="UWS325" s="1"/>
      <c r="UWT325" s="1"/>
      <c r="UWU325" s="1"/>
      <c r="UWV325" s="1"/>
      <c r="UWW325" s="1"/>
      <c r="UWX325" s="1"/>
      <c r="UWY325" s="1"/>
      <c r="UWZ325" s="1"/>
      <c r="UXA325" s="1"/>
      <c r="UXB325" s="1"/>
      <c r="UXC325" s="1"/>
      <c r="UXD325" s="1"/>
      <c r="UXE325" s="1"/>
      <c r="UXF325" s="1"/>
      <c r="UXG325" s="1"/>
      <c r="UXH325" s="1"/>
      <c r="UXI325" s="1"/>
      <c r="UXJ325" s="1"/>
      <c r="UXK325" s="1"/>
      <c r="UXL325" s="1"/>
      <c r="UXM325" s="1"/>
      <c r="UXN325" s="1"/>
      <c r="UXO325" s="1"/>
      <c r="UXP325" s="1"/>
      <c r="UXQ325" s="1"/>
      <c r="UXR325" s="1"/>
      <c r="UXS325" s="1"/>
      <c r="UXT325" s="1"/>
      <c r="UXU325" s="1"/>
      <c r="UXV325" s="1"/>
      <c r="UXW325" s="1"/>
      <c r="UXX325" s="1"/>
      <c r="UXY325" s="1"/>
      <c r="UXZ325" s="1"/>
      <c r="UYA325" s="1"/>
      <c r="UYB325" s="1"/>
      <c r="UYC325" s="1"/>
      <c r="UYD325" s="1"/>
      <c r="UYE325" s="1"/>
      <c r="UYF325" s="1"/>
      <c r="UYG325" s="1"/>
      <c r="UYH325" s="1"/>
      <c r="UYI325" s="1"/>
      <c r="UYJ325" s="1"/>
      <c r="UYK325" s="1"/>
      <c r="UYL325" s="1"/>
      <c r="UYM325" s="1"/>
      <c r="UYN325" s="1"/>
      <c r="UYO325" s="1"/>
      <c r="UYP325" s="1"/>
      <c r="UYQ325" s="1"/>
      <c r="UYR325" s="1"/>
      <c r="UYS325" s="1"/>
      <c r="UYT325" s="1"/>
      <c r="UYU325" s="1"/>
      <c r="UYV325" s="1"/>
      <c r="UYW325" s="1"/>
      <c r="UYX325" s="1"/>
      <c r="UYY325" s="1"/>
      <c r="UYZ325" s="1"/>
      <c r="UZA325" s="1"/>
      <c r="UZB325" s="1"/>
      <c r="UZC325" s="1"/>
      <c r="UZD325" s="1"/>
      <c r="UZE325" s="1"/>
      <c r="UZF325" s="1"/>
      <c r="UZG325" s="1"/>
      <c r="UZH325" s="1"/>
      <c r="UZI325" s="1"/>
      <c r="UZJ325" s="1"/>
      <c r="UZK325" s="1"/>
      <c r="UZL325" s="1"/>
      <c r="UZM325" s="1"/>
      <c r="UZN325" s="1"/>
      <c r="UZO325" s="1"/>
      <c r="UZP325" s="1"/>
      <c r="UZQ325" s="1"/>
      <c r="UZR325" s="1"/>
      <c r="UZS325" s="1"/>
      <c r="UZT325" s="1"/>
      <c r="UZU325" s="1"/>
      <c r="UZV325" s="1"/>
      <c r="UZW325" s="1"/>
      <c r="UZX325" s="1"/>
      <c r="UZY325" s="1"/>
      <c r="UZZ325" s="1"/>
      <c r="VAA325" s="1"/>
      <c r="VAB325" s="1"/>
      <c r="VAC325" s="1"/>
      <c r="VAD325" s="1"/>
      <c r="VAE325" s="1"/>
      <c r="VAF325" s="1"/>
      <c r="VAG325" s="1"/>
      <c r="VAH325" s="1"/>
      <c r="VAI325" s="1"/>
      <c r="VAJ325" s="1"/>
      <c r="VAK325" s="1"/>
      <c r="VAL325" s="1"/>
      <c r="VAM325" s="1"/>
      <c r="VAN325" s="1"/>
      <c r="VAO325" s="1"/>
      <c r="VAP325" s="1"/>
      <c r="VAQ325" s="1"/>
      <c r="VAR325" s="1"/>
      <c r="VAS325" s="1"/>
      <c r="VAT325" s="1"/>
      <c r="VAU325" s="1"/>
      <c r="VAV325" s="1"/>
      <c r="VAW325" s="1"/>
      <c r="VAX325" s="1"/>
      <c r="VAY325" s="1"/>
      <c r="VAZ325" s="1"/>
      <c r="VBA325" s="1"/>
      <c r="VBB325" s="1"/>
      <c r="VBC325" s="1"/>
      <c r="VBD325" s="1"/>
      <c r="VBE325" s="1"/>
      <c r="VBF325" s="1"/>
      <c r="VBG325" s="1"/>
      <c r="VBH325" s="1"/>
      <c r="VBI325" s="1"/>
      <c r="VBJ325" s="1"/>
      <c r="VBK325" s="1"/>
      <c r="VBL325" s="1"/>
      <c r="VBM325" s="1"/>
      <c r="VBN325" s="1"/>
      <c r="VBO325" s="1"/>
      <c r="VBP325" s="1"/>
      <c r="VBQ325" s="1"/>
      <c r="VBR325" s="1"/>
      <c r="VBS325" s="1"/>
      <c r="VBT325" s="1"/>
      <c r="VBU325" s="1"/>
      <c r="VBV325" s="1"/>
      <c r="VBW325" s="1"/>
      <c r="VBX325" s="1"/>
      <c r="VBY325" s="1"/>
      <c r="VBZ325" s="1"/>
      <c r="VCA325" s="1"/>
      <c r="VCB325" s="1"/>
      <c r="VCC325" s="1"/>
      <c r="VCD325" s="1"/>
      <c r="VCE325" s="1"/>
      <c r="VCF325" s="1"/>
      <c r="VCG325" s="1"/>
      <c r="VCH325" s="1"/>
      <c r="VCI325" s="1"/>
      <c r="VCJ325" s="1"/>
      <c r="VCK325" s="1"/>
      <c r="VCL325" s="1"/>
      <c r="VCM325" s="1"/>
      <c r="VCN325" s="1"/>
      <c r="VCO325" s="1"/>
      <c r="VCP325" s="1"/>
      <c r="VCQ325" s="1"/>
      <c r="VCR325" s="1"/>
      <c r="VCS325" s="1"/>
      <c r="VCT325" s="1"/>
      <c r="VCU325" s="1"/>
      <c r="VCV325" s="1"/>
      <c r="VCW325" s="1"/>
      <c r="VCX325" s="1"/>
      <c r="VCY325" s="1"/>
      <c r="VCZ325" s="1"/>
      <c r="VDA325" s="1"/>
      <c r="VDB325" s="1"/>
      <c r="VDC325" s="1"/>
      <c r="VDD325" s="1"/>
      <c r="VDE325" s="1"/>
      <c r="VDF325" s="1"/>
      <c r="VDG325" s="1"/>
      <c r="VDH325" s="1"/>
      <c r="VDI325" s="1"/>
      <c r="VDJ325" s="1"/>
      <c r="VDK325" s="1"/>
      <c r="VDL325" s="1"/>
      <c r="VDM325" s="1"/>
      <c r="VDN325" s="1"/>
      <c r="VDO325" s="1"/>
      <c r="VDP325" s="1"/>
      <c r="VDQ325" s="1"/>
      <c r="VDR325" s="1"/>
      <c r="VDS325" s="1"/>
      <c r="VDT325" s="1"/>
      <c r="VDU325" s="1"/>
      <c r="VDV325" s="1"/>
      <c r="VDW325" s="1"/>
      <c r="VDX325" s="1"/>
      <c r="VDY325" s="1"/>
      <c r="VDZ325" s="1"/>
      <c r="VEA325" s="1"/>
      <c r="VEB325" s="1"/>
      <c r="VEC325" s="1"/>
      <c r="VED325" s="1"/>
      <c r="VEE325" s="1"/>
      <c r="VEF325" s="1"/>
      <c r="VEG325" s="1"/>
      <c r="VEH325" s="1"/>
      <c r="VEI325" s="1"/>
      <c r="VEJ325" s="1"/>
      <c r="VEK325" s="1"/>
      <c r="VEL325" s="1"/>
      <c r="VEM325" s="1"/>
      <c r="VEN325" s="1"/>
      <c r="VEO325" s="1"/>
      <c r="VEP325" s="1"/>
      <c r="VEQ325" s="1"/>
      <c r="VER325" s="1"/>
      <c r="VES325" s="1"/>
      <c r="VET325" s="1"/>
      <c r="VEU325" s="1"/>
      <c r="VEV325" s="1"/>
      <c r="VEW325" s="1"/>
      <c r="VEX325" s="1"/>
      <c r="VEY325" s="1"/>
      <c r="VEZ325" s="1"/>
      <c r="VFA325" s="1"/>
      <c r="VFB325" s="1"/>
      <c r="VFC325" s="1"/>
      <c r="VFD325" s="1"/>
      <c r="VFE325" s="1"/>
      <c r="VFF325" s="1"/>
      <c r="VFG325" s="1"/>
      <c r="VFH325" s="1"/>
      <c r="VFI325" s="1"/>
      <c r="VFJ325" s="1"/>
      <c r="VFK325" s="1"/>
      <c r="VFL325" s="1"/>
      <c r="VFM325" s="1"/>
      <c r="VFN325" s="1"/>
      <c r="VFO325" s="1"/>
      <c r="VFP325" s="1"/>
      <c r="VFQ325" s="1"/>
      <c r="VFR325" s="1"/>
      <c r="VFS325" s="1"/>
      <c r="VFT325" s="1"/>
      <c r="VFU325" s="1"/>
      <c r="VFV325" s="1"/>
      <c r="VFW325" s="1"/>
      <c r="VFX325" s="1"/>
      <c r="VFY325" s="1"/>
      <c r="VFZ325" s="1"/>
      <c r="VGA325" s="1"/>
      <c r="VGB325" s="1"/>
      <c r="VGC325" s="1"/>
      <c r="VGD325" s="1"/>
      <c r="VGE325" s="1"/>
      <c r="VGF325" s="1"/>
      <c r="VGG325" s="1"/>
      <c r="VGH325" s="1"/>
      <c r="VGI325" s="1"/>
      <c r="VGJ325" s="1"/>
      <c r="VGK325" s="1"/>
      <c r="VGL325" s="1"/>
      <c r="VGM325" s="1"/>
      <c r="VGN325" s="1"/>
      <c r="VGO325" s="1"/>
      <c r="VGP325" s="1"/>
      <c r="VGQ325" s="1"/>
      <c r="VGR325" s="1"/>
      <c r="VGS325" s="1"/>
      <c r="VGT325" s="1"/>
      <c r="VGU325" s="1"/>
      <c r="VGV325" s="1"/>
      <c r="VGW325" s="1"/>
      <c r="VGX325" s="1"/>
      <c r="VGY325" s="1"/>
      <c r="VGZ325" s="1"/>
      <c r="VHA325" s="1"/>
      <c r="VHB325" s="1"/>
      <c r="VHC325" s="1"/>
      <c r="VHD325" s="1"/>
      <c r="VHE325" s="1"/>
      <c r="VHF325" s="1"/>
      <c r="VHG325" s="1"/>
      <c r="VHH325" s="1"/>
      <c r="VHI325" s="1"/>
      <c r="VHJ325" s="1"/>
      <c r="VHK325" s="1"/>
      <c r="VHL325" s="1"/>
      <c r="VHM325" s="1"/>
      <c r="VHN325" s="1"/>
      <c r="VHO325" s="1"/>
      <c r="VHP325" s="1"/>
      <c r="VHQ325" s="1"/>
      <c r="VHR325" s="1"/>
      <c r="VHS325" s="1"/>
      <c r="VHT325" s="1"/>
      <c r="VHU325" s="1"/>
      <c r="VHV325" s="1"/>
      <c r="VHW325" s="1"/>
      <c r="VHX325" s="1"/>
      <c r="VHY325" s="1"/>
      <c r="VHZ325" s="1"/>
      <c r="VIA325" s="1"/>
      <c r="VIB325" s="1"/>
      <c r="VIC325" s="1"/>
      <c r="VID325" s="1"/>
      <c r="VIE325" s="1"/>
      <c r="VIF325" s="1"/>
      <c r="VIG325" s="1"/>
      <c r="VIH325" s="1"/>
      <c r="VII325" s="1"/>
      <c r="VIJ325" s="1"/>
      <c r="VIK325" s="1"/>
      <c r="VIL325" s="1"/>
      <c r="VIM325" s="1"/>
      <c r="VIN325" s="1"/>
      <c r="VIO325" s="1"/>
      <c r="VIP325" s="1"/>
      <c r="VIQ325" s="1"/>
      <c r="VIR325" s="1"/>
      <c r="VIS325" s="1"/>
      <c r="VIT325" s="1"/>
      <c r="VIU325" s="1"/>
      <c r="VIV325" s="1"/>
      <c r="VIW325" s="1"/>
      <c r="VIX325" s="1"/>
      <c r="VIY325" s="1"/>
      <c r="VIZ325" s="1"/>
      <c r="VJA325" s="1"/>
      <c r="VJB325" s="1"/>
      <c r="VJC325" s="1"/>
      <c r="VJD325" s="1"/>
      <c r="VJE325" s="1"/>
      <c r="VJF325" s="1"/>
      <c r="VJG325" s="1"/>
      <c r="VJH325" s="1"/>
      <c r="VJI325" s="1"/>
      <c r="VJJ325" s="1"/>
      <c r="VJK325" s="1"/>
      <c r="VJL325" s="1"/>
      <c r="VJM325" s="1"/>
      <c r="VJN325" s="1"/>
      <c r="VJO325" s="1"/>
      <c r="VJP325" s="1"/>
      <c r="VJQ325" s="1"/>
      <c r="VJR325" s="1"/>
      <c r="VJS325" s="1"/>
      <c r="VJT325" s="1"/>
      <c r="VJU325" s="1"/>
      <c r="VJV325" s="1"/>
      <c r="VJW325" s="1"/>
      <c r="VJX325" s="1"/>
      <c r="VJY325" s="1"/>
      <c r="VJZ325" s="1"/>
      <c r="VKA325" s="1"/>
      <c r="VKB325" s="1"/>
      <c r="VKC325" s="1"/>
      <c r="VKD325" s="1"/>
      <c r="VKE325" s="1"/>
      <c r="VKF325" s="1"/>
      <c r="VKG325" s="1"/>
      <c r="VKH325" s="1"/>
      <c r="VKI325" s="1"/>
      <c r="VKJ325" s="1"/>
      <c r="VKK325" s="1"/>
      <c r="VKL325" s="1"/>
      <c r="VKM325" s="1"/>
      <c r="VKN325" s="1"/>
      <c r="VKO325" s="1"/>
      <c r="VKP325" s="1"/>
      <c r="VKQ325" s="1"/>
      <c r="VKR325" s="1"/>
      <c r="VKS325" s="1"/>
      <c r="VKT325" s="1"/>
      <c r="VKU325" s="1"/>
      <c r="VKV325" s="1"/>
      <c r="VKW325" s="1"/>
      <c r="VKX325" s="1"/>
      <c r="VKY325" s="1"/>
      <c r="VKZ325" s="1"/>
      <c r="VLA325" s="1"/>
      <c r="VLB325" s="1"/>
      <c r="VLC325" s="1"/>
      <c r="VLD325" s="1"/>
      <c r="VLE325" s="1"/>
      <c r="VLF325" s="1"/>
      <c r="VLG325" s="1"/>
      <c r="VLH325" s="1"/>
      <c r="VLI325" s="1"/>
      <c r="VLJ325" s="1"/>
      <c r="VLK325" s="1"/>
      <c r="VLL325" s="1"/>
      <c r="VLM325" s="1"/>
      <c r="VLN325" s="1"/>
      <c r="VLO325" s="1"/>
      <c r="VLP325" s="1"/>
      <c r="VLQ325" s="1"/>
      <c r="VLR325" s="1"/>
      <c r="VLS325" s="1"/>
      <c r="VLT325" s="1"/>
      <c r="VLU325" s="1"/>
      <c r="VLV325" s="1"/>
      <c r="VLW325" s="1"/>
      <c r="VLX325" s="1"/>
      <c r="VLY325" s="1"/>
      <c r="VLZ325" s="1"/>
      <c r="VMA325" s="1"/>
      <c r="VMB325" s="1"/>
      <c r="VMC325" s="1"/>
      <c r="VMD325" s="1"/>
      <c r="VME325" s="1"/>
      <c r="VMF325" s="1"/>
      <c r="VMG325" s="1"/>
      <c r="VMH325" s="1"/>
      <c r="VMI325" s="1"/>
      <c r="VMJ325" s="1"/>
      <c r="VMK325" s="1"/>
      <c r="VML325" s="1"/>
      <c r="VMM325" s="1"/>
      <c r="VMN325" s="1"/>
      <c r="VMO325" s="1"/>
      <c r="VMP325" s="1"/>
      <c r="VMQ325" s="1"/>
      <c r="VMR325" s="1"/>
      <c r="VMS325" s="1"/>
      <c r="VMT325" s="1"/>
      <c r="VMU325" s="1"/>
      <c r="VMV325" s="1"/>
      <c r="VMW325" s="1"/>
      <c r="VMX325" s="1"/>
      <c r="VMY325" s="1"/>
      <c r="VMZ325" s="1"/>
      <c r="VNA325" s="1"/>
      <c r="VNB325" s="1"/>
      <c r="VNC325" s="1"/>
      <c r="VND325" s="1"/>
      <c r="VNE325" s="1"/>
      <c r="VNF325" s="1"/>
      <c r="VNG325" s="1"/>
      <c r="VNH325" s="1"/>
      <c r="VNI325" s="1"/>
      <c r="VNJ325" s="1"/>
      <c r="VNK325" s="1"/>
      <c r="VNL325" s="1"/>
      <c r="VNM325" s="1"/>
      <c r="VNN325" s="1"/>
      <c r="VNO325" s="1"/>
      <c r="VNP325" s="1"/>
      <c r="VNQ325" s="1"/>
      <c r="VNR325" s="1"/>
      <c r="VNS325" s="1"/>
      <c r="VNT325" s="1"/>
      <c r="VNU325" s="1"/>
      <c r="VNV325" s="1"/>
      <c r="VNW325" s="1"/>
      <c r="VNX325" s="1"/>
      <c r="VNY325" s="1"/>
      <c r="VNZ325" s="1"/>
      <c r="VOA325" s="1"/>
      <c r="VOB325" s="1"/>
      <c r="VOC325" s="1"/>
      <c r="VOD325" s="1"/>
      <c r="VOE325" s="1"/>
      <c r="VOF325" s="1"/>
      <c r="VOG325" s="1"/>
      <c r="VOH325" s="1"/>
      <c r="VOI325" s="1"/>
      <c r="VOJ325" s="1"/>
      <c r="VOK325" s="1"/>
      <c r="VOL325" s="1"/>
      <c r="VOM325" s="1"/>
      <c r="VON325" s="1"/>
      <c r="VOO325" s="1"/>
      <c r="VOP325" s="1"/>
      <c r="VOQ325" s="1"/>
      <c r="VOR325" s="1"/>
      <c r="VOS325" s="1"/>
      <c r="VOT325" s="1"/>
      <c r="VOU325" s="1"/>
      <c r="VOV325" s="1"/>
      <c r="VOW325" s="1"/>
      <c r="VOX325" s="1"/>
      <c r="VOY325" s="1"/>
      <c r="VOZ325" s="1"/>
      <c r="VPA325" s="1"/>
      <c r="VPB325" s="1"/>
      <c r="VPC325" s="1"/>
      <c r="VPD325" s="1"/>
      <c r="VPE325" s="1"/>
      <c r="VPF325" s="1"/>
      <c r="VPG325" s="1"/>
      <c r="VPH325" s="1"/>
      <c r="VPI325" s="1"/>
      <c r="VPJ325" s="1"/>
      <c r="VPK325" s="1"/>
      <c r="VPL325" s="1"/>
      <c r="VPM325" s="1"/>
      <c r="VPN325" s="1"/>
      <c r="VPO325" s="1"/>
      <c r="VPP325" s="1"/>
      <c r="VPQ325" s="1"/>
      <c r="VPR325" s="1"/>
      <c r="VPS325" s="1"/>
      <c r="VPT325" s="1"/>
      <c r="VPU325" s="1"/>
      <c r="VPV325" s="1"/>
      <c r="VPW325" s="1"/>
      <c r="VPX325" s="1"/>
      <c r="VPY325" s="1"/>
      <c r="VPZ325" s="1"/>
      <c r="VQA325" s="1"/>
      <c r="VQB325" s="1"/>
      <c r="VQC325" s="1"/>
      <c r="VQD325" s="1"/>
      <c r="VQE325" s="1"/>
      <c r="VQF325" s="1"/>
      <c r="VQG325" s="1"/>
      <c r="VQH325" s="1"/>
      <c r="VQI325" s="1"/>
      <c r="VQJ325" s="1"/>
      <c r="VQK325" s="1"/>
      <c r="VQL325" s="1"/>
      <c r="VQM325" s="1"/>
      <c r="VQN325" s="1"/>
      <c r="VQO325" s="1"/>
      <c r="VQP325" s="1"/>
      <c r="VQQ325" s="1"/>
      <c r="VQR325" s="1"/>
      <c r="VQS325" s="1"/>
      <c r="VQT325" s="1"/>
      <c r="VQU325" s="1"/>
      <c r="VQV325" s="1"/>
      <c r="VQW325" s="1"/>
      <c r="VQX325" s="1"/>
      <c r="VQY325" s="1"/>
      <c r="VQZ325" s="1"/>
      <c r="VRA325" s="1"/>
      <c r="VRB325" s="1"/>
      <c r="VRC325" s="1"/>
      <c r="VRD325" s="1"/>
      <c r="VRE325" s="1"/>
      <c r="VRF325" s="1"/>
      <c r="VRG325" s="1"/>
      <c r="VRH325" s="1"/>
      <c r="VRI325" s="1"/>
      <c r="VRJ325" s="1"/>
      <c r="VRK325" s="1"/>
      <c r="VRL325" s="1"/>
      <c r="VRM325" s="1"/>
      <c r="VRN325" s="1"/>
      <c r="VRO325" s="1"/>
      <c r="VRP325" s="1"/>
      <c r="VRQ325" s="1"/>
      <c r="VRR325" s="1"/>
      <c r="VRS325" s="1"/>
      <c r="VRT325" s="1"/>
      <c r="VRU325" s="1"/>
      <c r="VRV325" s="1"/>
      <c r="VRW325" s="1"/>
      <c r="VRX325" s="1"/>
      <c r="VRY325" s="1"/>
      <c r="VRZ325" s="1"/>
      <c r="VSA325" s="1"/>
      <c r="VSB325" s="1"/>
      <c r="VSC325" s="1"/>
      <c r="VSD325" s="1"/>
      <c r="VSE325" s="1"/>
      <c r="VSF325" s="1"/>
      <c r="VSG325" s="1"/>
      <c r="VSH325" s="1"/>
      <c r="VSI325" s="1"/>
      <c r="VSJ325" s="1"/>
      <c r="VSK325" s="1"/>
      <c r="VSL325" s="1"/>
      <c r="VSM325" s="1"/>
      <c r="VSN325" s="1"/>
      <c r="VSO325" s="1"/>
      <c r="VSP325" s="1"/>
      <c r="VSQ325" s="1"/>
      <c r="VSR325" s="1"/>
      <c r="VSS325" s="1"/>
      <c r="VST325" s="1"/>
      <c r="VSU325" s="1"/>
      <c r="VSV325" s="1"/>
      <c r="VSW325" s="1"/>
      <c r="VSX325" s="1"/>
      <c r="VSY325" s="1"/>
      <c r="VSZ325" s="1"/>
      <c r="VTA325" s="1"/>
      <c r="VTB325" s="1"/>
      <c r="VTC325" s="1"/>
      <c r="VTD325" s="1"/>
      <c r="VTE325" s="1"/>
      <c r="VTF325" s="1"/>
      <c r="VTG325" s="1"/>
      <c r="VTH325" s="1"/>
      <c r="VTI325" s="1"/>
      <c r="VTJ325" s="1"/>
      <c r="VTK325" s="1"/>
      <c r="VTL325" s="1"/>
      <c r="VTM325" s="1"/>
      <c r="VTN325" s="1"/>
      <c r="VTO325" s="1"/>
      <c r="VTP325" s="1"/>
      <c r="VTQ325" s="1"/>
      <c r="VTR325" s="1"/>
      <c r="VTS325" s="1"/>
      <c r="VTT325" s="1"/>
      <c r="VTU325" s="1"/>
      <c r="VTV325" s="1"/>
      <c r="VTW325" s="1"/>
      <c r="VTX325" s="1"/>
      <c r="VTY325" s="1"/>
      <c r="VTZ325" s="1"/>
      <c r="VUA325" s="1"/>
      <c r="VUB325" s="1"/>
      <c r="VUC325" s="1"/>
      <c r="VUD325" s="1"/>
      <c r="VUE325" s="1"/>
      <c r="VUF325" s="1"/>
      <c r="VUG325" s="1"/>
      <c r="VUH325" s="1"/>
      <c r="VUI325" s="1"/>
      <c r="VUJ325" s="1"/>
      <c r="VUK325" s="1"/>
      <c r="VUL325" s="1"/>
      <c r="VUM325" s="1"/>
      <c r="VUN325" s="1"/>
      <c r="VUO325" s="1"/>
      <c r="VUP325" s="1"/>
      <c r="VUQ325" s="1"/>
      <c r="VUR325" s="1"/>
      <c r="VUS325" s="1"/>
      <c r="VUT325" s="1"/>
      <c r="VUU325" s="1"/>
      <c r="VUV325" s="1"/>
      <c r="VUW325" s="1"/>
      <c r="VUX325" s="1"/>
      <c r="VUY325" s="1"/>
      <c r="VUZ325" s="1"/>
      <c r="VVA325" s="1"/>
      <c r="VVB325" s="1"/>
      <c r="VVC325" s="1"/>
      <c r="VVD325" s="1"/>
      <c r="VVE325" s="1"/>
      <c r="VVF325" s="1"/>
      <c r="VVG325" s="1"/>
      <c r="VVH325" s="1"/>
      <c r="VVI325" s="1"/>
      <c r="VVJ325" s="1"/>
      <c r="VVK325" s="1"/>
      <c r="VVL325" s="1"/>
      <c r="VVM325" s="1"/>
      <c r="VVN325" s="1"/>
      <c r="VVO325" s="1"/>
      <c r="VVP325" s="1"/>
      <c r="VVQ325" s="1"/>
      <c r="VVR325" s="1"/>
      <c r="VVS325" s="1"/>
      <c r="VVT325" s="1"/>
      <c r="VVU325" s="1"/>
      <c r="VVV325" s="1"/>
      <c r="VVW325" s="1"/>
      <c r="VVX325" s="1"/>
      <c r="VVY325" s="1"/>
      <c r="VVZ325" s="1"/>
      <c r="VWA325" s="1"/>
      <c r="VWB325" s="1"/>
      <c r="VWC325" s="1"/>
      <c r="VWD325" s="1"/>
      <c r="VWE325" s="1"/>
      <c r="VWF325" s="1"/>
      <c r="VWG325" s="1"/>
      <c r="VWH325" s="1"/>
      <c r="VWI325" s="1"/>
      <c r="VWJ325" s="1"/>
      <c r="VWK325" s="1"/>
      <c r="VWL325" s="1"/>
      <c r="VWM325" s="1"/>
      <c r="VWN325" s="1"/>
      <c r="VWO325" s="1"/>
      <c r="VWP325" s="1"/>
      <c r="VWQ325" s="1"/>
      <c r="VWR325" s="1"/>
      <c r="VWS325" s="1"/>
      <c r="VWT325" s="1"/>
      <c r="VWU325" s="1"/>
      <c r="VWV325" s="1"/>
      <c r="VWW325" s="1"/>
      <c r="VWX325" s="1"/>
      <c r="VWY325" s="1"/>
      <c r="VWZ325" s="1"/>
      <c r="VXA325" s="1"/>
      <c r="VXB325" s="1"/>
      <c r="VXC325" s="1"/>
      <c r="VXD325" s="1"/>
      <c r="VXE325" s="1"/>
      <c r="VXF325" s="1"/>
      <c r="VXG325" s="1"/>
      <c r="VXH325" s="1"/>
      <c r="VXI325" s="1"/>
      <c r="VXJ325" s="1"/>
      <c r="VXK325" s="1"/>
      <c r="VXL325" s="1"/>
      <c r="VXM325" s="1"/>
      <c r="VXN325" s="1"/>
      <c r="VXO325" s="1"/>
      <c r="VXP325" s="1"/>
      <c r="VXQ325" s="1"/>
      <c r="VXR325" s="1"/>
      <c r="VXS325" s="1"/>
      <c r="VXT325" s="1"/>
      <c r="VXU325" s="1"/>
      <c r="VXV325" s="1"/>
      <c r="VXW325" s="1"/>
      <c r="VXX325" s="1"/>
      <c r="VXY325" s="1"/>
      <c r="VXZ325" s="1"/>
      <c r="VYA325" s="1"/>
      <c r="VYB325" s="1"/>
      <c r="VYC325" s="1"/>
      <c r="VYD325" s="1"/>
      <c r="VYE325" s="1"/>
      <c r="VYF325" s="1"/>
      <c r="VYG325" s="1"/>
      <c r="VYH325" s="1"/>
      <c r="VYI325" s="1"/>
      <c r="VYJ325" s="1"/>
      <c r="VYK325" s="1"/>
      <c r="VYL325" s="1"/>
      <c r="VYM325" s="1"/>
      <c r="VYN325" s="1"/>
      <c r="VYO325" s="1"/>
      <c r="VYP325" s="1"/>
      <c r="VYQ325" s="1"/>
      <c r="VYR325" s="1"/>
      <c r="VYS325" s="1"/>
      <c r="VYT325" s="1"/>
      <c r="VYU325" s="1"/>
      <c r="VYV325" s="1"/>
      <c r="VYW325" s="1"/>
      <c r="VYX325" s="1"/>
      <c r="VYY325" s="1"/>
      <c r="VYZ325" s="1"/>
      <c r="VZA325" s="1"/>
      <c r="VZB325" s="1"/>
      <c r="VZC325" s="1"/>
      <c r="VZD325" s="1"/>
      <c r="VZE325" s="1"/>
      <c r="VZF325" s="1"/>
      <c r="VZG325" s="1"/>
      <c r="VZH325" s="1"/>
      <c r="VZI325" s="1"/>
      <c r="VZJ325" s="1"/>
      <c r="VZK325" s="1"/>
      <c r="VZL325" s="1"/>
      <c r="VZM325" s="1"/>
      <c r="VZN325" s="1"/>
      <c r="VZO325" s="1"/>
      <c r="VZP325" s="1"/>
      <c r="VZQ325" s="1"/>
      <c r="VZR325" s="1"/>
      <c r="VZS325" s="1"/>
      <c r="VZT325" s="1"/>
      <c r="VZU325" s="1"/>
      <c r="VZV325" s="1"/>
      <c r="VZW325" s="1"/>
      <c r="VZX325" s="1"/>
      <c r="VZY325" s="1"/>
      <c r="VZZ325" s="1"/>
      <c r="WAA325" s="1"/>
      <c r="WAB325" s="1"/>
      <c r="WAC325" s="1"/>
      <c r="WAD325" s="1"/>
      <c r="WAE325" s="1"/>
      <c r="WAF325" s="1"/>
      <c r="WAG325" s="1"/>
      <c r="WAH325" s="1"/>
      <c r="WAI325" s="1"/>
      <c r="WAJ325" s="1"/>
      <c r="WAK325" s="1"/>
      <c r="WAL325" s="1"/>
      <c r="WAM325" s="1"/>
      <c r="WAN325" s="1"/>
      <c r="WAO325" s="1"/>
      <c r="WAP325" s="1"/>
      <c r="WAQ325" s="1"/>
      <c r="WAR325" s="1"/>
      <c r="WAS325" s="1"/>
      <c r="WAT325" s="1"/>
      <c r="WAU325" s="1"/>
      <c r="WAV325" s="1"/>
      <c r="WAW325" s="1"/>
      <c r="WAX325" s="1"/>
      <c r="WAY325" s="1"/>
      <c r="WAZ325" s="1"/>
      <c r="WBA325" s="1"/>
      <c r="WBB325" s="1"/>
      <c r="WBC325" s="1"/>
      <c r="WBD325" s="1"/>
      <c r="WBE325" s="1"/>
      <c r="WBF325" s="1"/>
      <c r="WBG325" s="1"/>
      <c r="WBH325" s="1"/>
      <c r="WBI325" s="1"/>
      <c r="WBJ325" s="1"/>
      <c r="WBK325" s="1"/>
      <c r="WBL325" s="1"/>
      <c r="WBM325" s="1"/>
      <c r="WBN325" s="1"/>
      <c r="WBO325" s="1"/>
      <c r="WBP325" s="1"/>
      <c r="WBQ325" s="1"/>
      <c r="WBR325" s="1"/>
      <c r="WBS325" s="1"/>
      <c r="WBT325" s="1"/>
      <c r="WBU325" s="1"/>
      <c r="WBV325" s="1"/>
      <c r="WBW325" s="1"/>
      <c r="WBX325" s="1"/>
      <c r="WBY325" s="1"/>
      <c r="WBZ325" s="1"/>
      <c r="WCA325" s="1"/>
      <c r="WCB325" s="1"/>
      <c r="WCC325" s="1"/>
      <c r="WCD325" s="1"/>
      <c r="WCE325" s="1"/>
      <c r="WCF325" s="1"/>
      <c r="WCG325" s="1"/>
      <c r="WCH325" s="1"/>
      <c r="WCI325" s="1"/>
      <c r="WCJ325" s="1"/>
      <c r="WCK325" s="1"/>
      <c r="WCL325" s="1"/>
      <c r="WCM325" s="1"/>
      <c r="WCN325" s="1"/>
      <c r="WCO325" s="1"/>
      <c r="WCP325" s="1"/>
      <c r="WCQ325" s="1"/>
      <c r="WCR325" s="1"/>
      <c r="WCS325" s="1"/>
      <c r="WCT325" s="1"/>
      <c r="WCU325" s="1"/>
      <c r="WCV325" s="1"/>
      <c r="WCW325" s="1"/>
      <c r="WCX325" s="1"/>
      <c r="WCY325" s="1"/>
      <c r="WCZ325" s="1"/>
      <c r="WDA325" s="1"/>
      <c r="WDB325" s="1"/>
      <c r="WDC325" s="1"/>
      <c r="WDD325" s="1"/>
      <c r="WDE325" s="1"/>
      <c r="WDF325" s="1"/>
      <c r="WDG325" s="1"/>
      <c r="WDH325" s="1"/>
      <c r="WDI325" s="1"/>
      <c r="WDJ325" s="1"/>
      <c r="WDK325" s="1"/>
      <c r="WDL325" s="1"/>
      <c r="WDM325" s="1"/>
      <c r="WDN325" s="1"/>
      <c r="WDO325" s="1"/>
      <c r="WDP325" s="1"/>
      <c r="WDQ325" s="1"/>
      <c r="WDR325" s="1"/>
      <c r="WDS325" s="1"/>
      <c r="WDT325" s="1"/>
      <c r="WDU325" s="1"/>
      <c r="WDV325" s="1"/>
      <c r="WDW325" s="1"/>
      <c r="WDX325" s="1"/>
      <c r="WDY325" s="1"/>
      <c r="WDZ325" s="1"/>
      <c r="WEA325" s="1"/>
      <c r="WEB325" s="1"/>
      <c r="WEC325" s="1"/>
      <c r="WED325" s="1"/>
      <c r="WEE325" s="1"/>
      <c r="WEF325" s="1"/>
      <c r="WEG325" s="1"/>
      <c r="WEH325" s="1"/>
      <c r="WEI325" s="1"/>
      <c r="WEJ325" s="1"/>
      <c r="WEK325" s="1"/>
      <c r="WEL325" s="1"/>
      <c r="WEM325" s="1"/>
      <c r="WEN325" s="1"/>
      <c r="WEO325" s="1"/>
      <c r="WEP325" s="1"/>
      <c r="WEQ325" s="1"/>
      <c r="WER325" s="1"/>
      <c r="WES325" s="1"/>
      <c r="WET325" s="1"/>
      <c r="WEU325" s="1"/>
      <c r="WEV325" s="1"/>
      <c r="WEW325" s="1"/>
      <c r="WEX325" s="1"/>
      <c r="WEY325" s="1"/>
      <c r="WEZ325" s="1"/>
      <c r="WFA325" s="1"/>
      <c r="WFB325" s="1"/>
      <c r="WFC325" s="1"/>
      <c r="WFD325" s="1"/>
      <c r="WFE325" s="1"/>
      <c r="WFF325" s="1"/>
      <c r="WFG325" s="1"/>
      <c r="WFH325" s="1"/>
      <c r="WFI325" s="1"/>
      <c r="WFJ325" s="1"/>
      <c r="WFK325" s="1"/>
      <c r="WFL325" s="1"/>
      <c r="WFM325" s="1"/>
      <c r="WFN325" s="1"/>
      <c r="WFO325" s="1"/>
      <c r="WFP325" s="1"/>
      <c r="WFQ325" s="1"/>
      <c r="WFR325" s="1"/>
      <c r="WFS325" s="1"/>
      <c r="WFT325" s="1"/>
      <c r="WFU325" s="1"/>
      <c r="WFV325" s="1"/>
      <c r="WFW325" s="1"/>
      <c r="WFX325" s="1"/>
      <c r="WFY325" s="1"/>
      <c r="WFZ325" s="1"/>
      <c r="WGA325" s="1"/>
      <c r="WGB325" s="1"/>
      <c r="WGC325" s="1"/>
      <c r="WGD325" s="1"/>
      <c r="WGE325" s="1"/>
      <c r="WGF325" s="1"/>
      <c r="WGG325" s="1"/>
      <c r="WGH325" s="1"/>
      <c r="WGI325" s="1"/>
      <c r="WGJ325" s="1"/>
      <c r="WGK325" s="1"/>
      <c r="WGL325" s="1"/>
      <c r="WGM325" s="1"/>
      <c r="WGN325" s="1"/>
      <c r="WGO325" s="1"/>
      <c r="WGP325" s="1"/>
      <c r="WGQ325" s="1"/>
      <c r="WGR325" s="1"/>
      <c r="WGS325" s="1"/>
      <c r="WGT325" s="1"/>
      <c r="WGU325" s="1"/>
      <c r="WGV325" s="1"/>
      <c r="WGW325" s="1"/>
      <c r="WGX325" s="1"/>
      <c r="WGY325" s="1"/>
      <c r="WGZ325" s="1"/>
      <c r="WHA325" s="1"/>
      <c r="WHB325" s="1"/>
      <c r="WHC325" s="1"/>
      <c r="WHD325" s="1"/>
      <c r="WHE325" s="1"/>
      <c r="WHF325" s="1"/>
      <c r="WHG325" s="1"/>
      <c r="WHH325" s="1"/>
      <c r="WHI325" s="1"/>
      <c r="WHJ325" s="1"/>
      <c r="WHK325" s="1"/>
      <c r="WHL325" s="1"/>
      <c r="WHM325" s="1"/>
      <c r="WHN325" s="1"/>
      <c r="WHO325" s="1"/>
      <c r="WHP325" s="1"/>
      <c r="WHQ325" s="1"/>
      <c r="WHR325" s="1"/>
      <c r="WHS325" s="1"/>
      <c r="WHT325" s="1"/>
      <c r="WHU325" s="1"/>
      <c r="WHV325" s="1"/>
      <c r="WHW325" s="1"/>
      <c r="WHX325" s="1"/>
      <c r="WHY325" s="1"/>
      <c r="WHZ325" s="1"/>
      <c r="WIA325" s="1"/>
      <c r="WIB325" s="1"/>
      <c r="WIC325" s="1"/>
      <c r="WID325" s="1"/>
      <c r="WIE325" s="1"/>
      <c r="WIF325" s="1"/>
      <c r="WIG325" s="1"/>
      <c r="WIH325" s="1"/>
      <c r="WII325" s="1"/>
      <c r="WIJ325" s="1"/>
      <c r="WIK325" s="1"/>
      <c r="WIL325" s="1"/>
      <c r="WIM325" s="1"/>
      <c r="WIN325" s="1"/>
      <c r="WIO325" s="1"/>
      <c r="WIP325" s="1"/>
      <c r="WIQ325" s="1"/>
      <c r="WIR325" s="1"/>
      <c r="WIS325" s="1"/>
      <c r="WIT325" s="1"/>
      <c r="WIU325" s="1"/>
      <c r="WIV325" s="1"/>
      <c r="WIW325" s="1"/>
      <c r="WIX325" s="1"/>
      <c r="WIY325" s="1"/>
      <c r="WIZ325" s="1"/>
      <c r="WJA325" s="1"/>
      <c r="WJB325" s="1"/>
      <c r="WJC325" s="1"/>
      <c r="WJD325" s="1"/>
      <c r="WJE325" s="1"/>
      <c r="WJF325" s="1"/>
      <c r="WJG325" s="1"/>
      <c r="WJH325" s="1"/>
      <c r="WJI325" s="1"/>
      <c r="WJJ325" s="1"/>
      <c r="WJK325" s="1"/>
      <c r="WJL325" s="1"/>
      <c r="WJM325" s="1"/>
      <c r="WJN325" s="1"/>
      <c r="WJO325" s="1"/>
      <c r="WJP325" s="1"/>
      <c r="WJQ325" s="1"/>
      <c r="WJR325" s="1"/>
      <c r="WJS325" s="1"/>
      <c r="WJT325" s="1"/>
      <c r="WJU325" s="1"/>
      <c r="WJV325" s="1"/>
      <c r="WJW325" s="1"/>
      <c r="WJX325" s="1"/>
      <c r="WJY325" s="1"/>
      <c r="WJZ325" s="1"/>
      <c r="WKA325" s="1"/>
      <c r="WKB325" s="1"/>
      <c r="WKC325" s="1"/>
      <c r="WKD325" s="1"/>
      <c r="WKE325" s="1"/>
      <c r="WKF325" s="1"/>
      <c r="WKG325" s="1"/>
      <c r="WKH325" s="1"/>
      <c r="WKI325" s="1"/>
      <c r="WKJ325" s="1"/>
      <c r="WKK325" s="1"/>
      <c r="WKL325" s="1"/>
      <c r="WKM325" s="1"/>
      <c r="WKN325" s="1"/>
      <c r="WKO325" s="1"/>
      <c r="WKP325" s="1"/>
      <c r="WKQ325" s="1"/>
      <c r="WKR325" s="1"/>
      <c r="WKS325" s="1"/>
      <c r="WKT325" s="1"/>
      <c r="WKU325" s="1"/>
      <c r="WKV325" s="1"/>
      <c r="WKW325" s="1"/>
      <c r="WKX325" s="1"/>
      <c r="WKY325" s="1"/>
      <c r="WKZ325" s="1"/>
      <c r="WLA325" s="1"/>
      <c r="WLB325" s="1"/>
      <c r="WLC325" s="1"/>
      <c r="WLD325" s="1"/>
      <c r="WLE325" s="1"/>
      <c r="WLF325" s="1"/>
      <c r="WLG325" s="1"/>
      <c r="WLH325" s="1"/>
      <c r="WLI325" s="1"/>
      <c r="WLJ325" s="1"/>
      <c r="WLK325" s="1"/>
      <c r="WLL325" s="1"/>
      <c r="WLM325" s="1"/>
      <c r="WLN325" s="1"/>
      <c r="WLO325" s="1"/>
      <c r="WLP325" s="1"/>
      <c r="WLQ325" s="1"/>
      <c r="WLR325" s="1"/>
      <c r="WLS325" s="1"/>
      <c r="WLT325" s="1"/>
      <c r="WLU325" s="1"/>
      <c r="WLV325" s="1"/>
      <c r="WLW325" s="1"/>
      <c r="WLX325" s="1"/>
      <c r="WLY325" s="1"/>
      <c r="WLZ325" s="1"/>
      <c r="WMA325" s="1"/>
      <c r="WMB325" s="1"/>
      <c r="WMC325" s="1"/>
      <c r="WMD325" s="1"/>
      <c r="WME325" s="1"/>
      <c r="WMF325" s="1"/>
      <c r="WMG325" s="1"/>
      <c r="WMH325" s="1"/>
      <c r="WMI325" s="1"/>
      <c r="WMJ325" s="1"/>
      <c r="WMK325" s="1"/>
      <c r="WML325" s="1"/>
      <c r="WMM325" s="1"/>
      <c r="WMN325" s="1"/>
      <c r="WMO325" s="1"/>
      <c r="WMP325" s="1"/>
      <c r="WMQ325" s="1"/>
      <c r="WMR325" s="1"/>
      <c r="WMS325" s="1"/>
      <c r="WMT325" s="1"/>
      <c r="WMU325" s="1"/>
      <c r="WMV325" s="1"/>
      <c r="WMW325" s="1"/>
      <c r="WMX325" s="1"/>
      <c r="WMY325" s="1"/>
      <c r="WMZ325" s="1"/>
      <c r="WNA325" s="1"/>
      <c r="WNB325" s="1"/>
      <c r="WNC325" s="1"/>
      <c r="WND325" s="1"/>
      <c r="WNE325" s="1"/>
      <c r="WNF325" s="1"/>
      <c r="WNG325" s="1"/>
      <c r="WNH325" s="1"/>
      <c r="WNI325" s="1"/>
      <c r="WNJ325" s="1"/>
      <c r="WNK325" s="1"/>
      <c r="WNL325" s="1"/>
      <c r="WNM325" s="1"/>
      <c r="WNN325" s="1"/>
      <c r="WNO325" s="1"/>
      <c r="WNP325" s="1"/>
      <c r="WNQ325" s="1"/>
      <c r="WNR325" s="1"/>
      <c r="WNS325" s="1"/>
      <c r="WNT325" s="1"/>
      <c r="WNU325" s="1"/>
      <c r="WNV325" s="1"/>
      <c r="WNW325" s="1"/>
      <c r="WNX325" s="1"/>
      <c r="WNY325" s="1"/>
      <c r="WNZ325" s="1"/>
      <c r="WOA325" s="1"/>
      <c r="WOB325" s="1"/>
      <c r="WOC325" s="1"/>
      <c r="WOD325" s="1"/>
      <c r="WOE325" s="1"/>
      <c r="WOF325" s="1"/>
      <c r="WOG325" s="1"/>
      <c r="WOH325" s="1"/>
      <c r="WOI325" s="1"/>
      <c r="WOJ325" s="1"/>
      <c r="WOK325" s="1"/>
      <c r="WOL325" s="1"/>
      <c r="WOM325" s="1"/>
      <c r="WON325" s="1"/>
      <c r="WOO325" s="1"/>
      <c r="WOP325" s="1"/>
      <c r="WOQ325" s="1"/>
      <c r="WOR325" s="1"/>
      <c r="WOS325" s="1"/>
      <c r="WOT325" s="1"/>
      <c r="WOU325" s="1"/>
      <c r="WOV325" s="1"/>
      <c r="WOW325" s="1"/>
      <c r="WOX325" s="1"/>
      <c r="WOY325" s="1"/>
      <c r="WOZ325" s="1"/>
      <c r="WPA325" s="1"/>
      <c r="WPB325" s="1"/>
      <c r="WPC325" s="1"/>
      <c r="WPD325" s="1"/>
      <c r="WPE325" s="1"/>
      <c r="WPF325" s="1"/>
      <c r="WPG325" s="1"/>
      <c r="WPH325" s="1"/>
      <c r="WPI325" s="1"/>
      <c r="WPJ325" s="1"/>
      <c r="WPK325" s="1"/>
      <c r="WPL325" s="1"/>
      <c r="WPM325" s="1"/>
      <c r="WPN325" s="1"/>
      <c r="WPO325" s="1"/>
      <c r="WPP325" s="1"/>
      <c r="WPQ325" s="1"/>
      <c r="WPR325" s="1"/>
      <c r="WPS325" s="1"/>
      <c r="WPT325" s="1"/>
      <c r="WPU325" s="1"/>
      <c r="WPV325" s="1"/>
      <c r="WPW325" s="1"/>
      <c r="WPX325" s="1"/>
      <c r="WPY325" s="1"/>
      <c r="WPZ325" s="1"/>
      <c r="WQA325" s="1"/>
      <c r="WQB325" s="1"/>
      <c r="WQC325" s="1"/>
      <c r="WQD325" s="1"/>
      <c r="WQE325" s="1"/>
      <c r="WQF325" s="1"/>
      <c r="WQG325" s="1"/>
      <c r="WQH325" s="1"/>
      <c r="WQI325" s="1"/>
      <c r="WQJ325" s="1"/>
      <c r="WQK325" s="1"/>
      <c r="WQL325" s="1"/>
      <c r="WQM325" s="1"/>
      <c r="WQN325" s="1"/>
      <c r="WQO325" s="1"/>
      <c r="WQP325" s="1"/>
      <c r="WQQ325" s="1"/>
      <c r="WQR325" s="1"/>
      <c r="WQS325" s="1"/>
      <c r="WQT325" s="1"/>
      <c r="WQU325" s="1"/>
      <c r="WQV325" s="1"/>
      <c r="WQW325" s="1"/>
      <c r="WQX325" s="1"/>
      <c r="WQY325" s="1"/>
      <c r="WQZ325" s="1"/>
      <c r="WRA325" s="1"/>
      <c r="WRB325" s="1"/>
      <c r="WRC325" s="1"/>
      <c r="WRD325" s="1"/>
      <c r="WRE325" s="1"/>
      <c r="WRF325" s="1"/>
      <c r="WRG325" s="1"/>
      <c r="WRH325" s="1"/>
      <c r="WRI325" s="1"/>
      <c r="WRJ325" s="1"/>
      <c r="WRK325" s="1"/>
      <c r="WRL325" s="1"/>
      <c r="WRM325" s="1"/>
      <c r="WRN325" s="1"/>
      <c r="WRO325" s="1"/>
      <c r="WRP325" s="1"/>
      <c r="WRQ325" s="1"/>
      <c r="WRR325" s="1"/>
      <c r="WRS325" s="1"/>
      <c r="WRT325" s="1"/>
      <c r="WRU325" s="1"/>
      <c r="WRV325" s="1"/>
      <c r="WRW325" s="1"/>
      <c r="WRX325" s="1"/>
      <c r="WRY325" s="1"/>
      <c r="WRZ325" s="1"/>
      <c r="WSA325" s="1"/>
      <c r="WSB325" s="1"/>
      <c r="WSC325" s="1"/>
      <c r="WSD325" s="1"/>
      <c r="WSE325" s="1"/>
      <c r="WSF325" s="1"/>
      <c r="WSG325" s="1"/>
      <c r="WSH325" s="1"/>
      <c r="WSI325" s="1"/>
      <c r="WSJ325" s="1"/>
      <c r="WSK325" s="1"/>
      <c r="WSL325" s="1"/>
      <c r="WSM325" s="1"/>
      <c r="WSN325" s="1"/>
      <c r="WSO325" s="1"/>
      <c r="WSP325" s="1"/>
      <c r="WSQ325" s="1"/>
      <c r="WSR325" s="1"/>
      <c r="WSS325" s="1"/>
      <c r="WST325" s="1"/>
      <c r="WSU325" s="1"/>
      <c r="WSV325" s="1"/>
      <c r="WSW325" s="1"/>
      <c r="WSX325" s="1"/>
      <c r="WSY325" s="1"/>
      <c r="WSZ325" s="1"/>
      <c r="WTA325" s="1"/>
      <c r="WTB325" s="1"/>
      <c r="WTC325" s="1"/>
      <c r="WTD325" s="1"/>
      <c r="WTE325" s="1"/>
      <c r="WTF325" s="1"/>
      <c r="WTG325" s="1"/>
      <c r="WTH325" s="1"/>
      <c r="WTI325" s="1"/>
      <c r="WTJ325" s="1"/>
      <c r="WTK325" s="1"/>
      <c r="WTL325" s="1"/>
      <c r="WTM325" s="1"/>
      <c r="WTN325" s="1"/>
      <c r="WTO325" s="1"/>
      <c r="WTP325" s="1"/>
      <c r="WTQ325" s="1"/>
      <c r="WTR325" s="1"/>
      <c r="WTS325" s="1"/>
      <c r="WTT325" s="1"/>
      <c r="WTU325" s="1"/>
      <c r="WTV325" s="1"/>
      <c r="WTW325" s="1"/>
      <c r="WTX325" s="1"/>
      <c r="WTY325" s="1"/>
      <c r="WTZ325" s="1"/>
      <c r="WUA325" s="1"/>
      <c r="WUB325" s="1"/>
      <c r="WUC325" s="1"/>
      <c r="WUD325" s="1"/>
      <c r="WUE325" s="1"/>
      <c r="WUF325" s="1"/>
      <c r="WUG325" s="1"/>
      <c r="WUH325" s="1"/>
      <c r="WUI325" s="1"/>
      <c r="WUJ325" s="1"/>
      <c r="WUK325" s="1"/>
      <c r="WUL325" s="1"/>
      <c r="WUM325" s="1"/>
      <c r="WUN325" s="1"/>
      <c r="WUO325" s="1"/>
      <c r="WUP325" s="1"/>
      <c r="WUQ325" s="1"/>
      <c r="WUR325" s="1"/>
      <c r="WUS325" s="1"/>
      <c r="WUT325" s="1"/>
      <c r="WUU325" s="1"/>
      <c r="WUV325" s="1"/>
      <c r="WUW325" s="1"/>
      <c r="WUX325" s="1"/>
      <c r="WUY325" s="1"/>
      <c r="WUZ325" s="1"/>
      <c r="WVA325" s="1"/>
      <c r="WVB325" s="1"/>
      <c r="WVC325" s="1"/>
      <c r="WVD325" s="1"/>
      <c r="WVE325" s="1"/>
      <c r="WVF325" s="1"/>
      <c r="WVG325" s="1"/>
      <c r="WVH325" s="1"/>
      <c r="WVI325" s="1"/>
      <c r="WVJ325" s="1"/>
      <c r="WVK325" s="1"/>
      <c r="WVL325" s="1"/>
      <c r="WVM325" s="1"/>
      <c r="WVN325" s="1"/>
      <c r="WVO325" s="1"/>
      <c r="WVP325" s="1"/>
      <c r="WVQ325" s="1"/>
      <c r="WVR325" s="1"/>
      <c r="WVS325" s="1"/>
      <c r="WVT325" s="1"/>
      <c r="WVU325" s="1"/>
      <c r="WVV325" s="1"/>
      <c r="WVW325" s="1"/>
      <c r="WVX325" s="1"/>
      <c r="WVY325" s="1"/>
      <c r="WVZ325" s="1"/>
      <c r="WWA325" s="1"/>
      <c r="WWB325" s="1"/>
      <c r="WWC325" s="1"/>
      <c r="WWD325" s="1"/>
      <c r="WWE325" s="1"/>
      <c r="WWF325" s="1"/>
      <c r="WWG325" s="1"/>
      <c r="WWH325" s="1"/>
      <c r="WWI325" s="1"/>
      <c r="WWJ325" s="1"/>
      <c r="WWK325" s="1"/>
      <c r="WWL325" s="1"/>
      <c r="WWM325" s="1"/>
      <c r="WWN325" s="1"/>
      <c r="WWO325" s="1"/>
      <c r="WWP325" s="1"/>
      <c r="WWQ325" s="1"/>
      <c r="WWR325" s="1"/>
      <c r="WWS325" s="1"/>
      <c r="WWT325" s="1"/>
      <c r="WWU325" s="1"/>
      <c r="WWV325" s="1"/>
      <c r="WWW325" s="1"/>
      <c r="WWX325" s="1"/>
      <c r="WWY325" s="1"/>
      <c r="WWZ325" s="1"/>
      <c r="WXA325" s="1"/>
      <c r="WXB325" s="1"/>
      <c r="WXC325" s="1"/>
      <c r="WXD325" s="1"/>
      <c r="WXE325" s="1"/>
      <c r="WXF325" s="1"/>
      <c r="WXG325" s="1"/>
      <c r="WXH325" s="1"/>
      <c r="WXI325" s="1"/>
      <c r="WXJ325" s="1"/>
      <c r="WXK325" s="1"/>
      <c r="WXL325" s="1"/>
      <c r="WXM325" s="1"/>
      <c r="WXN325" s="1"/>
      <c r="WXO325" s="1"/>
      <c r="WXP325" s="1"/>
      <c r="WXQ325" s="1"/>
      <c r="WXR325" s="1"/>
      <c r="WXS325" s="1"/>
      <c r="WXT325" s="1"/>
      <c r="WXU325" s="1"/>
      <c r="WXV325" s="1"/>
      <c r="WXW325" s="1"/>
      <c r="WXX325" s="1"/>
      <c r="WXY325" s="1"/>
      <c r="WXZ325" s="1"/>
      <c r="WYA325" s="1"/>
      <c r="WYB325" s="1"/>
      <c r="WYC325" s="1"/>
      <c r="WYD325" s="1"/>
      <c r="WYE325" s="1"/>
      <c r="WYF325" s="1"/>
      <c r="WYG325" s="1"/>
      <c r="WYH325" s="1"/>
      <c r="WYI325" s="1"/>
      <c r="WYJ325" s="1"/>
      <c r="WYK325" s="1"/>
      <c r="WYL325" s="1"/>
      <c r="WYM325" s="1"/>
      <c r="WYN325" s="1"/>
      <c r="WYO325" s="1"/>
      <c r="WYP325" s="1"/>
      <c r="WYQ325" s="1"/>
      <c r="WYR325" s="1"/>
      <c r="WYS325" s="1"/>
      <c r="WYT325" s="1"/>
      <c r="WYU325" s="1"/>
      <c r="WYV325" s="1"/>
      <c r="WYW325" s="1"/>
      <c r="WYX325" s="1"/>
      <c r="WYY325" s="1"/>
      <c r="WYZ325" s="1"/>
      <c r="WZA325" s="1"/>
      <c r="WZB325" s="1"/>
      <c r="WZC325" s="1"/>
      <c r="WZD325" s="1"/>
      <c r="WZE325" s="1"/>
      <c r="WZF325" s="1"/>
      <c r="WZG325" s="1"/>
      <c r="WZH325" s="1"/>
      <c r="WZI325" s="1"/>
      <c r="WZJ325" s="1"/>
      <c r="WZK325" s="1"/>
      <c r="WZL325" s="1"/>
      <c r="WZM325" s="1"/>
      <c r="WZN325" s="1"/>
      <c r="WZO325" s="1"/>
      <c r="WZP325" s="1"/>
      <c r="WZQ325" s="1"/>
      <c r="WZR325" s="1"/>
      <c r="WZS325" s="1"/>
      <c r="WZT325" s="1"/>
      <c r="WZU325" s="1"/>
      <c r="WZV325" s="1"/>
      <c r="WZW325" s="1"/>
      <c r="WZX325" s="1"/>
      <c r="WZY325" s="1"/>
      <c r="WZZ325" s="1"/>
      <c r="XAA325" s="1"/>
      <c r="XAB325" s="1"/>
      <c r="XAC325" s="1"/>
      <c r="XAD325" s="1"/>
      <c r="XAE325" s="1"/>
      <c r="XAF325" s="1"/>
      <c r="XAG325" s="1"/>
      <c r="XAH325" s="1"/>
      <c r="XAI325" s="1"/>
      <c r="XAJ325" s="1"/>
      <c r="XAK325" s="1"/>
      <c r="XAL325" s="1"/>
      <c r="XAM325" s="1"/>
      <c r="XAN325" s="1"/>
      <c r="XAO325" s="1"/>
      <c r="XAP325" s="1"/>
      <c r="XAQ325" s="1"/>
      <c r="XAR325" s="1"/>
      <c r="XAS325" s="1"/>
      <c r="XAT325" s="1"/>
      <c r="XAU325" s="1"/>
      <c r="XAV325" s="1"/>
      <c r="XAW325" s="1"/>
      <c r="XAX325" s="1"/>
      <c r="XAY325" s="1"/>
      <c r="XAZ325" s="1"/>
      <c r="XBA325" s="1"/>
      <c r="XBB325" s="1"/>
      <c r="XBC325" s="1"/>
      <c r="XBD325" s="1"/>
      <c r="XBE325" s="1"/>
      <c r="XBF325" s="1"/>
      <c r="XBG325" s="1"/>
      <c r="XBH325" s="1"/>
      <c r="XBI325" s="1"/>
      <c r="XBJ325" s="1"/>
      <c r="XBK325" s="1"/>
      <c r="XBL325" s="1"/>
      <c r="XBM325" s="1"/>
      <c r="XBN325" s="1"/>
      <c r="XBO325" s="1"/>
      <c r="XBP325" s="1"/>
      <c r="XBQ325" s="1"/>
      <c r="XBR325" s="1"/>
      <c r="XBS325" s="1"/>
      <c r="XBT325" s="1"/>
      <c r="XBU325" s="1"/>
      <c r="XBV325" s="1"/>
      <c r="XBW325" s="1"/>
      <c r="XBX325" s="1"/>
      <c r="XBY325" s="1"/>
      <c r="XBZ325" s="1"/>
      <c r="XCA325" s="1"/>
      <c r="XCB325" s="1"/>
      <c r="XCC325" s="1"/>
      <c r="XCD325" s="1"/>
      <c r="XCE325" s="1"/>
      <c r="XCF325" s="1"/>
      <c r="XCG325" s="1"/>
      <c r="XCH325" s="1"/>
      <c r="XCI325" s="1"/>
      <c r="XCJ325" s="1"/>
      <c r="XCK325" s="1"/>
      <c r="XCL325" s="1"/>
      <c r="XCM325" s="1"/>
      <c r="XCN325" s="1"/>
      <c r="XCO325" s="1"/>
      <c r="XCP325" s="1"/>
      <c r="XCQ325" s="1"/>
      <c r="XCR325" s="1"/>
      <c r="XCS325" s="1"/>
      <c r="XCT325" s="1"/>
      <c r="XCU325" s="1"/>
      <c r="XCV325" s="1"/>
      <c r="XCW325" s="1"/>
      <c r="XCX325" s="1"/>
      <c r="XCY325" s="1"/>
      <c r="XCZ325" s="1"/>
      <c r="XDA325" s="1"/>
      <c r="XDB325" s="1"/>
      <c r="XDC325" s="1"/>
      <c r="XDD325" s="1"/>
      <c r="XDE325" s="1"/>
    </row>
    <row r="326" spans="1:16333" s="2" customFormat="1" ht="14.5" x14ac:dyDescent="0.35">
      <c r="A326" s="1" t="str">
        <f t="shared" si="30"/>
        <v>U20</v>
      </c>
      <c r="B326" s="2">
        <v>300</v>
      </c>
      <c r="C326" s="1" t="s">
        <v>40</v>
      </c>
      <c r="D326" s="1" t="s">
        <v>41</v>
      </c>
      <c r="E326" s="19" t="s">
        <v>12</v>
      </c>
      <c r="F326" s="20">
        <v>34.99</v>
      </c>
      <c r="G326" s="26">
        <v>43614</v>
      </c>
      <c r="H326" s="1" t="s">
        <v>349</v>
      </c>
      <c r="I326" s="1" t="s">
        <v>407</v>
      </c>
      <c r="J326" s="15" t="str">
        <f t="shared" si="31"/>
        <v/>
      </c>
      <c r="K326" s="15" t="str">
        <f>IF(AND(B326=100, OR(AND(E326='club records'!$B$6, F326&lt;='club records'!$C$6), AND(E326='club records'!$B$7, F326&lt;='club records'!$C$7), AND(E326='club records'!$B$8, F326&lt;='club records'!$C$8), AND(E326='club records'!$B$9, F326&lt;='club records'!$C$9), AND(E326='club records'!$B$10, F326&lt;='club records'!$C$10))), "CR", " ")</f>
        <v xml:space="preserve"> </v>
      </c>
      <c r="L326" s="15" t="str">
        <f>IF(AND(B326=200, OR(AND(E326='club records'!$B$11, F326&lt;='club records'!$C$11), AND(E326='club records'!$B$12, F326&lt;='club records'!$C$12), AND(E326='club records'!$B$13, F326&lt;='club records'!$C$13), AND(E326='club records'!$B$14, F326&lt;='club records'!$C$14), AND(E326='club records'!$B$15, F326&lt;='club records'!$C$15))), "CR", " ")</f>
        <v xml:space="preserve"> </v>
      </c>
      <c r="M326" s="15" t="str">
        <f>IF(AND(B326=300, OR(AND(E326='club records'!$B$16, F326&lt;='club records'!$C$16), AND(E326='club records'!$B$17, F326&lt;='club records'!$C$17))), "CR", " ")</f>
        <v xml:space="preserve"> </v>
      </c>
      <c r="N326" s="15" t="str">
        <f>IF(AND(B326=400, OR(AND(E326='club records'!$B$18, F326&lt;='club records'!$C$18), AND(E326='club records'!$B$19, F326&lt;='club records'!$C$19), AND(E326='club records'!$B$20, F326&lt;='club records'!$C$20), AND(E326='club records'!$B$21, F326&lt;='club records'!$C$21))), "CR", " ")</f>
        <v xml:space="preserve"> </v>
      </c>
      <c r="O326" s="15" t="str">
        <f>IF(AND(B326=800, OR(AND(E326='club records'!$B$22, F326&lt;='club records'!$C$22), AND(E326='club records'!$B$23, F326&lt;='club records'!$C$23), AND(E326='club records'!$B$24, F326&lt;='club records'!$C$24), AND(E326='club records'!$B$25, F326&lt;='club records'!$C$25), AND(E326='club records'!$B$26, F326&lt;='club records'!$C$26))), "CR", " ")</f>
        <v xml:space="preserve"> </v>
      </c>
      <c r="P326" s="15" t="str">
        <f>IF(AND(B326=1000, OR(AND(E326='club records'!$B$27, F326&lt;='club records'!$C$27), AND(E326='club records'!$B$28, F326&lt;='club records'!$C$28))), "CR", " ")</f>
        <v xml:space="preserve"> </v>
      </c>
      <c r="Q326" s="15" t="str">
        <f>IF(AND(B326=1500, OR(AND(E326='club records'!$B$29, F326&lt;='club records'!$C$29), AND(E326='club records'!$B$30, F326&lt;='club records'!$C$30), AND(E326='club records'!$B$31, F326&lt;='club records'!$C$31), AND(E326='club records'!$B$32, F326&lt;='club records'!$C$32), AND(E326='club records'!$B$33, F326&lt;='club records'!$C$33))), "CR", " ")</f>
        <v xml:space="preserve"> </v>
      </c>
      <c r="R326" s="15" t="str">
        <f>IF(AND(B326="1600 (Mile)",OR(AND(E326='club records'!$B$34,F326&lt;='club records'!$C$34),AND(E326='club records'!$B$35,F326&lt;='club records'!$C$35),AND(E326='club records'!$B$36,F326&lt;='club records'!$C$36),AND(E326='club records'!$B$37,F326&lt;='club records'!$C$37))),"CR"," ")</f>
        <v xml:space="preserve"> </v>
      </c>
      <c r="S326" s="15" t="str">
        <f>IF(AND(B326=3000, OR(AND(E326='club records'!$B$38, F326&lt;='club records'!$C$38), AND(E326='club records'!$B$39, F326&lt;='club records'!$C$39), AND(E326='club records'!$B$40, F326&lt;='club records'!$C$40), AND(E326='club records'!$B$41, F326&lt;='club records'!$C$41))), "CR", " ")</f>
        <v xml:space="preserve"> </v>
      </c>
      <c r="T326" s="15" t="str">
        <f>IF(AND(B326=5000, OR(AND(E326='club records'!$B$42, F326&lt;='club records'!$C$42), AND(E326='club records'!$B$43, F326&lt;='club records'!$C$43))), "CR", " ")</f>
        <v xml:space="preserve"> </v>
      </c>
      <c r="U326" s="14" t="str">
        <f>IF(AND(B326=10000, OR(AND(E326='club records'!$B$44, F326&lt;='club records'!$C$44), AND(E326='club records'!$B$45, F326&lt;='club records'!$C$45))), "CR", " ")</f>
        <v xml:space="preserve"> </v>
      </c>
      <c r="V326" s="14" t="str">
        <f>IF(AND(B326="high jump", OR(AND(E326='club records'!$F$1, F326&gt;='club records'!$G$1), AND(E326='club records'!$F$2, F326&gt;='club records'!$G$2), AND(E326='club records'!$F$3, F326&gt;='club records'!$G$3), AND(E326='club records'!$F$4, F326&gt;='club records'!$G$4), AND(E326='club records'!$F$5, F326&gt;='club records'!$G$5))), "CR", " ")</f>
        <v xml:space="preserve"> </v>
      </c>
      <c r="W326" s="14" t="str">
        <f>IF(AND(B326="long jump", OR(AND(E326='club records'!$F$6, F326&gt;='club records'!$G$6), AND(E326='club records'!$F$7, F326&gt;='club records'!$G$7), AND(E326='club records'!$F$8, F326&gt;='club records'!$G$8), AND(E326='club records'!$F$9, F326&gt;='club records'!$G$9), AND(E326='club records'!$F$10, F326&gt;='club records'!$G$10))), "CR", " ")</f>
        <v xml:space="preserve"> </v>
      </c>
      <c r="X326" s="14" t="str">
        <f>IF(AND(B326="triple jump", OR(AND(E326='club records'!$F$11, F326&gt;='club records'!$G$11), AND(E326='club records'!$F$12, F326&gt;='club records'!$G$12), AND(E326='club records'!$F$13, F326&gt;='club records'!$G$13), AND(E326='club records'!$F$14, F326&gt;='club records'!$G$14), AND(E326='club records'!$F$15, F326&gt;='club records'!$G$15))), "CR", " ")</f>
        <v xml:space="preserve"> </v>
      </c>
      <c r="Y326" s="14" t="str">
        <f>IF(AND(B326="pole vault", OR(AND(E326='club records'!$F$16, F326&gt;='club records'!$G$16), AND(E326='club records'!$F$17, F326&gt;='club records'!$G$17), AND(E326='club records'!$F$18, F326&gt;='club records'!$G$18), AND(E326='club records'!$F$19, F326&gt;='club records'!$G$19), AND(E326='club records'!$F$20, F326&gt;='club records'!$G$20))), "CR", " ")</f>
        <v xml:space="preserve"> </v>
      </c>
      <c r="Z326" s="14" t="str">
        <f>IF(AND(B326="discus 1", E326='club records'!$F$21, F326&gt;='club records'!$G$21), "CR", " ")</f>
        <v xml:space="preserve"> </v>
      </c>
      <c r="AA326" s="14" t="str">
        <f>IF(AND(B326="discus 1.25", E326='club records'!$F$22, F326&gt;='club records'!$G$22), "CR", " ")</f>
        <v xml:space="preserve"> </v>
      </c>
      <c r="AB326" s="14" t="str">
        <f>IF(AND(B326="discus 1.5", E326='club records'!$F$23, F326&gt;='club records'!$G$23), "CR", " ")</f>
        <v xml:space="preserve"> </v>
      </c>
      <c r="AC326" s="14" t="str">
        <f>IF(AND(B326="discus 1.75", E326='club records'!$F$24, F326&gt;='club records'!$G$24), "CR", " ")</f>
        <v xml:space="preserve"> </v>
      </c>
      <c r="AD326" s="14" t="str">
        <f>IF(AND(B326="discus 2", E326='club records'!$F$25, F326&gt;='club records'!$G$25), "CR", " ")</f>
        <v xml:space="preserve"> </v>
      </c>
      <c r="AE326" s="14" t="str">
        <f>IF(AND(B326="hammer 4", E326='club records'!$F$27, F326&gt;='club records'!$G$27), "CR", " ")</f>
        <v xml:space="preserve"> </v>
      </c>
      <c r="AF326" s="14" t="str">
        <f>IF(AND(B326="hammer 5", E326='club records'!$F$28, F326&gt;='club records'!$G$28), "CR", " ")</f>
        <v xml:space="preserve"> </v>
      </c>
      <c r="AG326" s="14" t="str">
        <f>IF(AND(B326="hammer 6", E326='club records'!$F$29, F326&gt;='club records'!$G$29), "CR", " ")</f>
        <v xml:space="preserve"> </v>
      </c>
      <c r="AH326" s="14" t="str">
        <f>IF(AND(B326="hammer 7.26", E326='club records'!$F$30, F326&gt;='club records'!$G$30), "CR", " ")</f>
        <v xml:space="preserve"> </v>
      </c>
      <c r="AI326" s="14" t="str">
        <f>IF(AND(B326="javelin 400", E326='club records'!$F$31, F326&gt;='club records'!$G$31), "CR", " ")</f>
        <v xml:space="preserve"> </v>
      </c>
      <c r="AJ326" s="14" t="str">
        <f>IF(AND(B326="javelin 600", E326='club records'!$F$32, F326&gt;='club records'!$G$32), "CR", " ")</f>
        <v xml:space="preserve"> </v>
      </c>
      <c r="AK326" s="14" t="str">
        <f>IF(AND(B326="javelin 700", E326='club records'!$F$33, F326&gt;='club records'!$G$33), "CR", " ")</f>
        <v xml:space="preserve"> </v>
      </c>
      <c r="AL326" s="14" t="str">
        <f>IF(AND(B326="javelin 800", OR(AND(E326='club records'!$F$34, F326&gt;='club records'!$G$34), AND(E326='club records'!$F$35, F326&gt;='club records'!$G$35))), "CR", " ")</f>
        <v xml:space="preserve"> </v>
      </c>
      <c r="AM326" s="14" t="str">
        <f>IF(AND(B326="shot 3", E326='club records'!$F$36, F326&gt;='club records'!$G$36), "CR", " ")</f>
        <v xml:space="preserve"> </v>
      </c>
      <c r="AN326" s="14" t="str">
        <f>IF(AND(B326="shot 4", E326='club records'!$F$37, F326&gt;='club records'!$G$37), "CR", " ")</f>
        <v xml:space="preserve"> </v>
      </c>
      <c r="AO326" s="14" t="str">
        <f>IF(AND(B326="shot 5", E326='club records'!$F$38, F326&gt;='club records'!$G$38), "CR", " ")</f>
        <v xml:space="preserve"> </v>
      </c>
      <c r="AP326" s="14" t="str">
        <f>IF(AND(B326="shot 6", E326='club records'!$F$39, F326&gt;='club records'!$G$39), "CR", " ")</f>
        <v xml:space="preserve"> </v>
      </c>
      <c r="AQ326" s="14" t="str">
        <f>IF(AND(B326="shot 7.26", E326='club records'!$F$40, F326&gt;='club records'!$G$40), "CR", " ")</f>
        <v xml:space="preserve"> </v>
      </c>
      <c r="AR326" s="14" t="str">
        <f>IF(AND(B326="60H",OR(AND(E326='club records'!$J$1,F326&lt;='club records'!$K$1),AND(E326='club records'!$J$2,F326&lt;='club records'!$K$2),AND(E326='club records'!$J$3,F326&lt;='club records'!$K$3),AND(E326='club records'!$J$4,F326&lt;='club records'!$K$4),AND(E326='club records'!$J$5,F326&lt;='club records'!$K$5))),"CR"," ")</f>
        <v xml:space="preserve"> </v>
      </c>
      <c r="AS326" s="14" t="str">
        <f>IF(AND(B326="75H", AND(E326='club records'!$J$6, F326&lt;='club records'!$K$6)), "CR", " ")</f>
        <v xml:space="preserve"> </v>
      </c>
      <c r="AT326" s="14" t="str">
        <f>IF(AND(B326="80H", AND(E326='club records'!$J$7, F326&lt;='club records'!$K$7)), "CR", " ")</f>
        <v xml:space="preserve"> </v>
      </c>
      <c r="AU326" s="14" t="str">
        <f>IF(AND(B326="100H", AND(E326='club records'!$J$8, F326&lt;='club records'!$K$8)), "CR", " ")</f>
        <v xml:space="preserve"> </v>
      </c>
      <c r="AV326" s="14" t="str">
        <f>IF(AND(B326="110H", OR(AND(E326='club records'!$J$9, F326&lt;='club records'!$K$9), AND(E326='club records'!$J$10, F326&lt;='club records'!$K$10))), "CR", " ")</f>
        <v xml:space="preserve"> </v>
      </c>
      <c r="AW326" s="14" t="str">
        <f>IF(AND(B326="400H", OR(AND(E326='club records'!$J$11, F326&lt;='club records'!$K$11), AND(E326='club records'!$J$12, F326&lt;='club records'!$K$12), AND(E326='club records'!$J$13, F326&lt;='club records'!$K$13), AND(E326='club records'!$J$14, F326&lt;='club records'!$K$14))), "CR", " ")</f>
        <v xml:space="preserve"> </v>
      </c>
      <c r="AX326" s="14" t="str">
        <f>IF(AND(B326="1500SC", AND(E326='club records'!$J$15, F326&lt;='club records'!$K$15)), "CR", " ")</f>
        <v xml:space="preserve"> </v>
      </c>
      <c r="AY326" s="14" t="str">
        <f>IF(AND(B326="2000SC", OR(AND(E326='club records'!$J$17, F326&lt;='club records'!$K$17), AND(E326='club records'!$J$18, F326&lt;='club records'!$K$18))), "CR", " ")</f>
        <v xml:space="preserve"> </v>
      </c>
      <c r="AZ326" s="14" t="str">
        <f>IF(AND(B326="3000SC", OR(AND(E326='club records'!$J$20, F326&lt;='club records'!$K$20), AND(E326='club records'!$J$21, F326&lt;='club records'!$K$21))), "CR", " ")</f>
        <v xml:space="preserve"> </v>
      </c>
      <c r="BA326" s="15" t="str">
        <f>IF(AND(B326="4x100", OR(AND(E326='club records'!$N$1, F326&lt;='club records'!$O$1), AND(E326='club records'!$N$2, F326&lt;='club records'!$O$2), AND(E326='club records'!$N$3, F326&lt;='club records'!$O$3), AND(E326='club records'!$N$4, F326&lt;='club records'!$O$4), AND(E326='club records'!$N$5, F326&lt;='club records'!$O$5))), "CR", " ")</f>
        <v xml:space="preserve"> </v>
      </c>
      <c r="BB326" s="15" t="str">
        <f>IF(AND(B326="4x200", OR(AND(E326='club records'!$N$6, F326&lt;='club records'!$O$6), AND(E326='club records'!$N$7, F326&lt;='club records'!$O$7), AND(E326='club records'!$N$8, F326&lt;='club records'!$O$8), AND(E326='club records'!$N$9, F326&lt;='club records'!$O$9), AND(E326='club records'!$N$10, F326&lt;='club records'!$O$10))), "CR", " ")</f>
        <v xml:space="preserve"> </v>
      </c>
      <c r="BC326" s="15" t="str">
        <f>IF(AND(B326="4x300", AND(E326='club records'!$N$11, F326&lt;='club records'!$O$11)), "CR", " ")</f>
        <v xml:space="preserve"> </v>
      </c>
      <c r="BD326" s="15" t="str">
        <f>IF(AND(B326="4x400", OR(AND(E326='club records'!$N$12, F326&lt;='club records'!$O$12), AND(E326='club records'!$N$13, F326&lt;='club records'!$O$13), AND(E326='club records'!$N$14, F326&lt;='club records'!$O$14), AND(E326='club records'!$N$15, F326&lt;='club records'!$O$15))), "CR", " ")</f>
        <v xml:space="preserve"> </v>
      </c>
      <c r="BE326" s="15" t="str">
        <f>IF(AND(B326="3x800", OR(AND(E326='club records'!$N$16, F326&lt;='club records'!$O$16), AND(E326='club records'!$N$17, F326&lt;='club records'!$O$17), AND(E326='club records'!$N$18, F326&lt;='club records'!$O$18))), "CR", " ")</f>
        <v xml:space="preserve"> </v>
      </c>
      <c r="BF326" s="15" t="str">
        <f>IF(AND(B326="pentathlon", OR(AND(E326='club records'!$N$21, F326&gt;='club records'!$O$21), AND(E326='club records'!$N$22, F326&gt;='club records'!$O$22),AND(E326='club records'!$N$23, F326&gt;='club records'!$O$23),AND(E326='club records'!$N$24, F326&gt;='club records'!$O$24))), "CR", " ")</f>
        <v xml:space="preserve"> </v>
      </c>
      <c r="BG326" s="15" t="str">
        <f>IF(AND(B326="heptathlon", OR(AND(E326='club records'!$N$26, F326&gt;='club records'!$O$26), AND(E326='club records'!$N$27, F326&gt;='club records'!$O$27))), "CR", " ")</f>
        <v xml:space="preserve"> </v>
      </c>
      <c r="BH326" s="15" t="str">
        <f>IF(AND(B326="decathlon", OR(AND(E326='club records'!$N$29, F326&gt;='club records'!$O$29), AND(E326='club records'!$N$30, F326&gt;='club records'!$O$30),AND(E326='club records'!$N$31, F326&gt;='club records'!$O$31))), "CR", " ")</f>
        <v xml:space="preserve"> </v>
      </c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  <c r="ANR326" s="1"/>
      <c r="ANS326" s="1"/>
      <c r="ANT326" s="1"/>
      <c r="ANU326" s="1"/>
      <c r="ANV326" s="1"/>
      <c r="ANW326" s="1"/>
      <c r="ANX326" s="1"/>
      <c r="ANY326" s="1"/>
      <c r="ANZ326" s="1"/>
      <c r="AOA326" s="1"/>
      <c r="AOB326" s="1"/>
      <c r="AOC326" s="1"/>
      <c r="AOD326" s="1"/>
      <c r="AOE326" s="1"/>
      <c r="AOF326" s="1"/>
      <c r="AOG326" s="1"/>
      <c r="AOH326" s="1"/>
      <c r="AOI326" s="1"/>
      <c r="AOJ326" s="1"/>
      <c r="AOK326" s="1"/>
      <c r="AOL326" s="1"/>
      <c r="AOM326" s="1"/>
      <c r="AON326" s="1"/>
      <c r="AOO326" s="1"/>
      <c r="AOP326" s="1"/>
      <c r="AOQ326" s="1"/>
      <c r="AOR326" s="1"/>
      <c r="AOS326" s="1"/>
      <c r="AOT326" s="1"/>
      <c r="AOU326" s="1"/>
      <c r="AOV326" s="1"/>
      <c r="AOW326" s="1"/>
      <c r="AOX326" s="1"/>
      <c r="AOY326" s="1"/>
      <c r="AOZ326" s="1"/>
      <c r="APA326" s="1"/>
      <c r="APB326" s="1"/>
      <c r="APC326" s="1"/>
      <c r="APD326" s="1"/>
      <c r="APE326" s="1"/>
      <c r="APF326" s="1"/>
      <c r="APG326" s="1"/>
      <c r="APH326" s="1"/>
      <c r="API326" s="1"/>
      <c r="APJ326" s="1"/>
      <c r="APK326" s="1"/>
      <c r="APL326" s="1"/>
      <c r="APM326" s="1"/>
      <c r="APN326" s="1"/>
      <c r="APO326" s="1"/>
      <c r="APP326" s="1"/>
      <c r="APQ326" s="1"/>
      <c r="APR326" s="1"/>
      <c r="APS326" s="1"/>
      <c r="APT326" s="1"/>
      <c r="APU326" s="1"/>
      <c r="APV326" s="1"/>
      <c r="APW326" s="1"/>
      <c r="APX326" s="1"/>
      <c r="APY326" s="1"/>
      <c r="APZ326" s="1"/>
      <c r="AQA326" s="1"/>
      <c r="AQB326" s="1"/>
      <c r="AQC326" s="1"/>
      <c r="AQD326" s="1"/>
      <c r="AQE326" s="1"/>
      <c r="AQF326" s="1"/>
      <c r="AQG326" s="1"/>
      <c r="AQH326" s="1"/>
      <c r="AQI326" s="1"/>
      <c r="AQJ326" s="1"/>
      <c r="AQK326" s="1"/>
      <c r="AQL326" s="1"/>
      <c r="AQM326" s="1"/>
      <c r="AQN326" s="1"/>
      <c r="AQO326" s="1"/>
      <c r="AQP326" s="1"/>
      <c r="AQQ326" s="1"/>
      <c r="AQR326" s="1"/>
      <c r="AQS326" s="1"/>
      <c r="AQT326" s="1"/>
      <c r="AQU326" s="1"/>
      <c r="AQV326" s="1"/>
      <c r="AQW326" s="1"/>
      <c r="AQX326" s="1"/>
      <c r="AQY326" s="1"/>
      <c r="AQZ326" s="1"/>
      <c r="ARA326" s="1"/>
      <c r="ARB326" s="1"/>
      <c r="ARC326" s="1"/>
      <c r="ARD326" s="1"/>
      <c r="ARE326" s="1"/>
      <c r="ARF326" s="1"/>
      <c r="ARG326" s="1"/>
      <c r="ARH326" s="1"/>
      <c r="ARI326" s="1"/>
      <c r="ARJ326" s="1"/>
      <c r="ARK326" s="1"/>
      <c r="ARL326" s="1"/>
      <c r="ARM326" s="1"/>
      <c r="ARN326" s="1"/>
      <c r="ARO326" s="1"/>
      <c r="ARP326" s="1"/>
      <c r="ARQ326" s="1"/>
      <c r="ARR326" s="1"/>
      <c r="ARS326" s="1"/>
      <c r="ART326" s="1"/>
      <c r="ARU326" s="1"/>
      <c r="ARV326" s="1"/>
      <c r="ARW326" s="1"/>
      <c r="ARX326" s="1"/>
      <c r="ARY326" s="1"/>
      <c r="ARZ326" s="1"/>
      <c r="ASA326" s="1"/>
      <c r="ASB326" s="1"/>
      <c r="ASC326" s="1"/>
      <c r="ASD326" s="1"/>
      <c r="ASE326" s="1"/>
      <c r="ASF326" s="1"/>
      <c r="ASG326" s="1"/>
      <c r="ASH326" s="1"/>
      <c r="ASI326" s="1"/>
      <c r="ASJ326" s="1"/>
      <c r="ASK326" s="1"/>
      <c r="ASL326" s="1"/>
      <c r="ASM326" s="1"/>
      <c r="ASN326" s="1"/>
      <c r="ASO326" s="1"/>
      <c r="ASP326" s="1"/>
      <c r="ASQ326" s="1"/>
      <c r="ASR326" s="1"/>
      <c r="ASS326" s="1"/>
      <c r="AST326" s="1"/>
      <c r="ASU326" s="1"/>
      <c r="ASV326" s="1"/>
      <c r="ASW326" s="1"/>
      <c r="ASX326" s="1"/>
      <c r="ASY326" s="1"/>
      <c r="ASZ326" s="1"/>
      <c r="ATA326" s="1"/>
      <c r="ATB326" s="1"/>
      <c r="ATC326" s="1"/>
      <c r="ATD326" s="1"/>
      <c r="ATE326" s="1"/>
      <c r="ATF326" s="1"/>
      <c r="ATG326" s="1"/>
      <c r="ATH326" s="1"/>
      <c r="ATI326" s="1"/>
      <c r="ATJ326" s="1"/>
      <c r="ATK326" s="1"/>
      <c r="ATL326" s="1"/>
      <c r="ATM326" s="1"/>
      <c r="ATN326" s="1"/>
      <c r="ATO326" s="1"/>
      <c r="ATP326" s="1"/>
      <c r="ATQ326" s="1"/>
      <c r="ATR326" s="1"/>
      <c r="ATS326" s="1"/>
      <c r="ATT326" s="1"/>
      <c r="ATU326" s="1"/>
      <c r="ATV326" s="1"/>
      <c r="ATW326" s="1"/>
      <c r="ATX326" s="1"/>
      <c r="ATY326" s="1"/>
      <c r="ATZ326" s="1"/>
      <c r="AUA326" s="1"/>
      <c r="AUB326" s="1"/>
      <c r="AUC326" s="1"/>
      <c r="AUD326" s="1"/>
      <c r="AUE326" s="1"/>
      <c r="AUF326" s="1"/>
      <c r="AUG326" s="1"/>
      <c r="AUH326" s="1"/>
      <c r="AUI326" s="1"/>
      <c r="AUJ326" s="1"/>
      <c r="AUK326" s="1"/>
      <c r="AUL326" s="1"/>
      <c r="AUM326" s="1"/>
      <c r="AUN326" s="1"/>
      <c r="AUO326" s="1"/>
      <c r="AUP326" s="1"/>
      <c r="AUQ326" s="1"/>
      <c r="AUR326" s="1"/>
      <c r="AUS326" s="1"/>
      <c r="AUT326" s="1"/>
      <c r="AUU326" s="1"/>
      <c r="AUV326" s="1"/>
      <c r="AUW326" s="1"/>
      <c r="AUX326" s="1"/>
      <c r="AUY326" s="1"/>
      <c r="AUZ326" s="1"/>
      <c r="AVA326" s="1"/>
      <c r="AVB326" s="1"/>
      <c r="AVC326" s="1"/>
      <c r="AVD326" s="1"/>
      <c r="AVE326" s="1"/>
      <c r="AVF326" s="1"/>
      <c r="AVG326" s="1"/>
      <c r="AVH326" s="1"/>
      <c r="AVI326" s="1"/>
      <c r="AVJ326" s="1"/>
      <c r="AVK326" s="1"/>
      <c r="AVL326" s="1"/>
      <c r="AVM326" s="1"/>
      <c r="AVN326" s="1"/>
      <c r="AVO326" s="1"/>
      <c r="AVP326" s="1"/>
      <c r="AVQ326" s="1"/>
      <c r="AVR326" s="1"/>
      <c r="AVS326" s="1"/>
      <c r="AVT326" s="1"/>
      <c r="AVU326" s="1"/>
      <c r="AVV326" s="1"/>
      <c r="AVW326" s="1"/>
      <c r="AVX326" s="1"/>
      <c r="AVY326" s="1"/>
      <c r="AVZ326" s="1"/>
      <c r="AWA326" s="1"/>
      <c r="AWB326" s="1"/>
      <c r="AWC326" s="1"/>
      <c r="AWD326" s="1"/>
      <c r="AWE326" s="1"/>
      <c r="AWF326" s="1"/>
      <c r="AWG326" s="1"/>
      <c r="AWH326" s="1"/>
      <c r="AWI326" s="1"/>
      <c r="AWJ326" s="1"/>
      <c r="AWK326" s="1"/>
      <c r="AWL326" s="1"/>
      <c r="AWM326" s="1"/>
      <c r="AWN326" s="1"/>
      <c r="AWO326" s="1"/>
      <c r="AWP326" s="1"/>
      <c r="AWQ326" s="1"/>
      <c r="AWR326" s="1"/>
      <c r="AWS326" s="1"/>
      <c r="AWT326" s="1"/>
      <c r="AWU326" s="1"/>
      <c r="AWV326" s="1"/>
      <c r="AWW326" s="1"/>
      <c r="AWX326" s="1"/>
      <c r="AWY326" s="1"/>
      <c r="AWZ326" s="1"/>
      <c r="AXA326" s="1"/>
      <c r="AXB326" s="1"/>
      <c r="AXC326" s="1"/>
      <c r="AXD326" s="1"/>
      <c r="AXE326" s="1"/>
      <c r="AXF326" s="1"/>
      <c r="AXG326" s="1"/>
      <c r="AXH326" s="1"/>
      <c r="AXI326" s="1"/>
      <c r="AXJ326" s="1"/>
      <c r="AXK326" s="1"/>
      <c r="AXL326" s="1"/>
      <c r="AXM326" s="1"/>
      <c r="AXN326" s="1"/>
      <c r="AXO326" s="1"/>
      <c r="AXP326" s="1"/>
      <c r="AXQ326" s="1"/>
      <c r="AXR326" s="1"/>
      <c r="AXS326" s="1"/>
      <c r="AXT326" s="1"/>
      <c r="AXU326" s="1"/>
      <c r="AXV326" s="1"/>
      <c r="AXW326" s="1"/>
      <c r="AXX326" s="1"/>
      <c r="AXY326" s="1"/>
      <c r="AXZ326" s="1"/>
      <c r="AYA326" s="1"/>
      <c r="AYB326" s="1"/>
      <c r="AYC326" s="1"/>
      <c r="AYD326" s="1"/>
      <c r="AYE326" s="1"/>
      <c r="AYF326" s="1"/>
      <c r="AYG326" s="1"/>
      <c r="AYH326" s="1"/>
      <c r="AYI326" s="1"/>
      <c r="AYJ326" s="1"/>
      <c r="AYK326" s="1"/>
      <c r="AYL326" s="1"/>
      <c r="AYM326" s="1"/>
      <c r="AYN326" s="1"/>
      <c r="AYO326" s="1"/>
      <c r="AYP326" s="1"/>
      <c r="AYQ326" s="1"/>
      <c r="AYR326" s="1"/>
      <c r="AYS326" s="1"/>
      <c r="AYT326" s="1"/>
      <c r="AYU326" s="1"/>
      <c r="AYV326" s="1"/>
      <c r="AYW326" s="1"/>
      <c r="AYX326" s="1"/>
      <c r="AYY326" s="1"/>
      <c r="AYZ326" s="1"/>
      <c r="AZA326" s="1"/>
      <c r="AZB326" s="1"/>
      <c r="AZC326" s="1"/>
      <c r="AZD326" s="1"/>
      <c r="AZE326" s="1"/>
      <c r="AZF326" s="1"/>
      <c r="AZG326" s="1"/>
      <c r="AZH326" s="1"/>
      <c r="AZI326" s="1"/>
      <c r="AZJ326" s="1"/>
      <c r="AZK326" s="1"/>
      <c r="AZL326" s="1"/>
      <c r="AZM326" s="1"/>
      <c r="AZN326" s="1"/>
      <c r="AZO326" s="1"/>
      <c r="AZP326" s="1"/>
      <c r="AZQ326" s="1"/>
      <c r="AZR326" s="1"/>
      <c r="AZS326" s="1"/>
      <c r="AZT326" s="1"/>
      <c r="AZU326" s="1"/>
      <c r="AZV326" s="1"/>
      <c r="AZW326" s="1"/>
      <c r="AZX326" s="1"/>
      <c r="AZY326" s="1"/>
      <c r="AZZ326" s="1"/>
      <c r="BAA326" s="1"/>
      <c r="BAB326" s="1"/>
      <c r="BAC326" s="1"/>
      <c r="BAD326" s="1"/>
      <c r="BAE326" s="1"/>
      <c r="BAF326" s="1"/>
      <c r="BAG326" s="1"/>
      <c r="BAH326" s="1"/>
      <c r="BAI326" s="1"/>
      <c r="BAJ326" s="1"/>
      <c r="BAK326" s="1"/>
      <c r="BAL326" s="1"/>
      <c r="BAM326" s="1"/>
      <c r="BAN326" s="1"/>
      <c r="BAO326" s="1"/>
      <c r="BAP326" s="1"/>
      <c r="BAQ326" s="1"/>
      <c r="BAR326" s="1"/>
      <c r="BAS326" s="1"/>
      <c r="BAT326" s="1"/>
      <c r="BAU326" s="1"/>
      <c r="BAV326" s="1"/>
      <c r="BAW326" s="1"/>
      <c r="BAX326" s="1"/>
      <c r="BAY326" s="1"/>
      <c r="BAZ326" s="1"/>
      <c r="BBA326" s="1"/>
      <c r="BBB326" s="1"/>
      <c r="BBC326" s="1"/>
      <c r="BBD326" s="1"/>
      <c r="BBE326" s="1"/>
      <c r="BBF326" s="1"/>
      <c r="BBG326" s="1"/>
      <c r="BBH326" s="1"/>
      <c r="BBI326" s="1"/>
      <c r="BBJ326" s="1"/>
      <c r="BBK326" s="1"/>
      <c r="BBL326" s="1"/>
      <c r="BBM326" s="1"/>
      <c r="BBN326" s="1"/>
      <c r="BBO326" s="1"/>
      <c r="BBP326" s="1"/>
      <c r="BBQ326" s="1"/>
      <c r="BBR326" s="1"/>
      <c r="BBS326" s="1"/>
      <c r="BBT326" s="1"/>
      <c r="BBU326" s="1"/>
      <c r="BBV326" s="1"/>
      <c r="BBW326" s="1"/>
      <c r="BBX326" s="1"/>
      <c r="BBY326" s="1"/>
      <c r="BBZ326" s="1"/>
      <c r="BCA326" s="1"/>
      <c r="BCB326" s="1"/>
      <c r="BCC326" s="1"/>
      <c r="BCD326" s="1"/>
      <c r="BCE326" s="1"/>
      <c r="BCF326" s="1"/>
      <c r="BCG326" s="1"/>
      <c r="BCH326" s="1"/>
      <c r="BCI326" s="1"/>
      <c r="BCJ326" s="1"/>
      <c r="BCK326" s="1"/>
      <c r="BCL326" s="1"/>
      <c r="BCM326" s="1"/>
      <c r="BCN326" s="1"/>
      <c r="BCO326" s="1"/>
      <c r="BCP326" s="1"/>
      <c r="BCQ326" s="1"/>
      <c r="BCR326" s="1"/>
      <c r="BCS326" s="1"/>
      <c r="BCT326" s="1"/>
      <c r="BCU326" s="1"/>
      <c r="BCV326" s="1"/>
      <c r="BCW326" s="1"/>
      <c r="BCX326" s="1"/>
      <c r="BCY326" s="1"/>
      <c r="BCZ326" s="1"/>
      <c r="BDA326" s="1"/>
      <c r="BDB326" s="1"/>
      <c r="BDC326" s="1"/>
      <c r="BDD326" s="1"/>
      <c r="BDE326" s="1"/>
      <c r="BDF326" s="1"/>
      <c r="BDG326" s="1"/>
      <c r="BDH326" s="1"/>
      <c r="BDI326" s="1"/>
      <c r="BDJ326" s="1"/>
      <c r="BDK326" s="1"/>
      <c r="BDL326" s="1"/>
      <c r="BDM326" s="1"/>
      <c r="BDN326" s="1"/>
      <c r="BDO326" s="1"/>
      <c r="BDP326" s="1"/>
      <c r="BDQ326" s="1"/>
      <c r="BDR326" s="1"/>
      <c r="BDS326" s="1"/>
      <c r="BDT326" s="1"/>
      <c r="BDU326" s="1"/>
      <c r="BDV326" s="1"/>
      <c r="BDW326" s="1"/>
      <c r="BDX326" s="1"/>
      <c r="BDY326" s="1"/>
      <c r="BDZ326" s="1"/>
      <c r="BEA326" s="1"/>
      <c r="BEB326" s="1"/>
      <c r="BEC326" s="1"/>
      <c r="BED326" s="1"/>
      <c r="BEE326" s="1"/>
      <c r="BEF326" s="1"/>
      <c r="BEG326" s="1"/>
      <c r="BEH326" s="1"/>
      <c r="BEI326" s="1"/>
      <c r="BEJ326" s="1"/>
      <c r="BEK326" s="1"/>
      <c r="BEL326" s="1"/>
      <c r="BEM326" s="1"/>
      <c r="BEN326" s="1"/>
      <c r="BEO326" s="1"/>
      <c r="BEP326" s="1"/>
      <c r="BEQ326" s="1"/>
      <c r="BER326" s="1"/>
      <c r="BES326" s="1"/>
      <c r="BET326" s="1"/>
      <c r="BEU326" s="1"/>
      <c r="BEV326" s="1"/>
      <c r="BEW326" s="1"/>
      <c r="BEX326" s="1"/>
      <c r="BEY326" s="1"/>
      <c r="BEZ326" s="1"/>
      <c r="BFA326" s="1"/>
      <c r="BFB326" s="1"/>
      <c r="BFC326" s="1"/>
      <c r="BFD326" s="1"/>
      <c r="BFE326" s="1"/>
      <c r="BFF326" s="1"/>
      <c r="BFG326" s="1"/>
      <c r="BFH326" s="1"/>
      <c r="BFI326" s="1"/>
      <c r="BFJ326" s="1"/>
      <c r="BFK326" s="1"/>
      <c r="BFL326" s="1"/>
      <c r="BFM326" s="1"/>
      <c r="BFN326" s="1"/>
      <c r="BFO326" s="1"/>
      <c r="BFP326" s="1"/>
      <c r="BFQ326" s="1"/>
      <c r="BFR326" s="1"/>
      <c r="BFS326" s="1"/>
      <c r="BFT326" s="1"/>
      <c r="BFU326" s="1"/>
      <c r="BFV326" s="1"/>
      <c r="BFW326" s="1"/>
      <c r="BFX326" s="1"/>
      <c r="BFY326" s="1"/>
      <c r="BFZ326" s="1"/>
      <c r="BGA326" s="1"/>
      <c r="BGB326" s="1"/>
      <c r="BGC326" s="1"/>
      <c r="BGD326" s="1"/>
      <c r="BGE326" s="1"/>
      <c r="BGF326" s="1"/>
      <c r="BGG326" s="1"/>
      <c r="BGH326" s="1"/>
      <c r="BGI326" s="1"/>
      <c r="BGJ326" s="1"/>
      <c r="BGK326" s="1"/>
      <c r="BGL326" s="1"/>
      <c r="BGM326" s="1"/>
      <c r="BGN326" s="1"/>
      <c r="BGO326" s="1"/>
      <c r="BGP326" s="1"/>
      <c r="BGQ326" s="1"/>
      <c r="BGR326" s="1"/>
      <c r="BGS326" s="1"/>
      <c r="BGT326" s="1"/>
      <c r="BGU326" s="1"/>
      <c r="BGV326" s="1"/>
      <c r="BGW326" s="1"/>
      <c r="BGX326" s="1"/>
      <c r="BGY326" s="1"/>
      <c r="BGZ326" s="1"/>
      <c r="BHA326" s="1"/>
      <c r="BHB326" s="1"/>
      <c r="BHC326" s="1"/>
      <c r="BHD326" s="1"/>
      <c r="BHE326" s="1"/>
      <c r="BHF326" s="1"/>
      <c r="BHG326" s="1"/>
      <c r="BHH326" s="1"/>
      <c r="BHI326" s="1"/>
      <c r="BHJ326" s="1"/>
      <c r="BHK326" s="1"/>
      <c r="BHL326" s="1"/>
      <c r="BHM326" s="1"/>
      <c r="BHN326" s="1"/>
      <c r="BHO326" s="1"/>
      <c r="BHP326" s="1"/>
      <c r="BHQ326" s="1"/>
      <c r="BHR326" s="1"/>
      <c r="BHS326" s="1"/>
      <c r="BHT326" s="1"/>
      <c r="BHU326" s="1"/>
      <c r="BHV326" s="1"/>
      <c r="BHW326" s="1"/>
      <c r="BHX326" s="1"/>
      <c r="BHY326" s="1"/>
      <c r="BHZ326" s="1"/>
      <c r="BIA326" s="1"/>
      <c r="BIB326" s="1"/>
      <c r="BIC326" s="1"/>
      <c r="BID326" s="1"/>
      <c r="BIE326" s="1"/>
      <c r="BIF326" s="1"/>
      <c r="BIG326" s="1"/>
      <c r="BIH326" s="1"/>
      <c r="BII326" s="1"/>
      <c r="BIJ326" s="1"/>
      <c r="BIK326" s="1"/>
      <c r="BIL326" s="1"/>
      <c r="BIM326" s="1"/>
      <c r="BIN326" s="1"/>
      <c r="BIO326" s="1"/>
      <c r="BIP326" s="1"/>
      <c r="BIQ326" s="1"/>
      <c r="BIR326" s="1"/>
      <c r="BIS326" s="1"/>
      <c r="BIT326" s="1"/>
      <c r="BIU326" s="1"/>
      <c r="BIV326" s="1"/>
      <c r="BIW326" s="1"/>
      <c r="BIX326" s="1"/>
      <c r="BIY326" s="1"/>
      <c r="BIZ326" s="1"/>
      <c r="BJA326" s="1"/>
      <c r="BJB326" s="1"/>
      <c r="BJC326" s="1"/>
      <c r="BJD326" s="1"/>
      <c r="BJE326" s="1"/>
      <c r="BJF326" s="1"/>
      <c r="BJG326" s="1"/>
      <c r="BJH326" s="1"/>
      <c r="BJI326" s="1"/>
      <c r="BJJ326" s="1"/>
      <c r="BJK326" s="1"/>
      <c r="BJL326" s="1"/>
      <c r="BJM326" s="1"/>
      <c r="BJN326" s="1"/>
      <c r="BJO326" s="1"/>
      <c r="BJP326" s="1"/>
      <c r="BJQ326" s="1"/>
      <c r="BJR326" s="1"/>
      <c r="BJS326" s="1"/>
      <c r="BJT326" s="1"/>
      <c r="BJU326" s="1"/>
      <c r="BJV326" s="1"/>
      <c r="BJW326" s="1"/>
      <c r="BJX326" s="1"/>
      <c r="BJY326" s="1"/>
      <c r="BJZ326" s="1"/>
      <c r="BKA326" s="1"/>
      <c r="BKB326" s="1"/>
      <c r="BKC326" s="1"/>
      <c r="BKD326" s="1"/>
      <c r="BKE326" s="1"/>
      <c r="BKF326" s="1"/>
      <c r="BKG326" s="1"/>
      <c r="BKH326" s="1"/>
      <c r="BKI326" s="1"/>
      <c r="BKJ326" s="1"/>
      <c r="BKK326" s="1"/>
      <c r="BKL326" s="1"/>
      <c r="BKM326" s="1"/>
      <c r="BKN326" s="1"/>
      <c r="BKO326" s="1"/>
      <c r="BKP326" s="1"/>
      <c r="BKQ326" s="1"/>
      <c r="BKR326" s="1"/>
      <c r="BKS326" s="1"/>
      <c r="BKT326" s="1"/>
      <c r="BKU326" s="1"/>
      <c r="BKV326" s="1"/>
      <c r="BKW326" s="1"/>
      <c r="BKX326" s="1"/>
      <c r="BKY326" s="1"/>
      <c r="BKZ326" s="1"/>
      <c r="BLA326" s="1"/>
      <c r="BLB326" s="1"/>
      <c r="BLC326" s="1"/>
      <c r="BLD326" s="1"/>
      <c r="BLE326" s="1"/>
      <c r="BLF326" s="1"/>
      <c r="BLG326" s="1"/>
      <c r="BLH326" s="1"/>
      <c r="BLI326" s="1"/>
      <c r="BLJ326" s="1"/>
      <c r="BLK326" s="1"/>
      <c r="BLL326" s="1"/>
      <c r="BLM326" s="1"/>
      <c r="BLN326" s="1"/>
      <c r="BLO326" s="1"/>
      <c r="BLP326" s="1"/>
      <c r="BLQ326" s="1"/>
      <c r="BLR326" s="1"/>
      <c r="BLS326" s="1"/>
      <c r="BLT326" s="1"/>
      <c r="BLU326" s="1"/>
      <c r="BLV326" s="1"/>
      <c r="BLW326" s="1"/>
      <c r="BLX326" s="1"/>
      <c r="BLY326" s="1"/>
      <c r="BLZ326" s="1"/>
      <c r="BMA326" s="1"/>
      <c r="BMB326" s="1"/>
      <c r="BMC326" s="1"/>
      <c r="BMD326" s="1"/>
      <c r="BME326" s="1"/>
      <c r="BMF326" s="1"/>
      <c r="BMG326" s="1"/>
      <c r="BMH326" s="1"/>
      <c r="BMI326" s="1"/>
      <c r="BMJ326" s="1"/>
      <c r="BMK326" s="1"/>
      <c r="BML326" s="1"/>
      <c r="BMM326" s="1"/>
      <c r="BMN326" s="1"/>
      <c r="BMO326" s="1"/>
      <c r="BMP326" s="1"/>
      <c r="BMQ326" s="1"/>
      <c r="BMR326" s="1"/>
      <c r="BMS326" s="1"/>
      <c r="BMT326" s="1"/>
      <c r="BMU326" s="1"/>
      <c r="BMV326" s="1"/>
      <c r="BMW326" s="1"/>
      <c r="BMX326" s="1"/>
      <c r="BMY326" s="1"/>
      <c r="BMZ326" s="1"/>
      <c r="BNA326" s="1"/>
      <c r="BNB326" s="1"/>
      <c r="BNC326" s="1"/>
      <c r="BND326" s="1"/>
      <c r="BNE326" s="1"/>
      <c r="BNF326" s="1"/>
      <c r="BNG326" s="1"/>
      <c r="BNH326" s="1"/>
      <c r="BNI326" s="1"/>
      <c r="BNJ326" s="1"/>
      <c r="BNK326" s="1"/>
      <c r="BNL326" s="1"/>
      <c r="BNM326" s="1"/>
      <c r="BNN326" s="1"/>
      <c r="BNO326" s="1"/>
      <c r="BNP326" s="1"/>
      <c r="BNQ326" s="1"/>
      <c r="BNR326" s="1"/>
      <c r="BNS326" s="1"/>
      <c r="BNT326" s="1"/>
      <c r="BNU326" s="1"/>
      <c r="BNV326" s="1"/>
      <c r="BNW326" s="1"/>
      <c r="BNX326" s="1"/>
      <c r="BNY326" s="1"/>
      <c r="BNZ326" s="1"/>
      <c r="BOA326" s="1"/>
      <c r="BOB326" s="1"/>
      <c r="BOC326" s="1"/>
      <c r="BOD326" s="1"/>
      <c r="BOE326" s="1"/>
      <c r="BOF326" s="1"/>
      <c r="BOG326" s="1"/>
      <c r="BOH326" s="1"/>
      <c r="BOI326" s="1"/>
      <c r="BOJ326" s="1"/>
      <c r="BOK326" s="1"/>
      <c r="BOL326" s="1"/>
      <c r="BOM326" s="1"/>
      <c r="BON326" s="1"/>
      <c r="BOO326" s="1"/>
      <c r="BOP326" s="1"/>
      <c r="BOQ326" s="1"/>
      <c r="BOR326" s="1"/>
      <c r="BOS326" s="1"/>
      <c r="BOT326" s="1"/>
      <c r="BOU326" s="1"/>
      <c r="BOV326" s="1"/>
      <c r="BOW326" s="1"/>
      <c r="BOX326" s="1"/>
      <c r="BOY326" s="1"/>
      <c r="BOZ326" s="1"/>
      <c r="BPA326" s="1"/>
      <c r="BPB326" s="1"/>
      <c r="BPC326" s="1"/>
      <c r="BPD326" s="1"/>
      <c r="BPE326" s="1"/>
      <c r="BPF326" s="1"/>
      <c r="BPG326" s="1"/>
      <c r="BPH326" s="1"/>
      <c r="BPI326" s="1"/>
      <c r="BPJ326" s="1"/>
      <c r="BPK326" s="1"/>
      <c r="BPL326" s="1"/>
      <c r="BPM326" s="1"/>
      <c r="BPN326" s="1"/>
      <c r="BPO326" s="1"/>
      <c r="BPP326" s="1"/>
      <c r="BPQ326" s="1"/>
      <c r="BPR326" s="1"/>
      <c r="BPS326" s="1"/>
      <c r="BPT326" s="1"/>
      <c r="BPU326" s="1"/>
      <c r="BPV326" s="1"/>
      <c r="BPW326" s="1"/>
      <c r="BPX326" s="1"/>
      <c r="BPY326" s="1"/>
      <c r="BPZ326" s="1"/>
      <c r="BQA326" s="1"/>
      <c r="BQB326" s="1"/>
      <c r="BQC326" s="1"/>
      <c r="BQD326" s="1"/>
      <c r="BQE326" s="1"/>
      <c r="BQF326" s="1"/>
      <c r="BQG326" s="1"/>
      <c r="BQH326" s="1"/>
      <c r="BQI326" s="1"/>
      <c r="BQJ326" s="1"/>
      <c r="BQK326" s="1"/>
      <c r="BQL326" s="1"/>
      <c r="BQM326" s="1"/>
      <c r="BQN326" s="1"/>
      <c r="BQO326" s="1"/>
      <c r="BQP326" s="1"/>
      <c r="BQQ326" s="1"/>
      <c r="BQR326" s="1"/>
      <c r="BQS326" s="1"/>
      <c r="BQT326" s="1"/>
      <c r="BQU326" s="1"/>
      <c r="BQV326" s="1"/>
      <c r="BQW326" s="1"/>
      <c r="BQX326" s="1"/>
      <c r="BQY326" s="1"/>
      <c r="BQZ326" s="1"/>
      <c r="BRA326" s="1"/>
      <c r="BRB326" s="1"/>
      <c r="BRC326" s="1"/>
      <c r="BRD326" s="1"/>
      <c r="BRE326" s="1"/>
      <c r="BRF326" s="1"/>
      <c r="BRG326" s="1"/>
      <c r="BRH326" s="1"/>
      <c r="BRI326" s="1"/>
      <c r="BRJ326" s="1"/>
      <c r="BRK326" s="1"/>
      <c r="BRL326" s="1"/>
      <c r="BRM326" s="1"/>
      <c r="BRN326" s="1"/>
      <c r="BRO326" s="1"/>
      <c r="BRP326" s="1"/>
      <c r="BRQ326" s="1"/>
      <c r="BRR326" s="1"/>
      <c r="BRS326" s="1"/>
      <c r="BRT326" s="1"/>
      <c r="BRU326" s="1"/>
      <c r="BRV326" s="1"/>
      <c r="BRW326" s="1"/>
      <c r="BRX326" s="1"/>
      <c r="BRY326" s="1"/>
      <c r="BRZ326" s="1"/>
      <c r="BSA326" s="1"/>
      <c r="BSB326" s="1"/>
      <c r="BSC326" s="1"/>
      <c r="BSD326" s="1"/>
      <c r="BSE326" s="1"/>
      <c r="BSF326" s="1"/>
      <c r="BSG326" s="1"/>
      <c r="BSH326" s="1"/>
      <c r="BSI326" s="1"/>
      <c r="BSJ326" s="1"/>
      <c r="BSK326" s="1"/>
      <c r="BSL326" s="1"/>
      <c r="BSM326" s="1"/>
      <c r="BSN326" s="1"/>
      <c r="BSO326" s="1"/>
      <c r="BSP326" s="1"/>
      <c r="BSQ326" s="1"/>
      <c r="BSR326" s="1"/>
      <c r="BSS326" s="1"/>
      <c r="BST326" s="1"/>
      <c r="BSU326" s="1"/>
      <c r="BSV326" s="1"/>
      <c r="BSW326" s="1"/>
      <c r="BSX326" s="1"/>
      <c r="BSY326" s="1"/>
      <c r="BSZ326" s="1"/>
      <c r="BTA326" s="1"/>
      <c r="BTB326" s="1"/>
      <c r="BTC326" s="1"/>
      <c r="BTD326" s="1"/>
      <c r="BTE326" s="1"/>
      <c r="BTF326" s="1"/>
      <c r="BTG326" s="1"/>
      <c r="BTH326" s="1"/>
      <c r="BTI326" s="1"/>
      <c r="BTJ326" s="1"/>
      <c r="BTK326" s="1"/>
      <c r="BTL326" s="1"/>
      <c r="BTM326" s="1"/>
      <c r="BTN326" s="1"/>
      <c r="BTO326" s="1"/>
      <c r="BTP326" s="1"/>
      <c r="BTQ326" s="1"/>
      <c r="BTR326" s="1"/>
      <c r="BTS326" s="1"/>
      <c r="BTT326" s="1"/>
      <c r="BTU326" s="1"/>
      <c r="BTV326" s="1"/>
      <c r="BTW326" s="1"/>
      <c r="BTX326" s="1"/>
      <c r="BTY326" s="1"/>
      <c r="BTZ326" s="1"/>
      <c r="BUA326" s="1"/>
      <c r="BUB326" s="1"/>
      <c r="BUC326" s="1"/>
      <c r="BUD326" s="1"/>
      <c r="BUE326" s="1"/>
      <c r="BUF326" s="1"/>
      <c r="BUG326" s="1"/>
      <c r="BUH326" s="1"/>
      <c r="BUI326" s="1"/>
      <c r="BUJ326" s="1"/>
      <c r="BUK326" s="1"/>
      <c r="BUL326" s="1"/>
      <c r="BUM326" s="1"/>
      <c r="BUN326" s="1"/>
      <c r="BUO326" s="1"/>
      <c r="BUP326" s="1"/>
      <c r="BUQ326" s="1"/>
      <c r="BUR326" s="1"/>
      <c r="BUS326" s="1"/>
      <c r="BUT326" s="1"/>
      <c r="BUU326" s="1"/>
      <c r="BUV326" s="1"/>
      <c r="BUW326" s="1"/>
      <c r="BUX326" s="1"/>
      <c r="BUY326" s="1"/>
      <c r="BUZ326" s="1"/>
      <c r="BVA326" s="1"/>
      <c r="BVB326" s="1"/>
      <c r="BVC326" s="1"/>
      <c r="BVD326" s="1"/>
      <c r="BVE326" s="1"/>
      <c r="BVF326" s="1"/>
      <c r="BVG326" s="1"/>
      <c r="BVH326" s="1"/>
      <c r="BVI326" s="1"/>
      <c r="BVJ326" s="1"/>
      <c r="BVK326" s="1"/>
      <c r="BVL326" s="1"/>
      <c r="BVM326" s="1"/>
      <c r="BVN326" s="1"/>
      <c r="BVO326" s="1"/>
      <c r="BVP326" s="1"/>
      <c r="BVQ326" s="1"/>
      <c r="BVR326" s="1"/>
      <c r="BVS326" s="1"/>
      <c r="BVT326" s="1"/>
      <c r="BVU326" s="1"/>
      <c r="BVV326" s="1"/>
      <c r="BVW326" s="1"/>
      <c r="BVX326" s="1"/>
      <c r="BVY326" s="1"/>
      <c r="BVZ326" s="1"/>
      <c r="BWA326" s="1"/>
      <c r="BWB326" s="1"/>
      <c r="BWC326" s="1"/>
      <c r="BWD326" s="1"/>
      <c r="BWE326" s="1"/>
      <c r="BWF326" s="1"/>
      <c r="BWG326" s="1"/>
      <c r="BWH326" s="1"/>
      <c r="BWI326" s="1"/>
      <c r="BWJ326" s="1"/>
      <c r="BWK326" s="1"/>
      <c r="BWL326" s="1"/>
      <c r="BWM326" s="1"/>
      <c r="BWN326" s="1"/>
      <c r="BWO326" s="1"/>
      <c r="BWP326" s="1"/>
      <c r="BWQ326" s="1"/>
      <c r="BWR326" s="1"/>
      <c r="BWS326" s="1"/>
      <c r="BWT326" s="1"/>
      <c r="BWU326" s="1"/>
      <c r="BWV326" s="1"/>
      <c r="BWW326" s="1"/>
      <c r="BWX326" s="1"/>
      <c r="BWY326" s="1"/>
      <c r="BWZ326" s="1"/>
      <c r="BXA326" s="1"/>
      <c r="BXB326" s="1"/>
      <c r="BXC326" s="1"/>
      <c r="BXD326" s="1"/>
      <c r="BXE326" s="1"/>
      <c r="BXF326" s="1"/>
      <c r="BXG326" s="1"/>
      <c r="BXH326" s="1"/>
      <c r="BXI326" s="1"/>
      <c r="BXJ326" s="1"/>
      <c r="BXK326" s="1"/>
      <c r="BXL326" s="1"/>
      <c r="BXM326" s="1"/>
      <c r="BXN326" s="1"/>
      <c r="BXO326" s="1"/>
      <c r="BXP326" s="1"/>
      <c r="BXQ326" s="1"/>
      <c r="BXR326" s="1"/>
      <c r="BXS326" s="1"/>
      <c r="BXT326" s="1"/>
      <c r="BXU326" s="1"/>
      <c r="BXV326" s="1"/>
      <c r="BXW326" s="1"/>
      <c r="BXX326" s="1"/>
      <c r="BXY326" s="1"/>
      <c r="BXZ326" s="1"/>
      <c r="BYA326" s="1"/>
      <c r="BYB326" s="1"/>
      <c r="BYC326" s="1"/>
      <c r="BYD326" s="1"/>
      <c r="BYE326" s="1"/>
      <c r="BYF326" s="1"/>
      <c r="BYG326" s="1"/>
      <c r="BYH326" s="1"/>
      <c r="BYI326" s="1"/>
      <c r="BYJ326" s="1"/>
      <c r="BYK326" s="1"/>
      <c r="BYL326" s="1"/>
      <c r="BYM326" s="1"/>
      <c r="BYN326" s="1"/>
      <c r="BYO326" s="1"/>
      <c r="BYP326" s="1"/>
      <c r="BYQ326" s="1"/>
      <c r="BYR326" s="1"/>
      <c r="BYS326" s="1"/>
      <c r="BYT326" s="1"/>
      <c r="BYU326" s="1"/>
      <c r="BYV326" s="1"/>
      <c r="BYW326" s="1"/>
      <c r="BYX326" s="1"/>
      <c r="BYY326" s="1"/>
      <c r="BYZ326" s="1"/>
      <c r="BZA326" s="1"/>
      <c r="BZB326" s="1"/>
      <c r="BZC326" s="1"/>
      <c r="BZD326" s="1"/>
      <c r="BZE326" s="1"/>
      <c r="BZF326" s="1"/>
      <c r="BZG326" s="1"/>
      <c r="BZH326" s="1"/>
      <c r="BZI326" s="1"/>
      <c r="BZJ326" s="1"/>
      <c r="BZK326" s="1"/>
      <c r="BZL326" s="1"/>
      <c r="BZM326" s="1"/>
      <c r="BZN326" s="1"/>
      <c r="BZO326" s="1"/>
      <c r="BZP326" s="1"/>
      <c r="BZQ326" s="1"/>
      <c r="BZR326" s="1"/>
      <c r="BZS326" s="1"/>
      <c r="BZT326" s="1"/>
      <c r="BZU326" s="1"/>
      <c r="BZV326" s="1"/>
      <c r="BZW326" s="1"/>
      <c r="BZX326" s="1"/>
      <c r="BZY326" s="1"/>
      <c r="BZZ326" s="1"/>
      <c r="CAA326" s="1"/>
      <c r="CAB326" s="1"/>
      <c r="CAC326" s="1"/>
      <c r="CAD326" s="1"/>
      <c r="CAE326" s="1"/>
      <c r="CAF326" s="1"/>
      <c r="CAG326" s="1"/>
      <c r="CAH326" s="1"/>
      <c r="CAI326" s="1"/>
      <c r="CAJ326" s="1"/>
      <c r="CAK326" s="1"/>
      <c r="CAL326" s="1"/>
      <c r="CAM326" s="1"/>
      <c r="CAN326" s="1"/>
      <c r="CAO326" s="1"/>
      <c r="CAP326" s="1"/>
      <c r="CAQ326" s="1"/>
      <c r="CAR326" s="1"/>
      <c r="CAS326" s="1"/>
      <c r="CAT326" s="1"/>
      <c r="CAU326" s="1"/>
      <c r="CAV326" s="1"/>
      <c r="CAW326" s="1"/>
      <c r="CAX326" s="1"/>
      <c r="CAY326" s="1"/>
      <c r="CAZ326" s="1"/>
      <c r="CBA326" s="1"/>
      <c r="CBB326" s="1"/>
      <c r="CBC326" s="1"/>
      <c r="CBD326" s="1"/>
      <c r="CBE326" s="1"/>
      <c r="CBF326" s="1"/>
      <c r="CBG326" s="1"/>
      <c r="CBH326" s="1"/>
      <c r="CBI326" s="1"/>
      <c r="CBJ326" s="1"/>
      <c r="CBK326" s="1"/>
      <c r="CBL326" s="1"/>
      <c r="CBM326" s="1"/>
      <c r="CBN326" s="1"/>
      <c r="CBO326" s="1"/>
      <c r="CBP326" s="1"/>
      <c r="CBQ326" s="1"/>
      <c r="CBR326" s="1"/>
      <c r="CBS326" s="1"/>
      <c r="CBT326" s="1"/>
      <c r="CBU326" s="1"/>
      <c r="CBV326" s="1"/>
      <c r="CBW326" s="1"/>
      <c r="CBX326" s="1"/>
      <c r="CBY326" s="1"/>
      <c r="CBZ326" s="1"/>
      <c r="CCA326" s="1"/>
      <c r="CCB326" s="1"/>
      <c r="CCC326" s="1"/>
      <c r="CCD326" s="1"/>
      <c r="CCE326" s="1"/>
      <c r="CCF326" s="1"/>
      <c r="CCG326" s="1"/>
      <c r="CCH326" s="1"/>
      <c r="CCI326" s="1"/>
      <c r="CCJ326" s="1"/>
      <c r="CCK326" s="1"/>
      <c r="CCL326" s="1"/>
      <c r="CCM326" s="1"/>
      <c r="CCN326" s="1"/>
      <c r="CCO326" s="1"/>
      <c r="CCP326" s="1"/>
      <c r="CCQ326" s="1"/>
      <c r="CCR326" s="1"/>
      <c r="CCS326" s="1"/>
      <c r="CCT326" s="1"/>
      <c r="CCU326" s="1"/>
      <c r="CCV326" s="1"/>
      <c r="CCW326" s="1"/>
      <c r="CCX326" s="1"/>
      <c r="CCY326" s="1"/>
      <c r="CCZ326" s="1"/>
      <c r="CDA326" s="1"/>
      <c r="CDB326" s="1"/>
      <c r="CDC326" s="1"/>
      <c r="CDD326" s="1"/>
      <c r="CDE326" s="1"/>
      <c r="CDF326" s="1"/>
      <c r="CDG326" s="1"/>
      <c r="CDH326" s="1"/>
      <c r="CDI326" s="1"/>
      <c r="CDJ326" s="1"/>
      <c r="CDK326" s="1"/>
      <c r="CDL326" s="1"/>
      <c r="CDM326" s="1"/>
      <c r="CDN326" s="1"/>
      <c r="CDO326" s="1"/>
      <c r="CDP326" s="1"/>
      <c r="CDQ326" s="1"/>
      <c r="CDR326" s="1"/>
      <c r="CDS326" s="1"/>
      <c r="CDT326" s="1"/>
      <c r="CDU326" s="1"/>
      <c r="CDV326" s="1"/>
      <c r="CDW326" s="1"/>
      <c r="CDX326" s="1"/>
      <c r="CDY326" s="1"/>
      <c r="CDZ326" s="1"/>
      <c r="CEA326" s="1"/>
      <c r="CEB326" s="1"/>
      <c r="CEC326" s="1"/>
      <c r="CED326" s="1"/>
      <c r="CEE326" s="1"/>
      <c r="CEF326" s="1"/>
      <c r="CEG326" s="1"/>
      <c r="CEH326" s="1"/>
      <c r="CEI326" s="1"/>
      <c r="CEJ326" s="1"/>
      <c r="CEK326" s="1"/>
      <c r="CEL326" s="1"/>
      <c r="CEM326" s="1"/>
      <c r="CEN326" s="1"/>
      <c r="CEO326" s="1"/>
      <c r="CEP326" s="1"/>
      <c r="CEQ326" s="1"/>
      <c r="CER326" s="1"/>
      <c r="CES326" s="1"/>
      <c r="CET326" s="1"/>
      <c r="CEU326" s="1"/>
      <c r="CEV326" s="1"/>
      <c r="CEW326" s="1"/>
      <c r="CEX326" s="1"/>
      <c r="CEY326" s="1"/>
      <c r="CEZ326" s="1"/>
      <c r="CFA326" s="1"/>
      <c r="CFB326" s="1"/>
      <c r="CFC326" s="1"/>
      <c r="CFD326" s="1"/>
      <c r="CFE326" s="1"/>
      <c r="CFF326" s="1"/>
      <c r="CFG326" s="1"/>
      <c r="CFH326" s="1"/>
      <c r="CFI326" s="1"/>
      <c r="CFJ326" s="1"/>
      <c r="CFK326" s="1"/>
      <c r="CFL326" s="1"/>
      <c r="CFM326" s="1"/>
      <c r="CFN326" s="1"/>
      <c r="CFO326" s="1"/>
      <c r="CFP326" s="1"/>
      <c r="CFQ326" s="1"/>
      <c r="CFR326" s="1"/>
      <c r="CFS326" s="1"/>
      <c r="CFT326" s="1"/>
      <c r="CFU326" s="1"/>
      <c r="CFV326" s="1"/>
      <c r="CFW326" s="1"/>
      <c r="CFX326" s="1"/>
      <c r="CFY326" s="1"/>
      <c r="CFZ326" s="1"/>
      <c r="CGA326" s="1"/>
      <c r="CGB326" s="1"/>
      <c r="CGC326" s="1"/>
      <c r="CGD326" s="1"/>
      <c r="CGE326" s="1"/>
      <c r="CGF326" s="1"/>
      <c r="CGG326" s="1"/>
      <c r="CGH326" s="1"/>
      <c r="CGI326" s="1"/>
      <c r="CGJ326" s="1"/>
      <c r="CGK326" s="1"/>
      <c r="CGL326" s="1"/>
      <c r="CGM326" s="1"/>
      <c r="CGN326" s="1"/>
      <c r="CGO326" s="1"/>
      <c r="CGP326" s="1"/>
      <c r="CGQ326" s="1"/>
      <c r="CGR326" s="1"/>
      <c r="CGS326" s="1"/>
      <c r="CGT326" s="1"/>
      <c r="CGU326" s="1"/>
      <c r="CGV326" s="1"/>
      <c r="CGW326" s="1"/>
      <c r="CGX326" s="1"/>
      <c r="CGY326" s="1"/>
      <c r="CGZ326" s="1"/>
      <c r="CHA326" s="1"/>
      <c r="CHB326" s="1"/>
      <c r="CHC326" s="1"/>
      <c r="CHD326" s="1"/>
      <c r="CHE326" s="1"/>
      <c r="CHF326" s="1"/>
      <c r="CHG326" s="1"/>
      <c r="CHH326" s="1"/>
      <c r="CHI326" s="1"/>
      <c r="CHJ326" s="1"/>
      <c r="CHK326" s="1"/>
      <c r="CHL326" s="1"/>
      <c r="CHM326" s="1"/>
      <c r="CHN326" s="1"/>
      <c r="CHO326" s="1"/>
      <c r="CHP326" s="1"/>
      <c r="CHQ326" s="1"/>
      <c r="CHR326" s="1"/>
      <c r="CHS326" s="1"/>
      <c r="CHT326" s="1"/>
      <c r="CHU326" s="1"/>
      <c r="CHV326" s="1"/>
      <c r="CHW326" s="1"/>
      <c r="CHX326" s="1"/>
      <c r="CHY326" s="1"/>
      <c r="CHZ326" s="1"/>
      <c r="CIA326" s="1"/>
      <c r="CIB326" s="1"/>
      <c r="CIC326" s="1"/>
      <c r="CID326" s="1"/>
      <c r="CIE326" s="1"/>
      <c r="CIF326" s="1"/>
      <c r="CIG326" s="1"/>
      <c r="CIH326" s="1"/>
      <c r="CII326" s="1"/>
      <c r="CIJ326" s="1"/>
      <c r="CIK326" s="1"/>
      <c r="CIL326" s="1"/>
      <c r="CIM326" s="1"/>
      <c r="CIN326" s="1"/>
      <c r="CIO326" s="1"/>
      <c r="CIP326" s="1"/>
      <c r="CIQ326" s="1"/>
      <c r="CIR326" s="1"/>
      <c r="CIS326" s="1"/>
      <c r="CIT326" s="1"/>
      <c r="CIU326" s="1"/>
      <c r="CIV326" s="1"/>
      <c r="CIW326" s="1"/>
      <c r="CIX326" s="1"/>
      <c r="CIY326" s="1"/>
      <c r="CIZ326" s="1"/>
      <c r="CJA326" s="1"/>
      <c r="CJB326" s="1"/>
      <c r="CJC326" s="1"/>
      <c r="CJD326" s="1"/>
      <c r="CJE326" s="1"/>
      <c r="CJF326" s="1"/>
      <c r="CJG326" s="1"/>
      <c r="CJH326" s="1"/>
      <c r="CJI326" s="1"/>
      <c r="CJJ326" s="1"/>
      <c r="CJK326" s="1"/>
      <c r="CJL326" s="1"/>
      <c r="CJM326" s="1"/>
      <c r="CJN326" s="1"/>
      <c r="CJO326" s="1"/>
      <c r="CJP326" s="1"/>
      <c r="CJQ326" s="1"/>
      <c r="CJR326" s="1"/>
      <c r="CJS326" s="1"/>
      <c r="CJT326" s="1"/>
      <c r="CJU326" s="1"/>
      <c r="CJV326" s="1"/>
      <c r="CJW326" s="1"/>
      <c r="CJX326" s="1"/>
      <c r="CJY326" s="1"/>
      <c r="CJZ326" s="1"/>
      <c r="CKA326" s="1"/>
      <c r="CKB326" s="1"/>
      <c r="CKC326" s="1"/>
      <c r="CKD326" s="1"/>
      <c r="CKE326" s="1"/>
      <c r="CKF326" s="1"/>
      <c r="CKG326" s="1"/>
      <c r="CKH326" s="1"/>
      <c r="CKI326" s="1"/>
      <c r="CKJ326" s="1"/>
      <c r="CKK326" s="1"/>
      <c r="CKL326" s="1"/>
      <c r="CKM326" s="1"/>
      <c r="CKN326" s="1"/>
      <c r="CKO326" s="1"/>
      <c r="CKP326" s="1"/>
      <c r="CKQ326" s="1"/>
      <c r="CKR326" s="1"/>
      <c r="CKS326" s="1"/>
      <c r="CKT326" s="1"/>
      <c r="CKU326" s="1"/>
      <c r="CKV326" s="1"/>
      <c r="CKW326" s="1"/>
      <c r="CKX326" s="1"/>
      <c r="CKY326" s="1"/>
      <c r="CKZ326" s="1"/>
      <c r="CLA326" s="1"/>
      <c r="CLB326" s="1"/>
      <c r="CLC326" s="1"/>
      <c r="CLD326" s="1"/>
      <c r="CLE326" s="1"/>
      <c r="CLF326" s="1"/>
      <c r="CLG326" s="1"/>
      <c r="CLH326" s="1"/>
      <c r="CLI326" s="1"/>
      <c r="CLJ326" s="1"/>
      <c r="CLK326" s="1"/>
      <c r="CLL326" s="1"/>
      <c r="CLM326" s="1"/>
      <c r="CLN326" s="1"/>
      <c r="CLO326" s="1"/>
      <c r="CLP326" s="1"/>
      <c r="CLQ326" s="1"/>
      <c r="CLR326" s="1"/>
      <c r="CLS326" s="1"/>
      <c r="CLT326" s="1"/>
      <c r="CLU326" s="1"/>
      <c r="CLV326" s="1"/>
      <c r="CLW326" s="1"/>
      <c r="CLX326" s="1"/>
      <c r="CLY326" s="1"/>
      <c r="CLZ326" s="1"/>
      <c r="CMA326" s="1"/>
      <c r="CMB326" s="1"/>
      <c r="CMC326" s="1"/>
      <c r="CMD326" s="1"/>
      <c r="CME326" s="1"/>
      <c r="CMF326" s="1"/>
      <c r="CMG326" s="1"/>
      <c r="CMH326" s="1"/>
      <c r="CMI326" s="1"/>
      <c r="CMJ326" s="1"/>
      <c r="CMK326" s="1"/>
      <c r="CML326" s="1"/>
      <c r="CMM326" s="1"/>
      <c r="CMN326" s="1"/>
      <c r="CMO326" s="1"/>
      <c r="CMP326" s="1"/>
      <c r="CMQ326" s="1"/>
      <c r="CMR326" s="1"/>
      <c r="CMS326" s="1"/>
      <c r="CMT326" s="1"/>
      <c r="CMU326" s="1"/>
      <c r="CMV326" s="1"/>
      <c r="CMW326" s="1"/>
      <c r="CMX326" s="1"/>
      <c r="CMY326" s="1"/>
      <c r="CMZ326" s="1"/>
      <c r="CNA326" s="1"/>
      <c r="CNB326" s="1"/>
      <c r="CNC326" s="1"/>
      <c r="CND326" s="1"/>
      <c r="CNE326" s="1"/>
      <c r="CNF326" s="1"/>
      <c r="CNG326" s="1"/>
      <c r="CNH326" s="1"/>
      <c r="CNI326" s="1"/>
      <c r="CNJ326" s="1"/>
      <c r="CNK326" s="1"/>
      <c r="CNL326" s="1"/>
      <c r="CNM326" s="1"/>
      <c r="CNN326" s="1"/>
      <c r="CNO326" s="1"/>
      <c r="CNP326" s="1"/>
      <c r="CNQ326" s="1"/>
      <c r="CNR326" s="1"/>
      <c r="CNS326" s="1"/>
      <c r="CNT326" s="1"/>
      <c r="CNU326" s="1"/>
      <c r="CNV326" s="1"/>
      <c r="CNW326" s="1"/>
      <c r="CNX326" s="1"/>
      <c r="CNY326" s="1"/>
      <c r="CNZ326" s="1"/>
      <c r="COA326" s="1"/>
      <c r="COB326" s="1"/>
      <c r="COC326" s="1"/>
      <c r="COD326" s="1"/>
      <c r="COE326" s="1"/>
      <c r="COF326" s="1"/>
      <c r="COG326" s="1"/>
      <c r="COH326" s="1"/>
      <c r="COI326" s="1"/>
      <c r="COJ326" s="1"/>
      <c r="COK326" s="1"/>
      <c r="COL326" s="1"/>
      <c r="COM326" s="1"/>
      <c r="CON326" s="1"/>
      <c r="COO326" s="1"/>
      <c r="COP326" s="1"/>
      <c r="COQ326" s="1"/>
      <c r="COR326" s="1"/>
      <c r="COS326" s="1"/>
      <c r="COT326" s="1"/>
      <c r="COU326" s="1"/>
      <c r="COV326" s="1"/>
      <c r="COW326" s="1"/>
      <c r="COX326" s="1"/>
      <c r="COY326" s="1"/>
      <c r="COZ326" s="1"/>
      <c r="CPA326" s="1"/>
      <c r="CPB326" s="1"/>
      <c r="CPC326" s="1"/>
      <c r="CPD326" s="1"/>
      <c r="CPE326" s="1"/>
      <c r="CPF326" s="1"/>
      <c r="CPG326" s="1"/>
      <c r="CPH326" s="1"/>
      <c r="CPI326" s="1"/>
      <c r="CPJ326" s="1"/>
      <c r="CPK326" s="1"/>
      <c r="CPL326" s="1"/>
      <c r="CPM326" s="1"/>
      <c r="CPN326" s="1"/>
      <c r="CPO326" s="1"/>
      <c r="CPP326" s="1"/>
      <c r="CPQ326" s="1"/>
      <c r="CPR326" s="1"/>
      <c r="CPS326" s="1"/>
      <c r="CPT326" s="1"/>
      <c r="CPU326" s="1"/>
      <c r="CPV326" s="1"/>
      <c r="CPW326" s="1"/>
      <c r="CPX326" s="1"/>
      <c r="CPY326" s="1"/>
      <c r="CPZ326" s="1"/>
      <c r="CQA326" s="1"/>
      <c r="CQB326" s="1"/>
      <c r="CQC326" s="1"/>
      <c r="CQD326" s="1"/>
      <c r="CQE326" s="1"/>
      <c r="CQF326" s="1"/>
      <c r="CQG326" s="1"/>
      <c r="CQH326" s="1"/>
      <c r="CQI326" s="1"/>
      <c r="CQJ326" s="1"/>
      <c r="CQK326" s="1"/>
      <c r="CQL326" s="1"/>
      <c r="CQM326" s="1"/>
      <c r="CQN326" s="1"/>
      <c r="CQO326" s="1"/>
      <c r="CQP326" s="1"/>
      <c r="CQQ326" s="1"/>
      <c r="CQR326" s="1"/>
      <c r="CQS326" s="1"/>
      <c r="CQT326" s="1"/>
      <c r="CQU326" s="1"/>
      <c r="CQV326" s="1"/>
      <c r="CQW326" s="1"/>
      <c r="CQX326" s="1"/>
      <c r="CQY326" s="1"/>
      <c r="CQZ326" s="1"/>
      <c r="CRA326" s="1"/>
      <c r="CRB326" s="1"/>
      <c r="CRC326" s="1"/>
      <c r="CRD326" s="1"/>
      <c r="CRE326" s="1"/>
      <c r="CRF326" s="1"/>
      <c r="CRG326" s="1"/>
      <c r="CRH326" s="1"/>
      <c r="CRI326" s="1"/>
      <c r="CRJ326" s="1"/>
      <c r="CRK326" s="1"/>
      <c r="CRL326" s="1"/>
      <c r="CRM326" s="1"/>
      <c r="CRN326" s="1"/>
      <c r="CRO326" s="1"/>
      <c r="CRP326" s="1"/>
      <c r="CRQ326" s="1"/>
      <c r="CRR326" s="1"/>
      <c r="CRS326" s="1"/>
      <c r="CRT326" s="1"/>
      <c r="CRU326" s="1"/>
      <c r="CRV326" s="1"/>
      <c r="CRW326" s="1"/>
      <c r="CRX326" s="1"/>
      <c r="CRY326" s="1"/>
      <c r="CRZ326" s="1"/>
      <c r="CSA326" s="1"/>
      <c r="CSB326" s="1"/>
      <c r="CSC326" s="1"/>
      <c r="CSD326" s="1"/>
      <c r="CSE326" s="1"/>
      <c r="CSF326" s="1"/>
      <c r="CSG326" s="1"/>
      <c r="CSH326" s="1"/>
      <c r="CSI326" s="1"/>
      <c r="CSJ326" s="1"/>
      <c r="CSK326" s="1"/>
      <c r="CSL326" s="1"/>
      <c r="CSM326" s="1"/>
      <c r="CSN326" s="1"/>
      <c r="CSO326" s="1"/>
      <c r="CSP326" s="1"/>
      <c r="CSQ326" s="1"/>
      <c r="CSR326" s="1"/>
      <c r="CSS326" s="1"/>
      <c r="CST326" s="1"/>
      <c r="CSU326" s="1"/>
      <c r="CSV326" s="1"/>
      <c r="CSW326" s="1"/>
      <c r="CSX326" s="1"/>
      <c r="CSY326" s="1"/>
      <c r="CSZ326" s="1"/>
      <c r="CTA326" s="1"/>
      <c r="CTB326" s="1"/>
      <c r="CTC326" s="1"/>
      <c r="CTD326" s="1"/>
      <c r="CTE326" s="1"/>
      <c r="CTF326" s="1"/>
      <c r="CTG326" s="1"/>
      <c r="CTH326" s="1"/>
      <c r="CTI326" s="1"/>
      <c r="CTJ326" s="1"/>
      <c r="CTK326" s="1"/>
      <c r="CTL326" s="1"/>
      <c r="CTM326" s="1"/>
      <c r="CTN326" s="1"/>
      <c r="CTO326" s="1"/>
      <c r="CTP326" s="1"/>
      <c r="CTQ326" s="1"/>
      <c r="CTR326" s="1"/>
      <c r="CTS326" s="1"/>
      <c r="CTT326" s="1"/>
      <c r="CTU326" s="1"/>
      <c r="CTV326" s="1"/>
      <c r="CTW326" s="1"/>
      <c r="CTX326" s="1"/>
      <c r="CTY326" s="1"/>
      <c r="CTZ326" s="1"/>
      <c r="CUA326" s="1"/>
      <c r="CUB326" s="1"/>
      <c r="CUC326" s="1"/>
      <c r="CUD326" s="1"/>
      <c r="CUE326" s="1"/>
      <c r="CUF326" s="1"/>
      <c r="CUG326" s="1"/>
      <c r="CUH326" s="1"/>
      <c r="CUI326" s="1"/>
      <c r="CUJ326" s="1"/>
      <c r="CUK326" s="1"/>
      <c r="CUL326" s="1"/>
      <c r="CUM326" s="1"/>
      <c r="CUN326" s="1"/>
      <c r="CUO326" s="1"/>
      <c r="CUP326" s="1"/>
      <c r="CUQ326" s="1"/>
      <c r="CUR326" s="1"/>
      <c r="CUS326" s="1"/>
      <c r="CUT326" s="1"/>
      <c r="CUU326" s="1"/>
      <c r="CUV326" s="1"/>
      <c r="CUW326" s="1"/>
      <c r="CUX326" s="1"/>
      <c r="CUY326" s="1"/>
      <c r="CUZ326" s="1"/>
      <c r="CVA326" s="1"/>
      <c r="CVB326" s="1"/>
      <c r="CVC326" s="1"/>
      <c r="CVD326" s="1"/>
      <c r="CVE326" s="1"/>
      <c r="CVF326" s="1"/>
      <c r="CVG326" s="1"/>
      <c r="CVH326" s="1"/>
      <c r="CVI326" s="1"/>
      <c r="CVJ326" s="1"/>
      <c r="CVK326" s="1"/>
      <c r="CVL326" s="1"/>
      <c r="CVM326" s="1"/>
      <c r="CVN326" s="1"/>
      <c r="CVO326" s="1"/>
      <c r="CVP326" s="1"/>
      <c r="CVQ326" s="1"/>
      <c r="CVR326" s="1"/>
      <c r="CVS326" s="1"/>
      <c r="CVT326" s="1"/>
      <c r="CVU326" s="1"/>
      <c r="CVV326" s="1"/>
      <c r="CVW326" s="1"/>
      <c r="CVX326" s="1"/>
      <c r="CVY326" s="1"/>
      <c r="CVZ326" s="1"/>
      <c r="CWA326" s="1"/>
      <c r="CWB326" s="1"/>
      <c r="CWC326" s="1"/>
      <c r="CWD326" s="1"/>
      <c r="CWE326" s="1"/>
      <c r="CWF326" s="1"/>
      <c r="CWG326" s="1"/>
      <c r="CWH326" s="1"/>
      <c r="CWI326" s="1"/>
      <c r="CWJ326" s="1"/>
      <c r="CWK326" s="1"/>
      <c r="CWL326" s="1"/>
      <c r="CWM326" s="1"/>
      <c r="CWN326" s="1"/>
      <c r="CWO326" s="1"/>
      <c r="CWP326" s="1"/>
      <c r="CWQ326" s="1"/>
      <c r="CWR326" s="1"/>
      <c r="CWS326" s="1"/>
      <c r="CWT326" s="1"/>
      <c r="CWU326" s="1"/>
      <c r="CWV326" s="1"/>
      <c r="CWW326" s="1"/>
      <c r="CWX326" s="1"/>
      <c r="CWY326" s="1"/>
      <c r="CWZ326" s="1"/>
      <c r="CXA326" s="1"/>
      <c r="CXB326" s="1"/>
      <c r="CXC326" s="1"/>
      <c r="CXD326" s="1"/>
      <c r="CXE326" s="1"/>
      <c r="CXF326" s="1"/>
      <c r="CXG326" s="1"/>
      <c r="CXH326" s="1"/>
      <c r="CXI326" s="1"/>
      <c r="CXJ326" s="1"/>
      <c r="CXK326" s="1"/>
      <c r="CXL326" s="1"/>
      <c r="CXM326" s="1"/>
      <c r="CXN326" s="1"/>
      <c r="CXO326" s="1"/>
      <c r="CXP326" s="1"/>
      <c r="CXQ326" s="1"/>
      <c r="CXR326" s="1"/>
      <c r="CXS326" s="1"/>
      <c r="CXT326" s="1"/>
      <c r="CXU326" s="1"/>
      <c r="CXV326" s="1"/>
      <c r="CXW326" s="1"/>
      <c r="CXX326" s="1"/>
      <c r="CXY326" s="1"/>
      <c r="CXZ326" s="1"/>
      <c r="CYA326" s="1"/>
      <c r="CYB326" s="1"/>
      <c r="CYC326" s="1"/>
      <c r="CYD326" s="1"/>
      <c r="CYE326" s="1"/>
      <c r="CYF326" s="1"/>
      <c r="CYG326" s="1"/>
      <c r="CYH326" s="1"/>
      <c r="CYI326" s="1"/>
      <c r="CYJ326" s="1"/>
      <c r="CYK326" s="1"/>
      <c r="CYL326" s="1"/>
      <c r="CYM326" s="1"/>
      <c r="CYN326" s="1"/>
      <c r="CYO326" s="1"/>
      <c r="CYP326" s="1"/>
      <c r="CYQ326" s="1"/>
      <c r="CYR326" s="1"/>
      <c r="CYS326" s="1"/>
      <c r="CYT326" s="1"/>
      <c r="CYU326" s="1"/>
      <c r="CYV326" s="1"/>
      <c r="CYW326" s="1"/>
      <c r="CYX326" s="1"/>
      <c r="CYY326" s="1"/>
      <c r="CYZ326" s="1"/>
      <c r="CZA326" s="1"/>
      <c r="CZB326" s="1"/>
      <c r="CZC326" s="1"/>
      <c r="CZD326" s="1"/>
      <c r="CZE326" s="1"/>
      <c r="CZF326" s="1"/>
      <c r="CZG326" s="1"/>
      <c r="CZH326" s="1"/>
      <c r="CZI326" s="1"/>
      <c r="CZJ326" s="1"/>
      <c r="CZK326" s="1"/>
      <c r="CZL326" s="1"/>
      <c r="CZM326" s="1"/>
      <c r="CZN326" s="1"/>
      <c r="CZO326" s="1"/>
      <c r="CZP326" s="1"/>
      <c r="CZQ326" s="1"/>
      <c r="CZR326" s="1"/>
      <c r="CZS326" s="1"/>
      <c r="CZT326" s="1"/>
      <c r="CZU326" s="1"/>
      <c r="CZV326" s="1"/>
      <c r="CZW326" s="1"/>
      <c r="CZX326" s="1"/>
      <c r="CZY326" s="1"/>
      <c r="CZZ326" s="1"/>
      <c r="DAA326" s="1"/>
      <c r="DAB326" s="1"/>
      <c r="DAC326" s="1"/>
      <c r="DAD326" s="1"/>
      <c r="DAE326" s="1"/>
      <c r="DAF326" s="1"/>
      <c r="DAG326" s="1"/>
      <c r="DAH326" s="1"/>
      <c r="DAI326" s="1"/>
      <c r="DAJ326" s="1"/>
      <c r="DAK326" s="1"/>
      <c r="DAL326" s="1"/>
      <c r="DAM326" s="1"/>
      <c r="DAN326" s="1"/>
      <c r="DAO326" s="1"/>
      <c r="DAP326" s="1"/>
      <c r="DAQ326" s="1"/>
      <c r="DAR326" s="1"/>
      <c r="DAS326" s="1"/>
      <c r="DAT326" s="1"/>
      <c r="DAU326" s="1"/>
      <c r="DAV326" s="1"/>
      <c r="DAW326" s="1"/>
      <c r="DAX326" s="1"/>
      <c r="DAY326" s="1"/>
      <c r="DAZ326" s="1"/>
      <c r="DBA326" s="1"/>
      <c r="DBB326" s="1"/>
      <c r="DBC326" s="1"/>
      <c r="DBD326" s="1"/>
      <c r="DBE326" s="1"/>
      <c r="DBF326" s="1"/>
      <c r="DBG326" s="1"/>
      <c r="DBH326" s="1"/>
      <c r="DBI326" s="1"/>
      <c r="DBJ326" s="1"/>
      <c r="DBK326" s="1"/>
      <c r="DBL326" s="1"/>
      <c r="DBM326" s="1"/>
      <c r="DBN326" s="1"/>
      <c r="DBO326" s="1"/>
      <c r="DBP326" s="1"/>
      <c r="DBQ326" s="1"/>
      <c r="DBR326" s="1"/>
      <c r="DBS326" s="1"/>
      <c r="DBT326" s="1"/>
      <c r="DBU326" s="1"/>
      <c r="DBV326" s="1"/>
      <c r="DBW326" s="1"/>
      <c r="DBX326" s="1"/>
      <c r="DBY326" s="1"/>
      <c r="DBZ326" s="1"/>
      <c r="DCA326" s="1"/>
      <c r="DCB326" s="1"/>
      <c r="DCC326" s="1"/>
      <c r="DCD326" s="1"/>
      <c r="DCE326" s="1"/>
      <c r="DCF326" s="1"/>
      <c r="DCG326" s="1"/>
      <c r="DCH326" s="1"/>
      <c r="DCI326" s="1"/>
      <c r="DCJ326" s="1"/>
      <c r="DCK326" s="1"/>
      <c r="DCL326" s="1"/>
      <c r="DCM326" s="1"/>
      <c r="DCN326" s="1"/>
      <c r="DCO326" s="1"/>
      <c r="DCP326" s="1"/>
      <c r="DCQ326" s="1"/>
      <c r="DCR326" s="1"/>
      <c r="DCS326" s="1"/>
      <c r="DCT326" s="1"/>
      <c r="DCU326" s="1"/>
      <c r="DCV326" s="1"/>
      <c r="DCW326" s="1"/>
      <c r="DCX326" s="1"/>
      <c r="DCY326" s="1"/>
      <c r="DCZ326" s="1"/>
      <c r="DDA326" s="1"/>
      <c r="DDB326" s="1"/>
      <c r="DDC326" s="1"/>
      <c r="DDD326" s="1"/>
      <c r="DDE326" s="1"/>
      <c r="DDF326" s="1"/>
      <c r="DDG326" s="1"/>
      <c r="DDH326" s="1"/>
      <c r="DDI326" s="1"/>
      <c r="DDJ326" s="1"/>
      <c r="DDK326" s="1"/>
      <c r="DDL326" s="1"/>
      <c r="DDM326" s="1"/>
      <c r="DDN326" s="1"/>
      <c r="DDO326" s="1"/>
      <c r="DDP326" s="1"/>
      <c r="DDQ326" s="1"/>
      <c r="DDR326" s="1"/>
      <c r="DDS326" s="1"/>
      <c r="DDT326" s="1"/>
      <c r="DDU326" s="1"/>
      <c r="DDV326" s="1"/>
      <c r="DDW326" s="1"/>
      <c r="DDX326" s="1"/>
      <c r="DDY326" s="1"/>
      <c r="DDZ326" s="1"/>
      <c r="DEA326" s="1"/>
      <c r="DEB326" s="1"/>
      <c r="DEC326" s="1"/>
      <c r="DED326" s="1"/>
      <c r="DEE326" s="1"/>
      <c r="DEF326" s="1"/>
      <c r="DEG326" s="1"/>
      <c r="DEH326" s="1"/>
      <c r="DEI326" s="1"/>
      <c r="DEJ326" s="1"/>
      <c r="DEK326" s="1"/>
      <c r="DEL326" s="1"/>
      <c r="DEM326" s="1"/>
      <c r="DEN326" s="1"/>
      <c r="DEO326" s="1"/>
      <c r="DEP326" s="1"/>
      <c r="DEQ326" s="1"/>
      <c r="DER326" s="1"/>
      <c r="DES326" s="1"/>
      <c r="DET326" s="1"/>
      <c r="DEU326" s="1"/>
      <c r="DEV326" s="1"/>
      <c r="DEW326" s="1"/>
      <c r="DEX326" s="1"/>
      <c r="DEY326" s="1"/>
      <c r="DEZ326" s="1"/>
      <c r="DFA326" s="1"/>
      <c r="DFB326" s="1"/>
      <c r="DFC326" s="1"/>
      <c r="DFD326" s="1"/>
      <c r="DFE326" s="1"/>
      <c r="DFF326" s="1"/>
      <c r="DFG326" s="1"/>
      <c r="DFH326" s="1"/>
      <c r="DFI326" s="1"/>
      <c r="DFJ326" s="1"/>
      <c r="DFK326" s="1"/>
      <c r="DFL326" s="1"/>
      <c r="DFM326" s="1"/>
      <c r="DFN326" s="1"/>
      <c r="DFO326" s="1"/>
      <c r="DFP326" s="1"/>
      <c r="DFQ326" s="1"/>
      <c r="DFR326" s="1"/>
      <c r="DFS326" s="1"/>
      <c r="DFT326" s="1"/>
      <c r="DFU326" s="1"/>
      <c r="DFV326" s="1"/>
      <c r="DFW326" s="1"/>
      <c r="DFX326" s="1"/>
      <c r="DFY326" s="1"/>
      <c r="DFZ326" s="1"/>
      <c r="DGA326" s="1"/>
      <c r="DGB326" s="1"/>
      <c r="DGC326" s="1"/>
      <c r="DGD326" s="1"/>
      <c r="DGE326" s="1"/>
      <c r="DGF326" s="1"/>
      <c r="DGG326" s="1"/>
      <c r="DGH326" s="1"/>
      <c r="DGI326" s="1"/>
      <c r="DGJ326" s="1"/>
      <c r="DGK326" s="1"/>
      <c r="DGL326" s="1"/>
      <c r="DGM326" s="1"/>
      <c r="DGN326" s="1"/>
      <c r="DGO326" s="1"/>
      <c r="DGP326" s="1"/>
      <c r="DGQ326" s="1"/>
      <c r="DGR326" s="1"/>
      <c r="DGS326" s="1"/>
      <c r="DGT326" s="1"/>
      <c r="DGU326" s="1"/>
      <c r="DGV326" s="1"/>
      <c r="DGW326" s="1"/>
      <c r="DGX326" s="1"/>
      <c r="DGY326" s="1"/>
      <c r="DGZ326" s="1"/>
      <c r="DHA326" s="1"/>
      <c r="DHB326" s="1"/>
      <c r="DHC326" s="1"/>
      <c r="DHD326" s="1"/>
      <c r="DHE326" s="1"/>
      <c r="DHF326" s="1"/>
      <c r="DHG326" s="1"/>
      <c r="DHH326" s="1"/>
      <c r="DHI326" s="1"/>
      <c r="DHJ326" s="1"/>
      <c r="DHK326" s="1"/>
      <c r="DHL326" s="1"/>
      <c r="DHM326" s="1"/>
      <c r="DHN326" s="1"/>
      <c r="DHO326" s="1"/>
      <c r="DHP326" s="1"/>
      <c r="DHQ326" s="1"/>
      <c r="DHR326" s="1"/>
      <c r="DHS326" s="1"/>
      <c r="DHT326" s="1"/>
      <c r="DHU326" s="1"/>
      <c r="DHV326" s="1"/>
      <c r="DHW326" s="1"/>
      <c r="DHX326" s="1"/>
      <c r="DHY326" s="1"/>
      <c r="DHZ326" s="1"/>
      <c r="DIA326" s="1"/>
      <c r="DIB326" s="1"/>
      <c r="DIC326" s="1"/>
      <c r="DID326" s="1"/>
      <c r="DIE326" s="1"/>
      <c r="DIF326" s="1"/>
      <c r="DIG326" s="1"/>
      <c r="DIH326" s="1"/>
      <c r="DII326" s="1"/>
      <c r="DIJ326" s="1"/>
      <c r="DIK326" s="1"/>
      <c r="DIL326" s="1"/>
      <c r="DIM326" s="1"/>
      <c r="DIN326" s="1"/>
      <c r="DIO326" s="1"/>
      <c r="DIP326" s="1"/>
      <c r="DIQ326" s="1"/>
      <c r="DIR326" s="1"/>
      <c r="DIS326" s="1"/>
      <c r="DIT326" s="1"/>
      <c r="DIU326" s="1"/>
      <c r="DIV326" s="1"/>
      <c r="DIW326" s="1"/>
      <c r="DIX326" s="1"/>
      <c r="DIY326" s="1"/>
      <c r="DIZ326" s="1"/>
      <c r="DJA326" s="1"/>
      <c r="DJB326" s="1"/>
      <c r="DJC326" s="1"/>
      <c r="DJD326" s="1"/>
      <c r="DJE326" s="1"/>
      <c r="DJF326" s="1"/>
      <c r="DJG326" s="1"/>
      <c r="DJH326" s="1"/>
      <c r="DJI326" s="1"/>
      <c r="DJJ326" s="1"/>
      <c r="DJK326" s="1"/>
      <c r="DJL326" s="1"/>
      <c r="DJM326" s="1"/>
      <c r="DJN326" s="1"/>
      <c r="DJO326" s="1"/>
      <c r="DJP326" s="1"/>
      <c r="DJQ326" s="1"/>
      <c r="DJR326" s="1"/>
      <c r="DJS326" s="1"/>
      <c r="DJT326" s="1"/>
      <c r="DJU326" s="1"/>
      <c r="DJV326" s="1"/>
      <c r="DJW326" s="1"/>
      <c r="DJX326" s="1"/>
      <c r="DJY326" s="1"/>
      <c r="DJZ326" s="1"/>
      <c r="DKA326" s="1"/>
      <c r="DKB326" s="1"/>
      <c r="DKC326" s="1"/>
      <c r="DKD326" s="1"/>
      <c r="DKE326" s="1"/>
      <c r="DKF326" s="1"/>
      <c r="DKG326" s="1"/>
      <c r="DKH326" s="1"/>
      <c r="DKI326" s="1"/>
      <c r="DKJ326" s="1"/>
      <c r="DKK326" s="1"/>
      <c r="DKL326" s="1"/>
      <c r="DKM326" s="1"/>
      <c r="DKN326" s="1"/>
      <c r="DKO326" s="1"/>
      <c r="DKP326" s="1"/>
      <c r="DKQ326" s="1"/>
      <c r="DKR326" s="1"/>
      <c r="DKS326" s="1"/>
      <c r="DKT326" s="1"/>
      <c r="DKU326" s="1"/>
      <c r="DKV326" s="1"/>
      <c r="DKW326" s="1"/>
      <c r="DKX326" s="1"/>
      <c r="DKY326" s="1"/>
      <c r="DKZ326" s="1"/>
      <c r="DLA326" s="1"/>
      <c r="DLB326" s="1"/>
      <c r="DLC326" s="1"/>
      <c r="DLD326" s="1"/>
      <c r="DLE326" s="1"/>
      <c r="DLF326" s="1"/>
      <c r="DLG326" s="1"/>
      <c r="DLH326" s="1"/>
      <c r="DLI326" s="1"/>
      <c r="DLJ326" s="1"/>
      <c r="DLK326" s="1"/>
      <c r="DLL326" s="1"/>
      <c r="DLM326" s="1"/>
      <c r="DLN326" s="1"/>
      <c r="DLO326" s="1"/>
      <c r="DLP326" s="1"/>
      <c r="DLQ326" s="1"/>
      <c r="DLR326" s="1"/>
      <c r="DLS326" s="1"/>
      <c r="DLT326" s="1"/>
      <c r="DLU326" s="1"/>
      <c r="DLV326" s="1"/>
      <c r="DLW326" s="1"/>
      <c r="DLX326" s="1"/>
      <c r="DLY326" s="1"/>
      <c r="DLZ326" s="1"/>
      <c r="DMA326" s="1"/>
      <c r="DMB326" s="1"/>
      <c r="DMC326" s="1"/>
      <c r="DMD326" s="1"/>
      <c r="DME326" s="1"/>
      <c r="DMF326" s="1"/>
      <c r="DMG326" s="1"/>
      <c r="DMH326" s="1"/>
      <c r="DMI326" s="1"/>
      <c r="DMJ326" s="1"/>
      <c r="DMK326" s="1"/>
      <c r="DML326" s="1"/>
      <c r="DMM326" s="1"/>
      <c r="DMN326" s="1"/>
      <c r="DMO326" s="1"/>
      <c r="DMP326" s="1"/>
      <c r="DMQ326" s="1"/>
      <c r="DMR326" s="1"/>
      <c r="DMS326" s="1"/>
      <c r="DMT326" s="1"/>
      <c r="DMU326" s="1"/>
      <c r="DMV326" s="1"/>
      <c r="DMW326" s="1"/>
      <c r="DMX326" s="1"/>
      <c r="DMY326" s="1"/>
      <c r="DMZ326" s="1"/>
      <c r="DNA326" s="1"/>
      <c r="DNB326" s="1"/>
      <c r="DNC326" s="1"/>
      <c r="DND326" s="1"/>
      <c r="DNE326" s="1"/>
      <c r="DNF326" s="1"/>
      <c r="DNG326" s="1"/>
      <c r="DNH326" s="1"/>
      <c r="DNI326" s="1"/>
      <c r="DNJ326" s="1"/>
      <c r="DNK326" s="1"/>
      <c r="DNL326" s="1"/>
      <c r="DNM326" s="1"/>
      <c r="DNN326" s="1"/>
      <c r="DNO326" s="1"/>
      <c r="DNP326" s="1"/>
      <c r="DNQ326" s="1"/>
      <c r="DNR326" s="1"/>
      <c r="DNS326" s="1"/>
      <c r="DNT326" s="1"/>
      <c r="DNU326" s="1"/>
      <c r="DNV326" s="1"/>
      <c r="DNW326" s="1"/>
      <c r="DNX326" s="1"/>
      <c r="DNY326" s="1"/>
      <c r="DNZ326" s="1"/>
      <c r="DOA326" s="1"/>
      <c r="DOB326" s="1"/>
      <c r="DOC326" s="1"/>
      <c r="DOD326" s="1"/>
      <c r="DOE326" s="1"/>
      <c r="DOF326" s="1"/>
      <c r="DOG326" s="1"/>
      <c r="DOH326" s="1"/>
      <c r="DOI326" s="1"/>
      <c r="DOJ326" s="1"/>
      <c r="DOK326" s="1"/>
      <c r="DOL326" s="1"/>
      <c r="DOM326" s="1"/>
      <c r="DON326" s="1"/>
      <c r="DOO326" s="1"/>
      <c r="DOP326" s="1"/>
      <c r="DOQ326" s="1"/>
      <c r="DOR326" s="1"/>
      <c r="DOS326" s="1"/>
      <c r="DOT326" s="1"/>
      <c r="DOU326" s="1"/>
      <c r="DOV326" s="1"/>
      <c r="DOW326" s="1"/>
      <c r="DOX326" s="1"/>
      <c r="DOY326" s="1"/>
      <c r="DOZ326" s="1"/>
      <c r="DPA326" s="1"/>
      <c r="DPB326" s="1"/>
      <c r="DPC326" s="1"/>
      <c r="DPD326" s="1"/>
      <c r="DPE326" s="1"/>
      <c r="DPF326" s="1"/>
      <c r="DPG326" s="1"/>
      <c r="DPH326" s="1"/>
      <c r="DPI326" s="1"/>
      <c r="DPJ326" s="1"/>
      <c r="DPK326" s="1"/>
      <c r="DPL326" s="1"/>
      <c r="DPM326" s="1"/>
      <c r="DPN326" s="1"/>
      <c r="DPO326" s="1"/>
      <c r="DPP326" s="1"/>
      <c r="DPQ326" s="1"/>
      <c r="DPR326" s="1"/>
      <c r="DPS326" s="1"/>
      <c r="DPT326" s="1"/>
      <c r="DPU326" s="1"/>
      <c r="DPV326" s="1"/>
      <c r="DPW326" s="1"/>
      <c r="DPX326" s="1"/>
      <c r="DPY326" s="1"/>
      <c r="DPZ326" s="1"/>
      <c r="DQA326" s="1"/>
      <c r="DQB326" s="1"/>
      <c r="DQC326" s="1"/>
      <c r="DQD326" s="1"/>
      <c r="DQE326" s="1"/>
      <c r="DQF326" s="1"/>
      <c r="DQG326" s="1"/>
      <c r="DQH326" s="1"/>
      <c r="DQI326" s="1"/>
      <c r="DQJ326" s="1"/>
      <c r="DQK326" s="1"/>
      <c r="DQL326" s="1"/>
      <c r="DQM326" s="1"/>
      <c r="DQN326" s="1"/>
      <c r="DQO326" s="1"/>
      <c r="DQP326" s="1"/>
      <c r="DQQ326" s="1"/>
      <c r="DQR326" s="1"/>
      <c r="DQS326" s="1"/>
      <c r="DQT326" s="1"/>
      <c r="DQU326" s="1"/>
      <c r="DQV326" s="1"/>
      <c r="DQW326" s="1"/>
      <c r="DQX326" s="1"/>
      <c r="DQY326" s="1"/>
      <c r="DQZ326" s="1"/>
      <c r="DRA326" s="1"/>
      <c r="DRB326" s="1"/>
      <c r="DRC326" s="1"/>
      <c r="DRD326" s="1"/>
      <c r="DRE326" s="1"/>
      <c r="DRF326" s="1"/>
      <c r="DRG326" s="1"/>
      <c r="DRH326" s="1"/>
      <c r="DRI326" s="1"/>
      <c r="DRJ326" s="1"/>
      <c r="DRK326" s="1"/>
      <c r="DRL326" s="1"/>
      <c r="DRM326" s="1"/>
      <c r="DRN326" s="1"/>
      <c r="DRO326" s="1"/>
      <c r="DRP326" s="1"/>
      <c r="DRQ326" s="1"/>
      <c r="DRR326" s="1"/>
      <c r="DRS326" s="1"/>
      <c r="DRT326" s="1"/>
      <c r="DRU326" s="1"/>
      <c r="DRV326" s="1"/>
      <c r="DRW326" s="1"/>
      <c r="DRX326" s="1"/>
      <c r="DRY326" s="1"/>
      <c r="DRZ326" s="1"/>
      <c r="DSA326" s="1"/>
      <c r="DSB326" s="1"/>
      <c r="DSC326" s="1"/>
      <c r="DSD326" s="1"/>
      <c r="DSE326" s="1"/>
      <c r="DSF326" s="1"/>
      <c r="DSG326" s="1"/>
      <c r="DSH326" s="1"/>
      <c r="DSI326" s="1"/>
      <c r="DSJ326" s="1"/>
      <c r="DSK326" s="1"/>
      <c r="DSL326" s="1"/>
      <c r="DSM326" s="1"/>
      <c r="DSN326" s="1"/>
      <c r="DSO326" s="1"/>
      <c r="DSP326" s="1"/>
      <c r="DSQ326" s="1"/>
      <c r="DSR326" s="1"/>
      <c r="DSS326" s="1"/>
      <c r="DST326" s="1"/>
      <c r="DSU326" s="1"/>
      <c r="DSV326" s="1"/>
      <c r="DSW326" s="1"/>
      <c r="DSX326" s="1"/>
      <c r="DSY326" s="1"/>
      <c r="DSZ326" s="1"/>
      <c r="DTA326" s="1"/>
      <c r="DTB326" s="1"/>
      <c r="DTC326" s="1"/>
      <c r="DTD326" s="1"/>
      <c r="DTE326" s="1"/>
      <c r="DTF326" s="1"/>
      <c r="DTG326" s="1"/>
      <c r="DTH326" s="1"/>
      <c r="DTI326" s="1"/>
      <c r="DTJ326" s="1"/>
      <c r="DTK326" s="1"/>
      <c r="DTL326" s="1"/>
      <c r="DTM326" s="1"/>
      <c r="DTN326" s="1"/>
      <c r="DTO326" s="1"/>
      <c r="DTP326" s="1"/>
      <c r="DTQ326" s="1"/>
      <c r="DTR326" s="1"/>
      <c r="DTS326" s="1"/>
      <c r="DTT326" s="1"/>
      <c r="DTU326" s="1"/>
      <c r="DTV326" s="1"/>
      <c r="DTW326" s="1"/>
      <c r="DTX326" s="1"/>
      <c r="DTY326" s="1"/>
      <c r="DTZ326" s="1"/>
      <c r="DUA326" s="1"/>
      <c r="DUB326" s="1"/>
      <c r="DUC326" s="1"/>
      <c r="DUD326" s="1"/>
      <c r="DUE326" s="1"/>
      <c r="DUF326" s="1"/>
      <c r="DUG326" s="1"/>
      <c r="DUH326" s="1"/>
      <c r="DUI326" s="1"/>
      <c r="DUJ326" s="1"/>
      <c r="DUK326" s="1"/>
      <c r="DUL326" s="1"/>
      <c r="DUM326" s="1"/>
      <c r="DUN326" s="1"/>
      <c r="DUO326" s="1"/>
      <c r="DUP326" s="1"/>
      <c r="DUQ326" s="1"/>
      <c r="DUR326" s="1"/>
      <c r="DUS326" s="1"/>
      <c r="DUT326" s="1"/>
      <c r="DUU326" s="1"/>
      <c r="DUV326" s="1"/>
      <c r="DUW326" s="1"/>
      <c r="DUX326" s="1"/>
      <c r="DUY326" s="1"/>
      <c r="DUZ326" s="1"/>
      <c r="DVA326" s="1"/>
      <c r="DVB326" s="1"/>
      <c r="DVC326" s="1"/>
      <c r="DVD326" s="1"/>
      <c r="DVE326" s="1"/>
      <c r="DVF326" s="1"/>
      <c r="DVG326" s="1"/>
      <c r="DVH326" s="1"/>
      <c r="DVI326" s="1"/>
      <c r="DVJ326" s="1"/>
      <c r="DVK326" s="1"/>
      <c r="DVL326" s="1"/>
      <c r="DVM326" s="1"/>
      <c r="DVN326" s="1"/>
      <c r="DVO326" s="1"/>
      <c r="DVP326" s="1"/>
      <c r="DVQ326" s="1"/>
      <c r="DVR326" s="1"/>
      <c r="DVS326" s="1"/>
      <c r="DVT326" s="1"/>
      <c r="DVU326" s="1"/>
      <c r="DVV326" s="1"/>
      <c r="DVW326" s="1"/>
      <c r="DVX326" s="1"/>
      <c r="DVY326" s="1"/>
      <c r="DVZ326" s="1"/>
      <c r="DWA326" s="1"/>
      <c r="DWB326" s="1"/>
      <c r="DWC326" s="1"/>
      <c r="DWD326" s="1"/>
      <c r="DWE326" s="1"/>
      <c r="DWF326" s="1"/>
      <c r="DWG326" s="1"/>
      <c r="DWH326" s="1"/>
      <c r="DWI326" s="1"/>
      <c r="DWJ326" s="1"/>
      <c r="DWK326" s="1"/>
      <c r="DWL326" s="1"/>
      <c r="DWM326" s="1"/>
      <c r="DWN326" s="1"/>
      <c r="DWO326" s="1"/>
      <c r="DWP326" s="1"/>
      <c r="DWQ326" s="1"/>
      <c r="DWR326" s="1"/>
      <c r="DWS326" s="1"/>
      <c r="DWT326" s="1"/>
      <c r="DWU326" s="1"/>
      <c r="DWV326" s="1"/>
      <c r="DWW326" s="1"/>
      <c r="DWX326" s="1"/>
      <c r="DWY326" s="1"/>
      <c r="DWZ326" s="1"/>
      <c r="DXA326" s="1"/>
      <c r="DXB326" s="1"/>
      <c r="DXC326" s="1"/>
      <c r="DXD326" s="1"/>
      <c r="DXE326" s="1"/>
      <c r="DXF326" s="1"/>
      <c r="DXG326" s="1"/>
      <c r="DXH326" s="1"/>
      <c r="DXI326" s="1"/>
      <c r="DXJ326" s="1"/>
      <c r="DXK326" s="1"/>
      <c r="DXL326" s="1"/>
      <c r="DXM326" s="1"/>
      <c r="DXN326" s="1"/>
      <c r="DXO326" s="1"/>
      <c r="DXP326" s="1"/>
      <c r="DXQ326" s="1"/>
      <c r="DXR326" s="1"/>
      <c r="DXS326" s="1"/>
      <c r="DXT326" s="1"/>
      <c r="DXU326" s="1"/>
      <c r="DXV326" s="1"/>
      <c r="DXW326" s="1"/>
      <c r="DXX326" s="1"/>
      <c r="DXY326" s="1"/>
      <c r="DXZ326" s="1"/>
      <c r="DYA326" s="1"/>
      <c r="DYB326" s="1"/>
      <c r="DYC326" s="1"/>
      <c r="DYD326" s="1"/>
      <c r="DYE326" s="1"/>
      <c r="DYF326" s="1"/>
      <c r="DYG326" s="1"/>
      <c r="DYH326" s="1"/>
      <c r="DYI326" s="1"/>
      <c r="DYJ326" s="1"/>
      <c r="DYK326" s="1"/>
      <c r="DYL326" s="1"/>
      <c r="DYM326" s="1"/>
      <c r="DYN326" s="1"/>
      <c r="DYO326" s="1"/>
      <c r="DYP326" s="1"/>
      <c r="DYQ326" s="1"/>
      <c r="DYR326" s="1"/>
      <c r="DYS326" s="1"/>
      <c r="DYT326" s="1"/>
      <c r="DYU326" s="1"/>
      <c r="DYV326" s="1"/>
      <c r="DYW326" s="1"/>
      <c r="DYX326" s="1"/>
      <c r="DYY326" s="1"/>
      <c r="DYZ326" s="1"/>
      <c r="DZA326" s="1"/>
      <c r="DZB326" s="1"/>
      <c r="DZC326" s="1"/>
      <c r="DZD326" s="1"/>
      <c r="DZE326" s="1"/>
      <c r="DZF326" s="1"/>
      <c r="DZG326" s="1"/>
      <c r="DZH326" s="1"/>
      <c r="DZI326" s="1"/>
      <c r="DZJ326" s="1"/>
      <c r="DZK326" s="1"/>
      <c r="DZL326" s="1"/>
      <c r="DZM326" s="1"/>
      <c r="DZN326" s="1"/>
      <c r="DZO326" s="1"/>
      <c r="DZP326" s="1"/>
      <c r="DZQ326" s="1"/>
      <c r="DZR326" s="1"/>
      <c r="DZS326" s="1"/>
      <c r="DZT326" s="1"/>
      <c r="DZU326" s="1"/>
      <c r="DZV326" s="1"/>
      <c r="DZW326" s="1"/>
      <c r="DZX326" s="1"/>
      <c r="DZY326" s="1"/>
      <c r="DZZ326" s="1"/>
      <c r="EAA326" s="1"/>
      <c r="EAB326" s="1"/>
      <c r="EAC326" s="1"/>
      <c r="EAD326" s="1"/>
      <c r="EAE326" s="1"/>
      <c r="EAF326" s="1"/>
      <c r="EAG326" s="1"/>
      <c r="EAH326" s="1"/>
      <c r="EAI326" s="1"/>
      <c r="EAJ326" s="1"/>
      <c r="EAK326" s="1"/>
      <c r="EAL326" s="1"/>
      <c r="EAM326" s="1"/>
      <c r="EAN326" s="1"/>
      <c r="EAO326" s="1"/>
      <c r="EAP326" s="1"/>
      <c r="EAQ326" s="1"/>
      <c r="EAR326" s="1"/>
      <c r="EAS326" s="1"/>
      <c r="EAT326" s="1"/>
      <c r="EAU326" s="1"/>
      <c r="EAV326" s="1"/>
      <c r="EAW326" s="1"/>
      <c r="EAX326" s="1"/>
      <c r="EAY326" s="1"/>
      <c r="EAZ326" s="1"/>
      <c r="EBA326" s="1"/>
      <c r="EBB326" s="1"/>
      <c r="EBC326" s="1"/>
      <c r="EBD326" s="1"/>
      <c r="EBE326" s="1"/>
      <c r="EBF326" s="1"/>
      <c r="EBG326" s="1"/>
      <c r="EBH326" s="1"/>
      <c r="EBI326" s="1"/>
      <c r="EBJ326" s="1"/>
      <c r="EBK326" s="1"/>
      <c r="EBL326" s="1"/>
      <c r="EBM326" s="1"/>
      <c r="EBN326" s="1"/>
      <c r="EBO326" s="1"/>
      <c r="EBP326" s="1"/>
      <c r="EBQ326" s="1"/>
      <c r="EBR326" s="1"/>
      <c r="EBS326" s="1"/>
      <c r="EBT326" s="1"/>
      <c r="EBU326" s="1"/>
      <c r="EBV326" s="1"/>
      <c r="EBW326" s="1"/>
      <c r="EBX326" s="1"/>
      <c r="EBY326" s="1"/>
      <c r="EBZ326" s="1"/>
      <c r="ECA326" s="1"/>
      <c r="ECB326" s="1"/>
      <c r="ECC326" s="1"/>
      <c r="ECD326" s="1"/>
      <c r="ECE326" s="1"/>
      <c r="ECF326" s="1"/>
      <c r="ECG326" s="1"/>
      <c r="ECH326" s="1"/>
      <c r="ECI326" s="1"/>
      <c r="ECJ326" s="1"/>
      <c r="ECK326" s="1"/>
      <c r="ECL326" s="1"/>
      <c r="ECM326" s="1"/>
      <c r="ECN326" s="1"/>
      <c r="ECO326" s="1"/>
      <c r="ECP326" s="1"/>
      <c r="ECQ326" s="1"/>
      <c r="ECR326" s="1"/>
      <c r="ECS326" s="1"/>
      <c r="ECT326" s="1"/>
      <c r="ECU326" s="1"/>
      <c r="ECV326" s="1"/>
      <c r="ECW326" s="1"/>
      <c r="ECX326" s="1"/>
      <c r="ECY326" s="1"/>
      <c r="ECZ326" s="1"/>
      <c r="EDA326" s="1"/>
      <c r="EDB326" s="1"/>
      <c r="EDC326" s="1"/>
      <c r="EDD326" s="1"/>
      <c r="EDE326" s="1"/>
      <c r="EDF326" s="1"/>
      <c r="EDG326" s="1"/>
      <c r="EDH326" s="1"/>
      <c r="EDI326" s="1"/>
      <c r="EDJ326" s="1"/>
      <c r="EDK326" s="1"/>
      <c r="EDL326" s="1"/>
      <c r="EDM326" s="1"/>
      <c r="EDN326" s="1"/>
      <c r="EDO326" s="1"/>
      <c r="EDP326" s="1"/>
      <c r="EDQ326" s="1"/>
      <c r="EDR326" s="1"/>
      <c r="EDS326" s="1"/>
      <c r="EDT326" s="1"/>
      <c r="EDU326" s="1"/>
      <c r="EDV326" s="1"/>
      <c r="EDW326" s="1"/>
      <c r="EDX326" s="1"/>
      <c r="EDY326" s="1"/>
      <c r="EDZ326" s="1"/>
      <c r="EEA326" s="1"/>
      <c r="EEB326" s="1"/>
      <c r="EEC326" s="1"/>
      <c r="EED326" s="1"/>
      <c r="EEE326" s="1"/>
      <c r="EEF326" s="1"/>
      <c r="EEG326" s="1"/>
      <c r="EEH326" s="1"/>
      <c r="EEI326" s="1"/>
      <c r="EEJ326" s="1"/>
      <c r="EEK326" s="1"/>
      <c r="EEL326" s="1"/>
      <c r="EEM326" s="1"/>
      <c r="EEN326" s="1"/>
      <c r="EEO326" s="1"/>
      <c r="EEP326" s="1"/>
      <c r="EEQ326" s="1"/>
      <c r="EER326" s="1"/>
      <c r="EES326" s="1"/>
      <c r="EET326" s="1"/>
      <c r="EEU326" s="1"/>
      <c r="EEV326" s="1"/>
      <c r="EEW326" s="1"/>
      <c r="EEX326" s="1"/>
      <c r="EEY326" s="1"/>
      <c r="EEZ326" s="1"/>
      <c r="EFA326" s="1"/>
      <c r="EFB326" s="1"/>
      <c r="EFC326" s="1"/>
      <c r="EFD326" s="1"/>
      <c r="EFE326" s="1"/>
      <c r="EFF326" s="1"/>
      <c r="EFG326" s="1"/>
      <c r="EFH326" s="1"/>
      <c r="EFI326" s="1"/>
      <c r="EFJ326" s="1"/>
      <c r="EFK326" s="1"/>
      <c r="EFL326" s="1"/>
      <c r="EFM326" s="1"/>
      <c r="EFN326" s="1"/>
      <c r="EFO326" s="1"/>
      <c r="EFP326" s="1"/>
      <c r="EFQ326" s="1"/>
      <c r="EFR326" s="1"/>
      <c r="EFS326" s="1"/>
      <c r="EFT326" s="1"/>
      <c r="EFU326" s="1"/>
      <c r="EFV326" s="1"/>
      <c r="EFW326" s="1"/>
      <c r="EFX326" s="1"/>
      <c r="EFY326" s="1"/>
      <c r="EFZ326" s="1"/>
      <c r="EGA326" s="1"/>
      <c r="EGB326" s="1"/>
      <c r="EGC326" s="1"/>
      <c r="EGD326" s="1"/>
      <c r="EGE326" s="1"/>
      <c r="EGF326" s="1"/>
      <c r="EGG326" s="1"/>
      <c r="EGH326" s="1"/>
      <c r="EGI326" s="1"/>
      <c r="EGJ326" s="1"/>
      <c r="EGK326" s="1"/>
      <c r="EGL326" s="1"/>
      <c r="EGM326" s="1"/>
      <c r="EGN326" s="1"/>
      <c r="EGO326" s="1"/>
      <c r="EGP326" s="1"/>
      <c r="EGQ326" s="1"/>
      <c r="EGR326" s="1"/>
      <c r="EGS326" s="1"/>
      <c r="EGT326" s="1"/>
      <c r="EGU326" s="1"/>
      <c r="EGV326" s="1"/>
      <c r="EGW326" s="1"/>
      <c r="EGX326" s="1"/>
      <c r="EGY326" s="1"/>
      <c r="EGZ326" s="1"/>
      <c r="EHA326" s="1"/>
      <c r="EHB326" s="1"/>
      <c r="EHC326" s="1"/>
      <c r="EHD326" s="1"/>
      <c r="EHE326" s="1"/>
      <c r="EHF326" s="1"/>
      <c r="EHG326" s="1"/>
      <c r="EHH326" s="1"/>
      <c r="EHI326" s="1"/>
      <c r="EHJ326" s="1"/>
      <c r="EHK326" s="1"/>
      <c r="EHL326" s="1"/>
      <c r="EHM326" s="1"/>
      <c r="EHN326" s="1"/>
      <c r="EHO326" s="1"/>
      <c r="EHP326" s="1"/>
      <c r="EHQ326" s="1"/>
      <c r="EHR326" s="1"/>
      <c r="EHS326" s="1"/>
      <c r="EHT326" s="1"/>
      <c r="EHU326" s="1"/>
      <c r="EHV326" s="1"/>
      <c r="EHW326" s="1"/>
      <c r="EHX326" s="1"/>
      <c r="EHY326" s="1"/>
      <c r="EHZ326" s="1"/>
      <c r="EIA326" s="1"/>
      <c r="EIB326" s="1"/>
      <c r="EIC326" s="1"/>
      <c r="EID326" s="1"/>
      <c r="EIE326" s="1"/>
      <c r="EIF326" s="1"/>
      <c r="EIG326" s="1"/>
      <c r="EIH326" s="1"/>
      <c r="EII326" s="1"/>
      <c r="EIJ326" s="1"/>
      <c r="EIK326" s="1"/>
      <c r="EIL326" s="1"/>
      <c r="EIM326" s="1"/>
      <c r="EIN326" s="1"/>
      <c r="EIO326" s="1"/>
      <c r="EIP326" s="1"/>
      <c r="EIQ326" s="1"/>
      <c r="EIR326" s="1"/>
      <c r="EIS326" s="1"/>
      <c r="EIT326" s="1"/>
      <c r="EIU326" s="1"/>
      <c r="EIV326" s="1"/>
      <c r="EIW326" s="1"/>
      <c r="EIX326" s="1"/>
      <c r="EIY326" s="1"/>
      <c r="EIZ326" s="1"/>
      <c r="EJA326" s="1"/>
      <c r="EJB326" s="1"/>
      <c r="EJC326" s="1"/>
      <c r="EJD326" s="1"/>
      <c r="EJE326" s="1"/>
      <c r="EJF326" s="1"/>
      <c r="EJG326" s="1"/>
      <c r="EJH326" s="1"/>
      <c r="EJI326" s="1"/>
      <c r="EJJ326" s="1"/>
      <c r="EJK326" s="1"/>
      <c r="EJL326" s="1"/>
      <c r="EJM326" s="1"/>
      <c r="EJN326" s="1"/>
      <c r="EJO326" s="1"/>
      <c r="EJP326" s="1"/>
      <c r="EJQ326" s="1"/>
      <c r="EJR326" s="1"/>
      <c r="EJS326" s="1"/>
      <c r="EJT326" s="1"/>
      <c r="EJU326" s="1"/>
      <c r="EJV326" s="1"/>
      <c r="EJW326" s="1"/>
      <c r="EJX326" s="1"/>
      <c r="EJY326" s="1"/>
      <c r="EJZ326" s="1"/>
      <c r="EKA326" s="1"/>
      <c r="EKB326" s="1"/>
      <c r="EKC326" s="1"/>
      <c r="EKD326" s="1"/>
      <c r="EKE326" s="1"/>
      <c r="EKF326" s="1"/>
      <c r="EKG326" s="1"/>
      <c r="EKH326" s="1"/>
      <c r="EKI326" s="1"/>
      <c r="EKJ326" s="1"/>
      <c r="EKK326" s="1"/>
      <c r="EKL326" s="1"/>
      <c r="EKM326" s="1"/>
      <c r="EKN326" s="1"/>
      <c r="EKO326" s="1"/>
      <c r="EKP326" s="1"/>
      <c r="EKQ326" s="1"/>
      <c r="EKR326" s="1"/>
      <c r="EKS326" s="1"/>
      <c r="EKT326" s="1"/>
      <c r="EKU326" s="1"/>
      <c r="EKV326" s="1"/>
      <c r="EKW326" s="1"/>
      <c r="EKX326" s="1"/>
      <c r="EKY326" s="1"/>
      <c r="EKZ326" s="1"/>
      <c r="ELA326" s="1"/>
      <c r="ELB326" s="1"/>
      <c r="ELC326" s="1"/>
      <c r="ELD326" s="1"/>
      <c r="ELE326" s="1"/>
      <c r="ELF326" s="1"/>
      <c r="ELG326" s="1"/>
      <c r="ELH326" s="1"/>
      <c r="ELI326" s="1"/>
      <c r="ELJ326" s="1"/>
      <c r="ELK326" s="1"/>
      <c r="ELL326" s="1"/>
      <c r="ELM326" s="1"/>
      <c r="ELN326" s="1"/>
      <c r="ELO326" s="1"/>
      <c r="ELP326" s="1"/>
      <c r="ELQ326" s="1"/>
      <c r="ELR326" s="1"/>
      <c r="ELS326" s="1"/>
      <c r="ELT326" s="1"/>
      <c r="ELU326" s="1"/>
      <c r="ELV326" s="1"/>
      <c r="ELW326" s="1"/>
      <c r="ELX326" s="1"/>
      <c r="ELY326" s="1"/>
      <c r="ELZ326" s="1"/>
      <c r="EMA326" s="1"/>
      <c r="EMB326" s="1"/>
      <c r="EMC326" s="1"/>
      <c r="EMD326" s="1"/>
      <c r="EME326" s="1"/>
      <c r="EMF326" s="1"/>
      <c r="EMG326" s="1"/>
      <c r="EMH326" s="1"/>
      <c r="EMI326" s="1"/>
      <c r="EMJ326" s="1"/>
      <c r="EMK326" s="1"/>
      <c r="EML326" s="1"/>
      <c r="EMM326" s="1"/>
      <c r="EMN326" s="1"/>
      <c r="EMO326" s="1"/>
      <c r="EMP326" s="1"/>
      <c r="EMQ326" s="1"/>
      <c r="EMR326" s="1"/>
      <c r="EMS326" s="1"/>
      <c r="EMT326" s="1"/>
      <c r="EMU326" s="1"/>
      <c r="EMV326" s="1"/>
      <c r="EMW326" s="1"/>
      <c r="EMX326" s="1"/>
      <c r="EMY326" s="1"/>
      <c r="EMZ326" s="1"/>
      <c r="ENA326" s="1"/>
      <c r="ENB326" s="1"/>
      <c r="ENC326" s="1"/>
      <c r="END326" s="1"/>
      <c r="ENE326" s="1"/>
      <c r="ENF326" s="1"/>
      <c r="ENG326" s="1"/>
      <c r="ENH326" s="1"/>
      <c r="ENI326" s="1"/>
      <c r="ENJ326" s="1"/>
      <c r="ENK326" s="1"/>
      <c r="ENL326" s="1"/>
      <c r="ENM326" s="1"/>
      <c r="ENN326" s="1"/>
      <c r="ENO326" s="1"/>
      <c r="ENP326" s="1"/>
      <c r="ENQ326" s="1"/>
      <c r="ENR326" s="1"/>
      <c r="ENS326" s="1"/>
      <c r="ENT326" s="1"/>
      <c r="ENU326" s="1"/>
      <c r="ENV326" s="1"/>
      <c r="ENW326" s="1"/>
      <c r="ENX326" s="1"/>
      <c r="ENY326" s="1"/>
      <c r="ENZ326" s="1"/>
      <c r="EOA326" s="1"/>
      <c r="EOB326" s="1"/>
      <c r="EOC326" s="1"/>
      <c r="EOD326" s="1"/>
      <c r="EOE326" s="1"/>
      <c r="EOF326" s="1"/>
      <c r="EOG326" s="1"/>
      <c r="EOH326" s="1"/>
      <c r="EOI326" s="1"/>
      <c r="EOJ326" s="1"/>
      <c r="EOK326" s="1"/>
      <c r="EOL326" s="1"/>
      <c r="EOM326" s="1"/>
      <c r="EON326" s="1"/>
      <c r="EOO326" s="1"/>
      <c r="EOP326" s="1"/>
      <c r="EOQ326" s="1"/>
      <c r="EOR326" s="1"/>
      <c r="EOS326" s="1"/>
      <c r="EOT326" s="1"/>
      <c r="EOU326" s="1"/>
      <c r="EOV326" s="1"/>
      <c r="EOW326" s="1"/>
      <c r="EOX326" s="1"/>
      <c r="EOY326" s="1"/>
      <c r="EOZ326" s="1"/>
      <c r="EPA326" s="1"/>
      <c r="EPB326" s="1"/>
      <c r="EPC326" s="1"/>
      <c r="EPD326" s="1"/>
      <c r="EPE326" s="1"/>
      <c r="EPF326" s="1"/>
      <c r="EPG326" s="1"/>
      <c r="EPH326" s="1"/>
      <c r="EPI326" s="1"/>
      <c r="EPJ326" s="1"/>
      <c r="EPK326" s="1"/>
      <c r="EPL326" s="1"/>
      <c r="EPM326" s="1"/>
      <c r="EPN326" s="1"/>
      <c r="EPO326" s="1"/>
      <c r="EPP326" s="1"/>
      <c r="EPQ326" s="1"/>
      <c r="EPR326" s="1"/>
      <c r="EPS326" s="1"/>
      <c r="EPT326" s="1"/>
      <c r="EPU326" s="1"/>
      <c r="EPV326" s="1"/>
      <c r="EPW326" s="1"/>
      <c r="EPX326" s="1"/>
      <c r="EPY326" s="1"/>
      <c r="EPZ326" s="1"/>
      <c r="EQA326" s="1"/>
      <c r="EQB326" s="1"/>
      <c r="EQC326" s="1"/>
      <c r="EQD326" s="1"/>
      <c r="EQE326" s="1"/>
      <c r="EQF326" s="1"/>
      <c r="EQG326" s="1"/>
      <c r="EQH326" s="1"/>
      <c r="EQI326" s="1"/>
      <c r="EQJ326" s="1"/>
      <c r="EQK326" s="1"/>
      <c r="EQL326" s="1"/>
      <c r="EQM326" s="1"/>
      <c r="EQN326" s="1"/>
      <c r="EQO326" s="1"/>
      <c r="EQP326" s="1"/>
      <c r="EQQ326" s="1"/>
      <c r="EQR326" s="1"/>
      <c r="EQS326" s="1"/>
      <c r="EQT326" s="1"/>
      <c r="EQU326" s="1"/>
      <c r="EQV326" s="1"/>
      <c r="EQW326" s="1"/>
      <c r="EQX326" s="1"/>
      <c r="EQY326" s="1"/>
      <c r="EQZ326" s="1"/>
      <c r="ERA326" s="1"/>
      <c r="ERB326" s="1"/>
      <c r="ERC326" s="1"/>
      <c r="ERD326" s="1"/>
      <c r="ERE326" s="1"/>
      <c r="ERF326" s="1"/>
      <c r="ERG326" s="1"/>
      <c r="ERH326" s="1"/>
      <c r="ERI326" s="1"/>
      <c r="ERJ326" s="1"/>
      <c r="ERK326" s="1"/>
      <c r="ERL326" s="1"/>
      <c r="ERM326" s="1"/>
      <c r="ERN326" s="1"/>
      <c r="ERO326" s="1"/>
      <c r="ERP326" s="1"/>
      <c r="ERQ326" s="1"/>
      <c r="ERR326" s="1"/>
      <c r="ERS326" s="1"/>
      <c r="ERT326" s="1"/>
      <c r="ERU326" s="1"/>
      <c r="ERV326" s="1"/>
      <c r="ERW326" s="1"/>
      <c r="ERX326" s="1"/>
      <c r="ERY326" s="1"/>
      <c r="ERZ326" s="1"/>
      <c r="ESA326" s="1"/>
      <c r="ESB326" s="1"/>
      <c r="ESC326" s="1"/>
      <c r="ESD326" s="1"/>
      <c r="ESE326" s="1"/>
      <c r="ESF326" s="1"/>
      <c r="ESG326" s="1"/>
      <c r="ESH326" s="1"/>
      <c r="ESI326" s="1"/>
      <c r="ESJ326" s="1"/>
      <c r="ESK326" s="1"/>
      <c r="ESL326" s="1"/>
      <c r="ESM326" s="1"/>
      <c r="ESN326" s="1"/>
      <c r="ESO326" s="1"/>
      <c r="ESP326" s="1"/>
      <c r="ESQ326" s="1"/>
      <c r="ESR326" s="1"/>
      <c r="ESS326" s="1"/>
      <c r="EST326" s="1"/>
      <c r="ESU326" s="1"/>
      <c r="ESV326" s="1"/>
      <c r="ESW326" s="1"/>
      <c r="ESX326" s="1"/>
      <c r="ESY326" s="1"/>
      <c r="ESZ326" s="1"/>
      <c r="ETA326" s="1"/>
      <c r="ETB326" s="1"/>
      <c r="ETC326" s="1"/>
      <c r="ETD326" s="1"/>
      <c r="ETE326" s="1"/>
      <c r="ETF326" s="1"/>
      <c r="ETG326" s="1"/>
      <c r="ETH326" s="1"/>
      <c r="ETI326" s="1"/>
      <c r="ETJ326" s="1"/>
      <c r="ETK326" s="1"/>
      <c r="ETL326" s="1"/>
      <c r="ETM326" s="1"/>
      <c r="ETN326" s="1"/>
      <c r="ETO326" s="1"/>
      <c r="ETP326" s="1"/>
      <c r="ETQ326" s="1"/>
      <c r="ETR326" s="1"/>
      <c r="ETS326" s="1"/>
      <c r="ETT326" s="1"/>
      <c r="ETU326" s="1"/>
      <c r="ETV326" s="1"/>
      <c r="ETW326" s="1"/>
      <c r="ETX326" s="1"/>
      <c r="ETY326" s="1"/>
      <c r="ETZ326" s="1"/>
      <c r="EUA326" s="1"/>
      <c r="EUB326" s="1"/>
      <c r="EUC326" s="1"/>
      <c r="EUD326" s="1"/>
      <c r="EUE326" s="1"/>
      <c r="EUF326" s="1"/>
      <c r="EUG326" s="1"/>
      <c r="EUH326" s="1"/>
      <c r="EUI326" s="1"/>
      <c r="EUJ326" s="1"/>
      <c r="EUK326" s="1"/>
      <c r="EUL326" s="1"/>
      <c r="EUM326" s="1"/>
      <c r="EUN326" s="1"/>
      <c r="EUO326" s="1"/>
      <c r="EUP326" s="1"/>
      <c r="EUQ326" s="1"/>
      <c r="EUR326" s="1"/>
      <c r="EUS326" s="1"/>
      <c r="EUT326" s="1"/>
      <c r="EUU326" s="1"/>
      <c r="EUV326" s="1"/>
      <c r="EUW326" s="1"/>
      <c r="EUX326" s="1"/>
      <c r="EUY326" s="1"/>
      <c r="EUZ326" s="1"/>
      <c r="EVA326" s="1"/>
      <c r="EVB326" s="1"/>
      <c r="EVC326" s="1"/>
      <c r="EVD326" s="1"/>
      <c r="EVE326" s="1"/>
      <c r="EVF326" s="1"/>
      <c r="EVG326" s="1"/>
      <c r="EVH326" s="1"/>
      <c r="EVI326" s="1"/>
      <c r="EVJ326" s="1"/>
      <c r="EVK326" s="1"/>
      <c r="EVL326" s="1"/>
      <c r="EVM326" s="1"/>
      <c r="EVN326" s="1"/>
      <c r="EVO326" s="1"/>
      <c r="EVP326" s="1"/>
      <c r="EVQ326" s="1"/>
      <c r="EVR326" s="1"/>
      <c r="EVS326" s="1"/>
      <c r="EVT326" s="1"/>
      <c r="EVU326" s="1"/>
      <c r="EVV326" s="1"/>
      <c r="EVW326" s="1"/>
      <c r="EVX326" s="1"/>
      <c r="EVY326" s="1"/>
      <c r="EVZ326" s="1"/>
      <c r="EWA326" s="1"/>
      <c r="EWB326" s="1"/>
      <c r="EWC326" s="1"/>
      <c r="EWD326" s="1"/>
      <c r="EWE326" s="1"/>
      <c r="EWF326" s="1"/>
      <c r="EWG326" s="1"/>
      <c r="EWH326" s="1"/>
      <c r="EWI326" s="1"/>
      <c r="EWJ326" s="1"/>
      <c r="EWK326" s="1"/>
      <c r="EWL326" s="1"/>
      <c r="EWM326" s="1"/>
      <c r="EWN326" s="1"/>
      <c r="EWO326" s="1"/>
      <c r="EWP326" s="1"/>
      <c r="EWQ326" s="1"/>
      <c r="EWR326" s="1"/>
      <c r="EWS326" s="1"/>
      <c r="EWT326" s="1"/>
      <c r="EWU326" s="1"/>
      <c r="EWV326" s="1"/>
      <c r="EWW326" s="1"/>
      <c r="EWX326" s="1"/>
      <c r="EWY326" s="1"/>
      <c r="EWZ326" s="1"/>
      <c r="EXA326" s="1"/>
      <c r="EXB326" s="1"/>
      <c r="EXC326" s="1"/>
      <c r="EXD326" s="1"/>
      <c r="EXE326" s="1"/>
      <c r="EXF326" s="1"/>
      <c r="EXG326" s="1"/>
      <c r="EXH326" s="1"/>
      <c r="EXI326" s="1"/>
      <c r="EXJ326" s="1"/>
      <c r="EXK326" s="1"/>
      <c r="EXL326" s="1"/>
      <c r="EXM326" s="1"/>
      <c r="EXN326" s="1"/>
      <c r="EXO326" s="1"/>
      <c r="EXP326" s="1"/>
      <c r="EXQ326" s="1"/>
      <c r="EXR326" s="1"/>
      <c r="EXS326" s="1"/>
      <c r="EXT326" s="1"/>
      <c r="EXU326" s="1"/>
      <c r="EXV326" s="1"/>
      <c r="EXW326" s="1"/>
      <c r="EXX326" s="1"/>
      <c r="EXY326" s="1"/>
      <c r="EXZ326" s="1"/>
      <c r="EYA326" s="1"/>
      <c r="EYB326" s="1"/>
      <c r="EYC326" s="1"/>
      <c r="EYD326" s="1"/>
      <c r="EYE326" s="1"/>
      <c r="EYF326" s="1"/>
      <c r="EYG326" s="1"/>
      <c r="EYH326" s="1"/>
      <c r="EYI326" s="1"/>
      <c r="EYJ326" s="1"/>
      <c r="EYK326" s="1"/>
      <c r="EYL326" s="1"/>
      <c r="EYM326" s="1"/>
      <c r="EYN326" s="1"/>
      <c r="EYO326" s="1"/>
      <c r="EYP326" s="1"/>
      <c r="EYQ326" s="1"/>
      <c r="EYR326" s="1"/>
      <c r="EYS326" s="1"/>
      <c r="EYT326" s="1"/>
      <c r="EYU326" s="1"/>
      <c r="EYV326" s="1"/>
      <c r="EYW326" s="1"/>
      <c r="EYX326" s="1"/>
      <c r="EYY326" s="1"/>
      <c r="EYZ326" s="1"/>
      <c r="EZA326" s="1"/>
      <c r="EZB326" s="1"/>
      <c r="EZC326" s="1"/>
      <c r="EZD326" s="1"/>
      <c r="EZE326" s="1"/>
      <c r="EZF326" s="1"/>
      <c r="EZG326" s="1"/>
      <c r="EZH326" s="1"/>
      <c r="EZI326" s="1"/>
      <c r="EZJ326" s="1"/>
      <c r="EZK326" s="1"/>
      <c r="EZL326" s="1"/>
      <c r="EZM326" s="1"/>
      <c r="EZN326" s="1"/>
      <c r="EZO326" s="1"/>
      <c r="EZP326" s="1"/>
      <c r="EZQ326" s="1"/>
      <c r="EZR326" s="1"/>
      <c r="EZS326" s="1"/>
      <c r="EZT326" s="1"/>
      <c r="EZU326" s="1"/>
      <c r="EZV326" s="1"/>
      <c r="EZW326" s="1"/>
      <c r="EZX326" s="1"/>
      <c r="EZY326" s="1"/>
      <c r="EZZ326" s="1"/>
      <c r="FAA326" s="1"/>
      <c r="FAB326" s="1"/>
      <c r="FAC326" s="1"/>
      <c r="FAD326" s="1"/>
      <c r="FAE326" s="1"/>
      <c r="FAF326" s="1"/>
      <c r="FAG326" s="1"/>
      <c r="FAH326" s="1"/>
      <c r="FAI326" s="1"/>
      <c r="FAJ326" s="1"/>
      <c r="FAK326" s="1"/>
      <c r="FAL326" s="1"/>
      <c r="FAM326" s="1"/>
      <c r="FAN326" s="1"/>
      <c r="FAO326" s="1"/>
      <c r="FAP326" s="1"/>
      <c r="FAQ326" s="1"/>
      <c r="FAR326" s="1"/>
      <c r="FAS326" s="1"/>
      <c r="FAT326" s="1"/>
      <c r="FAU326" s="1"/>
      <c r="FAV326" s="1"/>
      <c r="FAW326" s="1"/>
      <c r="FAX326" s="1"/>
      <c r="FAY326" s="1"/>
      <c r="FAZ326" s="1"/>
      <c r="FBA326" s="1"/>
      <c r="FBB326" s="1"/>
      <c r="FBC326" s="1"/>
      <c r="FBD326" s="1"/>
      <c r="FBE326" s="1"/>
      <c r="FBF326" s="1"/>
      <c r="FBG326" s="1"/>
      <c r="FBH326" s="1"/>
      <c r="FBI326" s="1"/>
      <c r="FBJ326" s="1"/>
      <c r="FBK326" s="1"/>
      <c r="FBL326" s="1"/>
      <c r="FBM326" s="1"/>
      <c r="FBN326" s="1"/>
      <c r="FBO326" s="1"/>
      <c r="FBP326" s="1"/>
      <c r="FBQ326" s="1"/>
      <c r="FBR326" s="1"/>
      <c r="FBS326" s="1"/>
      <c r="FBT326" s="1"/>
      <c r="FBU326" s="1"/>
      <c r="FBV326" s="1"/>
      <c r="FBW326" s="1"/>
      <c r="FBX326" s="1"/>
      <c r="FBY326" s="1"/>
      <c r="FBZ326" s="1"/>
      <c r="FCA326" s="1"/>
      <c r="FCB326" s="1"/>
      <c r="FCC326" s="1"/>
      <c r="FCD326" s="1"/>
      <c r="FCE326" s="1"/>
      <c r="FCF326" s="1"/>
      <c r="FCG326" s="1"/>
      <c r="FCH326" s="1"/>
      <c r="FCI326" s="1"/>
      <c r="FCJ326" s="1"/>
      <c r="FCK326" s="1"/>
      <c r="FCL326" s="1"/>
      <c r="FCM326" s="1"/>
      <c r="FCN326" s="1"/>
      <c r="FCO326" s="1"/>
      <c r="FCP326" s="1"/>
      <c r="FCQ326" s="1"/>
      <c r="FCR326" s="1"/>
      <c r="FCS326" s="1"/>
      <c r="FCT326" s="1"/>
      <c r="FCU326" s="1"/>
      <c r="FCV326" s="1"/>
      <c r="FCW326" s="1"/>
      <c r="FCX326" s="1"/>
      <c r="FCY326" s="1"/>
      <c r="FCZ326" s="1"/>
      <c r="FDA326" s="1"/>
      <c r="FDB326" s="1"/>
      <c r="FDC326" s="1"/>
      <c r="FDD326" s="1"/>
      <c r="FDE326" s="1"/>
      <c r="FDF326" s="1"/>
      <c r="FDG326" s="1"/>
      <c r="FDH326" s="1"/>
      <c r="FDI326" s="1"/>
      <c r="FDJ326" s="1"/>
      <c r="FDK326" s="1"/>
      <c r="FDL326" s="1"/>
      <c r="FDM326" s="1"/>
      <c r="FDN326" s="1"/>
      <c r="FDO326" s="1"/>
      <c r="FDP326" s="1"/>
      <c r="FDQ326" s="1"/>
      <c r="FDR326" s="1"/>
      <c r="FDS326" s="1"/>
      <c r="FDT326" s="1"/>
      <c r="FDU326" s="1"/>
      <c r="FDV326" s="1"/>
      <c r="FDW326" s="1"/>
      <c r="FDX326" s="1"/>
      <c r="FDY326" s="1"/>
      <c r="FDZ326" s="1"/>
      <c r="FEA326" s="1"/>
      <c r="FEB326" s="1"/>
      <c r="FEC326" s="1"/>
      <c r="FED326" s="1"/>
      <c r="FEE326" s="1"/>
      <c r="FEF326" s="1"/>
      <c r="FEG326" s="1"/>
      <c r="FEH326" s="1"/>
      <c r="FEI326" s="1"/>
      <c r="FEJ326" s="1"/>
      <c r="FEK326" s="1"/>
      <c r="FEL326" s="1"/>
      <c r="FEM326" s="1"/>
      <c r="FEN326" s="1"/>
      <c r="FEO326" s="1"/>
      <c r="FEP326" s="1"/>
      <c r="FEQ326" s="1"/>
      <c r="FER326" s="1"/>
      <c r="FES326" s="1"/>
      <c r="FET326" s="1"/>
      <c r="FEU326" s="1"/>
      <c r="FEV326" s="1"/>
      <c r="FEW326" s="1"/>
      <c r="FEX326" s="1"/>
      <c r="FEY326" s="1"/>
      <c r="FEZ326" s="1"/>
      <c r="FFA326" s="1"/>
      <c r="FFB326" s="1"/>
      <c r="FFC326" s="1"/>
      <c r="FFD326" s="1"/>
      <c r="FFE326" s="1"/>
      <c r="FFF326" s="1"/>
      <c r="FFG326" s="1"/>
      <c r="FFH326" s="1"/>
      <c r="FFI326" s="1"/>
      <c r="FFJ326" s="1"/>
      <c r="FFK326" s="1"/>
      <c r="FFL326" s="1"/>
      <c r="FFM326" s="1"/>
      <c r="FFN326" s="1"/>
      <c r="FFO326" s="1"/>
      <c r="FFP326" s="1"/>
      <c r="FFQ326" s="1"/>
      <c r="FFR326" s="1"/>
      <c r="FFS326" s="1"/>
      <c r="FFT326" s="1"/>
      <c r="FFU326" s="1"/>
      <c r="FFV326" s="1"/>
      <c r="FFW326" s="1"/>
      <c r="FFX326" s="1"/>
      <c r="FFY326" s="1"/>
      <c r="FFZ326" s="1"/>
      <c r="FGA326" s="1"/>
      <c r="FGB326" s="1"/>
      <c r="FGC326" s="1"/>
      <c r="FGD326" s="1"/>
      <c r="FGE326" s="1"/>
      <c r="FGF326" s="1"/>
      <c r="FGG326" s="1"/>
      <c r="FGH326" s="1"/>
      <c r="FGI326" s="1"/>
      <c r="FGJ326" s="1"/>
      <c r="FGK326" s="1"/>
      <c r="FGL326" s="1"/>
      <c r="FGM326" s="1"/>
      <c r="FGN326" s="1"/>
      <c r="FGO326" s="1"/>
      <c r="FGP326" s="1"/>
      <c r="FGQ326" s="1"/>
      <c r="FGR326" s="1"/>
      <c r="FGS326" s="1"/>
      <c r="FGT326" s="1"/>
      <c r="FGU326" s="1"/>
      <c r="FGV326" s="1"/>
      <c r="FGW326" s="1"/>
      <c r="FGX326" s="1"/>
      <c r="FGY326" s="1"/>
      <c r="FGZ326" s="1"/>
      <c r="FHA326" s="1"/>
      <c r="FHB326" s="1"/>
      <c r="FHC326" s="1"/>
      <c r="FHD326" s="1"/>
      <c r="FHE326" s="1"/>
      <c r="FHF326" s="1"/>
      <c r="FHG326" s="1"/>
      <c r="FHH326" s="1"/>
      <c r="FHI326" s="1"/>
      <c r="FHJ326" s="1"/>
      <c r="FHK326" s="1"/>
      <c r="FHL326" s="1"/>
      <c r="FHM326" s="1"/>
      <c r="FHN326" s="1"/>
      <c r="FHO326" s="1"/>
      <c r="FHP326" s="1"/>
      <c r="FHQ326" s="1"/>
      <c r="FHR326" s="1"/>
      <c r="FHS326" s="1"/>
      <c r="FHT326" s="1"/>
      <c r="FHU326" s="1"/>
      <c r="FHV326" s="1"/>
      <c r="FHW326" s="1"/>
      <c r="FHX326" s="1"/>
      <c r="FHY326" s="1"/>
      <c r="FHZ326" s="1"/>
      <c r="FIA326" s="1"/>
      <c r="FIB326" s="1"/>
      <c r="FIC326" s="1"/>
      <c r="FID326" s="1"/>
      <c r="FIE326" s="1"/>
      <c r="FIF326" s="1"/>
      <c r="FIG326" s="1"/>
      <c r="FIH326" s="1"/>
      <c r="FII326" s="1"/>
      <c r="FIJ326" s="1"/>
      <c r="FIK326" s="1"/>
      <c r="FIL326" s="1"/>
      <c r="FIM326" s="1"/>
      <c r="FIN326" s="1"/>
      <c r="FIO326" s="1"/>
      <c r="FIP326" s="1"/>
      <c r="FIQ326" s="1"/>
      <c r="FIR326" s="1"/>
      <c r="FIS326" s="1"/>
      <c r="FIT326" s="1"/>
      <c r="FIU326" s="1"/>
      <c r="FIV326" s="1"/>
      <c r="FIW326" s="1"/>
      <c r="FIX326" s="1"/>
      <c r="FIY326" s="1"/>
      <c r="FIZ326" s="1"/>
      <c r="FJA326" s="1"/>
      <c r="FJB326" s="1"/>
      <c r="FJC326" s="1"/>
      <c r="FJD326" s="1"/>
      <c r="FJE326" s="1"/>
      <c r="FJF326" s="1"/>
      <c r="FJG326" s="1"/>
      <c r="FJH326" s="1"/>
      <c r="FJI326" s="1"/>
      <c r="FJJ326" s="1"/>
      <c r="FJK326" s="1"/>
      <c r="FJL326" s="1"/>
      <c r="FJM326" s="1"/>
      <c r="FJN326" s="1"/>
      <c r="FJO326" s="1"/>
      <c r="FJP326" s="1"/>
      <c r="FJQ326" s="1"/>
      <c r="FJR326" s="1"/>
      <c r="FJS326" s="1"/>
      <c r="FJT326" s="1"/>
      <c r="FJU326" s="1"/>
      <c r="FJV326" s="1"/>
      <c r="FJW326" s="1"/>
      <c r="FJX326" s="1"/>
      <c r="FJY326" s="1"/>
      <c r="FJZ326" s="1"/>
      <c r="FKA326" s="1"/>
      <c r="FKB326" s="1"/>
      <c r="FKC326" s="1"/>
      <c r="FKD326" s="1"/>
      <c r="FKE326" s="1"/>
      <c r="FKF326" s="1"/>
      <c r="FKG326" s="1"/>
      <c r="FKH326" s="1"/>
      <c r="FKI326" s="1"/>
      <c r="FKJ326" s="1"/>
      <c r="FKK326" s="1"/>
      <c r="FKL326" s="1"/>
      <c r="FKM326" s="1"/>
      <c r="FKN326" s="1"/>
      <c r="FKO326" s="1"/>
      <c r="FKP326" s="1"/>
      <c r="FKQ326" s="1"/>
      <c r="FKR326" s="1"/>
      <c r="FKS326" s="1"/>
      <c r="FKT326" s="1"/>
      <c r="FKU326" s="1"/>
      <c r="FKV326" s="1"/>
      <c r="FKW326" s="1"/>
      <c r="FKX326" s="1"/>
      <c r="FKY326" s="1"/>
      <c r="FKZ326" s="1"/>
      <c r="FLA326" s="1"/>
      <c r="FLB326" s="1"/>
      <c r="FLC326" s="1"/>
      <c r="FLD326" s="1"/>
      <c r="FLE326" s="1"/>
      <c r="FLF326" s="1"/>
      <c r="FLG326" s="1"/>
      <c r="FLH326" s="1"/>
      <c r="FLI326" s="1"/>
      <c r="FLJ326" s="1"/>
      <c r="FLK326" s="1"/>
      <c r="FLL326" s="1"/>
      <c r="FLM326" s="1"/>
      <c r="FLN326" s="1"/>
      <c r="FLO326" s="1"/>
      <c r="FLP326" s="1"/>
      <c r="FLQ326" s="1"/>
      <c r="FLR326" s="1"/>
      <c r="FLS326" s="1"/>
      <c r="FLT326" s="1"/>
      <c r="FLU326" s="1"/>
      <c r="FLV326" s="1"/>
      <c r="FLW326" s="1"/>
      <c r="FLX326" s="1"/>
      <c r="FLY326" s="1"/>
      <c r="FLZ326" s="1"/>
      <c r="FMA326" s="1"/>
      <c r="FMB326" s="1"/>
      <c r="FMC326" s="1"/>
      <c r="FMD326" s="1"/>
      <c r="FME326" s="1"/>
      <c r="FMF326" s="1"/>
      <c r="FMG326" s="1"/>
      <c r="FMH326" s="1"/>
      <c r="FMI326" s="1"/>
      <c r="FMJ326" s="1"/>
      <c r="FMK326" s="1"/>
      <c r="FML326" s="1"/>
      <c r="FMM326" s="1"/>
      <c r="FMN326" s="1"/>
      <c r="FMO326" s="1"/>
      <c r="FMP326" s="1"/>
      <c r="FMQ326" s="1"/>
      <c r="FMR326" s="1"/>
      <c r="FMS326" s="1"/>
      <c r="FMT326" s="1"/>
      <c r="FMU326" s="1"/>
      <c r="FMV326" s="1"/>
      <c r="FMW326" s="1"/>
      <c r="FMX326" s="1"/>
      <c r="FMY326" s="1"/>
      <c r="FMZ326" s="1"/>
      <c r="FNA326" s="1"/>
      <c r="FNB326" s="1"/>
      <c r="FNC326" s="1"/>
      <c r="FND326" s="1"/>
      <c r="FNE326" s="1"/>
      <c r="FNF326" s="1"/>
      <c r="FNG326" s="1"/>
      <c r="FNH326" s="1"/>
      <c r="FNI326" s="1"/>
      <c r="FNJ326" s="1"/>
      <c r="FNK326" s="1"/>
      <c r="FNL326" s="1"/>
      <c r="FNM326" s="1"/>
      <c r="FNN326" s="1"/>
      <c r="FNO326" s="1"/>
      <c r="FNP326" s="1"/>
      <c r="FNQ326" s="1"/>
      <c r="FNR326" s="1"/>
      <c r="FNS326" s="1"/>
      <c r="FNT326" s="1"/>
      <c r="FNU326" s="1"/>
      <c r="FNV326" s="1"/>
      <c r="FNW326" s="1"/>
      <c r="FNX326" s="1"/>
      <c r="FNY326" s="1"/>
      <c r="FNZ326" s="1"/>
      <c r="FOA326" s="1"/>
      <c r="FOB326" s="1"/>
      <c r="FOC326" s="1"/>
      <c r="FOD326" s="1"/>
      <c r="FOE326" s="1"/>
      <c r="FOF326" s="1"/>
      <c r="FOG326" s="1"/>
      <c r="FOH326" s="1"/>
      <c r="FOI326" s="1"/>
      <c r="FOJ326" s="1"/>
      <c r="FOK326" s="1"/>
      <c r="FOL326" s="1"/>
      <c r="FOM326" s="1"/>
      <c r="FON326" s="1"/>
      <c r="FOO326" s="1"/>
      <c r="FOP326" s="1"/>
      <c r="FOQ326" s="1"/>
      <c r="FOR326" s="1"/>
      <c r="FOS326" s="1"/>
      <c r="FOT326" s="1"/>
      <c r="FOU326" s="1"/>
      <c r="FOV326" s="1"/>
      <c r="FOW326" s="1"/>
      <c r="FOX326" s="1"/>
      <c r="FOY326" s="1"/>
      <c r="FOZ326" s="1"/>
      <c r="FPA326" s="1"/>
      <c r="FPB326" s="1"/>
      <c r="FPC326" s="1"/>
      <c r="FPD326" s="1"/>
      <c r="FPE326" s="1"/>
      <c r="FPF326" s="1"/>
      <c r="FPG326" s="1"/>
      <c r="FPH326" s="1"/>
      <c r="FPI326" s="1"/>
      <c r="FPJ326" s="1"/>
      <c r="FPK326" s="1"/>
      <c r="FPL326" s="1"/>
      <c r="FPM326" s="1"/>
      <c r="FPN326" s="1"/>
      <c r="FPO326" s="1"/>
      <c r="FPP326" s="1"/>
      <c r="FPQ326" s="1"/>
      <c r="FPR326" s="1"/>
      <c r="FPS326" s="1"/>
      <c r="FPT326" s="1"/>
      <c r="FPU326" s="1"/>
      <c r="FPV326" s="1"/>
      <c r="FPW326" s="1"/>
      <c r="FPX326" s="1"/>
      <c r="FPY326" s="1"/>
      <c r="FPZ326" s="1"/>
      <c r="FQA326" s="1"/>
      <c r="FQB326" s="1"/>
      <c r="FQC326" s="1"/>
      <c r="FQD326" s="1"/>
      <c r="FQE326" s="1"/>
      <c r="FQF326" s="1"/>
      <c r="FQG326" s="1"/>
      <c r="FQH326" s="1"/>
      <c r="FQI326" s="1"/>
      <c r="FQJ326" s="1"/>
      <c r="FQK326" s="1"/>
      <c r="FQL326" s="1"/>
      <c r="FQM326" s="1"/>
      <c r="FQN326" s="1"/>
      <c r="FQO326" s="1"/>
      <c r="FQP326" s="1"/>
      <c r="FQQ326" s="1"/>
      <c r="FQR326" s="1"/>
      <c r="FQS326" s="1"/>
      <c r="FQT326" s="1"/>
      <c r="FQU326" s="1"/>
      <c r="FQV326" s="1"/>
      <c r="FQW326" s="1"/>
      <c r="FQX326" s="1"/>
      <c r="FQY326" s="1"/>
      <c r="FQZ326" s="1"/>
      <c r="FRA326" s="1"/>
      <c r="FRB326" s="1"/>
      <c r="FRC326" s="1"/>
      <c r="FRD326" s="1"/>
      <c r="FRE326" s="1"/>
      <c r="FRF326" s="1"/>
      <c r="FRG326" s="1"/>
      <c r="FRH326" s="1"/>
      <c r="FRI326" s="1"/>
      <c r="FRJ326" s="1"/>
      <c r="FRK326" s="1"/>
      <c r="FRL326" s="1"/>
      <c r="FRM326" s="1"/>
      <c r="FRN326" s="1"/>
      <c r="FRO326" s="1"/>
      <c r="FRP326" s="1"/>
      <c r="FRQ326" s="1"/>
      <c r="FRR326" s="1"/>
      <c r="FRS326" s="1"/>
      <c r="FRT326" s="1"/>
      <c r="FRU326" s="1"/>
      <c r="FRV326" s="1"/>
      <c r="FRW326" s="1"/>
      <c r="FRX326" s="1"/>
      <c r="FRY326" s="1"/>
      <c r="FRZ326" s="1"/>
      <c r="FSA326" s="1"/>
      <c r="FSB326" s="1"/>
      <c r="FSC326" s="1"/>
      <c r="FSD326" s="1"/>
      <c r="FSE326" s="1"/>
      <c r="FSF326" s="1"/>
      <c r="FSG326" s="1"/>
      <c r="FSH326" s="1"/>
      <c r="FSI326" s="1"/>
      <c r="FSJ326" s="1"/>
      <c r="FSK326" s="1"/>
      <c r="FSL326" s="1"/>
      <c r="FSM326" s="1"/>
      <c r="FSN326" s="1"/>
      <c r="FSO326" s="1"/>
      <c r="FSP326" s="1"/>
      <c r="FSQ326" s="1"/>
      <c r="FSR326" s="1"/>
      <c r="FSS326" s="1"/>
      <c r="FST326" s="1"/>
      <c r="FSU326" s="1"/>
      <c r="FSV326" s="1"/>
      <c r="FSW326" s="1"/>
      <c r="FSX326" s="1"/>
      <c r="FSY326" s="1"/>
      <c r="FSZ326" s="1"/>
      <c r="FTA326" s="1"/>
      <c r="FTB326" s="1"/>
      <c r="FTC326" s="1"/>
      <c r="FTD326" s="1"/>
      <c r="FTE326" s="1"/>
      <c r="FTF326" s="1"/>
      <c r="FTG326" s="1"/>
      <c r="FTH326" s="1"/>
      <c r="FTI326" s="1"/>
      <c r="FTJ326" s="1"/>
      <c r="FTK326" s="1"/>
      <c r="FTL326" s="1"/>
      <c r="FTM326" s="1"/>
      <c r="FTN326" s="1"/>
      <c r="FTO326" s="1"/>
      <c r="FTP326" s="1"/>
      <c r="FTQ326" s="1"/>
      <c r="FTR326" s="1"/>
      <c r="FTS326" s="1"/>
      <c r="FTT326" s="1"/>
      <c r="FTU326" s="1"/>
      <c r="FTV326" s="1"/>
      <c r="FTW326" s="1"/>
      <c r="FTX326" s="1"/>
      <c r="FTY326" s="1"/>
      <c r="FTZ326" s="1"/>
      <c r="FUA326" s="1"/>
      <c r="FUB326" s="1"/>
      <c r="FUC326" s="1"/>
      <c r="FUD326" s="1"/>
      <c r="FUE326" s="1"/>
      <c r="FUF326" s="1"/>
      <c r="FUG326" s="1"/>
      <c r="FUH326" s="1"/>
      <c r="FUI326" s="1"/>
      <c r="FUJ326" s="1"/>
      <c r="FUK326" s="1"/>
      <c r="FUL326" s="1"/>
      <c r="FUM326" s="1"/>
      <c r="FUN326" s="1"/>
      <c r="FUO326" s="1"/>
      <c r="FUP326" s="1"/>
      <c r="FUQ326" s="1"/>
      <c r="FUR326" s="1"/>
      <c r="FUS326" s="1"/>
      <c r="FUT326" s="1"/>
      <c r="FUU326" s="1"/>
      <c r="FUV326" s="1"/>
      <c r="FUW326" s="1"/>
      <c r="FUX326" s="1"/>
      <c r="FUY326" s="1"/>
      <c r="FUZ326" s="1"/>
      <c r="FVA326" s="1"/>
      <c r="FVB326" s="1"/>
      <c r="FVC326" s="1"/>
      <c r="FVD326" s="1"/>
      <c r="FVE326" s="1"/>
      <c r="FVF326" s="1"/>
      <c r="FVG326" s="1"/>
      <c r="FVH326" s="1"/>
      <c r="FVI326" s="1"/>
      <c r="FVJ326" s="1"/>
      <c r="FVK326" s="1"/>
      <c r="FVL326" s="1"/>
      <c r="FVM326" s="1"/>
      <c r="FVN326" s="1"/>
      <c r="FVO326" s="1"/>
      <c r="FVP326" s="1"/>
      <c r="FVQ326" s="1"/>
      <c r="FVR326" s="1"/>
      <c r="FVS326" s="1"/>
      <c r="FVT326" s="1"/>
      <c r="FVU326" s="1"/>
      <c r="FVV326" s="1"/>
      <c r="FVW326" s="1"/>
      <c r="FVX326" s="1"/>
      <c r="FVY326" s="1"/>
      <c r="FVZ326" s="1"/>
      <c r="FWA326" s="1"/>
      <c r="FWB326" s="1"/>
      <c r="FWC326" s="1"/>
      <c r="FWD326" s="1"/>
      <c r="FWE326" s="1"/>
      <c r="FWF326" s="1"/>
      <c r="FWG326" s="1"/>
      <c r="FWH326" s="1"/>
      <c r="FWI326" s="1"/>
      <c r="FWJ326" s="1"/>
      <c r="FWK326" s="1"/>
      <c r="FWL326" s="1"/>
      <c r="FWM326" s="1"/>
      <c r="FWN326" s="1"/>
      <c r="FWO326" s="1"/>
      <c r="FWP326" s="1"/>
      <c r="FWQ326" s="1"/>
      <c r="FWR326" s="1"/>
      <c r="FWS326" s="1"/>
      <c r="FWT326" s="1"/>
      <c r="FWU326" s="1"/>
      <c r="FWV326" s="1"/>
      <c r="FWW326" s="1"/>
      <c r="FWX326" s="1"/>
      <c r="FWY326" s="1"/>
      <c r="FWZ326" s="1"/>
      <c r="FXA326" s="1"/>
      <c r="FXB326" s="1"/>
      <c r="FXC326" s="1"/>
      <c r="FXD326" s="1"/>
      <c r="FXE326" s="1"/>
      <c r="FXF326" s="1"/>
      <c r="FXG326" s="1"/>
      <c r="FXH326" s="1"/>
      <c r="FXI326" s="1"/>
      <c r="FXJ326" s="1"/>
      <c r="FXK326" s="1"/>
      <c r="FXL326" s="1"/>
      <c r="FXM326" s="1"/>
      <c r="FXN326" s="1"/>
      <c r="FXO326" s="1"/>
      <c r="FXP326" s="1"/>
      <c r="FXQ326" s="1"/>
      <c r="FXR326" s="1"/>
      <c r="FXS326" s="1"/>
      <c r="FXT326" s="1"/>
      <c r="FXU326" s="1"/>
      <c r="FXV326" s="1"/>
      <c r="FXW326" s="1"/>
      <c r="FXX326" s="1"/>
      <c r="FXY326" s="1"/>
      <c r="FXZ326" s="1"/>
      <c r="FYA326" s="1"/>
      <c r="FYB326" s="1"/>
      <c r="FYC326" s="1"/>
      <c r="FYD326" s="1"/>
      <c r="FYE326" s="1"/>
      <c r="FYF326" s="1"/>
      <c r="FYG326" s="1"/>
      <c r="FYH326" s="1"/>
      <c r="FYI326" s="1"/>
      <c r="FYJ326" s="1"/>
      <c r="FYK326" s="1"/>
      <c r="FYL326" s="1"/>
      <c r="FYM326" s="1"/>
      <c r="FYN326" s="1"/>
      <c r="FYO326" s="1"/>
      <c r="FYP326" s="1"/>
      <c r="FYQ326" s="1"/>
      <c r="FYR326" s="1"/>
      <c r="FYS326" s="1"/>
      <c r="FYT326" s="1"/>
      <c r="FYU326" s="1"/>
      <c r="FYV326" s="1"/>
      <c r="FYW326" s="1"/>
      <c r="FYX326" s="1"/>
      <c r="FYY326" s="1"/>
      <c r="FYZ326" s="1"/>
      <c r="FZA326" s="1"/>
      <c r="FZB326" s="1"/>
      <c r="FZC326" s="1"/>
      <c r="FZD326" s="1"/>
      <c r="FZE326" s="1"/>
      <c r="FZF326" s="1"/>
      <c r="FZG326" s="1"/>
      <c r="FZH326" s="1"/>
      <c r="FZI326" s="1"/>
      <c r="FZJ326" s="1"/>
      <c r="FZK326" s="1"/>
      <c r="FZL326" s="1"/>
      <c r="FZM326" s="1"/>
      <c r="FZN326" s="1"/>
      <c r="FZO326" s="1"/>
      <c r="FZP326" s="1"/>
      <c r="FZQ326" s="1"/>
      <c r="FZR326" s="1"/>
      <c r="FZS326" s="1"/>
      <c r="FZT326" s="1"/>
      <c r="FZU326" s="1"/>
      <c r="FZV326" s="1"/>
      <c r="FZW326" s="1"/>
      <c r="FZX326" s="1"/>
      <c r="FZY326" s="1"/>
      <c r="FZZ326" s="1"/>
      <c r="GAA326" s="1"/>
      <c r="GAB326" s="1"/>
      <c r="GAC326" s="1"/>
      <c r="GAD326" s="1"/>
      <c r="GAE326" s="1"/>
      <c r="GAF326" s="1"/>
      <c r="GAG326" s="1"/>
      <c r="GAH326" s="1"/>
      <c r="GAI326" s="1"/>
      <c r="GAJ326" s="1"/>
      <c r="GAK326" s="1"/>
      <c r="GAL326" s="1"/>
      <c r="GAM326" s="1"/>
      <c r="GAN326" s="1"/>
      <c r="GAO326" s="1"/>
      <c r="GAP326" s="1"/>
      <c r="GAQ326" s="1"/>
      <c r="GAR326" s="1"/>
      <c r="GAS326" s="1"/>
      <c r="GAT326" s="1"/>
      <c r="GAU326" s="1"/>
      <c r="GAV326" s="1"/>
      <c r="GAW326" s="1"/>
      <c r="GAX326" s="1"/>
      <c r="GAY326" s="1"/>
      <c r="GAZ326" s="1"/>
      <c r="GBA326" s="1"/>
      <c r="GBB326" s="1"/>
      <c r="GBC326" s="1"/>
      <c r="GBD326" s="1"/>
      <c r="GBE326" s="1"/>
      <c r="GBF326" s="1"/>
      <c r="GBG326" s="1"/>
      <c r="GBH326" s="1"/>
      <c r="GBI326" s="1"/>
      <c r="GBJ326" s="1"/>
      <c r="GBK326" s="1"/>
      <c r="GBL326" s="1"/>
      <c r="GBM326" s="1"/>
      <c r="GBN326" s="1"/>
      <c r="GBO326" s="1"/>
      <c r="GBP326" s="1"/>
      <c r="GBQ326" s="1"/>
      <c r="GBR326" s="1"/>
      <c r="GBS326" s="1"/>
      <c r="GBT326" s="1"/>
      <c r="GBU326" s="1"/>
      <c r="GBV326" s="1"/>
      <c r="GBW326" s="1"/>
      <c r="GBX326" s="1"/>
      <c r="GBY326" s="1"/>
      <c r="GBZ326" s="1"/>
      <c r="GCA326" s="1"/>
      <c r="GCB326" s="1"/>
      <c r="GCC326" s="1"/>
      <c r="GCD326" s="1"/>
      <c r="GCE326" s="1"/>
      <c r="GCF326" s="1"/>
      <c r="GCG326" s="1"/>
      <c r="GCH326" s="1"/>
      <c r="GCI326" s="1"/>
      <c r="GCJ326" s="1"/>
      <c r="GCK326" s="1"/>
      <c r="GCL326" s="1"/>
      <c r="GCM326" s="1"/>
      <c r="GCN326" s="1"/>
      <c r="GCO326" s="1"/>
      <c r="GCP326" s="1"/>
      <c r="GCQ326" s="1"/>
      <c r="GCR326" s="1"/>
      <c r="GCS326" s="1"/>
      <c r="GCT326" s="1"/>
      <c r="GCU326" s="1"/>
      <c r="GCV326" s="1"/>
      <c r="GCW326" s="1"/>
      <c r="GCX326" s="1"/>
      <c r="GCY326" s="1"/>
      <c r="GCZ326" s="1"/>
      <c r="GDA326" s="1"/>
      <c r="GDB326" s="1"/>
      <c r="GDC326" s="1"/>
      <c r="GDD326" s="1"/>
      <c r="GDE326" s="1"/>
      <c r="GDF326" s="1"/>
      <c r="GDG326" s="1"/>
      <c r="GDH326" s="1"/>
      <c r="GDI326" s="1"/>
      <c r="GDJ326" s="1"/>
      <c r="GDK326" s="1"/>
      <c r="GDL326" s="1"/>
      <c r="GDM326" s="1"/>
      <c r="GDN326" s="1"/>
      <c r="GDO326" s="1"/>
      <c r="GDP326" s="1"/>
      <c r="GDQ326" s="1"/>
      <c r="GDR326" s="1"/>
      <c r="GDS326" s="1"/>
      <c r="GDT326" s="1"/>
      <c r="GDU326" s="1"/>
      <c r="GDV326" s="1"/>
      <c r="GDW326" s="1"/>
      <c r="GDX326" s="1"/>
      <c r="GDY326" s="1"/>
      <c r="GDZ326" s="1"/>
      <c r="GEA326" s="1"/>
      <c r="GEB326" s="1"/>
      <c r="GEC326" s="1"/>
      <c r="GED326" s="1"/>
      <c r="GEE326" s="1"/>
      <c r="GEF326" s="1"/>
      <c r="GEG326" s="1"/>
      <c r="GEH326" s="1"/>
      <c r="GEI326" s="1"/>
      <c r="GEJ326" s="1"/>
      <c r="GEK326" s="1"/>
      <c r="GEL326" s="1"/>
      <c r="GEM326" s="1"/>
      <c r="GEN326" s="1"/>
      <c r="GEO326" s="1"/>
      <c r="GEP326" s="1"/>
      <c r="GEQ326" s="1"/>
      <c r="GER326" s="1"/>
      <c r="GES326" s="1"/>
      <c r="GET326" s="1"/>
      <c r="GEU326" s="1"/>
      <c r="GEV326" s="1"/>
      <c r="GEW326" s="1"/>
      <c r="GEX326" s="1"/>
      <c r="GEY326" s="1"/>
      <c r="GEZ326" s="1"/>
      <c r="GFA326" s="1"/>
      <c r="GFB326" s="1"/>
      <c r="GFC326" s="1"/>
      <c r="GFD326" s="1"/>
      <c r="GFE326" s="1"/>
      <c r="GFF326" s="1"/>
      <c r="GFG326" s="1"/>
      <c r="GFH326" s="1"/>
      <c r="GFI326" s="1"/>
      <c r="GFJ326" s="1"/>
      <c r="GFK326" s="1"/>
      <c r="GFL326" s="1"/>
      <c r="GFM326" s="1"/>
      <c r="GFN326" s="1"/>
      <c r="GFO326" s="1"/>
      <c r="GFP326" s="1"/>
      <c r="GFQ326" s="1"/>
      <c r="GFR326" s="1"/>
      <c r="GFS326" s="1"/>
      <c r="GFT326" s="1"/>
      <c r="GFU326" s="1"/>
      <c r="GFV326" s="1"/>
      <c r="GFW326" s="1"/>
      <c r="GFX326" s="1"/>
      <c r="GFY326" s="1"/>
      <c r="GFZ326" s="1"/>
      <c r="GGA326" s="1"/>
      <c r="GGB326" s="1"/>
      <c r="GGC326" s="1"/>
      <c r="GGD326" s="1"/>
      <c r="GGE326" s="1"/>
      <c r="GGF326" s="1"/>
      <c r="GGG326" s="1"/>
      <c r="GGH326" s="1"/>
      <c r="GGI326" s="1"/>
      <c r="GGJ326" s="1"/>
      <c r="GGK326" s="1"/>
      <c r="GGL326" s="1"/>
      <c r="GGM326" s="1"/>
      <c r="GGN326" s="1"/>
      <c r="GGO326" s="1"/>
      <c r="GGP326" s="1"/>
      <c r="GGQ326" s="1"/>
      <c r="GGR326" s="1"/>
      <c r="GGS326" s="1"/>
      <c r="GGT326" s="1"/>
      <c r="GGU326" s="1"/>
      <c r="GGV326" s="1"/>
      <c r="GGW326" s="1"/>
      <c r="GGX326" s="1"/>
      <c r="GGY326" s="1"/>
      <c r="GGZ326" s="1"/>
      <c r="GHA326" s="1"/>
      <c r="GHB326" s="1"/>
      <c r="GHC326" s="1"/>
      <c r="GHD326" s="1"/>
      <c r="GHE326" s="1"/>
      <c r="GHF326" s="1"/>
      <c r="GHG326" s="1"/>
      <c r="GHH326" s="1"/>
      <c r="GHI326" s="1"/>
      <c r="GHJ326" s="1"/>
      <c r="GHK326" s="1"/>
      <c r="GHL326" s="1"/>
      <c r="GHM326" s="1"/>
      <c r="GHN326" s="1"/>
      <c r="GHO326" s="1"/>
      <c r="GHP326" s="1"/>
      <c r="GHQ326" s="1"/>
      <c r="GHR326" s="1"/>
      <c r="GHS326" s="1"/>
      <c r="GHT326" s="1"/>
      <c r="GHU326" s="1"/>
      <c r="GHV326" s="1"/>
      <c r="GHW326" s="1"/>
      <c r="GHX326" s="1"/>
      <c r="GHY326" s="1"/>
      <c r="GHZ326" s="1"/>
      <c r="GIA326" s="1"/>
      <c r="GIB326" s="1"/>
      <c r="GIC326" s="1"/>
      <c r="GID326" s="1"/>
      <c r="GIE326" s="1"/>
      <c r="GIF326" s="1"/>
      <c r="GIG326" s="1"/>
      <c r="GIH326" s="1"/>
      <c r="GII326" s="1"/>
      <c r="GIJ326" s="1"/>
      <c r="GIK326" s="1"/>
      <c r="GIL326" s="1"/>
      <c r="GIM326" s="1"/>
      <c r="GIN326" s="1"/>
      <c r="GIO326" s="1"/>
      <c r="GIP326" s="1"/>
      <c r="GIQ326" s="1"/>
      <c r="GIR326" s="1"/>
      <c r="GIS326" s="1"/>
      <c r="GIT326" s="1"/>
      <c r="GIU326" s="1"/>
      <c r="GIV326" s="1"/>
      <c r="GIW326" s="1"/>
      <c r="GIX326" s="1"/>
      <c r="GIY326" s="1"/>
      <c r="GIZ326" s="1"/>
      <c r="GJA326" s="1"/>
      <c r="GJB326" s="1"/>
      <c r="GJC326" s="1"/>
      <c r="GJD326" s="1"/>
      <c r="GJE326" s="1"/>
      <c r="GJF326" s="1"/>
      <c r="GJG326" s="1"/>
      <c r="GJH326" s="1"/>
      <c r="GJI326" s="1"/>
      <c r="GJJ326" s="1"/>
      <c r="GJK326" s="1"/>
      <c r="GJL326" s="1"/>
      <c r="GJM326" s="1"/>
      <c r="GJN326" s="1"/>
      <c r="GJO326" s="1"/>
      <c r="GJP326" s="1"/>
      <c r="GJQ326" s="1"/>
      <c r="GJR326" s="1"/>
      <c r="GJS326" s="1"/>
      <c r="GJT326" s="1"/>
      <c r="GJU326" s="1"/>
      <c r="GJV326" s="1"/>
      <c r="GJW326" s="1"/>
      <c r="GJX326" s="1"/>
      <c r="GJY326" s="1"/>
      <c r="GJZ326" s="1"/>
      <c r="GKA326" s="1"/>
      <c r="GKB326" s="1"/>
      <c r="GKC326" s="1"/>
      <c r="GKD326" s="1"/>
      <c r="GKE326" s="1"/>
      <c r="GKF326" s="1"/>
      <c r="GKG326" s="1"/>
      <c r="GKH326" s="1"/>
      <c r="GKI326" s="1"/>
      <c r="GKJ326" s="1"/>
      <c r="GKK326" s="1"/>
      <c r="GKL326" s="1"/>
      <c r="GKM326" s="1"/>
      <c r="GKN326" s="1"/>
      <c r="GKO326" s="1"/>
      <c r="GKP326" s="1"/>
      <c r="GKQ326" s="1"/>
      <c r="GKR326" s="1"/>
      <c r="GKS326" s="1"/>
      <c r="GKT326" s="1"/>
      <c r="GKU326" s="1"/>
      <c r="GKV326" s="1"/>
      <c r="GKW326" s="1"/>
      <c r="GKX326" s="1"/>
      <c r="GKY326" s="1"/>
      <c r="GKZ326" s="1"/>
      <c r="GLA326" s="1"/>
      <c r="GLB326" s="1"/>
      <c r="GLC326" s="1"/>
      <c r="GLD326" s="1"/>
      <c r="GLE326" s="1"/>
      <c r="GLF326" s="1"/>
      <c r="GLG326" s="1"/>
      <c r="GLH326" s="1"/>
      <c r="GLI326" s="1"/>
      <c r="GLJ326" s="1"/>
      <c r="GLK326" s="1"/>
      <c r="GLL326" s="1"/>
      <c r="GLM326" s="1"/>
      <c r="GLN326" s="1"/>
      <c r="GLO326" s="1"/>
      <c r="GLP326" s="1"/>
      <c r="GLQ326" s="1"/>
      <c r="GLR326" s="1"/>
      <c r="GLS326" s="1"/>
      <c r="GLT326" s="1"/>
      <c r="GLU326" s="1"/>
      <c r="GLV326" s="1"/>
      <c r="GLW326" s="1"/>
      <c r="GLX326" s="1"/>
      <c r="GLY326" s="1"/>
      <c r="GLZ326" s="1"/>
      <c r="GMA326" s="1"/>
      <c r="GMB326" s="1"/>
      <c r="GMC326" s="1"/>
      <c r="GMD326" s="1"/>
      <c r="GME326" s="1"/>
      <c r="GMF326" s="1"/>
      <c r="GMG326" s="1"/>
      <c r="GMH326" s="1"/>
      <c r="GMI326" s="1"/>
      <c r="GMJ326" s="1"/>
      <c r="GMK326" s="1"/>
      <c r="GML326" s="1"/>
      <c r="GMM326" s="1"/>
      <c r="GMN326" s="1"/>
      <c r="GMO326" s="1"/>
      <c r="GMP326" s="1"/>
      <c r="GMQ326" s="1"/>
      <c r="GMR326" s="1"/>
      <c r="GMS326" s="1"/>
      <c r="GMT326" s="1"/>
      <c r="GMU326" s="1"/>
      <c r="GMV326" s="1"/>
      <c r="GMW326" s="1"/>
      <c r="GMX326" s="1"/>
      <c r="GMY326" s="1"/>
      <c r="GMZ326" s="1"/>
      <c r="GNA326" s="1"/>
      <c r="GNB326" s="1"/>
      <c r="GNC326" s="1"/>
      <c r="GND326" s="1"/>
      <c r="GNE326" s="1"/>
      <c r="GNF326" s="1"/>
      <c r="GNG326" s="1"/>
      <c r="GNH326" s="1"/>
      <c r="GNI326" s="1"/>
      <c r="GNJ326" s="1"/>
      <c r="GNK326" s="1"/>
      <c r="GNL326" s="1"/>
      <c r="GNM326" s="1"/>
      <c r="GNN326" s="1"/>
      <c r="GNO326" s="1"/>
      <c r="GNP326" s="1"/>
      <c r="GNQ326" s="1"/>
      <c r="GNR326" s="1"/>
      <c r="GNS326" s="1"/>
      <c r="GNT326" s="1"/>
      <c r="GNU326" s="1"/>
      <c r="GNV326" s="1"/>
      <c r="GNW326" s="1"/>
      <c r="GNX326" s="1"/>
      <c r="GNY326" s="1"/>
      <c r="GNZ326" s="1"/>
      <c r="GOA326" s="1"/>
      <c r="GOB326" s="1"/>
      <c r="GOC326" s="1"/>
      <c r="GOD326" s="1"/>
      <c r="GOE326" s="1"/>
      <c r="GOF326" s="1"/>
      <c r="GOG326" s="1"/>
      <c r="GOH326" s="1"/>
      <c r="GOI326" s="1"/>
      <c r="GOJ326" s="1"/>
      <c r="GOK326" s="1"/>
      <c r="GOL326" s="1"/>
      <c r="GOM326" s="1"/>
      <c r="GON326" s="1"/>
      <c r="GOO326" s="1"/>
      <c r="GOP326" s="1"/>
      <c r="GOQ326" s="1"/>
      <c r="GOR326" s="1"/>
      <c r="GOS326" s="1"/>
      <c r="GOT326" s="1"/>
      <c r="GOU326" s="1"/>
      <c r="GOV326" s="1"/>
      <c r="GOW326" s="1"/>
      <c r="GOX326" s="1"/>
      <c r="GOY326" s="1"/>
      <c r="GOZ326" s="1"/>
      <c r="GPA326" s="1"/>
      <c r="GPB326" s="1"/>
      <c r="GPC326" s="1"/>
      <c r="GPD326" s="1"/>
      <c r="GPE326" s="1"/>
      <c r="GPF326" s="1"/>
      <c r="GPG326" s="1"/>
      <c r="GPH326" s="1"/>
      <c r="GPI326" s="1"/>
      <c r="GPJ326" s="1"/>
      <c r="GPK326" s="1"/>
      <c r="GPL326" s="1"/>
      <c r="GPM326" s="1"/>
      <c r="GPN326" s="1"/>
      <c r="GPO326" s="1"/>
      <c r="GPP326" s="1"/>
      <c r="GPQ326" s="1"/>
      <c r="GPR326" s="1"/>
      <c r="GPS326" s="1"/>
      <c r="GPT326" s="1"/>
      <c r="GPU326" s="1"/>
      <c r="GPV326" s="1"/>
      <c r="GPW326" s="1"/>
      <c r="GPX326" s="1"/>
      <c r="GPY326" s="1"/>
      <c r="GPZ326" s="1"/>
      <c r="GQA326" s="1"/>
      <c r="GQB326" s="1"/>
      <c r="GQC326" s="1"/>
      <c r="GQD326" s="1"/>
      <c r="GQE326" s="1"/>
      <c r="GQF326" s="1"/>
      <c r="GQG326" s="1"/>
      <c r="GQH326" s="1"/>
      <c r="GQI326" s="1"/>
      <c r="GQJ326" s="1"/>
      <c r="GQK326" s="1"/>
      <c r="GQL326" s="1"/>
      <c r="GQM326" s="1"/>
      <c r="GQN326" s="1"/>
      <c r="GQO326" s="1"/>
      <c r="GQP326" s="1"/>
      <c r="GQQ326" s="1"/>
      <c r="GQR326" s="1"/>
      <c r="GQS326" s="1"/>
      <c r="GQT326" s="1"/>
      <c r="GQU326" s="1"/>
      <c r="GQV326" s="1"/>
      <c r="GQW326" s="1"/>
      <c r="GQX326" s="1"/>
      <c r="GQY326" s="1"/>
      <c r="GQZ326" s="1"/>
      <c r="GRA326" s="1"/>
      <c r="GRB326" s="1"/>
      <c r="GRC326" s="1"/>
      <c r="GRD326" s="1"/>
      <c r="GRE326" s="1"/>
      <c r="GRF326" s="1"/>
      <c r="GRG326" s="1"/>
      <c r="GRH326" s="1"/>
      <c r="GRI326" s="1"/>
      <c r="GRJ326" s="1"/>
      <c r="GRK326" s="1"/>
      <c r="GRL326" s="1"/>
      <c r="GRM326" s="1"/>
      <c r="GRN326" s="1"/>
      <c r="GRO326" s="1"/>
      <c r="GRP326" s="1"/>
      <c r="GRQ326" s="1"/>
      <c r="GRR326" s="1"/>
      <c r="GRS326" s="1"/>
      <c r="GRT326" s="1"/>
      <c r="GRU326" s="1"/>
      <c r="GRV326" s="1"/>
      <c r="GRW326" s="1"/>
      <c r="GRX326" s="1"/>
      <c r="GRY326" s="1"/>
      <c r="GRZ326" s="1"/>
      <c r="GSA326" s="1"/>
      <c r="GSB326" s="1"/>
      <c r="GSC326" s="1"/>
      <c r="GSD326" s="1"/>
      <c r="GSE326" s="1"/>
      <c r="GSF326" s="1"/>
      <c r="GSG326" s="1"/>
      <c r="GSH326" s="1"/>
      <c r="GSI326" s="1"/>
      <c r="GSJ326" s="1"/>
      <c r="GSK326" s="1"/>
      <c r="GSL326" s="1"/>
      <c r="GSM326" s="1"/>
      <c r="GSN326" s="1"/>
      <c r="GSO326" s="1"/>
      <c r="GSP326" s="1"/>
      <c r="GSQ326" s="1"/>
      <c r="GSR326" s="1"/>
      <c r="GSS326" s="1"/>
      <c r="GST326" s="1"/>
      <c r="GSU326" s="1"/>
      <c r="GSV326" s="1"/>
      <c r="GSW326" s="1"/>
      <c r="GSX326" s="1"/>
      <c r="GSY326" s="1"/>
      <c r="GSZ326" s="1"/>
      <c r="GTA326" s="1"/>
      <c r="GTB326" s="1"/>
      <c r="GTC326" s="1"/>
      <c r="GTD326" s="1"/>
      <c r="GTE326" s="1"/>
      <c r="GTF326" s="1"/>
      <c r="GTG326" s="1"/>
      <c r="GTH326" s="1"/>
      <c r="GTI326" s="1"/>
      <c r="GTJ326" s="1"/>
      <c r="GTK326" s="1"/>
      <c r="GTL326" s="1"/>
      <c r="GTM326" s="1"/>
      <c r="GTN326" s="1"/>
      <c r="GTO326" s="1"/>
      <c r="GTP326" s="1"/>
      <c r="GTQ326" s="1"/>
      <c r="GTR326" s="1"/>
      <c r="GTS326" s="1"/>
      <c r="GTT326" s="1"/>
      <c r="GTU326" s="1"/>
      <c r="GTV326" s="1"/>
      <c r="GTW326" s="1"/>
      <c r="GTX326" s="1"/>
      <c r="GTY326" s="1"/>
      <c r="GTZ326" s="1"/>
      <c r="GUA326" s="1"/>
      <c r="GUB326" s="1"/>
      <c r="GUC326" s="1"/>
      <c r="GUD326" s="1"/>
      <c r="GUE326" s="1"/>
      <c r="GUF326" s="1"/>
      <c r="GUG326" s="1"/>
      <c r="GUH326" s="1"/>
      <c r="GUI326" s="1"/>
      <c r="GUJ326" s="1"/>
      <c r="GUK326" s="1"/>
      <c r="GUL326" s="1"/>
      <c r="GUM326" s="1"/>
      <c r="GUN326" s="1"/>
      <c r="GUO326" s="1"/>
      <c r="GUP326" s="1"/>
      <c r="GUQ326" s="1"/>
      <c r="GUR326" s="1"/>
      <c r="GUS326" s="1"/>
      <c r="GUT326" s="1"/>
      <c r="GUU326" s="1"/>
      <c r="GUV326" s="1"/>
      <c r="GUW326" s="1"/>
      <c r="GUX326" s="1"/>
      <c r="GUY326" s="1"/>
      <c r="GUZ326" s="1"/>
      <c r="GVA326" s="1"/>
      <c r="GVB326" s="1"/>
      <c r="GVC326" s="1"/>
      <c r="GVD326" s="1"/>
      <c r="GVE326" s="1"/>
      <c r="GVF326" s="1"/>
      <c r="GVG326" s="1"/>
      <c r="GVH326" s="1"/>
      <c r="GVI326" s="1"/>
      <c r="GVJ326" s="1"/>
      <c r="GVK326" s="1"/>
      <c r="GVL326" s="1"/>
      <c r="GVM326" s="1"/>
      <c r="GVN326" s="1"/>
      <c r="GVO326" s="1"/>
      <c r="GVP326" s="1"/>
      <c r="GVQ326" s="1"/>
      <c r="GVR326" s="1"/>
      <c r="GVS326" s="1"/>
      <c r="GVT326" s="1"/>
      <c r="GVU326" s="1"/>
      <c r="GVV326" s="1"/>
      <c r="GVW326" s="1"/>
      <c r="GVX326" s="1"/>
      <c r="GVY326" s="1"/>
      <c r="GVZ326" s="1"/>
      <c r="GWA326" s="1"/>
      <c r="GWB326" s="1"/>
      <c r="GWC326" s="1"/>
      <c r="GWD326" s="1"/>
      <c r="GWE326" s="1"/>
      <c r="GWF326" s="1"/>
      <c r="GWG326" s="1"/>
      <c r="GWH326" s="1"/>
      <c r="GWI326" s="1"/>
      <c r="GWJ326" s="1"/>
      <c r="GWK326" s="1"/>
      <c r="GWL326" s="1"/>
      <c r="GWM326" s="1"/>
      <c r="GWN326" s="1"/>
      <c r="GWO326" s="1"/>
      <c r="GWP326" s="1"/>
      <c r="GWQ326" s="1"/>
      <c r="GWR326" s="1"/>
      <c r="GWS326" s="1"/>
      <c r="GWT326" s="1"/>
      <c r="GWU326" s="1"/>
      <c r="GWV326" s="1"/>
      <c r="GWW326" s="1"/>
      <c r="GWX326" s="1"/>
      <c r="GWY326" s="1"/>
      <c r="GWZ326" s="1"/>
      <c r="GXA326" s="1"/>
      <c r="GXB326" s="1"/>
      <c r="GXC326" s="1"/>
      <c r="GXD326" s="1"/>
      <c r="GXE326" s="1"/>
      <c r="GXF326" s="1"/>
      <c r="GXG326" s="1"/>
      <c r="GXH326" s="1"/>
      <c r="GXI326" s="1"/>
      <c r="GXJ326" s="1"/>
      <c r="GXK326" s="1"/>
      <c r="GXL326" s="1"/>
      <c r="GXM326" s="1"/>
      <c r="GXN326" s="1"/>
      <c r="GXO326" s="1"/>
      <c r="GXP326" s="1"/>
      <c r="GXQ326" s="1"/>
      <c r="GXR326" s="1"/>
      <c r="GXS326" s="1"/>
      <c r="GXT326" s="1"/>
      <c r="GXU326" s="1"/>
      <c r="GXV326" s="1"/>
      <c r="GXW326" s="1"/>
      <c r="GXX326" s="1"/>
      <c r="GXY326" s="1"/>
      <c r="GXZ326" s="1"/>
      <c r="GYA326" s="1"/>
      <c r="GYB326" s="1"/>
      <c r="GYC326" s="1"/>
      <c r="GYD326" s="1"/>
      <c r="GYE326" s="1"/>
      <c r="GYF326" s="1"/>
      <c r="GYG326" s="1"/>
      <c r="GYH326" s="1"/>
      <c r="GYI326" s="1"/>
      <c r="GYJ326" s="1"/>
      <c r="GYK326" s="1"/>
      <c r="GYL326" s="1"/>
      <c r="GYM326" s="1"/>
      <c r="GYN326" s="1"/>
      <c r="GYO326" s="1"/>
      <c r="GYP326" s="1"/>
      <c r="GYQ326" s="1"/>
      <c r="GYR326" s="1"/>
      <c r="GYS326" s="1"/>
      <c r="GYT326" s="1"/>
      <c r="GYU326" s="1"/>
      <c r="GYV326" s="1"/>
      <c r="GYW326" s="1"/>
      <c r="GYX326" s="1"/>
      <c r="GYY326" s="1"/>
      <c r="GYZ326" s="1"/>
      <c r="GZA326" s="1"/>
      <c r="GZB326" s="1"/>
      <c r="GZC326" s="1"/>
      <c r="GZD326" s="1"/>
      <c r="GZE326" s="1"/>
      <c r="GZF326" s="1"/>
      <c r="GZG326" s="1"/>
      <c r="GZH326" s="1"/>
      <c r="GZI326" s="1"/>
      <c r="GZJ326" s="1"/>
      <c r="GZK326" s="1"/>
      <c r="GZL326" s="1"/>
      <c r="GZM326" s="1"/>
      <c r="GZN326" s="1"/>
      <c r="GZO326" s="1"/>
      <c r="GZP326" s="1"/>
      <c r="GZQ326" s="1"/>
      <c r="GZR326" s="1"/>
      <c r="GZS326" s="1"/>
      <c r="GZT326" s="1"/>
      <c r="GZU326" s="1"/>
      <c r="GZV326" s="1"/>
      <c r="GZW326" s="1"/>
      <c r="GZX326" s="1"/>
      <c r="GZY326" s="1"/>
      <c r="GZZ326" s="1"/>
      <c r="HAA326" s="1"/>
      <c r="HAB326" s="1"/>
      <c r="HAC326" s="1"/>
      <c r="HAD326" s="1"/>
      <c r="HAE326" s="1"/>
      <c r="HAF326" s="1"/>
      <c r="HAG326" s="1"/>
      <c r="HAH326" s="1"/>
      <c r="HAI326" s="1"/>
      <c r="HAJ326" s="1"/>
      <c r="HAK326" s="1"/>
      <c r="HAL326" s="1"/>
      <c r="HAM326" s="1"/>
      <c r="HAN326" s="1"/>
      <c r="HAO326" s="1"/>
      <c r="HAP326" s="1"/>
      <c r="HAQ326" s="1"/>
      <c r="HAR326" s="1"/>
      <c r="HAS326" s="1"/>
      <c r="HAT326" s="1"/>
      <c r="HAU326" s="1"/>
      <c r="HAV326" s="1"/>
      <c r="HAW326" s="1"/>
      <c r="HAX326" s="1"/>
      <c r="HAY326" s="1"/>
      <c r="HAZ326" s="1"/>
      <c r="HBA326" s="1"/>
      <c r="HBB326" s="1"/>
      <c r="HBC326" s="1"/>
      <c r="HBD326" s="1"/>
      <c r="HBE326" s="1"/>
      <c r="HBF326" s="1"/>
      <c r="HBG326" s="1"/>
      <c r="HBH326" s="1"/>
      <c r="HBI326" s="1"/>
      <c r="HBJ326" s="1"/>
      <c r="HBK326" s="1"/>
      <c r="HBL326" s="1"/>
      <c r="HBM326" s="1"/>
      <c r="HBN326" s="1"/>
      <c r="HBO326" s="1"/>
      <c r="HBP326" s="1"/>
      <c r="HBQ326" s="1"/>
      <c r="HBR326" s="1"/>
      <c r="HBS326" s="1"/>
      <c r="HBT326" s="1"/>
      <c r="HBU326" s="1"/>
      <c r="HBV326" s="1"/>
      <c r="HBW326" s="1"/>
      <c r="HBX326" s="1"/>
      <c r="HBY326" s="1"/>
      <c r="HBZ326" s="1"/>
      <c r="HCA326" s="1"/>
      <c r="HCB326" s="1"/>
      <c r="HCC326" s="1"/>
      <c r="HCD326" s="1"/>
      <c r="HCE326" s="1"/>
      <c r="HCF326" s="1"/>
      <c r="HCG326" s="1"/>
      <c r="HCH326" s="1"/>
      <c r="HCI326" s="1"/>
      <c r="HCJ326" s="1"/>
      <c r="HCK326" s="1"/>
      <c r="HCL326" s="1"/>
      <c r="HCM326" s="1"/>
      <c r="HCN326" s="1"/>
      <c r="HCO326" s="1"/>
      <c r="HCP326" s="1"/>
      <c r="HCQ326" s="1"/>
      <c r="HCR326" s="1"/>
      <c r="HCS326" s="1"/>
      <c r="HCT326" s="1"/>
      <c r="HCU326" s="1"/>
      <c r="HCV326" s="1"/>
      <c r="HCW326" s="1"/>
      <c r="HCX326" s="1"/>
      <c r="HCY326" s="1"/>
      <c r="HCZ326" s="1"/>
      <c r="HDA326" s="1"/>
      <c r="HDB326" s="1"/>
      <c r="HDC326" s="1"/>
      <c r="HDD326" s="1"/>
      <c r="HDE326" s="1"/>
      <c r="HDF326" s="1"/>
      <c r="HDG326" s="1"/>
      <c r="HDH326" s="1"/>
      <c r="HDI326" s="1"/>
      <c r="HDJ326" s="1"/>
      <c r="HDK326" s="1"/>
      <c r="HDL326" s="1"/>
      <c r="HDM326" s="1"/>
      <c r="HDN326" s="1"/>
      <c r="HDO326" s="1"/>
      <c r="HDP326" s="1"/>
      <c r="HDQ326" s="1"/>
      <c r="HDR326" s="1"/>
      <c r="HDS326" s="1"/>
      <c r="HDT326" s="1"/>
      <c r="HDU326" s="1"/>
      <c r="HDV326" s="1"/>
      <c r="HDW326" s="1"/>
      <c r="HDX326" s="1"/>
      <c r="HDY326" s="1"/>
      <c r="HDZ326" s="1"/>
      <c r="HEA326" s="1"/>
      <c r="HEB326" s="1"/>
      <c r="HEC326" s="1"/>
      <c r="HED326" s="1"/>
      <c r="HEE326" s="1"/>
      <c r="HEF326" s="1"/>
      <c r="HEG326" s="1"/>
      <c r="HEH326" s="1"/>
      <c r="HEI326" s="1"/>
      <c r="HEJ326" s="1"/>
      <c r="HEK326" s="1"/>
      <c r="HEL326" s="1"/>
      <c r="HEM326" s="1"/>
      <c r="HEN326" s="1"/>
      <c r="HEO326" s="1"/>
      <c r="HEP326" s="1"/>
      <c r="HEQ326" s="1"/>
      <c r="HER326" s="1"/>
      <c r="HES326" s="1"/>
      <c r="HET326" s="1"/>
      <c r="HEU326" s="1"/>
      <c r="HEV326" s="1"/>
      <c r="HEW326" s="1"/>
      <c r="HEX326" s="1"/>
      <c r="HEY326" s="1"/>
      <c r="HEZ326" s="1"/>
      <c r="HFA326" s="1"/>
      <c r="HFB326" s="1"/>
      <c r="HFC326" s="1"/>
      <c r="HFD326" s="1"/>
      <c r="HFE326" s="1"/>
      <c r="HFF326" s="1"/>
      <c r="HFG326" s="1"/>
      <c r="HFH326" s="1"/>
      <c r="HFI326" s="1"/>
      <c r="HFJ326" s="1"/>
      <c r="HFK326" s="1"/>
      <c r="HFL326" s="1"/>
      <c r="HFM326" s="1"/>
      <c r="HFN326" s="1"/>
      <c r="HFO326" s="1"/>
      <c r="HFP326" s="1"/>
      <c r="HFQ326" s="1"/>
      <c r="HFR326" s="1"/>
      <c r="HFS326" s="1"/>
      <c r="HFT326" s="1"/>
      <c r="HFU326" s="1"/>
      <c r="HFV326" s="1"/>
      <c r="HFW326" s="1"/>
      <c r="HFX326" s="1"/>
      <c r="HFY326" s="1"/>
      <c r="HFZ326" s="1"/>
      <c r="HGA326" s="1"/>
      <c r="HGB326" s="1"/>
      <c r="HGC326" s="1"/>
      <c r="HGD326" s="1"/>
      <c r="HGE326" s="1"/>
      <c r="HGF326" s="1"/>
      <c r="HGG326" s="1"/>
      <c r="HGH326" s="1"/>
      <c r="HGI326" s="1"/>
      <c r="HGJ326" s="1"/>
      <c r="HGK326" s="1"/>
      <c r="HGL326" s="1"/>
      <c r="HGM326" s="1"/>
      <c r="HGN326" s="1"/>
      <c r="HGO326" s="1"/>
      <c r="HGP326" s="1"/>
      <c r="HGQ326" s="1"/>
      <c r="HGR326" s="1"/>
      <c r="HGS326" s="1"/>
      <c r="HGT326" s="1"/>
      <c r="HGU326" s="1"/>
      <c r="HGV326" s="1"/>
      <c r="HGW326" s="1"/>
      <c r="HGX326" s="1"/>
      <c r="HGY326" s="1"/>
      <c r="HGZ326" s="1"/>
      <c r="HHA326" s="1"/>
      <c r="HHB326" s="1"/>
      <c r="HHC326" s="1"/>
      <c r="HHD326" s="1"/>
      <c r="HHE326" s="1"/>
      <c r="HHF326" s="1"/>
      <c r="HHG326" s="1"/>
      <c r="HHH326" s="1"/>
      <c r="HHI326" s="1"/>
      <c r="HHJ326" s="1"/>
      <c r="HHK326" s="1"/>
      <c r="HHL326" s="1"/>
      <c r="HHM326" s="1"/>
      <c r="HHN326" s="1"/>
      <c r="HHO326" s="1"/>
      <c r="HHP326" s="1"/>
      <c r="HHQ326" s="1"/>
      <c r="HHR326" s="1"/>
      <c r="HHS326" s="1"/>
      <c r="HHT326" s="1"/>
      <c r="HHU326" s="1"/>
      <c r="HHV326" s="1"/>
      <c r="HHW326" s="1"/>
      <c r="HHX326" s="1"/>
      <c r="HHY326" s="1"/>
      <c r="HHZ326" s="1"/>
      <c r="HIA326" s="1"/>
      <c r="HIB326" s="1"/>
      <c r="HIC326" s="1"/>
      <c r="HID326" s="1"/>
      <c r="HIE326" s="1"/>
      <c r="HIF326" s="1"/>
      <c r="HIG326" s="1"/>
      <c r="HIH326" s="1"/>
      <c r="HII326" s="1"/>
      <c r="HIJ326" s="1"/>
      <c r="HIK326" s="1"/>
      <c r="HIL326" s="1"/>
      <c r="HIM326" s="1"/>
      <c r="HIN326" s="1"/>
      <c r="HIO326" s="1"/>
      <c r="HIP326" s="1"/>
      <c r="HIQ326" s="1"/>
      <c r="HIR326" s="1"/>
      <c r="HIS326" s="1"/>
      <c r="HIT326" s="1"/>
      <c r="HIU326" s="1"/>
      <c r="HIV326" s="1"/>
      <c r="HIW326" s="1"/>
      <c r="HIX326" s="1"/>
      <c r="HIY326" s="1"/>
      <c r="HIZ326" s="1"/>
      <c r="HJA326" s="1"/>
      <c r="HJB326" s="1"/>
      <c r="HJC326" s="1"/>
      <c r="HJD326" s="1"/>
      <c r="HJE326" s="1"/>
      <c r="HJF326" s="1"/>
      <c r="HJG326" s="1"/>
      <c r="HJH326" s="1"/>
      <c r="HJI326" s="1"/>
      <c r="HJJ326" s="1"/>
      <c r="HJK326" s="1"/>
      <c r="HJL326" s="1"/>
      <c r="HJM326" s="1"/>
      <c r="HJN326" s="1"/>
      <c r="HJO326" s="1"/>
      <c r="HJP326" s="1"/>
      <c r="HJQ326" s="1"/>
      <c r="HJR326" s="1"/>
      <c r="HJS326" s="1"/>
      <c r="HJT326" s="1"/>
      <c r="HJU326" s="1"/>
      <c r="HJV326" s="1"/>
      <c r="HJW326" s="1"/>
      <c r="HJX326" s="1"/>
      <c r="HJY326" s="1"/>
      <c r="HJZ326" s="1"/>
      <c r="HKA326" s="1"/>
      <c r="HKB326" s="1"/>
      <c r="HKC326" s="1"/>
      <c r="HKD326" s="1"/>
      <c r="HKE326" s="1"/>
      <c r="HKF326" s="1"/>
      <c r="HKG326" s="1"/>
      <c r="HKH326" s="1"/>
      <c r="HKI326" s="1"/>
      <c r="HKJ326" s="1"/>
      <c r="HKK326" s="1"/>
      <c r="HKL326" s="1"/>
      <c r="HKM326" s="1"/>
      <c r="HKN326" s="1"/>
      <c r="HKO326" s="1"/>
      <c r="HKP326" s="1"/>
      <c r="HKQ326" s="1"/>
      <c r="HKR326" s="1"/>
      <c r="HKS326" s="1"/>
      <c r="HKT326" s="1"/>
      <c r="HKU326" s="1"/>
      <c r="HKV326" s="1"/>
      <c r="HKW326" s="1"/>
      <c r="HKX326" s="1"/>
      <c r="HKY326" s="1"/>
      <c r="HKZ326" s="1"/>
      <c r="HLA326" s="1"/>
      <c r="HLB326" s="1"/>
      <c r="HLC326" s="1"/>
      <c r="HLD326" s="1"/>
      <c r="HLE326" s="1"/>
      <c r="HLF326" s="1"/>
      <c r="HLG326" s="1"/>
      <c r="HLH326" s="1"/>
      <c r="HLI326" s="1"/>
      <c r="HLJ326" s="1"/>
      <c r="HLK326" s="1"/>
      <c r="HLL326" s="1"/>
      <c r="HLM326" s="1"/>
      <c r="HLN326" s="1"/>
      <c r="HLO326" s="1"/>
      <c r="HLP326" s="1"/>
      <c r="HLQ326" s="1"/>
      <c r="HLR326" s="1"/>
      <c r="HLS326" s="1"/>
      <c r="HLT326" s="1"/>
      <c r="HLU326" s="1"/>
      <c r="HLV326" s="1"/>
      <c r="HLW326" s="1"/>
      <c r="HLX326" s="1"/>
      <c r="HLY326" s="1"/>
      <c r="HLZ326" s="1"/>
      <c r="HMA326" s="1"/>
      <c r="HMB326" s="1"/>
      <c r="HMC326" s="1"/>
      <c r="HMD326" s="1"/>
      <c r="HME326" s="1"/>
      <c r="HMF326" s="1"/>
      <c r="HMG326" s="1"/>
      <c r="HMH326" s="1"/>
      <c r="HMI326" s="1"/>
      <c r="HMJ326" s="1"/>
      <c r="HMK326" s="1"/>
      <c r="HML326" s="1"/>
      <c r="HMM326" s="1"/>
      <c r="HMN326" s="1"/>
      <c r="HMO326" s="1"/>
      <c r="HMP326" s="1"/>
      <c r="HMQ326" s="1"/>
      <c r="HMR326" s="1"/>
      <c r="HMS326" s="1"/>
      <c r="HMT326" s="1"/>
      <c r="HMU326" s="1"/>
      <c r="HMV326" s="1"/>
      <c r="HMW326" s="1"/>
      <c r="HMX326" s="1"/>
      <c r="HMY326" s="1"/>
      <c r="HMZ326" s="1"/>
      <c r="HNA326" s="1"/>
      <c r="HNB326" s="1"/>
      <c r="HNC326" s="1"/>
      <c r="HND326" s="1"/>
      <c r="HNE326" s="1"/>
      <c r="HNF326" s="1"/>
      <c r="HNG326" s="1"/>
      <c r="HNH326" s="1"/>
      <c r="HNI326" s="1"/>
      <c r="HNJ326" s="1"/>
      <c r="HNK326" s="1"/>
      <c r="HNL326" s="1"/>
      <c r="HNM326" s="1"/>
      <c r="HNN326" s="1"/>
      <c r="HNO326" s="1"/>
      <c r="HNP326" s="1"/>
      <c r="HNQ326" s="1"/>
      <c r="HNR326" s="1"/>
      <c r="HNS326" s="1"/>
      <c r="HNT326" s="1"/>
      <c r="HNU326" s="1"/>
      <c r="HNV326" s="1"/>
      <c r="HNW326" s="1"/>
      <c r="HNX326" s="1"/>
      <c r="HNY326" s="1"/>
      <c r="HNZ326" s="1"/>
      <c r="HOA326" s="1"/>
      <c r="HOB326" s="1"/>
      <c r="HOC326" s="1"/>
      <c r="HOD326" s="1"/>
      <c r="HOE326" s="1"/>
      <c r="HOF326" s="1"/>
      <c r="HOG326" s="1"/>
      <c r="HOH326" s="1"/>
      <c r="HOI326" s="1"/>
      <c r="HOJ326" s="1"/>
      <c r="HOK326" s="1"/>
      <c r="HOL326" s="1"/>
      <c r="HOM326" s="1"/>
      <c r="HON326" s="1"/>
      <c r="HOO326" s="1"/>
      <c r="HOP326" s="1"/>
      <c r="HOQ326" s="1"/>
      <c r="HOR326" s="1"/>
      <c r="HOS326" s="1"/>
      <c r="HOT326" s="1"/>
      <c r="HOU326" s="1"/>
      <c r="HOV326" s="1"/>
      <c r="HOW326" s="1"/>
      <c r="HOX326" s="1"/>
      <c r="HOY326" s="1"/>
      <c r="HOZ326" s="1"/>
      <c r="HPA326" s="1"/>
      <c r="HPB326" s="1"/>
      <c r="HPC326" s="1"/>
      <c r="HPD326" s="1"/>
      <c r="HPE326" s="1"/>
      <c r="HPF326" s="1"/>
      <c r="HPG326" s="1"/>
      <c r="HPH326" s="1"/>
      <c r="HPI326" s="1"/>
      <c r="HPJ326" s="1"/>
      <c r="HPK326" s="1"/>
      <c r="HPL326" s="1"/>
      <c r="HPM326" s="1"/>
      <c r="HPN326" s="1"/>
      <c r="HPO326" s="1"/>
      <c r="HPP326" s="1"/>
      <c r="HPQ326" s="1"/>
      <c r="HPR326" s="1"/>
      <c r="HPS326" s="1"/>
      <c r="HPT326" s="1"/>
      <c r="HPU326" s="1"/>
      <c r="HPV326" s="1"/>
      <c r="HPW326" s="1"/>
      <c r="HPX326" s="1"/>
      <c r="HPY326" s="1"/>
      <c r="HPZ326" s="1"/>
      <c r="HQA326" s="1"/>
      <c r="HQB326" s="1"/>
      <c r="HQC326" s="1"/>
      <c r="HQD326" s="1"/>
      <c r="HQE326" s="1"/>
      <c r="HQF326" s="1"/>
      <c r="HQG326" s="1"/>
      <c r="HQH326" s="1"/>
      <c r="HQI326" s="1"/>
      <c r="HQJ326" s="1"/>
      <c r="HQK326" s="1"/>
      <c r="HQL326" s="1"/>
      <c r="HQM326" s="1"/>
      <c r="HQN326" s="1"/>
      <c r="HQO326" s="1"/>
      <c r="HQP326" s="1"/>
      <c r="HQQ326" s="1"/>
      <c r="HQR326" s="1"/>
      <c r="HQS326" s="1"/>
      <c r="HQT326" s="1"/>
      <c r="HQU326" s="1"/>
      <c r="HQV326" s="1"/>
      <c r="HQW326" s="1"/>
      <c r="HQX326" s="1"/>
      <c r="HQY326" s="1"/>
      <c r="HQZ326" s="1"/>
      <c r="HRA326" s="1"/>
      <c r="HRB326" s="1"/>
      <c r="HRC326" s="1"/>
      <c r="HRD326" s="1"/>
      <c r="HRE326" s="1"/>
      <c r="HRF326" s="1"/>
      <c r="HRG326" s="1"/>
      <c r="HRH326" s="1"/>
      <c r="HRI326" s="1"/>
      <c r="HRJ326" s="1"/>
      <c r="HRK326" s="1"/>
      <c r="HRL326" s="1"/>
      <c r="HRM326" s="1"/>
      <c r="HRN326" s="1"/>
      <c r="HRO326" s="1"/>
      <c r="HRP326" s="1"/>
      <c r="HRQ326" s="1"/>
      <c r="HRR326" s="1"/>
      <c r="HRS326" s="1"/>
      <c r="HRT326" s="1"/>
      <c r="HRU326" s="1"/>
      <c r="HRV326" s="1"/>
      <c r="HRW326" s="1"/>
      <c r="HRX326" s="1"/>
      <c r="HRY326" s="1"/>
      <c r="HRZ326" s="1"/>
      <c r="HSA326" s="1"/>
      <c r="HSB326" s="1"/>
      <c r="HSC326" s="1"/>
      <c r="HSD326" s="1"/>
      <c r="HSE326" s="1"/>
      <c r="HSF326" s="1"/>
      <c r="HSG326" s="1"/>
      <c r="HSH326" s="1"/>
      <c r="HSI326" s="1"/>
      <c r="HSJ326" s="1"/>
      <c r="HSK326" s="1"/>
      <c r="HSL326" s="1"/>
      <c r="HSM326" s="1"/>
      <c r="HSN326" s="1"/>
      <c r="HSO326" s="1"/>
      <c r="HSP326" s="1"/>
      <c r="HSQ326" s="1"/>
      <c r="HSR326" s="1"/>
      <c r="HSS326" s="1"/>
      <c r="HST326" s="1"/>
      <c r="HSU326" s="1"/>
      <c r="HSV326" s="1"/>
      <c r="HSW326" s="1"/>
      <c r="HSX326" s="1"/>
      <c r="HSY326" s="1"/>
      <c r="HSZ326" s="1"/>
      <c r="HTA326" s="1"/>
      <c r="HTB326" s="1"/>
      <c r="HTC326" s="1"/>
      <c r="HTD326" s="1"/>
      <c r="HTE326" s="1"/>
      <c r="HTF326" s="1"/>
      <c r="HTG326" s="1"/>
      <c r="HTH326" s="1"/>
      <c r="HTI326" s="1"/>
      <c r="HTJ326" s="1"/>
      <c r="HTK326" s="1"/>
      <c r="HTL326" s="1"/>
      <c r="HTM326" s="1"/>
      <c r="HTN326" s="1"/>
      <c r="HTO326" s="1"/>
      <c r="HTP326" s="1"/>
      <c r="HTQ326" s="1"/>
      <c r="HTR326" s="1"/>
      <c r="HTS326" s="1"/>
      <c r="HTT326" s="1"/>
      <c r="HTU326" s="1"/>
      <c r="HTV326" s="1"/>
      <c r="HTW326" s="1"/>
      <c r="HTX326" s="1"/>
      <c r="HTY326" s="1"/>
      <c r="HTZ326" s="1"/>
      <c r="HUA326" s="1"/>
      <c r="HUB326" s="1"/>
      <c r="HUC326" s="1"/>
      <c r="HUD326" s="1"/>
      <c r="HUE326" s="1"/>
      <c r="HUF326" s="1"/>
      <c r="HUG326" s="1"/>
      <c r="HUH326" s="1"/>
      <c r="HUI326" s="1"/>
      <c r="HUJ326" s="1"/>
      <c r="HUK326" s="1"/>
      <c r="HUL326" s="1"/>
      <c r="HUM326" s="1"/>
      <c r="HUN326" s="1"/>
      <c r="HUO326" s="1"/>
      <c r="HUP326" s="1"/>
      <c r="HUQ326" s="1"/>
      <c r="HUR326" s="1"/>
      <c r="HUS326" s="1"/>
      <c r="HUT326" s="1"/>
      <c r="HUU326" s="1"/>
      <c r="HUV326" s="1"/>
      <c r="HUW326" s="1"/>
      <c r="HUX326" s="1"/>
      <c r="HUY326" s="1"/>
      <c r="HUZ326" s="1"/>
      <c r="HVA326" s="1"/>
      <c r="HVB326" s="1"/>
      <c r="HVC326" s="1"/>
      <c r="HVD326" s="1"/>
      <c r="HVE326" s="1"/>
      <c r="HVF326" s="1"/>
      <c r="HVG326" s="1"/>
      <c r="HVH326" s="1"/>
      <c r="HVI326" s="1"/>
      <c r="HVJ326" s="1"/>
      <c r="HVK326" s="1"/>
      <c r="HVL326" s="1"/>
      <c r="HVM326" s="1"/>
      <c r="HVN326" s="1"/>
      <c r="HVO326" s="1"/>
      <c r="HVP326" s="1"/>
      <c r="HVQ326" s="1"/>
      <c r="HVR326" s="1"/>
      <c r="HVS326" s="1"/>
      <c r="HVT326" s="1"/>
      <c r="HVU326" s="1"/>
      <c r="HVV326" s="1"/>
      <c r="HVW326" s="1"/>
      <c r="HVX326" s="1"/>
      <c r="HVY326" s="1"/>
      <c r="HVZ326" s="1"/>
      <c r="HWA326" s="1"/>
      <c r="HWB326" s="1"/>
      <c r="HWC326" s="1"/>
      <c r="HWD326" s="1"/>
      <c r="HWE326" s="1"/>
      <c r="HWF326" s="1"/>
      <c r="HWG326" s="1"/>
      <c r="HWH326" s="1"/>
      <c r="HWI326" s="1"/>
      <c r="HWJ326" s="1"/>
      <c r="HWK326" s="1"/>
      <c r="HWL326" s="1"/>
      <c r="HWM326" s="1"/>
      <c r="HWN326" s="1"/>
      <c r="HWO326" s="1"/>
      <c r="HWP326" s="1"/>
      <c r="HWQ326" s="1"/>
      <c r="HWR326" s="1"/>
      <c r="HWS326" s="1"/>
      <c r="HWT326" s="1"/>
      <c r="HWU326" s="1"/>
      <c r="HWV326" s="1"/>
      <c r="HWW326" s="1"/>
      <c r="HWX326" s="1"/>
      <c r="HWY326" s="1"/>
      <c r="HWZ326" s="1"/>
      <c r="HXA326" s="1"/>
      <c r="HXB326" s="1"/>
      <c r="HXC326" s="1"/>
      <c r="HXD326" s="1"/>
      <c r="HXE326" s="1"/>
      <c r="HXF326" s="1"/>
      <c r="HXG326" s="1"/>
      <c r="HXH326" s="1"/>
      <c r="HXI326" s="1"/>
      <c r="HXJ326" s="1"/>
      <c r="HXK326" s="1"/>
      <c r="HXL326" s="1"/>
      <c r="HXM326" s="1"/>
      <c r="HXN326" s="1"/>
      <c r="HXO326" s="1"/>
      <c r="HXP326" s="1"/>
      <c r="HXQ326" s="1"/>
      <c r="HXR326" s="1"/>
      <c r="HXS326" s="1"/>
      <c r="HXT326" s="1"/>
      <c r="HXU326" s="1"/>
      <c r="HXV326" s="1"/>
      <c r="HXW326" s="1"/>
      <c r="HXX326" s="1"/>
      <c r="HXY326" s="1"/>
      <c r="HXZ326" s="1"/>
      <c r="HYA326" s="1"/>
      <c r="HYB326" s="1"/>
      <c r="HYC326" s="1"/>
      <c r="HYD326" s="1"/>
      <c r="HYE326" s="1"/>
      <c r="HYF326" s="1"/>
      <c r="HYG326" s="1"/>
      <c r="HYH326" s="1"/>
      <c r="HYI326" s="1"/>
      <c r="HYJ326" s="1"/>
      <c r="HYK326" s="1"/>
      <c r="HYL326" s="1"/>
      <c r="HYM326" s="1"/>
      <c r="HYN326" s="1"/>
      <c r="HYO326" s="1"/>
      <c r="HYP326" s="1"/>
      <c r="HYQ326" s="1"/>
      <c r="HYR326" s="1"/>
      <c r="HYS326" s="1"/>
      <c r="HYT326" s="1"/>
      <c r="HYU326" s="1"/>
      <c r="HYV326" s="1"/>
      <c r="HYW326" s="1"/>
      <c r="HYX326" s="1"/>
      <c r="HYY326" s="1"/>
      <c r="HYZ326" s="1"/>
      <c r="HZA326" s="1"/>
      <c r="HZB326" s="1"/>
      <c r="HZC326" s="1"/>
      <c r="HZD326" s="1"/>
      <c r="HZE326" s="1"/>
      <c r="HZF326" s="1"/>
      <c r="HZG326" s="1"/>
      <c r="HZH326" s="1"/>
      <c r="HZI326" s="1"/>
      <c r="HZJ326" s="1"/>
      <c r="HZK326" s="1"/>
      <c r="HZL326" s="1"/>
      <c r="HZM326" s="1"/>
      <c r="HZN326" s="1"/>
      <c r="HZO326" s="1"/>
      <c r="HZP326" s="1"/>
      <c r="HZQ326" s="1"/>
      <c r="HZR326" s="1"/>
      <c r="HZS326" s="1"/>
      <c r="HZT326" s="1"/>
      <c r="HZU326" s="1"/>
      <c r="HZV326" s="1"/>
      <c r="HZW326" s="1"/>
      <c r="HZX326" s="1"/>
      <c r="HZY326" s="1"/>
      <c r="HZZ326" s="1"/>
      <c r="IAA326" s="1"/>
      <c r="IAB326" s="1"/>
      <c r="IAC326" s="1"/>
      <c r="IAD326" s="1"/>
      <c r="IAE326" s="1"/>
      <c r="IAF326" s="1"/>
      <c r="IAG326" s="1"/>
      <c r="IAH326" s="1"/>
      <c r="IAI326" s="1"/>
      <c r="IAJ326" s="1"/>
      <c r="IAK326" s="1"/>
      <c r="IAL326" s="1"/>
      <c r="IAM326" s="1"/>
      <c r="IAN326" s="1"/>
      <c r="IAO326" s="1"/>
      <c r="IAP326" s="1"/>
      <c r="IAQ326" s="1"/>
      <c r="IAR326" s="1"/>
      <c r="IAS326" s="1"/>
      <c r="IAT326" s="1"/>
      <c r="IAU326" s="1"/>
      <c r="IAV326" s="1"/>
      <c r="IAW326" s="1"/>
      <c r="IAX326" s="1"/>
      <c r="IAY326" s="1"/>
      <c r="IAZ326" s="1"/>
      <c r="IBA326" s="1"/>
      <c r="IBB326" s="1"/>
      <c r="IBC326" s="1"/>
      <c r="IBD326" s="1"/>
      <c r="IBE326" s="1"/>
      <c r="IBF326" s="1"/>
      <c r="IBG326" s="1"/>
      <c r="IBH326" s="1"/>
      <c r="IBI326" s="1"/>
      <c r="IBJ326" s="1"/>
      <c r="IBK326" s="1"/>
      <c r="IBL326" s="1"/>
      <c r="IBM326" s="1"/>
      <c r="IBN326" s="1"/>
      <c r="IBO326" s="1"/>
      <c r="IBP326" s="1"/>
      <c r="IBQ326" s="1"/>
      <c r="IBR326" s="1"/>
      <c r="IBS326" s="1"/>
      <c r="IBT326" s="1"/>
      <c r="IBU326" s="1"/>
      <c r="IBV326" s="1"/>
      <c r="IBW326" s="1"/>
      <c r="IBX326" s="1"/>
      <c r="IBY326" s="1"/>
      <c r="IBZ326" s="1"/>
      <c r="ICA326" s="1"/>
      <c r="ICB326" s="1"/>
      <c r="ICC326" s="1"/>
      <c r="ICD326" s="1"/>
      <c r="ICE326" s="1"/>
      <c r="ICF326" s="1"/>
      <c r="ICG326" s="1"/>
      <c r="ICH326" s="1"/>
      <c r="ICI326" s="1"/>
      <c r="ICJ326" s="1"/>
      <c r="ICK326" s="1"/>
      <c r="ICL326" s="1"/>
      <c r="ICM326" s="1"/>
      <c r="ICN326" s="1"/>
      <c r="ICO326" s="1"/>
      <c r="ICP326" s="1"/>
      <c r="ICQ326" s="1"/>
      <c r="ICR326" s="1"/>
      <c r="ICS326" s="1"/>
      <c r="ICT326" s="1"/>
      <c r="ICU326" s="1"/>
      <c r="ICV326" s="1"/>
      <c r="ICW326" s="1"/>
      <c r="ICX326" s="1"/>
      <c r="ICY326" s="1"/>
      <c r="ICZ326" s="1"/>
      <c r="IDA326" s="1"/>
      <c r="IDB326" s="1"/>
      <c r="IDC326" s="1"/>
      <c r="IDD326" s="1"/>
      <c r="IDE326" s="1"/>
      <c r="IDF326" s="1"/>
      <c r="IDG326" s="1"/>
      <c r="IDH326" s="1"/>
      <c r="IDI326" s="1"/>
      <c r="IDJ326" s="1"/>
      <c r="IDK326" s="1"/>
      <c r="IDL326" s="1"/>
      <c r="IDM326" s="1"/>
      <c r="IDN326" s="1"/>
      <c r="IDO326" s="1"/>
      <c r="IDP326" s="1"/>
      <c r="IDQ326" s="1"/>
      <c r="IDR326" s="1"/>
      <c r="IDS326" s="1"/>
      <c r="IDT326" s="1"/>
      <c r="IDU326" s="1"/>
      <c r="IDV326" s="1"/>
      <c r="IDW326" s="1"/>
      <c r="IDX326" s="1"/>
      <c r="IDY326" s="1"/>
      <c r="IDZ326" s="1"/>
      <c r="IEA326" s="1"/>
      <c r="IEB326" s="1"/>
      <c r="IEC326" s="1"/>
      <c r="IED326" s="1"/>
      <c r="IEE326" s="1"/>
      <c r="IEF326" s="1"/>
      <c r="IEG326" s="1"/>
      <c r="IEH326" s="1"/>
      <c r="IEI326" s="1"/>
      <c r="IEJ326" s="1"/>
      <c r="IEK326" s="1"/>
      <c r="IEL326" s="1"/>
      <c r="IEM326" s="1"/>
      <c r="IEN326" s="1"/>
      <c r="IEO326" s="1"/>
      <c r="IEP326" s="1"/>
      <c r="IEQ326" s="1"/>
      <c r="IER326" s="1"/>
      <c r="IES326" s="1"/>
      <c r="IET326" s="1"/>
      <c r="IEU326" s="1"/>
      <c r="IEV326" s="1"/>
      <c r="IEW326" s="1"/>
      <c r="IEX326" s="1"/>
      <c r="IEY326" s="1"/>
      <c r="IEZ326" s="1"/>
      <c r="IFA326" s="1"/>
      <c r="IFB326" s="1"/>
      <c r="IFC326" s="1"/>
      <c r="IFD326" s="1"/>
      <c r="IFE326" s="1"/>
      <c r="IFF326" s="1"/>
      <c r="IFG326" s="1"/>
      <c r="IFH326" s="1"/>
      <c r="IFI326" s="1"/>
      <c r="IFJ326" s="1"/>
      <c r="IFK326" s="1"/>
      <c r="IFL326" s="1"/>
      <c r="IFM326" s="1"/>
      <c r="IFN326" s="1"/>
      <c r="IFO326" s="1"/>
      <c r="IFP326" s="1"/>
      <c r="IFQ326" s="1"/>
      <c r="IFR326" s="1"/>
      <c r="IFS326" s="1"/>
      <c r="IFT326" s="1"/>
      <c r="IFU326" s="1"/>
      <c r="IFV326" s="1"/>
      <c r="IFW326" s="1"/>
      <c r="IFX326" s="1"/>
      <c r="IFY326" s="1"/>
      <c r="IFZ326" s="1"/>
      <c r="IGA326" s="1"/>
      <c r="IGB326" s="1"/>
      <c r="IGC326" s="1"/>
      <c r="IGD326" s="1"/>
      <c r="IGE326" s="1"/>
      <c r="IGF326" s="1"/>
      <c r="IGG326" s="1"/>
      <c r="IGH326" s="1"/>
      <c r="IGI326" s="1"/>
      <c r="IGJ326" s="1"/>
      <c r="IGK326" s="1"/>
      <c r="IGL326" s="1"/>
      <c r="IGM326" s="1"/>
      <c r="IGN326" s="1"/>
      <c r="IGO326" s="1"/>
      <c r="IGP326" s="1"/>
      <c r="IGQ326" s="1"/>
      <c r="IGR326" s="1"/>
      <c r="IGS326" s="1"/>
      <c r="IGT326" s="1"/>
      <c r="IGU326" s="1"/>
      <c r="IGV326" s="1"/>
      <c r="IGW326" s="1"/>
      <c r="IGX326" s="1"/>
      <c r="IGY326" s="1"/>
      <c r="IGZ326" s="1"/>
      <c r="IHA326" s="1"/>
      <c r="IHB326" s="1"/>
      <c r="IHC326" s="1"/>
      <c r="IHD326" s="1"/>
      <c r="IHE326" s="1"/>
      <c r="IHF326" s="1"/>
      <c r="IHG326" s="1"/>
      <c r="IHH326" s="1"/>
      <c r="IHI326" s="1"/>
      <c r="IHJ326" s="1"/>
      <c r="IHK326" s="1"/>
      <c r="IHL326" s="1"/>
      <c r="IHM326" s="1"/>
      <c r="IHN326" s="1"/>
      <c r="IHO326" s="1"/>
      <c r="IHP326" s="1"/>
      <c r="IHQ326" s="1"/>
      <c r="IHR326" s="1"/>
      <c r="IHS326" s="1"/>
      <c r="IHT326" s="1"/>
      <c r="IHU326" s="1"/>
      <c r="IHV326" s="1"/>
      <c r="IHW326" s="1"/>
      <c r="IHX326" s="1"/>
      <c r="IHY326" s="1"/>
      <c r="IHZ326" s="1"/>
      <c r="IIA326" s="1"/>
      <c r="IIB326" s="1"/>
      <c r="IIC326" s="1"/>
      <c r="IID326" s="1"/>
      <c r="IIE326" s="1"/>
      <c r="IIF326" s="1"/>
      <c r="IIG326" s="1"/>
      <c r="IIH326" s="1"/>
      <c r="III326" s="1"/>
      <c r="IIJ326" s="1"/>
      <c r="IIK326" s="1"/>
      <c r="IIL326" s="1"/>
      <c r="IIM326" s="1"/>
      <c r="IIN326" s="1"/>
      <c r="IIO326" s="1"/>
      <c r="IIP326" s="1"/>
      <c r="IIQ326" s="1"/>
      <c r="IIR326" s="1"/>
      <c r="IIS326" s="1"/>
      <c r="IIT326" s="1"/>
      <c r="IIU326" s="1"/>
      <c r="IIV326" s="1"/>
      <c r="IIW326" s="1"/>
      <c r="IIX326" s="1"/>
      <c r="IIY326" s="1"/>
      <c r="IIZ326" s="1"/>
      <c r="IJA326" s="1"/>
      <c r="IJB326" s="1"/>
      <c r="IJC326" s="1"/>
      <c r="IJD326" s="1"/>
      <c r="IJE326" s="1"/>
      <c r="IJF326" s="1"/>
      <c r="IJG326" s="1"/>
      <c r="IJH326" s="1"/>
      <c r="IJI326" s="1"/>
      <c r="IJJ326" s="1"/>
      <c r="IJK326" s="1"/>
      <c r="IJL326" s="1"/>
      <c r="IJM326" s="1"/>
      <c r="IJN326" s="1"/>
      <c r="IJO326" s="1"/>
      <c r="IJP326" s="1"/>
      <c r="IJQ326" s="1"/>
      <c r="IJR326" s="1"/>
      <c r="IJS326" s="1"/>
      <c r="IJT326" s="1"/>
      <c r="IJU326" s="1"/>
      <c r="IJV326" s="1"/>
      <c r="IJW326" s="1"/>
      <c r="IJX326" s="1"/>
      <c r="IJY326" s="1"/>
      <c r="IJZ326" s="1"/>
      <c r="IKA326" s="1"/>
      <c r="IKB326" s="1"/>
      <c r="IKC326" s="1"/>
      <c r="IKD326" s="1"/>
      <c r="IKE326" s="1"/>
      <c r="IKF326" s="1"/>
      <c r="IKG326" s="1"/>
      <c r="IKH326" s="1"/>
      <c r="IKI326" s="1"/>
      <c r="IKJ326" s="1"/>
      <c r="IKK326" s="1"/>
      <c r="IKL326" s="1"/>
      <c r="IKM326" s="1"/>
      <c r="IKN326" s="1"/>
      <c r="IKO326" s="1"/>
      <c r="IKP326" s="1"/>
      <c r="IKQ326" s="1"/>
      <c r="IKR326" s="1"/>
      <c r="IKS326" s="1"/>
      <c r="IKT326" s="1"/>
      <c r="IKU326" s="1"/>
      <c r="IKV326" s="1"/>
      <c r="IKW326" s="1"/>
      <c r="IKX326" s="1"/>
      <c r="IKY326" s="1"/>
      <c r="IKZ326" s="1"/>
      <c r="ILA326" s="1"/>
      <c r="ILB326" s="1"/>
      <c r="ILC326" s="1"/>
      <c r="ILD326" s="1"/>
      <c r="ILE326" s="1"/>
      <c r="ILF326" s="1"/>
      <c r="ILG326" s="1"/>
      <c r="ILH326" s="1"/>
      <c r="ILI326" s="1"/>
      <c r="ILJ326" s="1"/>
      <c r="ILK326" s="1"/>
      <c r="ILL326" s="1"/>
      <c r="ILM326" s="1"/>
      <c r="ILN326" s="1"/>
      <c r="ILO326" s="1"/>
      <c r="ILP326" s="1"/>
      <c r="ILQ326" s="1"/>
      <c r="ILR326" s="1"/>
      <c r="ILS326" s="1"/>
      <c r="ILT326" s="1"/>
      <c r="ILU326" s="1"/>
      <c r="ILV326" s="1"/>
      <c r="ILW326" s="1"/>
      <c r="ILX326" s="1"/>
      <c r="ILY326" s="1"/>
      <c r="ILZ326" s="1"/>
      <c r="IMA326" s="1"/>
      <c r="IMB326" s="1"/>
      <c r="IMC326" s="1"/>
      <c r="IMD326" s="1"/>
      <c r="IME326" s="1"/>
      <c r="IMF326" s="1"/>
      <c r="IMG326" s="1"/>
      <c r="IMH326" s="1"/>
      <c r="IMI326" s="1"/>
      <c r="IMJ326" s="1"/>
      <c r="IMK326" s="1"/>
      <c r="IML326" s="1"/>
      <c r="IMM326" s="1"/>
      <c r="IMN326" s="1"/>
      <c r="IMO326" s="1"/>
      <c r="IMP326" s="1"/>
      <c r="IMQ326" s="1"/>
      <c r="IMR326" s="1"/>
      <c r="IMS326" s="1"/>
      <c r="IMT326" s="1"/>
      <c r="IMU326" s="1"/>
      <c r="IMV326" s="1"/>
      <c r="IMW326" s="1"/>
      <c r="IMX326" s="1"/>
      <c r="IMY326" s="1"/>
      <c r="IMZ326" s="1"/>
      <c r="INA326" s="1"/>
      <c r="INB326" s="1"/>
      <c r="INC326" s="1"/>
      <c r="IND326" s="1"/>
      <c r="INE326" s="1"/>
      <c r="INF326" s="1"/>
      <c r="ING326" s="1"/>
      <c r="INH326" s="1"/>
      <c r="INI326" s="1"/>
      <c r="INJ326" s="1"/>
      <c r="INK326" s="1"/>
      <c r="INL326" s="1"/>
      <c r="INM326" s="1"/>
      <c r="INN326" s="1"/>
      <c r="INO326" s="1"/>
      <c r="INP326" s="1"/>
      <c r="INQ326" s="1"/>
      <c r="INR326" s="1"/>
      <c r="INS326" s="1"/>
      <c r="INT326" s="1"/>
      <c r="INU326" s="1"/>
      <c r="INV326" s="1"/>
      <c r="INW326" s="1"/>
      <c r="INX326" s="1"/>
      <c r="INY326" s="1"/>
      <c r="INZ326" s="1"/>
      <c r="IOA326" s="1"/>
      <c r="IOB326" s="1"/>
      <c r="IOC326" s="1"/>
      <c r="IOD326" s="1"/>
      <c r="IOE326" s="1"/>
      <c r="IOF326" s="1"/>
      <c r="IOG326" s="1"/>
      <c r="IOH326" s="1"/>
      <c r="IOI326" s="1"/>
      <c r="IOJ326" s="1"/>
      <c r="IOK326" s="1"/>
      <c r="IOL326" s="1"/>
      <c r="IOM326" s="1"/>
      <c r="ION326" s="1"/>
      <c r="IOO326" s="1"/>
      <c r="IOP326" s="1"/>
      <c r="IOQ326" s="1"/>
      <c r="IOR326" s="1"/>
      <c r="IOS326" s="1"/>
      <c r="IOT326" s="1"/>
      <c r="IOU326" s="1"/>
      <c r="IOV326" s="1"/>
      <c r="IOW326" s="1"/>
      <c r="IOX326" s="1"/>
      <c r="IOY326" s="1"/>
      <c r="IOZ326" s="1"/>
      <c r="IPA326" s="1"/>
      <c r="IPB326" s="1"/>
      <c r="IPC326" s="1"/>
      <c r="IPD326" s="1"/>
      <c r="IPE326" s="1"/>
      <c r="IPF326" s="1"/>
      <c r="IPG326" s="1"/>
      <c r="IPH326" s="1"/>
      <c r="IPI326" s="1"/>
      <c r="IPJ326" s="1"/>
      <c r="IPK326" s="1"/>
      <c r="IPL326" s="1"/>
      <c r="IPM326" s="1"/>
      <c r="IPN326" s="1"/>
      <c r="IPO326" s="1"/>
      <c r="IPP326" s="1"/>
      <c r="IPQ326" s="1"/>
      <c r="IPR326" s="1"/>
      <c r="IPS326" s="1"/>
      <c r="IPT326" s="1"/>
      <c r="IPU326" s="1"/>
      <c r="IPV326" s="1"/>
      <c r="IPW326" s="1"/>
      <c r="IPX326" s="1"/>
      <c r="IPY326" s="1"/>
      <c r="IPZ326" s="1"/>
      <c r="IQA326" s="1"/>
      <c r="IQB326" s="1"/>
      <c r="IQC326" s="1"/>
      <c r="IQD326" s="1"/>
      <c r="IQE326" s="1"/>
      <c r="IQF326" s="1"/>
      <c r="IQG326" s="1"/>
      <c r="IQH326" s="1"/>
      <c r="IQI326" s="1"/>
      <c r="IQJ326" s="1"/>
      <c r="IQK326" s="1"/>
      <c r="IQL326" s="1"/>
      <c r="IQM326" s="1"/>
      <c r="IQN326" s="1"/>
      <c r="IQO326" s="1"/>
      <c r="IQP326" s="1"/>
      <c r="IQQ326" s="1"/>
      <c r="IQR326" s="1"/>
      <c r="IQS326" s="1"/>
      <c r="IQT326" s="1"/>
      <c r="IQU326" s="1"/>
      <c r="IQV326" s="1"/>
      <c r="IQW326" s="1"/>
      <c r="IQX326" s="1"/>
      <c r="IQY326" s="1"/>
      <c r="IQZ326" s="1"/>
      <c r="IRA326" s="1"/>
      <c r="IRB326" s="1"/>
      <c r="IRC326" s="1"/>
      <c r="IRD326" s="1"/>
      <c r="IRE326" s="1"/>
      <c r="IRF326" s="1"/>
      <c r="IRG326" s="1"/>
      <c r="IRH326" s="1"/>
      <c r="IRI326" s="1"/>
      <c r="IRJ326" s="1"/>
      <c r="IRK326" s="1"/>
      <c r="IRL326" s="1"/>
      <c r="IRM326" s="1"/>
      <c r="IRN326" s="1"/>
      <c r="IRO326" s="1"/>
      <c r="IRP326" s="1"/>
      <c r="IRQ326" s="1"/>
      <c r="IRR326" s="1"/>
      <c r="IRS326" s="1"/>
      <c r="IRT326" s="1"/>
      <c r="IRU326" s="1"/>
      <c r="IRV326" s="1"/>
      <c r="IRW326" s="1"/>
      <c r="IRX326" s="1"/>
      <c r="IRY326" s="1"/>
      <c r="IRZ326" s="1"/>
      <c r="ISA326" s="1"/>
      <c r="ISB326" s="1"/>
      <c r="ISC326" s="1"/>
      <c r="ISD326" s="1"/>
      <c r="ISE326" s="1"/>
      <c r="ISF326" s="1"/>
      <c r="ISG326" s="1"/>
      <c r="ISH326" s="1"/>
      <c r="ISI326" s="1"/>
      <c r="ISJ326" s="1"/>
      <c r="ISK326" s="1"/>
      <c r="ISL326" s="1"/>
      <c r="ISM326" s="1"/>
      <c r="ISN326" s="1"/>
      <c r="ISO326" s="1"/>
      <c r="ISP326" s="1"/>
      <c r="ISQ326" s="1"/>
      <c r="ISR326" s="1"/>
      <c r="ISS326" s="1"/>
      <c r="IST326" s="1"/>
      <c r="ISU326" s="1"/>
      <c r="ISV326" s="1"/>
      <c r="ISW326" s="1"/>
      <c r="ISX326" s="1"/>
      <c r="ISY326" s="1"/>
      <c r="ISZ326" s="1"/>
      <c r="ITA326" s="1"/>
      <c r="ITB326" s="1"/>
      <c r="ITC326" s="1"/>
      <c r="ITD326" s="1"/>
      <c r="ITE326" s="1"/>
      <c r="ITF326" s="1"/>
      <c r="ITG326" s="1"/>
      <c r="ITH326" s="1"/>
      <c r="ITI326" s="1"/>
      <c r="ITJ326" s="1"/>
      <c r="ITK326" s="1"/>
      <c r="ITL326" s="1"/>
      <c r="ITM326" s="1"/>
      <c r="ITN326" s="1"/>
      <c r="ITO326" s="1"/>
      <c r="ITP326" s="1"/>
      <c r="ITQ326" s="1"/>
      <c r="ITR326" s="1"/>
      <c r="ITS326" s="1"/>
      <c r="ITT326" s="1"/>
      <c r="ITU326" s="1"/>
      <c r="ITV326" s="1"/>
      <c r="ITW326" s="1"/>
      <c r="ITX326" s="1"/>
      <c r="ITY326" s="1"/>
      <c r="ITZ326" s="1"/>
      <c r="IUA326" s="1"/>
      <c r="IUB326" s="1"/>
      <c r="IUC326" s="1"/>
      <c r="IUD326" s="1"/>
      <c r="IUE326" s="1"/>
      <c r="IUF326" s="1"/>
      <c r="IUG326" s="1"/>
      <c r="IUH326" s="1"/>
      <c r="IUI326" s="1"/>
      <c r="IUJ326" s="1"/>
      <c r="IUK326" s="1"/>
      <c r="IUL326" s="1"/>
      <c r="IUM326" s="1"/>
      <c r="IUN326" s="1"/>
      <c r="IUO326" s="1"/>
      <c r="IUP326" s="1"/>
      <c r="IUQ326" s="1"/>
      <c r="IUR326" s="1"/>
      <c r="IUS326" s="1"/>
      <c r="IUT326" s="1"/>
      <c r="IUU326" s="1"/>
      <c r="IUV326" s="1"/>
      <c r="IUW326" s="1"/>
      <c r="IUX326" s="1"/>
      <c r="IUY326" s="1"/>
      <c r="IUZ326" s="1"/>
      <c r="IVA326" s="1"/>
      <c r="IVB326" s="1"/>
      <c r="IVC326" s="1"/>
      <c r="IVD326" s="1"/>
      <c r="IVE326" s="1"/>
      <c r="IVF326" s="1"/>
      <c r="IVG326" s="1"/>
      <c r="IVH326" s="1"/>
      <c r="IVI326" s="1"/>
      <c r="IVJ326" s="1"/>
      <c r="IVK326" s="1"/>
      <c r="IVL326" s="1"/>
      <c r="IVM326" s="1"/>
      <c r="IVN326" s="1"/>
      <c r="IVO326" s="1"/>
      <c r="IVP326" s="1"/>
      <c r="IVQ326" s="1"/>
      <c r="IVR326" s="1"/>
      <c r="IVS326" s="1"/>
      <c r="IVT326" s="1"/>
      <c r="IVU326" s="1"/>
      <c r="IVV326" s="1"/>
      <c r="IVW326" s="1"/>
      <c r="IVX326" s="1"/>
      <c r="IVY326" s="1"/>
      <c r="IVZ326" s="1"/>
      <c r="IWA326" s="1"/>
      <c r="IWB326" s="1"/>
      <c r="IWC326" s="1"/>
      <c r="IWD326" s="1"/>
      <c r="IWE326" s="1"/>
      <c r="IWF326" s="1"/>
      <c r="IWG326" s="1"/>
      <c r="IWH326" s="1"/>
      <c r="IWI326" s="1"/>
      <c r="IWJ326" s="1"/>
      <c r="IWK326" s="1"/>
      <c r="IWL326" s="1"/>
      <c r="IWM326" s="1"/>
      <c r="IWN326" s="1"/>
      <c r="IWO326" s="1"/>
      <c r="IWP326" s="1"/>
      <c r="IWQ326" s="1"/>
      <c r="IWR326" s="1"/>
      <c r="IWS326" s="1"/>
      <c r="IWT326" s="1"/>
      <c r="IWU326" s="1"/>
      <c r="IWV326" s="1"/>
      <c r="IWW326" s="1"/>
      <c r="IWX326" s="1"/>
      <c r="IWY326" s="1"/>
      <c r="IWZ326" s="1"/>
      <c r="IXA326" s="1"/>
      <c r="IXB326" s="1"/>
      <c r="IXC326" s="1"/>
      <c r="IXD326" s="1"/>
      <c r="IXE326" s="1"/>
      <c r="IXF326" s="1"/>
      <c r="IXG326" s="1"/>
      <c r="IXH326" s="1"/>
      <c r="IXI326" s="1"/>
      <c r="IXJ326" s="1"/>
      <c r="IXK326" s="1"/>
      <c r="IXL326" s="1"/>
      <c r="IXM326" s="1"/>
      <c r="IXN326" s="1"/>
      <c r="IXO326" s="1"/>
      <c r="IXP326" s="1"/>
      <c r="IXQ326" s="1"/>
      <c r="IXR326" s="1"/>
      <c r="IXS326" s="1"/>
      <c r="IXT326" s="1"/>
      <c r="IXU326" s="1"/>
      <c r="IXV326" s="1"/>
      <c r="IXW326" s="1"/>
      <c r="IXX326" s="1"/>
      <c r="IXY326" s="1"/>
      <c r="IXZ326" s="1"/>
      <c r="IYA326" s="1"/>
      <c r="IYB326" s="1"/>
      <c r="IYC326" s="1"/>
      <c r="IYD326" s="1"/>
      <c r="IYE326" s="1"/>
      <c r="IYF326" s="1"/>
      <c r="IYG326" s="1"/>
      <c r="IYH326" s="1"/>
      <c r="IYI326" s="1"/>
      <c r="IYJ326" s="1"/>
      <c r="IYK326" s="1"/>
      <c r="IYL326" s="1"/>
      <c r="IYM326" s="1"/>
      <c r="IYN326" s="1"/>
      <c r="IYO326" s="1"/>
      <c r="IYP326" s="1"/>
      <c r="IYQ326" s="1"/>
      <c r="IYR326" s="1"/>
      <c r="IYS326" s="1"/>
      <c r="IYT326" s="1"/>
      <c r="IYU326" s="1"/>
      <c r="IYV326" s="1"/>
      <c r="IYW326" s="1"/>
      <c r="IYX326" s="1"/>
      <c r="IYY326" s="1"/>
      <c r="IYZ326" s="1"/>
      <c r="IZA326" s="1"/>
      <c r="IZB326" s="1"/>
      <c r="IZC326" s="1"/>
      <c r="IZD326" s="1"/>
      <c r="IZE326" s="1"/>
      <c r="IZF326" s="1"/>
      <c r="IZG326" s="1"/>
      <c r="IZH326" s="1"/>
      <c r="IZI326" s="1"/>
      <c r="IZJ326" s="1"/>
      <c r="IZK326" s="1"/>
      <c r="IZL326" s="1"/>
      <c r="IZM326" s="1"/>
      <c r="IZN326" s="1"/>
      <c r="IZO326" s="1"/>
      <c r="IZP326" s="1"/>
      <c r="IZQ326" s="1"/>
      <c r="IZR326" s="1"/>
      <c r="IZS326" s="1"/>
      <c r="IZT326" s="1"/>
      <c r="IZU326" s="1"/>
      <c r="IZV326" s="1"/>
      <c r="IZW326" s="1"/>
      <c r="IZX326" s="1"/>
      <c r="IZY326" s="1"/>
      <c r="IZZ326" s="1"/>
      <c r="JAA326" s="1"/>
      <c r="JAB326" s="1"/>
      <c r="JAC326" s="1"/>
      <c r="JAD326" s="1"/>
      <c r="JAE326" s="1"/>
      <c r="JAF326" s="1"/>
      <c r="JAG326" s="1"/>
      <c r="JAH326" s="1"/>
      <c r="JAI326" s="1"/>
      <c r="JAJ326" s="1"/>
      <c r="JAK326" s="1"/>
      <c r="JAL326" s="1"/>
      <c r="JAM326" s="1"/>
      <c r="JAN326" s="1"/>
      <c r="JAO326" s="1"/>
      <c r="JAP326" s="1"/>
      <c r="JAQ326" s="1"/>
      <c r="JAR326" s="1"/>
      <c r="JAS326" s="1"/>
      <c r="JAT326" s="1"/>
      <c r="JAU326" s="1"/>
      <c r="JAV326" s="1"/>
      <c r="JAW326" s="1"/>
      <c r="JAX326" s="1"/>
      <c r="JAY326" s="1"/>
      <c r="JAZ326" s="1"/>
      <c r="JBA326" s="1"/>
      <c r="JBB326" s="1"/>
      <c r="JBC326" s="1"/>
      <c r="JBD326" s="1"/>
      <c r="JBE326" s="1"/>
      <c r="JBF326" s="1"/>
      <c r="JBG326" s="1"/>
      <c r="JBH326" s="1"/>
      <c r="JBI326" s="1"/>
      <c r="JBJ326" s="1"/>
      <c r="JBK326" s="1"/>
      <c r="JBL326" s="1"/>
      <c r="JBM326" s="1"/>
      <c r="JBN326" s="1"/>
      <c r="JBO326" s="1"/>
      <c r="JBP326" s="1"/>
      <c r="JBQ326" s="1"/>
      <c r="JBR326" s="1"/>
      <c r="JBS326" s="1"/>
      <c r="JBT326" s="1"/>
      <c r="JBU326" s="1"/>
      <c r="JBV326" s="1"/>
      <c r="JBW326" s="1"/>
      <c r="JBX326" s="1"/>
      <c r="JBY326" s="1"/>
      <c r="JBZ326" s="1"/>
      <c r="JCA326" s="1"/>
      <c r="JCB326" s="1"/>
      <c r="JCC326" s="1"/>
      <c r="JCD326" s="1"/>
      <c r="JCE326" s="1"/>
      <c r="JCF326" s="1"/>
      <c r="JCG326" s="1"/>
      <c r="JCH326" s="1"/>
      <c r="JCI326" s="1"/>
      <c r="JCJ326" s="1"/>
      <c r="JCK326" s="1"/>
      <c r="JCL326" s="1"/>
      <c r="JCM326" s="1"/>
      <c r="JCN326" s="1"/>
      <c r="JCO326" s="1"/>
      <c r="JCP326" s="1"/>
      <c r="JCQ326" s="1"/>
      <c r="JCR326" s="1"/>
      <c r="JCS326" s="1"/>
      <c r="JCT326" s="1"/>
      <c r="JCU326" s="1"/>
      <c r="JCV326" s="1"/>
      <c r="JCW326" s="1"/>
      <c r="JCX326" s="1"/>
      <c r="JCY326" s="1"/>
      <c r="JCZ326" s="1"/>
      <c r="JDA326" s="1"/>
      <c r="JDB326" s="1"/>
      <c r="JDC326" s="1"/>
      <c r="JDD326" s="1"/>
      <c r="JDE326" s="1"/>
      <c r="JDF326" s="1"/>
      <c r="JDG326" s="1"/>
      <c r="JDH326" s="1"/>
      <c r="JDI326" s="1"/>
      <c r="JDJ326" s="1"/>
      <c r="JDK326" s="1"/>
      <c r="JDL326" s="1"/>
      <c r="JDM326" s="1"/>
      <c r="JDN326" s="1"/>
      <c r="JDO326" s="1"/>
      <c r="JDP326" s="1"/>
      <c r="JDQ326" s="1"/>
      <c r="JDR326" s="1"/>
      <c r="JDS326" s="1"/>
      <c r="JDT326" s="1"/>
      <c r="JDU326" s="1"/>
      <c r="JDV326" s="1"/>
      <c r="JDW326" s="1"/>
      <c r="JDX326" s="1"/>
      <c r="JDY326" s="1"/>
      <c r="JDZ326" s="1"/>
      <c r="JEA326" s="1"/>
      <c r="JEB326" s="1"/>
      <c r="JEC326" s="1"/>
      <c r="JED326" s="1"/>
      <c r="JEE326" s="1"/>
      <c r="JEF326" s="1"/>
      <c r="JEG326" s="1"/>
      <c r="JEH326" s="1"/>
      <c r="JEI326" s="1"/>
      <c r="JEJ326" s="1"/>
      <c r="JEK326" s="1"/>
      <c r="JEL326" s="1"/>
      <c r="JEM326" s="1"/>
      <c r="JEN326" s="1"/>
      <c r="JEO326" s="1"/>
      <c r="JEP326" s="1"/>
      <c r="JEQ326" s="1"/>
      <c r="JER326" s="1"/>
      <c r="JES326" s="1"/>
      <c r="JET326" s="1"/>
      <c r="JEU326" s="1"/>
      <c r="JEV326" s="1"/>
      <c r="JEW326" s="1"/>
      <c r="JEX326" s="1"/>
      <c r="JEY326" s="1"/>
      <c r="JEZ326" s="1"/>
      <c r="JFA326" s="1"/>
      <c r="JFB326" s="1"/>
      <c r="JFC326" s="1"/>
      <c r="JFD326" s="1"/>
      <c r="JFE326" s="1"/>
      <c r="JFF326" s="1"/>
      <c r="JFG326" s="1"/>
      <c r="JFH326" s="1"/>
      <c r="JFI326" s="1"/>
      <c r="JFJ326" s="1"/>
      <c r="JFK326" s="1"/>
      <c r="JFL326" s="1"/>
      <c r="JFM326" s="1"/>
      <c r="JFN326" s="1"/>
      <c r="JFO326" s="1"/>
      <c r="JFP326" s="1"/>
      <c r="JFQ326" s="1"/>
      <c r="JFR326" s="1"/>
      <c r="JFS326" s="1"/>
      <c r="JFT326" s="1"/>
      <c r="JFU326" s="1"/>
      <c r="JFV326" s="1"/>
      <c r="JFW326" s="1"/>
      <c r="JFX326" s="1"/>
      <c r="JFY326" s="1"/>
      <c r="JFZ326" s="1"/>
      <c r="JGA326" s="1"/>
      <c r="JGB326" s="1"/>
      <c r="JGC326" s="1"/>
      <c r="JGD326" s="1"/>
      <c r="JGE326" s="1"/>
      <c r="JGF326" s="1"/>
      <c r="JGG326" s="1"/>
      <c r="JGH326" s="1"/>
      <c r="JGI326" s="1"/>
      <c r="JGJ326" s="1"/>
      <c r="JGK326" s="1"/>
      <c r="JGL326" s="1"/>
      <c r="JGM326" s="1"/>
      <c r="JGN326" s="1"/>
      <c r="JGO326" s="1"/>
      <c r="JGP326" s="1"/>
      <c r="JGQ326" s="1"/>
      <c r="JGR326" s="1"/>
      <c r="JGS326" s="1"/>
      <c r="JGT326" s="1"/>
      <c r="JGU326" s="1"/>
      <c r="JGV326" s="1"/>
      <c r="JGW326" s="1"/>
      <c r="JGX326" s="1"/>
      <c r="JGY326" s="1"/>
      <c r="JGZ326" s="1"/>
      <c r="JHA326" s="1"/>
      <c r="JHB326" s="1"/>
      <c r="JHC326" s="1"/>
      <c r="JHD326" s="1"/>
      <c r="JHE326" s="1"/>
      <c r="JHF326" s="1"/>
      <c r="JHG326" s="1"/>
      <c r="JHH326" s="1"/>
      <c r="JHI326" s="1"/>
      <c r="JHJ326" s="1"/>
      <c r="JHK326" s="1"/>
      <c r="JHL326" s="1"/>
      <c r="JHM326" s="1"/>
      <c r="JHN326" s="1"/>
      <c r="JHO326" s="1"/>
      <c r="JHP326" s="1"/>
      <c r="JHQ326" s="1"/>
      <c r="JHR326" s="1"/>
      <c r="JHS326" s="1"/>
      <c r="JHT326" s="1"/>
      <c r="JHU326" s="1"/>
      <c r="JHV326" s="1"/>
      <c r="JHW326" s="1"/>
      <c r="JHX326" s="1"/>
      <c r="JHY326" s="1"/>
      <c r="JHZ326" s="1"/>
      <c r="JIA326" s="1"/>
      <c r="JIB326" s="1"/>
      <c r="JIC326" s="1"/>
      <c r="JID326" s="1"/>
      <c r="JIE326" s="1"/>
      <c r="JIF326" s="1"/>
      <c r="JIG326" s="1"/>
      <c r="JIH326" s="1"/>
      <c r="JII326" s="1"/>
      <c r="JIJ326" s="1"/>
      <c r="JIK326" s="1"/>
      <c r="JIL326" s="1"/>
      <c r="JIM326" s="1"/>
      <c r="JIN326" s="1"/>
      <c r="JIO326" s="1"/>
      <c r="JIP326" s="1"/>
      <c r="JIQ326" s="1"/>
      <c r="JIR326" s="1"/>
      <c r="JIS326" s="1"/>
      <c r="JIT326" s="1"/>
      <c r="JIU326" s="1"/>
      <c r="JIV326" s="1"/>
      <c r="JIW326" s="1"/>
      <c r="JIX326" s="1"/>
      <c r="JIY326" s="1"/>
      <c r="JIZ326" s="1"/>
      <c r="JJA326" s="1"/>
      <c r="JJB326" s="1"/>
      <c r="JJC326" s="1"/>
      <c r="JJD326" s="1"/>
      <c r="JJE326" s="1"/>
      <c r="JJF326" s="1"/>
      <c r="JJG326" s="1"/>
      <c r="JJH326" s="1"/>
      <c r="JJI326" s="1"/>
      <c r="JJJ326" s="1"/>
      <c r="JJK326" s="1"/>
      <c r="JJL326" s="1"/>
      <c r="JJM326" s="1"/>
      <c r="JJN326" s="1"/>
      <c r="JJO326" s="1"/>
      <c r="JJP326" s="1"/>
      <c r="JJQ326" s="1"/>
      <c r="JJR326" s="1"/>
      <c r="JJS326" s="1"/>
      <c r="JJT326" s="1"/>
      <c r="JJU326" s="1"/>
      <c r="JJV326" s="1"/>
      <c r="JJW326" s="1"/>
      <c r="JJX326" s="1"/>
      <c r="JJY326" s="1"/>
      <c r="JJZ326" s="1"/>
      <c r="JKA326" s="1"/>
      <c r="JKB326" s="1"/>
      <c r="JKC326" s="1"/>
      <c r="JKD326" s="1"/>
      <c r="JKE326" s="1"/>
      <c r="JKF326" s="1"/>
      <c r="JKG326" s="1"/>
      <c r="JKH326" s="1"/>
      <c r="JKI326" s="1"/>
      <c r="JKJ326" s="1"/>
      <c r="JKK326" s="1"/>
      <c r="JKL326" s="1"/>
      <c r="JKM326" s="1"/>
      <c r="JKN326" s="1"/>
      <c r="JKO326" s="1"/>
      <c r="JKP326" s="1"/>
      <c r="JKQ326" s="1"/>
      <c r="JKR326" s="1"/>
      <c r="JKS326" s="1"/>
      <c r="JKT326" s="1"/>
      <c r="JKU326" s="1"/>
      <c r="JKV326" s="1"/>
      <c r="JKW326" s="1"/>
      <c r="JKX326" s="1"/>
      <c r="JKY326" s="1"/>
      <c r="JKZ326" s="1"/>
      <c r="JLA326" s="1"/>
      <c r="JLB326" s="1"/>
      <c r="JLC326" s="1"/>
      <c r="JLD326" s="1"/>
      <c r="JLE326" s="1"/>
      <c r="JLF326" s="1"/>
      <c r="JLG326" s="1"/>
      <c r="JLH326" s="1"/>
      <c r="JLI326" s="1"/>
      <c r="JLJ326" s="1"/>
      <c r="JLK326" s="1"/>
      <c r="JLL326" s="1"/>
      <c r="JLM326" s="1"/>
      <c r="JLN326" s="1"/>
      <c r="JLO326" s="1"/>
      <c r="JLP326" s="1"/>
      <c r="JLQ326" s="1"/>
      <c r="JLR326" s="1"/>
      <c r="JLS326" s="1"/>
      <c r="JLT326" s="1"/>
      <c r="JLU326" s="1"/>
      <c r="JLV326" s="1"/>
      <c r="JLW326" s="1"/>
      <c r="JLX326" s="1"/>
      <c r="JLY326" s="1"/>
      <c r="JLZ326" s="1"/>
      <c r="JMA326" s="1"/>
      <c r="JMB326" s="1"/>
      <c r="JMC326" s="1"/>
      <c r="JMD326" s="1"/>
      <c r="JME326" s="1"/>
      <c r="JMF326" s="1"/>
      <c r="JMG326" s="1"/>
      <c r="JMH326" s="1"/>
      <c r="JMI326" s="1"/>
      <c r="JMJ326" s="1"/>
      <c r="JMK326" s="1"/>
      <c r="JML326" s="1"/>
      <c r="JMM326" s="1"/>
      <c r="JMN326" s="1"/>
      <c r="JMO326" s="1"/>
      <c r="JMP326" s="1"/>
      <c r="JMQ326" s="1"/>
      <c r="JMR326" s="1"/>
      <c r="JMS326" s="1"/>
      <c r="JMT326" s="1"/>
      <c r="JMU326" s="1"/>
      <c r="JMV326" s="1"/>
      <c r="JMW326" s="1"/>
      <c r="JMX326" s="1"/>
      <c r="JMY326" s="1"/>
      <c r="JMZ326" s="1"/>
      <c r="JNA326" s="1"/>
      <c r="JNB326" s="1"/>
      <c r="JNC326" s="1"/>
      <c r="JND326" s="1"/>
      <c r="JNE326" s="1"/>
      <c r="JNF326" s="1"/>
      <c r="JNG326" s="1"/>
      <c r="JNH326" s="1"/>
      <c r="JNI326" s="1"/>
      <c r="JNJ326" s="1"/>
      <c r="JNK326" s="1"/>
      <c r="JNL326" s="1"/>
      <c r="JNM326" s="1"/>
      <c r="JNN326" s="1"/>
      <c r="JNO326" s="1"/>
      <c r="JNP326" s="1"/>
      <c r="JNQ326" s="1"/>
      <c r="JNR326" s="1"/>
      <c r="JNS326" s="1"/>
      <c r="JNT326" s="1"/>
      <c r="JNU326" s="1"/>
      <c r="JNV326" s="1"/>
      <c r="JNW326" s="1"/>
      <c r="JNX326" s="1"/>
      <c r="JNY326" s="1"/>
      <c r="JNZ326" s="1"/>
      <c r="JOA326" s="1"/>
      <c r="JOB326" s="1"/>
      <c r="JOC326" s="1"/>
      <c r="JOD326" s="1"/>
      <c r="JOE326" s="1"/>
      <c r="JOF326" s="1"/>
      <c r="JOG326" s="1"/>
      <c r="JOH326" s="1"/>
      <c r="JOI326" s="1"/>
      <c r="JOJ326" s="1"/>
      <c r="JOK326" s="1"/>
      <c r="JOL326" s="1"/>
      <c r="JOM326" s="1"/>
      <c r="JON326" s="1"/>
      <c r="JOO326" s="1"/>
      <c r="JOP326" s="1"/>
      <c r="JOQ326" s="1"/>
      <c r="JOR326" s="1"/>
      <c r="JOS326" s="1"/>
      <c r="JOT326" s="1"/>
      <c r="JOU326" s="1"/>
      <c r="JOV326" s="1"/>
      <c r="JOW326" s="1"/>
      <c r="JOX326" s="1"/>
      <c r="JOY326" s="1"/>
      <c r="JOZ326" s="1"/>
      <c r="JPA326" s="1"/>
      <c r="JPB326" s="1"/>
      <c r="JPC326" s="1"/>
      <c r="JPD326" s="1"/>
      <c r="JPE326" s="1"/>
      <c r="JPF326" s="1"/>
      <c r="JPG326" s="1"/>
      <c r="JPH326" s="1"/>
      <c r="JPI326" s="1"/>
      <c r="JPJ326" s="1"/>
      <c r="JPK326" s="1"/>
      <c r="JPL326" s="1"/>
      <c r="JPM326" s="1"/>
      <c r="JPN326" s="1"/>
      <c r="JPO326" s="1"/>
      <c r="JPP326" s="1"/>
      <c r="JPQ326" s="1"/>
      <c r="JPR326" s="1"/>
      <c r="JPS326" s="1"/>
      <c r="JPT326" s="1"/>
      <c r="JPU326" s="1"/>
      <c r="JPV326" s="1"/>
      <c r="JPW326" s="1"/>
      <c r="JPX326" s="1"/>
      <c r="JPY326" s="1"/>
      <c r="JPZ326" s="1"/>
      <c r="JQA326" s="1"/>
      <c r="JQB326" s="1"/>
      <c r="JQC326" s="1"/>
      <c r="JQD326" s="1"/>
      <c r="JQE326" s="1"/>
      <c r="JQF326" s="1"/>
      <c r="JQG326" s="1"/>
      <c r="JQH326" s="1"/>
      <c r="JQI326" s="1"/>
      <c r="JQJ326" s="1"/>
      <c r="JQK326" s="1"/>
      <c r="JQL326" s="1"/>
      <c r="JQM326" s="1"/>
      <c r="JQN326" s="1"/>
      <c r="JQO326" s="1"/>
      <c r="JQP326" s="1"/>
      <c r="JQQ326" s="1"/>
      <c r="JQR326" s="1"/>
      <c r="JQS326" s="1"/>
      <c r="JQT326" s="1"/>
      <c r="JQU326" s="1"/>
      <c r="JQV326" s="1"/>
      <c r="JQW326" s="1"/>
      <c r="JQX326" s="1"/>
      <c r="JQY326" s="1"/>
      <c r="JQZ326" s="1"/>
      <c r="JRA326" s="1"/>
      <c r="JRB326" s="1"/>
      <c r="JRC326" s="1"/>
      <c r="JRD326" s="1"/>
      <c r="JRE326" s="1"/>
      <c r="JRF326" s="1"/>
      <c r="JRG326" s="1"/>
      <c r="JRH326" s="1"/>
      <c r="JRI326" s="1"/>
      <c r="JRJ326" s="1"/>
      <c r="JRK326" s="1"/>
      <c r="JRL326" s="1"/>
      <c r="JRM326" s="1"/>
      <c r="JRN326" s="1"/>
      <c r="JRO326" s="1"/>
      <c r="JRP326" s="1"/>
      <c r="JRQ326" s="1"/>
      <c r="JRR326" s="1"/>
      <c r="JRS326" s="1"/>
      <c r="JRT326" s="1"/>
      <c r="JRU326" s="1"/>
      <c r="JRV326" s="1"/>
      <c r="JRW326" s="1"/>
      <c r="JRX326" s="1"/>
      <c r="JRY326" s="1"/>
      <c r="JRZ326" s="1"/>
      <c r="JSA326" s="1"/>
      <c r="JSB326" s="1"/>
      <c r="JSC326" s="1"/>
      <c r="JSD326" s="1"/>
      <c r="JSE326" s="1"/>
      <c r="JSF326" s="1"/>
      <c r="JSG326" s="1"/>
      <c r="JSH326" s="1"/>
      <c r="JSI326" s="1"/>
      <c r="JSJ326" s="1"/>
      <c r="JSK326" s="1"/>
      <c r="JSL326" s="1"/>
      <c r="JSM326" s="1"/>
      <c r="JSN326" s="1"/>
      <c r="JSO326" s="1"/>
      <c r="JSP326" s="1"/>
      <c r="JSQ326" s="1"/>
      <c r="JSR326" s="1"/>
      <c r="JSS326" s="1"/>
      <c r="JST326" s="1"/>
      <c r="JSU326" s="1"/>
      <c r="JSV326" s="1"/>
      <c r="JSW326" s="1"/>
      <c r="JSX326" s="1"/>
      <c r="JSY326" s="1"/>
      <c r="JSZ326" s="1"/>
      <c r="JTA326" s="1"/>
      <c r="JTB326" s="1"/>
      <c r="JTC326" s="1"/>
      <c r="JTD326" s="1"/>
      <c r="JTE326" s="1"/>
      <c r="JTF326" s="1"/>
      <c r="JTG326" s="1"/>
      <c r="JTH326" s="1"/>
      <c r="JTI326" s="1"/>
      <c r="JTJ326" s="1"/>
      <c r="JTK326" s="1"/>
      <c r="JTL326" s="1"/>
      <c r="JTM326" s="1"/>
      <c r="JTN326" s="1"/>
      <c r="JTO326" s="1"/>
      <c r="JTP326" s="1"/>
      <c r="JTQ326" s="1"/>
      <c r="JTR326" s="1"/>
      <c r="JTS326" s="1"/>
      <c r="JTT326" s="1"/>
      <c r="JTU326" s="1"/>
      <c r="JTV326" s="1"/>
      <c r="JTW326" s="1"/>
      <c r="JTX326" s="1"/>
      <c r="JTY326" s="1"/>
      <c r="JTZ326" s="1"/>
      <c r="JUA326" s="1"/>
      <c r="JUB326" s="1"/>
      <c r="JUC326" s="1"/>
      <c r="JUD326" s="1"/>
      <c r="JUE326" s="1"/>
      <c r="JUF326" s="1"/>
      <c r="JUG326" s="1"/>
      <c r="JUH326" s="1"/>
      <c r="JUI326" s="1"/>
      <c r="JUJ326" s="1"/>
      <c r="JUK326" s="1"/>
      <c r="JUL326" s="1"/>
      <c r="JUM326" s="1"/>
      <c r="JUN326" s="1"/>
      <c r="JUO326" s="1"/>
      <c r="JUP326" s="1"/>
      <c r="JUQ326" s="1"/>
      <c r="JUR326" s="1"/>
      <c r="JUS326" s="1"/>
      <c r="JUT326" s="1"/>
      <c r="JUU326" s="1"/>
      <c r="JUV326" s="1"/>
      <c r="JUW326" s="1"/>
      <c r="JUX326" s="1"/>
      <c r="JUY326" s="1"/>
      <c r="JUZ326" s="1"/>
      <c r="JVA326" s="1"/>
      <c r="JVB326" s="1"/>
      <c r="JVC326" s="1"/>
      <c r="JVD326" s="1"/>
      <c r="JVE326" s="1"/>
      <c r="JVF326" s="1"/>
      <c r="JVG326" s="1"/>
      <c r="JVH326" s="1"/>
      <c r="JVI326" s="1"/>
      <c r="JVJ326" s="1"/>
      <c r="JVK326" s="1"/>
      <c r="JVL326" s="1"/>
      <c r="JVM326" s="1"/>
      <c r="JVN326" s="1"/>
      <c r="JVO326" s="1"/>
      <c r="JVP326" s="1"/>
      <c r="JVQ326" s="1"/>
      <c r="JVR326" s="1"/>
      <c r="JVS326" s="1"/>
      <c r="JVT326" s="1"/>
      <c r="JVU326" s="1"/>
      <c r="JVV326" s="1"/>
      <c r="JVW326" s="1"/>
      <c r="JVX326" s="1"/>
      <c r="JVY326" s="1"/>
      <c r="JVZ326" s="1"/>
      <c r="JWA326" s="1"/>
      <c r="JWB326" s="1"/>
      <c r="JWC326" s="1"/>
      <c r="JWD326" s="1"/>
      <c r="JWE326" s="1"/>
      <c r="JWF326" s="1"/>
      <c r="JWG326" s="1"/>
      <c r="JWH326" s="1"/>
      <c r="JWI326" s="1"/>
      <c r="JWJ326" s="1"/>
      <c r="JWK326" s="1"/>
      <c r="JWL326" s="1"/>
      <c r="JWM326" s="1"/>
      <c r="JWN326" s="1"/>
      <c r="JWO326" s="1"/>
      <c r="JWP326" s="1"/>
      <c r="JWQ326" s="1"/>
      <c r="JWR326" s="1"/>
      <c r="JWS326" s="1"/>
      <c r="JWT326" s="1"/>
      <c r="JWU326" s="1"/>
      <c r="JWV326" s="1"/>
      <c r="JWW326" s="1"/>
      <c r="JWX326" s="1"/>
      <c r="JWY326" s="1"/>
      <c r="JWZ326" s="1"/>
      <c r="JXA326" s="1"/>
      <c r="JXB326" s="1"/>
      <c r="JXC326" s="1"/>
      <c r="JXD326" s="1"/>
      <c r="JXE326" s="1"/>
      <c r="JXF326" s="1"/>
      <c r="JXG326" s="1"/>
      <c r="JXH326" s="1"/>
      <c r="JXI326" s="1"/>
      <c r="JXJ326" s="1"/>
      <c r="JXK326" s="1"/>
      <c r="JXL326" s="1"/>
      <c r="JXM326" s="1"/>
      <c r="JXN326" s="1"/>
      <c r="JXO326" s="1"/>
      <c r="JXP326" s="1"/>
      <c r="JXQ326" s="1"/>
      <c r="JXR326" s="1"/>
      <c r="JXS326" s="1"/>
      <c r="JXT326" s="1"/>
      <c r="JXU326" s="1"/>
      <c r="JXV326" s="1"/>
      <c r="JXW326" s="1"/>
      <c r="JXX326" s="1"/>
      <c r="JXY326" s="1"/>
      <c r="JXZ326" s="1"/>
      <c r="JYA326" s="1"/>
      <c r="JYB326" s="1"/>
      <c r="JYC326" s="1"/>
      <c r="JYD326" s="1"/>
      <c r="JYE326" s="1"/>
      <c r="JYF326" s="1"/>
      <c r="JYG326" s="1"/>
      <c r="JYH326" s="1"/>
      <c r="JYI326" s="1"/>
      <c r="JYJ326" s="1"/>
      <c r="JYK326" s="1"/>
      <c r="JYL326" s="1"/>
      <c r="JYM326" s="1"/>
      <c r="JYN326" s="1"/>
      <c r="JYO326" s="1"/>
      <c r="JYP326" s="1"/>
      <c r="JYQ326" s="1"/>
      <c r="JYR326" s="1"/>
      <c r="JYS326" s="1"/>
      <c r="JYT326" s="1"/>
      <c r="JYU326" s="1"/>
      <c r="JYV326" s="1"/>
      <c r="JYW326" s="1"/>
      <c r="JYX326" s="1"/>
      <c r="JYY326" s="1"/>
      <c r="JYZ326" s="1"/>
      <c r="JZA326" s="1"/>
      <c r="JZB326" s="1"/>
      <c r="JZC326" s="1"/>
      <c r="JZD326" s="1"/>
      <c r="JZE326" s="1"/>
      <c r="JZF326" s="1"/>
      <c r="JZG326" s="1"/>
      <c r="JZH326" s="1"/>
      <c r="JZI326" s="1"/>
      <c r="JZJ326" s="1"/>
      <c r="JZK326" s="1"/>
      <c r="JZL326" s="1"/>
      <c r="JZM326" s="1"/>
      <c r="JZN326" s="1"/>
      <c r="JZO326" s="1"/>
      <c r="JZP326" s="1"/>
      <c r="JZQ326" s="1"/>
      <c r="JZR326" s="1"/>
      <c r="JZS326" s="1"/>
      <c r="JZT326" s="1"/>
      <c r="JZU326" s="1"/>
      <c r="JZV326" s="1"/>
      <c r="JZW326" s="1"/>
      <c r="JZX326" s="1"/>
      <c r="JZY326" s="1"/>
      <c r="JZZ326" s="1"/>
      <c r="KAA326" s="1"/>
      <c r="KAB326" s="1"/>
      <c r="KAC326" s="1"/>
      <c r="KAD326" s="1"/>
      <c r="KAE326" s="1"/>
      <c r="KAF326" s="1"/>
      <c r="KAG326" s="1"/>
      <c r="KAH326" s="1"/>
      <c r="KAI326" s="1"/>
      <c r="KAJ326" s="1"/>
      <c r="KAK326" s="1"/>
      <c r="KAL326" s="1"/>
      <c r="KAM326" s="1"/>
      <c r="KAN326" s="1"/>
      <c r="KAO326" s="1"/>
      <c r="KAP326" s="1"/>
      <c r="KAQ326" s="1"/>
      <c r="KAR326" s="1"/>
      <c r="KAS326" s="1"/>
      <c r="KAT326" s="1"/>
      <c r="KAU326" s="1"/>
      <c r="KAV326" s="1"/>
      <c r="KAW326" s="1"/>
      <c r="KAX326" s="1"/>
      <c r="KAY326" s="1"/>
      <c r="KAZ326" s="1"/>
      <c r="KBA326" s="1"/>
      <c r="KBB326" s="1"/>
      <c r="KBC326" s="1"/>
      <c r="KBD326" s="1"/>
      <c r="KBE326" s="1"/>
      <c r="KBF326" s="1"/>
      <c r="KBG326" s="1"/>
      <c r="KBH326" s="1"/>
      <c r="KBI326" s="1"/>
      <c r="KBJ326" s="1"/>
      <c r="KBK326" s="1"/>
      <c r="KBL326" s="1"/>
      <c r="KBM326" s="1"/>
      <c r="KBN326" s="1"/>
      <c r="KBO326" s="1"/>
      <c r="KBP326" s="1"/>
      <c r="KBQ326" s="1"/>
      <c r="KBR326" s="1"/>
      <c r="KBS326" s="1"/>
      <c r="KBT326" s="1"/>
      <c r="KBU326" s="1"/>
      <c r="KBV326" s="1"/>
      <c r="KBW326" s="1"/>
      <c r="KBX326" s="1"/>
      <c r="KBY326" s="1"/>
      <c r="KBZ326" s="1"/>
      <c r="KCA326" s="1"/>
      <c r="KCB326" s="1"/>
      <c r="KCC326" s="1"/>
      <c r="KCD326" s="1"/>
      <c r="KCE326" s="1"/>
      <c r="KCF326" s="1"/>
      <c r="KCG326" s="1"/>
      <c r="KCH326" s="1"/>
      <c r="KCI326" s="1"/>
      <c r="KCJ326" s="1"/>
      <c r="KCK326" s="1"/>
      <c r="KCL326" s="1"/>
      <c r="KCM326" s="1"/>
      <c r="KCN326" s="1"/>
      <c r="KCO326" s="1"/>
      <c r="KCP326" s="1"/>
      <c r="KCQ326" s="1"/>
      <c r="KCR326" s="1"/>
      <c r="KCS326" s="1"/>
      <c r="KCT326" s="1"/>
      <c r="KCU326" s="1"/>
      <c r="KCV326" s="1"/>
      <c r="KCW326" s="1"/>
      <c r="KCX326" s="1"/>
      <c r="KCY326" s="1"/>
      <c r="KCZ326" s="1"/>
      <c r="KDA326" s="1"/>
      <c r="KDB326" s="1"/>
      <c r="KDC326" s="1"/>
      <c r="KDD326" s="1"/>
      <c r="KDE326" s="1"/>
      <c r="KDF326" s="1"/>
      <c r="KDG326" s="1"/>
      <c r="KDH326" s="1"/>
      <c r="KDI326" s="1"/>
      <c r="KDJ326" s="1"/>
      <c r="KDK326" s="1"/>
      <c r="KDL326" s="1"/>
      <c r="KDM326" s="1"/>
      <c r="KDN326" s="1"/>
      <c r="KDO326" s="1"/>
      <c r="KDP326" s="1"/>
      <c r="KDQ326" s="1"/>
      <c r="KDR326" s="1"/>
      <c r="KDS326" s="1"/>
      <c r="KDT326" s="1"/>
      <c r="KDU326" s="1"/>
      <c r="KDV326" s="1"/>
      <c r="KDW326" s="1"/>
      <c r="KDX326" s="1"/>
      <c r="KDY326" s="1"/>
      <c r="KDZ326" s="1"/>
      <c r="KEA326" s="1"/>
      <c r="KEB326" s="1"/>
      <c r="KEC326" s="1"/>
      <c r="KED326" s="1"/>
      <c r="KEE326" s="1"/>
      <c r="KEF326" s="1"/>
      <c r="KEG326" s="1"/>
      <c r="KEH326" s="1"/>
      <c r="KEI326" s="1"/>
      <c r="KEJ326" s="1"/>
      <c r="KEK326" s="1"/>
      <c r="KEL326" s="1"/>
      <c r="KEM326" s="1"/>
      <c r="KEN326" s="1"/>
      <c r="KEO326" s="1"/>
      <c r="KEP326" s="1"/>
      <c r="KEQ326" s="1"/>
      <c r="KER326" s="1"/>
      <c r="KES326" s="1"/>
      <c r="KET326" s="1"/>
      <c r="KEU326" s="1"/>
      <c r="KEV326" s="1"/>
      <c r="KEW326" s="1"/>
      <c r="KEX326" s="1"/>
      <c r="KEY326" s="1"/>
      <c r="KEZ326" s="1"/>
      <c r="KFA326" s="1"/>
      <c r="KFB326" s="1"/>
      <c r="KFC326" s="1"/>
      <c r="KFD326" s="1"/>
      <c r="KFE326" s="1"/>
      <c r="KFF326" s="1"/>
      <c r="KFG326" s="1"/>
      <c r="KFH326" s="1"/>
      <c r="KFI326" s="1"/>
      <c r="KFJ326" s="1"/>
      <c r="KFK326" s="1"/>
      <c r="KFL326" s="1"/>
      <c r="KFM326" s="1"/>
      <c r="KFN326" s="1"/>
      <c r="KFO326" s="1"/>
      <c r="KFP326" s="1"/>
      <c r="KFQ326" s="1"/>
      <c r="KFR326" s="1"/>
      <c r="KFS326" s="1"/>
      <c r="KFT326" s="1"/>
      <c r="KFU326" s="1"/>
      <c r="KFV326" s="1"/>
      <c r="KFW326" s="1"/>
      <c r="KFX326" s="1"/>
      <c r="KFY326" s="1"/>
      <c r="KFZ326" s="1"/>
      <c r="KGA326" s="1"/>
      <c r="KGB326" s="1"/>
      <c r="KGC326" s="1"/>
      <c r="KGD326" s="1"/>
      <c r="KGE326" s="1"/>
      <c r="KGF326" s="1"/>
      <c r="KGG326" s="1"/>
      <c r="KGH326" s="1"/>
      <c r="KGI326" s="1"/>
      <c r="KGJ326" s="1"/>
      <c r="KGK326" s="1"/>
      <c r="KGL326" s="1"/>
      <c r="KGM326" s="1"/>
      <c r="KGN326" s="1"/>
      <c r="KGO326" s="1"/>
      <c r="KGP326" s="1"/>
      <c r="KGQ326" s="1"/>
      <c r="KGR326" s="1"/>
      <c r="KGS326" s="1"/>
      <c r="KGT326" s="1"/>
      <c r="KGU326" s="1"/>
      <c r="KGV326" s="1"/>
      <c r="KGW326" s="1"/>
      <c r="KGX326" s="1"/>
      <c r="KGY326" s="1"/>
      <c r="KGZ326" s="1"/>
      <c r="KHA326" s="1"/>
      <c r="KHB326" s="1"/>
      <c r="KHC326" s="1"/>
      <c r="KHD326" s="1"/>
      <c r="KHE326" s="1"/>
      <c r="KHF326" s="1"/>
      <c r="KHG326" s="1"/>
      <c r="KHH326" s="1"/>
      <c r="KHI326" s="1"/>
      <c r="KHJ326" s="1"/>
      <c r="KHK326" s="1"/>
      <c r="KHL326" s="1"/>
      <c r="KHM326" s="1"/>
      <c r="KHN326" s="1"/>
      <c r="KHO326" s="1"/>
      <c r="KHP326" s="1"/>
      <c r="KHQ326" s="1"/>
      <c r="KHR326" s="1"/>
      <c r="KHS326" s="1"/>
      <c r="KHT326" s="1"/>
      <c r="KHU326" s="1"/>
      <c r="KHV326" s="1"/>
      <c r="KHW326" s="1"/>
      <c r="KHX326" s="1"/>
      <c r="KHY326" s="1"/>
      <c r="KHZ326" s="1"/>
      <c r="KIA326" s="1"/>
      <c r="KIB326" s="1"/>
      <c r="KIC326" s="1"/>
      <c r="KID326" s="1"/>
      <c r="KIE326" s="1"/>
      <c r="KIF326" s="1"/>
      <c r="KIG326" s="1"/>
      <c r="KIH326" s="1"/>
      <c r="KII326" s="1"/>
      <c r="KIJ326" s="1"/>
      <c r="KIK326" s="1"/>
      <c r="KIL326" s="1"/>
      <c r="KIM326" s="1"/>
      <c r="KIN326" s="1"/>
      <c r="KIO326" s="1"/>
      <c r="KIP326" s="1"/>
      <c r="KIQ326" s="1"/>
      <c r="KIR326" s="1"/>
      <c r="KIS326" s="1"/>
      <c r="KIT326" s="1"/>
      <c r="KIU326" s="1"/>
      <c r="KIV326" s="1"/>
      <c r="KIW326" s="1"/>
      <c r="KIX326" s="1"/>
      <c r="KIY326" s="1"/>
      <c r="KIZ326" s="1"/>
      <c r="KJA326" s="1"/>
      <c r="KJB326" s="1"/>
      <c r="KJC326" s="1"/>
      <c r="KJD326" s="1"/>
      <c r="KJE326" s="1"/>
      <c r="KJF326" s="1"/>
      <c r="KJG326" s="1"/>
      <c r="KJH326" s="1"/>
      <c r="KJI326" s="1"/>
      <c r="KJJ326" s="1"/>
      <c r="KJK326" s="1"/>
      <c r="KJL326" s="1"/>
      <c r="KJM326" s="1"/>
      <c r="KJN326" s="1"/>
      <c r="KJO326" s="1"/>
      <c r="KJP326" s="1"/>
      <c r="KJQ326" s="1"/>
      <c r="KJR326" s="1"/>
      <c r="KJS326" s="1"/>
      <c r="KJT326" s="1"/>
      <c r="KJU326" s="1"/>
      <c r="KJV326" s="1"/>
      <c r="KJW326" s="1"/>
      <c r="KJX326" s="1"/>
      <c r="KJY326" s="1"/>
      <c r="KJZ326" s="1"/>
      <c r="KKA326" s="1"/>
      <c r="KKB326" s="1"/>
      <c r="KKC326" s="1"/>
      <c r="KKD326" s="1"/>
      <c r="KKE326" s="1"/>
      <c r="KKF326" s="1"/>
      <c r="KKG326" s="1"/>
      <c r="KKH326" s="1"/>
      <c r="KKI326" s="1"/>
      <c r="KKJ326" s="1"/>
      <c r="KKK326" s="1"/>
      <c r="KKL326" s="1"/>
      <c r="KKM326" s="1"/>
      <c r="KKN326" s="1"/>
      <c r="KKO326" s="1"/>
      <c r="KKP326" s="1"/>
      <c r="KKQ326" s="1"/>
      <c r="KKR326" s="1"/>
      <c r="KKS326" s="1"/>
      <c r="KKT326" s="1"/>
      <c r="KKU326" s="1"/>
      <c r="KKV326" s="1"/>
      <c r="KKW326" s="1"/>
      <c r="KKX326" s="1"/>
      <c r="KKY326" s="1"/>
      <c r="KKZ326" s="1"/>
      <c r="KLA326" s="1"/>
      <c r="KLB326" s="1"/>
      <c r="KLC326" s="1"/>
      <c r="KLD326" s="1"/>
      <c r="KLE326" s="1"/>
      <c r="KLF326" s="1"/>
      <c r="KLG326" s="1"/>
      <c r="KLH326" s="1"/>
      <c r="KLI326" s="1"/>
      <c r="KLJ326" s="1"/>
      <c r="KLK326" s="1"/>
      <c r="KLL326" s="1"/>
      <c r="KLM326" s="1"/>
      <c r="KLN326" s="1"/>
      <c r="KLO326" s="1"/>
      <c r="KLP326" s="1"/>
      <c r="KLQ326" s="1"/>
      <c r="KLR326" s="1"/>
      <c r="KLS326" s="1"/>
      <c r="KLT326" s="1"/>
      <c r="KLU326" s="1"/>
      <c r="KLV326" s="1"/>
      <c r="KLW326" s="1"/>
      <c r="KLX326" s="1"/>
      <c r="KLY326" s="1"/>
      <c r="KLZ326" s="1"/>
      <c r="KMA326" s="1"/>
      <c r="KMB326" s="1"/>
      <c r="KMC326" s="1"/>
      <c r="KMD326" s="1"/>
      <c r="KME326" s="1"/>
      <c r="KMF326" s="1"/>
      <c r="KMG326" s="1"/>
      <c r="KMH326" s="1"/>
      <c r="KMI326" s="1"/>
      <c r="KMJ326" s="1"/>
      <c r="KMK326" s="1"/>
      <c r="KML326" s="1"/>
      <c r="KMM326" s="1"/>
      <c r="KMN326" s="1"/>
      <c r="KMO326" s="1"/>
      <c r="KMP326" s="1"/>
      <c r="KMQ326" s="1"/>
      <c r="KMR326" s="1"/>
      <c r="KMS326" s="1"/>
      <c r="KMT326" s="1"/>
      <c r="KMU326" s="1"/>
      <c r="KMV326" s="1"/>
      <c r="KMW326" s="1"/>
      <c r="KMX326" s="1"/>
      <c r="KMY326" s="1"/>
      <c r="KMZ326" s="1"/>
      <c r="KNA326" s="1"/>
      <c r="KNB326" s="1"/>
      <c r="KNC326" s="1"/>
      <c r="KND326" s="1"/>
      <c r="KNE326" s="1"/>
      <c r="KNF326" s="1"/>
      <c r="KNG326" s="1"/>
      <c r="KNH326" s="1"/>
      <c r="KNI326" s="1"/>
      <c r="KNJ326" s="1"/>
      <c r="KNK326" s="1"/>
      <c r="KNL326" s="1"/>
      <c r="KNM326" s="1"/>
      <c r="KNN326" s="1"/>
      <c r="KNO326" s="1"/>
      <c r="KNP326" s="1"/>
      <c r="KNQ326" s="1"/>
      <c r="KNR326" s="1"/>
      <c r="KNS326" s="1"/>
      <c r="KNT326" s="1"/>
      <c r="KNU326" s="1"/>
      <c r="KNV326" s="1"/>
      <c r="KNW326" s="1"/>
      <c r="KNX326" s="1"/>
      <c r="KNY326" s="1"/>
      <c r="KNZ326" s="1"/>
      <c r="KOA326" s="1"/>
      <c r="KOB326" s="1"/>
      <c r="KOC326" s="1"/>
      <c r="KOD326" s="1"/>
      <c r="KOE326" s="1"/>
      <c r="KOF326" s="1"/>
      <c r="KOG326" s="1"/>
      <c r="KOH326" s="1"/>
      <c r="KOI326" s="1"/>
      <c r="KOJ326" s="1"/>
      <c r="KOK326" s="1"/>
      <c r="KOL326" s="1"/>
      <c r="KOM326" s="1"/>
      <c r="KON326" s="1"/>
      <c r="KOO326" s="1"/>
      <c r="KOP326" s="1"/>
      <c r="KOQ326" s="1"/>
      <c r="KOR326" s="1"/>
      <c r="KOS326" s="1"/>
      <c r="KOT326" s="1"/>
      <c r="KOU326" s="1"/>
      <c r="KOV326" s="1"/>
      <c r="KOW326" s="1"/>
      <c r="KOX326" s="1"/>
      <c r="KOY326" s="1"/>
      <c r="KOZ326" s="1"/>
      <c r="KPA326" s="1"/>
      <c r="KPB326" s="1"/>
      <c r="KPC326" s="1"/>
      <c r="KPD326" s="1"/>
      <c r="KPE326" s="1"/>
      <c r="KPF326" s="1"/>
      <c r="KPG326" s="1"/>
      <c r="KPH326" s="1"/>
      <c r="KPI326" s="1"/>
      <c r="KPJ326" s="1"/>
      <c r="KPK326" s="1"/>
      <c r="KPL326" s="1"/>
      <c r="KPM326" s="1"/>
      <c r="KPN326" s="1"/>
      <c r="KPO326" s="1"/>
      <c r="KPP326" s="1"/>
      <c r="KPQ326" s="1"/>
      <c r="KPR326" s="1"/>
      <c r="KPS326" s="1"/>
      <c r="KPT326" s="1"/>
      <c r="KPU326" s="1"/>
      <c r="KPV326" s="1"/>
      <c r="KPW326" s="1"/>
      <c r="KPX326" s="1"/>
      <c r="KPY326" s="1"/>
      <c r="KPZ326" s="1"/>
      <c r="KQA326" s="1"/>
      <c r="KQB326" s="1"/>
      <c r="KQC326" s="1"/>
      <c r="KQD326" s="1"/>
      <c r="KQE326" s="1"/>
      <c r="KQF326" s="1"/>
      <c r="KQG326" s="1"/>
      <c r="KQH326" s="1"/>
      <c r="KQI326" s="1"/>
      <c r="KQJ326" s="1"/>
      <c r="KQK326" s="1"/>
      <c r="KQL326" s="1"/>
      <c r="KQM326" s="1"/>
      <c r="KQN326" s="1"/>
      <c r="KQO326" s="1"/>
      <c r="KQP326" s="1"/>
      <c r="KQQ326" s="1"/>
      <c r="KQR326" s="1"/>
      <c r="KQS326" s="1"/>
      <c r="KQT326" s="1"/>
      <c r="KQU326" s="1"/>
      <c r="KQV326" s="1"/>
      <c r="KQW326" s="1"/>
      <c r="KQX326" s="1"/>
      <c r="KQY326" s="1"/>
      <c r="KQZ326" s="1"/>
      <c r="KRA326" s="1"/>
      <c r="KRB326" s="1"/>
      <c r="KRC326" s="1"/>
      <c r="KRD326" s="1"/>
      <c r="KRE326" s="1"/>
      <c r="KRF326" s="1"/>
      <c r="KRG326" s="1"/>
      <c r="KRH326" s="1"/>
      <c r="KRI326" s="1"/>
      <c r="KRJ326" s="1"/>
      <c r="KRK326" s="1"/>
      <c r="KRL326" s="1"/>
      <c r="KRM326" s="1"/>
      <c r="KRN326" s="1"/>
      <c r="KRO326" s="1"/>
      <c r="KRP326" s="1"/>
      <c r="KRQ326" s="1"/>
      <c r="KRR326" s="1"/>
      <c r="KRS326" s="1"/>
      <c r="KRT326" s="1"/>
      <c r="KRU326" s="1"/>
      <c r="KRV326" s="1"/>
      <c r="KRW326" s="1"/>
      <c r="KRX326" s="1"/>
      <c r="KRY326" s="1"/>
      <c r="KRZ326" s="1"/>
      <c r="KSA326" s="1"/>
      <c r="KSB326" s="1"/>
      <c r="KSC326" s="1"/>
      <c r="KSD326" s="1"/>
      <c r="KSE326" s="1"/>
      <c r="KSF326" s="1"/>
      <c r="KSG326" s="1"/>
      <c r="KSH326" s="1"/>
      <c r="KSI326" s="1"/>
      <c r="KSJ326" s="1"/>
      <c r="KSK326" s="1"/>
      <c r="KSL326" s="1"/>
      <c r="KSM326" s="1"/>
      <c r="KSN326" s="1"/>
      <c r="KSO326" s="1"/>
      <c r="KSP326" s="1"/>
      <c r="KSQ326" s="1"/>
      <c r="KSR326" s="1"/>
      <c r="KSS326" s="1"/>
      <c r="KST326" s="1"/>
      <c r="KSU326" s="1"/>
      <c r="KSV326" s="1"/>
      <c r="KSW326" s="1"/>
      <c r="KSX326" s="1"/>
      <c r="KSY326" s="1"/>
      <c r="KSZ326" s="1"/>
      <c r="KTA326" s="1"/>
      <c r="KTB326" s="1"/>
      <c r="KTC326" s="1"/>
      <c r="KTD326" s="1"/>
      <c r="KTE326" s="1"/>
      <c r="KTF326" s="1"/>
      <c r="KTG326" s="1"/>
      <c r="KTH326" s="1"/>
      <c r="KTI326" s="1"/>
      <c r="KTJ326" s="1"/>
      <c r="KTK326" s="1"/>
      <c r="KTL326" s="1"/>
      <c r="KTM326" s="1"/>
      <c r="KTN326" s="1"/>
      <c r="KTO326" s="1"/>
      <c r="KTP326" s="1"/>
      <c r="KTQ326" s="1"/>
      <c r="KTR326" s="1"/>
      <c r="KTS326" s="1"/>
      <c r="KTT326" s="1"/>
      <c r="KTU326" s="1"/>
      <c r="KTV326" s="1"/>
      <c r="KTW326" s="1"/>
      <c r="KTX326" s="1"/>
      <c r="KTY326" s="1"/>
      <c r="KTZ326" s="1"/>
      <c r="KUA326" s="1"/>
      <c r="KUB326" s="1"/>
      <c r="KUC326" s="1"/>
      <c r="KUD326" s="1"/>
      <c r="KUE326" s="1"/>
      <c r="KUF326" s="1"/>
      <c r="KUG326" s="1"/>
      <c r="KUH326" s="1"/>
      <c r="KUI326" s="1"/>
      <c r="KUJ326" s="1"/>
      <c r="KUK326" s="1"/>
      <c r="KUL326" s="1"/>
      <c r="KUM326" s="1"/>
      <c r="KUN326" s="1"/>
      <c r="KUO326" s="1"/>
      <c r="KUP326" s="1"/>
      <c r="KUQ326" s="1"/>
      <c r="KUR326" s="1"/>
      <c r="KUS326" s="1"/>
      <c r="KUT326" s="1"/>
      <c r="KUU326" s="1"/>
      <c r="KUV326" s="1"/>
      <c r="KUW326" s="1"/>
      <c r="KUX326" s="1"/>
      <c r="KUY326" s="1"/>
      <c r="KUZ326" s="1"/>
      <c r="KVA326" s="1"/>
      <c r="KVB326" s="1"/>
      <c r="KVC326" s="1"/>
      <c r="KVD326" s="1"/>
      <c r="KVE326" s="1"/>
      <c r="KVF326" s="1"/>
      <c r="KVG326" s="1"/>
      <c r="KVH326" s="1"/>
      <c r="KVI326" s="1"/>
      <c r="KVJ326" s="1"/>
      <c r="KVK326" s="1"/>
      <c r="KVL326" s="1"/>
      <c r="KVM326" s="1"/>
      <c r="KVN326" s="1"/>
      <c r="KVO326" s="1"/>
      <c r="KVP326" s="1"/>
      <c r="KVQ326" s="1"/>
      <c r="KVR326" s="1"/>
      <c r="KVS326" s="1"/>
      <c r="KVT326" s="1"/>
      <c r="KVU326" s="1"/>
      <c r="KVV326" s="1"/>
      <c r="KVW326" s="1"/>
      <c r="KVX326" s="1"/>
      <c r="KVY326" s="1"/>
      <c r="KVZ326" s="1"/>
      <c r="KWA326" s="1"/>
      <c r="KWB326" s="1"/>
      <c r="KWC326" s="1"/>
      <c r="KWD326" s="1"/>
      <c r="KWE326" s="1"/>
      <c r="KWF326" s="1"/>
      <c r="KWG326" s="1"/>
      <c r="KWH326" s="1"/>
      <c r="KWI326" s="1"/>
      <c r="KWJ326" s="1"/>
      <c r="KWK326" s="1"/>
      <c r="KWL326" s="1"/>
      <c r="KWM326" s="1"/>
      <c r="KWN326" s="1"/>
      <c r="KWO326" s="1"/>
      <c r="KWP326" s="1"/>
      <c r="KWQ326" s="1"/>
      <c r="KWR326" s="1"/>
      <c r="KWS326" s="1"/>
      <c r="KWT326" s="1"/>
      <c r="KWU326" s="1"/>
      <c r="KWV326" s="1"/>
      <c r="KWW326" s="1"/>
      <c r="KWX326" s="1"/>
      <c r="KWY326" s="1"/>
      <c r="KWZ326" s="1"/>
      <c r="KXA326" s="1"/>
      <c r="KXB326" s="1"/>
      <c r="KXC326" s="1"/>
      <c r="KXD326" s="1"/>
      <c r="KXE326" s="1"/>
      <c r="KXF326" s="1"/>
      <c r="KXG326" s="1"/>
      <c r="KXH326" s="1"/>
      <c r="KXI326" s="1"/>
      <c r="KXJ326" s="1"/>
      <c r="KXK326" s="1"/>
      <c r="KXL326" s="1"/>
      <c r="KXM326" s="1"/>
      <c r="KXN326" s="1"/>
      <c r="KXO326" s="1"/>
      <c r="KXP326" s="1"/>
      <c r="KXQ326" s="1"/>
      <c r="KXR326" s="1"/>
      <c r="KXS326" s="1"/>
      <c r="KXT326" s="1"/>
      <c r="KXU326" s="1"/>
      <c r="KXV326" s="1"/>
      <c r="KXW326" s="1"/>
      <c r="KXX326" s="1"/>
      <c r="KXY326" s="1"/>
      <c r="KXZ326" s="1"/>
      <c r="KYA326" s="1"/>
      <c r="KYB326" s="1"/>
      <c r="KYC326" s="1"/>
      <c r="KYD326" s="1"/>
      <c r="KYE326" s="1"/>
      <c r="KYF326" s="1"/>
      <c r="KYG326" s="1"/>
      <c r="KYH326" s="1"/>
      <c r="KYI326" s="1"/>
      <c r="KYJ326" s="1"/>
      <c r="KYK326" s="1"/>
      <c r="KYL326" s="1"/>
      <c r="KYM326" s="1"/>
      <c r="KYN326" s="1"/>
      <c r="KYO326" s="1"/>
      <c r="KYP326" s="1"/>
      <c r="KYQ326" s="1"/>
      <c r="KYR326" s="1"/>
      <c r="KYS326" s="1"/>
      <c r="KYT326" s="1"/>
      <c r="KYU326" s="1"/>
      <c r="KYV326" s="1"/>
      <c r="KYW326" s="1"/>
      <c r="KYX326" s="1"/>
      <c r="KYY326" s="1"/>
      <c r="KYZ326" s="1"/>
      <c r="KZA326" s="1"/>
      <c r="KZB326" s="1"/>
      <c r="KZC326" s="1"/>
      <c r="KZD326" s="1"/>
      <c r="KZE326" s="1"/>
      <c r="KZF326" s="1"/>
      <c r="KZG326" s="1"/>
      <c r="KZH326" s="1"/>
      <c r="KZI326" s="1"/>
      <c r="KZJ326" s="1"/>
      <c r="KZK326" s="1"/>
      <c r="KZL326" s="1"/>
      <c r="KZM326" s="1"/>
      <c r="KZN326" s="1"/>
      <c r="KZO326" s="1"/>
      <c r="KZP326" s="1"/>
      <c r="KZQ326" s="1"/>
      <c r="KZR326" s="1"/>
      <c r="KZS326" s="1"/>
      <c r="KZT326" s="1"/>
      <c r="KZU326" s="1"/>
      <c r="KZV326" s="1"/>
      <c r="KZW326" s="1"/>
      <c r="KZX326" s="1"/>
      <c r="KZY326" s="1"/>
      <c r="KZZ326" s="1"/>
      <c r="LAA326" s="1"/>
      <c r="LAB326" s="1"/>
      <c r="LAC326" s="1"/>
      <c r="LAD326" s="1"/>
      <c r="LAE326" s="1"/>
      <c r="LAF326" s="1"/>
      <c r="LAG326" s="1"/>
      <c r="LAH326" s="1"/>
      <c r="LAI326" s="1"/>
      <c r="LAJ326" s="1"/>
      <c r="LAK326" s="1"/>
      <c r="LAL326" s="1"/>
      <c r="LAM326" s="1"/>
      <c r="LAN326" s="1"/>
      <c r="LAO326" s="1"/>
      <c r="LAP326" s="1"/>
      <c r="LAQ326" s="1"/>
      <c r="LAR326" s="1"/>
      <c r="LAS326" s="1"/>
      <c r="LAT326" s="1"/>
      <c r="LAU326" s="1"/>
      <c r="LAV326" s="1"/>
      <c r="LAW326" s="1"/>
      <c r="LAX326" s="1"/>
      <c r="LAY326" s="1"/>
      <c r="LAZ326" s="1"/>
      <c r="LBA326" s="1"/>
      <c r="LBB326" s="1"/>
      <c r="LBC326" s="1"/>
      <c r="LBD326" s="1"/>
      <c r="LBE326" s="1"/>
      <c r="LBF326" s="1"/>
      <c r="LBG326" s="1"/>
      <c r="LBH326" s="1"/>
      <c r="LBI326" s="1"/>
      <c r="LBJ326" s="1"/>
      <c r="LBK326" s="1"/>
      <c r="LBL326" s="1"/>
      <c r="LBM326" s="1"/>
      <c r="LBN326" s="1"/>
      <c r="LBO326" s="1"/>
      <c r="LBP326" s="1"/>
      <c r="LBQ326" s="1"/>
      <c r="LBR326" s="1"/>
      <c r="LBS326" s="1"/>
      <c r="LBT326" s="1"/>
      <c r="LBU326" s="1"/>
      <c r="LBV326" s="1"/>
      <c r="LBW326" s="1"/>
      <c r="LBX326" s="1"/>
      <c r="LBY326" s="1"/>
      <c r="LBZ326" s="1"/>
      <c r="LCA326" s="1"/>
      <c r="LCB326" s="1"/>
      <c r="LCC326" s="1"/>
      <c r="LCD326" s="1"/>
      <c r="LCE326" s="1"/>
      <c r="LCF326" s="1"/>
      <c r="LCG326" s="1"/>
      <c r="LCH326" s="1"/>
      <c r="LCI326" s="1"/>
      <c r="LCJ326" s="1"/>
      <c r="LCK326" s="1"/>
      <c r="LCL326" s="1"/>
      <c r="LCM326" s="1"/>
      <c r="LCN326" s="1"/>
      <c r="LCO326" s="1"/>
      <c r="LCP326" s="1"/>
      <c r="LCQ326" s="1"/>
      <c r="LCR326" s="1"/>
      <c r="LCS326" s="1"/>
      <c r="LCT326" s="1"/>
      <c r="LCU326" s="1"/>
      <c r="LCV326" s="1"/>
      <c r="LCW326" s="1"/>
      <c r="LCX326" s="1"/>
      <c r="LCY326" s="1"/>
      <c r="LCZ326" s="1"/>
      <c r="LDA326" s="1"/>
      <c r="LDB326" s="1"/>
      <c r="LDC326" s="1"/>
      <c r="LDD326" s="1"/>
      <c r="LDE326" s="1"/>
      <c r="LDF326" s="1"/>
      <c r="LDG326" s="1"/>
      <c r="LDH326" s="1"/>
      <c r="LDI326" s="1"/>
      <c r="LDJ326" s="1"/>
      <c r="LDK326" s="1"/>
      <c r="LDL326" s="1"/>
      <c r="LDM326" s="1"/>
      <c r="LDN326" s="1"/>
      <c r="LDO326" s="1"/>
      <c r="LDP326" s="1"/>
      <c r="LDQ326" s="1"/>
      <c r="LDR326" s="1"/>
      <c r="LDS326" s="1"/>
      <c r="LDT326" s="1"/>
      <c r="LDU326" s="1"/>
      <c r="LDV326" s="1"/>
      <c r="LDW326" s="1"/>
      <c r="LDX326" s="1"/>
      <c r="LDY326" s="1"/>
      <c r="LDZ326" s="1"/>
      <c r="LEA326" s="1"/>
      <c r="LEB326" s="1"/>
      <c r="LEC326" s="1"/>
      <c r="LED326" s="1"/>
      <c r="LEE326" s="1"/>
      <c r="LEF326" s="1"/>
      <c r="LEG326" s="1"/>
      <c r="LEH326" s="1"/>
      <c r="LEI326" s="1"/>
      <c r="LEJ326" s="1"/>
      <c r="LEK326" s="1"/>
      <c r="LEL326" s="1"/>
      <c r="LEM326" s="1"/>
      <c r="LEN326" s="1"/>
      <c r="LEO326" s="1"/>
      <c r="LEP326" s="1"/>
      <c r="LEQ326" s="1"/>
      <c r="LER326" s="1"/>
      <c r="LES326" s="1"/>
      <c r="LET326" s="1"/>
      <c r="LEU326" s="1"/>
      <c r="LEV326" s="1"/>
      <c r="LEW326" s="1"/>
      <c r="LEX326" s="1"/>
      <c r="LEY326" s="1"/>
      <c r="LEZ326" s="1"/>
      <c r="LFA326" s="1"/>
      <c r="LFB326" s="1"/>
      <c r="LFC326" s="1"/>
      <c r="LFD326" s="1"/>
      <c r="LFE326" s="1"/>
      <c r="LFF326" s="1"/>
      <c r="LFG326" s="1"/>
      <c r="LFH326" s="1"/>
      <c r="LFI326" s="1"/>
      <c r="LFJ326" s="1"/>
      <c r="LFK326" s="1"/>
      <c r="LFL326" s="1"/>
      <c r="LFM326" s="1"/>
      <c r="LFN326" s="1"/>
      <c r="LFO326" s="1"/>
      <c r="LFP326" s="1"/>
      <c r="LFQ326" s="1"/>
      <c r="LFR326" s="1"/>
      <c r="LFS326" s="1"/>
      <c r="LFT326" s="1"/>
      <c r="LFU326" s="1"/>
      <c r="LFV326" s="1"/>
      <c r="LFW326" s="1"/>
      <c r="LFX326" s="1"/>
      <c r="LFY326" s="1"/>
      <c r="LFZ326" s="1"/>
      <c r="LGA326" s="1"/>
      <c r="LGB326" s="1"/>
      <c r="LGC326" s="1"/>
      <c r="LGD326" s="1"/>
      <c r="LGE326" s="1"/>
      <c r="LGF326" s="1"/>
      <c r="LGG326" s="1"/>
      <c r="LGH326" s="1"/>
      <c r="LGI326" s="1"/>
      <c r="LGJ326" s="1"/>
      <c r="LGK326" s="1"/>
      <c r="LGL326" s="1"/>
      <c r="LGM326" s="1"/>
      <c r="LGN326" s="1"/>
      <c r="LGO326" s="1"/>
      <c r="LGP326" s="1"/>
      <c r="LGQ326" s="1"/>
      <c r="LGR326" s="1"/>
      <c r="LGS326" s="1"/>
      <c r="LGT326" s="1"/>
      <c r="LGU326" s="1"/>
      <c r="LGV326" s="1"/>
      <c r="LGW326" s="1"/>
      <c r="LGX326" s="1"/>
      <c r="LGY326" s="1"/>
      <c r="LGZ326" s="1"/>
      <c r="LHA326" s="1"/>
      <c r="LHB326" s="1"/>
      <c r="LHC326" s="1"/>
      <c r="LHD326" s="1"/>
      <c r="LHE326" s="1"/>
      <c r="LHF326" s="1"/>
      <c r="LHG326" s="1"/>
      <c r="LHH326" s="1"/>
      <c r="LHI326" s="1"/>
      <c r="LHJ326" s="1"/>
      <c r="LHK326" s="1"/>
      <c r="LHL326" s="1"/>
      <c r="LHM326" s="1"/>
      <c r="LHN326" s="1"/>
      <c r="LHO326" s="1"/>
      <c r="LHP326" s="1"/>
      <c r="LHQ326" s="1"/>
      <c r="LHR326" s="1"/>
      <c r="LHS326" s="1"/>
      <c r="LHT326" s="1"/>
      <c r="LHU326" s="1"/>
      <c r="LHV326" s="1"/>
      <c r="LHW326" s="1"/>
      <c r="LHX326" s="1"/>
      <c r="LHY326" s="1"/>
      <c r="LHZ326" s="1"/>
      <c r="LIA326" s="1"/>
      <c r="LIB326" s="1"/>
      <c r="LIC326" s="1"/>
      <c r="LID326" s="1"/>
      <c r="LIE326" s="1"/>
      <c r="LIF326" s="1"/>
      <c r="LIG326" s="1"/>
      <c r="LIH326" s="1"/>
      <c r="LII326" s="1"/>
      <c r="LIJ326" s="1"/>
      <c r="LIK326" s="1"/>
      <c r="LIL326" s="1"/>
      <c r="LIM326" s="1"/>
      <c r="LIN326" s="1"/>
      <c r="LIO326" s="1"/>
      <c r="LIP326" s="1"/>
      <c r="LIQ326" s="1"/>
      <c r="LIR326" s="1"/>
      <c r="LIS326" s="1"/>
      <c r="LIT326" s="1"/>
      <c r="LIU326" s="1"/>
      <c r="LIV326" s="1"/>
      <c r="LIW326" s="1"/>
      <c r="LIX326" s="1"/>
      <c r="LIY326" s="1"/>
      <c r="LIZ326" s="1"/>
      <c r="LJA326" s="1"/>
      <c r="LJB326" s="1"/>
      <c r="LJC326" s="1"/>
      <c r="LJD326" s="1"/>
      <c r="LJE326" s="1"/>
      <c r="LJF326" s="1"/>
      <c r="LJG326" s="1"/>
      <c r="LJH326" s="1"/>
      <c r="LJI326" s="1"/>
      <c r="LJJ326" s="1"/>
      <c r="LJK326" s="1"/>
      <c r="LJL326" s="1"/>
      <c r="LJM326" s="1"/>
      <c r="LJN326" s="1"/>
      <c r="LJO326" s="1"/>
      <c r="LJP326" s="1"/>
      <c r="LJQ326" s="1"/>
      <c r="LJR326" s="1"/>
      <c r="LJS326" s="1"/>
      <c r="LJT326" s="1"/>
      <c r="LJU326" s="1"/>
      <c r="LJV326" s="1"/>
      <c r="LJW326" s="1"/>
      <c r="LJX326" s="1"/>
      <c r="LJY326" s="1"/>
      <c r="LJZ326" s="1"/>
      <c r="LKA326" s="1"/>
      <c r="LKB326" s="1"/>
      <c r="LKC326" s="1"/>
      <c r="LKD326" s="1"/>
      <c r="LKE326" s="1"/>
      <c r="LKF326" s="1"/>
      <c r="LKG326" s="1"/>
      <c r="LKH326" s="1"/>
      <c r="LKI326" s="1"/>
      <c r="LKJ326" s="1"/>
      <c r="LKK326" s="1"/>
      <c r="LKL326" s="1"/>
      <c r="LKM326" s="1"/>
      <c r="LKN326" s="1"/>
      <c r="LKO326" s="1"/>
      <c r="LKP326" s="1"/>
      <c r="LKQ326" s="1"/>
      <c r="LKR326" s="1"/>
      <c r="LKS326" s="1"/>
      <c r="LKT326" s="1"/>
      <c r="LKU326" s="1"/>
      <c r="LKV326" s="1"/>
      <c r="LKW326" s="1"/>
      <c r="LKX326" s="1"/>
      <c r="LKY326" s="1"/>
      <c r="LKZ326" s="1"/>
      <c r="LLA326" s="1"/>
      <c r="LLB326" s="1"/>
      <c r="LLC326" s="1"/>
      <c r="LLD326" s="1"/>
      <c r="LLE326" s="1"/>
      <c r="LLF326" s="1"/>
      <c r="LLG326" s="1"/>
      <c r="LLH326" s="1"/>
      <c r="LLI326" s="1"/>
      <c r="LLJ326" s="1"/>
      <c r="LLK326" s="1"/>
      <c r="LLL326" s="1"/>
      <c r="LLM326" s="1"/>
      <c r="LLN326" s="1"/>
      <c r="LLO326" s="1"/>
      <c r="LLP326" s="1"/>
      <c r="LLQ326" s="1"/>
      <c r="LLR326" s="1"/>
      <c r="LLS326" s="1"/>
      <c r="LLT326" s="1"/>
      <c r="LLU326" s="1"/>
      <c r="LLV326" s="1"/>
      <c r="LLW326" s="1"/>
      <c r="LLX326" s="1"/>
      <c r="LLY326" s="1"/>
      <c r="LLZ326" s="1"/>
      <c r="LMA326" s="1"/>
      <c r="LMB326" s="1"/>
      <c r="LMC326" s="1"/>
      <c r="LMD326" s="1"/>
      <c r="LME326" s="1"/>
      <c r="LMF326" s="1"/>
      <c r="LMG326" s="1"/>
      <c r="LMH326" s="1"/>
      <c r="LMI326" s="1"/>
      <c r="LMJ326" s="1"/>
      <c r="LMK326" s="1"/>
      <c r="LML326" s="1"/>
      <c r="LMM326" s="1"/>
      <c r="LMN326" s="1"/>
      <c r="LMO326" s="1"/>
      <c r="LMP326" s="1"/>
      <c r="LMQ326" s="1"/>
      <c r="LMR326" s="1"/>
      <c r="LMS326" s="1"/>
      <c r="LMT326" s="1"/>
      <c r="LMU326" s="1"/>
      <c r="LMV326" s="1"/>
      <c r="LMW326" s="1"/>
      <c r="LMX326" s="1"/>
      <c r="LMY326" s="1"/>
      <c r="LMZ326" s="1"/>
      <c r="LNA326" s="1"/>
      <c r="LNB326" s="1"/>
      <c r="LNC326" s="1"/>
      <c r="LND326" s="1"/>
      <c r="LNE326" s="1"/>
      <c r="LNF326" s="1"/>
      <c r="LNG326" s="1"/>
      <c r="LNH326" s="1"/>
      <c r="LNI326" s="1"/>
      <c r="LNJ326" s="1"/>
      <c r="LNK326" s="1"/>
      <c r="LNL326" s="1"/>
      <c r="LNM326" s="1"/>
      <c r="LNN326" s="1"/>
      <c r="LNO326" s="1"/>
      <c r="LNP326" s="1"/>
      <c r="LNQ326" s="1"/>
      <c r="LNR326" s="1"/>
      <c r="LNS326" s="1"/>
      <c r="LNT326" s="1"/>
      <c r="LNU326" s="1"/>
      <c r="LNV326" s="1"/>
      <c r="LNW326" s="1"/>
      <c r="LNX326" s="1"/>
      <c r="LNY326" s="1"/>
      <c r="LNZ326" s="1"/>
      <c r="LOA326" s="1"/>
      <c r="LOB326" s="1"/>
      <c r="LOC326" s="1"/>
      <c r="LOD326" s="1"/>
      <c r="LOE326" s="1"/>
      <c r="LOF326" s="1"/>
      <c r="LOG326" s="1"/>
      <c r="LOH326" s="1"/>
      <c r="LOI326" s="1"/>
      <c r="LOJ326" s="1"/>
      <c r="LOK326" s="1"/>
      <c r="LOL326" s="1"/>
      <c r="LOM326" s="1"/>
      <c r="LON326" s="1"/>
      <c r="LOO326" s="1"/>
      <c r="LOP326" s="1"/>
      <c r="LOQ326" s="1"/>
      <c r="LOR326" s="1"/>
      <c r="LOS326" s="1"/>
      <c r="LOT326" s="1"/>
      <c r="LOU326" s="1"/>
      <c r="LOV326" s="1"/>
      <c r="LOW326" s="1"/>
      <c r="LOX326" s="1"/>
      <c r="LOY326" s="1"/>
      <c r="LOZ326" s="1"/>
      <c r="LPA326" s="1"/>
      <c r="LPB326" s="1"/>
      <c r="LPC326" s="1"/>
      <c r="LPD326" s="1"/>
      <c r="LPE326" s="1"/>
      <c r="LPF326" s="1"/>
      <c r="LPG326" s="1"/>
      <c r="LPH326" s="1"/>
      <c r="LPI326" s="1"/>
      <c r="LPJ326" s="1"/>
      <c r="LPK326" s="1"/>
      <c r="LPL326" s="1"/>
      <c r="LPM326" s="1"/>
      <c r="LPN326" s="1"/>
      <c r="LPO326" s="1"/>
      <c r="LPP326" s="1"/>
      <c r="LPQ326" s="1"/>
      <c r="LPR326" s="1"/>
      <c r="LPS326" s="1"/>
      <c r="LPT326" s="1"/>
      <c r="LPU326" s="1"/>
      <c r="LPV326" s="1"/>
      <c r="LPW326" s="1"/>
      <c r="LPX326" s="1"/>
      <c r="LPY326" s="1"/>
      <c r="LPZ326" s="1"/>
      <c r="LQA326" s="1"/>
      <c r="LQB326" s="1"/>
      <c r="LQC326" s="1"/>
      <c r="LQD326" s="1"/>
      <c r="LQE326" s="1"/>
      <c r="LQF326" s="1"/>
      <c r="LQG326" s="1"/>
      <c r="LQH326" s="1"/>
      <c r="LQI326" s="1"/>
      <c r="LQJ326" s="1"/>
      <c r="LQK326" s="1"/>
      <c r="LQL326" s="1"/>
      <c r="LQM326" s="1"/>
      <c r="LQN326" s="1"/>
      <c r="LQO326" s="1"/>
      <c r="LQP326" s="1"/>
      <c r="LQQ326" s="1"/>
      <c r="LQR326" s="1"/>
      <c r="LQS326" s="1"/>
      <c r="LQT326" s="1"/>
      <c r="LQU326" s="1"/>
      <c r="LQV326" s="1"/>
      <c r="LQW326" s="1"/>
      <c r="LQX326" s="1"/>
      <c r="LQY326" s="1"/>
      <c r="LQZ326" s="1"/>
      <c r="LRA326" s="1"/>
      <c r="LRB326" s="1"/>
      <c r="LRC326" s="1"/>
      <c r="LRD326" s="1"/>
      <c r="LRE326" s="1"/>
      <c r="LRF326" s="1"/>
      <c r="LRG326" s="1"/>
      <c r="LRH326" s="1"/>
      <c r="LRI326" s="1"/>
      <c r="LRJ326" s="1"/>
      <c r="LRK326" s="1"/>
      <c r="LRL326" s="1"/>
      <c r="LRM326" s="1"/>
      <c r="LRN326" s="1"/>
      <c r="LRO326" s="1"/>
      <c r="LRP326" s="1"/>
      <c r="LRQ326" s="1"/>
      <c r="LRR326" s="1"/>
      <c r="LRS326" s="1"/>
      <c r="LRT326" s="1"/>
      <c r="LRU326" s="1"/>
      <c r="LRV326" s="1"/>
      <c r="LRW326" s="1"/>
      <c r="LRX326" s="1"/>
      <c r="LRY326" s="1"/>
      <c r="LRZ326" s="1"/>
      <c r="LSA326" s="1"/>
      <c r="LSB326" s="1"/>
      <c r="LSC326" s="1"/>
      <c r="LSD326" s="1"/>
      <c r="LSE326" s="1"/>
      <c r="LSF326" s="1"/>
      <c r="LSG326" s="1"/>
      <c r="LSH326" s="1"/>
      <c r="LSI326" s="1"/>
      <c r="LSJ326" s="1"/>
      <c r="LSK326" s="1"/>
      <c r="LSL326" s="1"/>
      <c r="LSM326" s="1"/>
      <c r="LSN326" s="1"/>
      <c r="LSO326" s="1"/>
      <c r="LSP326" s="1"/>
      <c r="LSQ326" s="1"/>
      <c r="LSR326" s="1"/>
      <c r="LSS326" s="1"/>
      <c r="LST326" s="1"/>
      <c r="LSU326" s="1"/>
      <c r="LSV326" s="1"/>
      <c r="LSW326" s="1"/>
      <c r="LSX326" s="1"/>
      <c r="LSY326" s="1"/>
      <c r="LSZ326" s="1"/>
      <c r="LTA326" s="1"/>
      <c r="LTB326" s="1"/>
      <c r="LTC326" s="1"/>
      <c r="LTD326" s="1"/>
      <c r="LTE326" s="1"/>
      <c r="LTF326" s="1"/>
      <c r="LTG326" s="1"/>
      <c r="LTH326" s="1"/>
      <c r="LTI326" s="1"/>
      <c r="LTJ326" s="1"/>
      <c r="LTK326" s="1"/>
      <c r="LTL326" s="1"/>
      <c r="LTM326" s="1"/>
      <c r="LTN326" s="1"/>
      <c r="LTO326" s="1"/>
      <c r="LTP326" s="1"/>
      <c r="LTQ326" s="1"/>
      <c r="LTR326" s="1"/>
      <c r="LTS326" s="1"/>
      <c r="LTT326" s="1"/>
      <c r="LTU326" s="1"/>
      <c r="LTV326" s="1"/>
      <c r="LTW326" s="1"/>
      <c r="LTX326" s="1"/>
      <c r="LTY326" s="1"/>
      <c r="LTZ326" s="1"/>
      <c r="LUA326" s="1"/>
      <c r="LUB326" s="1"/>
      <c r="LUC326" s="1"/>
      <c r="LUD326" s="1"/>
      <c r="LUE326" s="1"/>
      <c r="LUF326" s="1"/>
      <c r="LUG326" s="1"/>
      <c r="LUH326" s="1"/>
      <c r="LUI326" s="1"/>
      <c r="LUJ326" s="1"/>
      <c r="LUK326" s="1"/>
      <c r="LUL326" s="1"/>
      <c r="LUM326" s="1"/>
      <c r="LUN326" s="1"/>
      <c r="LUO326" s="1"/>
      <c r="LUP326" s="1"/>
      <c r="LUQ326" s="1"/>
      <c r="LUR326" s="1"/>
      <c r="LUS326" s="1"/>
      <c r="LUT326" s="1"/>
      <c r="LUU326" s="1"/>
      <c r="LUV326" s="1"/>
      <c r="LUW326" s="1"/>
      <c r="LUX326" s="1"/>
      <c r="LUY326" s="1"/>
      <c r="LUZ326" s="1"/>
      <c r="LVA326" s="1"/>
      <c r="LVB326" s="1"/>
      <c r="LVC326" s="1"/>
      <c r="LVD326" s="1"/>
      <c r="LVE326" s="1"/>
      <c r="LVF326" s="1"/>
      <c r="LVG326" s="1"/>
      <c r="LVH326" s="1"/>
      <c r="LVI326" s="1"/>
      <c r="LVJ326" s="1"/>
      <c r="LVK326" s="1"/>
      <c r="LVL326" s="1"/>
      <c r="LVM326" s="1"/>
      <c r="LVN326" s="1"/>
      <c r="LVO326" s="1"/>
      <c r="LVP326" s="1"/>
      <c r="LVQ326" s="1"/>
      <c r="LVR326" s="1"/>
      <c r="LVS326" s="1"/>
      <c r="LVT326" s="1"/>
      <c r="LVU326" s="1"/>
      <c r="LVV326" s="1"/>
      <c r="LVW326" s="1"/>
      <c r="LVX326" s="1"/>
      <c r="LVY326" s="1"/>
      <c r="LVZ326" s="1"/>
      <c r="LWA326" s="1"/>
      <c r="LWB326" s="1"/>
      <c r="LWC326" s="1"/>
      <c r="LWD326" s="1"/>
      <c r="LWE326" s="1"/>
      <c r="LWF326" s="1"/>
      <c r="LWG326" s="1"/>
      <c r="LWH326" s="1"/>
      <c r="LWI326" s="1"/>
      <c r="LWJ326" s="1"/>
      <c r="LWK326" s="1"/>
      <c r="LWL326" s="1"/>
      <c r="LWM326" s="1"/>
      <c r="LWN326" s="1"/>
      <c r="LWO326" s="1"/>
      <c r="LWP326" s="1"/>
      <c r="LWQ326" s="1"/>
      <c r="LWR326" s="1"/>
      <c r="LWS326" s="1"/>
      <c r="LWT326" s="1"/>
      <c r="LWU326" s="1"/>
      <c r="LWV326" s="1"/>
      <c r="LWW326" s="1"/>
      <c r="LWX326" s="1"/>
      <c r="LWY326" s="1"/>
      <c r="LWZ326" s="1"/>
      <c r="LXA326" s="1"/>
      <c r="LXB326" s="1"/>
      <c r="LXC326" s="1"/>
      <c r="LXD326" s="1"/>
      <c r="LXE326" s="1"/>
      <c r="LXF326" s="1"/>
      <c r="LXG326" s="1"/>
      <c r="LXH326" s="1"/>
      <c r="LXI326" s="1"/>
      <c r="LXJ326" s="1"/>
      <c r="LXK326" s="1"/>
      <c r="LXL326" s="1"/>
      <c r="LXM326" s="1"/>
      <c r="LXN326" s="1"/>
      <c r="LXO326" s="1"/>
      <c r="LXP326" s="1"/>
      <c r="LXQ326" s="1"/>
      <c r="LXR326" s="1"/>
      <c r="LXS326" s="1"/>
      <c r="LXT326" s="1"/>
      <c r="LXU326" s="1"/>
      <c r="LXV326" s="1"/>
      <c r="LXW326" s="1"/>
      <c r="LXX326" s="1"/>
      <c r="LXY326" s="1"/>
      <c r="LXZ326" s="1"/>
      <c r="LYA326" s="1"/>
      <c r="LYB326" s="1"/>
      <c r="LYC326" s="1"/>
      <c r="LYD326" s="1"/>
      <c r="LYE326" s="1"/>
      <c r="LYF326" s="1"/>
      <c r="LYG326" s="1"/>
      <c r="LYH326" s="1"/>
      <c r="LYI326" s="1"/>
      <c r="LYJ326" s="1"/>
      <c r="LYK326" s="1"/>
      <c r="LYL326" s="1"/>
      <c r="LYM326" s="1"/>
      <c r="LYN326" s="1"/>
      <c r="LYO326" s="1"/>
      <c r="LYP326" s="1"/>
      <c r="LYQ326" s="1"/>
      <c r="LYR326" s="1"/>
      <c r="LYS326" s="1"/>
      <c r="LYT326" s="1"/>
      <c r="LYU326" s="1"/>
      <c r="LYV326" s="1"/>
      <c r="LYW326" s="1"/>
      <c r="LYX326" s="1"/>
      <c r="LYY326" s="1"/>
      <c r="LYZ326" s="1"/>
      <c r="LZA326" s="1"/>
      <c r="LZB326" s="1"/>
      <c r="LZC326" s="1"/>
      <c r="LZD326" s="1"/>
      <c r="LZE326" s="1"/>
      <c r="LZF326" s="1"/>
      <c r="LZG326" s="1"/>
      <c r="LZH326" s="1"/>
      <c r="LZI326" s="1"/>
      <c r="LZJ326" s="1"/>
      <c r="LZK326" s="1"/>
      <c r="LZL326" s="1"/>
      <c r="LZM326" s="1"/>
      <c r="LZN326" s="1"/>
      <c r="LZO326" s="1"/>
      <c r="LZP326" s="1"/>
      <c r="LZQ326" s="1"/>
      <c r="LZR326" s="1"/>
      <c r="LZS326" s="1"/>
      <c r="LZT326" s="1"/>
      <c r="LZU326" s="1"/>
      <c r="LZV326" s="1"/>
      <c r="LZW326" s="1"/>
      <c r="LZX326" s="1"/>
      <c r="LZY326" s="1"/>
      <c r="LZZ326" s="1"/>
      <c r="MAA326" s="1"/>
      <c r="MAB326" s="1"/>
      <c r="MAC326" s="1"/>
      <c r="MAD326" s="1"/>
      <c r="MAE326" s="1"/>
      <c r="MAF326" s="1"/>
      <c r="MAG326" s="1"/>
      <c r="MAH326" s="1"/>
      <c r="MAI326" s="1"/>
      <c r="MAJ326" s="1"/>
      <c r="MAK326" s="1"/>
      <c r="MAL326" s="1"/>
      <c r="MAM326" s="1"/>
      <c r="MAN326" s="1"/>
      <c r="MAO326" s="1"/>
      <c r="MAP326" s="1"/>
      <c r="MAQ326" s="1"/>
      <c r="MAR326" s="1"/>
      <c r="MAS326" s="1"/>
      <c r="MAT326" s="1"/>
      <c r="MAU326" s="1"/>
      <c r="MAV326" s="1"/>
      <c r="MAW326" s="1"/>
      <c r="MAX326" s="1"/>
      <c r="MAY326" s="1"/>
      <c r="MAZ326" s="1"/>
      <c r="MBA326" s="1"/>
      <c r="MBB326" s="1"/>
      <c r="MBC326" s="1"/>
      <c r="MBD326" s="1"/>
      <c r="MBE326" s="1"/>
      <c r="MBF326" s="1"/>
      <c r="MBG326" s="1"/>
      <c r="MBH326" s="1"/>
      <c r="MBI326" s="1"/>
      <c r="MBJ326" s="1"/>
      <c r="MBK326" s="1"/>
      <c r="MBL326" s="1"/>
      <c r="MBM326" s="1"/>
      <c r="MBN326" s="1"/>
      <c r="MBO326" s="1"/>
      <c r="MBP326" s="1"/>
      <c r="MBQ326" s="1"/>
      <c r="MBR326" s="1"/>
      <c r="MBS326" s="1"/>
      <c r="MBT326" s="1"/>
      <c r="MBU326" s="1"/>
      <c r="MBV326" s="1"/>
      <c r="MBW326" s="1"/>
      <c r="MBX326" s="1"/>
      <c r="MBY326" s="1"/>
      <c r="MBZ326" s="1"/>
      <c r="MCA326" s="1"/>
      <c r="MCB326" s="1"/>
      <c r="MCC326" s="1"/>
      <c r="MCD326" s="1"/>
      <c r="MCE326" s="1"/>
      <c r="MCF326" s="1"/>
      <c r="MCG326" s="1"/>
      <c r="MCH326" s="1"/>
      <c r="MCI326" s="1"/>
      <c r="MCJ326" s="1"/>
      <c r="MCK326" s="1"/>
      <c r="MCL326" s="1"/>
      <c r="MCM326" s="1"/>
      <c r="MCN326" s="1"/>
      <c r="MCO326" s="1"/>
      <c r="MCP326" s="1"/>
      <c r="MCQ326" s="1"/>
      <c r="MCR326" s="1"/>
      <c r="MCS326" s="1"/>
      <c r="MCT326" s="1"/>
      <c r="MCU326" s="1"/>
      <c r="MCV326" s="1"/>
      <c r="MCW326" s="1"/>
      <c r="MCX326" s="1"/>
      <c r="MCY326" s="1"/>
      <c r="MCZ326" s="1"/>
      <c r="MDA326" s="1"/>
      <c r="MDB326" s="1"/>
      <c r="MDC326" s="1"/>
      <c r="MDD326" s="1"/>
      <c r="MDE326" s="1"/>
      <c r="MDF326" s="1"/>
      <c r="MDG326" s="1"/>
      <c r="MDH326" s="1"/>
      <c r="MDI326" s="1"/>
      <c r="MDJ326" s="1"/>
      <c r="MDK326" s="1"/>
      <c r="MDL326" s="1"/>
      <c r="MDM326" s="1"/>
      <c r="MDN326" s="1"/>
      <c r="MDO326" s="1"/>
      <c r="MDP326" s="1"/>
      <c r="MDQ326" s="1"/>
      <c r="MDR326" s="1"/>
      <c r="MDS326" s="1"/>
      <c r="MDT326" s="1"/>
      <c r="MDU326" s="1"/>
      <c r="MDV326" s="1"/>
      <c r="MDW326" s="1"/>
      <c r="MDX326" s="1"/>
      <c r="MDY326" s="1"/>
      <c r="MDZ326" s="1"/>
      <c r="MEA326" s="1"/>
      <c r="MEB326" s="1"/>
      <c r="MEC326" s="1"/>
      <c r="MED326" s="1"/>
      <c r="MEE326" s="1"/>
      <c r="MEF326" s="1"/>
      <c r="MEG326" s="1"/>
      <c r="MEH326" s="1"/>
      <c r="MEI326" s="1"/>
      <c r="MEJ326" s="1"/>
      <c r="MEK326" s="1"/>
      <c r="MEL326" s="1"/>
      <c r="MEM326" s="1"/>
      <c r="MEN326" s="1"/>
      <c r="MEO326" s="1"/>
      <c r="MEP326" s="1"/>
      <c r="MEQ326" s="1"/>
      <c r="MER326" s="1"/>
      <c r="MES326" s="1"/>
      <c r="MET326" s="1"/>
      <c r="MEU326" s="1"/>
      <c r="MEV326" s="1"/>
      <c r="MEW326" s="1"/>
      <c r="MEX326" s="1"/>
      <c r="MEY326" s="1"/>
      <c r="MEZ326" s="1"/>
      <c r="MFA326" s="1"/>
      <c r="MFB326" s="1"/>
      <c r="MFC326" s="1"/>
      <c r="MFD326" s="1"/>
      <c r="MFE326" s="1"/>
      <c r="MFF326" s="1"/>
      <c r="MFG326" s="1"/>
      <c r="MFH326" s="1"/>
      <c r="MFI326" s="1"/>
      <c r="MFJ326" s="1"/>
      <c r="MFK326" s="1"/>
      <c r="MFL326" s="1"/>
      <c r="MFM326" s="1"/>
      <c r="MFN326" s="1"/>
      <c r="MFO326" s="1"/>
      <c r="MFP326" s="1"/>
      <c r="MFQ326" s="1"/>
      <c r="MFR326" s="1"/>
      <c r="MFS326" s="1"/>
      <c r="MFT326" s="1"/>
      <c r="MFU326" s="1"/>
      <c r="MFV326" s="1"/>
      <c r="MFW326" s="1"/>
      <c r="MFX326" s="1"/>
      <c r="MFY326" s="1"/>
      <c r="MFZ326" s="1"/>
      <c r="MGA326" s="1"/>
      <c r="MGB326" s="1"/>
      <c r="MGC326" s="1"/>
      <c r="MGD326" s="1"/>
      <c r="MGE326" s="1"/>
      <c r="MGF326" s="1"/>
      <c r="MGG326" s="1"/>
      <c r="MGH326" s="1"/>
      <c r="MGI326" s="1"/>
      <c r="MGJ326" s="1"/>
      <c r="MGK326" s="1"/>
      <c r="MGL326" s="1"/>
      <c r="MGM326" s="1"/>
      <c r="MGN326" s="1"/>
      <c r="MGO326" s="1"/>
      <c r="MGP326" s="1"/>
      <c r="MGQ326" s="1"/>
      <c r="MGR326" s="1"/>
      <c r="MGS326" s="1"/>
      <c r="MGT326" s="1"/>
      <c r="MGU326" s="1"/>
      <c r="MGV326" s="1"/>
      <c r="MGW326" s="1"/>
      <c r="MGX326" s="1"/>
      <c r="MGY326" s="1"/>
      <c r="MGZ326" s="1"/>
      <c r="MHA326" s="1"/>
      <c r="MHB326" s="1"/>
      <c r="MHC326" s="1"/>
      <c r="MHD326" s="1"/>
      <c r="MHE326" s="1"/>
      <c r="MHF326" s="1"/>
      <c r="MHG326" s="1"/>
      <c r="MHH326" s="1"/>
      <c r="MHI326" s="1"/>
      <c r="MHJ326" s="1"/>
      <c r="MHK326" s="1"/>
      <c r="MHL326" s="1"/>
      <c r="MHM326" s="1"/>
      <c r="MHN326" s="1"/>
      <c r="MHO326" s="1"/>
      <c r="MHP326" s="1"/>
      <c r="MHQ326" s="1"/>
      <c r="MHR326" s="1"/>
      <c r="MHS326" s="1"/>
      <c r="MHT326" s="1"/>
      <c r="MHU326" s="1"/>
      <c r="MHV326" s="1"/>
      <c r="MHW326" s="1"/>
      <c r="MHX326" s="1"/>
      <c r="MHY326" s="1"/>
      <c r="MHZ326" s="1"/>
      <c r="MIA326" s="1"/>
      <c r="MIB326" s="1"/>
      <c r="MIC326" s="1"/>
      <c r="MID326" s="1"/>
      <c r="MIE326" s="1"/>
      <c r="MIF326" s="1"/>
      <c r="MIG326" s="1"/>
      <c r="MIH326" s="1"/>
      <c r="MII326" s="1"/>
      <c r="MIJ326" s="1"/>
      <c r="MIK326" s="1"/>
      <c r="MIL326" s="1"/>
      <c r="MIM326" s="1"/>
      <c r="MIN326" s="1"/>
      <c r="MIO326" s="1"/>
      <c r="MIP326" s="1"/>
      <c r="MIQ326" s="1"/>
      <c r="MIR326" s="1"/>
      <c r="MIS326" s="1"/>
      <c r="MIT326" s="1"/>
      <c r="MIU326" s="1"/>
      <c r="MIV326" s="1"/>
      <c r="MIW326" s="1"/>
      <c r="MIX326" s="1"/>
      <c r="MIY326" s="1"/>
      <c r="MIZ326" s="1"/>
      <c r="MJA326" s="1"/>
      <c r="MJB326" s="1"/>
      <c r="MJC326" s="1"/>
      <c r="MJD326" s="1"/>
      <c r="MJE326" s="1"/>
      <c r="MJF326" s="1"/>
      <c r="MJG326" s="1"/>
      <c r="MJH326" s="1"/>
      <c r="MJI326" s="1"/>
      <c r="MJJ326" s="1"/>
      <c r="MJK326" s="1"/>
      <c r="MJL326" s="1"/>
      <c r="MJM326" s="1"/>
      <c r="MJN326" s="1"/>
      <c r="MJO326" s="1"/>
      <c r="MJP326" s="1"/>
      <c r="MJQ326" s="1"/>
      <c r="MJR326" s="1"/>
      <c r="MJS326" s="1"/>
      <c r="MJT326" s="1"/>
      <c r="MJU326" s="1"/>
      <c r="MJV326" s="1"/>
      <c r="MJW326" s="1"/>
      <c r="MJX326" s="1"/>
      <c r="MJY326" s="1"/>
      <c r="MJZ326" s="1"/>
      <c r="MKA326" s="1"/>
      <c r="MKB326" s="1"/>
      <c r="MKC326" s="1"/>
      <c r="MKD326" s="1"/>
      <c r="MKE326" s="1"/>
      <c r="MKF326" s="1"/>
      <c r="MKG326" s="1"/>
      <c r="MKH326" s="1"/>
      <c r="MKI326" s="1"/>
      <c r="MKJ326" s="1"/>
      <c r="MKK326" s="1"/>
      <c r="MKL326" s="1"/>
      <c r="MKM326" s="1"/>
      <c r="MKN326" s="1"/>
      <c r="MKO326" s="1"/>
      <c r="MKP326" s="1"/>
      <c r="MKQ326" s="1"/>
      <c r="MKR326" s="1"/>
      <c r="MKS326" s="1"/>
      <c r="MKT326" s="1"/>
      <c r="MKU326" s="1"/>
      <c r="MKV326" s="1"/>
      <c r="MKW326" s="1"/>
      <c r="MKX326" s="1"/>
      <c r="MKY326" s="1"/>
      <c r="MKZ326" s="1"/>
      <c r="MLA326" s="1"/>
      <c r="MLB326" s="1"/>
      <c r="MLC326" s="1"/>
      <c r="MLD326" s="1"/>
      <c r="MLE326" s="1"/>
      <c r="MLF326" s="1"/>
      <c r="MLG326" s="1"/>
      <c r="MLH326" s="1"/>
      <c r="MLI326" s="1"/>
      <c r="MLJ326" s="1"/>
      <c r="MLK326" s="1"/>
      <c r="MLL326" s="1"/>
      <c r="MLM326" s="1"/>
      <c r="MLN326" s="1"/>
      <c r="MLO326" s="1"/>
      <c r="MLP326" s="1"/>
      <c r="MLQ326" s="1"/>
      <c r="MLR326" s="1"/>
      <c r="MLS326" s="1"/>
      <c r="MLT326" s="1"/>
      <c r="MLU326" s="1"/>
      <c r="MLV326" s="1"/>
      <c r="MLW326" s="1"/>
      <c r="MLX326" s="1"/>
      <c r="MLY326" s="1"/>
      <c r="MLZ326" s="1"/>
      <c r="MMA326" s="1"/>
      <c r="MMB326" s="1"/>
      <c r="MMC326" s="1"/>
      <c r="MMD326" s="1"/>
      <c r="MME326" s="1"/>
      <c r="MMF326" s="1"/>
      <c r="MMG326" s="1"/>
      <c r="MMH326" s="1"/>
      <c r="MMI326" s="1"/>
      <c r="MMJ326" s="1"/>
      <c r="MMK326" s="1"/>
      <c r="MML326" s="1"/>
      <c r="MMM326" s="1"/>
      <c r="MMN326" s="1"/>
      <c r="MMO326" s="1"/>
      <c r="MMP326" s="1"/>
      <c r="MMQ326" s="1"/>
      <c r="MMR326" s="1"/>
      <c r="MMS326" s="1"/>
      <c r="MMT326" s="1"/>
      <c r="MMU326" s="1"/>
      <c r="MMV326" s="1"/>
      <c r="MMW326" s="1"/>
      <c r="MMX326" s="1"/>
      <c r="MMY326" s="1"/>
      <c r="MMZ326" s="1"/>
      <c r="MNA326" s="1"/>
      <c r="MNB326" s="1"/>
      <c r="MNC326" s="1"/>
      <c r="MND326" s="1"/>
      <c r="MNE326" s="1"/>
      <c r="MNF326" s="1"/>
      <c r="MNG326" s="1"/>
      <c r="MNH326" s="1"/>
      <c r="MNI326" s="1"/>
      <c r="MNJ326" s="1"/>
      <c r="MNK326" s="1"/>
      <c r="MNL326" s="1"/>
      <c r="MNM326" s="1"/>
      <c r="MNN326" s="1"/>
      <c r="MNO326" s="1"/>
      <c r="MNP326" s="1"/>
      <c r="MNQ326" s="1"/>
      <c r="MNR326" s="1"/>
      <c r="MNS326" s="1"/>
      <c r="MNT326" s="1"/>
      <c r="MNU326" s="1"/>
      <c r="MNV326" s="1"/>
      <c r="MNW326" s="1"/>
      <c r="MNX326" s="1"/>
      <c r="MNY326" s="1"/>
      <c r="MNZ326" s="1"/>
      <c r="MOA326" s="1"/>
      <c r="MOB326" s="1"/>
      <c r="MOC326" s="1"/>
      <c r="MOD326" s="1"/>
      <c r="MOE326" s="1"/>
      <c r="MOF326" s="1"/>
      <c r="MOG326" s="1"/>
      <c r="MOH326" s="1"/>
      <c r="MOI326" s="1"/>
      <c r="MOJ326" s="1"/>
      <c r="MOK326" s="1"/>
      <c r="MOL326" s="1"/>
      <c r="MOM326" s="1"/>
      <c r="MON326" s="1"/>
      <c r="MOO326" s="1"/>
      <c r="MOP326" s="1"/>
      <c r="MOQ326" s="1"/>
      <c r="MOR326" s="1"/>
      <c r="MOS326" s="1"/>
      <c r="MOT326" s="1"/>
      <c r="MOU326" s="1"/>
      <c r="MOV326" s="1"/>
      <c r="MOW326" s="1"/>
      <c r="MOX326" s="1"/>
      <c r="MOY326" s="1"/>
      <c r="MOZ326" s="1"/>
      <c r="MPA326" s="1"/>
      <c r="MPB326" s="1"/>
      <c r="MPC326" s="1"/>
      <c r="MPD326" s="1"/>
      <c r="MPE326" s="1"/>
      <c r="MPF326" s="1"/>
      <c r="MPG326" s="1"/>
      <c r="MPH326" s="1"/>
      <c r="MPI326" s="1"/>
      <c r="MPJ326" s="1"/>
      <c r="MPK326" s="1"/>
      <c r="MPL326" s="1"/>
      <c r="MPM326" s="1"/>
      <c r="MPN326" s="1"/>
      <c r="MPO326" s="1"/>
      <c r="MPP326" s="1"/>
      <c r="MPQ326" s="1"/>
      <c r="MPR326" s="1"/>
      <c r="MPS326" s="1"/>
      <c r="MPT326" s="1"/>
      <c r="MPU326" s="1"/>
      <c r="MPV326" s="1"/>
      <c r="MPW326" s="1"/>
      <c r="MPX326" s="1"/>
      <c r="MPY326" s="1"/>
      <c r="MPZ326" s="1"/>
      <c r="MQA326" s="1"/>
      <c r="MQB326" s="1"/>
      <c r="MQC326" s="1"/>
      <c r="MQD326" s="1"/>
      <c r="MQE326" s="1"/>
      <c r="MQF326" s="1"/>
      <c r="MQG326" s="1"/>
      <c r="MQH326" s="1"/>
      <c r="MQI326" s="1"/>
      <c r="MQJ326" s="1"/>
      <c r="MQK326" s="1"/>
      <c r="MQL326" s="1"/>
      <c r="MQM326" s="1"/>
      <c r="MQN326" s="1"/>
      <c r="MQO326" s="1"/>
      <c r="MQP326" s="1"/>
      <c r="MQQ326" s="1"/>
      <c r="MQR326" s="1"/>
      <c r="MQS326" s="1"/>
      <c r="MQT326" s="1"/>
      <c r="MQU326" s="1"/>
      <c r="MQV326" s="1"/>
      <c r="MQW326" s="1"/>
      <c r="MQX326" s="1"/>
      <c r="MQY326" s="1"/>
      <c r="MQZ326" s="1"/>
      <c r="MRA326" s="1"/>
      <c r="MRB326" s="1"/>
      <c r="MRC326" s="1"/>
      <c r="MRD326" s="1"/>
      <c r="MRE326" s="1"/>
      <c r="MRF326" s="1"/>
      <c r="MRG326" s="1"/>
      <c r="MRH326" s="1"/>
      <c r="MRI326" s="1"/>
      <c r="MRJ326" s="1"/>
      <c r="MRK326" s="1"/>
      <c r="MRL326" s="1"/>
      <c r="MRM326" s="1"/>
      <c r="MRN326" s="1"/>
      <c r="MRO326" s="1"/>
      <c r="MRP326" s="1"/>
      <c r="MRQ326" s="1"/>
      <c r="MRR326" s="1"/>
      <c r="MRS326" s="1"/>
      <c r="MRT326" s="1"/>
      <c r="MRU326" s="1"/>
      <c r="MRV326" s="1"/>
      <c r="MRW326" s="1"/>
      <c r="MRX326" s="1"/>
      <c r="MRY326" s="1"/>
      <c r="MRZ326" s="1"/>
      <c r="MSA326" s="1"/>
      <c r="MSB326" s="1"/>
      <c r="MSC326" s="1"/>
      <c r="MSD326" s="1"/>
      <c r="MSE326" s="1"/>
      <c r="MSF326" s="1"/>
      <c r="MSG326" s="1"/>
      <c r="MSH326" s="1"/>
      <c r="MSI326" s="1"/>
      <c r="MSJ326" s="1"/>
      <c r="MSK326" s="1"/>
      <c r="MSL326" s="1"/>
      <c r="MSM326" s="1"/>
      <c r="MSN326" s="1"/>
      <c r="MSO326" s="1"/>
      <c r="MSP326" s="1"/>
      <c r="MSQ326" s="1"/>
      <c r="MSR326" s="1"/>
      <c r="MSS326" s="1"/>
      <c r="MST326" s="1"/>
      <c r="MSU326" s="1"/>
      <c r="MSV326" s="1"/>
      <c r="MSW326" s="1"/>
      <c r="MSX326" s="1"/>
      <c r="MSY326" s="1"/>
      <c r="MSZ326" s="1"/>
      <c r="MTA326" s="1"/>
      <c r="MTB326" s="1"/>
      <c r="MTC326" s="1"/>
      <c r="MTD326" s="1"/>
      <c r="MTE326" s="1"/>
      <c r="MTF326" s="1"/>
      <c r="MTG326" s="1"/>
      <c r="MTH326" s="1"/>
      <c r="MTI326" s="1"/>
      <c r="MTJ326" s="1"/>
      <c r="MTK326" s="1"/>
      <c r="MTL326" s="1"/>
      <c r="MTM326" s="1"/>
      <c r="MTN326" s="1"/>
      <c r="MTO326" s="1"/>
      <c r="MTP326" s="1"/>
      <c r="MTQ326" s="1"/>
      <c r="MTR326" s="1"/>
      <c r="MTS326" s="1"/>
      <c r="MTT326" s="1"/>
      <c r="MTU326" s="1"/>
      <c r="MTV326" s="1"/>
      <c r="MTW326" s="1"/>
      <c r="MTX326" s="1"/>
      <c r="MTY326" s="1"/>
      <c r="MTZ326" s="1"/>
      <c r="MUA326" s="1"/>
      <c r="MUB326" s="1"/>
      <c r="MUC326" s="1"/>
      <c r="MUD326" s="1"/>
      <c r="MUE326" s="1"/>
      <c r="MUF326" s="1"/>
      <c r="MUG326" s="1"/>
      <c r="MUH326" s="1"/>
      <c r="MUI326" s="1"/>
      <c r="MUJ326" s="1"/>
      <c r="MUK326" s="1"/>
      <c r="MUL326" s="1"/>
      <c r="MUM326" s="1"/>
      <c r="MUN326" s="1"/>
      <c r="MUO326" s="1"/>
      <c r="MUP326" s="1"/>
      <c r="MUQ326" s="1"/>
      <c r="MUR326" s="1"/>
      <c r="MUS326" s="1"/>
      <c r="MUT326" s="1"/>
      <c r="MUU326" s="1"/>
      <c r="MUV326" s="1"/>
      <c r="MUW326" s="1"/>
      <c r="MUX326" s="1"/>
      <c r="MUY326" s="1"/>
      <c r="MUZ326" s="1"/>
      <c r="MVA326" s="1"/>
      <c r="MVB326" s="1"/>
      <c r="MVC326" s="1"/>
      <c r="MVD326" s="1"/>
      <c r="MVE326" s="1"/>
      <c r="MVF326" s="1"/>
      <c r="MVG326" s="1"/>
      <c r="MVH326" s="1"/>
      <c r="MVI326" s="1"/>
      <c r="MVJ326" s="1"/>
      <c r="MVK326" s="1"/>
      <c r="MVL326" s="1"/>
      <c r="MVM326" s="1"/>
      <c r="MVN326" s="1"/>
      <c r="MVO326" s="1"/>
      <c r="MVP326" s="1"/>
      <c r="MVQ326" s="1"/>
      <c r="MVR326" s="1"/>
      <c r="MVS326" s="1"/>
      <c r="MVT326" s="1"/>
      <c r="MVU326" s="1"/>
      <c r="MVV326" s="1"/>
      <c r="MVW326" s="1"/>
      <c r="MVX326" s="1"/>
      <c r="MVY326" s="1"/>
      <c r="MVZ326" s="1"/>
      <c r="MWA326" s="1"/>
      <c r="MWB326" s="1"/>
      <c r="MWC326" s="1"/>
      <c r="MWD326" s="1"/>
      <c r="MWE326" s="1"/>
      <c r="MWF326" s="1"/>
      <c r="MWG326" s="1"/>
      <c r="MWH326" s="1"/>
      <c r="MWI326" s="1"/>
      <c r="MWJ326" s="1"/>
      <c r="MWK326" s="1"/>
      <c r="MWL326" s="1"/>
      <c r="MWM326" s="1"/>
      <c r="MWN326" s="1"/>
      <c r="MWO326" s="1"/>
      <c r="MWP326" s="1"/>
      <c r="MWQ326" s="1"/>
      <c r="MWR326" s="1"/>
      <c r="MWS326" s="1"/>
      <c r="MWT326" s="1"/>
      <c r="MWU326" s="1"/>
      <c r="MWV326" s="1"/>
      <c r="MWW326" s="1"/>
      <c r="MWX326" s="1"/>
      <c r="MWY326" s="1"/>
      <c r="MWZ326" s="1"/>
      <c r="MXA326" s="1"/>
      <c r="MXB326" s="1"/>
      <c r="MXC326" s="1"/>
      <c r="MXD326" s="1"/>
      <c r="MXE326" s="1"/>
      <c r="MXF326" s="1"/>
      <c r="MXG326" s="1"/>
      <c r="MXH326" s="1"/>
      <c r="MXI326" s="1"/>
      <c r="MXJ326" s="1"/>
      <c r="MXK326" s="1"/>
      <c r="MXL326" s="1"/>
      <c r="MXM326" s="1"/>
      <c r="MXN326" s="1"/>
      <c r="MXO326" s="1"/>
      <c r="MXP326" s="1"/>
      <c r="MXQ326" s="1"/>
      <c r="MXR326" s="1"/>
      <c r="MXS326" s="1"/>
      <c r="MXT326" s="1"/>
      <c r="MXU326" s="1"/>
      <c r="MXV326" s="1"/>
      <c r="MXW326" s="1"/>
      <c r="MXX326" s="1"/>
      <c r="MXY326" s="1"/>
      <c r="MXZ326" s="1"/>
      <c r="MYA326" s="1"/>
      <c r="MYB326" s="1"/>
      <c r="MYC326" s="1"/>
      <c r="MYD326" s="1"/>
      <c r="MYE326" s="1"/>
      <c r="MYF326" s="1"/>
      <c r="MYG326" s="1"/>
      <c r="MYH326" s="1"/>
      <c r="MYI326" s="1"/>
      <c r="MYJ326" s="1"/>
      <c r="MYK326" s="1"/>
      <c r="MYL326" s="1"/>
      <c r="MYM326" s="1"/>
      <c r="MYN326" s="1"/>
      <c r="MYO326" s="1"/>
      <c r="MYP326" s="1"/>
      <c r="MYQ326" s="1"/>
      <c r="MYR326" s="1"/>
      <c r="MYS326" s="1"/>
      <c r="MYT326" s="1"/>
      <c r="MYU326" s="1"/>
      <c r="MYV326" s="1"/>
      <c r="MYW326" s="1"/>
      <c r="MYX326" s="1"/>
      <c r="MYY326" s="1"/>
      <c r="MYZ326" s="1"/>
      <c r="MZA326" s="1"/>
      <c r="MZB326" s="1"/>
      <c r="MZC326" s="1"/>
      <c r="MZD326" s="1"/>
      <c r="MZE326" s="1"/>
      <c r="MZF326" s="1"/>
      <c r="MZG326" s="1"/>
      <c r="MZH326" s="1"/>
      <c r="MZI326" s="1"/>
      <c r="MZJ326" s="1"/>
      <c r="MZK326" s="1"/>
      <c r="MZL326" s="1"/>
      <c r="MZM326" s="1"/>
      <c r="MZN326" s="1"/>
      <c r="MZO326" s="1"/>
      <c r="MZP326" s="1"/>
      <c r="MZQ326" s="1"/>
      <c r="MZR326" s="1"/>
      <c r="MZS326" s="1"/>
      <c r="MZT326" s="1"/>
      <c r="MZU326" s="1"/>
      <c r="MZV326" s="1"/>
      <c r="MZW326" s="1"/>
      <c r="MZX326" s="1"/>
      <c r="MZY326" s="1"/>
      <c r="MZZ326" s="1"/>
      <c r="NAA326" s="1"/>
      <c r="NAB326" s="1"/>
      <c r="NAC326" s="1"/>
      <c r="NAD326" s="1"/>
      <c r="NAE326" s="1"/>
      <c r="NAF326" s="1"/>
      <c r="NAG326" s="1"/>
      <c r="NAH326" s="1"/>
      <c r="NAI326" s="1"/>
      <c r="NAJ326" s="1"/>
      <c r="NAK326" s="1"/>
      <c r="NAL326" s="1"/>
      <c r="NAM326" s="1"/>
      <c r="NAN326" s="1"/>
      <c r="NAO326" s="1"/>
      <c r="NAP326" s="1"/>
      <c r="NAQ326" s="1"/>
      <c r="NAR326" s="1"/>
      <c r="NAS326" s="1"/>
      <c r="NAT326" s="1"/>
      <c r="NAU326" s="1"/>
      <c r="NAV326" s="1"/>
      <c r="NAW326" s="1"/>
      <c r="NAX326" s="1"/>
      <c r="NAY326" s="1"/>
      <c r="NAZ326" s="1"/>
      <c r="NBA326" s="1"/>
      <c r="NBB326" s="1"/>
      <c r="NBC326" s="1"/>
      <c r="NBD326" s="1"/>
      <c r="NBE326" s="1"/>
      <c r="NBF326" s="1"/>
      <c r="NBG326" s="1"/>
      <c r="NBH326" s="1"/>
      <c r="NBI326" s="1"/>
      <c r="NBJ326" s="1"/>
      <c r="NBK326" s="1"/>
      <c r="NBL326" s="1"/>
      <c r="NBM326" s="1"/>
      <c r="NBN326" s="1"/>
      <c r="NBO326" s="1"/>
      <c r="NBP326" s="1"/>
      <c r="NBQ326" s="1"/>
      <c r="NBR326" s="1"/>
      <c r="NBS326" s="1"/>
      <c r="NBT326" s="1"/>
      <c r="NBU326" s="1"/>
      <c r="NBV326" s="1"/>
      <c r="NBW326" s="1"/>
      <c r="NBX326" s="1"/>
      <c r="NBY326" s="1"/>
      <c r="NBZ326" s="1"/>
      <c r="NCA326" s="1"/>
      <c r="NCB326" s="1"/>
      <c r="NCC326" s="1"/>
      <c r="NCD326" s="1"/>
      <c r="NCE326" s="1"/>
      <c r="NCF326" s="1"/>
      <c r="NCG326" s="1"/>
      <c r="NCH326" s="1"/>
      <c r="NCI326" s="1"/>
      <c r="NCJ326" s="1"/>
      <c r="NCK326" s="1"/>
      <c r="NCL326" s="1"/>
      <c r="NCM326" s="1"/>
      <c r="NCN326" s="1"/>
      <c r="NCO326" s="1"/>
      <c r="NCP326" s="1"/>
      <c r="NCQ326" s="1"/>
      <c r="NCR326" s="1"/>
      <c r="NCS326" s="1"/>
      <c r="NCT326" s="1"/>
      <c r="NCU326" s="1"/>
      <c r="NCV326" s="1"/>
      <c r="NCW326" s="1"/>
      <c r="NCX326" s="1"/>
      <c r="NCY326" s="1"/>
      <c r="NCZ326" s="1"/>
      <c r="NDA326" s="1"/>
      <c r="NDB326" s="1"/>
      <c r="NDC326" s="1"/>
      <c r="NDD326" s="1"/>
      <c r="NDE326" s="1"/>
      <c r="NDF326" s="1"/>
      <c r="NDG326" s="1"/>
      <c r="NDH326" s="1"/>
      <c r="NDI326" s="1"/>
      <c r="NDJ326" s="1"/>
      <c r="NDK326" s="1"/>
      <c r="NDL326" s="1"/>
      <c r="NDM326" s="1"/>
      <c r="NDN326" s="1"/>
      <c r="NDO326" s="1"/>
      <c r="NDP326" s="1"/>
      <c r="NDQ326" s="1"/>
      <c r="NDR326" s="1"/>
      <c r="NDS326" s="1"/>
      <c r="NDT326" s="1"/>
      <c r="NDU326" s="1"/>
      <c r="NDV326" s="1"/>
      <c r="NDW326" s="1"/>
      <c r="NDX326" s="1"/>
      <c r="NDY326" s="1"/>
      <c r="NDZ326" s="1"/>
      <c r="NEA326" s="1"/>
      <c r="NEB326" s="1"/>
      <c r="NEC326" s="1"/>
      <c r="NED326" s="1"/>
      <c r="NEE326" s="1"/>
      <c r="NEF326" s="1"/>
      <c r="NEG326" s="1"/>
      <c r="NEH326" s="1"/>
      <c r="NEI326" s="1"/>
      <c r="NEJ326" s="1"/>
      <c r="NEK326" s="1"/>
      <c r="NEL326" s="1"/>
      <c r="NEM326" s="1"/>
      <c r="NEN326" s="1"/>
      <c r="NEO326" s="1"/>
      <c r="NEP326" s="1"/>
      <c r="NEQ326" s="1"/>
      <c r="NER326" s="1"/>
      <c r="NES326" s="1"/>
      <c r="NET326" s="1"/>
      <c r="NEU326" s="1"/>
      <c r="NEV326" s="1"/>
      <c r="NEW326" s="1"/>
      <c r="NEX326" s="1"/>
      <c r="NEY326" s="1"/>
      <c r="NEZ326" s="1"/>
      <c r="NFA326" s="1"/>
      <c r="NFB326" s="1"/>
      <c r="NFC326" s="1"/>
      <c r="NFD326" s="1"/>
      <c r="NFE326" s="1"/>
      <c r="NFF326" s="1"/>
      <c r="NFG326" s="1"/>
      <c r="NFH326" s="1"/>
      <c r="NFI326" s="1"/>
      <c r="NFJ326" s="1"/>
      <c r="NFK326" s="1"/>
      <c r="NFL326" s="1"/>
      <c r="NFM326" s="1"/>
      <c r="NFN326" s="1"/>
      <c r="NFO326" s="1"/>
      <c r="NFP326" s="1"/>
      <c r="NFQ326" s="1"/>
      <c r="NFR326" s="1"/>
      <c r="NFS326" s="1"/>
      <c r="NFT326" s="1"/>
      <c r="NFU326" s="1"/>
      <c r="NFV326" s="1"/>
      <c r="NFW326" s="1"/>
      <c r="NFX326" s="1"/>
      <c r="NFY326" s="1"/>
      <c r="NFZ326" s="1"/>
      <c r="NGA326" s="1"/>
      <c r="NGB326" s="1"/>
      <c r="NGC326" s="1"/>
      <c r="NGD326" s="1"/>
      <c r="NGE326" s="1"/>
      <c r="NGF326" s="1"/>
      <c r="NGG326" s="1"/>
      <c r="NGH326" s="1"/>
      <c r="NGI326" s="1"/>
      <c r="NGJ326" s="1"/>
      <c r="NGK326" s="1"/>
      <c r="NGL326" s="1"/>
      <c r="NGM326" s="1"/>
      <c r="NGN326" s="1"/>
      <c r="NGO326" s="1"/>
      <c r="NGP326" s="1"/>
      <c r="NGQ326" s="1"/>
      <c r="NGR326" s="1"/>
      <c r="NGS326" s="1"/>
      <c r="NGT326" s="1"/>
      <c r="NGU326" s="1"/>
      <c r="NGV326" s="1"/>
      <c r="NGW326" s="1"/>
      <c r="NGX326" s="1"/>
      <c r="NGY326" s="1"/>
      <c r="NGZ326" s="1"/>
      <c r="NHA326" s="1"/>
      <c r="NHB326" s="1"/>
      <c r="NHC326" s="1"/>
      <c r="NHD326" s="1"/>
      <c r="NHE326" s="1"/>
      <c r="NHF326" s="1"/>
      <c r="NHG326" s="1"/>
      <c r="NHH326" s="1"/>
      <c r="NHI326" s="1"/>
      <c r="NHJ326" s="1"/>
      <c r="NHK326" s="1"/>
      <c r="NHL326" s="1"/>
      <c r="NHM326" s="1"/>
      <c r="NHN326" s="1"/>
      <c r="NHO326" s="1"/>
      <c r="NHP326" s="1"/>
      <c r="NHQ326" s="1"/>
      <c r="NHR326" s="1"/>
      <c r="NHS326" s="1"/>
      <c r="NHT326" s="1"/>
      <c r="NHU326" s="1"/>
      <c r="NHV326" s="1"/>
      <c r="NHW326" s="1"/>
      <c r="NHX326" s="1"/>
      <c r="NHY326" s="1"/>
      <c r="NHZ326" s="1"/>
      <c r="NIA326" s="1"/>
      <c r="NIB326" s="1"/>
      <c r="NIC326" s="1"/>
      <c r="NID326" s="1"/>
      <c r="NIE326" s="1"/>
      <c r="NIF326" s="1"/>
      <c r="NIG326" s="1"/>
      <c r="NIH326" s="1"/>
      <c r="NII326" s="1"/>
      <c r="NIJ326" s="1"/>
      <c r="NIK326" s="1"/>
      <c r="NIL326" s="1"/>
      <c r="NIM326" s="1"/>
      <c r="NIN326" s="1"/>
      <c r="NIO326" s="1"/>
      <c r="NIP326" s="1"/>
      <c r="NIQ326" s="1"/>
      <c r="NIR326" s="1"/>
      <c r="NIS326" s="1"/>
      <c r="NIT326" s="1"/>
      <c r="NIU326" s="1"/>
      <c r="NIV326" s="1"/>
      <c r="NIW326" s="1"/>
      <c r="NIX326" s="1"/>
      <c r="NIY326" s="1"/>
      <c r="NIZ326" s="1"/>
      <c r="NJA326" s="1"/>
      <c r="NJB326" s="1"/>
      <c r="NJC326" s="1"/>
      <c r="NJD326" s="1"/>
      <c r="NJE326" s="1"/>
      <c r="NJF326" s="1"/>
      <c r="NJG326" s="1"/>
      <c r="NJH326" s="1"/>
      <c r="NJI326" s="1"/>
      <c r="NJJ326" s="1"/>
      <c r="NJK326" s="1"/>
      <c r="NJL326" s="1"/>
      <c r="NJM326" s="1"/>
      <c r="NJN326" s="1"/>
      <c r="NJO326" s="1"/>
      <c r="NJP326" s="1"/>
      <c r="NJQ326" s="1"/>
      <c r="NJR326" s="1"/>
      <c r="NJS326" s="1"/>
      <c r="NJT326" s="1"/>
      <c r="NJU326" s="1"/>
      <c r="NJV326" s="1"/>
      <c r="NJW326" s="1"/>
      <c r="NJX326" s="1"/>
      <c r="NJY326" s="1"/>
      <c r="NJZ326" s="1"/>
      <c r="NKA326" s="1"/>
      <c r="NKB326" s="1"/>
      <c r="NKC326" s="1"/>
      <c r="NKD326" s="1"/>
      <c r="NKE326" s="1"/>
      <c r="NKF326" s="1"/>
      <c r="NKG326" s="1"/>
      <c r="NKH326" s="1"/>
      <c r="NKI326" s="1"/>
      <c r="NKJ326" s="1"/>
      <c r="NKK326" s="1"/>
      <c r="NKL326" s="1"/>
      <c r="NKM326" s="1"/>
      <c r="NKN326" s="1"/>
      <c r="NKO326" s="1"/>
      <c r="NKP326" s="1"/>
      <c r="NKQ326" s="1"/>
      <c r="NKR326" s="1"/>
      <c r="NKS326" s="1"/>
      <c r="NKT326" s="1"/>
      <c r="NKU326" s="1"/>
      <c r="NKV326" s="1"/>
      <c r="NKW326" s="1"/>
      <c r="NKX326" s="1"/>
      <c r="NKY326" s="1"/>
      <c r="NKZ326" s="1"/>
      <c r="NLA326" s="1"/>
      <c r="NLB326" s="1"/>
      <c r="NLC326" s="1"/>
      <c r="NLD326" s="1"/>
      <c r="NLE326" s="1"/>
      <c r="NLF326" s="1"/>
      <c r="NLG326" s="1"/>
      <c r="NLH326" s="1"/>
      <c r="NLI326" s="1"/>
      <c r="NLJ326" s="1"/>
      <c r="NLK326" s="1"/>
      <c r="NLL326" s="1"/>
      <c r="NLM326" s="1"/>
      <c r="NLN326" s="1"/>
      <c r="NLO326" s="1"/>
      <c r="NLP326" s="1"/>
      <c r="NLQ326" s="1"/>
      <c r="NLR326" s="1"/>
      <c r="NLS326" s="1"/>
      <c r="NLT326" s="1"/>
      <c r="NLU326" s="1"/>
      <c r="NLV326" s="1"/>
      <c r="NLW326" s="1"/>
      <c r="NLX326" s="1"/>
      <c r="NLY326" s="1"/>
      <c r="NLZ326" s="1"/>
      <c r="NMA326" s="1"/>
      <c r="NMB326" s="1"/>
      <c r="NMC326" s="1"/>
      <c r="NMD326" s="1"/>
      <c r="NME326" s="1"/>
      <c r="NMF326" s="1"/>
      <c r="NMG326" s="1"/>
      <c r="NMH326" s="1"/>
      <c r="NMI326" s="1"/>
      <c r="NMJ326" s="1"/>
      <c r="NMK326" s="1"/>
      <c r="NML326" s="1"/>
      <c r="NMM326" s="1"/>
      <c r="NMN326" s="1"/>
      <c r="NMO326" s="1"/>
      <c r="NMP326" s="1"/>
      <c r="NMQ326" s="1"/>
      <c r="NMR326" s="1"/>
      <c r="NMS326" s="1"/>
      <c r="NMT326" s="1"/>
      <c r="NMU326" s="1"/>
      <c r="NMV326" s="1"/>
      <c r="NMW326" s="1"/>
      <c r="NMX326" s="1"/>
      <c r="NMY326" s="1"/>
      <c r="NMZ326" s="1"/>
      <c r="NNA326" s="1"/>
      <c r="NNB326" s="1"/>
      <c r="NNC326" s="1"/>
      <c r="NND326" s="1"/>
      <c r="NNE326" s="1"/>
      <c r="NNF326" s="1"/>
      <c r="NNG326" s="1"/>
      <c r="NNH326" s="1"/>
      <c r="NNI326" s="1"/>
      <c r="NNJ326" s="1"/>
      <c r="NNK326" s="1"/>
      <c r="NNL326" s="1"/>
      <c r="NNM326" s="1"/>
      <c r="NNN326" s="1"/>
      <c r="NNO326" s="1"/>
      <c r="NNP326" s="1"/>
      <c r="NNQ326" s="1"/>
      <c r="NNR326" s="1"/>
      <c r="NNS326" s="1"/>
      <c r="NNT326" s="1"/>
      <c r="NNU326" s="1"/>
      <c r="NNV326" s="1"/>
      <c r="NNW326" s="1"/>
      <c r="NNX326" s="1"/>
      <c r="NNY326" s="1"/>
      <c r="NNZ326" s="1"/>
      <c r="NOA326" s="1"/>
      <c r="NOB326" s="1"/>
      <c r="NOC326" s="1"/>
      <c r="NOD326" s="1"/>
      <c r="NOE326" s="1"/>
      <c r="NOF326" s="1"/>
      <c r="NOG326" s="1"/>
      <c r="NOH326" s="1"/>
      <c r="NOI326" s="1"/>
      <c r="NOJ326" s="1"/>
      <c r="NOK326" s="1"/>
      <c r="NOL326" s="1"/>
      <c r="NOM326" s="1"/>
      <c r="NON326" s="1"/>
      <c r="NOO326" s="1"/>
      <c r="NOP326" s="1"/>
      <c r="NOQ326" s="1"/>
      <c r="NOR326" s="1"/>
      <c r="NOS326" s="1"/>
      <c r="NOT326" s="1"/>
      <c r="NOU326" s="1"/>
      <c r="NOV326" s="1"/>
      <c r="NOW326" s="1"/>
      <c r="NOX326" s="1"/>
      <c r="NOY326" s="1"/>
      <c r="NOZ326" s="1"/>
      <c r="NPA326" s="1"/>
      <c r="NPB326" s="1"/>
      <c r="NPC326" s="1"/>
      <c r="NPD326" s="1"/>
      <c r="NPE326" s="1"/>
      <c r="NPF326" s="1"/>
      <c r="NPG326" s="1"/>
      <c r="NPH326" s="1"/>
      <c r="NPI326" s="1"/>
      <c r="NPJ326" s="1"/>
      <c r="NPK326" s="1"/>
      <c r="NPL326" s="1"/>
      <c r="NPM326" s="1"/>
      <c r="NPN326" s="1"/>
      <c r="NPO326" s="1"/>
      <c r="NPP326" s="1"/>
      <c r="NPQ326" s="1"/>
      <c r="NPR326" s="1"/>
      <c r="NPS326" s="1"/>
      <c r="NPT326" s="1"/>
      <c r="NPU326" s="1"/>
      <c r="NPV326" s="1"/>
      <c r="NPW326" s="1"/>
      <c r="NPX326" s="1"/>
      <c r="NPY326" s="1"/>
      <c r="NPZ326" s="1"/>
      <c r="NQA326" s="1"/>
      <c r="NQB326" s="1"/>
      <c r="NQC326" s="1"/>
      <c r="NQD326" s="1"/>
      <c r="NQE326" s="1"/>
      <c r="NQF326" s="1"/>
      <c r="NQG326" s="1"/>
      <c r="NQH326" s="1"/>
      <c r="NQI326" s="1"/>
      <c r="NQJ326" s="1"/>
      <c r="NQK326" s="1"/>
      <c r="NQL326" s="1"/>
      <c r="NQM326" s="1"/>
      <c r="NQN326" s="1"/>
      <c r="NQO326" s="1"/>
      <c r="NQP326" s="1"/>
      <c r="NQQ326" s="1"/>
      <c r="NQR326" s="1"/>
      <c r="NQS326" s="1"/>
      <c r="NQT326" s="1"/>
      <c r="NQU326" s="1"/>
      <c r="NQV326" s="1"/>
      <c r="NQW326" s="1"/>
      <c r="NQX326" s="1"/>
      <c r="NQY326" s="1"/>
      <c r="NQZ326" s="1"/>
      <c r="NRA326" s="1"/>
      <c r="NRB326" s="1"/>
      <c r="NRC326" s="1"/>
      <c r="NRD326" s="1"/>
      <c r="NRE326" s="1"/>
      <c r="NRF326" s="1"/>
      <c r="NRG326" s="1"/>
      <c r="NRH326" s="1"/>
      <c r="NRI326" s="1"/>
      <c r="NRJ326" s="1"/>
      <c r="NRK326" s="1"/>
      <c r="NRL326" s="1"/>
      <c r="NRM326" s="1"/>
      <c r="NRN326" s="1"/>
      <c r="NRO326" s="1"/>
      <c r="NRP326" s="1"/>
      <c r="NRQ326" s="1"/>
      <c r="NRR326" s="1"/>
      <c r="NRS326" s="1"/>
      <c r="NRT326" s="1"/>
      <c r="NRU326" s="1"/>
      <c r="NRV326" s="1"/>
      <c r="NRW326" s="1"/>
      <c r="NRX326" s="1"/>
      <c r="NRY326" s="1"/>
      <c r="NRZ326" s="1"/>
      <c r="NSA326" s="1"/>
      <c r="NSB326" s="1"/>
      <c r="NSC326" s="1"/>
      <c r="NSD326" s="1"/>
      <c r="NSE326" s="1"/>
      <c r="NSF326" s="1"/>
      <c r="NSG326" s="1"/>
      <c r="NSH326" s="1"/>
      <c r="NSI326" s="1"/>
      <c r="NSJ326" s="1"/>
      <c r="NSK326" s="1"/>
      <c r="NSL326" s="1"/>
      <c r="NSM326" s="1"/>
      <c r="NSN326" s="1"/>
      <c r="NSO326" s="1"/>
      <c r="NSP326" s="1"/>
      <c r="NSQ326" s="1"/>
      <c r="NSR326" s="1"/>
      <c r="NSS326" s="1"/>
      <c r="NST326" s="1"/>
      <c r="NSU326" s="1"/>
      <c r="NSV326" s="1"/>
      <c r="NSW326" s="1"/>
      <c r="NSX326" s="1"/>
      <c r="NSY326" s="1"/>
      <c r="NSZ326" s="1"/>
      <c r="NTA326" s="1"/>
      <c r="NTB326" s="1"/>
      <c r="NTC326" s="1"/>
      <c r="NTD326" s="1"/>
      <c r="NTE326" s="1"/>
      <c r="NTF326" s="1"/>
      <c r="NTG326" s="1"/>
      <c r="NTH326" s="1"/>
      <c r="NTI326" s="1"/>
      <c r="NTJ326" s="1"/>
      <c r="NTK326" s="1"/>
      <c r="NTL326" s="1"/>
      <c r="NTM326" s="1"/>
      <c r="NTN326" s="1"/>
      <c r="NTO326" s="1"/>
      <c r="NTP326" s="1"/>
      <c r="NTQ326" s="1"/>
      <c r="NTR326" s="1"/>
      <c r="NTS326" s="1"/>
      <c r="NTT326" s="1"/>
      <c r="NTU326" s="1"/>
      <c r="NTV326" s="1"/>
      <c r="NTW326" s="1"/>
      <c r="NTX326" s="1"/>
      <c r="NTY326" s="1"/>
      <c r="NTZ326" s="1"/>
      <c r="NUA326" s="1"/>
      <c r="NUB326" s="1"/>
      <c r="NUC326" s="1"/>
      <c r="NUD326" s="1"/>
      <c r="NUE326" s="1"/>
      <c r="NUF326" s="1"/>
      <c r="NUG326" s="1"/>
      <c r="NUH326" s="1"/>
      <c r="NUI326" s="1"/>
      <c r="NUJ326" s="1"/>
      <c r="NUK326" s="1"/>
      <c r="NUL326" s="1"/>
      <c r="NUM326" s="1"/>
      <c r="NUN326" s="1"/>
      <c r="NUO326" s="1"/>
      <c r="NUP326" s="1"/>
      <c r="NUQ326" s="1"/>
      <c r="NUR326" s="1"/>
      <c r="NUS326" s="1"/>
      <c r="NUT326" s="1"/>
      <c r="NUU326" s="1"/>
      <c r="NUV326" s="1"/>
      <c r="NUW326" s="1"/>
      <c r="NUX326" s="1"/>
      <c r="NUY326" s="1"/>
      <c r="NUZ326" s="1"/>
      <c r="NVA326" s="1"/>
      <c r="NVB326" s="1"/>
      <c r="NVC326" s="1"/>
      <c r="NVD326" s="1"/>
      <c r="NVE326" s="1"/>
      <c r="NVF326" s="1"/>
      <c r="NVG326" s="1"/>
      <c r="NVH326" s="1"/>
      <c r="NVI326" s="1"/>
      <c r="NVJ326" s="1"/>
      <c r="NVK326" s="1"/>
      <c r="NVL326" s="1"/>
      <c r="NVM326" s="1"/>
      <c r="NVN326" s="1"/>
      <c r="NVO326" s="1"/>
      <c r="NVP326" s="1"/>
      <c r="NVQ326" s="1"/>
      <c r="NVR326" s="1"/>
      <c r="NVS326" s="1"/>
      <c r="NVT326" s="1"/>
      <c r="NVU326" s="1"/>
      <c r="NVV326" s="1"/>
      <c r="NVW326" s="1"/>
      <c r="NVX326" s="1"/>
      <c r="NVY326" s="1"/>
      <c r="NVZ326" s="1"/>
      <c r="NWA326" s="1"/>
      <c r="NWB326" s="1"/>
      <c r="NWC326" s="1"/>
      <c r="NWD326" s="1"/>
      <c r="NWE326" s="1"/>
      <c r="NWF326" s="1"/>
      <c r="NWG326" s="1"/>
      <c r="NWH326" s="1"/>
      <c r="NWI326" s="1"/>
      <c r="NWJ326" s="1"/>
      <c r="NWK326" s="1"/>
      <c r="NWL326" s="1"/>
      <c r="NWM326" s="1"/>
      <c r="NWN326" s="1"/>
      <c r="NWO326" s="1"/>
      <c r="NWP326" s="1"/>
      <c r="NWQ326" s="1"/>
      <c r="NWR326" s="1"/>
      <c r="NWS326" s="1"/>
      <c r="NWT326" s="1"/>
      <c r="NWU326" s="1"/>
      <c r="NWV326" s="1"/>
      <c r="NWW326" s="1"/>
      <c r="NWX326" s="1"/>
      <c r="NWY326" s="1"/>
      <c r="NWZ326" s="1"/>
      <c r="NXA326" s="1"/>
      <c r="NXB326" s="1"/>
      <c r="NXC326" s="1"/>
      <c r="NXD326" s="1"/>
      <c r="NXE326" s="1"/>
      <c r="NXF326" s="1"/>
      <c r="NXG326" s="1"/>
      <c r="NXH326" s="1"/>
      <c r="NXI326" s="1"/>
      <c r="NXJ326" s="1"/>
      <c r="NXK326" s="1"/>
      <c r="NXL326" s="1"/>
      <c r="NXM326" s="1"/>
      <c r="NXN326" s="1"/>
      <c r="NXO326" s="1"/>
      <c r="NXP326" s="1"/>
      <c r="NXQ326" s="1"/>
      <c r="NXR326" s="1"/>
      <c r="NXS326" s="1"/>
      <c r="NXT326" s="1"/>
      <c r="NXU326" s="1"/>
      <c r="NXV326" s="1"/>
      <c r="NXW326" s="1"/>
      <c r="NXX326" s="1"/>
      <c r="NXY326" s="1"/>
      <c r="NXZ326" s="1"/>
      <c r="NYA326" s="1"/>
      <c r="NYB326" s="1"/>
      <c r="NYC326" s="1"/>
      <c r="NYD326" s="1"/>
      <c r="NYE326" s="1"/>
      <c r="NYF326" s="1"/>
      <c r="NYG326" s="1"/>
      <c r="NYH326" s="1"/>
      <c r="NYI326" s="1"/>
      <c r="NYJ326" s="1"/>
      <c r="NYK326" s="1"/>
      <c r="NYL326" s="1"/>
      <c r="NYM326" s="1"/>
      <c r="NYN326" s="1"/>
      <c r="NYO326" s="1"/>
      <c r="NYP326" s="1"/>
      <c r="NYQ326" s="1"/>
      <c r="NYR326" s="1"/>
      <c r="NYS326" s="1"/>
      <c r="NYT326" s="1"/>
      <c r="NYU326" s="1"/>
      <c r="NYV326" s="1"/>
      <c r="NYW326" s="1"/>
      <c r="NYX326" s="1"/>
      <c r="NYY326" s="1"/>
      <c r="NYZ326" s="1"/>
      <c r="NZA326" s="1"/>
      <c r="NZB326" s="1"/>
      <c r="NZC326" s="1"/>
      <c r="NZD326" s="1"/>
      <c r="NZE326" s="1"/>
      <c r="NZF326" s="1"/>
      <c r="NZG326" s="1"/>
      <c r="NZH326" s="1"/>
      <c r="NZI326" s="1"/>
      <c r="NZJ326" s="1"/>
      <c r="NZK326" s="1"/>
      <c r="NZL326" s="1"/>
      <c r="NZM326" s="1"/>
      <c r="NZN326" s="1"/>
      <c r="NZO326" s="1"/>
      <c r="NZP326" s="1"/>
      <c r="NZQ326" s="1"/>
      <c r="NZR326" s="1"/>
      <c r="NZS326" s="1"/>
      <c r="NZT326" s="1"/>
      <c r="NZU326" s="1"/>
      <c r="NZV326" s="1"/>
      <c r="NZW326" s="1"/>
      <c r="NZX326" s="1"/>
      <c r="NZY326" s="1"/>
      <c r="NZZ326" s="1"/>
      <c r="OAA326" s="1"/>
      <c r="OAB326" s="1"/>
      <c r="OAC326" s="1"/>
      <c r="OAD326" s="1"/>
      <c r="OAE326" s="1"/>
      <c r="OAF326" s="1"/>
      <c r="OAG326" s="1"/>
      <c r="OAH326" s="1"/>
      <c r="OAI326" s="1"/>
      <c r="OAJ326" s="1"/>
      <c r="OAK326" s="1"/>
      <c r="OAL326" s="1"/>
      <c r="OAM326" s="1"/>
      <c r="OAN326" s="1"/>
      <c r="OAO326" s="1"/>
      <c r="OAP326" s="1"/>
      <c r="OAQ326" s="1"/>
      <c r="OAR326" s="1"/>
      <c r="OAS326" s="1"/>
      <c r="OAT326" s="1"/>
      <c r="OAU326" s="1"/>
      <c r="OAV326" s="1"/>
      <c r="OAW326" s="1"/>
      <c r="OAX326" s="1"/>
      <c r="OAY326" s="1"/>
      <c r="OAZ326" s="1"/>
      <c r="OBA326" s="1"/>
      <c r="OBB326" s="1"/>
      <c r="OBC326" s="1"/>
      <c r="OBD326" s="1"/>
      <c r="OBE326" s="1"/>
      <c r="OBF326" s="1"/>
      <c r="OBG326" s="1"/>
      <c r="OBH326" s="1"/>
      <c r="OBI326" s="1"/>
      <c r="OBJ326" s="1"/>
      <c r="OBK326" s="1"/>
      <c r="OBL326" s="1"/>
      <c r="OBM326" s="1"/>
      <c r="OBN326" s="1"/>
      <c r="OBO326" s="1"/>
      <c r="OBP326" s="1"/>
      <c r="OBQ326" s="1"/>
      <c r="OBR326" s="1"/>
      <c r="OBS326" s="1"/>
      <c r="OBT326" s="1"/>
      <c r="OBU326" s="1"/>
      <c r="OBV326" s="1"/>
      <c r="OBW326" s="1"/>
      <c r="OBX326" s="1"/>
      <c r="OBY326" s="1"/>
      <c r="OBZ326" s="1"/>
      <c r="OCA326" s="1"/>
      <c r="OCB326" s="1"/>
      <c r="OCC326" s="1"/>
      <c r="OCD326" s="1"/>
      <c r="OCE326" s="1"/>
      <c r="OCF326" s="1"/>
      <c r="OCG326" s="1"/>
      <c r="OCH326" s="1"/>
      <c r="OCI326" s="1"/>
      <c r="OCJ326" s="1"/>
      <c r="OCK326" s="1"/>
      <c r="OCL326" s="1"/>
      <c r="OCM326" s="1"/>
      <c r="OCN326" s="1"/>
      <c r="OCO326" s="1"/>
      <c r="OCP326" s="1"/>
      <c r="OCQ326" s="1"/>
      <c r="OCR326" s="1"/>
      <c r="OCS326" s="1"/>
      <c r="OCT326" s="1"/>
      <c r="OCU326" s="1"/>
      <c r="OCV326" s="1"/>
      <c r="OCW326" s="1"/>
      <c r="OCX326" s="1"/>
      <c r="OCY326" s="1"/>
      <c r="OCZ326" s="1"/>
      <c r="ODA326" s="1"/>
      <c r="ODB326" s="1"/>
      <c r="ODC326" s="1"/>
      <c r="ODD326" s="1"/>
      <c r="ODE326" s="1"/>
      <c r="ODF326" s="1"/>
      <c r="ODG326" s="1"/>
      <c r="ODH326" s="1"/>
      <c r="ODI326" s="1"/>
      <c r="ODJ326" s="1"/>
      <c r="ODK326" s="1"/>
      <c r="ODL326" s="1"/>
      <c r="ODM326" s="1"/>
      <c r="ODN326" s="1"/>
      <c r="ODO326" s="1"/>
      <c r="ODP326" s="1"/>
      <c r="ODQ326" s="1"/>
      <c r="ODR326" s="1"/>
      <c r="ODS326" s="1"/>
      <c r="ODT326" s="1"/>
      <c r="ODU326" s="1"/>
      <c r="ODV326" s="1"/>
      <c r="ODW326" s="1"/>
      <c r="ODX326" s="1"/>
      <c r="ODY326" s="1"/>
      <c r="ODZ326" s="1"/>
      <c r="OEA326" s="1"/>
      <c r="OEB326" s="1"/>
      <c r="OEC326" s="1"/>
      <c r="OED326" s="1"/>
      <c r="OEE326" s="1"/>
      <c r="OEF326" s="1"/>
      <c r="OEG326" s="1"/>
      <c r="OEH326" s="1"/>
      <c r="OEI326" s="1"/>
      <c r="OEJ326" s="1"/>
      <c r="OEK326" s="1"/>
      <c r="OEL326" s="1"/>
      <c r="OEM326" s="1"/>
      <c r="OEN326" s="1"/>
      <c r="OEO326" s="1"/>
      <c r="OEP326" s="1"/>
      <c r="OEQ326" s="1"/>
      <c r="OER326" s="1"/>
      <c r="OES326" s="1"/>
      <c r="OET326" s="1"/>
      <c r="OEU326" s="1"/>
      <c r="OEV326" s="1"/>
      <c r="OEW326" s="1"/>
      <c r="OEX326" s="1"/>
      <c r="OEY326" s="1"/>
      <c r="OEZ326" s="1"/>
      <c r="OFA326" s="1"/>
      <c r="OFB326" s="1"/>
      <c r="OFC326" s="1"/>
      <c r="OFD326" s="1"/>
      <c r="OFE326" s="1"/>
      <c r="OFF326" s="1"/>
      <c r="OFG326" s="1"/>
      <c r="OFH326" s="1"/>
      <c r="OFI326" s="1"/>
      <c r="OFJ326" s="1"/>
      <c r="OFK326" s="1"/>
      <c r="OFL326" s="1"/>
      <c r="OFM326" s="1"/>
      <c r="OFN326" s="1"/>
      <c r="OFO326" s="1"/>
      <c r="OFP326" s="1"/>
      <c r="OFQ326" s="1"/>
      <c r="OFR326" s="1"/>
      <c r="OFS326" s="1"/>
      <c r="OFT326" s="1"/>
      <c r="OFU326" s="1"/>
      <c r="OFV326" s="1"/>
      <c r="OFW326" s="1"/>
      <c r="OFX326" s="1"/>
      <c r="OFY326" s="1"/>
      <c r="OFZ326" s="1"/>
      <c r="OGA326" s="1"/>
      <c r="OGB326" s="1"/>
      <c r="OGC326" s="1"/>
      <c r="OGD326" s="1"/>
      <c r="OGE326" s="1"/>
      <c r="OGF326" s="1"/>
      <c r="OGG326" s="1"/>
      <c r="OGH326" s="1"/>
      <c r="OGI326" s="1"/>
      <c r="OGJ326" s="1"/>
      <c r="OGK326" s="1"/>
      <c r="OGL326" s="1"/>
      <c r="OGM326" s="1"/>
      <c r="OGN326" s="1"/>
      <c r="OGO326" s="1"/>
      <c r="OGP326" s="1"/>
      <c r="OGQ326" s="1"/>
      <c r="OGR326" s="1"/>
      <c r="OGS326" s="1"/>
      <c r="OGT326" s="1"/>
      <c r="OGU326" s="1"/>
      <c r="OGV326" s="1"/>
      <c r="OGW326" s="1"/>
      <c r="OGX326" s="1"/>
      <c r="OGY326" s="1"/>
      <c r="OGZ326" s="1"/>
      <c r="OHA326" s="1"/>
      <c r="OHB326" s="1"/>
      <c r="OHC326" s="1"/>
      <c r="OHD326" s="1"/>
      <c r="OHE326" s="1"/>
      <c r="OHF326" s="1"/>
      <c r="OHG326" s="1"/>
      <c r="OHH326" s="1"/>
      <c r="OHI326" s="1"/>
      <c r="OHJ326" s="1"/>
      <c r="OHK326" s="1"/>
      <c r="OHL326" s="1"/>
      <c r="OHM326" s="1"/>
      <c r="OHN326" s="1"/>
      <c r="OHO326" s="1"/>
      <c r="OHP326" s="1"/>
      <c r="OHQ326" s="1"/>
      <c r="OHR326" s="1"/>
      <c r="OHS326" s="1"/>
      <c r="OHT326" s="1"/>
      <c r="OHU326" s="1"/>
      <c r="OHV326" s="1"/>
      <c r="OHW326" s="1"/>
      <c r="OHX326" s="1"/>
      <c r="OHY326" s="1"/>
      <c r="OHZ326" s="1"/>
      <c r="OIA326" s="1"/>
      <c r="OIB326" s="1"/>
      <c r="OIC326" s="1"/>
      <c r="OID326" s="1"/>
      <c r="OIE326" s="1"/>
      <c r="OIF326" s="1"/>
      <c r="OIG326" s="1"/>
      <c r="OIH326" s="1"/>
      <c r="OII326" s="1"/>
      <c r="OIJ326" s="1"/>
      <c r="OIK326" s="1"/>
      <c r="OIL326" s="1"/>
      <c r="OIM326" s="1"/>
      <c r="OIN326" s="1"/>
      <c r="OIO326" s="1"/>
      <c r="OIP326" s="1"/>
      <c r="OIQ326" s="1"/>
      <c r="OIR326" s="1"/>
      <c r="OIS326" s="1"/>
      <c r="OIT326" s="1"/>
      <c r="OIU326" s="1"/>
      <c r="OIV326" s="1"/>
      <c r="OIW326" s="1"/>
      <c r="OIX326" s="1"/>
      <c r="OIY326" s="1"/>
      <c r="OIZ326" s="1"/>
      <c r="OJA326" s="1"/>
      <c r="OJB326" s="1"/>
      <c r="OJC326" s="1"/>
      <c r="OJD326" s="1"/>
      <c r="OJE326" s="1"/>
      <c r="OJF326" s="1"/>
      <c r="OJG326" s="1"/>
      <c r="OJH326" s="1"/>
      <c r="OJI326" s="1"/>
      <c r="OJJ326" s="1"/>
      <c r="OJK326" s="1"/>
      <c r="OJL326" s="1"/>
      <c r="OJM326" s="1"/>
      <c r="OJN326" s="1"/>
      <c r="OJO326" s="1"/>
      <c r="OJP326" s="1"/>
      <c r="OJQ326" s="1"/>
      <c r="OJR326" s="1"/>
      <c r="OJS326" s="1"/>
      <c r="OJT326" s="1"/>
      <c r="OJU326" s="1"/>
      <c r="OJV326" s="1"/>
      <c r="OJW326" s="1"/>
      <c r="OJX326" s="1"/>
      <c r="OJY326" s="1"/>
      <c r="OJZ326" s="1"/>
      <c r="OKA326" s="1"/>
      <c r="OKB326" s="1"/>
      <c r="OKC326" s="1"/>
      <c r="OKD326" s="1"/>
      <c r="OKE326" s="1"/>
      <c r="OKF326" s="1"/>
      <c r="OKG326" s="1"/>
      <c r="OKH326" s="1"/>
      <c r="OKI326" s="1"/>
      <c r="OKJ326" s="1"/>
      <c r="OKK326" s="1"/>
      <c r="OKL326" s="1"/>
      <c r="OKM326" s="1"/>
      <c r="OKN326" s="1"/>
      <c r="OKO326" s="1"/>
      <c r="OKP326" s="1"/>
      <c r="OKQ326" s="1"/>
      <c r="OKR326" s="1"/>
      <c r="OKS326" s="1"/>
      <c r="OKT326" s="1"/>
      <c r="OKU326" s="1"/>
      <c r="OKV326" s="1"/>
      <c r="OKW326" s="1"/>
      <c r="OKX326" s="1"/>
      <c r="OKY326" s="1"/>
      <c r="OKZ326" s="1"/>
      <c r="OLA326" s="1"/>
      <c r="OLB326" s="1"/>
      <c r="OLC326" s="1"/>
      <c r="OLD326" s="1"/>
      <c r="OLE326" s="1"/>
      <c r="OLF326" s="1"/>
      <c r="OLG326" s="1"/>
      <c r="OLH326" s="1"/>
      <c r="OLI326" s="1"/>
      <c r="OLJ326" s="1"/>
      <c r="OLK326" s="1"/>
      <c r="OLL326" s="1"/>
      <c r="OLM326" s="1"/>
      <c r="OLN326" s="1"/>
      <c r="OLO326" s="1"/>
      <c r="OLP326" s="1"/>
      <c r="OLQ326" s="1"/>
      <c r="OLR326" s="1"/>
      <c r="OLS326" s="1"/>
      <c r="OLT326" s="1"/>
      <c r="OLU326" s="1"/>
      <c r="OLV326" s="1"/>
      <c r="OLW326" s="1"/>
      <c r="OLX326" s="1"/>
      <c r="OLY326" s="1"/>
      <c r="OLZ326" s="1"/>
      <c r="OMA326" s="1"/>
      <c r="OMB326" s="1"/>
      <c r="OMC326" s="1"/>
      <c r="OMD326" s="1"/>
      <c r="OME326" s="1"/>
      <c r="OMF326" s="1"/>
      <c r="OMG326" s="1"/>
      <c r="OMH326" s="1"/>
      <c r="OMI326" s="1"/>
      <c r="OMJ326" s="1"/>
      <c r="OMK326" s="1"/>
      <c r="OML326" s="1"/>
      <c r="OMM326" s="1"/>
      <c r="OMN326" s="1"/>
      <c r="OMO326" s="1"/>
      <c r="OMP326" s="1"/>
      <c r="OMQ326" s="1"/>
      <c r="OMR326" s="1"/>
      <c r="OMS326" s="1"/>
      <c r="OMT326" s="1"/>
      <c r="OMU326" s="1"/>
      <c r="OMV326" s="1"/>
      <c r="OMW326" s="1"/>
      <c r="OMX326" s="1"/>
      <c r="OMY326" s="1"/>
      <c r="OMZ326" s="1"/>
      <c r="ONA326" s="1"/>
      <c r="ONB326" s="1"/>
      <c r="ONC326" s="1"/>
      <c r="OND326" s="1"/>
      <c r="ONE326" s="1"/>
      <c r="ONF326" s="1"/>
      <c r="ONG326" s="1"/>
      <c r="ONH326" s="1"/>
      <c r="ONI326" s="1"/>
      <c r="ONJ326" s="1"/>
      <c r="ONK326" s="1"/>
      <c r="ONL326" s="1"/>
      <c r="ONM326" s="1"/>
      <c r="ONN326" s="1"/>
      <c r="ONO326" s="1"/>
      <c r="ONP326" s="1"/>
      <c r="ONQ326" s="1"/>
      <c r="ONR326" s="1"/>
      <c r="ONS326" s="1"/>
      <c r="ONT326" s="1"/>
      <c r="ONU326" s="1"/>
      <c r="ONV326" s="1"/>
      <c r="ONW326" s="1"/>
      <c r="ONX326" s="1"/>
      <c r="ONY326" s="1"/>
      <c r="ONZ326" s="1"/>
      <c r="OOA326" s="1"/>
      <c r="OOB326" s="1"/>
      <c r="OOC326" s="1"/>
      <c r="OOD326" s="1"/>
      <c r="OOE326" s="1"/>
      <c r="OOF326" s="1"/>
      <c r="OOG326" s="1"/>
      <c r="OOH326" s="1"/>
      <c r="OOI326" s="1"/>
      <c r="OOJ326" s="1"/>
      <c r="OOK326" s="1"/>
      <c r="OOL326" s="1"/>
      <c r="OOM326" s="1"/>
      <c r="OON326" s="1"/>
      <c r="OOO326" s="1"/>
      <c r="OOP326" s="1"/>
      <c r="OOQ326" s="1"/>
      <c r="OOR326" s="1"/>
      <c r="OOS326" s="1"/>
      <c r="OOT326" s="1"/>
      <c r="OOU326" s="1"/>
      <c r="OOV326" s="1"/>
      <c r="OOW326" s="1"/>
      <c r="OOX326" s="1"/>
      <c r="OOY326" s="1"/>
      <c r="OOZ326" s="1"/>
      <c r="OPA326" s="1"/>
      <c r="OPB326" s="1"/>
      <c r="OPC326" s="1"/>
      <c r="OPD326" s="1"/>
      <c r="OPE326" s="1"/>
      <c r="OPF326" s="1"/>
      <c r="OPG326" s="1"/>
      <c r="OPH326" s="1"/>
      <c r="OPI326" s="1"/>
      <c r="OPJ326" s="1"/>
      <c r="OPK326" s="1"/>
      <c r="OPL326" s="1"/>
      <c r="OPM326" s="1"/>
      <c r="OPN326" s="1"/>
      <c r="OPO326" s="1"/>
      <c r="OPP326" s="1"/>
      <c r="OPQ326" s="1"/>
      <c r="OPR326" s="1"/>
      <c r="OPS326" s="1"/>
      <c r="OPT326" s="1"/>
      <c r="OPU326" s="1"/>
      <c r="OPV326" s="1"/>
      <c r="OPW326" s="1"/>
      <c r="OPX326" s="1"/>
      <c r="OPY326" s="1"/>
      <c r="OPZ326" s="1"/>
      <c r="OQA326" s="1"/>
      <c r="OQB326" s="1"/>
      <c r="OQC326" s="1"/>
      <c r="OQD326" s="1"/>
      <c r="OQE326" s="1"/>
      <c r="OQF326" s="1"/>
      <c r="OQG326" s="1"/>
      <c r="OQH326" s="1"/>
      <c r="OQI326" s="1"/>
      <c r="OQJ326" s="1"/>
      <c r="OQK326" s="1"/>
      <c r="OQL326" s="1"/>
      <c r="OQM326" s="1"/>
      <c r="OQN326" s="1"/>
      <c r="OQO326" s="1"/>
      <c r="OQP326" s="1"/>
      <c r="OQQ326" s="1"/>
      <c r="OQR326" s="1"/>
      <c r="OQS326" s="1"/>
      <c r="OQT326" s="1"/>
      <c r="OQU326" s="1"/>
      <c r="OQV326" s="1"/>
      <c r="OQW326" s="1"/>
      <c r="OQX326" s="1"/>
      <c r="OQY326" s="1"/>
      <c r="OQZ326" s="1"/>
      <c r="ORA326" s="1"/>
      <c r="ORB326" s="1"/>
      <c r="ORC326" s="1"/>
      <c r="ORD326" s="1"/>
      <c r="ORE326" s="1"/>
      <c r="ORF326" s="1"/>
      <c r="ORG326" s="1"/>
      <c r="ORH326" s="1"/>
      <c r="ORI326" s="1"/>
      <c r="ORJ326" s="1"/>
      <c r="ORK326" s="1"/>
      <c r="ORL326" s="1"/>
      <c r="ORM326" s="1"/>
      <c r="ORN326" s="1"/>
      <c r="ORO326" s="1"/>
      <c r="ORP326" s="1"/>
      <c r="ORQ326" s="1"/>
      <c r="ORR326" s="1"/>
      <c r="ORS326" s="1"/>
      <c r="ORT326" s="1"/>
      <c r="ORU326" s="1"/>
      <c r="ORV326" s="1"/>
      <c r="ORW326" s="1"/>
      <c r="ORX326" s="1"/>
      <c r="ORY326" s="1"/>
      <c r="ORZ326" s="1"/>
      <c r="OSA326" s="1"/>
      <c r="OSB326" s="1"/>
      <c r="OSC326" s="1"/>
      <c r="OSD326" s="1"/>
      <c r="OSE326" s="1"/>
      <c r="OSF326" s="1"/>
      <c r="OSG326" s="1"/>
      <c r="OSH326" s="1"/>
      <c r="OSI326" s="1"/>
      <c r="OSJ326" s="1"/>
      <c r="OSK326" s="1"/>
      <c r="OSL326" s="1"/>
      <c r="OSM326" s="1"/>
      <c r="OSN326" s="1"/>
      <c r="OSO326" s="1"/>
      <c r="OSP326" s="1"/>
      <c r="OSQ326" s="1"/>
      <c r="OSR326" s="1"/>
      <c r="OSS326" s="1"/>
      <c r="OST326" s="1"/>
      <c r="OSU326" s="1"/>
      <c r="OSV326" s="1"/>
      <c r="OSW326" s="1"/>
      <c r="OSX326" s="1"/>
      <c r="OSY326" s="1"/>
      <c r="OSZ326" s="1"/>
      <c r="OTA326" s="1"/>
      <c r="OTB326" s="1"/>
      <c r="OTC326" s="1"/>
      <c r="OTD326" s="1"/>
      <c r="OTE326" s="1"/>
      <c r="OTF326" s="1"/>
      <c r="OTG326" s="1"/>
      <c r="OTH326" s="1"/>
      <c r="OTI326" s="1"/>
      <c r="OTJ326" s="1"/>
      <c r="OTK326" s="1"/>
      <c r="OTL326" s="1"/>
      <c r="OTM326" s="1"/>
      <c r="OTN326" s="1"/>
      <c r="OTO326" s="1"/>
      <c r="OTP326" s="1"/>
      <c r="OTQ326" s="1"/>
      <c r="OTR326" s="1"/>
      <c r="OTS326" s="1"/>
      <c r="OTT326" s="1"/>
      <c r="OTU326" s="1"/>
      <c r="OTV326" s="1"/>
      <c r="OTW326" s="1"/>
      <c r="OTX326" s="1"/>
      <c r="OTY326" s="1"/>
      <c r="OTZ326" s="1"/>
      <c r="OUA326" s="1"/>
      <c r="OUB326" s="1"/>
      <c r="OUC326" s="1"/>
      <c r="OUD326" s="1"/>
      <c r="OUE326" s="1"/>
      <c r="OUF326" s="1"/>
      <c r="OUG326" s="1"/>
      <c r="OUH326" s="1"/>
      <c r="OUI326" s="1"/>
      <c r="OUJ326" s="1"/>
      <c r="OUK326" s="1"/>
      <c r="OUL326" s="1"/>
      <c r="OUM326" s="1"/>
      <c r="OUN326" s="1"/>
      <c r="OUO326" s="1"/>
      <c r="OUP326" s="1"/>
      <c r="OUQ326" s="1"/>
      <c r="OUR326" s="1"/>
      <c r="OUS326" s="1"/>
      <c r="OUT326" s="1"/>
      <c r="OUU326" s="1"/>
      <c r="OUV326" s="1"/>
      <c r="OUW326" s="1"/>
      <c r="OUX326" s="1"/>
      <c r="OUY326" s="1"/>
      <c r="OUZ326" s="1"/>
      <c r="OVA326" s="1"/>
      <c r="OVB326" s="1"/>
      <c r="OVC326" s="1"/>
      <c r="OVD326" s="1"/>
      <c r="OVE326" s="1"/>
      <c r="OVF326" s="1"/>
      <c r="OVG326" s="1"/>
      <c r="OVH326" s="1"/>
      <c r="OVI326" s="1"/>
      <c r="OVJ326" s="1"/>
      <c r="OVK326" s="1"/>
      <c r="OVL326" s="1"/>
      <c r="OVM326" s="1"/>
      <c r="OVN326" s="1"/>
      <c r="OVO326" s="1"/>
      <c r="OVP326" s="1"/>
      <c r="OVQ326" s="1"/>
      <c r="OVR326" s="1"/>
      <c r="OVS326" s="1"/>
      <c r="OVT326" s="1"/>
      <c r="OVU326" s="1"/>
      <c r="OVV326" s="1"/>
      <c r="OVW326" s="1"/>
      <c r="OVX326" s="1"/>
      <c r="OVY326" s="1"/>
      <c r="OVZ326" s="1"/>
      <c r="OWA326" s="1"/>
      <c r="OWB326" s="1"/>
      <c r="OWC326" s="1"/>
      <c r="OWD326" s="1"/>
      <c r="OWE326" s="1"/>
      <c r="OWF326" s="1"/>
      <c r="OWG326" s="1"/>
      <c r="OWH326" s="1"/>
      <c r="OWI326" s="1"/>
      <c r="OWJ326" s="1"/>
      <c r="OWK326" s="1"/>
      <c r="OWL326" s="1"/>
      <c r="OWM326" s="1"/>
      <c r="OWN326" s="1"/>
      <c r="OWO326" s="1"/>
      <c r="OWP326" s="1"/>
      <c r="OWQ326" s="1"/>
      <c r="OWR326" s="1"/>
      <c r="OWS326" s="1"/>
      <c r="OWT326" s="1"/>
      <c r="OWU326" s="1"/>
      <c r="OWV326" s="1"/>
      <c r="OWW326" s="1"/>
      <c r="OWX326" s="1"/>
      <c r="OWY326" s="1"/>
      <c r="OWZ326" s="1"/>
      <c r="OXA326" s="1"/>
      <c r="OXB326" s="1"/>
      <c r="OXC326" s="1"/>
      <c r="OXD326" s="1"/>
      <c r="OXE326" s="1"/>
      <c r="OXF326" s="1"/>
      <c r="OXG326" s="1"/>
      <c r="OXH326" s="1"/>
      <c r="OXI326" s="1"/>
      <c r="OXJ326" s="1"/>
      <c r="OXK326" s="1"/>
      <c r="OXL326" s="1"/>
      <c r="OXM326" s="1"/>
      <c r="OXN326" s="1"/>
      <c r="OXO326" s="1"/>
      <c r="OXP326" s="1"/>
      <c r="OXQ326" s="1"/>
      <c r="OXR326" s="1"/>
      <c r="OXS326" s="1"/>
      <c r="OXT326" s="1"/>
      <c r="OXU326" s="1"/>
      <c r="OXV326" s="1"/>
      <c r="OXW326" s="1"/>
      <c r="OXX326" s="1"/>
      <c r="OXY326" s="1"/>
      <c r="OXZ326" s="1"/>
      <c r="OYA326" s="1"/>
      <c r="OYB326" s="1"/>
      <c r="OYC326" s="1"/>
      <c r="OYD326" s="1"/>
      <c r="OYE326" s="1"/>
      <c r="OYF326" s="1"/>
      <c r="OYG326" s="1"/>
      <c r="OYH326" s="1"/>
      <c r="OYI326" s="1"/>
      <c r="OYJ326" s="1"/>
      <c r="OYK326" s="1"/>
      <c r="OYL326" s="1"/>
      <c r="OYM326" s="1"/>
      <c r="OYN326" s="1"/>
      <c r="OYO326" s="1"/>
      <c r="OYP326" s="1"/>
      <c r="OYQ326" s="1"/>
      <c r="OYR326" s="1"/>
      <c r="OYS326" s="1"/>
      <c r="OYT326" s="1"/>
      <c r="OYU326" s="1"/>
      <c r="OYV326" s="1"/>
      <c r="OYW326" s="1"/>
      <c r="OYX326" s="1"/>
      <c r="OYY326" s="1"/>
      <c r="OYZ326" s="1"/>
      <c r="OZA326" s="1"/>
      <c r="OZB326" s="1"/>
      <c r="OZC326" s="1"/>
      <c r="OZD326" s="1"/>
      <c r="OZE326" s="1"/>
      <c r="OZF326" s="1"/>
      <c r="OZG326" s="1"/>
      <c r="OZH326" s="1"/>
      <c r="OZI326" s="1"/>
      <c r="OZJ326" s="1"/>
      <c r="OZK326" s="1"/>
      <c r="OZL326" s="1"/>
      <c r="OZM326" s="1"/>
      <c r="OZN326" s="1"/>
      <c r="OZO326" s="1"/>
      <c r="OZP326" s="1"/>
      <c r="OZQ326" s="1"/>
      <c r="OZR326" s="1"/>
      <c r="OZS326" s="1"/>
      <c r="OZT326" s="1"/>
      <c r="OZU326" s="1"/>
      <c r="OZV326" s="1"/>
      <c r="OZW326" s="1"/>
      <c r="OZX326" s="1"/>
      <c r="OZY326" s="1"/>
      <c r="OZZ326" s="1"/>
      <c r="PAA326" s="1"/>
      <c r="PAB326" s="1"/>
      <c r="PAC326" s="1"/>
      <c r="PAD326" s="1"/>
      <c r="PAE326" s="1"/>
      <c r="PAF326" s="1"/>
      <c r="PAG326" s="1"/>
      <c r="PAH326" s="1"/>
      <c r="PAI326" s="1"/>
      <c r="PAJ326" s="1"/>
      <c r="PAK326" s="1"/>
      <c r="PAL326" s="1"/>
      <c r="PAM326" s="1"/>
      <c r="PAN326" s="1"/>
      <c r="PAO326" s="1"/>
      <c r="PAP326" s="1"/>
      <c r="PAQ326" s="1"/>
      <c r="PAR326" s="1"/>
      <c r="PAS326" s="1"/>
      <c r="PAT326" s="1"/>
      <c r="PAU326" s="1"/>
      <c r="PAV326" s="1"/>
      <c r="PAW326" s="1"/>
      <c r="PAX326" s="1"/>
      <c r="PAY326" s="1"/>
      <c r="PAZ326" s="1"/>
      <c r="PBA326" s="1"/>
      <c r="PBB326" s="1"/>
      <c r="PBC326" s="1"/>
      <c r="PBD326" s="1"/>
      <c r="PBE326" s="1"/>
      <c r="PBF326" s="1"/>
      <c r="PBG326" s="1"/>
      <c r="PBH326" s="1"/>
      <c r="PBI326" s="1"/>
      <c r="PBJ326" s="1"/>
      <c r="PBK326" s="1"/>
      <c r="PBL326" s="1"/>
      <c r="PBM326" s="1"/>
      <c r="PBN326" s="1"/>
      <c r="PBO326" s="1"/>
      <c r="PBP326" s="1"/>
      <c r="PBQ326" s="1"/>
      <c r="PBR326" s="1"/>
      <c r="PBS326" s="1"/>
      <c r="PBT326" s="1"/>
      <c r="PBU326" s="1"/>
      <c r="PBV326" s="1"/>
      <c r="PBW326" s="1"/>
      <c r="PBX326" s="1"/>
      <c r="PBY326" s="1"/>
      <c r="PBZ326" s="1"/>
      <c r="PCA326" s="1"/>
      <c r="PCB326" s="1"/>
      <c r="PCC326" s="1"/>
      <c r="PCD326" s="1"/>
      <c r="PCE326" s="1"/>
      <c r="PCF326" s="1"/>
      <c r="PCG326" s="1"/>
      <c r="PCH326" s="1"/>
      <c r="PCI326" s="1"/>
      <c r="PCJ326" s="1"/>
      <c r="PCK326" s="1"/>
      <c r="PCL326" s="1"/>
      <c r="PCM326" s="1"/>
      <c r="PCN326" s="1"/>
      <c r="PCO326" s="1"/>
      <c r="PCP326" s="1"/>
      <c r="PCQ326" s="1"/>
      <c r="PCR326" s="1"/>
      <c r="PCS326" s="1"/>
      <c r="PCT326" s="1"/>
      <c r="PCU326" s="1"/>
      <c r="PCV326" s="1"/>
      <c r="PCW326" s="1"/>
      <c r="PCX326" s="1"/>
      <c r="PCY326" s="1"/>
      <c r="PCZ326" s="1"/>
      <c r="PDA326" s="1"/>
      <c r="PDB326" s="1"/>
      <c r="PDC326" s="1"/>
      <c r="PDD326" s="1"/>
      <c r="PDE326" s="1"/>
      <c r="PDF326" s="1"/>
      <c r="PDG326" s="1"/>
      <c r="PDH326" s="1"/>
      <c r="PDI326" s="1"/>
      <c r="PDJ326" s="1"/>
      <c r="PDK326" s="1"/>
      <c r="PDL326" s="1"/>
      <c r="PDM326" s="1"/>
      <c r="PDN326" s="1"/>
      <c r="PDO326" s="1"/>
      <c r="PDP326" s="1"/>
      <c r="PDQ326" s="1"/>
      <c r="PDR326" s="1"/>
      <c r="PDS326" s="1"/>
      <c r="PDT326" s="1"/>
      <c r="PDU326" s="1"/>
      <c r="PDV326" s="1"/>
      <c r="PDW326" s="1"/>
      <c r="PDX326" s="1"/>
      <c r="PDY326" s="1"/>
      <c r="PDZ326" s="1"/>
      <c r="PEA326" s="1"/>
      <c r="PEB326" s="1"/>
      <c r="PEC326" s="1"/>
      <c r="PED326" s="1"/>
      <c r="PEE326" s="1"/>
      <c r="PEF326" s="1"/>
      <c r="PEG326" s="1"/>
      <c r="PEH326" s="1"/>
      <c r="PEI326" s="1"/>
      <c r="PEJ326" s="1"/>
      <c r="PEK326" s="1"/>
      <c r="PEL326" s="1"/>
      <c r="PEM326" s="1"/>
      <c r="PEN326" s="1"/>
      <c r="PEO326" s="1"/>
      <c r="PEP326" s="1"/>
      <c r="PEQ326" s="1"/>
      <c r="PER326" s="1"/>
      <c r="PES326" s="1"/>
      <c r="PET326" s="1"/>
      <c r="PEU326" s="1"/>
      <c r="PEV326" s="1"/>
      <c r="PEW326" s="1"/>
      <c r="PEX326" s="1"/>
      <c r="PEY326" s="1"/>
      <c r="PEZ326" s="1"/>
      <c r="PFA326" s="1"/>
      <c r="PFB326" s="1"/>
      <c r="PFC326" s="1"/>
      <c r="PFD326" s="1"/>
      <c r="PFE326" s="1"/>
      <c r="PFF326" s="1"/>
      <c r="PFG326" s="1"/>
      <c r="PFH326" s="1"/>
      <c r="PFI326" s="1"/>
      <c r="PFJ326" s="1"/>
      <c r="PFK326" s="1"/>
      <c r="PFL326" s="1"/>
      <c r="PFM326" s="1"/>
      <c r="PFN326" s="1"/>
      <c r="PFO326" s="1"/>
      <c r="PFP326" s="1"/>
      <c r="PFQ326" s="1"/>
      <c r="PFR326" s="1"/>
      <c r="PFS326" s="1"/>
      <c r="PFT326" s="1"/>
      <c r="PFU326" s="1"/>
      <c r="PFV326" s="1"/>
      <c r="PFW326" s="1"/>
      <c r="PFX326" s="1"/>
      <c r="PFY326" s="1"/>
      <c r="PFZ326" s="1"/>
      <c r="PGA326" s="1"/>
      <c r="PGB326" s="1"/>
      <c r="PGC326" s="1"/>
      <c r="PGD326" s="1"/>
      <c r="PGE326" s="1"/>
      <c r="PGF326" s="1"/>
      <c r="PGG326" s="1"/>
      <c r="PGH326" s="1"/>
      <c r="PGI326" s="1"/>
      <c r="PGJ326" s="1"/>
      <c r="PGK326" s="1"/>
      <c r="PGL326" s="1"/>
      <c r="PGM326" s="1"/>
      <c r="PGN326" s="1"/>
      <c r="PGO326" s="1"/>
      <c r="PGP326" s="1"/>
      <c r="PGQ326" s="1"/>
      <c r="PGR326" s="1"/>
      <c r="PGS326" s="1"/>
      <c r="PGT326" s="1"/>
      <c r="PGU326" s="1"/>
      <c r="PGV326" s="1"/>
      <c r="PGW326" s="1"/>
      <c r="PGX326" s="1"/>
      <c r="PGY326" s="1"/>
      <c r="PGZ326" s="1"/>
      <c r="PHA326" s="1"/>
      <c r="PHB326" s="1"/>
      <c r="PHC326" s="1"/>
      <c r="PHD326" s="1"/>
      <c r="PHE326" s="1"/>
      <c r="PHF326" s="1"/>
      <c r="PHG326" s="1"/>
      <c r="PHH326" s="1"/>
      <c r="PHI326" s="1"/>
      <c r="PHJ326" s="1"/>
      <c r="PHK326" s="1"/>
      <c r="PHL326" s="1"/>
      <c r="PHM326" s="1"/>
      <c r="PHN326" s="1"/>
      <c r="PHO326" s="1"/>
      <c r="PHP326" s="1"/>
      <c r="PHQ326" s="1"/>
      <c r="PHR326" s="1"/>
      <c r="PHS326" s="1"/>
      <c r="PHT326" s="1"/>
      <c r="PHU326" s="1"/>
      <c r="PHV326" s="1"/>
      <c r="PHW326" s="1"/>
      <c r="PHX326" s="1"/>
      <c r="PHY326" s="1"/>
      <c r="PHZ326" s="1"/>
      <c r="PIA326" s="1"/>
      <c r="PIB326" s="1"/>
      <c r="PIC326" s="1"/>
      <c r="PID326" s="1"/>
      <c r="PIE326" s="1"/>
      <c r="PIF326" s="1"/>
      <c r="PIG326" s="1"/>
      <c r="PIH326" s="1"/>
      <c r="PII326" s="1"/>
      <c r="PIJ326" s="1"/>
      <c r="PIK326" s="1"/>
      <c r="PIL326" s="1"/>
      <c r="PIM326" s="1"/>
      <c r="PIN326" s="1"/>
      <c r="PIO326" s="1"/>
      <c r="PIP326" s="1"/>
      <c r="PIQ326" s="1"/>
      <c r="PIR326" s="1"/>
      <c r="PIS326" s="1"/>
      <c r="PIT326" s="1"/>
      <c r="PIU326" s="1"/>
      <c r="PIV326" s="1"/>
      <c r="PIW326" s="1"/>
      <c r="PIX326" s="1"/>
      <c r="PIY326" s="1"/>
      <c r="PIZ326" s="1"/>
      <c r="PJA326" s="1"/>
      <c r="PJB326" s="1"/>
      <c r="PJC326" s="1"/>
      <c r="PJD326" s="1"/>
      <c r="PJE326" s="1"/>
      <c r="PJF326" s="1"/>
      <c r="PJG326" s="1"/>
      <c r="PJH326" s="1"/>
      <c r="PJI326" s="1"/>
      <c r="PJJ326" s="1"/>
      <c r="PJK326" s="1"/>
      <c r="PJL326" s="1"/>
      <c r="PJM326" s="1"/>
      <c r="PJN326" s="1"/>
      <c r="PJO326" s="1"/>
      <c r="PJP326" s="1"/>
      <c r="PJQ326" s="1"/>
      <c r="PJR326" s="1"/>
      <c r="PJS326" s="1"/>
      <c r="PJT326" s="1"/>
      <c r="PJU326" s="1"/>
      <c r="PJV326" s="1"/>
      <c r="PJW326" s="1"/>
      <c r="PJX326" s="1"/>
      <c r="PJY326" s="1"/>
      <c r="PJZ326" s="1"/>
      <c r="PKA326" s="1"/>
      <c r="PKB326" s="1"/>
      <c r="PKC326" s="1"/>
      <c r="PKD326" s="1"/>
      <c r="PKE326" s="1"/>
      <c r="PKF326" s="1"/>
      <c r="PKG326" s="1"/>
      <c r="PKH326" s="1"/>
      <c r="PKI326" s="1"/>
      <c r="PKJ326" s="1"/>
      <c r="PKK326" s="1"/>
      <c r="PKL326" s="1"/>
      <c r="PKM326" s="1"/>
      <c r="PKN326" s="1"/>
      <c r="PKO326" s="1"/>
      <c r="PKP326" s="1"/>
      <c r="PKQ326" s="1"/>
      <c r="PKR326" s="1"/>
      <c r="PKS326" s="1"/>
      <c r="PKT326" s="1"/>
      <c r="PKU326" s="1"/>
      <c r="PKV326" s="1"/>
      <c r="PKW326" s="1"/>
      <c r="PKX326" s="1"/>
      <c r="PKY326" s="1"/>
      <c r="PKZ326" s="1"/>
      <c r="PLA326" s="1"/>
      <c r="PLB326" s="1"/>
      <c r="PLC326" s="1"/>
      <c r="PLD326" s="1"/>
      <c r="PLE326" s="1"/>
      <c r="PLF326" s="1"/>
      <c r="PLG326" s="1"/>
      <c r="PLH326" s="1"/>
      <c r="PLI326" s="1"/>
      <c r="PLJ326" s="1"/>
      <c r="PLK326" s="1"/>
      <c r="PLL326" s="1"/>
      <c r="PLM326" s="1"/>
      <c r="PLN326" s="1"/>
      <c r="PLO326" s="1"/>
      <c r="PLP326" s="1"/>
      <c r="PLQ326" s="1"/>
      <c r="PLR326" s="1"/>
      <c r="PLS326" s="1"/>
      <c r="PLT326" s="1"/>
      <c r="PLU326" s="1"/>
      <c r="PLV326" s="1"/>
      <c r="PLW326" s="1"/>
      <c r="PLX326" s="1"/>
      <c r="PLY326" s="1"/>
      <c r="PLZ326" s="1"/>
      <c r="PMA326" s="1"/>
      <c r="PMB326" s="1"/>
      <c r="PMC326" s="1"/>
      <c r="PMD326" s="1"/>
      <c r="PME326" s="1"/>
      <c r="PMF326" s="1"/>
      <c r="PMG326" s="1"/>
      <c r="PMH326" s="1"/>
      <c r="PMI326" s="1"/>
      <c r="PMJ326" s="1"/>
      <c r="PMK326" s="1"/>
      <c r="PML326" s="1"/>
      <c r="PMM326" s="1"/>
      <c r="PMN326" s="1"/>
      <c r="PMO326" s="1"/>
      <c r="PMP326" s="1"/>
      <c r="PMQ326" s="1"/>
      <c r="PMR326" s="1"/>
      <c r="PMS326" s="1"/>
      <c r="PMT326" s="1"/>
      <c r="PMU326" s="1"/>
      <c r="PMV326" s="1"/>
      <c r="PMW326" s="1"/>
      <c r="PMX326" s="1"/>
      <c r="PMY326" s="1"/>
      <c r="PMZ326" s="1"/>
      <c r="PNA326" s="1"/>
      <c r="PNB326" s="1"/>
      <c r="PNC326" s="1"/>
      <c r="PND326" s="1"/>
      <c r="PNE326" s="1"/>
      <c r="PNF326" s="1"/>
      <c r="PNG326" s="1"/>
      <c r="PNH326" s="1"/>
      <c r="PNI326" s="1"/>
      <c r="PNJ326" s="1"/>
      <c r="PNK326" s="1"/>
      <c r="PNL326" s="1"/>
      <c r="PNM326" s="1"/>
      <c r="PNN326" s="1"/>
      <c r="PNO326" s="1"/>
      <c r="PNP326" s="1"/>
      <c r="PNQ326" s="1"/>
      <c r="PNR326" s="1"/>
      <c r="PNS326" s="1"/>
      <c r="PNT326" s="1"/>
      <c r="PNU326" s="1"/>
      <c r="PNV326" s="1"/>
      <c r="PNW326" s="1"/>
      <c r="PNX326" s="1"/>
      <c r="PNY326" s="1"/>
      <c r="PNZ326" s="1"/>
      <c r="POA326" s="1"/>
      <c r="POB326" s="1"/>
      <c r="POC326" s="1"/>
      <c r="POD326" s="1"/>
      <c r="POE326" s="1"/>
      <c r="POF326" s="1"/>
      <c r="POG326" s="1"/>
      <c r="POH326" s="1"/>
      <c r="POI326" s="1"/>
      <c r="POJ326" s="1"/>
      <c r="POK326" s="1"/>
      <c r="POL326" s="1"/>
      <c r="POM326" s="1"/>
      <c r="PON326" s="1"/>
      <c r="POO326" s="1"/>
      <c r="POP326" s="1"/>
      <c r="POQ326" s="1"/>
      <c r="POR326" s="1"/>
      <c r="POS326" s="1"/>
      <c r="POT326" s="1"/>
      <c r="POU326" s="1"/>
      <c r="POV326" s="1"/>
      <c r="POW326" s="1"/>
      <c r="POX326" s="1"/>
      <c r="POY326" s="1"/>
      <c r="POZ326" s="1"/>
      <c r="PPA326" s="1"/>
      <c r="PPB326" s="1"/>
      <c r="PPC326" s="1"/>
      <c r="PPD326" s="1"/>
      <c r="PPE326" s="1"/>
      <c r="PPF326" s="1"/>
      <c r="PPG326" s="1"/>
      <c r="PPH326" s="1"/>
      <c r="PPI326" s="1"/>
      <c r="PPJ326" s="1"/>
      <c r="PPK326" s="1"/>
      <c r="PPL326" s="1"/>
      <c r="PPM326" s="1"/>
      <c r="PPN326" s="1"/>
      <c r="PPO326" s="1"/>
      <c r="PPP326" s="1"/>
      <c r="PPQ326" s="1"/>
      <c r="PPR326" s="1"/>
      <c r="PPS326" s="1"/>
      <c r="PPT326" s="1"/>
      <c r="PPU326" s="1"/>
      <c r="PPV326" s="1"/>
      <c r="PPW326" s="1"/>
      <c r="PPX326" s="1"/>
      <c r="PPY326" s="1"/>
      <c r="PPZ326" s="1"/>
      <c r="PQA326" s="1"/>
      <c r="PQB326" s="1"/>
      <c r="PQC326" s="1"/>
      <c r="PQD326" s="1"/>
      <c r="PQE326" s="1"/>
      <c r="PQF326" s="1"/>
      <c r="PQG326" s="1"/>
      <c r="PQH326" s="1"/>
      <c r="PQI326" s="1"/>
      <c r="PQJ326" s="1"/>
      <c r="PQK326" s="1"/>
      <c r="PQL326" s="1"/>
      <c r="PQM326" s="1"/>
      <c r="PQN326" s="1"/>
      <c r="PQO326" s="1"/>
      <c r="PQP326" s="1"/>
      <c r="PQQ326" s="1"/>
      <c r="PQR326" s="1"/>
      <c r="PQS326" s="1"/>
      <c r="PQT326" s="1"/>
      <c r="PQU326" s="1"/>
      <c r="PQV326" s="1"/>
      <c r="PQW326" s="1"/>
      <c r="PQX326" s="1"/>
      <c r="PQY326" s="1"/>
      <c r="PQZ326" s="1"/>
      <c r="PRA326" s="1"/>
      <c r="PRB326" s="1"/>
      <c r="PRC326" s="1"/>
      <c r="PRD326" s="1"/>
      <c r="PRE326" s="1"/>
      <c r="PRF326" s="1"/>
      <c r="PRG326" s="1"/>
      <c r="PRH326" s="1"/>
      <c r="PRI326" s="1"/>
      <c r="PRJ326" s="1"/>
      <c r="PRK326" s="1"/>
      <c r="PRL326" s="1"/>
      <c r="PRM326" s="1"/>
      <c r="PRN326" s="1"/>
      <c r="PRO326" s="1"/>
      <c r="PRP326" s="1"/>
      <c r="PRQ326" s="1"/>
      <c r="PRR326" s="1"/>
      <c r="PRS326" s="1"/>
      <c r="PRT326" s="1"/>
      <c r="PRU326" s="1"/>
      <c r="PRV326" s="1"/>
      <c r="PRW326" s="1"/>
      <c r="PRX326" s="1"/>
      <c r="PRY326" s="1"/>
      <c r="PRZ326" s="1"/>
      <c r="PSA326" s="1"/>
      <c r="PSB326" s="1"/>
      <c r="PSC326" s="1"/>
      <c r="PSD326" s="1"/>
      <c r="PSE326" s="1"/>
      <c r="PSF326" s="1"/>
      <c r="PSG326" s="1"/>
      <c r="PSH326" s="1"/>
      <c r="PSI326" s="1"/>
      <c r="PSJ326" s="1"/>
      <c r="PSK326" s="1"/>
      <c r="PSL326" s="1"/>
      <c r="PSM326" s="1"/>
      <c r="PSN326" s="1"/>
      <c r="PSO326" s="1"/>
      <c r="PSP326" s="1"/>
      <c r="PSQ326" s="1"/>
      <c r="PSR326" s="1"/>
      <c r="PSS326" s="1"/>
      <c r="PST326" s="1"/>
      <c r="PSU326" s="1"/>
      <c r="PSV326" s="1"/>
      <c r="PSW326" s="1"/>
      <c r="PSX326" s="1"/>
      <c r="PSY326" s="1"/>
      <c r="PSZ326" s="1"/>
      <c r="PTA326" s="1"/>
      <c r="PTB326" s="1"/>
      <c r="PTC326" s="1"/>
      <c r="PTD326" s="1"/>
      <c r="PTE326" s="1"/>
      <c r="PTF326" s="1"/>
      <c r="PTG326" s="1"/>
      <c r="PTH326" s="1"/>
      <c r="PTI326" s="1"/>
      <c r="PTJ326" s="1"/>
      <c r="PTK326" s="1"/>
      <c r="PTL326" s="1"/>
      <c r="PTM326" s="1"/>
      <c r="PTN326" s="1"/>
      <c r="PTO326" s="1"/>
      <c r="PTP326" s="1"/>
      <c r="PTQ326" s="1"/>
      <c r="PTR326" s="1"/>
      <c r="PTS326" s="1"/>
      <c r="PTT326" s="1"/>
      <c r="PTU326" s="1"/>
      <c r="PTV326" s="1"/>
      <c r="PTW326" s="1"/>
      <c r="PTX326" s="1"/>
      <c r="PTY326" s="1"/>
      <c r="PTZ326" s="1"/>
      <c r="PUA326" s="1"/>
      <c r="PUB326" s="1"/>
      <c r="PUC326" s="1"/>
      <c r="PUD326" s="1"/>
      <c r="PUE326" s="1"/>
      <c r="PUF326" s="1"/>
      <c r="PUG326" s="1"/>
      <c r="PUH326" s="1"/>
      <c r="PUI326" s="1"/>
      <c r="PUJ326" s="1"/>
      <c r="PUK326" s="1"/>
      <c r="PUL326" s="1"/>
      <c r="PUM326" s="1"/>
      <c r="PUN326" s="1"/>
      <c r="PUO326" s="1"/>
      <c r="PUP326" s="1"/>
      <c r="PUQ326" s="1"/>
      <c r="PUR326" s="1"/>
      <c r="PUS326" s="1"/>
      <c r="PUT326" s="1"/>
      <c r="PUU326" s="1"/>
      <c r="PUV326" s="1"/>
      <c r="PUW326" s="1"/>
      <c r="PUX326" s="1"/>
      <c r="PUY326" s="1"/>
      <c r="PUZ326" s="1"/>
      <c r="PVA326" s="1"/>
      <c r="PVB326" s="1"/>
      <c r="PVC326" s="1"/>
      <c r="PVD326" s="1"/>
      <c r="PVE326" s="1"/>
      <c r="PVF326" s="1"/>
      <c r="PVG326" s="1"/>
      <c r="PVH326" s="1"/>
      <c r="PVI326" s="1"/>
      <c r="PVJ326" s="1"/>
      <c r="PVK326" s="1"/>
      <c r="PVL326" s="1"/>
      <c r="PVM326" s="1"/>
      <c r="PVN326" s="1"/>
      <c r="PVO326" s="1"/>
      <c r="PVP326" s="1"/>
      <c r="PVQ326" s="1"/>
      <c r="PVR326" s="1"/>
      <c r="PVS326" s="1"/>
      <c r="PVT326" s="1"/>
      <c r="PVU326" s="1"/>
      <c r="PVV326" s="1"/>
      <c r="PVW326" s="1"/>
      <c r="PVX326" s="1"/>
      <c r="PVY326" s="1"/>
      <c r="PVZ326" s="1"/>
      <c r="PWA326" s="1"/>
      <c r="PWB326" s="1"/>
      <c r="PWC326" s="1"/>
      <c r="PWD326" s="1"/>
      <c r="PWE326" s="1"/>
      <c r="PWF326" s="1"/>
      <c r="PWG326" s="1"/>
      <c r="PWH326" s="1"/>
      <c r="PWI326" s="1"/>
      <c r="PWJ326" s="1"/>
      <c r="PWK326" s="1"/>
      <c r="PWL326" s="1"/>
      <c r="PWM326" s="1"/>
      <c r="PWN326" s="1"/>
      <c r="PWO326" s="1"/>
      <c r="PWP326" s="1"/>
      <c r="PWQ326" s="1"/>
      <c r="PWR326" s="1"/>
      <c r="PWS326" s="1"/>
      <c r="PWT326" s="1"/>
      <c r="PWU326" s="1"/>
      <c r="PWV326" s="1"/>
      <c r="PWW326" s="1"/>
      <c r="PWX326" s="1"/>
      <c r="PWY326" s="1"/>
      <c r="PWZ326" s="1"/>
      <c r="PXA326" s="1"/>
      <c r="PXB326" s="1"/>
      <c r="PXC326" s="1"/>
      <c r="PXD326" s="1"/>
      <c r="PXE326" s="1"/>
      <c r="PXF326" s="1"/>
      <c r="PXG326" s="1"/>
      <c r="PXH326" s="1"/>
      <c r="PXI326" s="1"/>
      <c r="PXJ326" s="1"/>
      <c r="PXK326" s="1"/>
      <c r="PXL326" s="1"/>
      <c r="PXM326" s="1"/>
      <c r="PXN326" s="1"/>
      <c r="PXO326" s="1"/>
      <c r="PXP326" s="1"/>
      <c r="PXQ326" s="1"/>
      <c r="PXR326" s="1"/>
      <c r="PXS326" s="1"/>
      <c r="PXT326" s="1"/>
      <c r="PXU326" s="1"/>
      <c r="PXV326" s="1"/>
      <c r="PXW326" s="1"/>
      <c r="PXX326" s="1"/>
      <c r="PXY326" s="1"/>
      <c r="PXZ326" s="1"/>
      <c r="PYA326" s="1"/>
      <c r="PYB326" s="1"/>
      <c r="PYC326" s="1"/>
      <c r="PYD326" s="1"/>
      <c r="PYE326" s="1"/>
      <c r="PYF326" s="1"/>
      <c r="PYG326" s="1"/>
      <c r="PYH326" s="1"/>
      <c r="PYI326" s="1"/>
      <c r="PYJ326" s="1"/>
      <c r="PYK326" s="1"/>
      <c r="PYL326" s="1"/>
      <c r="PYM326" s="1"/>
      <c r="PYN326" s="1"/>
      <c r="PYO326" s="1"/>
      <c r="PYP326" s="1"/>
      <c r="PYQ326" s="1"/>
      <c r="PYR326" s="1"/>
      <c r="PYS326" s="1"/>
      <c r="PYT326" s="1"/>
      <c r="PYU326" s="1"/>
      <c r="PYV326" s="1"/>
      <c r="PYW326" s="1"/>
      <c r="PYX326" s="1"/>
      <c r="PYY326" s="1"/>
      <c r="PYZ326" s="1"/>
      <c r="PZA326" s="1"/>
      <c r="PZB326" s="1"/>
      <c r="PZC326" s="1"/>
      <c r="PZD326" s="1"/>
      <c r="PZE326" s="1"/>
      <c r="PZF326" s="1"/>
      <c r="PZG326" s="1"/>
      <c r="PZH326" s="1"/>
      <c r="PZI326" s="1"/>
      <c r="PZJ326" s="1"/>
      <c r="PZK326" s="1"/>
      <c r="PZL326" s="1"/>
      <c r="PZM326" s="1"/>
      <c r="PZN326" s="1"/>
      <c r="PZO326" s="1"/>
      <c r="PZP326" s="1"/>
      <c r="PZQ326" s="1"/>
      <c r="PZR326" s="1"/>
      <c r="PZS326" s="1"/>
      <c r="PZT326" s="1"/>
      <c r="PZU326" s="1"/>
      <c r="PZV326" s="1"/>
      <c r="PZW326" s="1"/>
      <c r="PZX326" s="1"/>
      <c r="PZY326" s="1"/>
      <c r="PZZ326" s="1"/>
      <c r="QAA326" s="1"/>
      <c r="QAB326" s="1"/>
      <c r="QAC326" s="1"/>
      <c r="QAD326" s="1"/>
      <c r="QAE326" s="1"/>
      <c r="QAF326" s="1"/>
      <c r="QAG326" s="1"/>
      <c r="QAH326" s="1"/>
      <c r="QAI326" s="1"/>
      <c r="QAJ326" s="1"/>
      <c r="QAK326" s="1"/>
      <c r="QAL326" s="1"/>
      <c r="QAM326" s="1"/>
      <c r="QAN326" s="1"/>
      <c r="QAO326" s="1"/>
      <c r="QAP326" s="1"/>
      <c r="QAQ326" s="1"/>
      <c r="QAR326" s="1"/>
      <c r="QAS326" s="1"/>
      <c r="QAT326" s="1"/>
      <c r="QAU326" s="1"/>
      <c r="QAV326" s="1"/>
      <c r="QAW326" s="1"/>
      <c r="QAX326" s="1"/>
      <c r="QAY326" s="1"/>
      <c r="QAZ326" s="1"/>
      <c r="QBA326" s="1"/>
      <c r="QBB326" s="1"/>
      <c r="QBC326" s="1"/>
      <c r="QBD326" s="1"/>
      <c r="QBE326" s="1"/>
      <c r="QBF326" s="1"/>
      <c r="QBG326" s="1"/>
      <c r="QBH326" s="1"/>
      <c r="QBI326" s="1"/>
      <c r="QBJ326" s="1"/>
      <c r="QBK326" s="1"/>
      <c r="QBL326" s="1"/>
      <c r="QBM326" s="1"/>
      <c r="QBN326" s="1"/>
      <c r="QBO326" s="1"/>
      <c r="QBP326" s="1"/>
      <c r="QBQ326" s="1"/>
      <c r="QBR326" s="1"/>
      <c r="QBS326" s="1"/>
      <c r="QBT326" s="1"/>
      <c r="QBU326" s="1"/>
      <c r="QBV326" s="1"/>
      <c r="QBW326" s="1"/>
      <c r="QBX326" s="1"/>
      <c r="QBY326" s="1"/>
      <c r="QBZ326" s="1"/>
      <c r="QCA326" s="1"/>
      <c r="QCB326" s="1"/>
      <c r="QCC326" s="1"/>
      <c r="QCD326" s="1"/>
      <c r="QCE326" s="1"/>
      <c r="QCF326" s="1"/>
      <c r="QCG326" s="1"/>
      <c r="QCH326" s="1"/>
      <c r="QCI326" s="1"/>
      <c r="QCJ326" s="1"/>
      <c r="QCK326" s="1"/>
      <c r="QCL326" s="1"/>
      <c r="QCM326" s="1"/>
      <c r="QCN326" s="1"/>
      <c r="QCO326" s="1"/>
      <c r="QCP326" s="1"/>
      <c r="QCQ326" s="1"/>
      <c r="QCR326" s="1"/>
      <c r="QCS326" s="1"/>
      <c r="QCT326" s="1"/>
      <c r="QCU326" s="1"/>
      <c r="QCV326" s="1"/>
      <c r="QCW326" s="1"/>
      <c r="QCX326" s="1"/>
      <c r="QCY326" s="1"/>
      <c r="QCZ326" s="1"/>
      <c r="QDA326" s="1"/>
      <c r="QDB326" s="1"/>
      <c r="QDC326" s="1"/>
      <c r="QDD326" s="1"/>
      <c r="QDE326" s="1"/>
      <c r="QDF326" s="1"/>
      <c r="QDG326" s="1"/>
      <c r="QDH326" s="1"/>
      <c r="QDI326" s="1"/>
      <c r="QDJ326" s="1"/>
      <c r="QDK326" s="1"/>
      <c r="QDL326" s="1"/>
      <c r="QDM326" s="1"/>
      <c r="QDN326" s="1"/>
      <c r="QDO326" s="1"/>
      <c r="QDP326" s="1"/>
      <c r="QDQ326" s="1"/>
      <c r="QDR326" s="1"/>
      <c r="QDS326" s="1"/>
      <c r="QDT326" s="1"/>
      <c r="QDU326" s="1"/>
      <c r="QDV326" s="1"/>
      <c r="QDW326" s="1"/>
      <c r="QDX326" s="1"/>
      <c r="QDY326" s="1"/>
      <c r="QDZ326" s="1"/>
      <c r="QEA326" s="1"/>
      <c r="QEB326" s="1"/>
      <c r="QEC326" s="1"/>
      <c r="QED326" s="1"/>
      <c r="QEE326" s="1"/>
      <c r="QEF326" s="1"/>
      <c r="QEG326" s="1"/>
      <c r="QEH326" s="1"/>
      <c r="QEI326" s="1"/>
      <c r="QEJ326" s="1"/>
      <c r="QEK326" s="1"/>
      <c r="QEL326" s="1"/>
      <c r="QEM326" s="1"/>
      <c r="QEN326" s="1"/>
      <c r="QEO326" s="1"/>
      <c r="QEP326" s="1"/>
      <c r="QEQ326" s="1"/>
      <c r="QER326" s="1"/>
      <c r="QES326" s="1"/>
      <c r="QET326" s="1"/>
      <c r="QEU326" s="1"/>
      <c r="QEV326" s="1"/>
      <c r="QEW326" s="1"/>
      <c r="QEX326" s="1"/>
      <c r="QEY326" s="1"/>
      <c r="QEZ326" s="1"/>
      <c r="QFA326" s="1"/>
      <c r="QFB326" s="1"/>
      <c r="QFC326" s="1"/>
      <c r="QFD326" s="1"/>
      <c r="QFE326" s="1"/>
      <c r="QFF326" s="1"/>
      <c r="QFG326" s="1"/>
      <c r="QFH326" s="1"/>
      <c r="QFI326" s="1"/>
      <c r="QFJ326" s="1"/>
      <c r="QFK326" s="1"/>
      <c r="QFL326" s="1"/>
      <c r="QFM326" s="1"/>
      <c r="QFN326" s="1"/>
      <c r="QFO326" s="1"/>
      <c r="QFP326" s="1"/>
      <c r="QFQ326" s="1"/>
      <c r="QFR326" s="1"/>
      <c r="QFS326" s="1"/>
      <c r="QFT326" s="1"/>
      <c r="QFU326" s="1"/>
      <c r="QFV326" s="1"/>
      <c r="QFW326" s="1"/>
      <c r="QFX326" s="1"/>
      <c r="QFY326" s="1"/>
      <c r="QFZ326" s="1"/>
      <c r="QGA326" s="1"/>
      <c r="QGB326" s="1"/>
      <c r="QGC326" s="1"/>
      <c r="QGD326" s="1"/>
      <c r="QGE326" s="1"/>
      <c r="QGF326" s="1"/>
      <c r="QGG326" s="1"/>
      <c r="QGH326" s="1"/>
      <c r="QGI326" s="1"/>
      <c r="QGJ326" s="1"/>
      <c r="QGK326" s="1"/>
      <c r="QGL326" s="1"/>
      <c r="QGM326" s="1"/>
      <c r="QGN326" s="1"/>
      <c r="QGO326" s="1"/>
      <c r="QGP326" s="1"/>
      <c r="QGQ326" s="1"/>
      <c r="QGR326" s="1"/>
      <c r="QGS326" s="1"/>
      <c r="QGT326" s="1"/>
      <c r="QGU326" s="1"/>
      <c r="QGV326" s="1"/>
      <c r="QGW326" s="1"/>
      <c r="QGX326" s="1"/>
      <c r="QGY326" s="1"/>
      <c r="QGZ326" s="1"/>
      <c r="QHA326" s="1"/>
      <c r="QHB326" s="1"/>
      <c r="QHC326" s="1"/>
      <c r="QHD326" s="1"/>
      <c r="QHE326" s="1"/>
      <c r="QHF326" s="1"/>
      <c r="QHG326" s="1"/>
      <c r="QHH326" s="1"/>
      <c r="QHI326" s="1"/>
      <c r="QHJ326" s="1"/>
      <c r="QHK326" s="1"/>
      <c r="QHL326" s="1"/>
      <c r="QHM326" s="1"/>
      <c r="QHN326" s="1"/>
      <c r="QHO326" s="1"/>
      <c r="QHP326" s="1"/>
      <c r="QHQ326" s="1"/>
      <c r="QHR326" s="1"/>
      <c r="QHS326" s="1"/>
      <c r="QHT326" s="1"/>
      <c r="QHU326" s="1"/>
      <c r="QHV326" s="1"/>
      <c r="QHW326" s="1"/>
      <c r="QHX326" s="1"/>
      <c r="QHY326" s="1"/>
      <c r="QHZ326" s="1"/>
      <c r="QIA326" s="1"/>
      <c r="QIB326" s="1"/>
      <c r="QIC326" s="1"/>
      <c r="QID326" s="1"/>
      <c r="QIE326" s="1"/>
      <c r="QIF326" s="1"/>
      <c r="QIG326" s="1"/>
      <c r="QIH326" s="1"/>
      <c r="QII326" s="1"/>
      <c r="QIJ326" s="1"/>
      <c r="QIK326" s="1"/>
      <c r="QIL326" s="1"/>
      <c r="QIM326" s="1"/>
      <c r="QIN326" s="1"/>
      <c r="QIO326" s="1"/>
      <c r="QIP326" s="1"/>
      <c r="QIQ326" s="1"/>
      <c r="QIR326" s="1"/>
      <c r="QIS326" s="1"/>
      <c r="QIT326" s="1"/>
      <c r="QIU326" s="1"/>
      <c r="QIV326" s="1"/>
      <c r="QIW326" s="1"/>
      <c r="QIX326" s="1"/>
      <c r="QIY326" s="1"/>
      <c r="QIZ326" s="1"/>
      <c r="QJA326" s="1"/>
      <c r="QJB326" s="1"/>
      <c r="QJC326" s="1"/>
      <c r="QJD326" s="1"/>
      <c r="QJE326" s="1"/>
      <c r="QJF326" s="1"/>
      <c r="QJG326" s="1"/>
      <c r="QJH326" s="1"/>
      <c r="QJI326" s="1"/>
      <c r="QJJ326" s="1"/>
      <c r="QJK326" s="1"/>
      <c r="QJL326" s="1"/>
      <c r="QJM326" s="1"/>
      <c r="QJN326" s="1"/>
      <c r="QJO326" s="1"/>
      <c r="QJP326" s="1"/>
      <c r="QJQ326" s="1"/>
      <c r="QJR326" s="1"/>
      <c r="QJS326" s="1"/>
      <c r="QJT326" s="1"/>
      <c r="QJU326" s="1"/>
      <c r="QJV326" s="1"/>
      <c r="QJW326" s="1"/>
      <c r="QJX326" s="1"/>
      <c r="QJY326" s="1"/>
      <c r="QJZ326" s="1"/>
      <c r="QKA326" s="1"/>
      <c r="QKB326" s="1"/>
      <c r="QKC326" s="1"/>
      <c r="QKD326" s="1"/>
      <c r="QKE326" s="1"/>
      <c r="QKF326" s="1"/>
      <c r="QKG326" s="1"/>
      <c r="QKH326" s="1"/>
      <c r="QKI326" s="1"/>
      <c r="QKJ326" s="1"/>
      <c r="QKK326" s="1"/>
      <c r="QKL326" s="1"/>
      <c r="QKM326" s="1"/>
      <c r="QKN326" s="1"/>
      <c r="QKO326" s="1"/>
      <c r="QKP326" s="1"/>
      <c r="QKQ326" s="1"/>
      <c r="QKR326" s="1"/>
      <c r="QKS326" s="1"/>
      <c r="QKT326" s="1"/>
      <c r="QKU326" s="1"/>
      <c r="QKV326" s="1"/>
      <c r="QKW326" s="1"/>
      <c r="QKX326" s="1"/>
      <c r="QKY326" s="1"/>
      <c r="QKZ326" s="1"/>
      <c r="QLA326" s="1"/>
      <c r="QLB326" s="1"/>
      <c r="QLC326" s="1"/>
      <c r="QLD326" s="1"/>
      <c r="QLE326" s="1"/>
      <c r="QLF326" s="1"/>
      <c r="QLG326" s="1"/>
      <c r="QLH326" s="1"/>
      <c r="QLI326" s="1"/>
      <c r="QLJ326" s="1"/>
      <c r="QLK326" s="1"/>
      <c r="QLL326" s="1"/>
      <c r="QLM326" s="1"/>
      <c r="QLN326" s="1"/>
      <c r="QLO326" s="1"/>
      <c r="QLP326" s="1"/>
      <c r="QLQ326" s="1"/>
      <c r="QLR326" s="1"/>
      <c r="QLS326" s="1"/>
      <c r="QLT326" s="1"/>
      <c r="QLU326" s="1"/>
      <c r="QLV326" s="1"/>
      <c r="QLW326" s="1"/>
      <c r="QLX326" s="1"/>
      <c r="QLY326" s="1"/>
      <c r="QLZ326" s="1"/>
      <c r="QMA326" s="1"/>
      <c r="QMB326" s="1"/>
      <c r="QMC326" s="1"/>
      <c r="QMD326" s="1"/>
      <c r="QME326" s="1"/>
      <c r="QMF326" s="1"/>
      <c r="QMG326" s="1"/>
      <c r="QMH326" s="1"/>
      <c r="QMI326" s="1"/>
      <c r="QMJ326" s="1"/>
      <c r="QMK326" s="1"/>
      <c r="QML326" s="1"/>
      <c r="QMM326" s="1"/>
      <c r="QMN326" s="1"/>
      <c r="QMO326" s="1"/>
      <c r="QMP326" s="1"/>
      <c r="QMQ326" s="1"/>
      <c r="QMR326" s="1"/>
      <c r="QMS326" s="1"/>
      <c r="QMT326" s="1"/>
      <c r="QMU326" s="1"/>
      <c r="QMV326" s="1"/>
      <c r="QMW326" s="1"/>
      <c r="QMX326" s="1"/>
      <c r="QMY326" s="1"/>
      <c r="QMZ326" s="1"/>
      <c r="QNA326" s="1"/>
      <c r="QNB326" s="1"/>
      <c r="QNC326" s="1"/>
      <c r="QND326" s="1"/>
      <c r="QNE326" s="1"/>
      <c r="QNF326" s="1"/>
      <c r="QNG326" s="1"/>
      <c r="QNH326" s="1"/>
      <c r="QNI326" s="1"/>
      <c r="QNJ326" s="1"/>
      <c r="QNK326" s="1"/>
      <c r="QNL326" s="1"/>
      <c r="QNM326" s="1"/>
      <c r="QNN326" s="1"/>
      <c r="QNO326" s="1"/>
      <c r="QNP326" s="1"/>
      <c r="QNQ326" s="1"/>
      <c r="QNR326" s="1"/>
      <c r="QNS326" s="1"/>
      <c r="QNT326" s="1"/>
      <c r="QNU326" s="1"/>
      <c r="QNV326" s="1"/>
      <c r="QNW326" s="1"/>
      <c r="QNX326" s="1"/>
      <c r="QNY326" s="1"/>
      <c r="QNZ326" s="1"/>
      <c r="QOA326" s="1"/>
      <c r="QOB326" s="1"/>
      <c r="QOC326" s="1"/>
      <c r="QOD326" s="1"/>
      <c r="QOE326" s="1"/>
      <c r="QOF326" s="1"/>
      <c r="QOG326" s="1"/>
      <c r="QOH326" s="1"/>
      <c r="QOI326" s="1"/>
      <c r="QOJ326" s="1"/>
      <c r="QOK326" s="1"/>
      <c r="QOL326" s="1"/>
      <c r="QOM326" s="1"/>
      <c r="QON326" s="1"/>
      <c r="QOO326" s="1"/>
      <c r="QOP326" s="1"/>
      <c r="QOQ326" s="1"/>
      <c r="QOR326" s="1"/>
      <c r="QOS326" s="1"/>
      <c r="QOT326" s="1"/>
      <c r="QOU326" s="1"/>
      <c r="QOV326" s="1"/>
      <c r="QOW326" s="1"/>
      <c r="QOX326" s="1"/>
      <c r="QOY326" s="1"/>
      <c r="QOZ326" s="1"/>
      <c r="QPA326" s="1"/>
      <c r="QPB326" s="1"/>
      <c r="QPC326" s="1"/>
      <c r="QPD326" s="1"/>
      <c r="QPE326" s="1"/>
      <c r="QPF326" s="1"/>
      <c r="QPG326" s="1"/>
      <c r="QPH326" s="1"/>
      <c r="QPI326" s="1"/>
      <c r="QPJ326" s="1"/>
      <c r="QPK326" s="1"/>
      <c r="QPL326" s="1"/>
      <c r="QPM326" s="1"/>
      <c r="QPN326" s="1"/>
      <c r="QPO326" s="1"/>
      <c r="QPP326" s="1"/>
      <c r="QPQ326" s="1"/>
      <c r="QPR326" s="1"/>
      <c r="QPS326" s="1"/>
      <c r="QPT326" s="1"/>
      <c r="QPU326" s="1"/>
      <c r="QPV326" s="1"/>
      <c r="QPW326" s="1"/>
      <c r="QPX326" s="1"/>
      <c r="QPY326" s="1"/>
      <c r="QPZ326" s="1"/>
      <c r="QQA326" s="1"/>
      <c r="QQB326" s="1"/>
      <c r="QQC326" s="1"/>
      <c r="QQD326" s="1"/>
      <c r="QQE326" s="1"/>
      <c r="QQF326" s="1"/>
      <c r="QQG326" s="1"/>
      <c r="QQH326" s="1"/>
      <c r="QQI326" s="1"/>
      <c r="QQJ326" s="1"/>
      <c r="QQK326" s="1"/>
      <c r="QQL326" s="1"/>
      <c r="QQM326" s="1"/>
      <c r="QQN326" s="1"/>
      <c r="QQO326" s="1"/>
      <c r="QQP326" s="1"/>
      <c r="QQQ326" s="1"/>
      <c r="QQR326" s="1"/>
      <c r="QQS326" s="1"/>
      <c r="QQT326" s="1"/>
      <c r="QQU326" s="1"/>
      <c r="QQV326" s="1"/>
      <c r="QQW326" s="1"/>
      <c r="QQX326" s="1"/>
      <c r="QQY326" s="1"/>
      <c r="QQZ326" s="1"/>
      <c r="QRA326" s="1"/>
      <c r="QRB326" s="1"/>
      <c r="QRC326" s="1"/>
      <c r="QRD326" s="1"/>
      <c r="QRE326" s="1"/>
      <c r="QRF326" s="1"/>
      <c r="QRG326" s="1"/>
      <c r="QRH326" s="1"/>
      <c r="QRI326" s="1"/>
      <c r="QRJ326" s="1"/>
      <c r="QRK326" s="1"/>
      <c r="QRL326" s="1"/>
      <c r="QRM326" s="1"/>
      <c r="QRN326" s="1"/>
      <c r="QRO326" s="1"/>
      <c r="QRP326" s="1"/>
      <c r="QRQ326" s="1"/>
      <c r="QRR326" s="1"/>
      <c r="QRS326" s="1"/>
      <c r="QRT326" s="1"/>
      <c r="QRU326" s="1"/>
      <c r="QRV326" s="1"/>
      <c r="QRW326" s="1"/>
      <c r="QRX326" s="1"/>
      <c r="QRY326" s="1"/>
      <c r="QRZ326" s="1"/>
      <c r="QSA326" s="1"/>
      <c r="QSB326" s="1"/>
      <c r="QSC326" s="1"/>
      <c r="QSD326" s="1"/>
      <c r="QSE326" s="1"/>
      <c r="QSF326" s="1"/>
      <c r="QSG326" s="1"/>
      <c r="QSH326" s="1"/>
      <c r="QSI326" s="1"/>
      <c r="QSJ326" s="1"/>
      <c r="QSK326" s="1"/>
      <c r="QSL326" s="1"/>
      <c r="QSM326" s="1"/>
      <c r="QSN326" s="1"/>
      <c r="QSO326" s="1"/>
      <c r="QSP326" s="1"/>
      <c r="QSQ326" s="1"/>
      <c r="QSR326" s="1"/>
      <c r="QSS326" s="1"/>
      <c r="QST326" s="1"/>
      <c r="QSU326" s="1"/>
      <c r="QSV326" s="1"/>
      <c r="QSW326" s="1"/>
      <c r="QSX326" s="1"/>
      <c r="QSY326" s="1"/>
      <c r="QSZ326" s="1"/>
      <c r="QTA326" s="1"/>
      <c r="QTB326" s="1"/>
      <c r="QTC326" s="1"/>
      <c r="QTD326" s="1"/>
      <c r="QTE326" s="1"/>
      <c r="QTF326" s="1"/>
      <c r="QTG326" s="1"/>
      <c r="QTH326" s="1"/>
      <c r="QTI326" s="1"/>
      <c r="QTJ326" s="1"/>
      <c r="QTK326" s="1"/>
      <c r="QTL326" s="1"/>
      <c r="QTM326" s="1"/>
      <c r="QTN326" s="1"/>
      <c r="QTO326" s="1"/>
      <c r="QTP326" s="1"/>
      <c r="QTQ326" s="1"/>
      <c r="QTR326" s="1"/>
      <c r="QTS326" s="1"/>
      <c r="QTT326" s="1"/>
      <c r="QTU326" s="1"/>
      <c r="QTV326" s="1"/>
      <c r="QTW326" s="1"/>
      <c r="QTX326" s="1"/>
      <c r="QTY326" s="1"/>
      <c r="QTZ326" s="1"/>
      <c r="QUA326" s="1"/>
      <c r="QUB326" s="1"/>
      <c r="QUC326" s="1"/>
      <c r="QUD326" s="1"/>
      <c r="QUE326" s="1"/>
      <c r="QUF326" s="1"/>
      <c r="QUG326" s="1"/>
      <c r="QUH326" s="1"/>
      <c r="QUI326" s="1"/>
      <c r="QUJ326" s="1"/>
      <c r="QUK326" s="1"/>
      <c r="QUL326" s="1"/>
      <c r="QUM326" s="1"/>
      <c r="QUN326" s="1"/>
      <c r="QUO326" s="1"/>
      <c r="QUP326" s="1"/>
      <c r="QUQ326" s="1"/>
      <c r="QUR326" s="1"/>
      <c r="QUS326" s="1"/>
      <c r="QUT326" s="1"/>
      <c r="QUU326" s="1"/>
      <c r="QUV326" s="1"/>
      <c r="QUW326" s="1"/>
      <c r="QUX326" s="1"/>
      <c r="QUY326" s="1"/>
      <c r="QUZ326" s="1"/>
      <c r="QVA326" s="1"/>
      <c r="QVB326" s="1"/>
      <c r="QVC326" s="1"/>
      <c r="QVD326" s="1"/>
      <c r="QVE326" s="1"/>
      <c r="QVF326" s="1"/>
      <c r="QVG326" s="1"/>
      <c r="QVH326" s="1"/>
      <c r="QVI326" s="1"/>
      <c r="QVJ326" s="1"/>
      <c r="QVK326" s="1"/>
      <c r="QVL326" s="1"/>
      <c r="QVM326" s="1"/>
      <c r="QVN326" s="1"/>
      <c r="QVO326" s="1"/>
      <c r="QVP326" s="1"/>
      <c r="QVQ326" s="1"/>
      <c r="QVR326" s="1"/>
      <c r="QVS326" s="1"/>
      <c r="QVT326" s="1"/>
      <c r="QVU326" s="1"/>
      <c r="QVV326" s="1"/>
      <c r="QVW326" s="1"/>
      <c r="QVX326" s="1"/>
      <c r="QVY326" s="1"/>
      <c r="QVZ326" s="1"/>
      <c r="QWA326" s="1"/>
      <c r="QWB326" s="1"/>
      <c r="QWC326" s="1"/>
      <c r="QWD326" s="1"/>
      <c r="QWE326" s="1"/>
      <c r="QWF326" s="1"/>
      <c r="QWG326" s="1"/>
      <c r="QWH326" s="1"/>
      <c r="QWI326" s="1"/>
      <c r="QWJ326" s="1"/>
      <c r="QWK326" s="1"/>
      <c r="QWL326" s="1"/>
      <c r="QWM326" s="1"/>
      <c r="QWN326" s="1"/>
      <c r="QWO326" s="1"/>
      <c r="QWP326" s="1"/>
      <c r="QWQ326" s="1"/>
      <c r="QWR326" s="1"/>
      <c r="QWS326" s="1"/>
      <c r="QWT326" s="1"/>
      <c r="QWU326" s="1"/>
      <c r="QWV326" s="1"/>
      <c r="QWW326" s="1"/>
      <c r="QWX326" s="1"/>
      <c r="QWY326" s="1"/>
      <c r="QWZ326" s="1"/>
      <c r="QXA326" s="1"/>
      <c r="QXB326" s="1"/>
      <c r="QXC326" s="1"/>
      <c r="QXD326" s="1"/>
      <c r="QXE326" s="1"/>
      <c r="QXF326" s="1"/>
      <c r="QXG326" s="1"/>
      <c r="QXH326" s="1"/>
      <c r="QXI326" s="1"/>
      <c r="QXJ326" s="1"/>
      <c r="QXK326" s="1"/>
      <c r="QXL326" s="1"/>
      <c r="QXM326" s="1"/>
      <c r="QXN326" s="1"/>
      <c r="QXO326" s="1"/>
      <c r="QXP326" s="1"/>
      <c r="QXQ326" s="1"/>
      <c r="QXR326" s="1"/>
      <c r="QXS326" s="1"/>
      <c r="QXT326" s="1"/>
      <c r="QXU326" s="1"/>
      <c r="QXV326" s="1"/>
      <c r="QXW326" s="1"/>
      <c r="QXX326" s="1"/>
      <c r="QXY326" s="1"/>
      <c r="QXZ326" s="1"/>
      <c r="QYA326" s="1"/>
      <c r="QYB326" s="1"/>
      <c r="QYC326" s="1"/>
      <c r="QYD326" s="1"/>
      <c r="QYE326" s="1"/>
      <c r="QYF326" s="1"/>
      <c r="QYG326" s="1"/>
      <c r="QYH326" s="1"/>
      <c r="QYI326" s="1"/>
      <c r="QYJ326" s="1"/>
      <c r="QYK326" s="1"/>
      <c r="QYL326" s="1"/>
      <c r="QYM326" s="1"/>
      <c r="QYN326" s="1"/>
      <c r="QYO326" s="1"/>
      <c r="QYP326" s="1"/>
      <c r="QYQ326" s="1"/>
      <c r="QYR326" s="1"/>
      <c r="QYS326" s="1"/>
      <c r="QYT326" s="1"/>
      <c r="QYU326" s="1"/>
      <c r="QYV326" s="1"/>
      <c r="QYW326" s="1"/>
      <c r="QYX326" s="1"/>
      <c r="QYY326" s="1"/>
      <c r="QYZ326" s="1"/>
      <c r="QZA326" s="1"/>
      <c r="QZB326" s="1"/>
      <c r="QZC326" s="1"/>
      <c r="QZD326" s="1"/>
      <c r="QZE326" s="1"/>
      <c r="QZF326" s="1"/>
      <c r="QZG326" s="1"/>
      <c r="QZH326" s="1"/>
      <c r="QZI326" s="1"/>
      <c r="QZJ326" s="1"/>
      <c r="QZK326" s="1"/>
      <c r="QZL326" s="1"/>
      <c r="QZM326" s="1"/>
      <c r="QZN326" s="1"/>
      <c r="QZO326" s="1"/>
      <c r="QZP326" s="1"/>
      <c r="QZQ326" s="1"/>
      <c r="QZR326" s="1"/>
      <c r="QZS326" s="1"/>
      <c r="QZT326" s="1"/>
      <c r="QZU326" s="1"/>
      <c r="QZV326" s="1"/>
      <c r="QZW326" s="1"/>
      <c r="QZX326" s="1"/>
      <c r="QZY326" s="1"/>
      <c r="QZZ326" s="1"/>
      <c r="RAA326" s="1"/>
      <c r="RAB326" s="1"/>
      <c r="RAC326" s="1"/>
      <c r="RAD326" s="1"/>
      <c r="RAE326" s="1"/>
      <c r="RAF326" s="1"/>
      <c r="RAG326" s="1"/>
      <c r="RAH326" s="1"/>
      <c r="RAI326" s="1"/>
      <c r="RAJ326" s="1"/>
      <c r="RAK326" s="1"/>
      <c r="RAL326" s="1"/>
      <c r="RAM326" s="1"/>
      <c r="RAN326" s="1"/>
      <c r="RAO326" s="1"/>
      <c r="RAP326" s="1"/>
      <c r="RAQ326" s="1"/>
      <c r="RAR326" s="1"/>
      <c r="RAS326" s="1"/>
      <c r="RAT326" s="1"/>
      <c r="RAU326" s="1"/>
      <c r="RAV326" s="1"/>
      <c r="RAW326" s="1"/>
      <c r="RAX326" s="1"/>
      <c r="RAY326" s="1"/>
      <c r="RAZ326" s="1"/>
      <c r="RBA326" s="1"/>
      <c r="RBB326" s="1"/>
      <c r="RBC326" s="1"/>
      <c r="RBD326" s="1"/>
      <c r="RBE326" s="1"/>
      <c r="RBF326" s="1"/>
      <c r="RBG326" s="1"/>
      <c r="RBH326" s="1"/>
      <c r="RBI326" s="1"/>
      <c r="RBJ326" s="1"/>
      <c r="RBK326" s="1"/>
      <c r="RBL326" s="1"/>
      <c r="RBM326" s="1"/>
      <c r="RBN326" s="1"/>
      <c r="RBO326" s="1"/>
      <c r="RBP326" s="1"/>
      <c r="RBQ326" s="1"/>
      <c r="RBR326" s="1"/>
      <c r="RBS326" s="1"/>
      <c r="RBT326" s="1"/>
      <c r="RBU326" s="1"/>
      <c r="RBV326" s="1"/>
      <c r="RBW326" s="1"/>
      <c r="RBX326" s="1"/>
      <c r="RBY326" s="1"/>
      <c r="RBZ326" s="1"/>
      <c r="RCA326" s="1"/>
      <c r="RCB326" s="1"/>
      <c r="RCC326" s="1"/>
      <c r="RCD326" s="1"/>
      <c r="RCE326" s="1"/>
      <c r="RCF326" s="1"/>
      <c r="RCG326" s="1"/>
      <c r="RCH326" s="1"/>
      <c r="RCI326" s="1"/>
      <c r="RCJ326" s="1"/>
      <c r="RCK326" s="1"/>
      <c r="RCL326" s="1"/>
      <c r="RCM326" s="1"/>
      <c r="RCN326" s="1"/>
      <c r="RCO326" s="1"/>
      <c r="RCP326" s="1"/>
      <c r="RCQ326" s="1"/>
      <c r="RCR326" s="1"/>
      <c r="RCS326" s="1"/>
      <c r="RCT326" s="1"/>
      <c r="RCU326" s="1"/>
      <c r="RCV326" s="1"/>
      <c r="RCW326" s="1"/>
      <c r="RCX326" s="1"/>
      <c r="RCY326" s="1"/>
      <c r="RCZ326" s="1"/>
      <c r="RDA326" s="1"/>
      <c r="RDB326" s="1"/>
      <c r="RDC326" s="1"/>
      <c r="RDD326" s="1"/>
      <c r="RDE326" s="1"/>
      <c r="RDF326" s="1"/>
      <c r="RDG326" s="1"/>
      <c r="RDH326" s="1"/>
      <c r="RDI326" s="1"/>
      <c r="RDJ326" s="1"/>
      <c r="RDK326" s="1"/>
      <c r="RDL326" s="1"/>
      <c r="RDM326" s="1"/>
      <c r="RDN326" s="1"/>
      <c r="RDO326" s="1"/>
      <c r="RDP326" s="1"/>
      <c r="RDQ326" s="1"/>
      <c r="RDR326" s="1"/>
      <c r="RDS326" s="1"/>
      <c r="RDT326" s="1"/>
      <c r="RDU326" s="1"/>
      <c r="RDV326" s="1"/>
      <c r="RDW326" s="1"/>
      <c r="RDX326" s="1"/>
      <c r="RDY326" s="1"/>
      <c r="RDZ326" s="1"/>
      <c r="REA326" s="1"/>
      <c r="REB326" s="1"/>
      <c r="REC326" s="1"/>
      <c r="RED326" s="1"/>
      <c r="REE326" s="1"/>
      <c r="REF326" s="1"/>
      <c r="REG326" s="1"/>
      <c r="REH326" s="1"/>
      <c r="REI326" s="1"/>
      <c r="REJ326" s="1"/>
      <c r="REK326" s="1"/>
      <c r="REL326" s="1"/>
      <c r="REM326" s="1"/>
      <c r="REN326" s="1"/>
      <c r="REO326" s="1"/>
      <c r="REP326" s="1"/>
      <c r="REQ326" s="1"/>
      <c r="RER326" s="1"/>
      <c r="RES326" s="1"/>
      <c r="RET326" s="1"/>
      <c r="REU326" s="1"/>
      <c r="REV326" s="1"/>
      <c r="REW326" s="1"/>
      <c r="REX326" s="1"/>
      <c r="REY326" s="1"/>
      <c r="REZ326" s="1"/>
      <c r="RFA326" s="1"/>
      <c r="RFB326" s="1"/>
      <c r="RFC326" s="1"/>
      <c r="RFD326" s="1"/>
      <c r="RFE326" s="1"/>
      <c r="RFF326" s="1"/>
      <c r="RFG326" s="1"/>
      <c r="RFH326" s="1"/>
      <c r="RFI326" s="1"/>
      <c r="RFJ326" s="1"/>
      <c r="RFK326" s="1"/>
      <c r="RFL326" s="1"/>
      <c r="RFM326" s="1"/>
      <c r="RFN326" s="1"/>
      <c r="RFO326" s="1"/>
      <c r="RFP326" s="1"/>
      <c r="RFQ326" s="1"/>
      <c r="RFR326" s="1"/>
      <c r="RFS326" s="1"/>
      <c r="RFT326" s="1"/>
      <c r="RFU326" s="1"/>
      <c r="RFV326" s="1"/>
      <c r="RFW326" s="1"/>
      <c r="RFX326" s="1"/>
      <c r="RFY326" s="1"/>
      <c r="RFZ326" s="1"/>
      <c r="RGA326" s="1"/>
      <c r="RGB326" s="1"/>
      <c r="RGC326" s="1"/>
      <c r="RGD326" s="1"/>
      <c r="RGE326" s="1"/>
      <c r="RGF326" s="1"/>
      <c r="RGG326" s="1"/>
      <c r="RGH326" s="1"/>
      <c r="RGI326" s="1"/>
      <c r="RGJ326" s="1"/>
      <c r="RGK326" s="1"/>
      <c r="RGL326" s="1"/>
      <c r="RGM326" s="1"/>
      <c r="RGN326" s="1"/>
      <c r="RGO326" s="1"/>
      <c r="RGP326" s="1"/>
      <c r="RGQ326" s="1"/>
      <c r="RGR326" s="1"/>
      <c r="RGS326" s="1"/>
      <c r="RGT326" s="1"/>
      <c r="RGU326" s="1"/>
      <c r="RGV326" s="1"/>
      <c r="RGW326" s="1"/>
      <c r="RGX326" s="1"/>
      <c r="RGY326" s="1"/>
      <c r="RGZ326" s="1"/>
      <c r="RHA326" s="1"/>
      <c r="RHB326" s="1"/>
      <c r="RHC326" s="1"/>
      <c r="RHD326" s="1"/>
      <c r="RHE326" s="1"/>
      <c r="RHF326" s="1"/>
      <c r="RHG326" s="1"/>
      <c r="RHH326" s="1"/>
      <c r="RHI326" s="1"/>
      <c r="RHJ326" s="1"/>
      <c r="RHK326" s="1"/>
      <c r="RHL326" s="1"/>
      <c r="RHM326" s="1"/>
      <c r="RHN326" s="1"/>
      <c r="RHO326" s="1"/>
      <c r="RHP326" s="1"/>
      <c r="RHQ326" s="1"/>
      <c r="RHR326" s="1"/>
      <c r="RHS326" s="1"/>
      <c r="RHT326" s="1"/>
      <c r="RHU326" s="1"/>
      <c r="RHV326" s="1"/>
      <c r="RHW326" s="1"/>
      <c r="RHX326" s="1"/>
      <c r="RHY326" s="1"/>
      <c r="RHZ326" s="1"/>
      <c r="RIA326" s="1"/>
      <c r="RIB326" s="1"/>
      <c r="RIC326" s="1"/>
      <c r="RID326" s="1"/>
      <c r="RIE326" s="1"/>
      <c r="RIF326" s="1"/>
      <c r="RIG326" s="1"/>
      <c r="RIH326" s="1"/>
      <c r="RII326" s="1"/>
      <c r="RIJ326" s="1"/>
      <c r="RIK326" s="1"/>
      <c r="RIL326" s="1"/>
      <c r="RIM326" s="1"/>
      <c r="RIN326" s="1"/>
      <c r="RIO326" s="1"/>
      <c r="RIP326" s="1"/>
      <c r="RIQ326" s="1"/>
      <c r="RIR326" s="1"/>
      <c r="RIS326" s="1"/>
      <c r="RIT326" s="1"/>
      <c r="RIU326" s="1"/>
      <c r="RIV326" s="1"/>
      <c r="RIW326" s="1"/>
      <c r="RIX326" s="1"/>
      <c r="RIY326" s="1"/>
      <c r="RIZ326" s="1"/>
      <c r="RJA326" s="1"/>
      <c r="RJB326" s="1"/>
      <c r="RJC326" s="1"/>
      <c r="RJD326" s="1"/>
      <c r="RJE326" s="1"/>
      <c r="RJF326" s="1"/>
      <c r="RJG326" s="1"/>
      <c r="RJH326" s="1"/>
      <c r="RJI326" s="1"/>
      <c r="RJJ326" s="1"/>
      <c r="RJK326" s="1"/>
      <c r="RJL326" s="1"/>
      <c r="RJM326" s="1"/>
      <c r="RJN326" s="1"/>
      <c r="RJO326" s="1"/>
      <c r="RJP326" s="1"/>
      <c r="RJQ326" s="1"/>
      <c r="RJR326" s="1"/>
      <c r="RJS326" s="1"/>
      <c r="RJT326" s="1"/>
      <c r="RJU326" s="1"/>
      <c r="RJV326" s="1"/>
      <c r="RJW326" s="1"/>
      <c r="RJX326" s="1"/>
      <c r="RJY326" s="1"/>
      <c r="RJZ326" s="1"/>
      <c r="RKA326" s="1"/>
      <c r="RKB326" s="1"/>
      <c r="RKC326" s="1"/>
      <c r="RKD326" s="1"/>
      <c r="RKE326" s="1"/>
      <c r="RKF326" s="1"/>
      <c r="RKG326" s="1"/>
      <c r="RKH326" s="1"/>
      <c r="RKI326" s="1"/>
      <c r="RKJ326" s="1"/>
      <c r="RKK326" s="1"/>
      <c r="RKL326" s="1"/>
      <c r="RKM326" s="1"/>
      <c r="RKN326" s="1"/>
      <c r="RKO326" s="1"/>
      <c r="RKP326" s="1"/>
      <c r="RKQ326" s="1"/>
      <c r="RKR326" s="1"/>
      <c r="RKS326" s="1"/>
      <c r="RKT326" s="1"/>
      <c r="RKU326" s="1"/>
      <c r="RKV326" s="1"/>
      <c r="RKW326" s="1"/>
      <c r="RKX326" s="1"/>
      <c r="RKY326" s="1"/>
      <c r="RKZ326" s="1"/>
      <c r="RLA326" s="1"/>
      <c r="RLB326" s="1"/>
      <c r="RLC326" s="1"/>
      <c r="RLD326" s="1"/>
      <c r="RLE326" s="1"/>
      <c r="RLF326" s="1"/>
      <c r="RLG326" s="1"/>
      <c r="RLH326" s="1"/>
      <c r="RLI326" s="1"/>
      <c r="RLJ326" s="1"/>
      <c r="RLK326" s="1"/>
      <c r="RLL326" s="1"/>
      <c r="RLM326" s="1"/>
      <c r="RLN326" s="1"/>
      <c r="RLO326" s="1"/>
      <c r="RLP326" s="1"/>
      <c r="RLQ326" s="1"/>
      <c r="RLR326" s="1"/>
      <c r="RLS326" s="1"/>
      <c r="RLT326" s="1"/>
      <c r="RLU326" s="1"/>
      <c r="RLV326" s="1"/>
      <c r="RLW326" s="1"/>
      <c r="RLX326" s="1"/>
      <c r="RLY326" s="1"/>
      <c r="RLZ326" s="1"/>
      <c r="RMA326" s="1"/>
      <c r="RMB326" s="1"/>
      <c r="RMC326" s="1"/>
      <c r="RMD326" s="1"/>
      <c r="RME326" s="1"/>
      <c r="RMF326" s="1"/>
      <c r="RMG326" s="1"/>
      <c r="RMH326" s="1"/>
      <c r="RMI326" s="1"/>
      <c r="RMJ326" s="1"/>
      <c r="RMK326" s="1"/>
      <c r="RML326" s="1"/>
      <c r="RMM326" s="1"/>
      <c r="RMN326" s="1"/>
      <c r="RMO326" s="1"/>
      <c r="RMP326" s="1"/>
      <c r="RMQ326" s="1"/>
      <c r="RMR326" s="1"/>
      <c r="RMS326" s="1"/>
      <c r="RMT326" s="1"/>
      <c r="RMU326" s="1"/>
      <c r="RMV326" s="1"/>
      <c r="RMW326" s="1"/>
      <c r="RMX326" s="1"/>
      <c r="RMY326" s="1"/>
      <c r="RMZ326" s="1"/>
      <c r="RNA326" s="1"/>
      <c r="RNB326" s="1"/>
      <c r="RNC326" s="1"/>
      <c r="RND326" s="1"/>
      <c r="RNE326" s="1"/>
      <c r="RNF326" s="1"/>
      <c r="RNG326" s="1"/>
      <c r="RNH326" s="1"/>
      <c r="RNI326" s="1"/>
      <c r="RNJ326" s="1"/>
      <c r="RNK326" s="1"/>
      <c r="RNL326" s="1"/>
      <c r="RNM326" s="1"/>
      <c r="RNN326" s="1"/>
      <c r="RNO326" s="1"/>
      <c r="RNP326" s="1"/>
      <c r="RNQ326" s="1"/>
      <c r="RNR326" s="1"/>
      <c r="RNS326" s="1"/>
      <c r="RNT326" s="1"/>
      <c r="RNU326" s="1"/>
      <c r="RNV326" s="1"/>
      <c r="RNW326" s="1"/>
      <c r="RNX326" s="1"/>
      <c r="RNY326" s="1"/>
      <c r="RNZ326" s="1"/>
      <c r="ROA326" s="1"/>
      <c r="ROB326" s="1"/>
      <c r="ROC326" s="1"/>
      <c r="ROD326" s="1"/>
      <c r="ROE326" s="1"/>
      <c r="ROF326" s="1"/>
      <c r="ROG326" s="1"/>
      <c r="ROH326" s="1"/>
      <c r="ROI326" s="1"/>
      <c r="ROJ326" s="1"/>
      <c r="ROK326" s="1"/>
      <c r="ROL326" s="1"/>
      <c r="ROM326" s="1"/>
      <c r="RON326" s="1"/>
      <c r="ROO326" s="1"/>
      <c r="ROP326" s="1"/>
      <c r="ROQ326" s="1"/>
      <c r="ROR326" s="1"/>
      <c r="ROS326" s="1"/>
      <c r="ROT326" s="1"/>
      <c r="ROU326" s="1"/>
      <c r="ROV326" s="1"/>
      <c r="ROW326" s="1"/>
      <c r="ROX326" s="1"/>
      <c r="ROY326" s="1"/>
      <c r="ROZ326" s="1"/>
      <c r="RPA326" s="1"/>
      <c r="RPB326" s="1"/>
      <c r="RPC326" s="1"/>
      <c r="RPD326" s="1"/>
      <c r="RPE326" s="1"/>
      <c r="RPF326" s="1"/>
      <c r="RPG326" s="1"/>
      <c r="RPH326" s="1"/>
      <c r="RPI326" s="1"/>
      <c r="RPJ326" s="1"/>
      <c r="RPK326" s="1"/>
      <c r="RPL326" s="1"/>
      <c r="RPM326" s="1"/>
      <c r="RPN326" s="1"/>
      <c r="RPO326" s="1"/>
      <c r="RPP326" s="1"/>
      <c r="RPQ326" s="1"/>
      <c r="RPR326" s="1"/>
      <c r="RPS326" s="1"/>
      <c r="RPT326" s="1"/>
      <c r="RPU326" s="1"/>
      <c r="RPV326" s="1"/>
      <c r="RPW326" s="1"/>
      <c r="RPX326" s="1"/>
      <c r="RPY326" s="1"/>
      <c r="RPZ326" s="1"/>
      <c r="RQA326" s="1"/>
      <c r="RQB326" s="1"/>
      <c r="RQC326" s="1"/>
      <c r="RQD326" s="1"/>
      <c r="RQE326" s="1"/>
      <c r="RQF326" s="1"/>
      <c r="RQG326" s="1"/>
      <c r="RQH326" s="1"/>
      <c r="RQI326" s="1"/>
      <c r="RQJ326" s="1"/>
      <c r="RQK326" s="1"/>
      <c r="RQL326" s="1"/>
      <c r="RQM326" s="1"/>
      <c r="RQN326" s="1"/>
      <c r="RQO326" s="1"/>
      <c r="RQP326" s="1"/>
      <c r="RQQ326" s="1"/>
      <c r="RQR326" s="1"/>
      <c r="RQS326" s="1"/>
      <c r="RQT326" s="1"/>
      <c r="RQU326" s="1"/>
      <c r="RQV326" s="1"/>
      <c r="RQW326" s="1"/>
      <c r="RQX326" s="1"/>
      <c r="RQY326" s="1"/>
      <c r="RQZ326" s="1"/>
      <c r="RRA326" s="1"/>
      <c r="RRB326" s="1"/>
      <c r="RRC326" s="1"/>
      <c r="RRD326" s="1"/>
      <c r="RRE326" s="1"/>
      <c r="RRF326" s="1"/>
      <c r="RRG326" s="1"/>
      <c r="RRH326" s="1"/>
      <c r="RRI326" s="1"/>
      <c r="RRJ326" s="1"/>
      <c r="RRK326" s="1"/>
      <c r="RRL326" s="1"/>
      <c r="RRM326" s="1"/>
      <c r="RRN326" s="1"/>
      <c r="RRO326" s="1"/>
      <c r="RRP326" s="1"/>
      <c r="RRQ326" s="1"/>
      <c r="RRR326" s="1"/>
      <c r="RRS326" s="1"/>
      <c r="RRT326" s="1"/>
      <c r="RRU326" s="1"/>
      <c r="RRV326" s="1"/>
      <c r="RRW326" s="1"/>
      <c r="RRX326" s="1"/>
      <c r="RRY326" s="1"/>
      <c r="RRZ326" s="1"/>
      <c r="RSA326" s="1"/>
      <c r="RSB326" s="1"/>
      <c r="RSC326" s="1"/>
      <c r="RSD326" s="1"/>
      <c r="RSE326" s="1"/>
      <c r="RSF326" s="1"/>
      <c r="RSG326" s="1"/>
      <c r="RSH326" s="1"/>
      <c r="RSI326" s="1"/>
      <c r="RSJ326" s="1"/>
      <c r="RSK326" s="1"/>
      <c r="RSL326" s="1"/>
      <c r="RSM326" s="1"/>
      <c r="RSN326" s="1"/>
      <c r="RSO326" s="1"/>
      <c r="RSP326" s="1"/>
      <c r="RSQ326" s="1"/>
      <c r="RSR326" s="1"/>
      <c r="RSS326" s="1"/>
      <c r="RST326" s="1"/>
      <c r="RSU326" s="1"/>
      <c r="RSV326" s="1"/>
      <c r="RSW326" s="1"/>
      <c r="RSX326" s="1"/>
      <c r="RSY326" s="1"/>
      <c r="RSZ326" s="1"/>
      <c r="RTA326" s="1"/>
      <c r="RTB326" s="1"/>
      <c r="RTC326" s="1"/>
      <c r="RTD326" s="1"/>
      <c r="RTE326" s="1"/>
      <c r="RTF326" s="1"/>
      <c r="RTG326" s="1"/>
      <c r="RTH326" s="1"/>
      <c r="RTI326" s="1"/>
      <c r="RTJ326" s="1"/>
      <c r="RTK326" s="1"/>
      <c r="RTL326" s="1"/>
      <c r="RTM326" s="1"/>
      <c r="RTN326" s="1"/>
      <c r="RTO326" s="1"/>
      <c r="RTP326" s="1"/>
      <c r="RTQ326" s="1"/>
      <c r="RTR326" s="1"/>
      <c r="RTS326" s="1"/>
      <c r="RTT326" s="1"/>
      <c r="RTU326" s="1"/>
      <c r="RTV326" s="1"/>
      <c r="RTW326" s="1"/>
      <c r="RTX326" s="1"/>
      <c r="RTY326" s="1"/>
      <c r="RTZ326" s="1"/>
      <c r="RUA326" s="1"/>
      <c r="RUB326" s="1"/>
      <c r="RUC326" s="1"/>
      <c r="RUD326" s="1"/>
      <c r="RUE326" s="1"/>
      <c r="RUF326" s="1"/>
      <c r="RUG326" s="1"/>
      <c r="RUH326" s="1"/>
      <c r="RUI326" s="1"/>
      <c r="RUJ326" s="1"/>
      <c r="RUK326" s="1"/>
      <c r="RUL326" s="1"/>
      <c r="RUM326" s="1"/>
      <c r="RUN326" s="1"/>
      <c r="RUO326" s="1"/>
      <c r="RUP326" s="1"/>
      <c r="RUQ326" s="1"/>
      <c r="RUR326" s="1"/>
      <c r="RUS326" s="1"/>
      <c r="RUT326" s="1"/>
      <c r="RUU326" s="1"/>
      <c r="RUV326" s="1"/>
      <c r="RUW326" s="1"/>
      <c r="RUX326" s="1"/>
      <c r="RUY326" s="1"/>
      <c r="RUZ326" s="1"/>
      <c r="RVA326" s="1"/>
      <c r="RVB326" s="1"/>
      <c r="RVC326" s="1"/>
      <c r="RVD326" s="1"/>
      <c r="RVE326" s="1"/>
      <c r="RVF326" s="1"/>
      <c r="RVG326" s="1"/>
      <c r="RVH326" s="1"/>
      <c r="RVI326" s="1"/>
      <c r="RVJ326" s="1"/>
      <c r="RVK326" s="1"/>
      <c r="RVL326" s="1"/>
      <c r="RVM326" s="1"/>
      <c r="RVN326" s="1"/>
      <c r="RVO326" s="1"/>
      <c r="RVP326" s="1"/>
      <c r="RVQ326" s="1"/>
      <c r="RVR326" s="1"/>
      <c r="RVS326" s="1"/>
      <c r="RVT326" s="1"/>
      <c r="RVU326" s="1"/>
      <c r="RVV326" s="1"/>
      <c r="RVW326" s="1"/>
      <c r="RVX326" s="1"/>
      <c r="RVY326" s="1"/>
      <c r="RVZ326" s="1"/>
      <c r="RWA326" s="1"/>
      <c r="RWB326" s="1"/>
      <c r="RWC326" s="1"/>
      <c r="RWD326" s="1"/>
      <c r="RWE326" s="1"/>
      <c r="RWF326" s="1"/>
      <c r="RWG326" s="1"/>
      <c r="RWH326" s="1"/>
      <c r="RWI326" s="1"/>
      <c r="RWJ326" s="1"/>
      <c r="RWK326" s="1"/>
      <c r="RWL326" s="1"/>
      <c r="RWM326" s="1"/>
      <c r="RWN326" s="1"/>
      <c r="RWO326" s="1"/>
      <c r="RWP326" s="1"/>
      <c r="RWQ326" s="1"/>
      <c r="RWR326" s="1"/>
      <c r="RWS326" s="1"/>
      <c r="RWT326" s="1"/>
      <c r="RWU326" s="1"/>
      <c r="RWV326" s="1"/>
      <c r="RWW326" s="1"/>
      <c r="RWX326" s="1"/>
      <c r="RWY326" s="1"/>
      <c r="RWZ326" s="1"/>
      <c r="RXA326" s="1"/>
      <c r="RXB326" s="1"/>
      <c r="RXC326" s="1"/>
      <c r="RXD326" s="1"/>
      <c r="RXE326" s="1"/>
      <c r="RXF326" s="1"/>
      <c r="RXG326" s="1"/>
      <c r="RXH326" s="1"/>
      <c r="RXI326" s="1"/>
      <c r="RXJ326" s="1"/>
      <c r="RXK326" s="1"/>
      <c r="RXL326" s="1"/>
      <c r="RXM326" s="1"/>
      <c r="RXN326" s="1"/>
      <c r="RXO326" s="1"/>
      <c r="RXP326" s="1"/>
      <c r="RXQ326" s="1"/>
      <c r="RXR326" s="1"/>
      <c r="RXS326" s="1"/>
      <c r="RXT326" s="1"/>
      <c r="RXU326" s="1"/>
      <c r="RXV326" s="1"/>
      <c r="RXW326" s="1"/>
      <c r="RXX326" s="1"/>
      <c r="RXY326" s="1"/>
      <c r="RXZ326" s="1"/>
      <c r="RYA326" s="1"/>
      <c r="RYB326" s="1"/>
      <c r="RYC326" s="1"/>
      <c r="RYD326" s="1"/>
      <c r="RYE326" s="1"/>
      <c r="RYF326" s="1"/>
      <c r="RYG326" s="1"/>
      <c r="RYH326" s="1"/>
      <c r="RYI326" s="1"/>
      <c r="RYJ326" s="1"/>
      <c r="RYK326" s="1"/>
      <c r="RYL326" s="1"/>
      <c r="RYM326" s="1"/>
      <c r="RYN326" s="1"/>
      <c r="RYO326" s="1"/>
      <c r="RYP326" s="1"/>
      <c r="RYQ326" s="1"/>
      <c r="RYR326" s="1"/>
      <c r="RYS326" s="1"/>
      <c r="RYT326" s="1"/>
      <c r="RYU326" s="1"/>
      <c r="RYV326" s="1"/>
      <c r="RYW326" s="1"/>
      <c r="RYX326" s="1"/>
      <c r="RYY326" s="1"/>
      <c r="RYZ326" s="1"/>
      <c r="RZA326" s="1"/>
      <c r="RZB326" s="1"/>
      <c r="RZC326" s="1"/>
      <c r="RZD326" s="1"/>
      <c r="RZE326" s="1"/>
      <c r="RZF326" s="1"/>
      <c r="RZG326" s="1"/>
      <c r="RZH326" s="1"/>
      <c r="RZI326" s="1"/>
      <c r="RZJ326" s="1"/>
      <c r="RZK326" s="1"/>
      <c r="RZL326" s="1"/>
      <c r="RZM326" s="1"/>
      <c r="RZN326" s="1"/>
      <c r="RZO326" s="1"/>
      <c r="RZP326" s="1"/>
      <c r="RZQ326" s="1"/>
      <c r="RZR326" s="1"/>
      <c r="RZS326" s="1"/>
      <c r="RZT326" s="1"/>
      <c r="RZU326" s="1"/>
      <c r="RZV326" s="1"/>
      <c r="RZW326" s="1"/>
      <c r="RZX326" s="1"/>
      <c r="RZY326" s="1"/>
      <c r="RZZ326" s="1"/>
      <c r="SAA326" s="1"/>
      <c r="SAB326" s="1"/>
      <c r="SAC326" s="1"/>
      <c r="SAD326" s="1"/>
      <c r="SAE326" s="1"/>
      <c r="SAF326" s="1"/>
      <c r="SAG326" s="1"/>
      <c r="SAH326" s="1"/>
      <c r="SAI326" s="1"/>
      <c r="SAJ326" s="1"/>
      <c r="SAK326" s="1"/>
      <c r="SAL326" s="1"/>
      <c r="SAM326" s="1"/>
      <c r="SAN326" s="1"/>
      <c r="SAO326" s="1"/>
      <c r="SAP326" s="1"/>
      <c r="SAQ326" s="1"/>
      <c r="SAR326" s="1"/>
      <c r="SAS326" s="1"/>
      <c r="SAT326" s="1"/>
      <c r="SAU326" s="1"/>
      <c r="SAV326" s="1"/>
      <c r="SAW326" s="1"/>
      <c r="SAX326" s="1"/>
      <c r="SAY326" s="1"/>
      <c r="SAZ326" s="1"/>
      <c r="SBA326" s="1"/>
      <c r="SBB326" s="1"/>
      <c r="SBC326" s="1"/>
      <c r="SBD326" s="1"/>
      <c r="SBE326" s="1"/>
      <c r="SBF326" s="1"/>
      <c r="SBG326" s="1"/>
      <c r="SBH326" s="1"/>
      <c r="SBI326" s="1"/>
      <c r="SBJ326" s="1"/>
      <c r="SBK326" s="1"/>
      <c r="SBL326" s="1"/>
      <c r="SBM326" s="1"/>
      <c r="SBN326" s="1"/>
      <c r="SBO326" s="1"/>
      <c r="SBP326" s="1"/>
      <c r="SBQ326" s="1"/>
      <c r="SBR326" s="1"/>
      <c r="SBS326" s="1"/>
      <c r="SBT326" s="1"/>
      <c r="SBU326" s="1"/>
      <c r="SBV326" s="1"/>
      <c r="SBW326" s="1"/>
      <c r="SBX326" s="1"/>
      <c r="SBY326" s="1"/>
      <c r="SBZ326" s="1"/>
      <c r="SCA326" s="1"/>
      <c r="SCB326" s="1"/>
      <c r="SCC326" s="1"/>
      <c r="SCD326" s="1"/>
      <c r="SCE326" s="1"/>
      <c r="SCF326" s="1"/>
      <c r="SCG326" s="1"/>
      <c r="SCH326" s="1"/>
      <c r="SCI326" s="1"/>
      <c r="SCJ326" s="1"/>
      <c r="SCK326" s="1"/>
      <c r="SCL326" s="1"/>
      <c r="SCM326" s="1"/>
      <c r="SCN326" s="1"/>
      <c r="SCO326" s="1"/>
      <c r="SCP326" s="1"/>
      <c r="SCQ326" s="1"/>
      <c r="SCR326" s="1"/>
      <c r="SCS326" s="1"/>
      <c r="SCT326" s="1"/>
      <c r="SCU326" s="1"/>
      <c r="SCV326" s="1"/>
      <c r="SCW326" s="1"/>
      <c r="SCX326" s="1"/>
      <c r="SCY326" s="1"/>
      <c r="SCZ326" s="1"/>
      <c r="SDA326" s="1"/>
      <c r="SDB326" s="1"/>
      <c r="SDC326" s="1"/>
      <c r="SDD326" s="1"/>
      <c r="SDE326" s="1"/>
      <c r="SDF326" s="1"/>
      <c r="SDG326" s="1"/>
      <c r="SDH326" s="1"/>
      <c r="SDI326" s="1"/>
      <c r="SDJ326" s="1"/>
      <c r="SDK326" s="1"/>
      <c r="SDL326" s="1"/>
      <c r="SDM326" s="1"/>
      <c r="SDN326" s="1"/>
      <c r="SDO326" s="1"/>
      <c r="SDP326" s="1"/>
      <c r="SDQ326" s="1"/>
      <c r="SDR326" s="1"/>
      <c r="SDS326" s="1"/>
      <c r="SDT326" s="1"/>
      <c r="SDU326" s="1"/>
      <c r="SDV326" s="1"/>
      <c r="SDW326" s="1"/>
      <c r="SDX326" s="1"/>
      <c r="SDY326" s="1"/>
      <c r="SDZ326" s="1"/>
      <c r="SEA326" s="1"/>
      <c r="SEB326" s="1"/>
      <c r="SEC326" s="1"/>
      <c r="SED326" s="1"/>
      <c r="SEE326" s="1"/>
      <c r="SEF326" s="1"/>
      <c r="SEG326" s="1"/>
      <c r="SEH326" s="1"/>
      <c r="SEI326" s="1"/>
      <c r="SEJ326" s="1"/>
      <c r="SEK326" s="1"/>
      <c r="SEL326" s="1"/>
      <c r="SEM326" s="1"/>
      <c r="SEN326" s="1"/>
      <c r="SEO326" s="1"/>
      <c r="SEP326" s="1"/>
      <c r="SEQ326" s="1"/>
      <c r="SER326" s="1"/>
      <c r="SES326" s="1"/>
      <c r="SET326" s="1"/>
      <c r="SEU326" s="1"/>
      <c r="SEV326" s="1"/>
      <c r="SEW326" s="1"/>
      <c r="SEX326" s="1"/>
      <c r="SEY326" s="1"/>
      <c r="SEZ326" s="1"/>
      <c r="SFA326" s="1"/>
      <c r="SFB326" s="1"/>
      <c r="SFC326" s="1"/>
      <c r="SFD326" s="1"/>
      <c r="SFE326" s="1"/>
      <c r="SFF326" s="1"/>
      <c r="SFG326" s="1"/>
      <c r="SFH326" s="1"/>
      <c r="SFI326" s="1"/>
      <c r="SFJ326" s="1"/>
      <c r="SFK326" s="1"/>
      <c r="SFL326" s="1"/>
      <c r="SFM326" s="1"/>
      <c r="SFN326" s="1"/>
      <c r="SFO326" s="1"/>
      <c r="SFP326" s="1"/>
      <c r="SFQ326" s="1"/>
      <c r="SFR326" s="1"/>
      <c r="SFS326" s="1"/>
      <c r="SFT326" s="1"/>
      <c r="SFU326" s="1"/>
      <c r="SFV326" s="1"/>
      <c r="SFW326" s="1"/>
      <c r="SFX326" s="1"/>
      <c r="SFY326" s="1"/>
      <c r="SFZ326" s="1"/>
      <c r="SGA326" s="1"/>
      <c r="SGB326" s="1"/>
      <c r="SGC326" s="1"/>
      <c r="SGD326" s="1"/>
      <c r="SGE326" s="1"/>
      <c r="SGF326" s="1"/>
      <c r="SGG326" s="1"/>
      <c r="SGH326" s="1"/>
      <c r="SGI326" s="1"/>
      <c r="SGJ326" s="1"/>
      <c r="SGK326" s="1"/>
      <c r="SGL326" s="1"/>
      <c r="SGM326" s="1"/>
      <c r="SGN326" s="1"/>
      <c r="SGO326" s="1"/>
      <c r="SGP326" s="1"/>
      <c r="SGQ326" s="1"/>
      <c r="SGR326" s="1"/>
      <c r="SGS326" s="1"/>
      <c r="SGT326" s="1"/>
      <c r="SGU326" s="1"/>
      <c r="SGV326" s="1"/>
      <c r="SGW326" s="1"/>
      <c r="SGX326" s="1"/>
      <c r="SGY326" s="1"/>
      <c r="SGZ326" s="1"/>
      <c r="SHA326" s="1"/>
      <c r="SHB326" s="1"/>
      <c r="SHC326" s="1"/>
      <c r="SHD326" s="1"/>
      <c r="SHE326" s="1"/>
      <c r="SHF326" s="1"/>
      <c r="SHG326" s="1"/>
      <c r="SHH326" s="1"/>
      <c r="SHI326" s="1"/>
      <c r="SHJ326" s="1"/>
      <c r="SHK326" s="1"/>
      <c r="SHL326" s="1"/>
      <c r="SHM326" s="1"/>
      <c r="SHN326" s="1"/>
      <c r="SHO326" s="1"/>
      <c r="SHP326" s="1"/>
      <c r="SHQ326" s="1"/>
      <c r="SHR326" s="1"/>
      <c r="SHS326" s="1"/>
      <c r="SHT326" s="1"/>
      <c r="SHU326" s="1"/>
      <c r="SHV326" s="1"/>
      <c r="SHW326" s="1"/>
      <c r="SHX326" s="1"/>
      <c r="SHY326" s="1"/>
      <c r="SHZ326" s="1"/>
      <c r="SIA326" s="1"/>
      <c r="SIB326" s="1"/>
      <c r="SIC326" s="1"/>
      <c r="SID326" s="1"/>
      <c r="SIE326" s="1"/>
      <c r="SIF326" s="1"/>
      <c r="SIG326" s="1"/>
      <c r="SIH326" s="1"/>
      <c r="SII326" s="1"/>
      <c r="SIJ326" s="1"/>
      <c r="SIK326" s="1"/>
      <c r="SIL326" s="1"/>
      <c r="SIM326" s="1"/>
      <c r="SIN326" s="1"/>
      <c r="SIO326" s="1"/>
      <c r="SIP326" s="1"/>
      <c r="SIQ326" s="1"/>
      <c r="SIR326" s="1"/>
      <c r="SIS326" s="1"/>
      <c r="SIT326" s="1"/>
      <c r="SIU326" s="1"/>
      <c r="SIV326" s="1"/>
      <c r="SIW326" s="1"/>
      <c r="SIX326" s="1"/>
      <c r="SIY326" s="1"/>
      <c r="SIZ326" s="1"/>
      <c r="SJA326" s="1"/>
      <c r="SJB326" s="1"/>
      <c r="SJC326" s="1"/>
      <c r="SJD326" s="1"/>
      <c r="SJE326" s="1"/>
      <c r="SJF326" s="1"/>
      <c r="SJG326" s="1"/>
      <c r="SJH326" s="1"/>
      <c r="SJI326" s="1"/>
      <c r="SJJ326" s="1"/>
      <c r="SJK326" s="1"/>
      <c r="SJL326" s="1"/>
      <c r="SJM326" s="1"/>
      <c r="SJN326" s="1"/>
      <c r="SJO326" s="1"/>
      <c r="SJP326" s="1"/>
      <c r="SJQ326" s="1"/>
      <c r="SJR326" s="1"/>
      <c r="SJS326" s="1"/>
      <c r="SJT326" s="1"/>
      <c r="SJU326" s="1"/>
      <c r="SJV326" s="1"/>
      <c r="SJW326" s="1"/>
      <c r="SJX326" s="1"/>
      <c r="SJY326" s="1"/>
      <c r="SJZ326" s="1"/>
      <c r="SKA326" s="1"/>
      <c r="SKB326" s="1"/>
      <c r="SKC326" s="1"/>
      <c r="SKD326" s="1"/>
      <c r="SKE326" s="1"/>
      <c r="SKF326" s="1"/>
      <c r="SKG326" s="1"/>
      <c r="SKH326" s="1"/>
      <c r="SKI326" s="1"/>
      <c r="SKJ326" s="1"/>
      <c r="SKK326" s="1"/>
      <c r="SKL326" s="1"/>
      <c r="SKM326" s="1"/>
      <c r="SKN326" s="1"/>
      <c r="SKO326" s="1"/>
      <c r="SKP326" s="1"/>
      <c r="SKQ326" s="1"/>
      <c r="SKR326" s="1"/>
      <c r="SKS326" s="1"/>
      <c r="SKT326" s="1"/>
      <c r="SKU326" s="1"/>
      <c r="SKV326" s="1"/>
      <c r="SKW326" s="1"/>
      <c r="SKX326" s="1"/>
      <c r="SKY326" s="1"/>
      <c r="SKZ326" s="1"/>
      <c r="SLA326" s="1"/>
      <c r="SLB326" s="1"/>
      <c r="SLC326" s="1"/>
      <c r="SLD326" s="1"/>
      <c r="SLE326" s="1"/>
      <c r="SLF326" s="1"/>
      <c r="SLG326" s="1"/>
      <c r="SLH326" s="1"/>
      <c r="SLI326" s="1"/>
      <c r="SLJ326" s="1"/>
      <c r="SLK326" s="1"/>
      <c r="SLL326" s="1"/>
      <c r="SLM326" s="1"/>
      <c r="SLN326" s="1"/>
      <c r="SLO326" s="1"/>
      <c r="SLP326" s="1"/>
      <c r="SLQ326" s="1"/>
      <c r="SLR326" s="1"/>
      <c r="SLS326" s="1"/>
      <c r="SLT326" s="1"/>
      <c r="SLU326" s="1"/>
      <c r="SLV326" s="1"/>
      <c r="SLW326" s="1"/>
      <c r="SLX326" s="1"/>
      <c r="SLY326" s="1"/>
      <c r="SLZ326" s="1"/>
      <c r="SMA326" s="1"/>
      <c r="SMB326" s="1"/>
      <c r="SMC326" s="1"/>
      <c r="SMD326" s="1"/>
      <c r="SME326" s="1"/>
      <c r="SMF326" s="1"/>
      <c r="SMG326" s="1"/>
      <c r="SMH326" s="1"/>
      <c r="SMI326" s="1"/>
      <c r="SMJ326" s="1"/>
      <c r="SMK326" s="1"/>
      <c r="SML326" s="1"/>
      <c r="SMM326" s="1"/>
      <c r="SMN326" s="1"/>
      <c r="SMO326" s="1"/>
      <c r="SMP326" s="1"/>
      <c r="SMQ326" s="1"/>
      <c r="SMR326" s="1"/>
      <c r="SMS326" s="1"/>
      <c r="SMT326" s="1"/>
      <c r="SMU326" s="1"/>
      <c r="SMV326" s="1"/>
      <c r="SMW326" s="1"/>
      <c r="SMX326" s="1"/>
      <c r="SMY326" s="1"/>
      <c r="SMZ326" s="1"/>
      <c r="SNA326" s="1"/>
      <c r="SNB326" s="1"/>
      <c r="SNC326" s="1"/>
      <c r="SND326" s="1"/>
      <c r="SNE326" s="1"/>
      <c r="SNF326" s="1"/>
      <c r="SNG326" s="1"/>
      <c r="SNH326" s="1"/>
      <c r="SNI326" s="1"/>
      <c r="SNJ326" s="1"/>
      <c r="SNK326" s="1"/>
      <c r="SNL326" s="1"/>
      <c r="SNM326" s="1"/>
      <c r="SNN326" s="1"/>
      <c r="SNO326" s="1"/>
      <c r="SNP326" s="1"/>
      <c r="SNQ326" s="1"/>
      <c r="SNR326" s="1"/>
      <c r="SNS326" s="1"/>
      <c r="SNT326" s="1"/>
      <c r="SNU326" s="1"/>
      <c r="SNV326" s="1"/>
      <c r="SNW326" s="1"/>
      <c r="SNX326" s="1"/>
      <c r="SNY326" s="1"/>
      <c r="SNZ326" s="1"/>
      <c r="SOA326" s="1"/>
      <c r="SOB326" s="1"/>
      <c r="SOC326" s="1"/>
      <c r="SOD326" s="1"/>
      <c r="SOE326" s="1"/>
      <c r="SOF326" s="1"/>
      <c r="SOG326" s="1"/>
      <c r="SOH326" s="1"/>
      <c r="SOI326" s="1"/>
      <c r="SOJ326" s="1"/>
      <c r="SOK326" s="1"/>
      <c r="SOL326" s="1"/>
      <c r="SOM326" s="1"/>
      <c r="SON326" s="1"/>
      <c r="SOO326" s="1"/>
      <c r="SOP326" s="1"/>
      <c r="SOQ326" s="1"/>
      <c r="SOR326" s="1"/>
      <c r="SOS326" s="1"/>
      <c r="SOT326" s="1"/>
      <c r="SOU326" s="1"/>
      <c r="SOV326" s="1"/>
      <c r="SOW326" s="1"/>
      <c r="SOX326" s="1"/>
      <c r="SOY326" s="1"/>
      <c r="SOZ326" s="1"/>
      <c r="SPA326" s="1"/>
      <c r="SPB326" s="1"/>
      <c r="SPC326" s="1"/>
      <c r="SPD326" s="1"/>
      <c r="SPE326" s="1"/>
      <c r="SPF326" s="1"/>
      <c r="SPG326" s="1"/>
      <c r="SPH326" s="1"/>
      <c r="SPI326" s="1"/>
      <c r="SPJ326" s="1"/>
      <c r="SPK326" s="1"/>
      <c r="SPL326" s="1"/>
      <c r="SPM326" s="1"/>
      <c r="SPN326" s="1"/>
      <c r="SPO326" s="1"/>
      <c r="SPP326" s="1"/>
      <c r="SPQ326" s="1"/>
      <c r="SPR326" s="1"/>
      <c r="SPS326" s="1"/>
      <c r="SPT326" s="1"/>
      <c r="SPU326" s="1"/>
      <c r="SPV326" s="1"/>
      <c r="SPW326" s="1"/>
      <c r="SPX326" s="1"/>
      <c r="SPY326" s="1"/>
      <c r="SPZ326" s="1"/>
      <c r="SQA326" s="1"/>
      <c r="SQB326" s="1"/>
      <c r="SQC326" s="1"/>
      <c r="SQD326" s="1"/>
      <c r="SQE326" s="1"/>
      <c r="SQF326" s="1"/>
      <c r="SQG326" s="1"/>
      <c r="SQH326" s="1"/>
      <c r="SQI326" s="1"/>
      <c r="SQJ326" s="1"/>
      <c r="SQK326" s="1"/>
      <c r="SQL326" s="1"/>
      <c r="SQM326" s="1"/>
      <c r="SQN326" s="1"/>
      <c r="SQO326" s="1"/>
      <c r="SQP326" s="1"/>
      <c r="SQQ326" s="1"/>
      <c r="SQR326" s="1"/>
      <c r="SQS326" s="1"/>
      <c r="SQT326" s="1"/>
      <c r="SQU326" s="1"/>
      <c r="SQV326" s="1"/>
      <c r="SQW326" s="1"/>
      <c r="SQX326" s="1"/>
      <c r="SQY326" s="1"/>
      <c r="SQZ326" s="1"/>
      <c r="SRA326" s="1"/>
      <c r="SRB326" s="1"/>
      <c r="SRC326" s="1"/>
      <c r="SRD326" s="1"/>
      <c r="SRE326" s="1"/>
      <c r="SRF326" s="1"/>
      <c r="SRG326" s="1"/>
      <c r="SRH326" s="1"/>
      <c r="SRI326" s="1"/>
      <c r="SRJ326" s="1"/>
      <c r="SRK326" s="1"/>
      <c r="SRL326" s="1"/>
      <c r="SRM326" s="1"/>
      <c r="SRN326" s="1"/>
      <c r="SRO326" s="1"/>
      <c r="SRP326" s="1"/>
      <c r="SRQ326" s="1"/>
      <c r="SRR326" s="1"/>
      <c r="SRS326" s="1"/>
      <c r="SRT326" s="1"/>
      <c r="SRU326" s="1"/>
      <c r="SRV326" s="1"/>
      <c r="SRW326" s="1"/>
      <c r="SRX326" s="1"/>
      <c r="SRY326" s="1"/>
      <c r="SRZ326" s="1"/>
      <c r="SSA326" s="1"/>
      <c r="SSB326" s="1"/>
      <c r="SSC326" s="1"/>
      <c r="SSD326" s="1"/>
      <c r="SSE326" s="1"/>
      <c r="SSF326" s="1"/>
      <c r="SSG326" s="1"/>
      <c r="SSH326" s="1"/>
      <c r="SSI326" s="1"/>
      <c r="SSJ326" s="1"/>
      <c r="SSK326" s="1"/>
      <c r="SSL326" s="1"/>
      <c r="SSM326" s="1"/>
      <c r="SSN326" s="1"/>
      <c r="SSO326" s="1"/>
      <c r="SSP326" s="1"/>
      <c r="SSQ326" s="1"/>
      <c r="SSR326" s="1"/>
      <c r="SSS326" s="1"/>
      <c r="SST326" s="1"/>
      <c r="SSU326" s="1"/>
      <c r="SSV326" s="1"/>
      <c r="SSW326" s="1"/>
      <c r="SSX326" s="1"/>
      <c r="SSY326" s="1"/>
      <c r="SSZ326" s="1"/>
      <c r="STA326" s="1"/>
      <c r="STB326" s="1"/>
      <c r="STC326" s="1"/>
      <c r="STD326" s="1"/>
      <c r="STE326" s="1"/>
      <c r="STF326" s="1"/>
      <c r="STG326" s="1"/>
      <c r="STH326" s="1"/>
      <c r="STI326" s="1"/>
      <c r="STJ326" s="1"/>
      <c r="STK326" s="1"/>
      <c r="STL326" s="1"/>
      <c r="STM326" s="1"/>
      <c r="STN326" s="1"/>
      <c r="STO326" s="1"/>
      <c r="STP326" s="1"/>
      <c r="STQ326" s="1"/>
      <c r="STR326" s="1"/>
      <c r="STS326" s="1"/>
      <c r="STT326" s="1"/>
      <c r="STU326" s="1"/>
      <c r="STV326" s="1"/>
      <c r="STW326" s="1"/>
      <c r="STX326" s="1"/>
      <c r="STY326" s="1"/>
      <c r="STZ326" s="1"/>
      <c r="SUA326" s="1"/>
      <c r="SUB326" s="1"/>
      <c r="SUC326" s="1"/>
      <c r="SUD326" s="1"/>
      <c r="SUE326" s="1"/>
      <c r="SUF326" s="1"/>
      <c r="SUG326" s="1"/>
      <c r="SUH326" s="1"/>
      <c r="SUI326" s="1"/>
      <c r="SUJ326" s="1"/>
      <c r="SUK326" s="1"/>
      <c r="SUL326" s="1"/>
      <c r="SUM326" s="1"/>
      <c r="SUN326" s="1"/>
      <c r="SUO326" s="1"/>
      <c r="SUP326" s="1"/>
      <c r="SUQ326" s="1"/>
      <c r="SUR326" s="1"/>
      <c r="SUS326" s="1"/>
      <c r="SUT326" s="1"/>
      <c r="SUU326" s="1"/>
      <c r="SUV326" s="1"/>
      <c r="SUW326" s="1"/>
      <c r="SUX326" s="1"/>
      <c r="SUY326" s="1"/>
      <c r="SUZ326" s="1"/>
      <c r="SVA326" s="1"/>
      <c r="SVB326" s="1"/>
      <c r="SVC326" s="1"/>
      <c r="SVD326" s="1"/>
      <c r="SVE326" s="1"/>
      <c r="SVF326" s="1"/>
      <c r="SVG326" s="1"/>
      <c r="SVH326" s="1"/>
      <c r="SVI326" s="1"/>
      <c r="SVJ326" s="1"/>
      <c r="SVK326" s="1"/>
      <c r="SVL326" s="1"/>
      <c r="SVM326" s="1"/>
      <c r="SVN326" s="1"/>
      <c r="SVO326" s="1"/>
      <c r="SVP326" s="1"/>
      <c r="SVQ326" s="1"/>
      <c r="SVR326" s="1"/>
      <c r="SVS326" s="1"/>
      <c r="SVT326" s="1"/>
      <c r="SVU326" s="1"/>
      <c r="SVV326" s="1"/>
      <c r="SVW326" s="1"/>
      <c r="SVX326" s="1"/>
      <c r="SVY326" s="1"/>
      <c r="SVZ326" s="1"/>
      <c r="SWA326" s="1"/>
      <c r="SWB326" s="1"/>
      <c r="SWC326" s="1"/>
      <c r="SWD326" s="1"/>
      <c r="SWE326" s="1"/>
      <c r="SWF326" s="1"/>
      <c r="SWG326" s="1"/>
      <c r="SWH326" s="1"/>
      <c r="SWI326" s="1"/>
      <c r="SWJ326" s="1"/>
      <c r="SWK326" s="1"/>
      <c r="SWL326" s="1"/>
      <c r="SWM326" s="1"/>
      <c r="SWN326" s="1"/>
      <c r="SWO326" s="1"/>
      <c r="SWP326" s="1"/>
      <c r="SWQ326" s="1"/>
      <c r="SWR326" s="1"/>
      <c r="SWS326" s="1"/>
      <c r="SWT326" s="1"/>
      <c r="SWU326" s="1"/>
      <c r="SWV326" s="1"/>
      <c r="SWW326" s="1"/>
      <c r="SWX326" s="1"/>
      <c r="SWY326" s="1"/>
      <c r="SWZ326" s="1"/>
      <c r="SXA326" s="1"/>
      <c r="SXB326" s="1"/>
      <c r="SXC326" s="1"/>
      <c r="SXD326" s="1"/>
      <c r="SXE326" s="1"/>
      <c r="SXF326" s="1"/>
      <c r="SXG326" s="1"/>
      <c r="SXH326" s="1"/>
      <c r="SXI326" s="1"/>
      <c r="SXJ326" s="1"/>
      <c r="SXK326" s="1"/>
      <c r="SXL326" s="1"/>
      <c r="SXM326" s="1"/>
      <c r="SXN326" s="1"/>
      <c r="SXO326" s="1"/>
      <c r="SXP326" s="1"/>
      <c r="SXQ326" s="1"/>
      <c r="SXR326" s="1"/>
      <c r="SXS326" s="1"/>
      <c r="SXT326" s="1"/>
      <c r="SXU326" s="1"/>
      <c r="SXV326" s="1"/>
      <c r="SXW326" s="1"/>
      <c r="SXX326" s="1"/>
      <c r="SXY326" s="1"/>
      <c r="SXZ326" s="1"/>
      <c r="SYA326" s="1"/>
      <c r="SYB326" s="1"/>
      <c r="SYC326" s="1"/>
      <c r="SYD326" s="1"/>
      <c r="SYE326" s="1"/>
      <c r="SYF326" s="1"/>
      <c r="SYG326" s="1"/>
      <c r="SYH326" s="1"/>
      <c r="SYI326" s="1"/>
      <c r="SYJ326" s="1"/>
      <c r="SYK326" s="1"/>
      <c r="SYL326" s="1"/>
      <c r="SYM326" s="1"/>
      <c r="SYN326" s="1"/>
      <c r="SYO326" s="1"/>
      <c r="SYP326" s="1"/>
      <c r="SYQ326" s="1"/>
      <c r="SYR326" s="1"/>
      <c r="SYS326" s="1"/>
      <c r="SYT326" s="1"/>
      <c r="SYU326" s="1"/>
      <c r="SYV326" s="1"/>
      <c r="SYW326" s="1"/>
      <c r="SYX326" s="1"/>
      <c r="SYY326" s="1"/>
      <c r="SYZ326" s="1"/>
      <c r="SZA326" s="1"/>
      <c r="SZB326" s="1"/>
      <c r="SZC326" s="1"/>
      <c r="SZD326" s="1"/>
      <c r="SZE326" s="1"/>
      <c r="SZF326" s="1"/>
      <c r="SZG326" s="1"/>
      <c r="SZH326" s="1"/>
      <c r="SZI326" s="1"/>
      <c r="SZJ326" s="1"/>
      <c r="SZK326" s="1"/>
      <c r="SZL326" s="1"/>
      <c r="SZM326" s="1"/>
      <c r="SZN326" s="1"/>
      <c r="SZO326" s="1"/>
      <c r="SZP326" s="1"/>
      <c r="SZQ326" s="1"/>
      <c r="SZR326" s="1"/>
      <c r="SZS326" s="1"/>
      <c r="SZT326" s="1"/>
      <c r="SZU326" s="1"/>
      <c r="SZV326" s="1"/>
      <c r="SZW326" s="1"/>
      <c r="SZX326" s="1"/>
      <c r="SZY326" s="1"/>
      <c r="SZZ326" s="1"/>
      <c r="TAA326" s="1"/>
      <c r="TAB326" s="1"/>
      <c r="TAC326" s="1"/>
      <c r="TAD326" s="1"/>
      <c r="TAE326" s="1"/>
      <c r="TAF326" s="1"/>
      <c r="TAG326" s="1"/>
      <c r="TAH326" s="1"/>
      <c r="TAI326" s="1"/>
      <c r="TAJ326" s="1"/>
      <c r="TAK326" s="1"/>
      <c r="TAL326" s="1"/>
      <c r="TAM326" s="1"/>
      <c r="TAN326" s="1"/>
      <c r="TAO326" s="1"/>
      <c r="TAP326" s="1"/>
      <c r="TAQ326" s="1"/>
      <c r="TAR326" s="1"/>
      <c r="TAS326" s="1"/>
      <c r="TAT326" s="1"/>
      <c r="TAU326" s="1"/>
      <c r="TAV326" s="1"/>
      <c r="TAW326" s="1"/>
      <c r="TAX326" s="1"/>
      <c r="TAY326" s="1"/>
      <c r="TAZ326" s="1"/>
      <c r="TBA326" s="1"/>
      <c r="TBB326" s="1"/>
      <c r="TBC326" s="1"/>
      <c r="TBD326" s="1"/>
      <c r="TBE326" s="1"/>
      <c r="TBF326" s="1"/>
      <c r="TBG326" s="1"/>
      <c r="TBH326" s="1"/>
      <c r="TBI326" s="1"/>
      <c r="TBJ326" s="1"/>
      <c r="TBK326" s="1"/>
      <c r="TBL326" s="1"/>
      <c r="TBM326" s="1"/>
      <c r="TBN326" s="1"/>
      <c r="TBO326" s="1"/>
      <c r="TBP326" s="1"/>
      <c r="TBQ326" s="1"/>
      <c r="TBR326" s="1"/>
      <c r="TBS326" s="1"/>
      <c r="TBT326" s="1"/>
      <c r="TBU326" s="1"/>
      <c r="TBV326" s="1"/>
      <c r="TBW326" s="1"/>
      <c r="TBX326" s="1"/>
      <c r="TBY326" s="1"/>
      <c r="TBZ326" s="1"/>
      <c r="TCA326" s="1"/>
      <c r="TCB326" s="1"/>
      <c r="TCC326" s="1"/>
      <c r="TCD326" s="1"/>
      <c r="TCE326" s="1"/>
      <c r="TCF326" s="1"/>
      <c r="TCG326" s="1"/>
      <c r="TCH326" s="1"/>
      <c r="TCI326" s="1"/>
      <c r="TCJ326" s="1"/>
      <c r="TCK326" s="1"/>
      <c r="TCL326" s="1"/>
      <c r="TCM326" s="1"/>
      <c r="TCN326" s="1"/>
      <c r="TCO326" s="1"/>
      <c r="TCP326" s="1"/>
      <c r="TCQ326" s="1"/>
      <c r="TCR326" s="1"/>
      <c r="TCS326" s="1"/>
      <c r="TCT326" s="1"/>
      <c r="TCU326" s="1"/>
      <c r="TCV326" s="1"/>
      <c r="TCW326" s="1"/>
      <c r="TCX326" s="1"/>
      <c r="TCY326" s="1"/>
      <c r="TCZ326" s="1"/>
      <c r="TDA326" s="1"/>
      <c r="TDB326" s="1"/>
      <c r="TDC326" s="1"/>
      <c r="TDD326" s="1"/>
      <c r="TDE326" s="1"/>
      <c r="TDF326" s="1"/>
      <c r="TDG326" s="1"/>
      <c r="TDH326" s="1"/>
      <c r="TDI326" s="1"/>
      <c r="TDJ326" s="1"/>
      <c r="TDK326" s="1"/>
      <c r="TDL326" s="1"/>
      <c r="TDM326" s="1"/>
      <c r="TDN326" s="1"/>
      <c r="TDO326" s="1"/>
      <c r="TDP326" s="1"/>
      <c r="TDQ326" s="1"/>
      <c r="TDR326" s="1"/>
      <c r="TDS326" s="1"/>
      <c r="TDT326" s="1"/>
      <c r="TDU326" s="1"/>
      <c r="TDV326" s="1"/>
      <c r="TDW326" s="1"/>
      <c r="TDX326" s="1"/>
      <c r="TDY326" s="1"/>
      <c r="TDZ326" s="1"/>
      <c r="TEA326" s="1"/>
      <c r="TEB326" s="1"/>
      <c r="TEC326" s="1"/>
      <c r="TED326" s="1"/>
      <c r="TEE326" s="1"/>
      <c r="TEF326" s="1"/>
      <c r="TEG326" s="1"/>
      <c r="TEH326" s="1"/>
      <c r="TEI326" s="1"/>
      <c r="TEJ326" s="1"/>
      <c r="TEK326" s="1"/>
      <c r="TEL326" s="1"/>
      <c r="TEM326" s="1"/>
      <c r="TEN326" s="1"/>
      <c r="TEO326" s="1"/>
      <c r="TEP326" s="1"/>
      <c r="TEQ326" s="1"/>
      <c r="TER326" s="1"/>
      <c r="TES326" s="1"/>
      <c r="TET326" s="1"/>
      <c r="TEU326" s="1"/>
      <c r="TEV326" s="1"/>
      <c r="TEW326" s="1"/>
      <c r="TEX326" s="1"/>
      <c r="TEY326" s="1"/>
      <c r="TEZ326" s="1"/>
      <c r="TFA326" s="1"/>
      <c r="TFB326" s="1"/>
      <c r="TFC326" s="1"/>
      <c r="TFD326" s="1"/>
      <c r="TFE326" s="1"/>
      <c r="TFF326" s="1"/>
      <c r="TFG326" s="1"/>
      <c r="TFH326" s="1"/>
      <c r="TFI326" s="1"/>
      <c r="TFJ326" s="1"/>
      <c r="TFK326" s="1"/>
      <c r="TFL326" s="1"/>
      <c r="TFM326" s="1"/>
      <c r="TFN326" s="1"/>
      <c r="TFO326" s="1"/>
      <c r="TFP326" s="1"/>
      <c r="TFQ326" s="1"/>
      <c r="TFR326" s="1"/>
      <c r="TFS326" s="1"/>
      <c r="TFT326" s="1"/>
      <c r="TFU326" s="1"/>
      <c r="TFV326" s="1"/>
      <c r="TFW326" s="1"/>
      <c r="TFX326" s="1"/>
      <c r="TFY326" s="1"/>
      <c r="TFZ326" s="1"/>
      <c r="TGA326" s="1"/>
      <c r="TGB326" s="1"/>
      <c r="TGC326" s="1"/>
      <c r="TGD326" s="1"/>
      <c r="TGE326" s="1"/>
      <c r="TGF326" s="1"/>
      <c r="TGG326" s="1"/>
      <c r="TGH326" s="1"/>
      <c r="TGI326" s="1"/>
      <c r="TGJ326" s="1"/>
      <c r="TGK326" s="1"/>
      <c r="TGL326" s="1"/>
      <c r="TGM326" s="1"/>
      <c r="TGN326" s="1"/>
      <c r="TGO326" s="1"/>
      <c r="TGP326" s="1"/>
      <c r="TGQ326" s="1"/>
      <c r="TGR326" s="1"/>
      <c r="TGS326" s="1"/>
      <c r="TGT326" s="1"/>
      <c r="TGU326" s="1"/>
      <c r="TGV326" s="1"/>
      <c r="TGW326" s="1"/>
      <c r="TGX326" s="1"/>
      <c r="TGY326" s="1"/>
      <c r="TGZ326" s="1"/>
      <c r="THA326" s="1"/>
      <c r="THB326" s="1"/>
      <c r="THC326" s="1"/>
      <c r="THD326" s="1"/>
      <c r="THE326" s="1"/>
      <c r="THF326" s="1"/>
      <c r="THG326" s="1"/>
      <c r="THH326" s="1"/>
      <c r="THI326" s="1"/>
      <c r="THJ326" s="1"/>
      <c r="THK326" s="1"/>
      <c r="THL326" s="1"/>
      <c r="THM326" s="1"/>
      <c r="THN326" s="1"/>
      <c r="THO326" s="1"/>
      <c r="THP326" s="1"/>
      <c r="THQ326" s="1"/>
      <c r="THR326" s="1"/>
      <c r="THS326" s="1"/>
      <c r="THT326" s="1"/>
      <c r="THU326" s="1"/>
      <c r="THV326" s="1"/>
      <c r="THW326" s="1"/>
      <c r="THX326" s="1"/>
      <c r="THY326" s="1"/>
      <c r="THZ326" s="1"/>
      <c r="TIA326" s="1"/>
      <c r="TIB326" s="1"/>
      <c r="TIC326" s="1"/>
      <c r="TID326" s="1"/>
      <c r="TIE326" s="1"/>
      <c r="TIF326" s="1"/>
      <c r="TIG326" s="1"/>
      <c r="TIH326" s="1"/>
      <c r="TII326" s="1"/>
      <c r="TIJ326" s="1"/>
      <c r="TIK326" s="1"/>
      <c r="TIL326" s="1"/>
      <c r="TIM326" s="1"/>
      <c r="TIN326" s="1"/>
      <c r="TIO326" s="1"/>
      <c r="TIP326" s="1"/>
      <c r="TIQ326" s="1"/>
      <c r="TIR326" s="1"/>
      <c r="TIS326" s="1"/>
      <c r="TIT326" s="1"/>
      <c r="TIU326" s="1"/>
      <c r="TIV326" s="1"/>
      <c r="TIW326" s="1"/>
      <c r="TIX326" s="1"/>
      <c r="TIY326" s="1"/>
      <c r="TIZ326" s="1"/>
      <c r="TJA326" s="1"/>
      <c r="TJB326" s="1"/>
      <c r="TJC326" s="1"/>
      <c r="TJD326" s="1"/>
      <c r="TJE326" s="1"/>
      <c r="TJF326" s="1"/>
      <c r="TJG326" s="1"/>
      <c r="TJH326" s="1"/>
      <c r="TJI326" s="1"/>
      <c r="TJJ326" s="1"/>
      <c r="TJK326" s="1"/>
      <c r="TJL326" s="1"/>
      <c r="TJM326" s="1"/>
      <c r="TJN326" s="1"/>
      <c r="TJO326" s="1"/>
      <c r="TJP326" s="1"/>
      <c r="TJQ326" s="1"/>
      <c r="TJR326" s="1"/>
      <c r="TJS326" s="1"/>
      <c r="TJT326" s="1"/>
      <c r="TJU326" s="1"/>
      <c r="TJV326" s="1"/>
      <c r="TJW326" s="1"/>
      <c r="TJX326" s="1"/>
      <c r="TJY326" s="1"/>
      <c r="TJZ326" s="1"/>
      <c r="TKA326" s="1"/>
      <c r="TKB326" s="1"/>
      <c r="TKC326" s="1"/>
      <c r="TKD326" s="1"/>
      <c r="TKE326" s="1"/>
      <c r="TKF326" s="1"/>
      <c r="TKG326" s="1"/>
      <c r="TKH326" s="1"/>
      <c r="TKI326" s="1"/>
      <c r="TKJ326" s="1"/>
      <c r="TKK326" s="1"/>
      <c r="TKL326" s="1"/>
      <c r="TKM326" s="1"/>
      <c r="TKN326" s="1"/>
      <c r="TKO326" s="1"/>
      <c r="TKP326" s="1"/>
      <c r="TKQ326" s="1"/>
      <c r="TKR326" s="1"/>
      <c r="TKS326" s="1"/>
      <c r="TKT326" s="1"/>
      <c r="TKU326" s="1"/>
      <c r="TKV326" s="1"/>
      <c r="TKW326" s="1"/>
      <c r="TKX326" s="1"/>
      <c r="TKY326" s="1"/>
      <c r="TKZ326" s="1"/>
      <c r="TLA326" s="1"/>
      <c r="TLB326" s="1"/>
      <c r="TLC326" s="1"/>
      <c r="TLD326" s="1"/>
      <c r="TLE326" s="1"/>
      <c r="TLF326" s="1"/>
      <c r="TLG326" s="1"/>
      <c r="TLH326" s="1"/>
      <c r="TLI326" s="1"/>
      <c r="TLJ326" s="1"/>
      <c r="TLK326" s="1"/>
      <c r="TLL326" s="1"/>
      <c r="TLM326" s="1"/>
      <c r="TLN326" s="1"/>
      <c r="TLO326" s="1"/>
      <c r="TLP326" s="1"/>
      <c r="TLQ326" s="1"/>
      <c r="TLR326" s="1"/>
      <c r="TLS326" s="1"/>
      <c r="TLT326" s="1"/>
      <c r="TLU326" s="1"/>
      <c r="TLV326" s="1"/>
      <c r="TLW326" s="1"/>
      <c r="TLX326" s="1"/>
      <c r="TLY326" s="1"/>
      <c r="TLZ326" s="1"/>
      <c r="TMA326" s="1"/>
      <c r="TMB326" s="1"/>
      <c r="TMC326" s="1"/>
      <c r="TMD326" s="1"/>
      <c r="TME326" s="1"/>
      <c r="TMF326" s="1"/>
      <c r="TMG326" s="1"/>
      <c r="TMH326" s="1"/>
      <c r="TMI326" s="1"/>
      <c r="TMJ326" s="1"/>
      <c r="TMK326" s="1"/>
      <c r="TML326" s="1"/>
      <c r="TMM326" s="1"/>
      <c r="TMN326" s="1"/>
      <c r="TMO326" s="1"/>
      <c r="TMP326" s="1"/>
      <c r="TMQ326" s="1"/>
      <c r="TMR326" s="1"/>
      <c r="TMS326" s="1"/>
      <c r="TMT326" s="1"/>
      <c r="TMU326" s="1"/>
      <c r="TMV326" s="1"/>
      <c r="TMW326" s="1"/>
      <c r="TMX326" s="1"/>
      <c r="TMY326" s="1"/>
      <c r="TMZ326" s="1"/>
      <c r="TNA326" s="1"/>
      <c r="TNB326" s="1"/>
      <c r="TNC326" s="1"/>
      <c r="TND326" s="1"/>
      <c r="TNE326" s="1"/>
      <c r="TNF326" s="1"/>
      <c r="TNG326" s="1"/>
      <c r="TNH326" s="1"/>
      <c r="TNI326" s="1"/>
      <c r="TNJ326" s="1"/>
      <c r="TNK326" s="1"/>
      <c r="TNL326" s="1"/>
      <c r="TNM326" s="1"/>
      <c r="TNN326" s="1"/>
      <c r="TNO326" s="1"/>
      <c r="TNP326" s="1"/>
      <c r="TNQ326" s="1"/>
      <c r="TNR326" s="1"/>
      <c r="TNS326" s="1"/>
      <c r="TNT326" s="1"/>
      <c r="TNU326" s="1"/>
      <c r="TNV326" s="1"/>
      <c r="TNW326" s="1"/>
      <c r="TNX326" s="1"/>
      <c r="TNY326" s="1"/>
      <c r="TNZ326" s="1"/>
      <c r="TOA326" s="1"/>
      <c r="TOB326" s="1"/>
      <c r="TOC326" s="1"/>
      <c r="TOD326" s="1"/>
      <c r="TOE326" s="1"/>
      <c r="TOF326" s="1"/>
      <c r="TOG326" s="1"/>
      <c r="TOH326" s="1"/>
      <c r="TOI326" s="1"/>
      <c r="TOJ326" s="1"/>
      <c r="TOK326" s="1"/>
      <c r="TOL326" s="1"/>
      <c r="TOM326" s="1"/>
      <c r="TON326" s="1"/>
      <c r="TOO326" s="1"/>
      <c r="TOP326" s="1"/>
      <c r="TOQ326" s="1"/>
      <c r="TOR326" s="1"/>
      <c r="TOS326" s="1"/>
      <c r="TOT326" s="1"/>
      <c r="TOU326" s="1"/>
      <c r="TOV326" s="1"/>
      <c r="TOW326" s="1"/>
      <c r="TOX326" s="1"/>
      <c r="TOY326" s="1"/>
      <c r="TOZ326" s="1"/>
      <c r="TPA326" s="1"/>
      <c r="TPB326" s="1"/>
      <c r="TPC326" s="1"/>
      <c r="TPD326" s="1"/>
      <c r="TPE326" s="1"/>
      <c r="TPF326" s="1"/>
      <c r="TPG326" s="1"/>
      <c r="TPH326" s="1"/>
      <c r="TPI326" s="1"/>
      <c r="TPJ326" s="1"/>
      <c r="TPK326" s="1"/>
      <c r="TPL326" s="1"/>
      <c r="TPM326" s="1"/>
      <c r="TPN326" s="1"/>
      <c r="TPO326" s="1"/>
      <c r="TPP326" s="1"/>
      <c r="TPQ326" s="1"/>
      <c r="TPR326" s="1"/>
      <c r="TPS326" s="1"/>
      <c r="TPT326" s="1"/>
      <c r="TPU326" s="1"/>
      <c r="TPV326" s="1"/>
      <c r="TPW326" s="1"/>
      <c r="TPX326" s="1"/>
      <c r="TPY326" s="1"/>
      <c r="TPZ326" s="1"/>
      <c r="TQA326" s="1"/>
      <c r="TQB326" s="1"/>
      <c r="TQC326" s="1"/>
      <c r="TQD326" s="1"/>
      <c r="TQE326" s="1"/>
      <c r="TQF326" s="1"/>
      <c r="TQG326" s="1"/>
      <c r="TQH326" s="1"/>
      <c r="TQI326" s="1"/>
      <c r="TQJ326" s="1"/>
      <c r="TQK326" s="1"/>
      <c r="TQL326" s="1"/>
      <c r="TQM326" s="1"/>
      <c r="TQN326" s="1"/>
      <c r="TQO326" s="1"/>
      <c r="TQP326" s="1"/>
      <c r="TQQ326" s="1"/>
      <c r="TQR326" s="1"/>
      <c r="TQS326" s="1"/>
      <c r="TQT326" s="1"/>
      <c r="TQU326" s="1"/>
      <c r="TQV326" s="1"/>
      <c r="TQW326" s="1"/>
      <c r="TQX326" s="1"/>
      <c r="TQY326" s="1"/>
      <c r="TQZ326" s="1"/>
      <c r="TRA326" s="1"/>
      <c r="TRB326" s="1"/>
      <c r="TRC326" s="1"/>
      <c r="TRD326" s="1"/>
      <c r="TRE326" s="1"/>
      <c r="TRF326" s="1"/>
      <c r="TRG326" s="1"/>
      <c r="TRH326" s="1"/>
      <c r="TRI326" s="1"/>
      <c r="TRJ326" s="1"/>
      <c r="TRK326" s="1"/>
      <c r="TRL326" s="1"/>
      <c r="TRM326" s="1"/>
      <c r="TRN326" s="1"/>
      <c r="TRO326" s="1"/>
      <c r="TRP326" s="1"/>
      <c r="TRQ326" s="1"/>
      <c r="TRR326" s="1"/>
      <c r="TRS326" s="1"/>
      <c r="TRT326" s="1"/>
      <c r="TRU326" s="1"/>
      <c r="TRV326" s="1"/>
      <c r="TRW326" s="1"/>
      <c r="TRX326" s="1"/>
      <c r="TRY326" s="1"/>
      <c r="TRZ326" s="1"/>
      <c r="TSA326" s="1"/>
      <c r="TSB326" s="1"/>
      <c r="TSC326" s="1"/>
      <c r="TSD326" s="1"/>
      <c r="TSE326" s="1"/>
      <c r="TSF326" s="1"/>
      <c r="TSG326" s="1"/>
      <c r="TSH326" s="1"/>
      <c r="TSI326" s="1"/>
      <c r="TSJ326" s="1"/>
      <c r="TSK326" s="1"/>
      <c r="TSL326" s="1"/>
      <c r="TSM326" s="1"/>
      <c r="TSN326" s="1"/>
      <c r="TSO326" s="1"/>
      <c r="TSP326" s="1"/>
      <c r="TSQ326" s="1"/>
      <c r="TSR326" s="1"/>
      <c r="TSS326" s="1"/>
      <c r="TST326" s="1"/>
      <c r="TSU326" s="1"/>
      <c r="TSV326" s="1"/>
      <c r="TSW326" s="1"/>
      <c r="TSX326" s="1"/>
      <c r="TSY326" s="1"/>
      <c r="TSZ326" s="1"/>
      <c r="TTA326" s="1"/>
      <c r="TTB326" s="1"/>
      <c r="TTC326" s="1"/>
      <c r="TTD326" s="1"/>
      <c r="TTE326" s="1"/>
      <c r="TTF326" s="1"/>
      <c r="TTG326" s="1"/>
      <c r="TTH326" s="1"/>
      <c r="TTI326" s="1"/>
      <c r="TTJ326" s="1"/>
      <c r="TTK326" s="1"/>
      <c r="TTL326" s="1"/>
      <c r="TTM326" s="1"/>
      <c r="TTN326" s="1"/>
      <c r="TTO326" s="1"/>
      <c r="TTP326" s="1"/>
      <c r="TTQ326" s="1"/>
      <c r="TTR326" s="1"/>
      <c r="TTS326" s="1"/>
      <c r="TTT326" s="1"/>
      <c r="TTU326" s="1"/>
      <c r="TTV326" s="1"/>
      <c r="TTW326" s="1"/>
      <c r="TTX326" s="1"/>
      <c r="TTY326" s="1"/>
      <c r="TTZ326" s="1"/>
      <c r="TUA326" s="1"/>
      <c r="TUB326" s="1"/>
      <c r="TUC326" s="1"/>
      <c r="TUD326" s="1"/>
      <c r="TUE326" s="1"/>
      <c r="TUF326" s="1"/>
      <c r="TUG326" s="1"/>
      <c r="TUH326" s="1"/>
      <c r="TUI326" s="1"/>
      <c r="TUJ326" s="1"/>
      <c r="TUK326" s="1"/>
      <c r="TUL326" s="1"/>
      <c r="TUM326" s="1"/>
      <c r="TUN326" s="1"/>
      <c r="TUO326" s="1"/>
      <c r="TUP326" s="1"/>
      <c r="TUQ326" s="1"/>
      <c r="TUR326" s="1"/>
      <c r="TUS326" s="1"/>
      <c r="TUT326" s="1"/>
      <c r="TUU326" s="1"/>
      <c r="TUV326" s="1"/>
      <c r="TUW326" s="1"/>
      <c r="TUX326" s="1"/>
      <c r="TUY326" s="1"/>
      <c r="TUZ326" s="1"/>
      <c r="TVA326" s="1"/>
      <c r="TVB326" s="1"/>
      <c r="TVC326" s="1"/>
      <c r="TVD326" s="1"/>
      <c r="TVE326" s="1"/>
      <c r="TVF326" s="1"/>
      <c r="TVG326" s="1"/>
      <c r="TVH326" s="1"/>
      <c r="TVI326" s="1"/>
      <c r="TVJ326" s="1"/>
      <c r="TVK326" s="1"/>
      <c r="TVL326" s="1"/>
      <c r="TVM326" s="1"/>
      <c r="TVN326" s="1"/>
      <c r="TVO326" s="1"/>
      <c r="TVP326" s="1"/>
      <c r="TVQ326" s="1"/>
      <c r="TVR326" s="1"/>
      <c r="TVS326" s="1"/>
      <c r="TVT326" s="1"/>
      <c r="TVU326" s="1"/>
      <c r="TVV326" s="1"/>
      <c r="TVW326" s="1"/>
      <c r="TVX326" s="1"/>
      <c r="TVY326" s="1"/>
      <c r="TVZ326" s="1"/>
      <c r="TWA326" s="1"/>
      <c r="TWB326" s="1"/>
      <c r="TWC326" s="1"/>
      <c r="TWD326" s="1"/>
      <c r="TWE326" s="1"/>
      <c r="TWF326" s="1"/>
      <c r="TWG326" s="1"/>
      <c r="TWH326" s="1"/>
      <c r="TWI326" s="1"/>
      <c r="TWJ326" s="1"/>
      <c r="TWK326" s="1"/>
      <c r="TWL326" s="1"/>
      <c r="TWM326" s="1"/>
      <c r="TWN326" s="1"/>
      <c r="TWO326" s="1"/>
      <c r="TWP326" s="1"/>
      <c r="TWQ326" s="1"/>
      <c r="TWR326" s="1"/>
      <c r="TWS326" s="1"/>
      <c r="TWT326" s="1"/>
      <c r="TWU326" s="1"/>
      <c r="TWV326" s="1"/>
      <c r="TWW326" s="1"/>
      <c r="TWX326" s="1"/>
      <c r="TWY326" s="1"/>
      <c r="TWZ326" s="1"/>
      <c r="TXA326" s="1"/>
      <c r="TXB326" s="1"/>
      <c r="TXC326" s="1"/>
      <c r="TXD326" s="1"/>
      <c r="TXE326" s="1"/>
      <c r="TXF326" s="1"/>
      <c r="TXG326" s="1"/>
      <c r="TXH326" s="1"/>
      <c r="TXI326" s="1"/>
      <c r="TXJ326" s="1"/>
      <c r="TXK326" s="1"/>
      <c r="TXL326" s="1"/>
      <c r="TXM326" s="1"/>
      <c r="TXN326" s="1"/>
      <c r="TXO326" s="1"/>
      <c r="TXP326" s="1"/>
      <c r="TXQ326" s="1"/>
      <c r="TXR326" s="1"/>
      <c r="TXS326" s="1"/>
      <c r="TXT326" s="1"/>
      <c r="TXU326" s="1"/>
      <c r="TXV326" s="1"/>
      <c r="TXW326" s="1"/>
      <c r="TXX326" s="1"/>
      <c r="TXY326" s="1"/>
      <c r="TXZ326" s="1"/>
      <c r="TYA326" s="1"/>
      <c r="TYB326" s="1"/>
      <c r="TYC326" s="1"/>
      <c r="TYD326" s="1"/>
      <c r="TYE326" s="1"/>
      <c r="TYF326" s="1"/>
      <c r="TYG326" s="1"/>
      <c r="TYH326" s="1"/>
      <c r="TYI326" s="1"/>
      <c r="TYJ326" s="1"/>
      <c r="TYK326" s="1"/>
      <c r="TYL326" s="1"/>
      <c r="TYM326" s="1"/>
      <c r="TYN326" s="1"/>
      <c r="TYO326" s="1"/>
      <c r="TYP326" s="1"/>
      <c r="TYQ326" s="1"/>
      <c r="TYR326" s="1"/>
      <c r="TYS326" s="1"/>
      <c r="TYT326" s="1"/>
      <c r="TYU326" s="1"/>
      <c r="TYV326" s="1"/>
      <c r="TYW326" s="1"/>
      <c r="TYX326" s="1"/>
      <c r="TYY326" s="1"/>
      <c r="TYZ326" s="1"/>
      <c r="TZA326" s="1"/>
      <c r="TZB326" s="1"/>
      <c r="TZC326" s="1"/>
      <c r="TZD326" s="1"/>
      <c r="TZE326" s="1"/>
      <c r="TZF326" s="1"/>
      <c r="TZG326" s="1"/>
      <c r="TZH326" s="1"/>
      <c r="TZI326" s="1"/>
      <c r="TZJ326" s="1"/>
      <c r="TZK326" s="1"/>
      <c r="TZL326" s="1"/>
      <c r="TZM326" s="1"/>
      <c r="TZN326" s="1"/>
      <c r="TZO326" s="1"/>
      <c r="TZP326" s="1"/>
      <c r="TZQ326" s="1"/>
      <c r="TZR326" s="1"/>
      <c r="TZS326" s="1"/>
      <c r="TZT326" s="1"/>
      <c r="TZU326" s="1"/>
      <c r="TZV326" s="1"/>
      <c r="TZW326" s="1"/>
      <c r="TZX326" s="1"/>
      <c r="TZY326" s="1"/>
      <c r="TZZ326" s="1"/>
      <c r="UAA326" s="1"/>
      <c r="UAB326" s="1"/>
      <c r="UAC326" s="1"/>
      <c r="UAD326" s="1"/>
      <c r="UAE326" s="1"/>
      <c r="UAF326" s="1"/>
      <c r="UAG326" s="1"/>
      <c r="UAH326" s="1"/>
      <c r="UAI326" s="1"/>
      <c r="UAJ326" s="1"/>
      <c r="UAK326" s="1"/>
      <c r="UAL326" s="1"/>
      <c r="UAM326" s="1"/>
      <c r="UAN326" s="1"/>
      <c r="UAO326" s="1"/>
      <c r="UAP326" s="1"/>
      <c r="UAQ326" s="1"/>
      <c r="UAR326" s="1"/>
      <c r="UAS326" s="1"/>
      <c r="UAT326" s="1"/>
      <c r="UAU326" s="1"/>
      <c r="UAV326" s="1"/>
      <c r="UAW326" s="1"/>
      <c r="UAX326" s="1"/>
      <c r="UAY326" s="1"/>
      <c r="UAZ326" s="1"/>
      <c r="UBA326" s="1"/>
      <c r="UBB326" s="1"/>
      <c r="UBC326" s="1"/>
      <c r="UBD326" s="1"/>
      <c r="UBE326" s="1"/>
      <c r="UBF326" s="1"/>
      <c r="UBG326" s="1"/>
      <c r="UBH326" s="1"/>
      <c r="UBI326" s="1"/>
      <c r="UBJ326" s="1"/>
      <c r="UBK326" s="1"/>
      <c r="UBL326" s="1"/>
      <c r="UBM326" s="1"/>
      <c r="UBN326" s="1"/>
      <c r="UBO326" s="1"/>
      <c r="UBP326" s="1"/>
      <c r="UBQ326" s="1"/>
      <c r="UBR326" s="1"/>
      <c r="UBS326" s="1"/>
      <c r="UBT326" s="1"/>
      <c r="UBU326" s="1"/>
      <c r="UBV326" s="1"/>
      <c r="UBW326" s="1"/>
      <c r="UBX326" s="1"/>
      <c r="UBY326" s="1"/>
      <c r="UBZ326" s="1"/>
      <c r="UCA326" s="1"/>
      <c r="UCB326" s="1"/>
      <c r="UCC326" s="1"/>
      <c r="UCD326" s="1"/>
      <c r="UCE326" s="1"/>
      <c r="UCF326" s="1"/>
      <c r="UCG326" s="1"/>
      <c r="UCH326" s="1"/>
      <c r="UCI326" s="1"/>
      <c r="UCJ326" s="1"/>
      <c r="UCK326" s="1"/>
      <c r="UCL326" s="1"/>
      <c r="UCM326" s="1"/>
      <c r="UCN326" s="1"/>
      <c r="UCO326" s="1"/>
      <c r="UCP326" s="1"/>
      <c r="UCQ326" s="1"/>
      <c r="UCR326" s="1"/>
      <c r="UCS326" s="1"/>
      <c r="UCT326" s="1"/>
      <c r="UCU326" s="1"/>
      <c r="UCV326" s="1"/>
      <c r="UCW326" s="1"/>
      <c r="UCX326" s="1"/>
      <c r="UCY326" s="1"/>
      <c r="UCZ326" s="1"/>
      <c r="UDA326" s="1"/>
      <c r="UDB326" s="1"/>
      <c r="UDC326" s="1"/>
      <c r="UDD326" s="1"/>
      <c r="UDE326" s="1"/>
      <c r="UDF326" s="1"/>
      <c r="UDG326" s="1"/>
      <c r="UDH326" s="1"/>
      <c r="UDI326" s="1"/>
      <c r="UDJ326" s="1"/>
      <c r="UDK326" s="1"/>
      <c r="UDL326" s="1"/>
      <c r="UDM326" s="1"/>
      <c r="UDN326" s="1"/>
      <c r="UDO326" s="1"/>
      <c r="UDP326" s="1"/>
      <c r="UDQ326" s="1"/>
      <c r="UDR326" s="1"/>
      <c r="UDS326" s="1"/>
      <c r="UDT326" s="1"/>
      <c r="UDU326" s="1"/>
      <c r="UDV326" s="1"/>
      <c r="UDW326" s="1"/>
      <c r="UDX326" s="1"/>
      <c r="UDY326" s="1"/>
      <c r="UDZ326" s="1"/>
      <c r="UEA326" s="1"/>
      <c r="UEB326" s="1"/>
      <c r="UEC326" s="1"/>
      <c r="UED326" s="1"/>
      <c r="UEE326" s="1"/>
      <c r="UEF326" s="1"/>
      <c r="UEG326" s="1"/>
      <c r="UEH326" s="1"/>
      <c r="UEI326" s="1"/>
      <c r="UEJ326" s="1"/>
      <c r="UEK326" s="1"/>
      <c r="UEL326" s="1"/>
      <c r="UEM326" s="1"/>
      <c r="UEN326" s="1"/>
      <c r="UEO326" s="1"/>
      <c r="UEP326" s="1"/>
      <c r="UEQ326" s="1"/>
      <c r="UER326" s="1"/>
      <c r="UES326" s="1"/>
      <c r="UET326" s="1"/>
      <c r="UEU326" s="1"/>
      <c r="UEV326" s="1"/>
      <c r="UEW326" s="1"/>
      <c r="UEX326" s="1"/>
      <c r="UEY326" s="1"/>
      <c r="UEZ326" s="1"/>
      <c r="UFA326" s="1"/>
      <c r="UFB326" s="1"/>
      <c r="UFC326" s="1"/>
      <c r="UFD326" s="1"/>
      <c r="UFE326" s="1"/>
      <c r="UFF326" s="1"/>
      <c r="UFG326" s="1"/>
      <c r="UFH326" s="1"/>
      <c r="UFI326" s="1"/>
      <c r="UFJ326" s="1"/>
      <c r="UFK326" s="1"/>
      <c r="UFL326" s="1"/>
      <c r="UFM326" s="1"/>
      <c r="UFN326" s="1"/>
      <c r="UFO326" s="1"/>
      <c r="UFP326" s="1"/>
      <c r="UFQ326" s="1"/>
      <c r="UFR326" s="1"/>
      <c r="UFS326" s="1"/>
      <c r="UFT326" s="1"/>
      <c r="UFU326" s="1"/>
      <c r="UFV326" s="1"/>
      <c r="UFW326" s="1"/>
      <c r="UFX326" s="1"/>
      <c r="UFY326" s="1"/>
      <c r="UFZ326" s="1"/>
      <c r="UGA326" s="1"/>
      <c r="UGB326" s="1"/>
      <c r="UGC326" s="1"/>
      <c r="UGD326" s="1"/>
      <c r="UGE326" s="1"/>
      <c r="UGF326" s="1"/>
      <c r="UGG326" s="1"/>
      <c r="UGH326" s="1"/>
      <c r="UGI326" s="1"/>
      <c r="UGJ326" s="1"/>
      <c r="UGK326" s="1"/>
      <c r="UGL326" s="1"/>
      <c r="UGM326" s="1"/>
      <c r="UGN326" s="1"/>
      <c r="UGO326" s="1"/>
      <c r="UGP326" s="1"/>
      <c r="UGQ326" s="1"/>
      <c r="UGR326" s="1"/>
      <c r="UGS326" s="1"/>
      <c r="UGT326" s="1"/>
      <c r="UGU326" s="1"/>
      <c r="UGV326" s="1"/>
      <c r="UGW326" s="1"/>
      <c r="UGX326" s="1"/>
      <c r="UGY326" s="1"/>
      <c r="UGZ326" s="1"/>
      <c r="UHA326" s="1"/>
      <c r="UHB326" s="1"/>
      <c r="UHC326" s="1"/>
      <c r="UHD326" s="1"/>
      <c r="UHE326" s="1"/>
      <c r="UHF326" s="1"/>
      <c r="UHG326" s="1"/>
      <c r="UHH326" s="1"/>
      <c r="UHI326" s="1"/>
      <c r="UHJ326" s="1"/>
      <c r="UHK326" s="1"/>
      <c r="UHL326" s="1"/>
      <c r="UHM326" s="1"/>
      <c r="UHN326" s="1"/>
      <c r="UHO326" s="1"/>
      <c r="UHP326" s="1"/>
      <c r="UHQ326" s="1"/>
      <c r="UHR326" s="1"/>
      <c r="UHS326" s="1"/>
      <c r="UHT326" s="1"/>
      <c r="UHU326" s="1"/>
      <c r="UHV326" s="1"/>
      <c r="UHW326" s="1"/>
      <c r="UHX326" s="1"/>
      <c r="UHY326" s="1"/>
      <c r="UHZ326" s="1"/>
      <c r="UIA326" s="1"/>
      <c r="UIB326" s="1"/>
      <c r="UIC326" s="1"/>
      <c r="UID326" s="1"/>
      <c r="UIE326" s="1"/>
      <c r="UIF326" s="1"/>
      <c r="UIG326" s="1"/>
      <c r="UIH326" s="1"/>
      <c r="UII326" s="1"/>
      <c r="UIJ326" s="1"/>
      <c r="UIK326" s="1"/>
      <c r="UIL326" s="1"/>
      <c r="UIM326" s="1"/>
      <c r="UIN326" s="1"/>
      <c r="UIO326" s="1"/>
      <c r="UIP326" s="1"/>
      <c r="UIQ326" s="1"/>
      <c r="UIR326" s="1"/>
      <c r="UIS326" s="1"/>
      <c r="UIT326" s="1"/>
      <c r="UIU326" s="1"/>
      <c r="UIV326" s="1"/>
      <c r="UIW326" s="1"/>
      <c r="UIX326" s="1"/>
      <c r="UIY326" s="1"/>
      <c r="UIZ326" s="1"/>
      <c r="UJA326" s="1"/>
      <c r="UJB326" s="1"/>
      <c r="UJC326" s="1"/>
      <c r="UJD326" s="1"/>
      <c r="UJE326" s="1"/>
      <c r="UJF326" s="1"/>
      <c r="UJG326" s="1"/>
      <c r="UJH326" s="1"/>
      <c r="UJI326" s="1"/>
      <c r="UJJ326" s="1"/>
      <c r="UJK326" s="1"/>
      <c r="UJL326" s="1"/>
      <c r="UJM326" s="1"/>
      <c r="UJN326" s="1"/>
      <c r="UJO326" s="1"/>
      <c r="UJP326" s="1"/>
      <c r="UJQ326" s="1"/>
      <c r="UJR326" s="1"/>
      <c r="UJS326" s="1"/>
      <c r="UJT326" s="1"/>
      <c r="UJU326" s="1"/>
      <c r="UJV326" s="1"/>
      <c r="UJW326" s="1"/>
      <c r="UJX326" s="1"/>
      <c r="UJY326" s="1"/>
      <c r="UJZ326" s="1"/>
      <c r="UKA326" s="1"/>
      <c r="UKB326" s="1"/>
      <c r="UKC326" s="1"/>
      <c r="UKD326" s="1"/>
      <c r="UKE326" s="1"/>
      <c r="UKF326" s="1"/>
      <c r="UKG326" s="1"/>
      <c r="UKH326" s="1"/>
      <c r="UKI326" s="1"/>
      <c r="UKJ326" s="1"/>
      <c r="UKK326" s="1"/>
      <c r="UKL326" s="1"/>
      <c r="UKM326" s="1"/>
      <c r="UKN326" s="1"/>
      <c r="UKO326" s="1"/>
      <c r="UKP326" s="1"/>
      <c r="UKQ326" s="1"/>
      <c r="UKR326" s="1"/>
      <c r="UKS326" s="1"/>
      <c r="UKT326" s="1"/>
      <c r="UKU326" s="1"/>
      <c r="UKV326" s="1"/>
      <c r="UKW326" s="1"/>
      <c r="UKX326" s="1"/>
      <c r="UKY326" s="1"/>
      <c r="UKZ326" s="1"/>
      <c r="ULA326" s="1"/>
      <c r="ULB326" s="1"/>
      <c r="ULC326" s="1"/>
      <c r="ULD326" s="1"/>
      <c r="ULE326" s="1"/>
      <c r="ULF326" s="1"/>
      <c r="ULG326" s="1"/>
      <c r="ULH326" s="1"/>
      <c r="ULI326" s="1"/>
      <c r="ULJ326" s="1"/>
      <c r="ULK326" s="1"/>
      <c r="ULL326" s="1"/>
      <c r="ULM326" s="1"/>
      <c r="ULN326" s="1"/>
      <c r="ULO326" s="1"/>
      <c r="ULP326" s="1"/>
      <c r="ULQ326" s="1"/>
      <c r="ULR326" s="1"/>
      <c r="ULS326" s="1"/>
      <c r="ULT326" s="1"/>
      <c r="ULU326" s="1"/>
      <c r="ULV326" s="1"/>
      <c r="ULW326" s="1"/>
      <c r="ULX326" s="1"/>
      <c r="ULY326" s="1"/>
      <c r="ULZ326" s="1"/>
      <c r="UMA326" s="1"/>
      <c r="UMB326" s="1"/>
      <c r="UMC326" s="1"/>
      <c r="UMD326" s="1"/>
      <c r="UME326" s="1"/>
      <c r="UMF326" s="1"/>
      <c r="UMG326" s="1"/>
      <c r="UMH326" s="1"/>
      <c r="UMI326" s="1"/>
      <c r="UMJ326" s="1"/>
      <c r="UMK326" s="1"/>
      <c r="UML326" s="1"/>
      <c r="UMM326" s="1"/>
      <c r="UMN326" s="1"/>
      <c r="UMO326" s="1"/>
      <c r="UMP326" s="1"/>
      <c r="UMQ326" s="1"/>
      <c r="UMR326" s="1"/>
      <c r="UMS326" s="1"/>
      <c r="UMT326" s="1"/>
      <c r="UMU326" s="1"/>
      <c r="UMV326" s="1"/>
      <c r="UMW326" s="1"/>
      <c r="UMX326" s="1"/>
      <c r="UMY326" s="1"/>
      <c r="UMZ326" s="1"/>
      <c r="UNA326" s="1"/>
      <c r="UNB326" s="1"/>
      <c r="UNC326" s="1"/>
      <c r="UND326" s="1"/>
      <c r="UNE326" s="1"/>
      <c r="UNF326" s="1"/>
      <c r="UNG326" s="1"/>
      <c r="UNH326" s="1"/>
      <c r="UNI326" s="1"/>
      <c r="UNJ326" s="1"/>
      <c r="UNK326" s="1"/>
      <c r="UNL326" s="1"/>
      <c r="UNM326" s="1"/>
      <c r="UNN326" s="1"/>
      <c r="UNO326" s="1"/>
      <c r="UNP326" s="1"/>
      <c r="UNQ326" s="1"/>
      <c r="UNR326" s="1"/>
      <c r="UNS326" s="1"/>
      <c r="UNT326" s="1"/>
      <c r="UNU326" s="1"/>
      <c r="UNV326" s="1"/>
      <c r="UNW326" s="1"/>
      <c r="UNX326" s="1"/>
      <c r="UNY326" s="1"/>
      <c r="UNZ326" s="1"/>
      <c r="UOA326" s="1"/>
      <c r="UOB326" s="1"/>
      <c r="UOC326" s="1"/>
      <c r="UOD326" s="1"/>
      <c r="UOE326" s="1"/>
      <c r="UOF326" s="1"/>
      <c r="UOG326" s="1"/>
      <c r="UOH326" s="1"/>
      <c r="UOI326" s="1"/>
      <c r="UOJ326" s="1"/>
      <c r="UOK326" s="1"/>
      <c r="UOL326" s="1"/>
      <c r="UOM326" s="1"/>
      <c r="UON326" s="1"/>
      <c r="UOO326" s="1"/>
      <c r="UOP326" s="1"/>
      <c r="UOQ326" s="1"/>
      <c r="UOR326" s="1"/>
      <c r="UOS326" s="1"/>
      <c r="UOT326" s="1"/>
      <c r="UOU326" s="1"/>
      <c r="UOV326" s="1"/>
      <c r="UOW326" s="1"/>
      <c r="UOX326" s="1"/>
      <c r="UOY326" s="1"/>
      <c r="UOZ326" s="1"/>
      <c r="UPA326" s="1"/>
      <c r="UPB326" s="1"/>
      <c r="UPC326" s="1"/>
      <c r="UPD326" s="1"/>
      <c r="UPE326" s="1"/>
      <c r="UPF326" s="1"/>
      <c r="UPG326" s="1"/>
      <c r="UPH326" s="1"/>
      <c r="UPI326" s="1"/>
      <c r="UPJ326" s="1"/>
      <c r="UPK326" s="1"/>
      <c r="UPL326" s="1"/>
      <c r="UPM326" s="1"/>
      <c r="UPN326" s="1"/>
      <c r="UPO326" s="1"/>
      <c r="UPP326" s="1"/>
      <c r="UPQ326" s="1"/>
      <c r="UPR326" s="1"/>
      <c r="UPS326" s="1"/>
      <c r="UPT326" s="1"/>
      <c r="UPU326" s="1"/>
      <c r="UPV326" s="1"/>
      <c r="UPW326" s="1"/>
      <c r="UPX326" s="1"/>
      <c r="UPY326" s="1"/>
      <c r="UPZ326" s="1"/>
      <c r="UQA326" s="1"/>
      <c r="UQB326" s="1"/>
      <c r="UQC326" s="1"/>
      <c r="UQD326" s="1"/>
      <c r="UQE326" s="1"/>
      <c r="UQF326" s="1"/>
      <c r="UQG326" s="1"/>
      <c r="UQH326" s="1"/>
      <c r="UQI326" s="1"/>
      <c r="UQJ326" s="1"/>
      <c r="UQK326" s="1"/>
      <c r="UQL326" s="1"/>
      <c r="UQM326" s="1"/>
      <c r="UQN326" s="1"/>
      <c r="UQO326" s="1"/>
      <c r="UQP326" s="1"/>
      <c r="UQQ326" s="1"/>
      <c r="UQR326" s="1"/>
      <c r="UQS326" s="1"/>
      <c r="UQT326" s="1"/>
      <c r="UQU326" s="1"/>
      <c r="UQV326" s="1"/>
      <c r="UQW326" s="1"/>
      <c r="UQX326" s="1"/>
      <c r="UQY326" s="1"/>
      <c r="UQZ326" s="1"/>
      <c r="URA326" s="1"/>
      <c r="URB326" s="1"/>
      <c r="URC326" s="1"/>
      <c r="URD326" s="1"/>
      <c r="URE326" s="1"/>
      <c r="URF326" s="1"/>
      <c r="URG326" s="1"/>
      <c r="URH326" s="1"/>
      <c r="URI326" s="1"/>
      <c r="URJ326" s="1"/>
      <c r="URK326" s="1"/>
      <c r="URL326" s="1"/>
      <c r="URM326" s="1"/>
      <c r="URN326" s="1"/>
      <c r="URO326" s="1"/>
      <c r="URP326" s="1"/>
      <c r="URQ326" s="1"/>
      <c r="URR326" s="1"/>
      <c r="URS326" s="1"/>
      <c r="URT326" s="1"/>
      <c r="URU326" s="1"/>
      <c r="URV326" s="1"/>
      <c r="URW326" s="1"/>
      <c r="URX326" s="1"/>
      <c r="URY326" s="1"/>
      <c r="URZ326" s="1"/>
      <c r="USA326" s="1"/>
      <c r="USB326" s="1"/>
      <c r="USC326" s="1"/>
      <c r="USD326" s="1"/>
      <c r="USE326" s="1"/>
      <c r="USF326" s="1"/>
      <c r="USG326" s="1"/>
      <c r="USH326" s="1"/>
      <c r="USI326" s="1"/>
      <c r="USJ326" s="1"/>
      <c r="USK326" s="1"/>
      <c r="USL326" s="1"/>
      <c r="USM326" s="1"/>
      <c r="USN326" s="1"/>
      <c r="USO326" s="1"/>
      <c r="USP326" s="1"/>
      <c r="USQ326" s="1"/>
      <c r="USR326" s="1"/>
      <c r="USS326" s="1"/>
      <c r="UST326" s="1"/>
      <c r="USU326" s="1"/>
      <c r="USV326" s="1"/>
      <c r="USW326" s="1"/>
      <c r="USX326" s="1"/>
      <c r="USY326" s="1"/>
      <c r="USZ326" s="1"/>
      <c r="UTA326" s="1"/>
      <c r="UTB326" s="1"/>
      <c r="UTC326" s="1"/>
      <c r="UTD326" s="1"/>
      <c r="UTE326" s="1"/>
      <c r="UTF326" s="1"/>
      <c r="UTG326" s="1"/>
      <c r="UTH326" s="1"/>
      <c r="UTI326" s="1"/>
      <c r="UTJ326" s="1"/>
      <c r="UTK326" s="1"/>
      <c r="UTL326" s="1"/>
      <c r="UTM326" s="1"/>
      <c r="UTN326" s="1"/>
      <c r="UTO326" s="1"/>
      <c r="UTP326" s="1"/>
      <c r="UTQ326" s="1"/>
      <c r="UTR326" s="1"/>
      <c r="UTS326" s="1"/>
      <c r="UTT326" s="1"/>
      <c r="UTU326" s="1"/>
      <c r="UTV326" s="1"/>
      <c r="UTW326" s="1"/>
      <c r="UTX326" s="1"/>
      <c r="UTY326" s="1"/>
      <c r="UTZ326" s="1"/>
      <c r="UUA326" s="1"/>
      <c r="UUB326" s="1"/>
      <c r="UUC326" s="1"/>
      <c r="UUD326" s="1"/>
      <c r="UUE326" s="1"/>
      <c r="UUF326" s="1"/>
      <c r="UUG326" s="1"/>
      <c r="UUH326" s="1"/>
      <c r="UUI326" s="1"/>
      <c r="UUJ326" s="1"/>
      <c r="UUK326" s="1"/>
      <c r="UUL326" s="1"/>
      <c r="UUM326" s="1"/>
      <c r="UUN326" s="1"/>
      <c r="UUO326" s="1"/>
      <c r="UUP326" s="1"/>
      <c r="UUQ326" s="1"/>
      <c r="UUR326" s="1"/>
      <c r="UUS326" s="1"/>
      <c r="UUT326" s="1"/>
      <c r="UUU326" s="1"/>
      <c r="UUV326" s="1"/>
      <c r="UUW326" s="1"/>
      <c r="UUX326" s="1"/>
      <c r="UUY326" s="1"/>
      <c r="UUZ326" s="1"/>
      <c r="UVA326" s="1"/>
      <c r="UVB326" s="1"/>
      <c r="UVC326" s="1"/>
      <c r="UVD326" s="1"/>
      <c r="UVE326" s="1"/>
      <c r="UVF326" s="1"/>
      <c r="UVG326" s="1"/>
      <c r="UVH326" s="1"/>
      <c r="UVI326" s="1"/>
      <c r="UVJ326" s="1"/>
      <c r="UVK326" s="1"/>
      <c r="UVL326" s="1"/>
      <c r="UVM326" s="1"/>
      <c r="UVN326" s="1"/>
      <c r="UVO326" s="1"/>
      <c r="UVP326" s="1"/>
      <c r="UVQ326" s="1"/>
      <c r="UVR326" s="1"/>
      <c r="UVS326" s="1"/>
      <c r="UVT326" s="1"/>
      <c r="UVU326" s="1"/>
      <c r="UVV326" s="1"/>
      <c r="UVW326" s="1"/>
      <c r="UVX326" s="1"/>
      <c r="UVY326" s="1"/>
      <c r="UVZ326" s="1"/>
      <c r="UWA326" s="1"/>
      <c r="UWB326" s="1"/>
      <c r="UWC326" s="1"/>
      <c r="UWD326" s="1"/>
      <c r="UWE326" s="1"/>
      <c r="UWF326" s="1"/>
      <c r="UWG326" s="1"/>
      <c r="UWH326" s="1"/>
      <c r="UWI326" s="1"/>
      <c r="UWJ326" s="1"/>
      <c r="UWK326" s="1"/>
      <c r="UWL326" s="1"/>
      <c r="UWM326" s="1"/>
      <c r="UWN326" s="1"/>
      <c r="UWO326" s="1"/>
      <c r="UWP326" s="1"/>
      <c r="UWQ326" s="1"/>
      <c r="UWR326" s="1"/>
      <c r="UWS326" s="1"/>
      <c r="UWT326" s="1"/>
      <c r="UWU326" s="1"/>
      <c r="UWV326" s="1"/>
      <c r="UWW326" s="1"/>
      <c r="UWX326" s="1"/>
      <c r="UWY326" s="1"/>
      <c r="UWZ326" s="1"/>
      <c r="UXA326" s="1"/>
      <c r="UXB326" s="1"/>
      <c r="UXC326" s="1"/>
      <c r="UXD326" s="1"/>
      <c r="UXE326" s="1"/>
      <c r="UXF326" s="1"/>
      <c r="UXG326" s="1"/>
      <c r="UXH326" s="1"/>
      <c r="UXI326" s="1"/>
      <c r="UXJ326" s="1"/>
      <c r="UXK326" s="1"/>
      <c r="UXL326" s="1"/>
      <c r="UXM326" s="1"/>
      <c r="UXN326" s="1"/>
      <c r="UXO326" s="1"/>
      <c r="UXP326" s="1"/>
      <c r="UXQ326" s="1"/>
      <c r="UXR326" s="1"/>
      <c r="UXS326" s="1"/>
      <c r="UXT326" s="1"/>
      <c r="UXU326" s="1"/>
      <c r="UXV326" s="1"/>
      <c r="UXW326" s="1"/>
      <c r="UXX326" s="1"/>
      <c r="UXY326" s="1"/>
      <c r="UXZ326" s="1"/>
      <c r="UYA326" s="1"/>
      <c r="UYB326" s="1"/>
      <c r="UYC326" s="1"/>
      <c r="UYD326" s="1"/>
      <c r="UYE326" s="1"/>
      <c r="UYF326" s="1"/>
      <c r="UYG326" s="1"/>
      <c r="UYH326" s="1"/>
      <c r="UYI326" s="1"/>
      <c r="UYJ326" s="1"/>
      <c r="UYK326" s="1"/>
      <c r="UYL326" s="1"/>
      <c r="UYM326" s="1"/>
      <c r="UYN326" s="1"/>
      <c r="UYO326" s="1"/>
      <c r="UYP326" s="1"/>
      <c r="UYQ326" s="1"/>
      <c r="UYR326" s="1"/>
      <c r="UYS326" s="1"/>
      <c r="UYT326" s="1"/>
      <c r="UYU326" s="1"/>
      <c r="UYV326" s="1"/>
      <c r="UYW326" s="1"/>
      <c r="UYX326" s="1"/>
      <c r="UYY326" s="1"/>
      <c r="UYZ326" s="1"/>
      <c r="UZA326" s="1"/>
      <c r="UZB326" s="1"/>
      <c r="UZC326" s="1"/>
      <c r="UZD326" s="1"/>
      <c r="UZE326" s="1"/>
      <c r="UZF326" s="1"/>
      <c r="UZG326" s="1"/>
      <c r="UZH326" s="1"/>
      <c r="UZI326" s="1"/>
      <c r="UZJ326" s="1"/>
      <c r="UZK326" s="1"/>
      <c r="UZL326" s="1"/>
      <c r="UZM326" s="1"/>
      <c r="UZN326" s="1"/>
      <c r="UZO326" s="1"/>
      <c r="UZP326" s="1"/>
      <c r="UZQ326" s="1"/>
      <c r="UZR326" s="1"/>
      <c r="UZS326" s="1"/>
      <c r="UZT326" s="1"/>
      <c r="UZU326" s="1"/>
      <c r="UZV326" s="1"/>
      <c r="UZW326" s="1"/>
      <c r="UZX326" s="1"/>
      <c r="UZY326" s="1"/>
      <c r="UZZ326" s="1"/>
      <c r="VAA326" s="1"/>
      <c r="VAB326" s="1"/>
      <c r="VAC326" s="1"/>
      <c r="VAD326" s="1"/>
      <c r="VAE326" s="1"/>
      <c r="VAF326" s="1"/>
      <c r="VAG326" s="1"/>
      <c r="VAH326" s="1"/>
      <c r="VAI326" s="1"/>
      <c r="VAJ326" s="1"/>
      <c r="VAK326" s="1"/>
      <c r="VAL326" s="1"/>
      <c r="VAM326" s="1"/>
      <c r="VAN326" s="1"/>
      <c r="VAO326" s="1"/>
      <c r="VAP326" s="1"/>
      <c r="VAQ326" s="1"/>
      <c r="VAR326" s="1"/>
      <c r="VAS326" s="1"/>
      <c r="VAT326" s="1"/>
      <c r="VAU326" s="1"/>
      <c r="VAV326" s="1"/>
      <c r="VAW326" s="1"/>
      <c r="VAX326" s="1"/>
      <c r="VAY326" s="1"/>
      <c r="VAZ326" s="1"/>
      <c r="VBA326" s="1"/>
      <c r="VBB326" s="1"/>
      <c r="VBC326" s="1"/>
      <c r="VBD326" s="1"/>
      <c r="VBE326" s="1"/>
      <c r="VBF326" s="1"/>
      <c r="VBG326" s="1"/>
      <c r="VBH326" s="1"/>
      <c r="VBI326" s="1"/>
      <c r="VBJ326" s="1"/>
      <c r="VBK326" s="1"/>
      <c r="VBL326" s="1"/>
      <c r="VBM326" s="1"/>
      <c r="VBN326" s="1"/>
      <c r="VBO326" s="1"/>
      <c r="VBP326" s="1"/>
      <c r="VBQ326" s="1"/>
      <c r="VBR326" s="1"/>
      <c r="VBS326" s="1"/>
      <c r="VBT326" s="1"/>
      <c r="VBU326" s="1"/>
      <c r="VBV326" s="1"/>
      <c r="VBW326" s="1"/>
      <c r="VBX326" s="1"/>
      <c r="VBY326" s="1"/>
      <c r="VBZ326" s="1"/>
      <c r="VCA326" s="1"/>
      <c r="VCB326" s="1"/>
      <c r="VCC326" s="1"/>
      <c r="VCD326" s="1"/>
      <c r="VCE326" s="1"/>
      <c r="VCF326" s="1"/>
      <c r="VCG326" s="1"/>
      <c r="VCH326" s="1"/>
      <c r="VCI326" s="1"/>
      <c r="VCJ326" s="1"/>
      <c r="VCK326" s="1"/>
      <c r="VCL326" s="1"/>
      <c r="VCM326" s="1"/>
      <c r="VCN326" s="1"/>
      <c r="VCO326" s="1"/>
      <c r="VCP326" s="1"/>
      <c r="VCQ326" s="1"/>
      <c r="VCR326" s="1"/>
      <c r="VCS326" s="1"/>
      <c r="VCT326" s="1"/>
      <c r="VCU326" s="1"/>
      <c r="VCV326" s="1"/>
      <c r="VCW326" s="1"/>
      <c r="VCX326" s="1"/>
      <c r="VCY326" s="1"/>
      <c r="VCZ326" s="1"/>
      <c r="VDA326" s="1"/>
      <c r="VDB326" s="1"/>
      <c r="VDC326" s="1"/>
      <c r="VDD326" s="1"/>
      <c r="VDE326" s="1"/>
      <c r="VDF326" s="1"/>
      <c r="VDG326" s="1"/>
      <c r="VDH326" s="1"/>
      <c r="VDI326" s="1"/>
      <c r="VDJ326" s="1"/>
      <c r="VDK326" s="1"/>
      <c r="VDL326" s="1"/>
      <c r="VDM326" s="1"/>
      <c r="VDN326" s="1"/>
      <c r="VDO326" s="1"/>
      <c r="VDP326" s="1"/>
      <c r="VDQ326" s="1"/>
      <c r="VDR326" s="1"/>
      <c r="VDS326" s="1"/>
      <c r="VDT326" s="1"/>
      <c r="VDU326" s="1"/>
      <c r="VDV326" s="1"/>
      <c r="VDW326" s="1"/>
      <c r="VDX326" s="1"/>
      <c r="VDY326" s="1"/>
      <c r="VDZ326" s="1"/>
      <c r="VEA326" s="1"/>
      <c r="VEB326" s="1"/>
      <c r="VEC326" s="1"/>
      <c r="VED326" s="1"/>
      <c r="VEE326" s="1"/>
      <c r="VEF326" s="1"/>
      <c r="VEG326" s="1"/>
      <c r="VEH326" s="1"/>
      <c r="VEI326" s="1"/>
      <c r="VEJ326" s="1"/>
      <c r="VEK326" s="1"/>
      <c r="VEL326" s="1"/>
      <c r="VEM326" s="1"/>
      <c r="VEN326" s="1"/>
      <c r="VEO326" s="1"/>
      <c r="VEP326" s="1"/>
      <c r="VEQ326" s="1"/>
      <c r="VER326" s="1"/>
      <c r="VES326" s="1"/>
      <c r="VET326" s="1"/>
      <c r="VEU326" s="1"/>
      <c r="VEV326" s="1"/>
      <c r="VEW326" s="1"/>
      <c r="VEX326" s="1"/>
      <c r="VEY326" s="1"/>
      <c r="VEZ326" s="1"/>
      <c r="VFA326" s="1"/>
      <c r="VFB326" s="1"/>
      <c r="VFC326" s="1"/>
      <c r="VFD326" s="1"/>
      <c r="VFE326" s="1"/>
      <c r="VFF326" s="1"/>
      <c r="VFG326" s="1"/>
      <c r="VFH326" s="1"/>
      <c r="VFI326" s="1"/>
      <c r="VFJ326" s="1"/>
      <c r="VFK326" s="1"/>
      <c r="VFL326" s="1"/>
      <c r="VFM326" s="1"/>
      <c r="VFN326" s="1"/>
      <c r="VFO326" s="1"/>
      <c r="VFP326" s="1"/>
      <c r="VFQ326" s="1"/>
      <c r="VFR326" s="1"/>
      <c r="VFS326" s="1"/>
      <c r="VFT326" s="1"/>
      <c r="VFU326" s="1"/>
      <c r="VFV326" s="1"/>
      <c r="VFW326" s="1"/>
      <c r="VFX326" s="1"/>
      <c r="VFY326" s="1"/>
      <c r="VFZ326" s="1"/>
      <c r="VGA326" s="1"/>
      <c r="VGB326" s="1"/>
      <c r="VGC326" s="1"/>
      <c r="VGD326" s="1"/>
      <c r="VGE326" s="1"/>
      <c r="VGF326" s="1"/>
      <c r="VGG326" s="1"/>
      <c r="VGH326" s="1"/>
      <c r="VGI326" s="1"/>
      <c r="VGJ326" s="1"/>
      <c r="VGK326" s="1"/>
      <c r="VGL326" s="1"/>
      <c r="VGM326" s="1"/>
      <c r="VGN326" s="1"/>
      <c r="VGO326" s="1"/>
      <c r="VGP326" s="1"/>
      <c r="VGQ326" s="1"/>
      <c r="VGR326" s="1"/>
      <c r="VGS326" s="1"/>
      <c r="VGT326" s="1"/>
      <c r="VGU326" s="1"/>
      <c r="VGV326" s="1"/>
      <c r="VGW326" s="1"/>
      <c r="VGX326" s="1"/>
      <c r="VGY326" s="1"/>
      <c r="VGZ326" s="1"/>
      <c r="VHA326" s="1"/>
      <c r="VHB326" s="1"/>
      <c r="VHC326" s="1"/>
      <c r="VHD326" s="1"/>
      <c r="VHE326" s="1"/>
      <c r="VHF326" s="1"/>
      <c r="VHG326" s="1"/>
      <c r="VHH326" s="1"/>
      <c r="VHI326" s="1"/>
      <c r="VHJ326" s="1"/>
      <c r="VHK326" s="1"/>
      <c r="VHL326" s="1"/>
      <c r="VHM326" s="1"/>
      <c r="VHN326" s="1"/>
      <c r="VHO326" s="1"/>
      <c r="VHP326" s="1"/>
      <c r="VHQ326" s="1"/>
      <c r="VHR326" s="1"/>
      <c r="VHS326" s="1"/>
      <c r="VHT326" s="1"/>
      <c r="VHU326" s="1"/>
      <c r="VHV326" s="1"/>
      <c r="VHW326" s="1"/>
      <c r="VHX326" s="1"/>
      <c r="VHY326" s="1"/>
      <c r="VHZ326" s="1"/>
      <c r="VIA326" s="1"/>
      <c r="VIB326" s="1"/>
      <c r="VIC326" s="1"/>
      <c r="VID326" s="1"/>
      <c r="VIE326" s="1"/>
      <c r="VIF326" s="1"/>
      <c r="VIG326" s="1"/>
      <c r="VIH326" s="1"/>
      <c r="VII326" s="1"/>
      <c r="VIJ326" s="1"/>
      <c r="VIK326" s="1"/>
      <c r="VIL326" s="1"/>
      <c r="VIM326" s="1"/>
      <c r="VIN326" s="1"/>
      <c r="VIO326" s="1"/>
      <c r="VIP326" s="1"/>
      <c r="VIQ326" s="1"/>
      <c r="VIR326" s="1"/>
      <c r="VIS326" s="1"/>
      <c r="VIT326" s="1"/>
      <c r="VIU326" s="1"/>
      <c r="VIV326" s="1"/>
      <c r="VIW326" s="1"/>
      <c r="VIX326" s="1"/>
      <c r="VIY326" s="1"/>
      <c r="VIZ326" s="1"/>
      <c r="VJA326" s="1"/>
      <c r="VJB326" s="1"/>
      <c r="VJC326" s="1"/>
      <c r="VJD326" s="1"/>
      <c r="VJE326" s="1"/>
      <c r="VJF326" s="1"/>
      <c r="VJG326" s="1"/>
      <c r="VJH326" s="1"/>
      <c r="VJI326" s="1"/>
      <c r="VJJ326" s="1"/>
      <c r="VJK326" s="1"/>
      <c r="VJL326" s="1"/>
      <c r="VJM326" s="1"/>
      <c r="VJN326" s="1"/>
      <c r="VJO326" s="1"/>
      <c r="VJP326" s="1"/>
      <c r="VJQ326" s="1"/>
      <c r="VJR326" s="1"/>
      <c r="VJS326" s="1"/>
      <c r="VJT326" s="1"/>
      <c r="VJU326" s="1"/>
      <c r="VJV326" s="1"/>
      <c r="VJW326" s="1"/>
      <c r="VJX326" s="1"/>
      <c r="VJY326" s="1"/>
      <c r="VJZ326" s="1"/>
      <c r="VKA326" s="1"/>
      <c r="VKB326" s="1"/>
      <c r="VKC326" s="1"/>
      <c r="VKD326" s="1"/>
      <c r="VKE326" s="1"/>
      <c r="VKF326" s="1"/>
      <c r="VKG326" s="1"/>
      <c r="VKH326" s="1"/>
      <c r="VKI326" s="1"/>
      <c r="VKJ326" s="1"/>
      <c r="VKK326" s="1"/>
      <c r="VKL326" s="1"/>
      <c r="VKM326" s="1"/>
      <c r="VKN326" s="1"/>
      <c r="VKO326" s="1"/>
      <c r="VKP326" s="1"/>
      <c r="VKQ326" s="1"/>
      <c r="VKR326" s="1"/>
      <c r="VKS326" s="1"/>
      <c r="VKT326" s="1"/>
      <c r="VKU326" s="1"/>
      <c r="VKV326" s="1"/>
      <c r="VKW326" s="1"/>
      <c r="VKX326" s="1"/>
      <c r="VKY326" s="1"/>
      <c r="VKZ326" s="1"/>
      <c r="VLA326" s="1"/>
      <c r="VLB326" s="1"/>
      <c r="VLC326" s="1"/>
      <c r="VLD326" s="1"/>
      <c r="VLE326" s="1"/>
      <c r="VLF326" s="1"/>
      <c r="VLG326" s="1"/>
      <c r="VLH326" s="1"/>
      <c r="VLI326" s="1"/>
      <c r="VLJ326" s="1"/>
      <c r="VLK326" s="1"/>
      <c r="VLL326" s="1"/>
      <c r="VLM326" s="1"/>
      <c r="VLN326" s="1"/>
      <c r="VLO326" s="1"/>
      <c r="VLP326" s="1"/>
      <c r="VLQ326" s="1"/>
      <c r="VLR326" s="1"/>
      <c r="VLS326" s="1"/>
      <c r="VLT326" s="1"/>
      <c r="VLU326" s="1"/>
      <c r="VLV326" s="1"/>
      <c r="VLW326" s="1"/>
      <c r="VLX326" s="1"/>
      <c r="VLY326" s="1"/>
      <c r="VLZ326" s="1"/>
      <c r="VMA326" s="1"/>
      <c r="VMB326" s="1"/>
      <c r="VMC326" s="1"/>
      <c r="VMD326" s="1"/>
      <c r="VME326" s="1"/>
      <c r="VMF326" s="1"/>
      <c r="VMG326" s="1"/>
      <c r="VMH326" s="1"/>
      <c r="VMI326" s="1"/>
      <c r="VMJ326" s="1"/>
      <c r="VMK326" s="1"/>
      <c r="VML326" s="1"/>
      <c r="VMM326" s="1"/>
      <c r="VMN326" s="1"/>
      <c r="VMO326" s="1"/>
      <c r="VMP326" s="1"/>
      <c r="VMQ326" s="1"/>
      <c r="VMR326" s="1"/>
      <c r="VMS326" s="1"/>
      <c r="VMT326" s="1"/>
      <c r="VMU326" s="1"/>
      <c r="VMV326" s="1"/>
      <c r="VMW326" s="1"/>
      <c r="VMX326" s="1"/>
      <c r="VMY326" s="1"/>
      <c r="VMZ326" s="1"/>
      <c r="VNA326" s="1"/>
      <c r="VNB326" s="1"/>
      <c r="VNC326" s="1"/>
      <c r="VND326" s="1"/>
      <c r="VNE326" s="1"/>
      <c r="VNF326" s="1"/>
      <c r="VNG326" s="1"/>
      <c r="VNH326" s="1"/>
      <c r="VNI326" s="1"/>
      <c r="VNJ326" s="1"/>
      <c r="VNK326" s="1"/>
      <c r="VNL326" s="1"/>
      <c r="VNM326" s="1"/>
      <c r="VNN326" s="1"/>
      <c r="VNO326" s="1"/>
      <c r="VNP326" s="1"/>
      <c r="VNQ326" s="1"/>
      <c r="VNR326" s="1"/>
      <c r="VNS326" s="1"/>
      <c r="VNT326" s="1"/>
      <c r="VNU326" s="1"/>
      <c r="VNV326" s="1"/>
      <c r="VNW326" s="1"/>
      <c r="VNX326" s="1"/>
      <c r="VNY326" s="1"/>
      <c r="VNZ326" s="1"/>
      <c r="VOA326" s="1"/>
      <c r="VOB326" s="1"/>
      <c r="VOC326" s="1"/>
      <c r="VOD326" s="1"/>
      <c r="VOE326" s="1"/>
      <c r="VOF326" s="1"/>
      <c r="VOG326" s="1"/>
      <c r="VOH326" s="1"/>
      <c r="VOI326" s="1"/>
      <c r="VOJ326" s="1"/>
      <c r="VOK326" s="1"/>
      <c r="VOL326" s="1"/>
      <c r="VOM326" s="1"/>
      <c r="VON326" s="1"/>
      <c r="VOO326" s="1"/>
      <c r="VOP326" s="1"/>
      <c r="VOQ326" s="1"/>
      <c r="VOR326" s="1"/>
      <c r="VOS326" s="1"/>
      <c r="VOT326" s="1"/>
      <c r="VOU326" s="1"/>
      <c r="VOV326" s="1"/>
      <c r="VOW326" s="1"/>
      <c r="VOX326" s="1"/>
      <c r="VOY326" s="1"/>
      <c r="VOZ326" s="1"/>
      <c r="VPA326" s="1"/>
      <c r="VPB326" s="1"/>
      <c r="VPC326" s="1"/>
      <c r="VPD326" s="1"/>
      <c r="VPE326" s="1"/>
      <c r="VPF326" s="1"/>
      <c r="VPG326" s="1"/>
      <c r="VPH326" s="1"/>
      <c r="VPI326" s="1"/>
      <c r="VPJ326" s="1"/>
      <c r="VPK326" s="1"/>
      <c r="VPL326" s="1"/>
      <c r="VPM326" s="1"/>
      <c r="VPN326" s="1"/>
      <c r="VPO326" s="1"/>
      <c r="VPP326" s="1"/>
      <c r="VPQ326" s="1"/>
      <c r="VPR326" s="1"/>
      <c r="VPS326" s="1"/>
      <c r="VPT326" s="1"/>
      <c r="VPU326" s="1"/>
      <c r="VPV326" s="1"/>
      <c r="VPW326" s="1"/>
      <c r="VPX326" s="1"/>
      <c r="VPY326" s="1"/>
      <c r="VPZ326" s="1"/>
      <c r="VQA326" s="1"/>
      <c r="VQB326" s="1"/>
      <c r="VQC326" s="1"/>
      <c r="VQD326" s="1"/>
      <c r="VQE326" s="1"/>
      <c r="VQF326" s="1"/>
      <c r="VQG326" s="1"/>
      <c r="VQH326" s="1"/>
      <c r="VQI326" s="1"/>
      <c r="VQJ326" s="1"/>
      <c r="VQK326" s="1"/>
      <c r="VQL326" s="1"/>
      <c r="VQM326" s="1"/>
      <c r="VQN326" s="1"/>
      <c r="VQO326" s="1"/>
      <c r="VQP326" s="1"/>
      <c r="VQQ326" s="1"/>
      <c r="VQR326" s="1"/>
      <c r="VQS326" s="1"/>
      <c r="VQT326" s="1"/>
      <c r="VQU326" s="1"/>
      <c r="VQV326" s="1"/>
      <c r="VQW326" s="1"/>
      <c r="VQX326" s="1"/>
      <c r="VQY326" s="1"/>
      <c r="VQZ326" s="1"/>
      <c r="VRA326" s="1"/>
      <c r="VRB326" s="1"/>
      <c r="VRC326" s="1"/>
      <c r="VRD326" s="1"/>
      <c r="VRE326" s="1"/>
      <c r="VRF326" s="1"/>
      <c r="VRG326" s="1"/>
      <c r="VRH326" s="1"/>
      <c r="VRI326" s="1"/>
      <c r="VRJ326" s="1"/>
      <c r="VRK326" s="1"/>
      <c r="VRL326" s="1"/>
      <c r="VRM326" s="1"/>
      <c r="VRN326" s="1"/>
      <c r="VRO326" s="1"/>
      <c r="VRP326" s="1"/>
      <c r="VRQ326" s="1"/>
      <c r="VRR326" s="1"/>
      <c r="VRS326" s="1"/>
      <c r="VRT326" s="1"/>
      <c r="VRU326" s="1"/>
      <c r="VRV326" s="1"/>
      <c r="VRW326" s="1"/>
      <c r="VRX326" s="1"/>
      <c r="VRY326" s="1"/>
      <c r="VRZ326" s="1"/>
      <c r="VSA326" s="1"/>
      <c r="VSB326" s="1"/>
      <c r="VSC326" s="1"/>
      <c r="VSD326" s="1"/>
      <c r="VSE326" s="1"/>
      <c r="VSF326" s="1"/>
      <c r="VSG326" s="1"/>
      <c r="VSH326" s="1"/>
      <c r="VSI326" s="1"/>
      <c r="VSJ326" s="1"/>
      <c r="VSK326" s="1"/>
      <c r="VSL326" s="1"/>
      <c r="VSM326" s="1"/>
      <c r="VSN326" s="1"/>
      <c r="VSO326" s="1"/>
      <c r="VSP326" s="1"/>
      <c r="VSQ326" s="1"/>
      <c r="VSR326" s="1"/>
      <c r="VSS326" s="1"/>
      <c r="VST326" s="1"/>
      <c r="VSU326" s="1"/>
      <c r="VSV326" s="1"/>
      <c r="VSW326" s="1"/>
      <c r="VSX326" s="1"/>
      <c r="VSY326" s="1"/>
      <c r="VSZ326" s="1"/>
      <c r="VTA326" s="1"/>
      <c r="VTB326" s="1"/>
      <c r="VTC326" s="1"/>
      <c r="VTD326" s="1"/>
      <c r="VTE326" s="1"/>
      <c r="VTF326" s="1"/>
      <c r="VTG326" s="1"/>
      <c r="VTH326" s="1"/>
      <c r="VTI326" s="1"/>
      <c r="VTJ326" s="1"/>
      <c r="VTK326" s="1"/>
      <c r="VTL326" s="1"/>
      <c r="VTM326" s="1"/>
      <c r="VTN326" s="1"/>
      <c r="VTO326" s="1"/>
      <c r="VTP326" s="1"/>
      <c r="VTQ326" s="1"/>
      <c r="VTR326" s="1"/>
      <c r="VTS326" s="1"/>
      <c r="VTT326" s="1"/>
      <c r="VTU326" s="1"/>
      <c r="VTV326" s="1"/>
      <c r="VTW326" s="1"/>
      <c r="VTX326" s="1"/>
      <c r="VTY326" s="1"/>
      <c r="VTZ326" s="1"/>
      <c r="VUA326" s="1"/>
      <c r="VUB326" s="1"/>
      <c r="VUC326" s="1"/>
      <c r="VUD326" s="1"/>
      <c r="VUE326" s="1"/>
      <c r="VUF326" s="1"/>
      <c r="VUG326" s="1"/>
      <c r="VUH326" s="1"/>
      <c r="VUI326" s="1"/>
      <c r="VUJ326" s="1"/>
      <c r="VUK326" s="1"/>
      <c r="VUL326" s="1"/>
      <c r="VUM326" s="1"/>
      <c r="VUN326" s="1"/>
      <c r="VUO326" s="1"/>
      <c r="VUP326" s="1"/>
      <c r="VUQ326" s="1"/>
      <c r="VUR326" s="1"/>
      <c r="VUS326" s="1"/>
      <c r="VUT326" s="1"/>
      <c r="VUU326" s="1"/>
      <c r="VUV326" s="1"/>
      <c r="VUW326" s="1"/>
      <c r="VUX326" s="1"/>
      <c r="VUY326" s="1"/>
      <c r="VUZ326" s="1"/>
      <c r="VVA326" s="1"/>
      <c r="VVB326" s="1"/>
      <c r="VVC326" s="1"/>
      <c r="VVD326" s="1"/>
      <c r="VVE326" s="1"/>
      <c r="VVF326" s="1"/>
      <c r="VVG326" s="1"/>
      <c r="VVH326" s="1"/>
      <c r="VVI326" s="1"/>
      <c r="VVJ326" s="1"/>
      <c r="VVK326" s="1"/>
      <c r="VVL326" s="1"/>
      <c r="VVM326" s="1"/>
      <c r="VVN326" s="1"/>
      <c r="VVO326" s="1"/>
      <c r="VVP326" s="1"/>
      <c r="VVQ326" s="1"/>
      <c r="VVR326" s="1"/>
      <c r="VVS326" s="1"/>
      <c r="VVT326" s="1"/>
      <c r="VVU326" s="1"/>
      <c r="VVV326" s="1"/>
      <c r="VVW326" s="1"/>
      <c r="VVX326" s="1"/>
      <c r="VVY326" s="1"/>
      <c r="VVZ326" s="1"/>
      <c r="VWA326" s="1"/>
      <c r="VWB326" s="1"/>
      <c r="VWC326" s="1"/>
      <c r="VWD326" s="1"/>
      <c r="VWE326" s="1"/>
      <c r="VWF326" s="1"/>
      <c r="VWG326" s="1"/>
      <c r="VWH326" s="1"/>
      <c r="VWI326" s="1"/>
      <c r="VWJ326" s="1"/>
      <c r="VWK326" s="1"/>
      <c r="VWL326" s="1"/>
      <c r="VWM326" s="1"/>
      <c r="VWN326" s="1"/>
      <c r="VWO326" s="1"/>
      <c r="VWP326" s="1"/>
      <c r="VWQ326" s="1"/>
      <c r="VWR326" s="1"/>
      <c r="VWS326" s="1"/>
      <c r="VWT326" s="1"/>
      <c r="VWU326" s="1"/>
      <c r="VWV326" s="1"/>
      <c r="VWW326" s="1"/>
      <c r="VWX326" s="1"/>
      <c r="VWY326" s="1"/>
      <c r="VWZ326" s="1"/>
      <c r="VXA326" s="1"/>
      <c r="VXB326" s="1"/>
      <c r="VXC326" s="1"/>
      <c r="VXD326" s="1"/>
      <c r="VXE326" s="1"/>
      <c r="VXF326" s="1"/>
      <c r="VXG326" s="1"/>
      <c r="VXH326" s="1"/>
      <c r="VXI326" s="1"/>
      <c r="VXJ326" s="1"/>
      <c r="VXK326" s="1"/>
      <c r="VXL326" s="1"/>
      <c r="VXM326" s="1"/>
      <c r="VXN326" s="1"/>
      <c r="VXO326" s="1"/>
      <c r="VXP326" s="1"/>
      <c r="VXQ326" s="1"/>
      <c r="VXR326" s="1"/>
      <c r="VXS326" s="1"/>
      <c r="VXT326" s="1"/>
      <c r="VXU326" s="1"/>
      <c r="VXV326" s="1"/>
      <c r="VXW326" s="1"/>
      <c r="VXX326" s="1"/>
      <c r="VXY326" s="1"/>
      <c r="VXZ326" s="1"/>
      <c r="VYA326" s="1"/>
      <c r="VYB326" s="1"/>
      <c r="VYC326" s="1"/>
      <c r="VYD326" s="1"/>
      <c r="VYE326" s="1"/>
      <c r="VYF326" s="1"/>
      <c r="VYG326" s="1"/>
      <c r="VYH326" s="1"/>
      <c r="VYI326" s="1"/>
      <c r="VYJ326" s="1"/>
      <c r="VYK326" s="1"/>
      <c r="VYL326" s="1"/>
      <c r="VYM326" s="1"/>
      <c r="VYN326" s="1"/>
      <c r="VYO326" s="1"/>
      <c r="VYP326" s="1"/>
      <c r="VYQ326" s="1"/>
      <c r="VYR326" s="1"/>
      <c r="VYS326" s="1"/>
      <c r="VYT326" s="1"/>
      <c r="VYU326" s="1"/>
      <c r="VYV326" s="1"/>
      <c r="VYW326" s="1"/>
      <c r="VYX326" s="1"/>
      <c r="VYY326" s="1"/>
      <c r="VYZ326" s="1"/>
      <c r="VZA326" s="1"/>
      <c r="VZB326" s="1"/>
      <c r="VZC326" s="1"/>
      <c r="VZD326" s="1"/>
      <c r="VZE326" s="1"/>
      <c r="VZF326" s="1"/>
      <c r="VZG326" s="1"/>
      <c r="VZH326" s="1"/>
      <c r="VZI326" s="1"/>
      <c r="VZJ326" s="1"/>
      <c r="VZK326" s="1"/>
      <c r="VZL326" s="1"/>
      <c r="VZM326" s="1"/>
      <c r="VZN326" s="1"/>
      <c r="VZO326" s="1"/>
      <c r="VZP326" s="1"/>
      <c r="VZQ326" s="1"/>
      <c r="VZR326" s="1"/>
      <c r="VZS326" s="1"/>
      <c r="VZT326" s="1"/>
      <c r="VZU326" s="1"/>
      <c r="VZV326" s="1"/>
      <c r="VZW326" s="1"/>
      <c r="VZX326" s="1"/>
      <c r="VZY326" s="1"/>
      <c r="VZZ326" s="1"/>
      <c r="WAA326" s="1"/>
      <c r="WAB326" s="1"/>
      <c r="WAC326" s="1"/>
      <c r="WAD326" s="1"/>
      <c r="WAE326" s="1"/>
      <c r="WAF326" s="1"/>
      <c r="WAG326" s="1"/>
      <c r="WAH326" s="1"/>
      <c r="WAI326" s="1"/>
      <c r="WAJ326" s="1"/>
      <c r="WAK326" s="1"/>
      <c r="WAL326" s="1"/>
      <c r="WAM326" s="1"/>
      <c r="WAN326" s="1"/>
      <c r="WAO326" s="1"/>
      <c r="WAP326" s="1"/>
      <c r="WAQ326" s="1"/>
      <c r="WAR326" s="1"/>
      <c r="WAS326" s="1"/>
      <c r="WAT326" s="1"/>
      <c r="WAU326" s="1"/>
      <c r="WAV326" s="1"/>
      <c r="WAW326" s="1"/>
      <c r="WAX326" s="1"/>
      <c r="WAY326" s="1"/>
      <c r="WAZ326" s="1"/>
      <c r="WBA326" s="1"/>
      <c r="WBB326" s="1"/>
      <c r="WBC326" s="1"/>
      <c r="WBD326" s="1"/>
      <c r="WBE326" s="1"/>
      <c r="WBF326" s="1"/>
      <c r="WBG326" s="1"/>
      <c r="WBH326" s="1"/>
      <c r="WBI326" s="1"/>
      <c r="WBJ326" s="1"/>
      <c r="WBK326" s="1"/>
      <c r="WBL326" s="1"/>
      <c r="WBM326" s="1"/>
      <c r="WBN326" s="1"/>
      <c r="WBO326" s="1"/>
      <c r="WBP326" s="1"/>
      <c r="WBQ326" s="1"/>
      <c r="WBR326" s="1"/>
      <c r="WBS326" s="1"/>
      <c r="WBT326" s="1"/>
      <c r="WBU326" s="1"/>
      <c r="WBV326" s="1"/>
      <c r="WBW326" s="1"/>
      <c r="WBX326" s="1"/>
      <c r="WBY326" s="1"/>
      <c r="WBZ326" s="1"/>
      <c r="WCA326" s="1"/>
      <c r="WCB326" s="1"/>
      <c r="WCC326" s="1"/>
      <c r="WCD326" s="1"/>
      <c r="WCE326" s="1"/>
      <c r="WCF326" s="1"/>
      <c r="WCG326" s="1"/>
      <c r="WCH326" s="1"/>
      <c r="WCI326" s="1"/>
      <c r="WCJ326" s="1"/>
      <c r="WCK326" s="1"/>
      <c r="WCL326" s="1"/>
      <c r="WCM326" s="1"/>
      <c r="WCN326" s="1"/>
      <c r="WCO326" s="1"/>
      <c r="WCP326" s="1"/>
      <c r="WCQ326" s="1"/>
      <c r="WCR326" s="1"/>
      <c r="WCS326" s="1"/>
      <c r="WCT326" s="1"/>
      <c r="WCU326" s="1"/>
      <c r="WCV326" s="1"/>
      <c r="WCW326" s="1"/>
      <c r="WCX326" s="1"/>
      <c r="WCY326" s="1"/>
      <c r="WCZ326" s="1"/>
      <c r="WDA326" s="1"/>
      <c r="WDB326" s="1"/>
      <c r="WDC326" s="1"/>
      <c r="WDD326" s="1"/>
      <c r="WDE326" s="1"/>
      <c r="WDF326" s="1"/>
      <c r="WDG326" s="1"/>
      <c r="WDH326" s="1"/>
      <c r="WDI326" s="1"/>
      <c r="WDJ326" s="1"/>
      <c r="WDK326" s="1"/>
      <c r="WDL326" s="1"/>
      <c r="WDM326" s="1"/>
      <c r="WDN326" s="1"/>
      <c r="WDO326" s="1"/>
      <c r="WDP326" s="1"/>
      <c r="WDQ326" s="1"/>
      <c r="WDR326" s="1"/>
      <c r="WDS326" s="1"/>
      <c r="WDT326" s="1"/>
      <c r="WDU326" s="1"/>
      <c r="WDV326" s="1"/>
      <c r="WDW326" s="1"/>
      <c r="WDX326" s="1"/>
      <c r="WDY326" s="1"/>
      <c r="WDZ326" s="1"/>
      <c r="WEA326" s="1"/>
      <c r="WEB326" s="1"/>
      <c r="WEC326" s="1"/>
      <c r="WED326" s="1"/>
      <c r="WEE326" s="1"/>
      <c r="WEF326" s="1"/>
      <c r="WEG326" s="1"/>
      <c r="WEH326" s="1"/>
      <c r="WEI326" s="1"/>
      <c r="WEJ326" s="1"/>
      <c r="WEK326" s="1"/>
      <c r="WEL326" s="1"/>
      <c r="WEM326" s="1"/>
      <c r="WEN326" s="1"/>
      <c r="WEO326" s="1"/>
      <c r="WEP326" s="1"/>
      <c r="WEQ326" s="1"/>
      <c r="WER326" s="1"/>
      <c r="WES326" s="1"/>
      <c r="WET326" s="1"/>
      <c r="WEU326" s="1"/>
      <c r="WEV326" s="1"/>
      <c r="WEW326" s="1"/>
      <c r="WEX326" s="1"/>
      <c r="WEY326" s="1"/>
      <c r="WEZ326" s="1"/>
      <c r="WFA326" s="1"/>
      <c r="WFB326" s="1"/>
      <c r="WFC326" s="1"/>
      <c r="WFD326" s="1"/>
      <c r="WFE326" s="1"/>
      <c r="WFF326" s="1"/>
      <c r="WFG326" s="1"/>
      <c r="WFH326" s="1"/>
      <c r="WFI326" s="1"/>
      <c r="WFJ326" s="1"/>
      <c r="WFK326" s="1"/>
      <c r="WFL326" s="1"/>
      <c r="WFM326" s="1"/>
      <c r="WFN326" s="1"/>
      <c r="WFO326" s="1"/>
      <c r="WFP326" s="1"/>
      <c r="WFQ326" s="1"/>
      <c r="WFR326" s="1"/>
      <c r="WFS326" s="1"/>
      <c r="WFT326" s="1"/>
      <c r="WFU326" s="1"/>
      <c r="WFV326" s="1"/>
      <c r="WFW326" s="1"/>
      <c r="WFX326" s="1"/>
      <c r="WFY326" s="1"/>
      <c r="WFZ326" s="1"/>
      <c r="WGA326" s="1"/>
      <c r="WGB326" s="1"/>
      <c r="WGC326" s="1"/>
      <c r="WGD326" s="1"/>
      <c r="WGE326" s="1"/>
      <c r="WGF326" s="1"/>
      <c r="WGG326" s="1"/>
      <c r="WGH326" s="1"/>
      <c r="WGI326" s="1"/>
      <c r="WGJ326" s="1"/>
      <c r="WGK326" s="1"/>
      <c r="WGL326" s="1"/>
      <c r="WGM326" s="1"/>
      <c r="WGN326" s="1"/>
      <c r="WGO326" s="1"/>
      <c r="WGP326" s="1"/>
      <c r="WGQ326" s="1"/>
      <c r="WGR326" s="1"/>
      <c r="WGS326" s="1"/>
      <c r="WGT326" s="1"/>
      <c r="WGU326" s="1"/>
      <c r="WGV326" s="1"/>
      <c r="WGW326" s="1"/>
      <c r="WGX326" s="1"/>
      <c r="WGY326" s="1"/>
      <c r="WGZ326" s="1"/>
      <c r="WHA326" s="1"/>
      <c r="WHB326" s="1"/>
      <c r="WHC326" s="1"/>
      <c r="WHD326" s="1"/>
      <c r="WHE326" s="1"/>
      <c r="WHF326" s="1"/>
      <c r="WHG326" s="1"/>
      <c r="WHH326" s="1"/>
      <c r="WHI326" s="1"/>
      <c r="WHJ326" s="1"/>
      <c r="WHK326" s="1"/>
      <c r="WHL326" s="1"/>
      <c r="WHM326" s="1"/>
      <c r="WHN326" s="1"/>
      <c r="WHO326" s="1"/>
      <c r="WHP326" s="1"/>
      <c r="WHQ326" s="1"/>
      <c r="WHR326" s="1"/>
      <c r="WHS326" s="1"/>
      <c r="WHT326" s="1"/>
      <c r="WHU326" s="1"/>
      <c r="WHV326" s="1"/>
      <c r="WHW326" s="1"/>
      <c r="WHX326" s="1"/>
      <c r="WHY326" s="1"/>
      <c r="WHZ326" s="1"/>
      <c r="WIA326" s="1"/>
      <c r="WIB326" s="1"/>
      <c r="WIC326" s="1"/>
      <c r="WID326" s="1"/>
      <c r="WIE326" s="1"/>
      <c r="WIF326" s="1"/>
      <c r="WIG326" s="1"/>
      <c r="WIH326" s="1"/>
      <c r="WII326" s="1"/>
      <c r="WIJ326" s="1"/>
      <c r="WIK326" s="1"/>
      <c r="WIL326" s="1"/>
      <c r="WIM326" s="1"/>
      <c r="WIN326" s="1"/>
      <c r="WIO326" s="1"/>
      <c r="WIP326" s="1"/>
      <c r="WIQ326" s="1"/>
      <c r="WIR326" s="1"/>
      <c r="WIS326" s="1"/>
      <c r="WIT326" s="1"/>
      <c r="WIU326" s="1"/>
      <c r="WIV326" s="1"/>
      <c r="WIW326" s="1"/>
      <c r="WIX326" s="1"/>
      <c r="WIY326" s="1"/>
      <c r="WIZ326" s="1"/>
      <c r="WJA326" s="1"/>
      <c r="WJB326" s="1"/>
      <c r="WJC326" s="1"/>
      <c r="WJD326" s="1"/>
      <c r="WJE326" s="1"/>
      <c r="WJF326" s="1"/>
      <c r="WJG326" s="1"/>
      <c r="WJH326" s="1"/>
      <c r="WJI326" s="1"/>
      <c r="WJJ326" s="1"/>
      <c r="WJK326" s="1"/>
      <c r="WJL326" s="1"/>
      <c r="WJM326" s="1"/>
      <c r="WJN326" s="1"/>
      <c r="WJO326" s="1"/>
      <c r="WJP326" s="1"/>
      <c r="WJQ326" s="1"/>
      <c r="WJR326" s="1"/>
      <c r="WJS326" s="1"/>
      <c r="WJT326" s="1"/>
      <c r="WJU326" s="1"/>
      <c r="WJV326" s="1"/>
      <c r="WJW326" s="1"/>
      <c r="WJX326" s="1"/>
      <c r="WJY326" s="1"/>
      <c r="WJZ326" s="1"/>
      <c r="WKA326" s="1"/>
      <c r="WKB326" s="1"/>
      <c r="WKC326" s="1"/>
      <c r="WKD326" s="1"/>
      <c r="WKE326" s="1"/>
      <c r="WKF326" s="1"/>
      <c r="WKG326" s="1"/>
      <c r="WKH326" s="1"/>
      <c r="WKI326" s="1"/>
      <c r="WKJ326" s="1"/>
      <c r="WKK326" s="1"/>
      <c r="WKL326" s="1"/>
      <c r="WKM326" s="1"/>
      <c r="WKN326" s="1"/>
      <c r="WKO326" s="1"/>
      <c r="WKP326" s="1"/>
      <c r="WKQ326" s="1"/>
      <c r="WKR326" s="1"/>
      <c r="WKS326" s="1"/>
      <c r="WKT326" s="1"/>
      <c r="WKU326" s="1"/>
      <c r="WKV326" s="1"/>
      <c r="WKW326" s="1"/>
      <c r="WKX326" s="1"/>
      <c r="WKY326" s="1"/>
      <c r="WKZ326" s="1"/>
      <c r="WLA326" s="1"/>
      <c r="WLB326" s="1"/>
      <c r="WLC326" s="1"/>
      <c r="WLD326" s="1"/>
      <c r="WLE326" s="1"/>
      <c r="WLF326" s="1"/>
      <c r="WLG326" s="1"/>
      <c r="WLH326" s="1"/>
      <c r="WLI326" s="1"/>
      <c r="WLJ326" s="1"/>
      <c r="WLK326" s="1"/>
      <c r="WLL326" s="1"/>
      <c r="WLM326" s="1"/>
      <c r="WLN326" s="1"/>
      <c r="WLO326" s="1"/>
      <c r="WLP326" s="1"/>
      <c r="WLQ326" s="1"/>
      <c r="WLR326" s="1"/>
      <c r="WLS326" s="1"/>
      <c r="WLT326" s="1"/>
      <c r="WLU326" s="1"/>
      <c r="WLV326" s="1"/>
      <c r="WLW326" s="1"/>
      <c r="WLX326" s="1"/>
      <c r="WLY326" s="1"/>
      <c r="WLZ326" s="1"/>
      <c r="WMA326" s="1"/>
      <c r="WMB326" s="1"/>
      <c r="WMC326" s="1"/>
      <c r="WMD326" s="1"/>
      <c r="WME326" s="1"/>
      <c r="WMF326" s="1"/>
      <c r="WMG326" s="1"/>
      <c r="WMH326" s="1"/>
      <c r="WMI326" s="1"/>
      <c r="WMJ326" s="1"/>
      <c r="WMK326" s="1"/>
      <c r="WML326" s="1"/>
      <c r="WMM326" s="1"/>
      <c r="WMN326" s="1"/>
      <c r="WMO326" s="1"/>
      <c r="WMP326" s="1"/>
      <c r="WMQ326" s="1"/>
      <c r="WMR326" s="1"/>
      <c r="WMS326" s="1"/>
      <c r="WMT326" s="1"/>
      <c r="WMU326" s="1"/>
      <c r="WMV326" s="1"/>
      <c r="WMW326" s="1"/>
      <c r="WMX326" s="1"/>
      <c r="WMY326" s="1"/>
      <c r="WMZ326" s="1"/>
      <c r="WNA326" s="1"/>
      <c r="WNB326" s="1"/>
      <c r="WNC326" s="1"/>
      <c r="WND326" s="1"/>
      <c r="WNE326" s="1"/>
      <c r="WNF326" s="1"/>
      <c r="WNG326" s="1"/>
      <c r="WNH326" s="1"/>
      <c r="WNI326" s="1"/>
      <c r="WNJ326" s="1"/>
      <c r="WNK326" s="1"/>
      <c r="WNL326" s="1"/>
      <c r="WNM326" s="1"/>
      <c r="WNN326" s="1"/>
      <c r="WNO326" s="1"/>
      <c r="WNP326" s="1"/>
      <c r="WNQ326" s="1"/>
      <c r="WNR326" s="1"/>
      <c r="WNS326" s="1"/>
      <c r="WNT326" s="1"/>
      <c r="WNU326" s="1"/>
      <c r="WNV326" s="1"/>
      <c r="WNW326" s="1"/>
      <c r="WNX326" s="1"/>
      <c r="WNY326" s="1"/>
      <c r="WNZ326" s="1"/>
      <c r="WOA326" s="1"/>
      <c r="WOB326" s="1"/>
      <c r="WOC326" s="1"/>
      <c r="WOD326" s="1"/>
      <c r="WOE326" s="1"/>
      <c r="WOF326" s="1"/>
      <c r="WOG326" s="1"/>
      <c r="WOH326" s="1"/>
      <c r="WOI326" s="1"/>
      <c r="WOJ326" s="1"/>
      <c r="WOK326" s="1"/>
      <c r="WOL326" s="1"/>
      <c r="WOM326" s="1"/>
      <c r="WON326" s="1"/>
      <c r="WOO326" s="1"/>
      <c r="WOP326" s="1"/>
      <c r="WOQ326" s="1"/>
      <c r="WOR326" s="1"/>
      <c r="WOS326" s="1"/>
      <c r="WOT326" s="1"/>
      <c r="WOU326" s="1"/>
      <c r="WOV326" s="1"/>
      <c r="WOW326" s="1"/>
      <c r="WOX326" s="1"/>
      <c r="WOY326" s="1"/>
      <c r="WOZ326" s="1"/>
      <c r="WPA326" s="1"/>
      <c r="WPB326" s="1"/>
      <c r="WPC326" s="1"/>
      <c r="WPD326" s="1"/>
      <c r="WPE326" s="1"/>
      <c r="WPF326" s="1"/>
      <c r="WPG326" s="1"/>
      <c r="WPH326" s="1"/>
      <c r="WPI326" s="1"/>
      <c r="WPJ326" s="1"/>
      <c r="WPK326" s="1"/>
      <c r="WPL326" s="1"/>
      <c r="WPM326" s="1"/>
      <c r="WPN326" s="1"/>
      <c r="WPO326" s="1"/>
      <c r="WPP326" s="1"/>
      <c r="WPQ326" s="1"/>
      <c r="WPR326" s="1"/>
      <c r="WPS326" s="1"/>
      <c r="WPT326" s="1"/>
      <c r="WPU326" s="1"/>
      <c r="WPV326" s="1"/>
      <c r="WPW326" s="1"/>
      <c r="WPX326" s="1"/>
      <c r="WPY326" s="1"/>
      <c r="WPZ326" s="1"/>
      <c r="WQA326" s="1"/>
      <c r="WQB326" s="1"/>
      <c r="WQC326" s="1"/>
      <c r="WQD326" s="1"/>
      <c r="WQE326" s="1"/>
      <c r="WQF326" s="1"/>
      <c r="WQG326" s="1"/>
      <c r="WQH326" s="1"/>
      <c r="WQI326" s="1"/>
      <c r="WQJ326" s="1"/>
      <c r="WQK326" s="1"/>
      <c r="WQL326" s="1"/>
      <c r="WQM326" s="1"/>
      <c r="WQN326" s="1"/>
      <c r="WQO326" s="1"/>
      <c r="WQP326" s="1"/>
      <c r="WQQ326" s="1"/>
      <c r="WQR326" s="1"/>
      <c r="WQS326" s="1"/>
      <c r="WQT326" s="1"/>
      <c r="WQU326" s="1"/>
      <c r="WQV326" s="1"/>
      <c r="WQW326" s="1"/>
      <c r="WQX326" s="1"/>
      <c r="WQY326" s="1"/>
      <c r="WQZ326" s="1"/>
      <c r="WRA326" s="1"/>
      <c r="WRB326" s="1"/>
      <c r="WRC326" s="1"/>
      <c r="WRD326" s="1"/>
      <c r="WRE326" s="1"/>
      <c r="WRF326" s="1"/>
      <c r="WRG326" s="1"/>
      <c r="WRH326" s="1"/>
      <c r="WRI326" s="1"/>
      <c r="WRJ326" s="1"/>
      <c r="WRK326" s="1"/>
      <c r="WRL326" s="1"/>
      <c r="WRM326" s="1"/>
      <c r="WRN326" s="1"/>
      <c r="WRO326" s="1"/>
      <c r="WRP326" s="1"/>
      <c r="WRQ326" s="1"/>
      <c r="WRR326" s="1"/>
      <c r="WRS326" s="1"/>
      <c r="WRT326" s="1"/>
      <c r="WRU326" s="1"/>
      <c r="WRV326" s="1"/>
      <c r="WRW326" s="1"/>
      <c r="WRX326" s="1"/>
      <c r="WRY326" s="1"/>
      <c r="WRZ326" s="1"/>
      <c r="WSA326" s="1"/>
      <c r="WSB326" s="1"/>
      <c r="WSC326" s="1"/>
      <c r="WSD326" s="1"/>
      <c r="WSE326" s="1"/>
      <c r="WSF326" s="1"/>
      <c r="WSG326" s="1"/>
      <c r="WSH326" s="1"/>
      <c r="WSI326" s="1"/>
      <c r="WSJ326" s="1"/>
      <c r="WSK326" s="1"/>
      <c r="WSL326" s="1"/>
      <c r="WSM326" s="1"/>
      <c r="WSN326" s="1"/>
      <c r="WSO326" s="1"/>
      <c r="WSP326" s="1"/>
      <c r="WSQ326" s="1"/>
      <c r="WSR326" s="1"/>
      <c r="WSS326" s="1"/>
      <c r="WST326" s="1"/>
      <c r="WSU326" s="1"/>
      <c r="WSV326" s="1"/>
      <c r="WSW326" s="1"/>
      <c r="WSX326" s="1"/>
      <c r="WSY326" s="1"/>
      <c r="WSZ326" s="1"/>
      <c r="WTA326" s="1"/>
      <c r="WTB326" s="1"/>
      <c r="WTC326" s="1"/>
      <c r="WTD326" s="1"/>
      <c r="WTE326" s="1"/>
      <c r="WTF326" s="1"/>
      <c r="WTG326" s="1"/>
      <c r="WTH326" s="1"/>
      <c r="WTI326" s="1"/>
      <c r="WTJ326" s="1"/>
      <c r="WTK326" s="1"/>
      <c r="WTL326" s="1"/>
      <c r="WTM326" s="1"/>
      <c r="WTN326" s="1"/>
      <c r="WTO326" s="1"/>
      <c r="WTP326" s="1"/>
      <c r="WTQ326" s="1"/>
      <c r="WTR326" s="1"/>
      <c r="WTS326" s="1"/>
      <c r="WTT326" s="1"/>
      <c r="WTU326" s="1"/>
      <c r="WTV326" s="1"/>
      <c r="WTW326" s="1"/>
      <c r="WTX326" s="1"/>
      <c r="WTY326" s="1"/>
      <c r="WTZ326" s="1"/>
      <c r="WUA326" s="1"/>
      <c r="WUB326" s="1"/>
      <c r="WUC326" s="1"/>
      <c r="WUD326" s="1"/>
      <c r="WUE326" s="1"/>
      <c r="WUF326" s="1"/>
      <c r="WUG326" s="1"/>
      <c r="WUH326" s="1"/>
      <c r="WUI326" s="1"/>
      <c r="WUJ326" s="1"/>
      <c r="WUK326" s="1"/>
      <c r="WUL326" s="1"/>
      <c r="WUM326" s="1"/>
      <c r="WUN326" s="1"/>
      <c r="WUO326" s="1"/>
      <c r="WUP326" s="1"/>
      <c r="WUQ326" s="1"/>
      <c r="WUR326" s="1"/>
      <c r="WUS326" s="1"/>
      <c r="WUT326" s="1"/>
      <c r="WUU326" s="1"/>
      <c r="WUV326" s="1"/>
      <c r="WUW326" s="1"/>
      <c r="WUX326" s="1"/>
      <c r="WUY326" s="1"/>
      <c r="WUZ326" s="1"/>
      <c r="WVA326" s="1"/>
      <c r="WVB326" s="1"/>
      <c r="WVC326" s="1"/>
      <c r="WVD326" s="1"/>
      <c r="WVE326" s="1"/>
      <c r="WVF326" s="1"/>
      <c r="WVG326" s="1"/>
      <c r="WVH326" s="1"/>
      <c r="WVI326" s="1"/>
      <c r="WVJ326" s="1"/>
      <c r="WVK326" s="1"/>
      <c r="WVL326" s="1"/>
      <c r="WVM326" s="1"/>
      <c r="WVN326" s="1"/>
      <c r="WVO326" s="1"/>
      <c r="WVP326" s="1"/>
      <c r="WVQ326" s="1"/>
      <c r="WVR326" s="1"/>
      <c r="WVS326" s="1"/>
      <c r="WVT326" s="1"/>
      <c r="WVU326" s="1"/>
      <c r="WVV326" s="1"/>
      <c r="WVW326" s="1"/>
      <c r="WVX326" s="1"/>
      <c r="WVY326" s="1"/>
      <c r="WVZ326" s="1"/>
      <c r="WWA326" s="1"/>
      <c r="WWB326" s="1"/>
      <c r="WWC326" s="1"/>
      <c r="WWD326" s="1"/>
      <c r="WWE326" s="1"/>
      <c r="WWF326" s="1"/>
      <c r="WWG326" s="1"/>
      <c r="WWH326" s="1"/>
      <c r="WWI326" s="1"/>
      <c r="WWJ326" s="1"/>
      <c r="WWK326" s="1"/>
      <c r="WWL326" s="1"/>
      <c r="WWM326" s="1"/>
      <c r="WWN326" s="1"/>
      <c r="WWO326" s="1"/>
      <c r="WWP326" s="1"/>
      <c r="WWQ326" s="1"/>
      <c r="WWR326" s="1"/>
      <c r="WWS326" s="1"/>
      <c r="WWT326" s="1"/>
      <c r="WWU326" s="1"/>
      <c r="WWV326" s="1"/>
      <c r="WWW326" s="1"/>
      <c r="WWX326" s="1"/>
      <c r="WWY326" s="1"/>
      <c r="WWZ326" s="1"/>
      <c r="WXA326" s="1"/>
      <c r="WXB326" s="1"/>
      <c r="WXC326" s="1"/>
      <c r="WXD326" s="1"/>
      <c r="WXE326" s="1"/>
      <c r="WXF326" s="1"/>
      <c r="WXG326" s="1"/>
      <c r="WXH326" s="1"/>
      <c r="WXI326" s="1"/>
      <c r="WXJ326" s="1"/>
      <c r="WXK326" s="1"/>
      <c r="WXL326" s="1"/>
      <c r="WXM326" s="1"/>
      <c r="WXN326" s="1"/>
      <c r="WXO326" s="1"/>
      <c r="WXP326" s="1"/>
      <c r="WXQ326" s="1"/>
      <c r="WXR326" s="1"/>
      <c r="WXS326" s="1"/>
      <c r="WXT326" s="1"/>
      <c r="WXU326" s="1"/>
      <c r="WXV326" s="1"/>
      <c r="WXW326" s="1"/>
      <c r="WXX326" s="1"/>
      <c r="WXY326" s="1"/>
      <c r="WXZ326" s="1"/>
      <c r="WYA326" s="1"/>
      <c r="WYB326" s="1"/>
      <c r="WYC326" s="1"/>
      <c r="WYD326" s="1"/>
      <c r="WYE326" s="1"/>
      <c r="WYF326" s="1"/>
      <c r="WYG326" s="1"/>
      <c r="WYH326" s="1"/>
      <c r="WYI326" s="1"/>
      <c r="WYJ326" s="1"/>
      <c r="WYK326" s="1"/>
      <c r="WYL326" s="1"/>
      <c r="WYM326" s="1"/>
      <c r="WYN326" s="1"/>
      <c r="WYO326" s="1"/>
      <c r="WYP326" s="1"/>
      <c r="WYQ326" s="1"/>
      <c r="WYR326" s="1"/>
      <c r="WYS326" s="1"/>
      <c r="WYT326" s="1"/>
      <c r="WYU326" s="1"/>
      <c r="WYV326" s="1"/>
      <c r="WYW326" s="1"/>
      <c r="WYX326" s="1"/>
      <c r="WYY326" s="1"/>
      <c r="WYZ326" s="1"/>
      <c r="WZA326" s="1"/>
      <c r="WZB326" s="1"/>
      <c r="WZC326" s="1"/>
      <c r="WZD326" s="1"/>
      <c r="WZE326" s="1"/>
      <c r="WZF326" s="1"/>
      <c r="WZG326" s="1"/>
      <c r="WZH326" s="1"/>
      <c r="WZI326" s="1"/>
      <c r="WZJ326" s="1"/>
      <c r="WZK326" s="1"/>
      <c r="WZL326" s="1"/>
      <c r="WZM326" s="1"/>
      <c r="WZN326" s="1"/>
      <c r="WZO326" s="1"/>
      <c r="WZP326" s="1"/>
      <c r="WZQ326" s="1"/>
      <c r="WZR326" s="1"/>
      <c r="WZS326" s="1"/>
      <c r="WZT326" s="1"/>
      <c r="WZU326" s="1"/>
      <c r="WZV326" s="1"/>
      <c r="WZW326" s="1"/>
      <c r="WZX326" s="1"/>
      <c r="WZY326" s="1"/>
      <c r="WZZ326" s="1"/>
      <c r="XAA326" s="1"/>
      <c r="XAB326" s="1"/>
      <c r="XAC326" s="1"/>
      <c r="XAD326" s="1"/>
      <c r="XAE326" s="1"/>
      <c r="XAF326" s="1"/>
      <c r="XAG326" s="1"/>
      <c r="XAH326" s="1"/>
      <c r="XAI326" s="1"/>
      <c r="XAJ326" s="1"/>
      <c r="XAK326" s="1"/>
      <c r="XAL326" s="1"/>
      <c r="XAM326" s="1"/>
      <c r="XAN326" s="1"/>
      <c r="XAO326" s="1"/>
      <c r="XAP326" s="1"/>
      <c r="XAQ326" s="1"/>
      <c r="XAR326" s="1"/>
      <c r="XAS326" s="1"/>
      <c r="XAT326" s="1"/>
      <c r="XAU326" s="1"/>
      <c r="XAV326" s="1"/>
      <c r="XAW326" s="1"/>
      <c r="XAX326" s="1"/>
      <c r="XAY326" s="1"/>
      <c r="XAZ326" s="1"/>
      <c r="XBA326" s="1"/>
      <c r="XBB326" s="1"/>
      <c r="XBC326" s="1"/>
      <c r="XBD326" s="1"/>
      <c r="XBE326" s="1"/>
      <c r="XBF326" s="1"/>
      <c r="XBG326" s="1"/>
      <c r="XBH326" s="1"/>
      <c r="XBI326" s="1"/>
      <c r="XBJ326" s="1"/>
      <c r="XBK326" s="1"/>
      <c r="XBL326" s="1"/>
      <c r="XBM326" s="1"/>
      <c r="XBN326" s="1"/>
      <c r="XBO326" s="1"/>
      <c r="XBP326" s="1"/>
      <c r="XBQ326" s="1"/>
      <c r="XBR326" s="1"/>
      <c r="XBS326" s="1"/>
      <c r="XBT326" s="1"/>
      <c r="XBU326" s="1"/>
      <c r="XBV326" s="1"/>
      <c r="XBW326" s="1"/>
      <c r="XBX326" s="1"/>
      <c r="XBY326" s="1"/>
      <c r="XBZ326" s="1"/>
      <c r="XCA326" s="1"/>
      <c r="XCB326" s="1"/>
      <c r="XCC326" s="1"/>
      <c r="XCD326" s="1"/>
      <c r="XCE326" s="1"/>
      <c r="XCF326" s="1"/>
      <c r="XCG326" s="1"/>
      <c r="XCH326" s="1"/>
      <c r="XCI326" s="1"/>
      <c r="XCJ326" s="1"/>
      <c r="XCK326" s="1"/>
      <c r="XCL326" s="1"/>
      <c r="XCM326" s="1"/>
      <c r="XCN326" s="1"/>
      <c r="XCO326" s="1"/>
      <c r="XCP326" s="1"/>
      <c r="XCQ326" s="1"/>
      <c r="XCR326" s="1"/>
      <c r="XCS326" s="1"/>
      <c r="XCT326" s="1"/>
      <c r="XCU326" s="1"/>
      <c r="XCV326" s="1"/>
      <c r="XCW326" s="1"/>
      <c r="XCX326" s="1"/>
      <c r="XCY326" s="1"/>
      <c r="XCZ326" s="1"/>
      <c r="XDA326" s="1"/>
      <c r="XDB326" s="1"/>
      <c r="XDC326" s="1"/>
      <c r="XDD326" s="1"/>
      <c r="XDE326" s="1"/>
    </row>
    <row r="327" spans="1:16333" ht="14.5" x14ac:dyDescent="0.35">
      <c r="A327" s="1" t="str">
        <f t="shared" si="30"/>
        <v>U20</v>
      </c>
      <c r="B327" s="2">
        <v>400</v>
      </c>
      <c r="C327" s="1" t="s">
        <v>40</v>
      </c>
      <c r="D327" s="1" t="s">
        <v>41</v>
      </c>
      <c r="E327" s="19" t="s">
        <v>12</v>
      </c>
      <c r="F327" s="20">
        <v>49.62</v>
      </c>
      <c r="G327" s="26">
        <v>43670</v>
      </c>
      <c r="H327" s="1" t="s">
        <v>387</v>
      </c>
      <c r="I327" s="1" t="s">
        <v>468</v>
      </c>
      <c r="J327" s="15" t="str">
        <f t="shared" si="31"/>
        <v/>
      </c>
      <c r="K327" s="15" t="str">
        <f>IF(AND(B327=100, OR(AND(E327='club records'!$B$6, F327&lt;='club records'!$C$6), AND(E327='club records'!$B$7, F327&lt;='club records'!$C$7), AND(E327='club records'!$B$8, F327&lt;='club records'!$C$8), AND(E327='club records'!$B$9, F327&lt;='club records'!$C$9), AND(E327='club records'!$B$10, F327&lt;='club records'!$C$10))), "CR", " ")</f>
        <v xml:space="preserve"> </v>
      </c>
      <c r="L327" s="15" t="str">
        <f>IF(AND(B327=200, OR(AND(E327='club records'!$B$11, F327&lt;='club records'!$C$11), AND(E327='club records'!$B$12, F327&lt;='club records'!$C$12), AND(E327='club records'!$B$13, F327&lt;='club records'!$C$13), AND(E327='club records'!$B$14, F327&lt;='club records'!$C$14), AND(E327='club records'!$B$15, F327&lt;='club records'!$C$15))), "CR", " ")</f>
        <v xml:space="preserve"> </v>
      </c>
      <c r="M327" s="15" t="str">
        <f>IF(AND(B327=300, OR(AND(E327='club records'!$B$16, F327&lt;='club records'!$C$16), AND(E327='club records'!$B$17, F327&lt;='club records'!$C$17))), "CR", " ")</f>
        <v xml:space="preserve"> </v>
      </c>
      <c r="N327" s="15" t="str">
        <f>IF(AND(B327=400, OR(AND(E327='club records'!$B$18, F327&lt;='club records'!$C$18), AND(E327='club records'!$B$19, F327&lt;='club records'!$C$19), AND(E327='club records'!$B$20, F327&lt;='club records'!$C$20), AND(E327='club records'!$B$21, F327&lt;='club records'!$C$21))), "CR", " ")</f>
        <v xml:space="preserve"> </v>
      </c>
      <c r="O327" s="15" t="str">
        <f>IF(AND(B327=800, OR(AND(E327='club records'!$B$22, F327&lt;='club records'!$C$22), AND(E327='club records'!$B$23, F327&lt;='club records'!$C$23), AND(E327='club records'!$B$24, F327&lt;='club records'!$C$24), AND(E327='club records'!$B$25, F327&lt;='club records'!$C$25), AND(E327='club records'!$B$26, F327&lt;='club records'!$C$26))), "CR", " ")</f>
        <v xml:space="preserve"> </v>
      </c>
      <c r="P327" s="15" t="str">
        <f>IF(AND(B327=1000, OR(AND(E327='club records'!$B$27, F327&lt;='club records'!$C$27), AND(E327='club records'!$B$28, F327&lt;='club records'!$C$28))), "CR", " ")</f>
        <v xml:space="preserve"> </v>
      </c>
      <c r="Q327" s="15" t="str">
        <f>IF(AND(B327=1500, OR(AND(E327='club records'!$B$29, F327&lt;='club records'!$C$29), AND(E327='club records'!$B$30, F327&lt;='club records'!$C$30), AND(E327='club records'!$B$31, F327&lt;='club records'!$C$31), AND(E327='club records'!$B$32, F327&lt;='club records'!$C$32), AND(E327='club records'!$B$33, F327&lt;='club records'!$C$33))), "CR", " ")</f>
        <v xml:space="preserve"> </v>
      </c>
      <c r="R327" s="15" t="str">
        <f>IF(AND(B327="1600 (Mile)",OR(AND(E327='club records'!$B$34,F327&lt;='club records'!$C$34),AND(E327='club records'!$B$35,F327&lt;='club records'!$C$35),AND(E327='club records'!$B$36,F327&lt;='club records'!$C$36),AND(E327='club records'!$B$37,F327&lt;='club records'!$C$37))),"CR"," ")</f>
        <v xml:space="preserve"> </v>
      </c>
      <c r="S327" s="15" t="str">
        <f>IF(AND(B327=3000, OR(AND(E327='club records'!$B$38, F327&lt;='club records'!$C$38), AND(E327='club records'!$B$39, F327&lt;='club records'!$C$39), AND(E327='club records'!$B$40, F327&lt;='club records'!$C$40), AND(E327='club records'!$B$41, F327&lt;='club records'!$C$41))), "CR", " ")</f>
        <v xml:space="preserve"> </v>
      </c>
      <c r="T327" s="15" t="str">
        <f>IF(AND(B327=5000, OR(AND(E327='club records'!$B$42, F327&lt;='club records'!$C$42), AND(E327='club records'!$B$43, F327&lt;='club records'!$C$43))), "CR", " ")</f>
        <v xml:space="preserve"> </v>
      </c>
      <c r="U327" s="14" t="str">
        <f>IF(AND(B327=10000, OR(AND(E327='club records'!$B$44, F327&lt;='club records'!$C$44), AND(E327='club records'!$B$45, F327&lt;='club records'!$C$45))), "CR", " ")</f>
        <v xml:space="preserve"> </v>
      </c>
      <c r="V327" s="14" t="str">
        <f>IF(AND(B327="high jump", OR(AND(E327='club records'!$F$1, F327&gt;='club records'!$G$1), AND(E327='club records'!$F$2, F327&gt;='club records'!$G$2), AND(E327='club records'!$F$3, F327&gt;='club records'!$G$3), AND(E327='club records'!$F$4, F327&gt;='club records'!$G$4), AND(E327='club records'!$F$5, F327&gt;='club records'!$G$5))), "CR", " ")</f>
        <v xml:space="preserve"> </v>
      </c>
      <c r="W327" s="14" t="str">
        <f>IF(AND(B327="long jump", OR(AND(E327='club records'!$F$6, F327&gt;='club records'!$G$6), AND(E327='club records'!$F$7, F327&gt;='club records'!$G$7), AND(E327='club records'!$F$8, F327&gt;='club records'!$G$8), AND(E327='club records'!$F$9, F327&gt;='club records'!$G$9), AND(E327='club records'!$F$10, F327&gt;='club records'!$G$10))), "CR", " ")</f>
        <v xml:space="preserve"> </v>
      </c>
      <c r="X327" s="14" t="str">
        <f>IF(AND(B327="triple jump", OR(AND(E327='club records'!$F$11, F327&gt;='club records'!$G$11), AND(E327='club records'!$F$12, F327&gt;='club records'!$G$12), AND(E327='club records'!$F$13, F327&gt;='club records'!$G$13), AND(E327='club records'!$F$14, F327&gt;='club records'!$G$14), AND(E327='club records'!$F$15, F327&gt;='club records'!$G$15))), "CR", " ")</f>
        <v xml:space="preserve"> </v>
      </c>
      <c r="Y327" s="14" t="str">
        <f>IF(AND(B327="pole vault", OR(AND(E327='club records'!$F$16, F327&gt;='club records'!$G$16), AND(E327='club records'!$F$17, F327&gt;='club records'!$G$17), AND(E327='club records'!$F$18, F327&gt;='club records'!$G$18), AND(E327='club records'!$F$19, F327&gt;='club records'!$G$19), AND(E327='club records'!$F$20, F327&gt;='club records'!$G$20))), "CR", " ")</f>
        <v xml:space="preserve"> </v>
      </c>
      <c r="Z327" s="14" t="str">
        <f>IF(AND(B327="discus 1", E327='club records'!$F$21, F327&gt;='club records'!$G$21), "CR", " ")</f>
        <v xml:space="preserve"> </v>
      </c>
      <c r="AA327" s="14" t="str">
        <f>IF(AND(B327="discus 1.25", E327='club records'!$F$22, F327&gt;='club records'!$G$22), "CR", " ")</f>
        <v xml:space="preserve"> </v>
      </c>
      <c r="AB327" s="14" t="str">
        <f>IF(AND(B327="discus 1.5", E327='club records'!$F$23, F327&gt;='club records'!$G$23), "CR", " ")</f>
        <v xml:space="preserve"> </v>
      </c>
      <c r="AC327" s="14" t="str">
        <f>IF(AND(B327="discus 1.75", E327='club records'!$F$24, F327&gt;='club records'!$G$24), "CR", " ")</f>
        <v xml:space="preserve"> </v>
      </c>
      <c r="AD327" s="14" t="str">
        <f>IF(AND(B327="discus 2", E327='club records'!$F$25, F327&gt;='club records'!$G$25), "CR", " ")</f>
        <v xml:space="preserve"> </v>
      </c>
      <c r="AE327" s="14" t="str">
        <f>IF(AND(B327="hammer 4", E327='club records'!$F$27, F327&gt;='club records'!$G$27), "CR", " ")</f>
        <v xml:space="preserve"> </v>
      </c>
      <c r="AF327" s="14" t="str">
        <f>IF(AND(B327="hammer 5", E327='club records'!$F$28, F327&gt;='club records'!$G$28), "CR", " ")</f>
        <v xml:space="preserve"> </v>
      </c>
      <c r="AG327" s="14" t="str">
        <f>IF(AND(B327="hammer 6", E327='club records'!$F$29, F327&gt;='club records'!$G$29), "CR", " ")</f>
        <v xml:space="preserve"> </v>
      </c>
      <c r="AH327" s="14" t="str">
        <f>IF(AND(B327="hammer 7.26", E327='club records'!$F$30, F327&gt;='club records'!$G$30), "CR", " ")</f>
        <v xml:space="preserve"> </v>
      </c>
      <c r="AI327" s="14" t="str">
        <f>IF(AND(B327="javelin 400", E327='club records'!$F$31, F327&gt;='club records'!$G$31), "CR", " ")</f>
        <v xml:space="preserve"> </v>
      </c>
      <c r="AJ327" s="14" t="str">
        <f>IF(AND(B327="javelin 600", E327='club records'!$F$32, F327&gt;='club records'!$G$32), "CR", " ")</f>
        <v xml:space="preserve"> </v>
      </c>
      <c r="AK327" s="14" t="str">
        <f>IF(AND(B327="javelin 700", E327='club records'!$F$33, F327&gt;='club records'!$G$33), "CR", " ")</f>
        <v xml:space="preserve"> </v>
      </c>
      <c r="AL327" s="14" t="str">
        <f>IF(AND(B327="javelin 800", OR(AND(E327='club records'!$F$34, F327&gt;='club records'!$G$34), AND(E327='club records'!$F$35, F327&gt;='club records'!$G$35))), "CR", " ")</f>
        <v xml:space="preserve"> </v>
      </c>
      <c r="AM327" s="14" t="str">
        <f>IF(AND(B327="shot 3", E327='club records'!$F$36, F327&gt;='club records'!$G$36), "CR", " ")</f>
        <v xml:space="preserve"> </v>
      </c>
      <c r="AN327" s="14" t="str">
        <f>IF(AND(B327="shot 4", E327='club records'!$F$37, F327&gt;='club records'!$G$37), "CR", " ")</f>
        <v xml:space="preserve"> </v>
      </c>
      <c r="AO327" s="14" t="str">
        <f>IF(AND(B327="shot 5", E327='club records'!$F$38, F327&gt;='club records'!$G$38), "CR", " ")</f>
        <v xml:space="preserve"> </v>
      </c>
      <c r="AP327" s="14" t="str">
        <f>IF(AND(B327="shot 6", E327='club records'!$F$39, F327&gt;='club records'!$G$39), "CR", " ")</f>
        <v xml:space="preserve"> </v>
      </c>
      <c r="AQ327" s="14" t="str">
        <f>IF(AND(B327="shot 7.26", E327='club records'!$F$40, F327&gt;='club records'!$G$40), "CR", " ")</f>
        <v xml:space="preserve"> </v>
      </c>
      <c r="AR327" s="14" t="str">
        <f>IF(AND(B327="60H",OR(AND(E327='club records'!$J$1,F327&lt;='club records'!$K$1),AND(E327='club records'!$J$2,F327&lt;='club records'!$K$2),AND(E327='club records'!$J$3,F327&lt;='club records'!$K$3),AND(E327='club records'!$J$4,F327&lt;='club records'!$K$4),AND(E327='club records'!$J$5,F327&lt;='club records'!$K$5))),"CR"," ")</f>
        <v xml:space="preserve"> </v>
      </c>
      <c r="AS327" s="14" t="str">
        <f>IF(AND(B327="75H", AND(E327='club records'!$J$6, F327&lt;='club records'!$K$6)), "CR", " ")</f>
        <v xml:space="preserve"> </v>
      </c>
      <c r="AT327" s="14" t="str">
        <f>IF(AND(B327="80H", AND(E327='club records'!$J$7, F327&lt;='club records'!$K$7)), "CR", " ")</f>
        <v xml:space="preserve"> </v>
      </c>
      <c r="AU327" s="14" t="str">
        <f>IF(AND(B327="100H", AND(E327='club records'!$J$8, F327&lt;='club records'!$K$8)), "CR", " ")</f>
        <v xml:space="preserve"> </v>
      </c>
      <c r="AV327" s="14" t="str">
        <f>IF(AND(B327="110H", OR(AND(E327='club records'!$J$9, F327&lt;='club records'!$K$9), AND(E327='club records'!$J$10, F327&lt;='club records'!$K$10))), "CR", " ")</f>
        <v xml:space="preserve"> </v>
      </c>
      <c r="AW327" s="14" t="str">
        <f>IF(AND(B327="400H", OR(AND(E327='club records'!$J$11, F327&lt;='club records'!$K$11), AND(E327='club records'!$J$12, F327&lt;='club records'!$K$12), AND(E327='club records'!$J$13, F327&lt;='club records'!$K$13), AND(E327='club records'!$J$14, F327&lt;='club records'!$K$14))), "CR", " ")</f>
        <v xml:space="preserve"> </v>
      </c>
      <c r="AX327" s="14" t="str">
        <f>IF(AND(B327="1500SC", AND(E327='club records'!$J$15, F327&lt;='club records'!$K$15)), "CR", " ")</f>
        <v xml:space="preserve"> </v>
      </c>
      <c r="AY327" s="14" t="str">
        <f>IF(AND(B327="2000SC", OR(AND(E327='club records'!$J$17, F327&lt;='club records'!$K$17), AND(E327='club records'!$J$18, F327&lt;='club records'!$K$18))), "CR", " ")</f>
        <v xml:space="preserve"> </v>
      </c>
      <c r="AZ327" s="14" t="str">
        <f>IF(AND(B327="3000SC", OR(AND(E327='club records'!$J$20, F327&lt;='club records'!$K$20), AND(E327='club records'!$J$21, F327&lt;='club records'!$K$21))), "CR", " ")</f>
        <v xml:space="preserve"> </v>
      </c>
      <c r="BA327" s="15" t="str">
        <f>IF(AND(B327="4x100", OR(AND(E327='club records'!$N$1, F327&lt;='club records'!$O$1), AND(E327='club records'!$N$2, F327&lt;='club records'!$O$2), AND(E327='club records'!$N$3, F327&lt;='club records'!$O$3), AND(E327='club records'!$N$4, F327&lt;='club records'!$O$4), AND(E327='club records'!$N$5, F327&lt;='club records'!$O$5))), "CR", " ")</f>
        <v xml:space="preserve"> </v>
      </c>
      <c r="BB327" s="15" t="str">
        <f>IF(AND(B327="4x200", OR(AND(E327='club records'!$N$6, F327&lt;='club records'!$O$6), AND(E327='club records'!$N$7, F327&lt;='club records'!$O$7), AND(E327='club records'!$N$8, F327&lt;='club records'!$O$8), AND(E327='club records'!$N$9, F327&lt;='club records'!$O$9), AND(E327='club records'!$N$10, F327&lt;='club records'!$O$10))), "CR", " ")</f>
        <v xml:space="preserve"> </v>
      </c>
      <c r="BC327" s="15" t="str">
        <f>IF(AND(B327="4x300", AND(E327='club records'!$N$11, F327&lt;='club records'!$O$11)), "CR", " ")</f>
        <v xml:space="preserve"> </v>
      </c>
      <c r="BD327" s="15" t="str">
        <f>IF(AND(B327="4x400", OR(AND(E327='club records'!$N$12, F327&lt;='club records'!$O$12), AND(E327='club records'!$N$13, F327&lt;='club records'!$O$13), AND(E327='club records'!$N$14, F327&lt;='club records'!$O$14), AND(E327='club records'!$N$15, F327&lt;='club records'!$O$15))), "CR", " ")</f>
        <v xml:space="preserve"> </v>
      </c>
      <c r="BE327" s="15" t="str">
        <f>IF(AND(B327="3x800", OR(AND(E327='club records'!$N$16, F327&lt;='club records'!$O$16), AND(E327='club records'!$N$17, F327&lt;='club records'!$O$17), AND(E327='club records'!$N$18, F327&lt;='club records'!$O$18))), "CR", " ")</f>
        <v xml:space="preserve"> </v>
      </c>
      <c r="BF327" s="15" t="str">
        <f>IF(AND(B327="pentathlon", OR(AND(E327='club records'!$N$21, F327&gt;='club records'!$O$21), AND(E327='club records'!$N$22, F327&gt;='club records'!$O$22),AND(E327='club records'!$N$23, F327&gt;='club records'!$O$23),AND(E327='club records'!$N$24, F327&gt;='club records'!$O$24))), "CR", " ")</f>
        <v xml:space="preserve"> </v>
      </c>
      <c r="BG327" s="15" t="str">
        <f>IF(AND(B327="heptathlon", OR(AND(E327='club records'!$N$26, F327&gt;='club records'!$O$26), AND(E327='club records'!$N$27, F327&gt;='club records'!$O$27))), "CR", " ")</f>
        <v xml:space="preserve"> </v>
      </c>
      <c r="BH327" s="15" t="str">
        <f>IF(AND(B327="decathlon", OR(AND(E327='club records'!$N$29, F327&gt;='club records'!$O$29), AND(E327='club records'!$N$30, F327&gt;='club records'!$O$30),AND(E327='club records'!$N$31, F327&gt;='club records'!$O$31))), "CR", " ")</f>
        <v xml:space="preserve"> </v>
      </c>
    </row>
    <row r="328" spans="1:16333" ht="14.5" x14ac:dyDescent="0.35">
      <c r="A328" s="1" t="str">
        <f t="shared" si="30"/>
        <v>U20</v>
      </c>
      <c r="B328" s="2">
        <v>400</v>
      </c>
      <c r="C328" s="1" t="s">
        <v>171</v>
      </c>
      <c r="D328" s="1" t="s">
        <v>172</v>
      </c>
      <c r="E328" s="19" t="s">
        <v>12</v>
      </c>
      <c r="F328" s="20">
        <v>50.39</v>
      </c>
      <c r="G328" s="27" t="s">
        <v>421</v>
      </c>
      <c r="H328" s="1" t="s">
        <v>422</v>
      </c>
      <c r="J328" s="15" t="str">
        <f t="shared" si="31"/>
        <v/>
      </c>
      <c r="K328" s="15" t="str">
        <f>IF(AND(B328=100, OR(AND(E328='club records'!$B$6, F328&lt;='club records'!$C$6), AND(E328='club records'!$B$7, F328&lt;='club records'!$C$7), AND(E328='club records'!$B$8, F328&lt;='club records'!$C$8), AND(E328='club records'!$B$9, F328&lt;='club records'!$C$9), AND(E328='club records'!$B$10, F328&lt;='club records'!$C$10))), "CR", " ")</f>
        <v xml:space="preserve"> </v>
      </c>
      <c r="L328" s="15" t="str">
        <f>IF(AND(B328=200, OR(AND(E328='club records'!$B$11, F328&lt;='club records'!$C$11), AND(E328='club records'!$B$12, F328&lt;='club records'!$C$12), AND(E328='club records'!$B$13, F328&lt;='club records'!$C$13), AND(E328='club records'!$B$14, F328&lt;='club records'!$C$14), AND(E328='club records'!$B$15, F328&lt;='club records'!$C$15))), "CR", " ")</f>
        <v xml:space="preserve"> </v>
      </c>
      <c r="M328" s="15" t="str">
        <f>IF(AND(B328=300, OR(AND(E328='club records'!$B$16, F328&lt;='club records'!$C$16), AND(E328='club records'!$B$17, F328&lt;='club records'!$C$17))), "CR", " ")</f>
        <v xml:space="preserve"> </v>
      </c>
      <c r="N328" s="15" t="str">
        <f>IF(AND(B328=400, OR(AND(E328='club records'!$B$18, F328&lt;='club records'!$C$18), AND(E328='club records'!$B$19, F328&lt;='club records'!$C$19), AND(E328='club records'!$B$20, F328&lt;='club records'!$C$20), AND(E328='club records'!$B$21, F328&lt;='club records'!$C$21))), "CR", " ")</f>
        <v xml:space="preserve"> </v>
      </c>
      <c r="O328" s="15" t="str">
        <f>IF(AND(B328=800, OR(AND(E328='club records'!$B$22, F328&lt;='club records'!$C$22), AND(E328='club records'!$B$23, F328&lt;='club records'!$C$23), AND(E328='club records'!$B$24, F328&lt;='club records'!$C$24), AND(E328='club records'!$B$25, F328&lt;='club records'!$C$25), AND(E328='club records'!$B$26, F328&lt;='club records'!$C$26))), "CR", " ")</f>
        <v xml:space="preserve"> </v>
      </c>
      <c r="P328" s="15" t="str">
        <f>IF(AND(B328=1000, OR(AND(E328='club records'!$B$27, F328&lt;='club records'!$C$27), AND(E328='club records'!$B$28, F328&lt;='club records'!$C$28))), "CR", " ")</f>
        <v xml:space="preserve"> </v>
      </c>
      <c r="Q328" s="15" t="str">
        <f>IF(AND(B328=1500, OR(AND(E328='club records'!$B$29, F328&lt;='club records'!$C$29), AND(E328='club records'!$B$30, F328&lt;='club records'!$C$30), AND(E328='club records'!$B$31, F328&lt;='club records'!$C$31), AND(E328='club records'!$B$32, F328&lt;='club records'!$C$32), AND(E328='club records'!$B$33, F328&lt;='club records'!$C$33))), "CR", " ")</f>
        <v xml:space="preserve"> </v>
      </c>
      <c r="R328" s="15" t="str">
        <f>IF(AND(B328="1600 (Mile)",OR(AND(E328='club records'!$B$34,F328&lt;='club records'!$C$34),AND(E328='club records'!$B$35,F328&lt;='club records'!$C$35),AND(E328='club records'!$B$36,F328&lt;='club records'!$C$36),AND(E328='club records'!$B$37,F328&lt;='club records'!$C$37))),"CR"," ")</f>
        <v xml:space="preserve"> </v>
      </c>
      <c r="S328" s="15" t="str">
        <f>IF(AND(B328=3000, OR(AND(E328='club records'!$B$38, F328&lt;='club records'!$C$38), AND(E328='club records'!$B$39, F328&lt;='club records'!$C$39), AND(E328='club records'!$B$40, F328&lt;='club records'!$C$40), AND(E328='club records'!$B$41, F328&lt;='club records'!$C$41))), "CR", " ")</f>
        <v xml:space="preserve"> </v>
      </c>
      <c r="T328" s="15" t="str">
        <f>IF(AND(B328=5000, OR(AND(E328='club records'!$B$42, F328&lt;='club records'!$C$42), AND(E328='club records'!$B$43, F328&lt;='club records'!$C$43))), "CR", " ")</f>
        <v xml:space="preserve"> </v>
      </c>
      <c r="U328" s="14" t="str">
        <f>IF(AND(B328=10000, OR(AND(E328='club records'!$B$44, F328&lt;='club records'!$C$44), AND(E328='club records'!$B$45, F328&lt;='club records'!$C$45))), "CR", " ")</f>
        <v xml:space="preserve"> </v>
      </c>
      <c r="V328" s="14" t="str">
        <f>IF(AND(B328="high jump", OR(AND(E328='club records'!$F$1, F328&gt;='club records'!$G$1), AND(E328='club records'!$F$2, F328&gt;='club records'!$G$2), AND(E328='club records'!$F$3, F328&gt;='club records'!$G$3), AND(E328='club records'!$F$4, F328&gt;='club records'!$G$4), AND(E328='club records'!$F$5, F328&gt;='club records'!$G$5))), "CR", " ")</f>
        <v xml:space="preserve"> </v>
      </c>
      <c r="W328" s="14" t="str">
        <f>IF(AND(B328="long jump", OR(AND(E328='club records'!$F$6, F328&gt;='club records'!$G$6), AND(E328='club records'!$F$7, F328&gt;='club records'!$G$7), AND(E328='club records'!$F$8, F328&gt;='club records'!$G$8), AND(E328='club records'!$F$9, F328&gt;='club records'!$G$9), AND(E328='club records'!$F$10, F328&gt;='club records'!$G$10))), "CR", " ")</f>
        <v xml:space="preserve"> </v>
      </c>
      <c r="X328" s="14" t="str">
        <f>IF(AND(B328="triple jump", OR(AND(E328='club records'!$F$11, F328&gt;='club records'!$G$11), AND(E328='club records'!$F$12, F328&gt;='club records'!$G$12), AND(E328='club records'!$F$13, F328&gt;='club records'!$G$13), AND(E328='club records'!$F$14, F328&gt;='club records'!$G$14), AND(E328='club records'!$F$15, F328&gt;='club records'!$G$15))), "CR", " ")</f>
        <v xml:space="preserve"> </v>
      </c>
      <c r="Y328" s="14" t="str">
        <f>IF(AND(B328="pole vault", OR(AND(E328='club records'!$F$16, F328&gt;='club records'!$G$16), AND(E328='club records'!$F$17, F328&gt;='club records'!$G$17), AND(E328='club records'!$F$18, F328&gt;='club records'!$G$18), AND(E328='club records'!$F$19, F328&gt;='club records'!$G$19), AND(E328='club records'!$F$20, F328&gt;='club records'!$G$20))), "CR", " ")</f>
        <v xml:space="preserve"> </v>
      </c>
      <c r="Z328" s="14" t="str">
        <f>IF(AND(B328="discus 1", E328='club records'!$F$21, F328&gt;='club records'!$G$21), "CR", " ")</f>
        <v xml:space="preserve"> </v>
      </c>
      <c r="AA328" s="14" t="str">
        <f>IF(AND(B328="discus 1.25", E328='club records'!$F$22, F328&gt;='club records'!$G$22), "CR", " ")</f>
        <v xml:space="preserve"> </v>
      </c>
      <c r="AB328" s="14" t="str">
        <f>IF(AND(B328="discus 1.5", E328='club records'!$F$23, F328&gt;='club records'!$G$23), "CR", " ")</f>
        <v xml:space="preserve"> </v>
      </c>
      <c r="AC328" s="14" t="str">
        <f>IF(AND(B328="discus 1.75", E328='club records'!$F$24, F328&gt;='club records'!$G$24), "CR", " ")</f>
        <v xml:space="preserve"> </v>
      </c>
      <c r="AD328" s="14" t="str">
        <f>IF(AND(B328="discus 2", E328='club records'!$F$25, F328&gt;='club records'!$G$25), "CR", " ")</f>
        <v xml:space="preserve"> </v>
      </c>
      <c r="AE328" s="14" t="str">
        <f>IF(AND(B328="hammer 4", E328='club records'!$F$27, F328&gt;='club records'!$G$27), "CR", " ")</f>
        <v xml:space="preserve"> </v>
      </c>
      <c r="AF328" s="14" t="str">
        <f>IF(AND(B328="hammer 5", E328='club records'!$F$28, F328&gt;='club records'!$G$28), "CR", " ")</f>
        <v xml:space="preserve"> </v>
      </c>
      <c r="AG328" s="14" t="str">
        <f>IF(AND(B328="hammer 6", E328='club records'!$F$29, F328&gt;='club records'!$G$29), "CR", " ")</f>
        <v xml:space="preserve"> </v>
      </c>
      <c r="AH328" s="14" t="str">
        <f>IF(AND(B328="hammer 7.26", E328='club records'!$F$30, F328&gt;='club records'!$G$30), "CR", " ")</f>
        <v xml:space="preserve"> </v>
      </c>
      <c r="AI328" s="14" t="str">
        <f>IF(AND(B328="javelin 400", E328='club records'!$F$31, F328&gt;='club records'!$G$31), "CR", " ")</f>
        <v xml:space="preserve"> </v>
      </c>
      <c r="AJ328" s="14" t="str">
        <f>IF(AND(B328="javelin 600", E328='club records'!$F$32, F328&gt;='club records'!$G$32), "CR", " ")</f>
        <v xml:space="preserve"> </v>
      </c>
      <c r="AK328" s="14" t="str">
        <f>IF(AND(B328="javelin 700", E328='club records'!$F$33, F328&gt;='club records'!$G$33), "CR", " ")</f>
        <v xml:space="preserve"> </v>
      </c>
      <c r="AL328" s="14" t="str">
        <f>IF(AND(B328="javelin 800", OR(AND(E328='club records'!$F$34, F328&gt;='club records'!$G$34), AND(E328='club records'!$F$35, F328&gt;='club records'!$G$35))), "CR", " ")</f>
        <v xml:space="preserve"> </v>
      </c>
      <c r="AM328" s="14" t="str">
        <f>IF(AND(B328="shot 3", E328='club records'!$F$36, F328&gt;='club records'!$G$36), "CR", " ")</f>
        <v xml:space="preserve"> </v>
      </c>
      <c r="AN328" s="14" t="str">
        <f>IF(AND(B328="shot 4", E328='club records'!$F$37, F328&gt;='club records'!$G$37), "CR", " ")</f>
        <v xml:space="preserve"> </v>
      </c>
      <c r="AO328" s="14" t="str">
        <f>IF(AND(B328="shot 5", E328='club records'!$F$38, F328&gt;='club records'!$G$38), "CR", " ")</f>
        <v xml:space="preserve"> </v>
      </c>
      <c r="AP328" s="14" t="str">
        <f>IF(AND(B328="shot 6", E328='club records'!$F$39, F328&gt;='club records'!$G$39), "CR", " ")</f>
        <v xml:space="preserve"> </v>
      </c>
      <c r="AQ328" s="14" t="str">
        <f>IF(AND(B328="shot 7.26", E328='club records'!$F$40, F328&gt;='club records'!$G$40), "CR", " ")</f>
        <v xml:space="preserve"> </v>
      </c>
      <c r="AR328" s="14" t="str">
        <f>IF(AND(B328="60H",OR(AND(E328='club records'!$J$1,F328&lt;='club records'!$K$1),AND(E328='club records'!$J$2,F328&lt;='club records'!$K$2),AND(E328='club records'!$J$3,F328&lt;='club records'!$K$3),AND(E328='club records'!$J$4,F328&lt;='club records'!$K$4),AND(E328='club records'!$J$5,F328&lt;='club records'!$K$5))),"CR"," ")</f>
        <v xml:space="preserve"> </v>
      </c>
      <c r="AS328" s="14" t="str">
        <f>IF(AND(B328="75H", AND(E328='club records'!$J$6, F328&lt;='club records'!$K$6)), "CR", " ")</f>
        <v xml:space="preserve"> </v>
      </c>
      <c r="AT328" s="14" t="str">
        <f>IF(AND(B328="80H", AND(E328='club records'!$J$7, F328&lt;='club records'!$K$7)), "CR", " ")</f>
        <v xml:space="preserve"> </v>
      </c>
      <c r="AU328" s="14" t="str">
        <f>IF(AND(B328="100H", AND(E328='club records'!$J$8, F328&lt;='club records'!$K$8)), "CR", " ")</f>
        <v xml:space="preserve"> </v>
      </c>
      <c r="AV328" s="14" t="str">
        <f>IF(AND(B328="110H", OR(AND(E328='club records'!$J$9, F328&lt;='club records'!$K$9), AND(E328='club records'!$J$10, F328&lt;='club records'!$K$10))), "CR", " ")</f>
        <v xml:space="preserve"> </v>
      </c>
      <c r="AW328" s="14" t="str">
        <f>IF(AND(B328="400H", OR(AND(E328='club records'!$J$11, F328&lt;='club records'!$K$11), AND(E328='club records'!$J$12, F328&lt;='club records'!$K$12), AND(E328='club records'!$J$13, F328&lt;='club records'!$K$13), AND(E328='club records'!$J$14, F328&lt;='club records'!$K$14))), "CR", " ")</f>
        <v xml:space="preserve"> </v>
      </c>
      <c r="AX328" s="14" t="str">
        <f>IF(AND(B328="1500SC", AND(E328='club records'!$J$15, F328&lt;='club records'!$K$15)), "CR", " ")</f>
        <v xml:space="preserve"> </v>
      </c>
      <c r="AY328" s="14" t="str">
        <f>IF(AND(B328="2000SC", OR(AND(E328='club records'!$J$17, F328&lt;='club records'!$K$17), AND(E328='club records'!$J$18, F328&lt;='club records'!$K$18))), "CR", " ")</f>
        <v xml:space="preserve"> </v>
      </c>
      <c r="AZ328" s="14" t="str">
        <f>IF(AND(B328="3000SC", OR(AND(E328='club records'!$J$20, F328&lt;='club records'!$K$20), AND(E328='club records'!$J$21, F328&lt;='club records'!$K$21))), "CR", " ")</f>
        <v xml:space="preserve"> </v>
      </c>
      <c r="BA328" s="15" t="str">
        <f>IF(AND(B328="4x100", OR(AND(E328='club records'!$N$1, F328&lt;='club records'!$O$1), AND(E328='club records'!$N$2, F328&lt;='club records'!$O$2), AND(E328='club records'!$N$3, F328&lt;='club records'!$O$3), AND(E328='club records'!$N$4, F328&lt;='club records'!$O$4), AND(E328='club records'!$N$5, F328&lt;='club records'!$O$5))), "CR", " ")</f>
        <v xml:space="preserve"> </v>
      </c>
      <c r="BB328" s="15" t="str">
        <f>IF(AND(B328="4x200", OR(AND(E328='club records'!$N$6, F328&lt;='club records'!$O$6), AND(E328='club records'!$N$7, F328&lt;='club records'!$O$7), AND(E328='club records'!$N$8, F328&lt;='club records'!$O$8), AND(E328='club records'!$N$9, F328&lt;='club records'!$O$9), AND(E328='club records'!$N$10, F328&lt;='club records'!$O$10))), "CR", " ")</f>
        <v xml:space="preserve"> </v>
      </c>
      <c r="BC328" s="15" t="str">
        <f>IF(AND(B328="4x300", AND(E328='club records'!$N$11, F328&lt;='club records'!$O$11)), "CR", " ")</f>
        <v xml:space="preserve"> </v>
      </c>
      <c r="BD328" s="15" t="str">
        <f>IF(AND(B328="4x400", OR(AND(E328='club records'!$N$12, F328&lt;='club records'!$O$12), AND(E328='club records'!$N$13, F328&lt;='club records'!$O$13), AND(E328='club records'!$N$14, F328&lt;='club records'!$O$14), AND(E328='club records'!$N$15, F328&lt;='club records'!$O$15))), "CR", " ")</f>
        <v xml:space="preserve"> </v>
      </c>
      <c r="BE328" s="15" t="str">
        <f>IF(AND(B328="3x800", OR(AND(E328='club records'!$N$16, F328&lt;='club records'!$O$16), AND(E328='club records'!$N$17, F328&lt;='club records'!$O$17), AND(E328='club records'!$N$18, F328&lt;='club records'!$O$18))), "CR", " ")</f>
        <v xml:space="preserve"> </v>
      </c>
      <c r="BF328" s="15" t="str">
        <f>IF(AND(B328="pentathlon", OR(AND(E328='club records'!$N$21, F328&gt;='club records'!$O$21), AND(E328='club records'!$N$22, F328&gt;='club records'!$O$22),AND(E328='club records'!$N$23, F328&gt;='club records'!$O$23),AND(E328='club records'!$N$24, F328&gt;='club records'!$O$24))), "CR", " ")</f>
        <v xml:space="preserve"> </v>
      </c>
      <c r="BG328" s="15" t="str">
        <f>IF(AND(B328="heptathlon", OR(AND(E328='club records'!$N$26, F328&gt;='club records'!$O$26), AND(E328='club records'!$N$27, F328&gt;='club records'!$O$27))), "CR", " ")</f>
        <v xml:space="preserve"> </v>
      </c>
      <c r="BH328" s="15" t="str">
        <f>IF(AND(B328="decathlon", OR(AND(E328='club records'!$N$29, F328&gt;='club records'!$O$29), AND(E328='club records'!$N$30, F328&gt;='club records'!$O$30),AND(E328='club records'!$N$31, F328&gt;='club records'!$O$31))), "CR", " ")</f>
        <v xml:space="preserve"> </v>
      </c>
    </row>
    <row r="329" spans="1:16333" ht="14.5" x14ac:dyDescent="0.35">
      <c r="A329" s="1" t="s">
        <v>12</v>
      </c>
      <c r="B329" s="2">
        <v>400</v>
      </c>
      <c r="C329" s="1" t="s">
        <v>59</v>
      </c>
      <c r="D329" s="1" t="s">
        <v>60</v>
      </c>
      <c r="E329" s="19" t="s">
        <v>12</v>
      </c>
      <c r="F329" s="20">
        <v>51.38</v>
      </c>
      <c r="G329" s="27">
        <v>43716</v>
      </c>
      <c r="H329" s="1" t="s">
        <v>552</v>
      </c>
      <c r="I329" s="1" t="s">
        <v>553</v>
      </c>
      <c r="J329" s="15" t="s">
        <v>410</v>
      </c>
      <c r="O329" s="1"/>
      <c r="P329" s="1"/>
      <c r="Q329" s="1"/>
      <c r="R329" s="1"/>
      <c r="S329" s="1"/>
      <c r="T329" s="1"/>
    </row>
    <row r="330" spans="1:16333" ht="14.5" x14ac:dyDescent="0.35">
      <c r="A330" s="1" t="str">
        <f t="shared" ref="A330:A340" si="32">E330</f>
        <v>U20</v>
      </c>
      <c r="B330" s="2">
        <v>400</v>
      </c>
      <c r="C330" s="1" t="s">
        <v>55</v>
      </c>
      <c r="D330" s="1" t="s">
        <v>56</v>
      </c>
      <c r="E330" s="19" t="s">
        <v>12</v>
      </c>
      <c r="F330" s="20">
        <v>52.45</v>
      </c>
      <c r="G330" s="26">
        <v>43611</v>
      </c>
      <c r="H330" s="1" t="s">
        <v>335</v>
      </c>
      <c r="I330" s="1" t="s">
        <v>361</v>
      </c>
      <c r="J330" s="15" t="str">
        <f t="shared" ref="J330:J350" si="33">IF(OR(K330="CR", L330="CR", M330="CR", N330="CR", O330="CR", P330="CR", Q330="CR", R330="CR", S330="CR", T330="CR",U330="CR", V330="CR", W330="CR", X330="CR", Y330="CR", Z330="CR", AA330="CR", AB330="CR", AC330="CR", AD330="CR", AE330="CR", AF330="CR", AG330="CR", AH330="CR", AI330="CR", AJ330="CR", AK330="CR", AL330="CR", AM330="CR", AN330="CR", AO330="CR", AP330="CR", AQ330="CR", AR330="CR", AS330="CR", AT330="CR", AU330="CR", AV330="CR", AW330="CR", AX330="CR", AY330="CR", AZ330="CR", BA330="CR", BB330="CR", BC330="CR", BD330="CR", BE330="CR", BF330="CR", BG330="CR", BH330="CR"), "***CLUB RECORD***", "")</f>
        <v/>
      </c>
      <c r="K330" s="15" t="str">
        <f>IF(AND(B330=100, OR(AND(E330='club records'!$B$6, F330&lt;='club records'!$C$6), AND(E330='club records'!$B$7, F330&lt;='club records'!$C$7), AND(E330='club records'!$B$8, F330&lt;='club records'!$C$8), AND(E330='club records'!$B$9, F330&lt;='club records'!$C$9), AND(E330='club records'!$B$10, F330&lt;='club records'!$C$10))), "CR", " ")</f>
        <v xml:space="preserve"> </v>
      </c>
      <c r="L330" s="15" t="str">
        <f>IF(AND(B330=200, OR(AND(E330='club records'!$B$11, F330&lt;='club records'!$C$11), AND(E330='club records'!$B$12, F330&lt;='club records'!$C$12), AND(E330='club records'!$B$13, F330&lt;='club records'!$C$13), AND(E330='club records'!$B$14, F330&lt;='club records'!$C$14), AND(E330='club records'!$B$15, F330&lt;='club records'!$C$15))), "CR", " ")</f>
        <v xml:space="preserve"> </v>
      </c>
      <c r="M330" s="15" t="str">
        <f>IF(AND(B330=300, OR(AND(E330='club records'!$B$16, F330&lt;='club records'!$C$16), AND(E330='club records'!$B$17, F330&lt;='club records'!$C$17))), "CR", " ")</f>
        <v xml:space="preserve"> </v>
      </c>
      <c r="N330" s="15" t="str">
        <f>IF(AND(B330=400, OR(AND(E330='club records'!$B$18, F330&lt;='club records'!$C$18), AND(E330='club records'!$B$19, F330&lt;='club records'!$C$19), AND(E330='club records'!$B$20, F330&lt;='club records'!$C$20), AND(E330='club records'!$B$21, F330&lt;='club records'!$C$21))), "CR", " ")</f>
        <v xml:space="preserve"> </v>
      </c>
      <c r="O330" s="15" t="str">
        <f>IF(AND(B330=800, OR(AND(E330='club records'!$B$22, F330&lt;='club records'!$C$22), AND(E330='club records'!$B$23, F330&lt;='club records'!$C$23), AND(E330='club records'!$B$24, F330&lt;='club records'!$C$24), AND(E330='club records'!$B$25, F330&lt;='club records'!$C$25), AND(E330='club records'!$B$26, F330&lt;='club records'!$C$26))), "CR", " ")</f>
        <v xml:space="preserve"> </v>
      </c>
      <c r="P330" s="15" t="str">
        <f>IF(AND(B330=1000, OR(AND(E330='club records'!$B$27, F330&lt;='club records'!$C$27), AND(E330='club records'!$B$28, F330&lt;='club records'!$C$28))), "CR", " ")</f>
        <v xml:space="preserve"> </v>
      </c>
      <c r="Q330" s="15" t="str">
        <f>IF(AND(B330=1500, OR(AND(E330='club records'!$B$29, F330&lt;='club records'!$C$29), AND(E330='club records'!$B$30, F330&lt;='club records'!$C$30), AND(E330='club records'!$B$31, F330&lt;='club records'!$C$31), AND(E330='club records'!$B$32, F330&lt;='club records'!$C$32), AND(E330='club records'!$B$33, F330&lt;='club records'!$C$33))), "CR", " ")</f>
        <v xml:space="preserve"> </v>
      </c>
      <c r="R330" s="15" t="str">
        <f>IF(AND(B330="1600 (Mile)",OR(AND(E330='club records'!$B$34,F330&lt;='club records'!$C$34),AND(E330='club records'!$B$35,F330&lt;='club records'!$C$35),AND(E330='club records'!$B$36,F330&lt;='club records'!$C$36),AND(E330='club records'!$B$37,F330&lt;='club records'!$C$37))),"CR"," ")</f>
        <v xml:space="preserve"> </v>
      </c>
      <c r="S330" s="15" t="str">
        <f>IF(AND(B330=3000, OR(AND(E330='club records'!$B$38, F330&lt;='club records'!$C$38), AND(E330='club records'!$B$39, F330&lt;='club records'!$C$39), AND(E330='club records'!$B$40, F330&lt;='club records'!$C$40), AND(E330='club records'!$B$41, F330&lt;='club records'!$C$41))), "CR", " ")</f>
        <v xml:space="preserve"> </v>
      </c>
      <c r="T330" s="15" t="str">
        <f>IF(AND(B330=5000, OR(AND(E330='club records'!$B$42, F330&lt;='club records'!$C$42), AND(E330='club records'!$B$43, F330&lt;='club records'!$C$43))), "CR", " ")</f>
        <v xml:space="preserve"> </v>
      </c>
      <c r="U330" s="14" t="str">
        <f>IF(AND(B330=10000, OR(AND(E330='club records'!$B$44, F330&lt;='club records'!$C$44), AND(E330='club records'!$B$45, F330&lt;='club records'!$C$45))), "CR", " ")</f>
        <v xml:space="preserve"> </v>
      </c>
      <c r="V330" s="14" t="str">
        <f>IF(AND(B330="high jump", OR(AND(E330='club records'!$F$1, F330&gt;='club records'!$G$1), AND(E330='club records'!$F$2, F330&gt;='club records'!$G$2), AND(E330='club records'!$F$3, F330&gt;='club records'!$G$3), AND(E330='club records'!$F$4, F330&gt;='club records'!$G$4), AND(E330='club records'!$F$5, F330&gt;='club records'!$G$5))), "CR", " ")</f>
        <v xml:space="preserve"> </v>
      </c>
      <c r="W330" s="14" t="str">
        <f>IF(AND(B330="long jump", OR(AND(E330='club records'!$F$6, F330&gt;='club records'!$G$6), AND(E330='club records'!$F$7, F330&gt;='club records'!$G$7), AND(E330='club records'!$F$8, F330&gt;='club records'!$G$8), AND(E330='club records'!$F$9, F330&gt;='club records'!$G$9), AND(E330='club records'!$F$10, F330&gt;='club records'!$G$10))), "CR", " ")</f>
        <v xml:space="preserve"> </v>
      </c>
      <c r="X330" s="14" t="str">
        <f>IF(AND(B330="triple jump", OR(AND(E330='club records'!$F$11, F330&gt;='club records'!$G$11), AND(E330='club records'!$F$12, F330&gt;='club records'!$G$12), AND(E330='club records'!$F$13, F330&gt;='club records'!$G$13), AND(E330='club records'!$F$14, F330&gt;='club records'!$G$14), AND(E330='club records'!$F$15, F330&gt;='club records'!$G$15))), "CR", " ")</f>
        <v xml:space="preserve"> </v>
      </c>
      <c r="Y330" s="14" t="str">
        <f>IF(AND(B330="pole vault", OR(AND(E330='club records'!$F$16, F330&gt;='club records'!$G$16), AND(E330='club records'!$F$17, F330&gt;='club records'!$G$17), AND(E330='club records'!$F$18, F330&gt;='club records'!$G$18), AND(E330='club records'!$F$19, F330&gt;='club records'!$G$19), AND(E330='club records'!$F$20, F330&gt;='club records'!$G$20))), "CR", " ")</f>
        <v xml:space="preserve"> </v>
      </c>
      <c r="Z330" s="14" t="str">
        <f>IF(AND(B330="discus 1", E330='club records'!$F$21, F330&gt;='club records'!$G$21), "CR", " ")</f>
        <v xml:space="preserve"> </v>
      </c>
      <c r="AA330" s="14" t="str">
        <f>IF(AND(B330="discus 1.25", E330='club records'!$F$22, F330&gt;='club records'!$G$22), "CR", " ")</f>
        <v xml:space="preserve"> </v>
      </c>
      <c r="AB330" s="14" t="str">
        <f>IF(AND(B330="discus 1.5", E330='club records'!$F$23, F330&gt;='club records'!$G$23), "CR", " ")</f>
        <v xml:space="preserve"> </v>
      </c>
      <c r="AC330" s="14" t="str">
        <f>IF(AND(B330="discus 1.75", E330='club records'!$F$24, F330&gt;='club records'!$G$24), "CR", " ")</f>
        <v xml:space="preserve"> </v>
      </c>
      <c r="AD330" s="14" t="str">
        <f>IF(AND(B330="discus 2", E330='club records'!$F$25, F330&gt;='club records'!$G$25), "CR", " ")</f>
        <v xml:space="preserve"> </v>
      </c>
      <c r="AE330" s="14" t="str">
        <f>IF(AND(B330="hammer 4", E330='club records'!$F$27, F330&gt;='club records'!$G$27), "CR", " ")</f>
        <v xml:space="preserve"> </v>
      </c>
      <c r="AF330" s="14" t="str">
        <f>IF(AND(B330="hammer 5", E330='club records'!$F$28, F330&gt;='club records'!$G$28), "CR", " ")</f>
        <v xml:space="preserve"> </v>
      </c>
      <c r="AG330" s="14" t="str">
        <f>IF(AND(B330="hammer 6", E330='club records'!$F$29, F330&gt;='club records'!$G$29), "CR", " ")</f>
        <v xml:space="preserve"> </v>
      </c>
      <c r="AH330" s="14" t="str">
        <f>IF(AND(B330="hammer 7.26", E330='club records'!$F$30, F330&gt;='club records'!$G$30), "CR", " ")</f>
        <v xml:space="preserve"> </v>
      </c>
      <c r="AI330" s="14" t="str">
        <f>IF(AND(B330="javelin 400", E330='club records'!$F$31, F330&gt;='club records'!$G$31), "CR", " ")</f>
        <v xml:space="preserve"> </v>
      </c>
      <c r="AJ330" s="14" t="str">
        <f>IF(AND(B330="javelin 600", E330='club records'!$F$32, F330&gt;='club records'!$G$32), "CR", " ")</f>
        <v xml:space="preserve"> </v>
      </c>
      <c r="AK330" s="14" t="str">
        <f>IF(AND(B330="javelin 700", E330='club records'!$F$33, F330&gt;='club records'!$G$33), "CR", " ")</f>
        <v xml:space="preserve"> </v>
      </c>
      <c r="AL330" s="14" t="str">
        <f>IF(AND(B330="javelin 800", OR(AND(E330='club records'!$F$34, F330&gt;='club records'!$G$34), AND(E330='club records'!$F$35, F330&gt;='club records'!$G$35))), "CR", " ")</f>
        <v xml:space="preserve"> </v>
      </c>
      <c r="AM330" s="14" t="str">
        <f>IF(AND(B330="shot 3", E330='club records'!$F$36, F330&gt;='club records'!$G$36), "CR", " ")</f>
        <v xml:space="preserve"> </v>
      </c>
      <c r="AN330" s="14" t="str">
        <f>IF(AND(B330="shot 4", E330='club records'!$F$37, F330&gt;='club records'!$G$37), "CR", " ")</f>
        <v xml:space="preserve"> </v>
      </c>
      <c r="AO330" s="14" t="str">
        <f>IF(AND(B330="shot 5", E330='club records'!$F$38, F330&gt;='club records'!$G$38), "CR", " ")</f>
        <v xml:space="preserve"> </v>
      </c>
      <c r="AP330" s="14" t="str">
        <f>IF(AND(B330="shot 6", E330='club records'!$F$39, F330&gt;='club records'!$G$39), "CR", " ")</f>
        <v xml:space="preserve"> </v>
      </c>
      <c r="AQ330" s="14" t="str">
        <f>IF(AND(B330="shot 7.26", E330='club records'!$F$40, F330&gt;='club records'!$G$40), "CR", " ")</f>
        <v xml:space="preserve"> </v>
      </c>
      <c r="AR330" s="14" t="str">
        <f>IF(AND(B330="60H",OR(AND(E330='club records'!$J$1,F330&lt;='club records'!$K$1),AND(E330='club records'!$J$2,F330&lt;='club records'!$K$2),AND(E330='club records'!$J$3,F330&lt;='club records'!$K$3),AND(E330='club records'!$J$4,F330&lt;='club records'!$K$4),AND(E330='club records'!$J$5,F330&lt;='club records'!$K$5))),"CR"," ")</f>
        <v xml:space="preserve"> </v>
      </c>
      <c r="AS330" s="14" t="str">
        <f>IF(AND(B330="75H", AND(E330='club records'!$J$6, F330&lt;='club records'!$K$6)), "CR", " ")</f>
        <v xml:space="preserve"> </v>
      </c>
      <c r="AT330" s="14" t="str">
        <f>IF(AND(B330="80H", AND(E330='club records'!$J$7, F330&lt;='club records'!$K$7)), "CR", " ")</f>
        <v xml:space="preserve"> </v>
      </c>
      <c r="AU330" s="14" t="str">
        <f>IF(AND(B330="100H", AND(E330='club records'!$J$8, F330&lt;='club records'!$K$8)), "CR", " ")</f>
        <v xml:space="preserve"> </v>
      </c>
      <c r="AV330" s="14" t="str">
        <f>IF(AND(B330="110H", OR(AND(E330='club records'!$J$9, F330&lt;='club records'!$K$9), AND(E330='club records'!$J$10, F330&lt;='club records'!$K$10))), "CR", " ")</f>
        <v xml:space="preserve"> </v>
      </c>
      <c r="AW330" s="14" t="str">
        <f>IF(AND(B330="400H", OR(AND(E330='club records'!$J$11, F330&lt;='club records'!$K$11), AND(E330='club records'!$J$12, F330&lt;='club records'!$K$12), AND(E330='club records'!$J$13, F330&lt;='club records'!$K$13), AND(E330='club records'!$J$14, F330&lt;='club records'!$K$14))), "CR", " ")</f>
        <v xml:space="preserve"> </v>
      </c>
      <c r="AX330" s="14" t="str">
        <f>IF(AND(B330="1500SC", AND(E330='club records'!$J$15, F330&lt;='club records'!$K$15)), "CR", " ")</f>
        <v xml:space="preserve"> </v>
      </c>
      <c r="AY330" s="14" t="str">
        <f>IF(AND(B330="2000SC", OR(AND(E330='club records'!$J$17, F330&lt;='club records'!$K$17), AND(E330='club records'!$J$18, F330&lt;='club records'!$K$18))), "CR", " ")</f>
        <v xml:space="preserve"> </v>
      </c>
      <c r="AZ330" s="14" t="str">
        <f>IF(AND(B330="3000SC", OR(AND(E330='club records'!$J$20, F330&lt;='club records'!$K$20), AND(E330='club records'!$J$21, F330&lt;='club records'!$K$21))), "CR", " ")</f>
        <v xml:space="preserve"> </v>
      </c>
      <c r="BA330" s="15" t="str">
        <f>IF(AND(B330="4x100", OR(AND(E330='club records'!$N$1, F330&lt;='club records'!$O$1), AND(E330='club records'!$N$2, F330&lt;='club records'!$O$2), AND(E330='club records'!$N$3, F330&lt;='club records'!$O$3), AND(E330='club records'!$N$4, F330&lt;='club records'!$O$4), AND(E330='club records'!$N$5, F330&lt;='club records'!$O$5))), "CR", " ")</f>
        <v xml:space="preserve"> </v>
      </c>
      <c r="BB330" s="15" t="str">
        <f>IF(AND(B330="4x200", OR(AND(E330='club records'!$N$6, F330&lt;='club records'!$O$6), AND(E330='club records'!$N$7, F330&lt;='club records'!$O$7), AND(E330='club records'!$N$8, F330&lt;='club records'!$O$8), AND(E330='club records'!$N$9, F330&lt;='club records'!$O$9), AND(E330='club records'!$N$10, F330&lt;='club records'!$O$10))), "CR", " ")</f>
        <v xml:space="preserve"> </v>
      </c>
      <c r="BC330" s="15" t="str">
        <f>IF(AND(B330="4x300", AND(E330='club records'!$N$11, F330&lt;='club records'!$O$11)), "CR", " ")</f>
        <v xml:space="preserve"> </v>
      </c>
      <c r="BD330" s="15" t="str">
        <f>IF(AND(B330="4x400", OR(AND(E330='club records'!$N$12, F330&lt;='club records'!$O$12), AND(E330='club records'!$N$13, F330&lt;='club records'!$O$13), AND(E330='club records'!$N$14, F330&lt;='club records'!$O$14), AND(E330='club records'!$N$15, F330&lt;='club records'!$O$15))), "CR", " ")</f>
        <v xml:space="preserve"> </v>
      </c>
      <c r="BE330" s="15" t="str">
        <f>IF(AND(B330="3x800", OR(AND(E330='club records'!$N$16, F330&lt;='club records'!$O$16), AND(E330='club records'!$N$17, F330&lt;='club records'!$O$17), AND(E330='club records'!$N$18, F330&lt;='club records'!$O$18))), "CR", " ")</f>
        <v xml:space="preserve"> </v>
      </c>
      <c r="BF330" s="15" t="str">
        <f>IF(AND(B330="pentathlon", OR(AND(E330='club records'!$N$21, F330&gt;='club records'!$O$21), AND(E330='club records'!$N$22, F330&gt;='club records'!$O$22),AND(E330='club records'!$N$23, F330&gt;='club records'!$O$23),AND(E330='club records'!$N$24, F330&gt;='club records'!$O$24))), "CR", " ")</f>
        <v xml:space="preserve"> </v>
      </c>
      <c r="BG330" s="15" t="str">
        <f>IF(AND(B330="heptathlon", OR(AND(E330='club records'!$N$26, F330&gt;='club records'!$O$26), AND(E330='club records'!$N$27, F330&gt;='club records'!$O$27))), "CR", " ")</f>
        <v xml:space="preserve"> </v>
      </c>
      <c r="BH330" s="15" t="str">
        <f>IF(AND(B330="decathlon", OR(AND(E330='club records'!$N$29, F330&gt;='club records'!$O$29), AND(E330='club records'!$N$30, F330&gt;='club records'!$O$30),AND(E330='club records'!$N$31, F330&gt;='club records'!$O$31))), "CR", " ")</f>
        <v xml:space="preserve"> </v>
      </c>
    </row>
    <row r="331" spans="1:16333" ht="14.5" x14ac:dyDescent="0.35">
      <c r="A331" s="1" t="str">
        <f t="shared" si="32"/>
        <v>U20</v>
      </c>
      <c r="B331" s="2">
        <v>800</v>
      </c>
      <c r="C331" s="1" t="s">
        <v>126</v>
      </c>
      <c r="D331" s="1" t="s">
        <v>26</v>
      </c>
      <c r="E331" s="19" t="s">
        <v>12</v>
      </c>
      <c r="F331" s="20" t="s">
        <v>370</v>
      </c>
      <c r="G331" s="26">
        <v>43610</v>
      </c>
      <c r="H331" s="1" t="s">
        <v>371</v>
      </c>
      <c r="I331" s="17" t="s">
        <v>372</v>
      </c>
      <c r="J331" s="15" t="str">
        <f t="shared" si="33"/>
        <v/>
      </c>
      <c r="K331" s="15" t="str">
        <f>IF(AND(B331=100, OR(AND(E331='club records'!$B$6, F331&lt;='club records'!$C$6), AND(E331='club records'!$B$7, F331&lt;='club records'!$C$7), AND(E331='club records'!$B$8, F331&lt;='club records'!$C$8), AND(E331='club records'!$B$9, F331&lt;='club records'!$C$9), AND(E331='club records'!$B$10, F331&lt;='club records'!$C$10))), "CR", " ")</f>
        <v xml:space="preserve"> </v>
      </c>
      <c r="L331" s="15" t="str">
        <f>IF(AND(B331=200, OR(AND(E331='club records'!$B$11, F331&lt;='club records'!$C$11), AND(E331='club records'!$B$12, F331&lt;='club records'!$C$12), AND(E331='club records'!$B$13, F331&lt;='club records'!$C$13), AND(E331='club records'!$B$14, F331&lt;='club records'!$C$14), AND(E331='club records'!$B$15, F331&lt;='club records'!$C$15))), "CR", " ")</f>
        <v xml:space="preserve"> </v>
      </c>
      <c r="M331" s="15" t="str">
        <f>IF(AND(B331=300, OR(AND(E331='club records'!$B$16, F331&lt;='club records'!$C$16), AND(E331='club records'!$B$17, F331&lt;='club records'!$C$17))), "CR", " ")</f>
        <v xml:space="preserve"> </v>
      </c>
      <c r="N331" s="15" t="str">
        <f>IF(AND(B331=400, OR(AND(E331='club records'!$B$18, F331&lt;='club records'!$C$18), AND(E331='club records'!$B$19, F331&lt;='club records'!$C$19), AND(E331='club records'!$B$20, F331&lt;='club records'!$C$20), AND(E331='club records'!$B$21, F331&lt;='club records'!$C$21))), "CR", " ")</f>
        <v xml:space="preserve"> </v>
      </c>
      <c r="O331" s="15" t="str">
        <f>IF(AND(B331=800, OR(AND(E331='club records'!$B$22, F331&lt;='club records'!$C$22), AND(E331='club records'!$B$23, F331&lt;='club records'!$C$23), AND(E331='club records'!$B$24, F331&lt;='club records'!$C$24), AND(E331='club records'!$B$25, F331&lt;='club records'!$C$25), AND(E331='club records'!$B$26, F331&lt;='club records'!$C$26))), "CR", " ")</f>
        <v xml:space="preserve"> </v>
      </c>
      <c r="P331" s="15" t="str">
        <f>IF(AND(B331=1000, OR(AND(E331='club records'!$B$27, F331&lt;='club records'!$C$27), AND(E331='club records'!$B$28, F331&lt;='club records'!$C$28))), "CR", " ")</f>
        <v xml:space="preserve"> </v>
      </c>
      <c r="Q331" s="15" t="str">
        <f>IF(AND(B331=1500, OR(AND(E331='club records'!$B$29, F331&lt;='club records'!$C$29), AND(E331='club records'!$B$30, F331&lt;='club records'!$C$30), AND(E331='club records'!$B$31, F331&lt;='club records'!$C$31), AND(E331='club records'!$B$32, F331&lt;='club records'!$C$32), AND(E331='club records'!$B$33, F331&lt;='club records'!$C$33))), "CR", " ")</f>
        <v xml:space="preserve"> </v>
      </c>
      <c r="R331" s="15" t="str">
        <f>IF(AND(B331="1600 (Mile)",OR(AND(E331='club records'!$B$34,F331&lt;='club records'!$C$34),AND(E331='club records'!$B$35,F331&lt;='club records'!$C$35),AND(E331='club records'!$B$36,F331&lt;='club records'!$C$36),AND(E331='club records'!$B$37,F331&lt;='club records'!$C$37))),"CR"," ")</f>
        <v xml:space="preserve"> </v>
      </c>
      <c r="S331" s="15" t="str">
        <f>IF(AND(B331=3000, OR(AND(E331='club records'!$B$38, F331&lt;='club records'!$C$38), AND(E331='club records'!$B$39, F331&lt;='club records'!$C$39), AND(E331='club records'!$B$40, F331&lt;='club records'!$C$40), AND(E331='club records'!$B$41, F331&lt;='club records'!$C$41))), "CR", " ")</f>
        <v xml:space="preserve"> </v>
      </c>
      <c r="T331" s="15" t="str">
        <f>IF(AND(B331=5000, OR(AND(E331='club records'!$B$42, F331&lt;='club records'!$C$42), AND(E331='club records'!$B$43, F331&lt;='club records'!$C$43))), "CR", " ")</f>
        <v xml:space="preserve"> </v>
      </c>
      <c r="U331" s="14" t="str">
        <f>IF(AND(B331=10000, OR(AND(E331='club records'!$B$44, F331&lt;='club records'!$C$44), AND(E331='club records'!$B$45, F331&lt;='club records'!$C$45))), "CR", " ")</f>
        <v xml:space="preserve"> </v>
      </c>
      <c r="V331" s="14" t="str">
        <f>IF(AND(B331="high jump", OR(AND(E331='club records'!$F$1, F331&gt;='club records'!$G$1), AND(E331='club records'!$F$2, F331&gt;='club records'!$G$2), AND(E331='club records'!$F$3, F331&gt;='club records'!$G$3), AND(E331='club records'!$F$4, F331&gt;='club records'!$G$4), AND(E331='club records'!$F$5, F331&gt;='club records'!$G$5))), "CR", " ")</f>
        <v xml:space="preserve"> </v>
      </c>
      <c r="W331" s="14" t="str">
        <f>IF(AND(B331="long jump", OR(AND(E331='club records'!$F$6, F331&gt;='club records'!$G$6), AND(E331='club records'!$F$7, F331&gt;='club records'!$G$7), AND(E331='club records'!$F$8, F331&gt;='club records'!$G$8), AND(E331='club records'!$F$9, F331&gt;='club records'!$G$9), AND(E331='club records'!$F$10, F331&gt;='club records'!$G$10))), "CR", " ")</f>
        <v xml:space="preserve"> </v>
      </c>
      <c r="X331" s="14" t="str">
        <f>IF(AND(B331="triple jump", OR(AND(E331='club records'!$F$11, F331&gt;='club records'!$G$11), AND(E331='club records'!$F$12, F331&gt;='club records'!$G$12), AND(E331='club records'!$F$13, F331&gt;='club records'!$G$13), AND(E331='club records'!$F$14, F331&gt;='club records'!$G$14), AND(E331='club records'!$F$15, F331&gt;='club records'!$G$15))), "CR", " ")</f>
        <v xml:space="preserve"> </v>
      </c>
      <c r="Y331" s="14" t="str">
        <f>IF(AND(B331="pole vault", OR(AND(E331='club records'!$F$16, F331&gt;='club records'!$G$16), AND(E331='club records'!$F$17, F331&gt;='club records'!$G$17), AND(E331='club records'!$F$18, F331&gt;='club records'!$G$18), AND(E331='club records'!$F$19, F331&gt;='club records'!$G$19), AND(E331='club records'!$F$20, F331&gt;='club records'!$G$20))), "CR", " ")</f>
        <v xml:space="preserve"> </v>
      </c>
      <c r="Z331" s="14" t="str">
        <f>IF(AND(B331="discus 1", E331='club records'!$F$21, F331&gt;='club records'!$G$21), "CR", " ")</f>
        <v xml:space="preserve"> </v>
      </c>
      <c r="AA331" s="14" t="str">
        <f>IF(AND(B331="discus 1.25", E331='club records'!$F$22, F331&gt;='club records'!$G$22), "CR", " ")</f>
        <v xml:space="preserve"> </v>
      </c>
      <c r="AB331" s="14" t="str">
        <f>IF(AND(B331="discus 1.5", E331='club records'!$F$23, F331&gt;='club records'!$G$23), "CR", " ")</f>
        <v xml:space="preserve"> </v>
      </c>
      <c r="AC331" s="14" t="str">
        <f>IF(AND(B331="discus 1.75", E331='club records'!$F$24, F331&gt;='club records'!$G$24), "CR", " ")</f>
        <v xml:space="preserve"> </v>
      </c>
      <c r="AD331" s="14" t="str">
        <f>IF(AND(B331="discus 2", E331='club records'!$F$25, F331&gt;='club records'!$G$25), "CR", " ")</f>
        <v xml:space="preserve"> </v>
      </c>
      <c r="AE331" s="14" t="str">
        <f>IF(AND(B331="hammer 4", E331='club records'!$F$27, F331&gt;='club records'!$G$27), "CR", " ")</f>
        <v xml:space="preserve"> </v>
      </c>
      <c r="AF331" s="14" t="str">
        <f>IF(AND(B331="hammer 5", E331='club records'!$F$28, F331&gt;='club records'!$G$28), "CR", " ")</f>
        <v xml:space="preserve"> </v>
      </c>
      <c r="AG331" s="14" t="str">
        <f>IF(AND(B331="hammer 6", E331='club records'!$F$29, F331&gt;='club records'!$G$29), "CR", " ")</f>
        <v xml:space="preserve"> </v>
      </c>
      <c r="AH331" s="14" t="str">
        <f>IF(AND(B331="hammer 7.26", E331='club records'!$F$30, F331&gt;='club records'!$G$30), "CR", " ")</f>
        <v xml:space="preserve"> </v>
      </c>
      <c r="AI331" s="14" t="str">
        <f>IF(AND(B331="javelin 400", E331='club records'!$F$31, F331&gt;='club records'!$G$31), "CR", " ")</f>
        <v xml:space="preserve"> </v>
      </c>
      <c r="AJ331" s="14" t="str">
        <f>IF(AND(B331="javelin 600", E331='club records'!$F$32, F331&gt;='club records'!$G$32), "CR", " ")</f>
        <v xml:space="preserve"> </v>
      </c>
      <c r="AK331" s="14" t="str">
        <f>IF(AND(B331="javelin 700", E331='club records'!$F$33, F331&gt;='club records'!$G$33), "CR", " ")</f>
        <v xml:space="preserve"> </v>
      </c>
      <c r="AL331" s="14" t="str">
        <f>IF(AND(B331="javelin 800", OR(AND(E331='club records'!$F$34, F331&gt;='club records'!$G$34), AND(E331='club records'!$F$35, F331&gt;='club records'!$G$35))), "CR", " ")</f>
        <v xml:space="preserve"> </v>
      </c>
      <c r="AM331" s="14" t="str">
        <f>IF(AND(B331="shot 3", E331='club records'!$F$36, F331&gt;='club records'!$G$36), "CR", " ")</f>
        <v xml:space="preserve"> </v>
      </c>
      <c r="AN331" s="14" t="str">
        <f>IF(AND(B331="shot 4", E331='club records'!$F$37, F331&gt;='club records'!$G$37), "CR", " ")</f>
        <v xml:space="preserve"> </v>
      </c>
      <c r="AO331" s="14" t="str">
        <f>IF(AND(B331="shot 5", E331='club records'!$F$38, F331&gt;='club records'!$G$38), "CR", " ")</f>
        <v xml:space="preserve"> </v>
      </c>
      <c r="AP331" s="14" t="str">
        <f>IF(AND(B331="shot 6", E331='club records'!$F$39, F331&gt;='club records'!$G$39), "CR", " ")</f>
        <v xml:space="preserve"> </v>
      </c>
      <c r="AQ331" s="14" t="str">
        <f>IF(AND(B331="shot 7.26", E331='club records'!$F$40, F331&gt;='club records'!$G$40), "CR", " ")</f>
        <v xml:space="preserve"> </v>
      </c>
      <c r="AR331" s="14" t="str">
        <f>IF(AND(B331="60H",OR(AND(E331='club records'!$J$1,F331&lt;='club records'!$K$1),AND(E331='club records'!$J$2,F331&lt;='club records'!$K$2),AND(E331='club records'!$J$3,F331&lt;='club records'!$K$3),AND(E331='club records'!$J$4,F331&lt;='club records'!$K$4),AND(E331='club records'!$J$5,F331&lt;='club records'!$K$5))),"CR"," ")</f>
        <v xml:space="preserve"> </v>
      </c>
      <c r="AS331" s="14" t="str">
        <f>IF(AND(B331="75H", AND(E331='club records'!$J$6, F331&lt;='club records'!$K$6)), "CR", " ")</f>
        <v xml:space="preserve"> </v>
      </c>
      <c r="AT331" s="14" t="str">
        <f>IF(AND(B331="80H", AND(E331='club records'!$J$7, F331&lt;='club records'!$K$7)), "CR", " ")</f>
        <v xml:space="preserve"> </v>
      </c>
      <c r="AU331" s="14" t="str">
        <f>IF(AND(B331="100H", AND(E331='club records'!$J$8, F331&lt;='club records'!$K$8)), "CR", " ")</f>
        <v xml:space="preserve"> </v>
      </c>
      <c r="AV331" s="14" t="str">
        <f>IF(AND(B331="110H", OR(AND(E331='club records'!$J$9, F331&lt;='club records'!$K$9), AND(E331='club records'!$J$10, F331&lt;='club records'!$K$10))), "CR", " ")</f>
        <v xml:space="preserve"> </v>
      </c>
      <c r="AW331" s="14" t="str">
        <f>IF(AND(B331="400H", OR(AND(E331='club records'!$J$11, F331&lt;='club records'!$K$11), AND(E331='club records'!$J$12, F331&lt;='club records'!$K$12), AND(E331='club records'!$J$13, F331&lt;='club records'!$K$13), AND(E331='club records'!$J$14, F331&lt;='club records'!$K$14))), "CR", " ")</f>
        <v xml:space="preserve"> </v>
      </c>
      <c r="AX331" s="14" t="str">
        <f>IF(AND(B331="1500SC", AND(E331='club records'!$J$15, F331&lt;='club records'!$K$15)), "CR", " ")</f>
        <v xml:space="preserve"> </v>
      </c>
      <c r="AY331" s="14" t="str">
        <f>IF(AND(B331="2000SC", OR(AND(E331='club records'!$J$17, F331&lt;='club records'!$K$17), AND(E331='club records'!$J$18, F331&lt;='club records'!$K$18))), "CR", " ")</f>
        <v xml:space="preserve"> </v>
      </c>
      <c r="AZ331" s="14" t="str">
        <f>IF(AND(B331="3000SC", OR(AND(E331='club records'!$J$20, F331&lt;='club records'!$K$20), AND(E331='club records'!$J$21, F331&lt;='club records'!$K$21))), "CR", " ")</f>
        <v xml:space="preserve"> </v>
      </c>
      <c r="BA331" s="15" t="str">
        <f>IF(AND(B331="4x100", OR(AND(E331='club records'!$N$1, F331&lt;='club records'!$O$1), AND(E331='club records'!$N$2, F331&lt;='club records'!$O$2), AND(E331='club records'!$N$3, F331&lt;='club records'!$O$3), AND(E331='club records'!$N$4, F331&lt;='club records'!$O$4), AND(E331='club records'!$N$5, F331&lt;='club records'!$O$5))), "CR", " ")</f>
        <v xml:space="preserve"> </v>
      </c>
      <c r="BB331" s="15" t="str">
        <f>IF(AND(B331="4x200", OR(AND(E331='club records'!$N$6, F331&lt;='club records'!$O$6), AND(E331='club records'!$N$7, F331&lt;='club records'!$O$7), AND(E331='club records'!$N$8, F331&lt;='club records'!$O$8), AND(E331='club records'!$N$9, F331&lt;='club records'!$O$9), AND(E331='club records'!$N$10, F331&lt;='club records'!$O$10))), "CR", " ")</f>
        <v xml:space="preserve"> </v>
      </c>
      <c r="BC331" s="15" t="str">
        <f>IF(AND(B331="4x300", AND(E331='club records'!$N$11, F331&lt;='club records'!$O$11)), "CR", " ")</f>
        <v xml:space="preserve"> </v>
      </c>
      <c r="BD331" s="15" t="str">
        <f>IF(AND(B331="4x400", OR(AND(E331='club records'!$N$12, F331&lt;='club records'!$O$12), AND(E331='club records'!$N$13, F331&lt;='club records'!$O$13), AND(E331='club records'!$N$14, F331&lt;='club records'!$O$14), AND(E331='club records'!$N$15, F331&lt;='club records'!$O$15))), "CR", " ")</f>
        <v xml:space="preserve"> </v>
      </c>
      <c r="BE331" s="15" t="str">
        <f>IF(AND(B331="3x800", OR(AND(E331='club records'!$N$16, F331&lt;='club records'!$O$16), AND(E331='club records'!$N$17, F331&lt;='club records'!$O$17), AND(E331='club records'!$N$18, F331&lt;='club records'!$O$18))), "CR", " ")</f>
        <v xml:space="preserve"> </v>
      </c>
      <c r="BF331" s="15" t="str">
        <f>IF(AND(B331="pentathlon", OR(AND(E331='club records'!$N$21, F331&gt;='club records'!$O$21), AND(E331='club records'!$N$22, F331&gt;='club records'!$O$22),AND(E331='club records'!$N$23, F331&gt;='club records'!$O$23),AND(E331='club records'!$N$24, F331&gt;='club records'!$O$24))), "CR", " ")</f>
        <v xml:space="preserve"> </v>
      </c>
      <c r="BG331" s="15" t="str">
        <f>IF(AND(B331="heptathlon", OR(AND(E331='club records'!$N$26, F331&gt;='club records'!$O$26), AND(E331='club records'!$N$27, F331&gt;='club records'!$O$27))), "CR", " ")</f>
        <v xml:space="preserve"> </v>
      </c>
      <c r="BH331" s="15" t="str">
        <f>IF(AND(B331="decathlon", OR(AND(E331='club records'!$N$29, F331&gt;='club records'!$O$29), AND(E331='club records'!$N$30, F331&gt;='club records'!$O$30),AND(E331='club records'!$N$31, F331&gt;='club records'!$O$31))), "CR", " ")</f>
        <v xml:space="preserve"> </v>
      </c>
    </row>
    <row r="332" spans="1:16333" ht="14.5" x14ac:dyDescent="0.35">
      <c r="A332" s="1" t="str">
        <f t="shared" si="32"/>
        <v>U20</v>
      </c>
      <c r="B332" s="2">
        <v>800</v>
      </c>
      <c r="C332" s="1" t="s">
        <v>136</v>
      </c>
      <c r="D332" s="1" t="s">
        <v>137</v>
      </c>
      <c r="E332" s="19" t="s">
        <v>12</v>
      </c>
      <c r="F332" s="20" t="s">
        <v>373</v>
      </c>
      <c r="G332" s="26">
        <v>43610</v>
      </c>
      <c r="H332" s="1" t="s">
        <v>371</v>
      </c>
      <c r="I332" s="17" t="s">
        <v>372</v>
      </c>
      <c r="J332" s="15" t="str">
        <f t="shared" si="33"/>
        <v/>
      </c>
      <c r="K332" s="15" t="str">
        <f>IF(AND(B332=100, OR(AND(E332='club records'!$B$6, F332&lt;='club records'!$C$6), AND(E332='club records'!$B$7, F332&lt;='club records'!$C$7), AND(E332='club records'!$B$8, F332&lt;='club records'!$C$8), AND(E332='club records'!$B$9, F332&lt;='club records'!$C$9), AND(E332='club records'!$B$10, F332&lt;='club records'!$C$10))), "CR", " ")</f>
        <v xml:space="preserve"> </v>
      </c>
      <c r="L332" s="15" t="str">
        <f>IF(AND(B332=200, OR(AND(E332='club records'!$B$11, F332&lt;='club records'!$C$11), AND(E332='club records'!$B$12, F332&lt;='club records'!$C$12), AND(E332='club records'!$B$13, F332&lt;='club records'!$C$13), AND(E332='club records'!$B$14, F332&lt;='club records'!$C$14), AND(E332='club records'!$B$15, F332&lt;='club records'!$C$15))), "CR", " ")</f>
        <v xml:space="preserve"> </v>
      </c>
      <c r="M332" s="15" t="str">
        <f>IF(AND(B332=300, OR(AND(E332='club records'!$B$16, F332&lt;='club records'!$C$16), AND(E332='club records'!$B$17, F332&lt;='club records'!$C$17))), "CR", " ")</f>
        <v xml:space="preserve"> </v>
      </c>
      <c r="N332" s="15" t="str">
        <f>IF(AND(B332=400, OR(AND(E332='club records'!$B$18, F332&lt;='club records'!$C$18), AND(E332='club records'!$B$19, F332&lt;='club records'!$C$19), AND(E332='club records'!$B$20, F332&lt;='club records'!$C$20), AND(E332='club records'!$B$21, F332&lt;='club records'!$C$21))), "CR", " ")</f>
        <v xml:space="preserve"> </v>
      </c>
      <c r="O332" s="15" t="str">
        <f>IF(AND(B332=800, OR(AND(E332='club records'!$B$22, F332&lt;='club records'!$C$22), AND(E332='club records'!$B$23, F332&lt;='club records'!$C$23), AND(E332='club records'!$B$24, F332&lt;='club records'!$C$24), AND(E332='club records'!$B$25, F332&lt;='club records'!$C$25), AND(E332='club records'!$B$26, F332&lt;='club records'!$C$26))), "CR", " ")</f>
        <v xml:space="preserve"> </v>
      </c>
      <c r="P332" s="15" t="str">
        <f>IF(AND(B332=1000, OR(AND(E332='club records'!$B$27, F332&lt;='club records'!$C$27), AND(E332='club records'!$B$28, F332&lt;='club records'!$C$28))), "CR", " ")</f>
        <v xml:space="preserve"> </v>
      </c>
      <c r="Q332" s="15" t="str">
        <f>IF(AND(B332=1500, OR(AND(E332='club records'!$B$29, F332&lt;='club records'!$C$29), AND(E332='club records'!$B$30, F332&lt;='club records'!$C$30), AND(E332='club records'!$B$31, F332&lt;='club records'!$C$31), AND(E332='club records'!$B$32, F332&lt;='club records'!$C$32), AND(E332='club records'!$B$33, F332&lt;='club records'!$C$33))), "CR", " ")</f>
        <v xml:space="preserve"> </v>
      </c>
      <c r="R332" s="15" t="str">
        <f>IF(AND(B332="1600 (Mile)",OR(AND(E332='club records'!$B$34,F332&lt;='club records'!$C$34),AND(E332='club records'!$B$35,F332&lt;='club records'!$C$35),AND(E332='club records'!$B$36,F332&lt;='club records'!$C$36),AND(E332='club records'!$B$37,F332&lt;='club records'!$C$37))),"CR"," ")</f>
        <v xml:space="preserve"> </v>
      </c>
      <c r="S332" s="15" t="str">
        <f>IF(AND(B332=3000, OR(AND(E332='club records'!$B$38, F332&lt;='club records'!$C$38), AND(E332='club records'!$B$39, F332&lt;='club records'!$C$39), AND(E332='club records'!$B$40, F332&lt;='club records'!$C$40), AND(E332='club records'!$B$41, F332&lt;='club records'!$C$41))), "CR", " ")</f>
        <v xml:space="preserve"> </v>
      </c>
      <c r="T332" s="15" t="str">
        <f>IF(AND(B332=5000, OR(AND(E332='club records'!$B$42, F332&lt;='club records'!$C$42), AND(E332='club records'!$B$43, F332&lt;='club records'!$C$43))), "CR", " ")</f>
        <v xml:space="preserve"> </v>
      </c>
      <c r="U332" s="14" t="str">
        <f>IF(AND(B332=10000, OR(AND(E332='club records'!$B$44, F332&lt;='club records'!$C$44), AND(E332='club records'!$B$45, F332&lt;='club records'!$C$45))), "CR", " ")</f>
        <v xml:space="preserve"> </v>
      </c>
      <c r="V332" s="14" t="str">
        <f>IF(AND(B332="high jump", OR(AND(E332='club records'!$F$1, F332&gt;='club records'!$G$1), AND(E332='club records'!$F$2, F332&gt;='club records'!$G$2), AND(E332='club records'!$F$3, F332&gt;='club records'!$G$3), AND(E332='club records'!$F$4, F332&gt;='club records'!$G$4), AND(E332='club records'!$F$5, F332&gt;='club records'!$G$5))), "CR", " ")</f>
        <v xml:space="preserve"> </v>
      </c>
      <c r="W332" s="14" t="str">
        <f>IF(AND(B332="long jump", OR(AND(E332='club records'!$F$6, F332&gt;='club records'!$G$6), AND(E332='club records'!$F$7, F332&gt;='club records'!$G$7), AND(E332='club records'!$F$8, F332&gt;='club records'!$G$8), AND(E332='club records'!$F$9, F332&gt;='club records'!$G$9), AND(E332='club records'!$F$10, F332&gt;='club records'!$G$10))), "CR", " ")</f>
        <v xml:space="preserve"> </v>
      </c>
      <c r="X332" s="14" t="str">
        <f>IF(AND(B332="triple jump", OR(AND(E332='club records'!$F$11, F332&gt;='club records'!$G$11), AND(E332='club records'!$F$12, F332&gt;='club records'!$G$12), AND(E332='club records'!$F$13, F332&gt;='club records'!$G$13), AND(E332='club records'!$F$14, F332&gt;='club records'!$G$14), AND(E332='club records'!$F$15, F332&gt;='club records'!$G$15))), "CR", " ")</f>
        <v xml:space="preserve"> </v>
      </c>
      <c r="Y332" s="14" t="str">
        <f>IF(AND(B332="pole vault", OR(AND(E332='club records'!$F$16, F332&gt;='club records'!$G$16), AND(E332='club records'!$F$17, F332&gt;='club records'!$G$17), AND(E332='club records'!$F$18, F332&gt;='club records'!$G$18), AND(E332='club records'!$F$19, F332&gt;='club records'!$G$19), AND(E332='club records'!$F$20, F332&gt;='club records'!$G$20))), "CR", " ")</f>
        <v xml:space="preserve"> </v>
      </c>
      <c r="Z332" s="14" t="str">
        <f>IF(AND(B332="discus 1", E332='club records'!$F$21, F332&gt;='club records'!$G$21), "CR", " ")</f>
        <v xml:space="preserve"> </v>
      </c>
      <c r="AA332" s="14" t="str">
        <f>IF(AND(B332="discus 1.25", E332='club records'!$F$22, F332&gt;='club records'!$G$22), "CR", " ")</f>
        <v xml:space="preserve"> </v>
      </c>
      <c r="AB332" s="14" t="str">
        <f>IF(AND(B332="discus 1.5", E332='club records'!$F$23, F332&gt;='club records'!$G$23), "CR", " ")</f>
        <v xml:space="preserve"> </v>
      </c>
      <c r="AC332" s="14" t="str">
        <f>IF(AND(B332="discus 1.75", E332='club records'!$F$24, F332&gt;='club records'!$G$24), "CR", " ")</f>
        <v xml:space="preserve"> </v>
      </c>
      <c r="AD332" s="14" t="str">
        <f>IF(AND(B332="discus 2", E332='club records'!$F$25, F332&gt;='club records'!$G$25), "CR", " ")</f>
        <v xml:space="preserve"> </v>
      </c>
      <c r="AE332" s="14" t="str">
        <f>IF(AND(B332="hammer 4", E332='club records'!$F$27, F332&gt;='club records'!$G$27), "CR", " ")</f>
        <v xml:space="preserve"> </v>
      </c>
      <c r="AF332" s="14" t="str">
        <f>IF(AND(B332="hammer 5", E332='club records'!$F$28, F332&gt;='club records'!$G$28), "CR", " ")</f>
        <v xml:space="preserve"> </v>
      </c>
      <c r="AG332" s="14" t="str">
        <f>IF(AND(B332="hammer 6", E332='club records'!$F$29, F332&gt;='club records'!$G$29), "CR", " ")</f>
        <v xml:space="preserve"> </v>
      </c>
      <c r="AH332" s="14" t="str">
        <f>IF(AND(B332="hammer 7.26", E332='club records'!$F$30, F332&gt;='club records'!$G$30), "CR", " ")</f>
        <v xml:space="preserve"> </v>
      </c>
      <c r="AI332" s="14" t="str">
        <f>IF(AND(B332="javelin 400", E332='club records'!$F$31, F332&gt;='club records'!$G$31), "CR", " ")</f>
        <v xml:space="preserve"> </v>
      </c>
      <c r="AJ332" s="14" t="str">
        <f>IF(AND(B332="javelin 600", E332='club records'!$F$32, F332&gt;='club records'!$G$32), "CR", " ")</f>
        <v xml:space="preserve"> </v>
      </c>
      <c r="AK332" s="14" t="str">
        <f>IF(AND(B332="javelin 700", E332='club records'!$F$33, F332&gt;='club records'!$G$33), "CR", " ")</f>
        <v xml:space="preserve"> </v>
      </c>
      <c r="AL332" s="14" t="str">
        <f>IF(AND(B332="javelin 800", OR(AND(E332='club records'!$F$34, F332&gt;='club records'!$G$34), AND(E332='club records'!$F$35, F332&gt;='club records'!$G$35))), "CR", " ")</f>
        <v xml:space="preserve"> </v>
      </c>
      <c r="AM332" s="14" t="str">
        <f>IF(AND(B332="shot 3", E332='club records'!$F$36, F332&gt;='club records'!$G$36), "CR", " ")</f>
        <v xml:space="preserve"> </v>
      </c>
      <c r="AN332" s="14" t="str">
        <f>IF(AND(B332="shot 4", E332='club records'!$F$37, F332&gt;='club records'!$G$37), "CR", " ")</f>
        <v xml:space="preserve"> </v>
      </c>
      <c r="AO332" s="14" t="str">
        <f>IF(AND(B332="shot 5", E332='club records'!$F$38, F332&gt;='club records'!$G$38), "CR", " ")</f>
        <v xml:space="preserve"> </v>
      </c>
      <c r="AP332" s="14" t="str">
        <f>IF(AND(B332="shot 6", E332='club records'!$F$39, F332&gt;='club records'!$G$39), "CR", " ")</f>
        <v xml:space="preserve"> </v>
      </c>
      <c r="AQ332" s="14" t="str">
        <f>IF(AND(B332="shot 7.26", E332='club records'!$F$40, F332&gt;='club records'!$G$40), "CR", " ")</f>
        <v xml:space="preserve"> </v>
      </c>
      <c r="AR332" s="14" t="str">
        <f>IF(AND(B332="60H",OR(AND(E332='club records'!$J$1,F332&lt;='club records'!$K$1),AND(E332='club records'!$J$2,F332&lt;='club records'!$K$2),AND(E332='club records'!$J$3,F332&lt;='club records'!$K$3),AND(E332='club records'!$J$4,F332&lt;='club records'!$K$4),AND(E332='club records'!$J$5,F332&lt;='club records'!$K$5))),"CR"," ")</f>
        <v xml:space="preserve"> </v>
      </c>
      <c r="AS332" s="14" t="str">
        <f>IF(AND(B332="75H", AND(E332='club records'!$J$6, F332&lt;='club records'!$K$6)), "CR", " ")</f>
        <v xml:space="preserve"> </v>
      </c>
      <c r="AT332" s="14" t="str">
        <f>IF(AND(B332="80H", AND(E332='club records'!$J$7, F332&lt;='club records'!$K$7)), "CR", " ")</f>
        <v xml:space="preserve"> </v>
      </c>
      <c r="AU332" s="14" t="str">
        <f>IF(AND(B332="100H", AND(E332='club records'!$J$8, F332&lt;='club records'!$K$8)), "CR", " ")</f>
        <v xml:space="preserve"> </v>
      </c>
      <c r="AV332" s="14" t="str">
        <f>IF(AND(B332="110H", OR(AND(E332='club records'!$J$9, F332&lt;='club records'!$K$9), AND(E332='club records'!$J$10, F332&lt;='club records'!$K$10))), "CR", " ")</f>
        <v xml:space="preserve"> </v>
      </c>
      <c r="AW332" s="14" t="str">
        <f>IF(AND(B332="400H", OR(AND(E332='club records'!$J$11, F332&lt;='club records'!$K$11), AND(E332='club records'!$J$12, F332&lt;='club records'!$K$12), AND(E332='club records'!$J$13, F332&lt;='club records'!$K$13), AND(E332='club records'!$J$14, F332&lt;='club records'!$K$14))), "CR", " ")</f>
        <v xml:space="preserve"> </v>
      </c>
      <c r="AX332" s="14" t="str">
        <f>IF(AND(B332="1500SC", AND(E332='club records'!$J$15, F332&lt;='club records'!$K$15)), "CR", " ")</f>
        <v xml:space="preserve"> </v>
      </c>
      <c r="AY332" s="14" t="str">
        <f>IF(AND(B332="2000SC", OR(AND(E332='club records'!$J$17, F332&lt;='club records'!$K$17), AND(E332='club records'!$J$18, F332&lt;='club records'!$K$18))), "CR", " ")</f>
        <v xml:space="preserve"> </v>
      </c>
      <c r="AZ332" s="14" t="str">
        <f>IF(AND(B332="3000SC", OR(AND(E332='club records'!$J$20, F332&lt;='club records'!$K$20), AND(E332='club records'!$J$21, F332&lt;='club records'!$K$21))), "CR", " ")</f>
        <v xml:space="preserve"> </v>
      </c>
      <c r="BA332" s="15" t="str">
        <f>IF(AND(B332="4x100", OR(AND(E332='club records'!$N$1, F332&lt;='club records'!$O$1), AND(E332='club records'!$N$2, F332&lt;='club records'!$O$2), AND(E332='club records'!$N$3, F332&lt;='club records'!$O$3), AND(E332='club records'!$N$4, F332&lt;='club records'!$O$4), AND(E332='club records'!$N$5, F332&lt;='club records'!$O$5))), "CR", " ")</f>
        <v xml:space="preserve"> </v>
      </c>
      <c r="BB332" s="15" t="str">
        <f>IF(AND(B332="4x200", OR(AND(E332='club records'!$N$6, F332&lt;='club records'!$O$6), AND(E332='club records'!$N$7, F332&lt;='club records'!$O$7), AND(E332='club records'!$N$8, F332&lt;='club records'!$O$8), AND(E332='club records'!$N$9, F332&lt;='club records'!$O$9), AND(E332='club records'!$N$10, F332&lt;='club records'!$O$10))), "CR", " ")</f>
        <v xml:space="preserve"> </v>
      </c>
      <c r="BC332" s="15" t="str">
        <f>IF(AND(B332="4x300", AND(E332='club records'!$N$11, F332&lt;='club records'!$O$11)), "CR", " ")</f>
        <v xml:space="preserve"> </v>
      </c>
      <c r="BD332" s="15" t="str">
        <f>IF(AND(B332="4x400", OR(AND(E332='club records'!$N$12, F332&lt;='club records'!$O$12), AND(E332='club records'!$N$13, F332&lt;='club records'!$O$13), AND(E332='club records'!$N$14, F332&lt;='club records'!$O$14), AND(E332='club records'!$N$15, F332&lt;='club records'!$O$15))), "CR", " ")</f>
        <v xml:space="preserve"> </v>
      </c>
      <c r="BE332" s="15" t="str">
        <f>IF(AND(B332="3x800", OR(AND(E332='club records'!$N$16, F332&lt;='club records'!$O$16), AND(E332='club records'!$N$17, F332&lt;='club records'!$O$17), AND(E332='club records'!$N$18, F332&lt;='club records'!$O$18))), "CR", " ")</f>
        <v xml:space="preserve"> </v>
      </c>
      <c r="BF332" s="15" t="str">
        <f>IF(AND(B332="pentathlon", OR(AND(E332='club records'!$N$21, F332&gt;='club records'!$O$21), AND(E332='club records'!$N$22, F332&gt;='club records'!$O$22),AND(E332='club records'!$N$23, F332&gt;='club records'!$O$23),AND(E332='club records'!$N$24, F332&gt;='club records'!$O$24))), "CR", " ")</f>
        <v xml:space="preserve"> </v>
      </c>
      <c r="BG332" s="15" t="str">
        <f>IF(AND(B332="heptathlon", OR(AND(E332='club records'!$N$26, F332&gt;='club records'!$O$26), AND(E332='club records'!$N$27, F332&gt;='club records'!$O$27))), "CR", " ")</f>
        <v xml:space="preserve"> </v>
      </c>
      <c r="BH332" s="15" t="str">
        <f>IF(AND(B332="decathlon", OR(AND(E332='club records'!$N$29, F332&gt;='club records'!$O$29), AND(E332='club records'!$N$30, F332&gt;='club records'!$O$30),AND(E332='club records'!$N$31, F332&gt;='club records'!$O$31))), "CR", " ")</f>
        <v xml:space="preserve"> </v>
      </c>
    </row>
    <row r="333" spans="1:16333" ht="14.5" x14ac:dyDescent="0.35">
      <c r="A333" s="1" t="str">
        <f t="shared" si="32"/>
        <v>U20</v>
      </c>
      <c r="B333" s="2">
        <v>800</v>
      </c>
      <c r="C333" s="1" t="s">
        <v>306</v>
      </c>
      <c r="D333" s="1" t="s">
        <v>307</v>
      </c>
      <c r="E333" s="19" t="s">
        <v>12</v>
      </c>
      <c r="F333" s="20" t="s">
        <v>506</v>
      </c>
      <c r="G333" s="26">
        <v>43674</v>
      </c>
      <c r="H333" s="1" t="s">
        <v>384</v>
      </c>
      <c r="I333" s="1" t="s">
        <v>305</v>
      </c>
      <c r="J333" s="15" t="str">
        <f t="shared" si="33"/>
        <v/>
      </c>
      <c r="K333" s="15" t="str">
        <f>IF(AND(B333=100, OR(AND(E333='club records'!$B$6, F333&lt;='club records'!$C$6), AND(E333='club records'!$B$7, F333&lt;='club records'!$C$7), AND(E333='club records'!$B$8, F333&lt;='club records'!$C$8), AND(E333='club records'!$B$9, F333&lt;='club records'!$C$9), AND(E333='club records'!$B$10, F333&lt;='club records'!$C$10))), "CR", " ")</f>
        <v xml:space="preserve"> </v>
      </c>
      <c r="L333" s="15" t="str">
        <f>IF(AND(B333=200, OR(AND(E333='club records'!$B$11, F333&lt;='club records'!$C$11), AND(E333='club records'!$B$12, F333&lt;='club records'!$C$12), AND(E333='club records'!$B$13, F333&lt;='club records'!$C$13), AND(E333='club records'!$B$14, F333&lt;='club records'!$C$14), AND(E333='club records'!$B$15, F333&lt;='club records'!$C$15))), "CR", " ")</f>
        <v xml:space="preserve"> </v>
      </c>
      <c r="M333" s="15" t="str">
        <f>IF(AND(B333=300, OR(AND(E333='club records'!$B$16, F333&lt;='club records'!$C$16), AND(E333='club records'!$B$17, F333&lt;='club records'!$C$17))), "CR", " ")</f>
        <v xml:space="preserve"> </v>
      </c>
      <c r="N333" s="15" t="str">
        <f>IF(AND(B333=400, OR(AND(E333='club records'!$B$18, F333&lt;='club records'!$C$18), AND(E333='club records'!$B$19, F333&lt;='club records'!$C$19), AND(E333='club records'!$B$20, F333&lt;='club records'!$C$20), AND(E333='club records'!$B$21, F333&lt;='club records'!$C$21))), "CR", " ")</f>
        <v xml:space="preserve"> </v>
      </c>
      <c r="O333" s="15" t="str">
        <f>IF(AND(B333=800, OR(AND(E333='club records'!$B$22, F333&lt;='club records'!$C$22), AND(E333='club records'!$B$23, F333&lt;='club records'!$C$23), AND(E333='club records'!$B$24, F333&lt;='club records'!$C$24), AND(E333='club records'!$B$25, F333&lt;='club records'!$C$25), AND(E333='club records'!$B$26, F333&lt;='club records'!$C$26))), "CR", " ")</f>
        <v xml:space="preserve"> </v>
      </c>
      <c r="P333" s="15" t="str">
        <f>IF(AND(B333=1000, OR(AND(E333='club records'!$B$27, F333&lt;='club records'!$C$27), AND(E333='club records'!$B$28, F333&lt;='club records'!$C$28))), "CR", " ")</f>
        <v xml:space="preserve"> </v>
      </c>
      <c r="Q333" s="15" t="str">
        <f>IF(AND(B333=1500, OR(AND(E333='club records'!$B$29, F333&lt;='club records'!$C$29), AND(E333='club records'!$B$30, F333&lt;='club records'!$C$30), AND(E333='club records'!$B$31, F333&lt;='club records'!$C$31), AND(E333='club records'!$B$32, F333&lt;='club records'!$C$32), AND(E333='club records'!$B$33, F333&lt;='club records'!$C$33))), "CR", " ")</f>
        <v xml:space="preserve"> </v>
      </c>
      <c r="R333" s="15" t="str">
        <f>IF(AND(B333="1600 (Mile)",OR(AND(E333='club records'!$B$34,F333&lt;='club records'!$C$34),AND(E333='club records'!$B$35,F333&lt;='club records'!$C$35),AND(E333='club records'!$B$36,F333&lt;='club records'!$C$36),AND(E333='club records'!$B$37,F333&lt;='club records'!$C$37))),"CR"," ")</f>
        <v xml:space="preserve"> </v>
      </c>
      <c r="S333" s="15" t="str">
        <f>IF(AND(B333=3000, OR(AND(E333='club records'!$B$38, F333&lt;='club records'!$C$38), AND(E333='club records'!$B$39, F333&lt;='club records'!$C$39), AND(E333='club records'!$B$40, F333&lt;='club records'!$C$40), AND(E333='club records'!$B$41, F333&lt;='club records'!$C$41))), "CR", " ")</f>
        <v xml:space="preserve"> </v>
      </c>
      <c r="T333" s="15" t="str">
        <f>IF(AND(B333=5000, OR(AND(E333='club records'!$B$42, F333&lt;='club records'!$C$42), AND(E333='club records'!$B$43, F333&lt;='club records'!$C$43))), "CR", " ")</f>
        <v xml:space="preserve"> </v>
      </c>
      <c r="U333" s="14" t="str">
        <f>IF(AND(B333=10000, OR(AND(E333='club records'!$B$44, F333&lt;='club records'!$C$44), AND(E333='club records'!$B$45, F333&lt;='club records'!$C$45))), "CR", " ")</f>
        <v xml:space="preserve"> </v>
      </c>
      <c r="V333" s="14" t="str">
        <f>IF(AND(B333="high jump", OR(AND(E333='club records'!$F$1, F333&gt;='club records'!$G$1), AND(E333='club records'!$F$2, F333&gt;='club records'!$G$2), AND(E333='club records'!$F$3, F333&gt;='club records'!$G$3), AND(E333='club records'!$F$4, F333&gt;='club records'!$G$4), AND(E333='club records'!$F$5, F333&gt;='club records'!$G$5))), "CR", " ")</f>
        <v xml:space="preserve"> </v>
      </c>
      <c r="W333" s="14" t="str">
        <f>IF(AND(B333="long jump", OR(AND(E333='club records'!$F$6, F333&gt;='club records'!$G$6), AND(E333='club records'!$F$7, F333&gt;='club records'!$G$7), AND(E333='club records'!$F$8, F333&gt;='club records'!$G$8), AND(E333='club records'!$F$9, F333&gt;='club records'!$G$9), AND(E333='club records'!$F$10, F333&gt;='club records'!$G$10))), "CR", " ")</f>
        <v xml:space="preserve"> </v>
      </c>
      <c r="X333" s="14" t="str">
        <f>IF(AND(B333="triple jump", OR(AND(E333='club records'!$F$11, F333&gt;='club records'!$G$11), AND(E333='club records'!$F$12, F333&gt;='club records'!$G$12), AND(E333='club records'!$F$13, F333&gt;='club records'!$G$13), AND(E333='club records'!$F$14, F333&gt;='club records'!$G$14), AND(E333='club records'!$F$15, F333&gt;='club records'!$G$15))), "CR", " ")</f>
        <v xml:space="preserve"> </v>
      </c>
      <c r="Y333" s="14" t="str">
        <f>IF(AND(B333="pole vault", OR(AND(E333='club records'!$F$16, F333&gt;='club records'!$G$16), AND(E333='club records'!$F$17, F333&gt;='club records'!$G$17), AND(E333='club records'!$F$18, F333&gt;='club records'!$G$18), AND(E333='club records'!$F$19, F333&gt;='club records'!$G$19), AND(E333='club records'!$F$20, F333&gt;='club records'!$G$20))), "CR", " ")</f>
        <v xml:space="preserve"> </v>
      </c>
      <c r="Z333" s="14" t="str">
        <f>IF(AND(B333="discus 1", E333='club records'!$F$21, F333&gt;='club records'!$G$21), "CR", " ")</f>
        <v xml:space="preserve"> </v>
      </c>
      <c r="AA333" s="14" t="str">
        <f>IF(AND(B333="discus 1.25", E333='club records'!$F$22, F333&gt;='club records'!$G$22), "CR", " ")</f>
        <v xml:space="preserve"> </v>
      </c>
      <c r="AB333" s="14" t="str">
        <f>IF(AND(B333="discus 1.5", E333='club records'!$F$23, F333&gt;='club records'!$G$23), "CR", " ")</f>
        <v xml:space="preserve"> </v>
      </c>
      <c r="AC333" s="14" t="str">
        <f>IF(AND(B333="discus 1.75", E333='club records'!$F$24, F333&gt;='club records'!$G$24), "CR", " ")</f>
        <v xml:space="preserve"> </v>
      </c>
      <c r="AD333" s="14" t="str">
        <f>IF(AND(B333="discus 2", E333='club records'!$F$25, F333&gt;='club records'!$G$25), "CR", " ")</f>
        <v xml:space="preserve"> </v>
      </c>
      <c r="AE333" s="14" t="str">
        <f>IF(AND(B333="hammer 4", E333='club records'!$F$27, F333&gt;='club records'!$G$27), "CR", " ")</f>
        <v xml:space="preserve"> </v>
      </c>
      <c r="AF333" s="14" t="str">
        <f>IF(AND(B333="hammer 5", E333='club records'!$F$28, F333&gt;='club records'!$G$28), "CR", " ")</f>
        <v xml:space="preserve"> </v>
      </c>
      <c r="AG333" s="14" t="str">
        <f>IF(AND(B333="hammer 6", E333='club records'!$F$29, F333&gt;='club records'!$G$29), "CR", " ")</f>
        <v xml:space="preserve"> </v>
      </c>
      <c r="AH333" s="14" t="str">
        <f>IF(AND(B333="hammer 7.26", E333='club records'!$F$30, F333&gt;='club records'!$G$30), "CR", " ")</f>
        <v xml:space="preserve"> </v>
      </c>
      <c r="AI333" s="14" t="str">
        <f>IF(AND(B333="javelin 400", E333='club records'!$F$31, F333&gt;='club records'!$G$31), "CR", " ")</f>
        <v xml:space="preserve"> </v>
      </c>
      <c r="AJ333" s="14" t="str">
        <f>IF(AND(B333="javelin 600", E333='club records'!$F$32, F333&gt;='club records'!$G$32), "CR", " ")</f>
        <v xml:space="preserve"> </v>
      </c>
      <c r="AK333" s="14" t="str">
        <f>IF(AND(B333="javelin 700", E333='club records'!$F$33, F333&gt;='club records'!$G$33), "CR", " ")</f>
        <v xml:space="preserve"> </v>
      </c>
      <c r="AL333" s="14" t="str">
        <f>IF(AND(B333="javelin 800", OR(AND(E333='club records'!$F$34, F333&gt;='club records'!$G$34), AND(E333='club records'!$F$35, F333&gt;='club records'!$G$35))), "CR", " ")</f>
        <v xml:space="preserve"> </v>
      </c>
      <c r="AM333" s="14" t="str">
        <f>IF(AND(B333="shot 3", E333='club records'!$F$36, F333&gt;='club records'!$G$36), "CR", " ")</f>
        <v xml:space="preserve"> </v>
      </c>
      <c r="AN333" s="14" t="str">
        <f>IF(AND(B333="shot 4", E333='club records'!$F$37, F333&gt;='club records'!$G$37), "CR", " ")</f>
        <v xml:space="preserve"> </v>
      </c>
      <c r="AO333" s="14" t="str">
        <f>IF(AND(B333="shot 5", E333='club records'!$F$38, F333&gt;='club records'!$G$38), "CR", " ")</f>
        <v xml:space="preserve"> </v>
      </c>
      <c r="AP333" s="14" t="str">
        <f>IF(AND(B333="shot 6", E333='club records'!$F$39, F333&gt;='club records'!$G$39), "CR", " ")</f>
        <v xml:space="preserve"> </v>
      </c>
      <c r="AQ333" s="14" t="str">
        <f>IF(AND(B333="shot 7.26", E333='club records'!$F$40, F333&gt;='club records'!$G$40), "CR", " ")</f>
        <v xml:space="preserve"> </v>
      </c>
      <c r="AR333" s="14" t="str">
        <f>IF(AND(B333="60H",OR(AND(E333='club records'!$J$1,F333&lt;='club records'!$K$1),AND(E333='club records'!$J$2,F333&lt;='club records'!$K$2),AND(E333='club records'!$J$3,F333&lt;='club records'!$K$3),AND(E333='club records'!$J$4,F333&lt;='club records'!$K$4),AND(E333='club records'!$J$5,F333&lt;='club records'!$K$5))),"CR"," ")</f>
        <v xml:space="preserve"> </v>
      </c>
      <c r="AS333" s="14" t="str">
        <f>IF(AND(B333="75H", AND(E333='club records'!$J$6, F333&lt;='club records'!$K$6)), "CR", " ")</f>
        <v xml:space="preserve"> </v>
      </c>
      <c r="AT333" s="14" t="str">
        <f>IF(AND(B333="80H", AND(E333='club records'!$J$7, F333&lt;='club records'!$K$7)), "CR", " ")</f>
        <v xml:space="preserve"> </v>
      </c>
      <c r="AU333" s="14" t="str">
        <f>IF(AND(B333="100H", AND(E333='club records'!$J$8, F333&lt;='club records'!$K$8)), "CR", " ")</f>
        <v xml:space="preserve"> </v>
      </c>
      <c r="AV333" s="14" t="str">
        <f>IF(AND(B333="110H", OR(AND(E333='club records'!$J$9, F333&lt;='club records'!$K$9), AND(E333='club records'!$J$10, F333&lt;='club records'!$K$10))), "CR", " ")</f>
        <v xml:space="preserve"> </v>
      </c>
      <c r="AW333" s="14" t="str">
        <f>IF(AND(B333="400H", OR(AND(E333='club records'!$J$11, F333&lt;='club records'!$K$11), AND(E333='club records'!$J$12, F333&lt;='club records'!$K$12), AND(E333='club records'!$J$13, F333&lt;='club records'!$K$13), AND(E333='club records'!$J$14, F333&lt;='club records'!$K$14))), "CR", " ")</f>
        <v xml:space="preserve"> </v>
      </c>
      <c r="AX333" s="14" t="str">
        <f>IF(AND(B333="1500SC", AND(E333='club records'!$J$15, F333&lt;='club records'!$K$15)), "CR", " ")</f>
        <v xml:space="preserve"> </v>
      </c>
      <c r="AY333" s="14" t="str">
        <f>IF(AND(B333="2000SC", OR(AND(E333='club records'!$J$17, F333&lt;='club records'!$K$17), AND(E333='club records'!$J$18, F333&lt;='club records'!$K$18))), "CR", " ")</f>
        <v xml:space="preserve"> </v>
      </c>
      <c r="AZ333" s="14" t="str">
        <f>IF(AND(B333="3000SC", OR(AND(E333='club records'!$J$20, F333&lt;='club records'!$K$20), AND(E333='club records'!$J$21, F333&lt;='club records'!$K$21))), "CR", " ")</f>
        <v xml:space="preserve"> </v>
      </c>
      <c r="BA333" s="15" t="str">
        <f>IF(AND(B333="4x100", OR(AND(E333='club records'!$N$1, F333&lt;='club records'!$O$1), AND(E333='club records'!$N$2, F333&lt;='club records'!$O$2), AND(E333='club records'!$N$3, F333&lt;='club records'!$O$3), AND(E333='club records'!$N$4, F333&lt;='club records'!$O$4), AND(E333='club records'!$N$5, F333&lt;='club records'!$O$5))), "CR", " ")</f>
        <v xml:space="preserve"> </v>
      </c>
      <c r="BB333" s="15" t="str">
        <f>IF(AND(B333="4x200", OR(AND(E333='club records'!$N$6, F333&lt;='club records'!$O$6), AND(E333='club records'!$N$7, F333&lt;='club records'!$O$7), AND(E333='club records'!$N$8, F333&lt;='club records'!$O$8), AND(E333='club records'!$N$9, F333&lt;='club records'!$O$9), AND(E333='club records'!$N$10, F333&lt;='club records'!$O$10))), "CR", " ")</f>
        <v xml:space="preserve"> </v>
      </c>
      <c r="BC333" s="15" t="str">
        <f>IF(AND(B333="4x300", AND(E333='club records'!$N$11, F333&lt;='club records'!$O$11)), "CR", " ")</f>
        <v xml:space="preserve"> </v>
      </c>
      <c r="BD333" s="15" t="str">
        <f>IF(AND(B333="4x400", OR(AND(E333='club records'!$N$12, F333&lt;='club records'!$O$12), AND(E333='club records'!$N$13, F333&lt;='club records'!$O$13), AND(E333='club records'!$N$14, F333&lt;='club records'!$O$14), AND(E333='club records'!$N$15, F333&lt;='club records'!$O$15))), "CR", " ")</f>
        <v xml:space="preserve"> </v>
      </c>
      <c r="BE333" s="15" t="str">
        <f>IF(AND(B333="3x800", OR(AND(E333='club records'!$N$16, F333&lt;='club records'!$O$16), AND(E333='club records'!$N$17, F333&lt;='club records'!$O$17), AND(E333='club records'!$N$18, F333&lt;='club records'!$O$18))), "CR", " ")</f>
        <v xml:space="preserve"> </v>
      </c>
      <c r="BF333" s="15" t="str">
        <f>IF(AND(B333="pentathlon", OR(AND(E333='club records'!$N$21, F333&gt;='club records'!$O$21), AND(E333='club records'!$N$22, F333&gt;='club records'!$O$22),AND(E333='club records'!$N$23, F333&gt;='club records'!$O$23),AND(E333='club records'!$N$24, F333&gt;='club records'!$O$24))), "CR", " ")</f>
        <v xml:space="preserve"> </v>
      </c>
      <c r="BG333" s="15" t="str">
        <f>IF(AND(B333="heptathlon", OR(AND(E333='club records'!$N$26, F333&gt;='club records'!$O$26), AND(E333='club records'!$N$27, F333&gt;='club records'!$O$27))), "CR", " ")</f>
        <v xml:space="preserve"> </v>
      </c>
      <c r="BH333" s="15" t="str">
        <f>IF(AND(B333="decathlon", OR(AND(E333='club records'!$N$29, F333&gt;='club records'!$O$29), AND(E333='club records'!$N$30, F333&gt;='club records'!$O$30),AND(E333='club records'!$N$31, F333&gt;='club records'!$O$31))), "CR", " ")</f>
        <v xml:space="preserve"> </v>
      </c>
    </row>
    <row r="334" spans="1:16333" ht="14.5" x14ac:dyDescent="0.35">
      <c r="A334" s="1" t="str">
        <f t="shared" si="32"/>
        <v>U20</v>
      </c>
      <c r="B334" s="2">
        <v>1500</v>
      </c>
      <c r="C334" s="1" t="s">
        <v>136</v>
      </c>
      <c r="D334" s="1" t="s">
        <v>137</v>
      </c>
      <c r="E334" s="19" t="s">
        <v>12</v>
      </c>
      <c r="F334" s="20" t="s">
        <v>497</v>
      </c>
      <c r="G334" s="26">
        <v>43672</v>
      </c>
      <c r="H334" s="1" t="s">
        <v>387</v>
      </c>
      <c r="I334" s="1" t="s">
        <v>372</v>
      </c>
      <c r="J334" s="15" t="str">
        <f t="shared" si="33"/>
        <v/>
      </c>
      <c r="K334" s="15" t="str">
        <f>IF(AND(B334=100, OR(AND(E334='club records'!$B$6, F334&lt;='club records'!$C$6), AND(E334='club records'!$B$7, F334&lt;='club records'!$C$7), AND(E334='club records'!$B$8, F334&lt;='club records'!$C$8), AND(E334='club records'!$B$9, F334&lt;='club records'!$C$9), AND(E334='club records'!$B$10, F334&lt;='club records'!$C$10))), "CR", " ")</f>
        <v xml:space="preserve"> </v>
      </c>
      <c r="L334" s="15" t="str">
        <f>IF(AND(B334=200, OR(AND(E334='club records'!$B$11, F334&lt;='club records'!$C$11), AND(E334='club records'!$B$12, F334&lt;='club records'!$C$12), AND(E334='club records'!$B$13, F334&lt;='club records'!$C$13), AND(E334='club records'!$B$14, F334&lt;='club records'!$C$14), AND(E334='club records'!$B$15, F334&lt;='club records'!$C$15))), "CR", " ")</f>
        <v xml:space="preserve"> </v>
      </c>
      <c r="M334" s="15" t="str">
        <f>IF(AND(B334=300, OR(AND(E334='club records'!$B$16, F334&lt;='club records'!$C$16), AND(E334='club records'!$B$17, F334&lt;='club records'!$C$17))), "CR", " ")</f>
        <v xml:space="preserve"> </v>
      </c>
      <c r="N334" s="15" t="str">
        <f>IF(AND(B334=400, OR(AND(E334='club records'!$B$18, F334&lt;='club records'!$C$18), AND(E334='club records'!$B$19, F334&lt;='club records'!$C$19), AND(E334='club records'!$B$20, F334&lt;='club records'!$C$20), AND(E334='club records'!$B$21, F334&lt;='club records'!$C$21))), "CR", " ")</f>
        <v xml:space="preserve"> </v>
      </c>
      <c r="O334" s="15" t="str">
        <f>IF(AND(B334=800, OR(AND(E334='club records'!$B$22, F334&lt;='club records'!$C$22), AND(E334='club records'!$B$23, F334&lt;='club records'!$C$23), AND(E334='club records'!$B$24, F334&lt;='club records'!$C$24), AND(E334='club records'!$B$25, F334&lt;='club records'!$C$25), AND(E334='club records'!$B$26, F334&lt;='club records'!$C$26))), "CR", " ")</f>
        <v xml:space="preserve"> </v>
      </c>
      <c r="P334" s="15" t="str">
        <f>IF(AND(B334=1000, OR(AND(E334='club records'!$B$27, F334&lt;='club records'!$C$27), AND(E334='club records'!$B$28, F334&lt;='club records'!$C$28))), "CR", " ")</f>
        <v xml:space="preserve"> </v>
      </c>
      <c r="Q334" s="15" t="str">
        <f>IF(AND(B334=1500, OR(AND(E334='club records'!$B$29, F334&lt;='club records'!$C$29), AND(E334='club records'!$B$30, F334&lt;='club records'!$C$30), AND(E334='club records'!$B$31, F334&lt;='club records'!$C$31), AND(E334='club records'!$B$32, F334&lt;='club records'!$C$32), AND(E334='club records'!$B$33, F334&lt;='club records'!$C$33))), "CR", " ")</f>
        <v xml:space="preserve"> </v>
      </c>
      <c r="R334" s="15" t="str">
        <f>IF(AND(B334="1600 (Mile)",OR(AND(E334='club records'!$B$34,F334&lt;='club records'!$C$34),AND(E334='club records'!$B$35,F334&lt;='club records'!$C$35),AND(E334='club records'!$B$36,F334&lt;='club records'!$C$36),AND(E334='club records'!$B$37,F334&lt;='club records'!$C$37))),"CR"," ")</f>
        <v xml:space="preserve"> </v>
      </c>
      <c r="S334" s="15" t="str">
        <f>IF(AND(B334=3000, OR(AND(E334='club records'!$B$38, F334&lt;='club records'!$C$38), AND(E334='club records'!$B$39, F334&lt;='club records'!$C$39), AND(E334='club records'!$B$40, F334&lt;='club records'!$C$40), AND(E334='club records'!$B$41, F334&lt;='club records'!$C$41))), "CR", " ")</f>
        <v xml:space="preserve"> </v>
      </c>
      <c r="T334" s="15" t="str">
        <f>IF(AND(B334=5000, OR(AND(E334='club records'!$B$42, F334&lt;='club records'!$C$42), AND(E334='club records'!$B$43, F334&lt;='club records'!$C$43))), "CR", " ")</f>
        <v xml:space="preserve"> </v>
      </c>
      <c r="U334" s="14" t="str">
        <f>IF(AND(B334=10000, OR(AND(E334='club records'!$B$44, F334&lt;='club records'!$C$44), AND(E334='club records'!$B$45, F334&lt;='club records'!$C$45))), "CR", " ")</f>
        <v xml:space="preserve"> </v>
      </c>
      <c r="V334" s="14" t="str">
        <f>IF(AND(B334="high jump", OR(AND(E334='club records'!$F$1, F334&gt;='club records'!$G$1), AND(E334='club records'!$F$2, F334&gt;='club records'!$G$2), AND(E334='club records'!$F$3, F334&gt;='club records'!$G$3), AND(E334='club records'!$F$4, F334&gt;='club records'!$G$4), AND(E334='club records'!$F$5, F334&gt;='club records'!$G$5))), "CR", " ")</f>
        <v xml:space="preserve"> </v>
      </c>
      <c r="W334" s="14" t="str">
        <f>IF(AND(B334="long jump", OR(AND(E334='club records'!$F$6, F334&gt;='club records'!$G$6), AND(E334='club records'!$F$7, F334&gt;='club records'!$G$7), AND(E334='club records'!$F$8, F334&gt;='club records'!$G$8), AND(E334='club records'!$F$9, F334&gt;='club records'!$G$9), AND(E334='club records'!$F$10, F334&gt;='club records'!$G$10))), "CR", " ")</f>
        <v xml:space="preserve"> </v>
      </c>
      <c r="X334" s="14" t="str">
        <f>IF(AND(B334="triple jump", OR(AND(E334='club records'!$F$11, F334&gt;='club records'!$G$11), AND(E334='club records'!$F$12, F334&gt;='club records'!$G$12), AND(E334='club records'!$F$13, F334&gt;='club records'!$G$13), AND(E334='club records'!$F$14, F334&gt;='club records'!$G$14), AND(E334='club records'!$F$15, F334&gt;='club records'!$G$15))), "CR", " ")</f>
        <v xml:space="preserve"> </v>
      </c>
      <c r="Y334" s="14" t="str">
        <f>IF(AND(B334="pole vault", OR(AND(E334='club records'!$F$16, F334&gt;='club records'!$G$16), AND(E334='club records'!$F$17, F334&gt;='club records'!$G$17), AND(E334='club records'!$F$18, F334&gt;='club records'!$G$18), AND(E334='club records'!$F$19, F334&gt;='club records'!$G$19), AND(E334='club records'!$F$20, F334&gt;='club records'!$G$20))), "CR", " ")</f>
        <v xml:space="preserve"> </v>
      </c>
      <c r="Z334" s="14" t="str">
        <f>IF(AND(B334="discus 1", E334='club records'!$F$21, F334&gt;='club records'!$G$21), "CR", " ")</f>
        <v xml:space="preserve"> </v>
      </c>
      <c r="AA334" s="14" t="str">
        <f>IF(AND(B334="discus 1.25", E334='club records'!$F$22, F334&gt;='club records'!$G$22), "CR", " ")</f>
        <v xml:space="preserve"> </v>
      </c>
      <c r="AB334" s="14" t="str">
        <f>IF(AND(B334="discus 1.5", E334='club records'!$F$23, F334&gt;='club records'!$G$23), "CR", " ")</f>
        <v xml:space="preserve"> </v>
      </c>
      <c r="AC334" s="14" t="str">
        <f>IF(AND(B334="discus 1.75", E334='club records'!$F$24, F334&gt;='club records'!$G$24), "CR", " ")</f>
        <v xml:space="preserve"> </v>
      </c>
      <c r="AD334" s="14" t="str">
        <f>IF(AND(B334="discus 2", E334='club records'!$F$25, F334&gt;='club records'!$G$25), "CR", " ")</f>
        <v xml:space="preserve"> </v>
      </c>
      <c r="AE334" s="14" t="str">
        <f>IF(AND(B334="hammer 4", E334='club records'!$F$27, F334&gt;='club records'!$G$27), "CR", " ")</f>
        <v xml:space="preserve"> </v>
      </c>
      <c r="AF334" s="14" t="str">
        <f>IF(AND(B334="hammer 5", E334='club records'!$F$28, F334&gt;='club records'!$G$28), "CR", " ")</f>
        <v xml:space="preserve"> </v>
      </c>
      <c r="AG334" s="14" t="str">
        <f>IF(AND(B334="hammer 6", E334='club records'!$F$29, F334&gt;='club records'!$G$29), "CR", " ")</f>
        <v xml:space="preserve"> </v>
      </c>
      <c r="AH334" s="14" t="str">
        <f>IF(AND(B334="hammer 7.26", E334='club records'!$F$30, F334&gt;='club records'!$G$30), "CR", " ")</f>
        <v xml:space="preserve"> </v>
      </c>
      <c r="AI334" s="14" t="str">
        <f>IF(AND(B334="javelin 400", E334='club records'!$F$31, F334&gt;='club records'!$G$31), "CR", " ")</f>
        <v xml:space="preserve"> </v>
      </c>
      <c r="AJ334" s="14" t="str">
        <f>IF(AND(B334="javelin 600", E334='club records'!$F$32, F334&gt;='club records'!$G$32), "CR", " ")</f>
        <v xml:space="preserve"> </v>
      </c>
      <c r="AK334" s="14" t="str">
        <f>IF(AND(B334="javelin 700", E334='club records'!$F$33, F334&gt;='club records'!$G$33), "CR", " ")</f>
        <v xml:space="preserve"> </v>
      </c>
      <c r="AL334" s="14" t="str">
        <f>IF(AND(B334="javelin 800", OR(AND(E334='club records'!$F$34, F334&gt;='club records'!$G$34), AND(E334='club records'!$F$35, F334&gt;='club records'!$G$35))), "CR", " ")</f>
        <v xml:space="preserve"> </v>
      </c>
      <c r="AM334" s="14" t="str">
        <f>IF(AND(B334="shot 3", E334='club records'!$F$36, F334&gt;='club records'!$G$36), "CR", " ")</f>
        <v xml:space="preserve"> </v>
      </c>
      <c r="AN334" s="14" t="str">
        <f>IF(AND(B334="shot 4", E334='club records'!$F$37, F334&gt;='club records'!$G$37), "CR", " ")</f>
        <v xml:space="preserve"> </v>
      </c>
      <c r="AO334" s="14" t="str">
        <f>IF(AND(B334="shot 5", E334='club records'!$F$38, F334&gt;='club records'!$G$38), "CR", " ")</f>
        <v xml:space="preserve"> </v>
      </c>
      <c r="AP334" s="14" t="str">
        <f>IF(AND(B334="shot 6", E334='club records'!$F$39, F334&gt;='club records'!$G$39), "CR", " ")</f>
        <v xml:space="preserve"> </v>
      </c>
      <c r="AQ334" s="14" t="str">
        <f>IF(AND(B334="shot 7.26", E334='club records'!$F$40, F334&gt;='club records'!$G$40), "CR", " ")</f>
        <v xml:space="preserve"> </v>
      </c>
      <c r="AR334" s="14" t="str">
        <f>IF(AND(B334="60H",OR(AND(E334='club records'!$J$1,F334&lt;='club records'!$K$1),AND(E334='club records'!$J$2,F334&lt;='club records'!$K$2),AND(E334='club records'!$J$3,F334&lt;='club records'!$K$3),AND(E334='club records'!$J$4,F334&lt;='club records'!$K$4),AND(E334='club records'!$J$5,F334&lt;='club records'!$K$5))),"CR"," ")</f>
        <v xml:space="preserve"> </v>
      </c>
      <c r="AS334" s="14" t="str">
        <f>IF(AND(B334="75H", AND(E334='club records'!$J$6, F334&lt;='club records'!$K$6)), "CR", " ")</f>
        <v xml:space="preserve"> </v>
      </c>
      <c r="AT334" s="14" t="str">
        <f>IF(AND(B334="80H", AND(E334='club records'!$J$7, F334&lt;='club records'!$K$7)), "CR", " ")</f>
        <v xml:space="preserve"> </v>
      </c>
      <c r="AU334" s="14" t="str">
        <f>IF(AND(B334="100H", AND(E334='club records'!$J$8, F334&lt;='club records'!$K$8)), "CR", " ")</f>
        <v xml:space="preserve"> </v>
      </c>
      <c r="AV334" s="14" t="str">
        <f>IF(AND(B334="110H", OR(AND(E334='club records'!$J$9, F334&lt;='club records'!$K$9), AND(E334='club records'!$J$10, F334&lt;='club records'!$K$10))), "CR", " ")</f>
        <v xml:space="preserve"> </v>
      </c>
      <c r="AW334" s="14" t="str">
        <f>IF(AND(B334="400H", OR(AND(E334='club records'!$J$11, F334&lt;='club records'!$K$11), AND(E334='club records'!$J$12, F334&lt;='club records'!$K$12), AND(E334='club records'!$J$13, F334&lt;='club records'!$K$13), AND(E334='club records'!$J$14, F334&lt;='club records'!$K$14))), "CR", " ")</f>
        <v xml:space="preserve"> </v>
      </c>
      <c r="AX334" s="14" t="str">
        <f>IF(AND(B334="1500SC", AND(E334='club records'!$J$15, F334&lt;='club records'!$K$15)), "CR", " ")</f>
        <v xml:space="preserve"> </v>
      </c>
      <c r="AY334" s="14" t="str">
        <f>IF(AND(B334="2000SC", OR(AND(E334='club records'!$J$17, F334&lt;='club records'!$K$17), AND(E334='club records'!$J$18, F334&lt;='club records'!$K$18))), "CR", " ")</f>
        <v xml:space="preserve"> </v>
      </c>
      <c r="AZ334" s="14" t="str">
        <f>IF(AND(B334="3000SC", OR(AND(E334='club records'!$J$20, F334&lt;='club records'!$K$20), AND(E334='club records'!$J$21, F334&lt;='club records'!$K$21))), "CR", " ")</f>
        <v xml:space="preserve"> </v>
      </c>
      <c r="BA334" s="15" t="str">
        <f>IF(AND(B334="4x100", OR(AND(E334='club records'!$N$1, F334&lt;='club records'!$O$1), AND(E334='club records'!$N$2, F334&lt;='club records'!$O$2), AND(E334='club records'!$N$3, F334&lt;='club records'!$O$3), AND(E334='club records'!$N$4, F334&lt;='club records'!$O$4), AND(E334='club records'!$N$5, F334&lt;='club records'!$O$5))), "CR", " ")</f>
        <v xml:space="preserve"> </v>
      </c>
      <c r="BB334" s="15" t="str">
        <f>IF(AND(B334="4x200", OR(AND(E334='club records'!$N$6, F334&lt;='club records'!$O$6), AND(E334='club records'!$N$7, F334&lt;='club records'!$O$7), AND(E334='club records'!$N$8, F334&lt;='club records'!$O$8), AND(E334='club records'!$N$9, F334&lt;='club records'!$O$9), AND(E334='club records'!$N$10, F334&lt;='club records'!$O$10))), "CR", " ")</f>
        <v xml:space="preserve"> </v>
      </c>
      <c r="BC334" s="15" t="str">
        <f>IF(AND(B334="4x300", AND(E334='club records'!$N$11, F334&lt;='club records'!$O$11)), "CR", " ")</f>
        <v xml:space="preserve"> </v>
      </c>
      <c r="BD334" s="15" t="str">
        <f>IF(AND(B334="4x400", OR(AND(E334='club records'!$N$12, F334&lt;='club records'!$O$12), AND(E334='club records'!$N$13, F334&lt;='club records'!$O$13), AND(E334='club records'!$N$14, F334&lt;='club records'!$O$14), AND(E334='club records'!$N$15, F334&lt;='club records'!$O$15))), "CR", " ")</f>
        <v xml:space="preserve"> </v>
      </c>
      <c r="BE334" s="15" t="str">
        <f>IF(AND(B334="3x800", OR(AND(E334='club records'!$N$16, F334&lt;='club records'!$O$16), AND(E334='club records'!$N$17, F334&lt;='club records'!$O$17), AND(E334='club records'!$N$18, F334&lt;='club records'!$O$18))), "CR", " ")</f>
        <v xml:space="preserve"> </v>
      </c>
      <c r="BF334" s="15" t="str">
        <f>IF(AND(B334="pentathlon", OR(AND(E334='club records'!$N$21, F334&gt;='club records'!$O$21), AND(E334='club records'!$N$22, F334&gt;='club records'!$O$22),AND(E334='club records'!$N$23, F334&gt;='club records'!$O$23),AND(E334='club records'!$N$24, F334&gt;='club records'!$O$24))), "CR", " ")</f>
        <v xml:space="preserve"> </v>
      </c>
      <c r="BG334" s="15" t="str">
        <f>IF(AND(B334="heptathlon", OR(AND(E334='club records'!$N$26, F334&gt;='club records'!$O$26), AND(E334='club records'!$N$27, F334&gt;='club records'!$O$27))), "CR", " ")</f>
        <v xml:space="preserve"> </v>
      </c>
      <c r="BH334" s="15" t="str">
        <f>IF(AND(B334="decathlon", OR(AND(E334='club records'!$N$29, F334&gt;='club records'!$O$29), AND(E334='club records'!$N$30, F334&gt;='club records'!$O$30),AND(E334='club records'!$N$31, F334&gt;='club records'!$O$31))), "CR", " ")</f>
        <v xml:space="preserve"> </v>
      </c>
    </row>
    <row r="335" spans="1:16333" ht="14.5" x14ac:dyDescent="0.35">
      <c r="A335" s="1" t="str">
        <f t="shared" si="32"/>
        <v>U20</v>
      </c>
      <c r="B335" s="2">
        <v>1500</v>
      </c>
      <c r="C335" s="1" t="s">
        <v>126</v>
      </c>
      <c r="D335" s="1" t="s">
        <v>26</v>
      </c>
      <c r="E335" s="19" t="s">
        <v>12</v>
      </c>
      <c r="F335" s="20" t="s">
        <v>467</v>
      </c>
      <c r="G335" s="26">
        <v>43649</v>
      </c>
      <c r="H335" s="1" t="s">
        <v>343</v>
      </c>
      <c r="I335" s="1" t="s">
        <v>372</v>
      </c>
      <c r="J335" s="15" t="str">
        <f t="shared" si="33"/>
        <v/>
      </c>
      <c r="K335" s="15" t="str">
        <f>IF(AND(B335=100, OR(AND(E335='club records'!$B$6, F335&lt;='club records'!$C$6), AND(E335='club records'!$B$7, F335&lt;='club records'!$C$7), AND(E335='club records'!$B$8, F335&lt;='club records'!$C$8), AND(E335='club records'!$B$9, F335&lt;='club records'!$C$9), AND(E335='club records'!$B$10, F335&lt;='club records'!$C$10))), "CR", " ")</f>
        <v xml:space="preserve"> </v>
      </c>
      <c r="L335" s="15" t="str">
        <f>IF(AND(B335=200, OR(AND(E335='club records'!$B$11, F335&lt;='club records'!$C$11), AND(E335='club records'!$B$12, F335&lt;='club records'!$C$12), AND(E335='club records'!$B$13, F335&lt;='club records'!$C$13), AND(E335='club records'!$B$14, F335&lt;='club records'!$C$14), AND(E335='club records'!$B$15, F335&lt;='club records'!$C$15))), "CR", " ")</f>
        <v xml:space="preserve"> </v>
      </c>
      <c r="M335" s="15" t="str">
        <f>IF(AND(B335=300, OR(AND(E335='club records'!$B$16, F335&lt;='club records'!$C$16), AND(E335='club records'!$B$17, F335&lt;='club records'!$C$17))), "CR", " ")</f>
        <v xml:space="preserve"> </v>
      </c>
      <c r="N335" s="15" t="str">
        <f>IF(AND(B335=400, OR(AND(E335='club records'!$B$18, F335&lt;='club records'!$C$18), AND(E335='club records'!$B$19, F335&lt;='club records'!$C$19), AND(E335='club records'!$B$20, F335&lt;='club records'!$C$20), AND(E335='club records'!$B$21, F335&lt;='club records'!$C$21))), "CR", " ")</f>
        <v xml:space="preserve"> </v>
      </c>
      <c r="O335" s="15" t="str">
        <f>IF(AND(B335=800, OR(AND(E335='club records'!$B$22, F335&lt;='club records'!$C$22), AND(E335='club records'!$B$23, F335&lt;='club records'!$C$23), AND(E335='club records'!$B$24, F335&lt;='club records'!$C$24), AND(E335='club records'!$B$25, F335&lt;='club records'!$C$25), AND(E335='club records'!$B$26, F335&lt;='club records'!$C$26))), "CR", " ")</f>
        <v xml:space="preserve"> </v>
      </c>
      <c r="P335" s="15" t="str">
        <f>IF(AND(B335=1000, OR(AND(E335='club records'!$B$27, F335&lt;='club records'!$C$27), AND(E335='club records'!$B$28, F335&lt;='club records'!$C$28))), "CR", " ")</f>
        <v xml:space="preserve"> </v>
      </c>
      <c r="Q335" s="15" t="str">
        <f>IF(AND(B335=1500, OR(AND(E335='club records'!$B$29, F335&lt;='club records'!$C$29), AND(E335='club records'!$B$30, F335&lt;='club records'!$C$30), AND(E335='club records'!$B$31, F335&lt;='club records'!$C$31), AND(E335='club records'!$B$32, F335&lt;='club records'!$C$32), AND(E335='club records'!$B$33, F335&lt;='club records'!$C$33))), "CR", " ")</f>
        <v xml:space="preserve"> </v>
      </c>
      <c r="R335" s="15" t="str">
        <f>IF(AND(B335="1600 (Mile)",OR(AND(E335='club records'!$B$34,F335&lt;='club records'!$C$34),AND(E335='club records'!$B$35,F335&lt;='club records'!$C$35),AND(E335='club records'!$B$36,F335&lt;='club records'!$C$36),AND(E335='club records'!$B$37,F335&lt;='club records'!$C$37))),"CR"," ")</f>
        <v xml:space="preserve"> </v>
      </c>
      <c r="S335" s="15" t="str">
        <f>IF(AND(B335=3000, OR(AND(E335='club records'!$B$38, F335&lt;='club records'!$C$38), AND(E335='club records'!$B$39, F335&lt;='club records'!$C$39), AND(E335='club records'!$B$40, F335&lt;='club records'!$C$40), AND(E335='club records'!$B$41, F335&lt;='club records'!$C$41))), "CR", " ")</f>
        <v xml:space="preserve"> </v>
      </c>
      <c r="T335" s="15" t="str">
        <f>IF(AND(B335=5000, OR(AND(E335='club records'!$B$42, F335&lt;='club records'!$C$42), AND(E335='club records'!$B$43, F335&lt;='club records'!$C$43))), "CR", " ")</f>
        <v xml:space="preserve"> </v>
      </c>
      <c r="U335" s="14" t="str">
        <f>IF(AND(B335=10000, OR(AND(E335='club records'!$B$44, F335&lt;='club records'!$C$44), AND(E335='club records'!$B$45, F335&lt;='club records'!$C$45))), "CR", " ")</f>
        <v xml:space="preserve"> </v>
      </c>
      <c r="V335" s="14" t="str">
        <f>IF(AND(B335="high jump", OR(AND(E335='club records'!$F$1, F335&gt;='club records'!$G$1), AND(E335='club records'!$F$2, F335&gt;='club records'!$G$2), AND(E335='club records'!$F$3, F335&gt;='club records'!$G$3), AND(E335='club records'!$F$4, F335&gt;='club records'!$G$4), AND(E335='club records'!$F$5, F335&gt;='club records'!$G$5))), "CR", " ")</f>
        <v xml:space="preserve"> </v>
      </c>
      <c r="W335" s="14" t="str">
        <f>IF(AND(B335="long jump", OR(AND(E335='club records'!$F$6, F335&gt;='club records'!$G$6), AND(E335='club records'!$F$7, F335&gt;='club records'!$G$7), AND(E335='club records'!$F$8, F335&gt;='club records'!$G$8), AND(E335='club records'!$F$9, F335&gt;='club records'!$G$9), AND(E335='club records'!$F$10, F335&gt;='club records'!$G$10))), "CR", " ")</f>
        <v xml:space="preserve"> </v>
      </c>
      <c r="X335" s="14" t="str">
        <f>IF(AND(B335="triple jump", OR(AND(E335='club records'!$F$11, F335&gt;='club records'!$G$11), AND(E335='club records'!$F$12, F335&gt;='club records'!$G$12), AND(E335='club records'!$F$13, F335&gt;='club records'!$G$13), AND(E335='club records'!$F$14, F335&gt;='club records'!$G$14), AND(E335='club records'!$F$15, F335&gt;='club records'!$G$15))), "CR", " ")</f>
        <v xml:space="preserve"> </v>
      </c>
      <c r="Y335" s="14" t="str">
        <f>IF(AND(B335="pole vault", OR(AND(E335='club records'!$F$16, F335&gt;='club records'!$G$16), AND(E335='club records'!$F$17, F335&gt;='club records'!$G$17), AND(E335='club records'!$F$18, F335&gt;='club records'!$G$18), AND(E335='club records'!$F$19, F335&gt;='club records'!$G$19), AND(E335='club records'!$F$20, F335&gt;='club records'!$G$20))), "CR", " ")</f>
        <v xml:space="preserve"> </v>
      </c>
      <c r="Z335" s="14" t="str">
        <f>IF(AND(B335="discus 1", E335='club records'!$F$21, F335&gt;='club records'!$G$21), "CR", " ")</f>
        <v xml:space="preserve"> </v>
      </c>
      <c r="AA335" s="14" t="str">
        <f>IF(AND(B335="discus 1.25", E335='club records'!$F$22, F335&gt;='club records'!$G$22), "CR", " ")</f>
        <v xml:space="preserve"> </v>
      </c>
      <c r="AB335" s="14" t="str">
        <f>IF(AND(B335="discus 1.5", E335='club records'!$F$23, F335&gt;='club records'!$G$23), "CR", " ")</f>
        <v xml:space="preserve"> </v>
      </c>
      <c r="AC335" s="14" t="str">
        <f>IF(AND(B335="discus 1.75", E335='club records'!$F$24, F335&gt;='club records'!$G$24), "CR", " ")</f>
        <v xml:space="preserve"> </v>
      </c>
      <c r="AD335" s="14" t="str">
        <f>IF(AND(B335="discus 2", E335='club records'!$F$25, F335&gt;='club records'!$G$25), "CR", " ")</f>
        <v xml:space="preserve"> </v>
      </c>
      <c r="AE335" s="14" t="str">
        <f>IF(AND(B335="hammer 4", E335='club records'!$F$27, F335&gt;='club records'!$G$27), "CR", " ")</f>
        <v xml:space="preserve"> </v>
      </c>
      <c r="AF335" s="14" t="str">
        <f>IF(AND(B335="hammer 5", E335='club records'!$F$28, F335&gt;='club records'!$G$28), "CR", " ")</f>
        <v xml:space="preserve"> </v>
      </c>
      <c r="AG335" s="14" t="str">
        <f>IF(AND(B335="hammer 6", E335='club records'!$F$29, F335&gt;='club records'!$G$29), "CR", " ")</f>
        <v xml:space="preserve"> </v>
      </c>
      <c r="AH335" s="14" t="str">
        <f>IF(AND(B335="hammer 7.26", E335='club records'!$F$30, F335&gt;='club records'!$G$30), "CR", " ")</f>
        <v xml:space="preserve"> </v>
      </c>
      <c r="AI335" s="14" t="str">
        <f>IF(AND(B335="javelin 400", E335='club records'!$F$31, F335&gt;='club records'!$G$31), "CR", " ")</f>
        <v xml:space="preserve"> </v>
      </c>
      <c r="AJ335" s="14" t="str">
        <f>IF(AND(B335="javelin 600", E335='club records'!$F$32, F335&gt;='club records'!$G$32), "CR", " ")</f>
        <v xml:space="preserve"> </v>
      </c>
      <c r="AK335" s="14" t="str">
        <f>IF(AND(B335="javelin 700", E335='club records'!$F$33, F335&gt;='club records'!$G$33), "CR", " ")</f>
        <v xml:space="preserve"> </v>
      </c>
      <c r="AL335" s="14" t="str">
        <f>IF(AND(B335="javelin 800", OR(AND(E335='club records'!$F$34, F335&gt;='club records'!$G$34), AND(E335='club records'!$F$35, F335&gt;='club records'!$G$35))), "CR", " ")</f>
        <v xml:space="preserve"> </v>
      </c>
      <c r="AM335" s="14" t="str">
        <f>IF(AND(B335="shot 3", E335='club records'!$F$36, F335&gt;='club records'!$G$36), "CR", " ")</f>
        <v xml:space="preserve"> </v>
      </c>
      <c r="AN335" s="14" t="str">
        <f>IF(AND(B335="shot 4", E335='club records'!$F$37, F335&gt;='club records'!$G$37), "CR", " ")</f>
        <v xml:space="preserve"> </v>
      </c>
      <c r="AO335" s="14" t="str">
        <f>IF(AND(B335="shot 5", E335='club records'!$F$38, F335&gt;='club records'!$G$38), "CR", " ")</f>
        <v xml:space="preserve"> </v>
      </c>
      <c r="AP335" s="14" t="str">
        <f>IF(AND(B335="shot 6", E335='club records'!$F$39, F335&gt;='club records'!$G$39), "CR", " ")</f>
        <v xml:space="preserve"> </v>
      </c>
      <c r="AQ335" s="14" t="str">
        <f>IF(AND(B335="shot 7.26", E335='club records'!$F$40, F335&gt;='club records'!$G$40), "CR", " ")</f>
        <v xml:space="preserve"> </v>
      </c>
      <c r="AR335" s="14" t="str">
        <f>IF(AND(B335="60H",OR(AND(E335='club records'!$J$1,F335&lt;='club records'!$K$1),AND(E335='club records'!$J$2,F335&lt;='club records'!$K$2),AND(E335='club records'!$J$3,F335&lt;='club records'!$K$3),AND(E335='club records'!$J$4,F335&lt;='club records'!$K$4),AND(E335='club records'!$J$5,F335&lt;='club records'!$K$5))),"CR"," ")</f>
        <v xml:space="preserve"> </v>
      </c>
      <c r="AS335" s="14" t="str">
        <f>IF(AND(B335="75H", AND(E335='club records'!$J$6, F335&lt;='club records'!$K$6)), "CR", " ")</f>
        <v xml:space="preserve"> </v>
      </c>
      <c r="AT335" s="14" t="str">
        <f>IF(AND(B335="80H", AND(E335='club records'!$J$7, F335&lt;='club records'!$K$7)), "CR", " ")</f>
        <v xml:space="preserve"> </v>
      </c>
      <c r="AU335" s="14" t="str">
        <f>IF(AND(B335="100H", AND(E335='club records'!$J$8, F335&lt;='club records'!$K$8)), "CR", " ")</f>
        <v xml:space="preserve"> </v>
      </c>
      <c r="AV335" s="14" t="str">
        <f>IF(AND(B335="110H", OR(AND(E335='club records'!$J$9, F335&lt;='club records'!$K$9), AND(E335='club records'!$J$10, F335&lt;='club records'!$K$10))), "CR", " ")</f>
        <v xml:space="preserve"> </v>
      </c>
      <c r="AW335" s="14" t="str">
        <f>IF(AND(B335="400H", OR(AND(E335='club records'!$J$11, F335&lt;='club records'!$K$11), AND(E335='club records'!$J$12, F335&lt;='club records'!$K$12), AND(E335='club records'!$J$13, F335&lt;='club records'!$K$13), AND(E335='club records'!$J$14, F335&lt;='club records'!$K$14))), "CR", " ")</f>
        <v xml:space="preserve"> </v>
      </c>
      <c r="AX335" s="14" t="str">
        <f>IF(AND(B335="1500SC", AND(E335='club records'!$J$15, F335&lt;='club records'!$K$15)), "CR", " ")</f>
        <v xml:space="preserve"> </v>
      </c>
      <c r="AY335" s="14" t="str">
        <f>IF(AND(B335="2000SC", OR(AND(E335='club records'!$J$17, F335&lt;='club records'!$K$17), AND(E335='club records'!$J$18, F335&lt;='club records'!$K$18))), "CR", " ")</f>
        <v xml:space="preserve"> </v>
      </c>
      <c r="AZ335" s="14" t="str">
        <f>IF(AND(B335="3000SC", OR(AND(E335='club records'!$J$20, F335&lt;='club records'!$K$20), AND(E335='club records'!$J$21, F335&lt;='club records'!$K$21))), "CR", " ")</f>
        <v xml:space="preserve"> </v>
      </c>
      <c r="BA335" s="15" t="str">
        <f>IF(AND(B335="4x100", OR(AND(E335='club records'!$N$1, F335&lt;='club records'!$O$1), AND(E335='club records'!$N$2, F335&lt;='club records'!$O$2), AND(E335='club records'!$N$3, F335&lt;='club records'!$O$3), AND(E335='club records'!$N$4, F335&lt;='club records'!$O$4), AND(E335='club records'!$N$5, F335&lt;='club records'!$O$5))), "CR", " ")</f>
        <v xml:space="preserve"> </v>
      </c>
      <c r="BB335" s="15" t="str">
        <f>IF(AND(B335="4x200", OR(AND(E335='club records'!$N$6, F335&lt;='club records'!$O$6), AND(E335='club records'!$N$7, F335&lt;='club records'!$O$7), AND(E335='club records'!$N$8, F335&lt;='club records'!$O$8), AND(E335='club records'!$N$9, F335&lt;='club records'!$O$9), AND(E335='club records'!$N$10, F335&lt;='club records'!$O$10))), "CR", " ")</f>
        <v xml:space="preserve"> </v>
      </c>
      <c r="BC335" s="15" t="str">
        <f>IF(AND(B335="4x300", AND(E335='club records'!$N$11, F335&lt;='club records'!$O$11)), "CR", " ")</f>
        <v xml:space="preserve"> </v>
      </c>
      <c r="BD335" s="15" t="str">
        <f>IF(AND(B335="4x400", OR(AND(E335='club records'!$N$12, F335&lt;='club records'!$O$12), AND(E335='club records'!$N$13, F335&lt;='club records'!$O$13), AND(E335='club records'!$N$14, F335&lt;='club records'!$O$14), AND(E335='club records'!$N$15, F335&lt;='club records'!$O$15))), "CR", " ")</f>
        <v xml:space="preserve"> </v>
      </c>
      <c r="BE335" s="15" t="str">
        <f>IF(AND(B335="3x800", OR(AND(E335='club records'!$N$16, F335&lt;='club records'!$O$16), AND(E335='club records'!$N$17, F335&lt;='club records'!$O$17), AND(E335='club records'!$N$18, F335&lt;='club records'!$O$18))), "CR", " ")</f>
        <v xml:space="preserve"> </v>
      </c>
      <c r="BF335" s="15" t="str">
        <f>IF(AND(B335="pentathlon", OR(AND(E335='club records'!$N$21, F335&gt;='club records'!$O$21), AND(E335='club records'!$N$22, F335&gt;='club records'!$O$22),AND(E335='club records'!$N$23, F335&gt;='club records'!$O$23),AND(E335='club records'!$N$24, F335&gt;='club records'!$O$24))), "CR", " ")</f>
        <v xml:space="preserve"> </v>
      </c>
      <c r="BG335" s="15" t="str">
        <f>IF(AND(B335="heptathlon", OR(AND(E335='club records'!$N$26, F335&gt;='club records'!$O$26), AND(E335='club records'!$N$27, F335&gt;='club records'!$O$27))), "CR", " ")</f>
        <v xml:space="preserve"> </v>
      </c>
      <c r="BH335" s="15" t="str">
        <f>IF(AND(B335="decathlon", OR(AND(E335='club records'!$N$29, F335&gt;='club records'!$O$29), AND(E335='club records'!$N$30, F335&gt;='club records'!$O$30),AND(E335='club records'!$N$31, F335&gt;='club records'!$O$31))), "CR", " ")</f>
        <v xml:space="preserve"> </v>
      </c>
    </row>
    <row r="336" spans="1:16333" ht="14.5" x14ac:dyDescent="0.35">
      <c r="A336" s="1" t="str">
        <f t="shared" si="32"/>
        <v>U20</v>
      </c>
      <c r="B336" s="2">
        <v>1500</v>
      </c>
      <c r="C336" s="1" t="s">
        <v>64</v>
      </c>
      <c r="D336" s="1" t="s">
        <v>140</v>
      </c>
      <c r="E336" s="19" t="s">
        <v>12</v>
      </c>
      <c r="F336" s="20" t="s">
        <v>303</v>
      </c>
      <c r="G336" s="27">
        <v>39903</v>
      </c>
      <c r="H336" s="1" t="s">
        <v>248</v>
      </c>
      <c r="I336" s="1" t="s">
        <v>249</v>
      </c>
      <c r="J336" s="15" t="str">
        <f t="shared" si="33"/>
        <v/>
      </c>
      <c r="K336" s="15" t="str">
        <f>IF(AND(B336=100, OR(AND(E336='club records'!$B$6, F336&lt;='club records'!$C$6), AND(E336='club records'!$B$7, F336&lt;='club records'!$C$7), AND(E336='club records'!$B$8, F336&lt;='club records'!$C$8), AND(E336='club records'!$B$9, F336&lt;='club records'!$C$9), AND(E336='club records'!$B$10, F336&lt;='club records'!$C$10))), "CR", " ")</f>
        <v xml:space="preserve"> </v>
      </c>
      <c r="L336" s="15" t="str">
        <f>IF(AND(B336=200, OR(AND(E336='club records'!$B$11, F336&lt;='club records'!$C$11), AND(E336='club records'!$B$12, F336&lt;='club records'!$C$12), AND(E336='club records'!$B$13, F336&lt;='club records'!$C$13), AND(E336='club records'!$B$14, F336&lt;='club records'!$C$14), AND(E336='club records'!$B$15, F336&lt;='club records'!$C$15))), "CR", " ")</f>
        <v xml:space="preserve"> </v>
      </c>
      <c r="M336" s="15" t="str">
        <f>IF(AND(B336=300, OR(AND(E336='club records'!$B$16, F336&lt;='club records'!$C$16), AND(E336='club records'!$B$17, F336&lt;='club records'!$C$17))), "CR", " ")</f>
        <v xml:space="preserve"> </v>
      </c>
      <c r="N336" s="15" t="str">
        <f>IF(AND(B336=400, OR(AND(E336='club records'!$B$18, F336&lt;='club records'!$C$18), AND(E336='club records'!$B$19, F336&lt;='club records'!$C$19), AND(E336='club records'!$B$20, F336&lt;='club records'!$C$20), AND(E336='club records'!$B$21, F336&lt;='club records'!$C$21))), "CR", " ")</f>
        <v xml:space="preserve"> </v>
      </c>
      <c r="O336" s="15" t="str">
        <f>IF(AND(B336=800, OR(AND(E336='club records'!$B$22, F336&lt;='club records'!$C$22), AND(E336='club records'!$B$23, F336&lt;='club records'!$C$23), AND(E336='club records'!$B$24, F336&lt;='club records'!$C$24), AND(E336='club records'!$B$25, F336&lt;='club records'!$C$25), AND(E336='club records'!$B$26, F336&lt;='club records'!$C$26))), "CR", " ")</f>
        <v xml:space="preserve"> </v>
      </c>
      <c r="P336" s="15" t="str">
        <f>IF(AND(B336=1000, OR(AND(E336='club records'!$B$27, F336&lt;='club records'!$C$27), AND(E336='club records'!$B$28, F336&lt;='club records'!$C$28))), "CR", " ")</f>
        <v xml:space="preserve"> </v>
      </c>
      <c r="Q336" s="15" t="str">
        <f>IF(AND(B336=1500, OR(AND(E336='club records'!$B$29, F336&lt;='club records'!$C$29), AND(E336='club records'!$B$30, F336&lt;='club records'!$C$30), AND(E336='club records'!$B$31, F336&lt;='club records'!$C$31), AND(E336='club records'!$B$32, F336&lt;='club records'!$C$32), AND(E336='club records'!$B$33, F336&lt;='club records'!$C$33))), "CR", " ")</f>
        <v xml:space="preserve"> </v>
      </c>
      <c r="R336" s="15" t="str">
        <f>IF(AND(B336="1600 (Mile)",OR(AND(E336='club records'!$B$34,F336&lt;='club records'!$C$34),AND(E336='club records'!$B$35,F336&lt;='club records'!$C$35),AND(E336='club records'!$B$36,F336&lt;='club records'!$C$36),AND(E336='club records'!$B$37,F336&lt;='club records'!$C$37))),"CR"," ")</f>
        <v xml:space="preserve"> </v>
      </c>
      <c r="S336" s="15" t="str">
        <f>IF(AND(B336=3000, OR(AND(E336='club records'!$B$38, F336&lt;='club records'!$C$38), AND(E336='club records'!$B$39, F336&lt;='club records'!$C$39), AND(E336='club records'!$B$40, F336&lt;='club records'!$C$40), AND(E336='club records'!$B$41, F336&lt;='club records'!$C$41))), "CR", " ")</f>
        <v xml:space="preserve"> </v>
      </c>
      <c r="T336" s="15" t="str">
        <f>IF(AND(B336=5000, OR(AND(E336='club records'!$B$42, F336&lt;='club records'!$C$42), AND(E336='club records'!$B$43, F336&lt;='club records'!$C$43))), "CR", " ")</f>
        <v xml:space="preserve"> </v>
      </c>
      <c r="U336" s="14" t="str">
        <f>IF(AND(B336=10000, OR(AND(E336='club records'!$B$44, F336&lt;='club records'!$C$44), AND(E336='club records'!$B$45, F336&lt;='club records'!$C$45))), "CR", " ")</f>
        <v xml:space="preserve"> </v>
      </c>
      <c r="V336" s="14" t="str">
        <f>IF(AND(B336="high jump", OR(AND(E336='club records'!$F$1, F336&gt;='club records'!$G$1), AND(E336='club records'!$F$2, F336&gt;='club records'!$G$2), AND(E336='club records'!$F$3, F336&gt;='club records'!$G$3), AND(E336='club records'!$F$4, F336&gt;='club records'!$G$4), AND(E336='club records'!$F$5, F336&gt;='club records'!$G$5))), "CR", " ")</f>
        <v xml:space="preserve"> </v>
      </c>
      <c r="W336" s="14" t="str">
        <f>IF(AND(B336="long jump", OR(AND(E336='club records'!$F$6, F336&gt;='club records'!$G$6), AND(E336='club records'!$F$7, F336&gt;='club records'!$G$7), AND(E336='club records'!$F$8, F336&gt;='club records'!$G$8), AND(E336='club records'!$F$9, F336&gt;='club records'!$G$9), AND(E336='club records'!$F$10, F336&gt;='club records'!$G$10))), "CR", " ")</f>
        <v xml:space="preserve"> </v>
      </c>
      <c r="X336" s="14" t="str">
        <f>IF(AND(B336="triple jump", OR(AND(E336='club records'!$F$11, F336&gt;='club records'!$G$11), AND(E336='club records'!$F$12, F336&gt;='club records'!$G$12), AND(E336='club records'!$F$13, F336&gt;='club records'!$G$13), AND(E336='club records'!$F$14, F336&gt;='club records'!$G$14), AND(E336='club records'!$F$15, F336&gt;='club records'!$G$15))), "CR", " ")</f>
        <v xml:space="preserve"> </v>
      </c>
      <c r="Y336" s="14" t="str">
        <f>IF(AND(B336="pole vault", OR(AND(E336='club records'!$F$16, F336&gt;='club records'!$G$16), AND(E336='club records'!$F$17, F336&gt;='club records'!$G$17), AND(E336='club records'!$F$18, F336&gt;='club records'!$G$18), AND(E336='club records'!$F$19, F336&gt;='club records'!$G$19), AND(E336='club records'!$F$20, F336&gt;='club records'!$G$20))), "CR", " ")</f>
        <v xml:space="preserve"> </v>
      </c>
      <c r="Z336" s="14" t="str">
        <f>IF(AND(B336="discus 1", E336='club records'!$F$21, F336&gt;='club records'!$G$21), "CR", " ")</f>
        <v xml:space="preserve"> </v>
      </c>
      <c r="AA336" s="14" t="str">
        <f>IF(AND(B336="discus 1.25", E336='club records'!$F$22, F336&gt;='club records'!$G$22), "CR", " ")</f>
        <v xml:space="preserve"> </v>
      </c>
      <c r="AB336" s="14" t="str">
        <f>IF(AND(B336="discus 1.5", E336='club records'!$F$23, F336&gt;='club records'!$G$23), "CR", " ")</f>
        <v xml:space="preserve"> </v>
      </c>
      <c r="AC336" s="14" t="str">
        <f>IF(AND(B336="discus 1.75", E336='club records'!$F$24, F336&gt;='club records'!$G$24), "CR", " ")</f>
        <v xml:space="preserve"> </v>
      </c>
      <c r="AD336" s="14" t="str">
        <f>IF(AND(B336="discus 2", E336='club records'!$F$25, F336&gt;='club records'!$G$25), "CR", " ")</f>
        <v xml:space="preserve"> </v>
      </c>
      <c r="AE336" s="14" t="str">
        <f>IF(AND(B336="hammer 4", E336='club records'!$F$27, F336&gt;='club records'!$G$27), "CR", " ")</f>
        <v xml:space="preserve"> </v>
      </c>
      <c r="AF336" s="14" t="str">
        <f>IF(AND(B336="hammer 5", E336='club records'!$F$28, F336&gt;='club records'!$G$28), "CR", " ")</f>
        <v xml:space="preserve"> </v>
      </c>
      <c r="AG336" s="14" t="str">
        <f>IF(AND(B336="hammer 6", E336='club records'!$F$29, F336&gt;='club records'!$G$29), "CR", " ")</f>
        <v xml:space="preserve"> </v>
      </c>
      <c r="AH336" s="14" t="str">
        <f>IF(AND(B336="hammer 7.26", E336='club records'!$F$30, F336&gt;='club records'!$G$30), "CR", " ")</f>
        <v xml:space="preserve"> </v>
      </c>
      <c r="AI336" s="14" t="str">
        <f>IF(AND(B336="javelin 400", E336='club records'!$F$31, F336&gt;='club records'!$G$31), "CR", " ")</f>
        <v xml:space="preserve"> </v>
      </c>
      <c r="AJ336" s="14" t="str">
        <f>IF(AND(B336="javelin 600", E336='club records'!$F$32, F336&gt;='club records'!$G$32), "CR", " ")</f>
        <v xml:space="preserve"> </v>
      </c>
      <c r="AK336" s="14" t="str">
        <f>IF(AND(B336="javelin 700", E336='club records'!$F$33, F336&gt;='club records'!$G$33), "CR", " ")</f>
        <v xml:space="preserve"> </v>
      </c>
      <c r="AL336" s="14" t="str">
        <f>IF(AND(B336="javelin 800", OR(AND(E336='club records'!$F$34, F336&gt;='club records'!$G$34), AND(E336='club records'!$F$35, F336&gt;='club records'!$G$35))), "CR", " ")</f>
        <v xml:space="preserve"> </v>
      </c>
      <c r="AM336" s="14" t="str">
        <f>IF(AND(B336="shot 3", E336='club records'!$F$36, F336&gt;='club records'!$G$36), "CR", " ")</f>
        <v xml:space="preserve"> </v>
      </c>
      <c r="AN336" s="14" t="str">
        <f>IF(AND(B336="shot 4", E336='club records'!$F$37, F336&gt;='club records'!$G$37), "CR", " ")</f>
        <v xml:space="preserve"> </v>
      </c>
      <c r="AO336" s="14" t="str">
        <f>IF(AND(B336="shot 5", E336='club records'!$F$38, F336&gt;='club records'!$G$38), "CR", " ")</f>
        <v xml:space="preserve"> </v>
      </c>
      <c r="AP336" s="14" t="str">
        <f>IF(AND(B336="shot 6", E336='club records'!$F$39, F336&gt;='club records'!$G$39), "CR", " ")</f>
        <v xml:space="preserve"> </v>
      </c>
      <c r="AQ336" s="14" t="str">
        <f>IF(AND(B336="shot 7.26", E336='club records'!$F$40, F336&gt;='club records'!$G$40), "CR", " ")</f>
        <v xml:space="preserve"> </v>
      </c>
      <c r="AR336" s="14" t="str">
        <f>IF(AND(B336="60H",OR(AND(E336='club records'!$J$1,F336&lt;='club records'!$K$1),AND(E336='club records'!$J$2,F336&lt;='club records'!$K$2),AND(E336='club records'!$J$3,F336&lt;='club records'!$K$3),AND(E336='club records'!$J$4,F336&lt;='club records'!$K$4),AND(E336='club records'!$J$5,F336&lt;='club records'!$K$5))),"CR"," ")</f>
        <v xml:space="preserve"> </v>
      </c>
      <c r="AS336" s="14" t="str">
        <f>IF(AND(B336="75H", AND(E336='club records'!$J$6, F336&lt;='club records'!$K$6)), "CR", " ")</f>
        <v xml:space="preserve"> </v>
      </c>
      <c r="AT336" s="14" t="str">
        <f>IF(AND(B336="80H", AND(E336='club records'!$J$7, F336&lt;='club records'!$K$7)), "CR", " ")</f>
        <v xml:space="preserve"> </v>
      </c>
      <c r="AU336" s="14" t="str">
        <f>IF(AND(B336="100H", AND(E336='club records'!$J$8, F336&lt;='club records'!$K$8)), "CR", " ")</f>
        <v xml:space="preserve"> </v>
      </c>
      <c r="AV336" s="14" t="str">
        <f>IF(AND(B336="110H", OR(AND(E336='club records'!$J$9, F336&lt;='club records'!$K$9), AND(E336='club records'!$J$10, F336&lt;='club records'!$K$10))), "CR", " ")</f>
        <v xml:space="preserve"> </v>
      </c>
      <c r="AW336" s="14" t="str">
        <f>IF(AND(B336="400H", OR(AND(E336='club records'!$J$11, F336&lt;='club records'!$K$11), AND(E336='club records'!$J$12, F336&lt;='club records'!$K$12), AND(E336='club records'!$J$13, F336&lt;='club records'!$K$13), AND(E336='club records'!$J$14, F336&lt;='club records'!$K$14))), "CR", " ")</f>
        <v xml:space="preserve"> </v>
      </c>
      <c r="AX336" s="14" t="str">
        <f>IF(AND(B336="1500SC", AND(E336='club records'!$J$15, F336&lt;='club records'!$K$15)), "CR", " ")</f>
        <v xml:space="preserve"> </v>
      </c>
      <c r="AY336" s="14" t="str">
        <f>IF(AND(B336="2000SC", OR(AND(E336='club records'!$J$17, F336&lt;='club records'!$K$17), AND(E336='club records'!$J$18, F336&lt;='club records'!$K$18))), "CR", " ")</f>
        <v xml:space="preserve"> </v>
      </c>
      <c r="AZ336" s="14" t="str">
        <f>IF(AND(B336="3000SC", OR(AND(E336='club records'!$J$20, F336&lt;='club records'!$K$20), AND(E336='club records'!$J$21, F336&lt;='club records'!$K$21))), "CR", " ")</f>
        <v xml:space="preserve"> </v>
      </c>
      <c r="BA336" s="15" t="str">
        <f>IF(AND(B336="4x100", OR(AND(E336='club records'!$N$1, F336&lt;='club records'!$O$1), AND(E336='club records'!$N$2, F336&lt;='club records'!$O$2), AND(E336='club records'!$N$3, F336&lt;='club records'!$O$3), AND(E336='club records'!$N$4, F336&lt;='club records'!$O$4), AND(E336='club records'!$N$5, F336&lt;='club records'!$O$5))), "CR", " ")</f>
        <v xml:space="preserve"> </v>
      </c>
      <c r="BB336" s="15" t="str">
        <f>IF(AND(B336="4x200", OR(AND(E336='club records'!$N$6, F336&lt;='club records'!$O$6), AND(E336='club records'!$N$7, F336&lt;='club records'!$O$7), AND(E336='club records'!$N$8, F336&lt;='club records'!$O$8), AND(E336='club records'!$N$9, F336&lt;='club records'!$O$9), AND(E336='club records'!$N$10, F336&lt;='club records'!$O$10))), "CR", " ")</f>
        <v xml:space="preserve"> </v>
      </c>
      <c r="BC336" s="15" t="str">
        <f>IF(AND(B336="4x300", AND(E336='club records'!$N$11, F336&lt;='club records'!$O$11)), "CR", " ")</f>
        <v xml:space="preserve"> </v>
      </c>
      <c r="BD336" s="15" t="str">
        <f>IF(AND(B336="4x400", OR(AND(E336='club records'!$N$12, F336&lt;='club records'!$O$12), AND(E336='club records'!$N$13, F336&lt;='club records'!$O$13), AND(E336='club records'!$N$14, F336&lt;='club records'!$O$14), AND(E336='club records'!$N$15, F336&lt;='club records'!$O$15))), "CR", " ")</f>
        <v xml:space="preserve"> </v>
      </c>
      <c r="BE336" s="15" t="str">
        <f>IF(AND(B336="3x800", OR(AND(E336='club records'!$N$16, F336&lt;='club records'!$O$16), AND(E336='club records'!$N$17, F336&lt;='club records'!$O$17), AND(E336='club records'!$N$18, F336&lt;='club records'!$O$18))), "CR", " ")</f>
        <v xml:space="preserve"> </v>
      </c>
      <c r="BF336" s="15" t="str">
        <f>IF(AND(B336="pentathlon", OR(AND(E336='club records'!$N$21, F336&gt;='club records'!$O$21), AND(E336='club records'!$N$22, F336&gt;='club records'!$O$22),AND(E336='club records'!$N$23, F336&gt;='club records'!$O$23),AND(E336='club records'!$N$24, F336&gt;='club records'!$O$24))), "CR", " ")</f>
        <v xml:space="preserve"> </v>
      </c>
      <c r="BG336" s="15" t="str">
        <f>IF(AND(B336="heptathlon", OR(AND(E336='club records'!$N$26, F336&gt;='club records'!$O$26), AND(E336='club records'!$N$27, F336&gt;='club records'!$O$27))), "CR", " ")</f>
        <v xml:space="preserve"> </v>
      </c>
      <c r="BH336" s="15" t="str">
        <f>IF(AND(B336="decathlon", OR(AND(E336='club records'!$N$29, F336&gt;='club records'!$O$29), AND(E336='club records'!$N$30, F336&gt;='club records'!$O$30),AND(E336='club records'!$N$31, F336&gt;='club records'!$O$31))), "CR", " ")</f>
        <v xml:space="preserve"> </v>
      </c>
    </row>
    <row r="337" spans="1:60" ht="14.5" x14ac:dyDescent="0.35">
      <c r="A337" s="1" t="str">
        <f t="shared" si="32"/>
        <v>U20</v>
      </c>
      <c r="B337" s="2">
        <v>1500</v>
      </c>
      <c r="C337" s="1" t="s">
        <v>306</v>
      </c>
      <c r="D337" s="1" t="s">
        <v>307</v>
      </c>
      <c r="E337" s="19" t="s">
        <v>12</v>
      </c>
      <c r="F337" s="20" t="s">
        <v>499</v>
      </c>
      <c r="G337" s="26">
        <v>43672</v>
      </c>
      <c r="H337" s="1" t="s">
        <v>387</v>
      </c>
      <c r="I337" s="1" t="s">
        <v>372</v>
      </c>
      <c r="J337" s="15" t="str">
        <f t="shared" si="33"/>
        <v/>
      </c>
      <c r="K337" s="15" t="str">
        <f>IF(AND(B337=100, OR(AND(E337='club records'!$B$6, F337&lt;='club records'!$C$6), AND(E337='club records'!$B$7, F337&lt;='club records'!$C$7), AND(E337='club records'!$B$8, F337&lt;='club records'!$C$8), AND(E337='club records'!$B$9, F337&lt;='club records'!$C$9), AND(E337='club records'!$B$10, F337&lt;='club records'!$C$10))), "CR", " ")</f>
        <v xml:space="preserve"> </v>
      </c>
      <c r="L337" s="15" t="str">
        <f>IF(AND(B337=200, OR(AND(E337='club records'!$B$11, F337&lt;='club records'!$C$11), AND(E337='club records'!$B$12, F337&lt;='club records'!$C$12), AND(E337='club records'!$B$13, F337&lt;='club records'!$C$13), AND(E337='club records'!$B$14, F337&lt;='club records'!$C$14), AND(E337='club records'!$B$15, F337&lt;='club records'!$C$15))), "CR", " ")</f>
        <v xml:space="preserve"> </v>
      </c>
      <c r="M337" s="15" t="str">
        <f>IF(AND(B337=300, OR(AND(E337='club records'!$B$16, F337&lt;='club records'!$C$16), AND(E337='club records'!$B$17, F337&lt;='club records'!$C$17))), "CR", " ")</f>
        <v xml:space="preserve"> </v>
      </c>
      <c r="N337" s="15" t="str">
        <f>IF(AND(B337=400, OR(AND(E337='club records'!$B$18, F337&lt;='club records'!$C$18), AND(E337='club records'!$B$19, F337&lt;='club records'!$C$19), AND(E337='club records'!$B$20, F337&lt;='club records'!$C$20), AND(E337='club records'!$B$21, F337&lt;='club records'!$C$21))), "CR", " ")</f>
        <v xml:space="preserve"> </v>
      </c>
      <c r="O337" s="15" t="str">
        <f>IF(AND(B337=800, OR(AND(E337='club records'!$B$22, F337&lt;='club records'!$C$22), AND(E337='club records'!$B$23, F337&lt;='club records'!$C$23), AND(E337='club records'!$B$24, F337&lt;='club records'!$C$24), AND(E337='club records'!$B$25, F337&lt;='club records'!$C$25), AND(E337='club records'!$B$26, F337&lt;='club records'!$C$26))), "CR", " ")</f>
        <v xml:space="preserve"> </v>
      </c>
      <c r="P337" s="15" t="str">
        <f>IF(AND(B337=1000, OR(AND(E337='club records'!$B$27, F337&lt;='club records'!$C$27), AND(E337='club records'!$B$28, F337&lt;='club records'!$C$28))), "CR", " ")</f>
        <v xml:space="preserve"> </v>
      </c>
      <c r="Q337" s="15" t="str">
        <f>IF(AND(B337=1500, OR(AND(E337='club records'!$B$29, F337&lt;='club records'!$C$29), AND(E337='club records'!$B$30, F337&lt;='club records'!$C$30), AND(E337='club records'!$B$31, F337&lt;='club records'!$C$31), AND(E337='club records'!$B$32, F337&lt;='club records'!$C$32), AND(E337='club records'!$B$33, F337&lt;='club records'!$C$33))), "CR", " ")</f>
        <v xml:space="preserve"> </v>
      </c>
      <c r="R337" s="15" t="str">
        <f>IF(AND(B337="1600 (Mile)",OR(AND(E337='club records'!$B$34,F337&lt;='club records'!$C$34),AND(E337='club records'!$B$35,F337&lt;='club records'!$C$35),AND(E337='club records'!$B$36,F337&lt;='club records'!$C$36),AND(E337='club records'!$B$37,F337&lt;='club records'!$C$37))),"CR"," ")</f>
        <v xml:space="preserve"> </v>
      </c>
      <c r="S337" s="15" t="str">
        <f>IF(AND(B337=3000, OR(AND(E337='club records'!$B$38, F337&lt;='club records'!$C$38), AND(E337='club records'!$B$39, F337&lt;='club records'!$C$39), AND(E337='club records'!$B$40, F337&lt;='club records'!$C$40), AND(E337='club records'!$B$41, F337&lt;='club records'!$C$41))), "CR", " ")</f>
        <v xml:space="preserve"> </v>
      </c>
      <c r="T337" s="15" t="str">
        <f>IF(AND(B337=5000, OR(AND(E337='club records'!$B$42, F337&lt;='club records'!$C$42), AND(E337='club records'!$B$43, F337&lt;='club records'!$C$43))), "CR", " ")</f>
        <v xml:space="preserve"> </v>
      </c>
      <c r="U337" s="14" t="str">
        <f>IF(AND(B337=10000, OR(AND(E337='club records'!$B$44, F337&lt;='club records'!$C$44), AND(E337='club records'!$B$45, F337&lt;='club records'!$C$45))), "CR", " ")</f>
        <v xml:space="preserve"> </v>
      </c>
      <c r="V337" s="14" t="str">
        <f>IF(AND(B337="high jump", OR(AND(E337='club records'!$F$1, F337&gt;='club records'!$G$1), AND(E337='club records'!$F$2, F337&gt;='club records'!$G$2), AND(E337='club records'!$F$3, F337&gt;='club records'!$G$3), AND(E337='club records'!$F$4, F337&gt;='club records'!$G$4), AND(E337='club records'!$F$5, F337&gt;='club records'!$G$5))), "CR", " ")</f>
        <v xml:space="preserve"> </v>
      </c>
      <c r="W337" s="14" t="str">
        <f>IF(AND(B337="long jump", OR(AND(E337='club records'!$F$6, F337&gt;='club records'!$G$6), AND(E337='club records'!$F$7, F337&gt;='club records'!$G$7), AND(E337='club records'!$F$8, F337&gt;='club records'!$G$8), AND(E337='club records'!$F$9, F337&gt;='club records'!$G$9), AND(E337='club records'!$F$10, F337&gt;='club records'!$G$10))), "CR", " ")</f>
        <v xml:space="preserve"> </v>
      </c>
      <c r="X337" s="14" t="str">
        <f>IF(AND(B337="triple jump", OR(AND(E337='club records'!$F$11, F337&gt;='club records'!$G$11), AND(E337='club records'!$F$12, F337&gt;='club records'!$G$12), AND(E337='club records'!$F$13, F337&gt;='club records'!$G$13), AND(E337='club records'!$F$14, F337&gt;='club records'!$G$14), AND(E337='club records'!$F$15, F337&gt;='club records'!$G$15))), "CR", " ")</f>
        <v xml:space="preserve"> </v>
      </c>
      <c r="Y337" s="14" t="str">
        <f>IF(AND(B337="pole vault", OR(AND(E337='club records'!$F$16, F337&gt;='club records'!$G$16), AND(E337='club records'!$F$17, F337&gt;='club records'!$G$17), AND(E337='club records'!$F$18, F337&gt;='club records'!$G$18), AND(E337='club records'!$F$19, F337&gt;='club records'!$G$19), AND(E337='club records'!$F$20, F337&gt;='club records'!$G$20))), "CR", " ")</f>
        <v xml:space="preserve"> </v>
      </c>
      <c r="Z337" s="14" t="str">
        <f>IF(AND(B337="discus 1", E337='club records'!$F$21, F337&gt;='club records'!$G$21), "CR", " ")</f>
        <v xml:space="preserve"> </v>
      </c>
      <c r="AA337" s="14" t="str">
        <f>IF(AND(B337="discus 1.25", E337='club records'!$F$22, F337&gt;='club records'!$G$22), "CR", " ")</f>
        <v xml:space="preserve"> </v>
      </c>
      <c r="AB337" s="14" t="str">
        <f>IF(AND(B337="discus 1.5", E337='club records'!$F$23, F337&gt;='club records'!$G$23), "CR", " ")</f>
        <v xml:space="preserve"> </v>
      </c>
      <c r="AC337" s="14" t="str">
        <f>IF(AND(B337="discus 1.75", E337='club records'!$F$24, F337&gt;='club records'!$G$24), "CR", " ")</f>
        <v xml:space="preserve"> </v>
      </c>
      <c r="AD337" s="14" t="str">
        <f>IF(AND(B337="discus 2", E337='club records'!$F$25, F337&gt;='club records'!$G$25), "CR", " ")</f>
        <v xml:space="preserve"> </v>
      </c>
      <c r="AE337" s="14" t="str">
        <f>IF(AND(B337="hammer 4", E337='club records'!$F$27, F337&gt;='club records'!$G$27), "CR", " ")</f>
        <v xml:space="preserve"> </v>
      </c>
      <c r="AF337" s="14" t="str">
        <f>IF(AND(B337="hammer 5", E337='club records'!$F$28, F337&gt;='club records'!$G$28), "CR", " ")</f>
        <v xml:space="preserve"> </v>
      </c>
      <c r="AG337" s="14" t="str">
        <f>IF(AND(B337="hammer 6", E337='club records'!$F$29, F337&gt;='club records'!$G$29), "CR", " ")</f>
        <v xml:space="preserve"> </v>
      </c>
      <c r="AH337" s="14" t="str">
        <f>IF(AND(B337="hammer 7.26", E337='club records'!$F$30, F337&gt;='club records'!$G$30), "CR", " ")</f>
        <v xml:space="preserve"> </v>
      </c>
      <c r="AI337" s="14" t="str">
        <f>IF(AND(B337="javelin 400", E337='club records'!$F$31, F337&gt;='club records'!$G$31), "CR", " ")</f>
        <v xml:space="preserve"> </v>
      </c>
      <c r="AJ337" s="14" t="str">
        <f>IF(AND(B337="javelin 600", E337='club records'!$F$32, F337&gt;='club records'!$G$32), "CR", " ")</f>
        <v xml:space="preserve"> </v>
      </c>
      <c r="AK337" s="14" t="str">
        <f>IF(AND(B337="javelin 700", E337='club records'!$F$33, F337&gt;='club records'!$G$33), "CR", " ")</f>
        <v xml:space="preserve"> </v>
      </c>
      <c r="AL337" s="14" t="str">
        <f>IF(AND(B337="javelin 800", OR(AND(E337='club records'!$F$34, F337&gt;='club records'!$G$34), AND(E337='club records'!$F$35, F337&gt;='club records'!$G$35))), "CR", " ")</f>
        <v xml:space="preserve"> </v>
      </c>
      <c r="AM337" s="14" t="str">
        <f>IF(AND(B337="shot 3", E337='club records'!$F$36, F337&gt;='club records'!$G$36), "CR", " ")</f>
        <v xml:space="preserve"> </v>
      </c>
      <c r="AN337" s="14" t="str">
        <f>IF(AND(B337="shot 4", E337='club records'!$F$37, F337&gt;='club records'!$G$37), "CR", " ")</f>
        <v xml:space="preserve"> </v>
      </c>
      <c r="AO337" s="14" t="str">
        <f>IF(AND(B337="shot 5", E337='club records'!$F$38, F337&gt;='club records'!$G$38), "CR", " ")</f>
        <v xml:space="preserve"> </v>
      </c>
      <c r="AP337" s="14" t="str">
        <f>IF(AND(B337="shot 6", E337='club records'!$F$39, F337&gt;='club records'!$G$39), "CR", " ")</f>
        <v xml:space="preserve"> </v>
      </c>
      <c r="AQ337" s="14" t="str">
        <f>IF(AND(B337="shot 7.26", E337='club records'!$F$40, F337&gt;='club records'!$G$40), "CR", " ")</f>
        <v xml:space="preserve"> </v>
      </c>
      <c r="AR337" s="14" t="str">
        <f>IF(AND(B337="60H",OR(AND(E337='club records'!$J$1,F337&lt;='club records'!$K$1),AND(E337='club records'!$J$2,F337&lt;='club records'!$K$2),AND(E337='club records'!$J$3,F337&lt;='club records'!$K$3),AND(E337='club records'!$J$4,F337&lt;='club records'!$K$4),AND(E337='club records'!$J$5,F337&lt;='club records'!$K$5))),"CR"," ")</f>
        <v xml:space="preserve"> </v>
      </c>
      <c r="AS337" s="14" t="str">
        <f>IF(AND(B337="75H", AND(E337='club records'!$J$6, F337&lt;='club records'!$K$6)), "CR", " ")</f>
        <v xml:space="preserve"> </v>
      </c>
      <c r="AT337" s="14" t="str">
        <f>IF(AND(B337="80H", AND(E337='club records'!$J$7, F337&lt;='club records'!$K$7)), "CR", " ")</f>
        <v xml:space="preserve"> </v>
      </c>
      <c r="AU337" s="14" t="str">
        <f>IF(AND(B337="100H", AND(E337='club records'!$J$8, F337&lt;='club records'!$K$8)), "CR", " ")</f>
        <v xml:space="preserve"> </v>
      </c>
      <c r="AV337" s="14" t="str">
        <f>IF(AND(B337="110H", OR(AND(E337='club records'!$J$9, F337&lt;='club records'!$K$9), AND(E337='club records'!$J$10, F337&lt;='club records'!$K$10))), "CR", " ")</f>
        <v xml:space="preserve"> </v>
      </c>
      <c r="AW337" s="14" t="str">
        <f>IF(AND(B337="400H", OR(AND(E337='club records'!$J$11, F337&lt;='club records'!$K$11), AND(E337='club records'!$J$12, F337&lt;='club records'!$K$12), AND(E337='club records'!$J$13, F337&lt;='club records'!$K$13), AND(E337='club records'!$J$14, F337&lt;='club records'!$K$14))), "CR", " ")</f>
        <v xml:space="preserve"> </v>
      </c>
      <c r="AX337" s="14" t="str">
        <f>IF(AND(B337="1500SC", AND(E337='club records'!$J$15, F337&lt;='club records'!$K$15)), "CR", " ")</f>
        <v xml:space="preserve"> </v>
      </c>
      <c r="AY337" s="14" t="str">
        <f>IF(AND(B337="2000SC", OR(AND(E337='club records'!$J$17, F337&lt;='club records'!$K$17), AND(E337='club records'!$J$18, F337&lt;='club records'!$K$18))), "CR", " ")</f>
        <v xml:space="preserve"> </v>
      </c>
      <c r="AZ337" s="14" t="str">
        <f>IF(AND(B337="3000SC", OR(AND(E337='club records'!$J$20, F337&lt;='club records'!$K$20), AND(E337='club records'!$J$21, F337&lt;='club records'!$K$21))), "CR", " ")</f>
        <v xml:space="preserve"> </v>
      </c>
      <c r="BA337" s="15" t="str">
        <f>IF(AND(B337="4x100", OR(AND(E337='club records'!$N$1, F337&lt;='club records'!$O$1), AND(E337='club records'!$N$2, F337&lt;='club records'!$O$2), AND(E337='club records'!$N$3, F337&lt;='club records'!$O$3), AND(E337='club records'!$N$4, F337&lt;='club records'!$O$4), AND(E337='club records'!$N$5, F337&lt;='club records'!$O$5))), "CR", " ")</f>
        <v xml:space="preserve"> </v>
      </c>
      <c r="BB337" s="15" t="str">
        <f>IF(AND(B337="4x200", OR(AND(E337='club records'!$N$6, F337&lt;='club records'!$O$6), AND(E337='club records'!$N$7, F337&lt;='club records'!$O$7), AND(E337='club records'!$N$8, F337&lt;='club records'!$O$8), AND(E337='club records'!$N$9, F337&lt;='club records'!$O$9), AND(E337='club records'!$N$10, F337&lt;='club records'!$O$10))), "CR", " ")</f>
        <v xml:space="preserve"> </v>
      </c>
      <c r="BC337" s="15" t="str">
        <f>IF(AND(B337="4x300", AND(E337='club records'!$N$11, F337&lt;='club records'!$O$11)), "CR", " ")</f>
        <v xml:space="preserve"> </v>
      </c>
      <c r="BD337" s="15" t="str">
        <f>IF(AND(B337="4x400", OR(AND(E337='club records'!$N$12, F337&lt;='club records'!$O$12), AND(E337='club records'!$N$13, F337&lt;='club records'!$O$13), AND(E337='club records'!$N$14, F337&lt;='club records'!$O$14), AND(E337='club records'!$N$15, F337&lt;='club records'!$O$15))), "CR", " ")</f>
        <v xml:space="preserve"> </v>
      </c>
      <c r="BE337" s="15" t="str">
        <f>IF(AND(B337="3x800", OR(AND(E337='club records'!$N$16, F337&lt;='club records'!$O$16), AND(E337='club records'!$N$17, F337&lt;='club records'!$O$17), AND(E337='club records'!$N$18, F337&lt;='club records'!$O$18))), "CR", " ")</f>
        <v xml:space="preserve"> </v>
      </c>
      <c r="BF337" s="15" t="str">
        <f>IF(AND(B337="pentathlon", OR(AND(E337='club records'!$N$21, F337&gt;='club records'!$O$21), AND(E337='club records'!$N$22, F337&gt;='club records'!$O$22),AND(E337='club records'!$N$23, F337&gt;='club records'!$O$23),AND(E337='club records'!$N$24, F337&gt;='club records'!$O$24))), "CR", " ")</f>
        <v xml:space="preserve"> </v>
      </c>
      <c r="BG337" s="15" t="str">
        <f>IF(AND(B337="heptathlon", OR(AND(E337='club records'!$N$26, F337&gt;='club records'!$O$26), AND(E337='club records'!$N$27, F337&gt;='club records'!$O$27))), "CR", " ")</f>
        <v xml:space="preserve"> </v>
      </c>
      <c r="BH337" s="15" t="str">
        <f>IF(AND(B337="decathlon", OR(AND(E337='club records'!$N$29, F337&gt;='club records'!$O$29), AND(E337='club records'!$N$30, F337&gt;='club records'!$O$30),AND(E337='club records'!$N$31, F337&gt;='club records'!$O$31))), "CR", " ")</f>
        <v xml:space="preserve"> </v>
      </c>
    </row>
    <row r="338" spans="1:60" ht="14.5" x14ac:dyDescent="0.35">
      <c r="A338" s="1" t="str">
        <f t="shared" si="32"/>
        <v>U20</v>
      </c>
      <c r="B338" s="2">
        <v>1500</v>
      </c>
      <c r="C338" s="1" t="s">
        <v>171</v>
      </c>
      <c r="D338" s="1" t="s">
        <v>172</v>
      </c>
      <c r="E338" s="19" t="s">
        <v>12</v>
      </c>
      <c r="F338" s="20" t="s">
        <v>423</v>
      </c>
      <c r="G338" s="27" t="s">
        <v>421</v>
      </c>
      <c r="H338" s="1" t="s">
        <v>422</v>
      </c>
      <c r="J338" s="15" t="str">
        <f t="shared" si="33"/>
        <v/>
      </c>
      <c r="K338" s="15" t="str">
        <f>IF(AND(B338=100, OR(AND(E338='club records'!$B$6, F338&lt;='club records'!$C$6), AND(E338='club records'!$B$7, F338&lt;='club records'!$C$7), AND(E338='club records'!$B$8, F338&lt;='club records'!$C$8), AND(E338='club records'!$B$9, F338&lt;='club records'!$C$9), AND(E338='club records'!$B$10, F338&lt;='club records'!$C$10))), "CR", " ")</f>
        <v xml:space="preserve"> </v>
      </c>
      <c r="L338" s="15" t="str">
        <f>IF(AND(B338=200, OR(AND(E338='club records'!$B$11, F338&lt;='club records'!$C$11), AND(E338='club records'!$B$12, F338&lt;='club records'!$C$12), AND(E338='club records'!$B$13, F338&lt;='club records'!$C$13), AND(E338='club records'!$B$14, F338&lt;='club records'!$C$14), AND(E338='club records'!$B$15, F338&lt;='club records'!$C$15))), "CR", " ")</f>
        <v xml:space="preserve"> </v>
      </c>
      <c r="M338" s="15" t="str">
        <f>IF(AND(B338=300, OR(AND(E338='club records'!$B$16, F338&lt;='club records'!$C$16), AND(E338='club records'!$B$17, F338&lt;='club records'!$C$17))), "CR", " ")</f>
        <v xml:space="preserve"> </v>
      </c>
      <c r="N338" s="15" t="str">
        <f>IF(AND(B338=400, OR(AND(E338='club records'!$B$18, F338&lt;='club records'!$C$18), AND(E338='club records'!$B$19, F338&lt;='club records'!$C$19), AND(E338='club records'!$B$20, F338&lt;='club records'!$C$20), AND(E338='club records'!$B$21, F338&lt;='club records'!$C$21))), "CR", " ")</f>
        <v xml:space="preserve"> </v>
      </c>
      <c r="O338" s="15" t="str">
        <f>IF(AND(B338=800, OR(AND(E338='club records'!$B$22, F338&lt;='club records'!$C$22), AND(E338='club records'!$B$23, F338&lt;='club records'!$C$23), AND(E338='club records'!$B$24, F338&lt;='club records'!$C$24), AND(E338='club records'!$B$25, F338&lt;='club records'!$C$25), AND(E338='club records'!$B$26, F338&lt;='club records'!$C$26))), "CR", " ")</f>
        <v xml:space="preserve"> </v>
      </c>
      <c r="P338" s="15" t="str">
        <f>IF(AND(B338=1000, OR(AND(E338='club records'!$B$27, F338&lt;='club records'!$C$27), AND(E338='club records'!$B$28, F338&lt;='club records'!$C$28))), "CR", " ")</f>
        <v xml:space="preserve"> </v>
      </c>
      <c r="Q338" s="15" t="str">
        <f>IF(AND(B338=1500, OR(AND(E338='club records'!$B$29, F338&lt;='club records'!$C$29), AND(E338='club records'!$B$30, F338&lt;='club records'!$C$30), AND(E338='club records'!$B$31, F338&lt;='club records'!$C$31), AND(E338='club records'!$B$32, F338&lt;='club records'!$C$32), AND(E338='club records'!$B$33, F338&lt;='club records'!$C$33))), "CR", " ")</f>
        <v xml:space="preserve"> </v>
      </c>
      <c r="R338" s="15" t="str">
        <f>IF(AND(B338="1600 (Mile)",OR(AND(E338='club records'!$B$34,F338&lt;='club records'!$C$34),AND(E338='club records'!$B$35,F338&lt;='club records'!$C$35),AND(E338='club records'!$B$36,F338&lt;='club records'!$C$36),AND(E338='club records'!$B$37,F338&lt;='club records'!$C$37))),"CR"," ")</f>
        <v xml:space="preserve"> </v>
      </c>
      <c r="S338" s="15" t="str">
        <f>IF(AND(B338=3000, OR(AND(E338='club records'!$B$38, F338&lt;='club records'!$C$38), AND(E338='club records'!$B$39, F338&lt;='club records'!$C$39), AND(E338='club records'!$B$40, F338&lt;='club records'!$C$40), AND(E338='club records'!$B$41, F338&lt;='club records'!$C$41))), "CR", " ")</f>
        <v xml:space="preserve"> </v>
      </c>
      <c r="T338" s="15" t="str">
        <f>IF(AND(B338=5000, OR(AND(E338='club records'!$B$42, F338&lt;='club records'!$C$42), AND(E338='club records'!$B$43, F338&lt;='club records'!$C$43))), "CR", " ")</f>
        <v xml:space="preserve"> </v>
      </c>
      <c r="U338" s="14" t="str">
        <f>IF(AND(B338=10000, OR(AND(E338='club records'!$B$44, F338&lt;='club records'!$C$44), AND(E338='club records'!$B$45, F338&lt;='club records'!$C$45))), "CR", " ")</f>
        <v xml:space="preserve"> </v>
      </c>
      <c r="V338" s="14" t="str">
        <f>IF(AND(B338="high jump", OR(AND(E338='club records'!$F$1, F338&gt;='club records'!$G$1), AND(E338='club records'!$F$2, F338&gt;='club records'!$G$2), AND(E338='club records'!$F$3, F338&gt;='club records'!$G$3), AND(E338='club records'!$F$4, F338&gt;='club records'!$G$4), AND(E338='club records'!$F$5, F338&gt;='club records'!$G$5))), "CR", " ")</f>
        <v xml:space="preserve"> </v>
      </c>
      <c r="W338" s="14" t="str">
        <f>IF(AND(B338="long jump", OR(AND(E338='club records'!$F$6, F338&gt;='club records'!$G$6), AND(E338='club records'!$F$7, F338&gt;='club records'!$G$7), AND(E338='club records'!$F$8, F338&gt;='club records'!$G$8), AND(E338='club records'!$F$9, F338&gt;='club records'!$G$9), AND(E338='club records'!$F$10, F338&gt;='club records'!$G$10))), "CR", " ")</f>
        <v xml:space="preserve"> </v>
      </c>
      <c r="X338" s="14" t="str">
        <f>IF(AND(B338="triple jump", OR(AND(E338='club records'!$F$11, F338&gt;='club records'!$G$11), AND(E338='club records'!$F$12, F338&gt;='club records'!$G$12), AND(E338='club records'!$F$13, F338&gt;='club records'!$G$13), AND(E338='club records'!$F$14, F338&gt;='club records'!$G$14), AND(E338='club records'!$F$15, F338&gt;='club records'!$G$15))), "CR", " ")</f>
        <v xml:space="preserve"> </v>
      </c>
      <c r="Y338" s="14" t="str">
        <f>IF(AND(B338="pole vault", OR(AND(E338='club records'!$F$16, F338&gt;='club records'!$G$16), AND(E338='club records'!$F$17, F338&gt;='club records'!$G$17), AND(E338='club records'!$F$18, F338&gt;='club records'!$G$18), AND(E338='club records'!$F$19, F338&gt;='club records'!$G$19), AND(E338='club records'!$F$20, F338&gt;='club records'!$G$20))), "CR", " ")</f>
        <v xml:space="preserve"> </v>
      </c>
      <c r="Z338" s="14" t="str">
        <f>IF(AND(B338="discus 1", E338='club records'!$F$21, F338&gt;='club records'!$G$21), "CR", " ")</f>
        <v xml:space="preserve"> </v>
      </c>
      <c r="AA338" s="14" t="str">
        <f>IF(AND(B338="discus 1.25", E338='club records'!$F$22, F338&gt;='club records'!$G$22), "CR", " ")</f>
        <v xml:space="preserve"> </v>
      </c>
      <c r="AB338" s="14" t="str">
        <f>IF(AND(B338="discus 1.5", E338='club records'!$F$23, F338&gt;='club records'!$G$23), "CR", " ")</f>
        <v xml:space="preserve"> </v>
      </c>
      <c r="AC338" s="14" t="str">
        <f>IF(AND(B338="discus 1.75", E338='club records'!$F$24, F338&gt;='club records'!$G$24), "CR", " ")</f>
        <v xml:space="preserve"> </v>
      </c>
      <c r="AD338" s="14" t="str">
        <f>IF(AND(B338="discus 2", E338='club records'!$F$25, F338&gt;='club records'!$G$25), "CR", " ")</f>
        <v xml:space="preserve"> </v>
      </c>
      <c r="AE338" s="14" t="str">
        <f>IF(AND(B338="hammer 4", E338='club records'!$F$27, F338&gt;='club records'!$G$27), "CR", " ")</f>
        <v xml:space="preserve"> </v>
      </c>
      <c r="AF338" s="14" t="str">
        <f>IF(AND(B338="hammer 5", E338='club records'!$F$28, F338&gt;='club records'!$G$28), "CR", " ")</f>
        <v xml:space="preserve"> </v>
      </c>
      <c r="AG338" s="14" t="str">
        <f>IF(AND(B338="hammer 6", E338='club records'!$F$29, F338&gt;='club records'!$G$29), "CR", " ")</f>
        <v xml:space="preserve"> </v>
      </c>
      <c r="AH338" s="14" t="str">
        <f>IF(AND(B338="hammer 7.26", E338='club records'!$F$30, F338&gt;='club records'!$G$30), "CR", " ")</f>
        <v xml:space="preserve"> </v>
      </c>
      <c r="AI338" s="14" t="str">
        <f>IF(AND(B338="javelin 400", E338='club records'!$F$31, F338&gt;='club records'!$G$31), "CR", " ")</f>
        <v xml:space="preserve"> </v>
      </c>
      <c r="AJ338" s="14" t="str">
        <f>IF(AND(B338="javelin 600", E338='club records'!$F$32, F338&gt;='club records'!$G$32), "CR", " ")</f>
        <v xml:space="preserve"> </v>
      </c>
      <c r="AK338" s="14" t="str">
        <f>IF(AND(B338="javelin 700", E338='club records'!$F$33, F338&gt;='club records'!$G$33), "CR", " ")</f>
        <v xml:space="preserve"> </v>
      </c>
      <c r="AL338" s="14" t="str">
        <f>IF(AND(B338="javelin 800", OR(AND(E338='club records'!$F$34, F338&gt;='club records'!$G$34), AND(E338='club records'!$F$35, F338&gt;='club records'!$G$35))), "CR", " ")</f>
        <v xml:space="preserve"> </v>
      </c>
      <c r="AM338" s="14" t="str">
        <f>IF(AND(B338="shot 3", E338='club records'!$F$36, F338&gt;='club records'!$G$36), "CR", " ")</f>
        <v xml:space="preserve"> </v>
      </c>
      <c r="AN338" s="14" t="str">
        <f>IF(AND(B338="shot 4", E338='club records'!$F$37, F338&gt;='club records'!$G$37), "CR", " ")</f>
        <v xml:space="preserve"> </v>
      </c>
      <c r="AO338" s="14" t="str">
        <f>IF(AND(B338="shot 5", E338='club records'!$F$38, F338&gt;='club records'!$G$38), "CR", " ")</f>
        <v xml:space="preserve"> </v>
      </c>
      <c r="AP338" s="14" t="str">
        <f>IF(AND(B338="shot 6", E338='club records'!$F$39, F338&gt;='club records'!$G$39), "CR", " ")</f>
        <v xml:space="preserve"> </v>
      </c>
      <c r="AQ338" s="14" t="str">
        <f>IF(AND(B338="shot 7.26", E338='club records'!$F$40, F338&gt;='club records'!$G$40), "CR", " ")</f>
        <v xml:space="preserve"> </v>
      </c>
      <c r="AR338" s="14" t="str">
        <f>IF(AND(B338="60H",OR(AND(E338='club records'!$J$1,F338&lt;='club records'!$K$1),AND(E338='club records'!$J$2,F338&lt;='club records'!$K$2),AND(E338='club records'!$J$3,F338&lt;='club records'!$K$3),AND(E338='club records'!$J$4,F338&lt;='club records'!$K$4),AND(E338='club records'!$J$5,F338&lt;='club records'!$K$5))),"CR"," ")</f>
        <v xml:space="preserve"> </v>
      </c>
      <c r="AS338" s="14" t="str">
        <f>IF(AND(B338="75H", AND(E338='club records'!$J$6, F338&lt;='club records'!$K$6)), "CR", " ")</f>
        <v xml:space="preserve"> </v>
      </c>
      <c r="AT338" s="14" t="str">
        <f>IF(AND(B338="80H", AND(E338='club records'!$J$7, F338&lt;='club records'!$K$7)), "CR", " ")</f>
        <v xml:space="preserve"> </v>
      </c>
      <c r="AU338" s="14" t="str">
        <f>IF(AND(B338="100H", AND(E338='club records'!$J$8, F338&lt;='club records'!$K$8)), "CR", " ")</f>
        <v xml:space="preserve"> </v>
      </c>
      <c r="AV338" s="14" t="str">
        <f>IF(AND(B338="110H", OR(AND(E338='club records'!$J$9, F338&lt;='club records'!$K$9), AND(E338='club records'!$J$10, F338&lt;='club records'!$K$10))), "CR", " ")</f>
        <v xml:space="preserve"> </v>
      </c>
      <c r="AW338" s="14" t="str">
        <f>IF(AND(B338="400H", OR(AND(E338='club records'!$J$11, F338&lt;='club records'!$K$11), AND(E338='club records'!$J$12, F338&lt;='club records'!$K$12), AND(E338='club records'!$J$13, F338&lt;='club records'!$K$13), AND(E338='club records'!$J$14, F338&lt;='club records'!$K$14))), "CR", " ")</f>
        <v xml:space="preserve"> </v>
      </c>
      <c r="AX338" s="14" t="str">
        <f>IF(AND(B338="1500SC", AND(E338='club records'!$J$15, F338&lt;='club records'!$K$15)), "CR", " ")</f>
        <v xml:space="preserve"> </v>
      </c>
      <c r="AY338" s="14" t="str">
        <f>IF(AND(B338="2000SC", OR(AND(E338='club records'!$J$17, F338&lt;='club records'!$K$17), AND(E338='club records'!$J$18, F338&lt;='club records'!$K$18))), "CR", " ")</f>
        <v xml:space="preserve"> </v>
      </c>
      <c r="AZ338" s="14" t="str">
        <f>IF(AND(B338="3000SC", OR(AND(E338='club records'!$J$20, F338&lt;='club records'!$K$20), AND(E338='club records'!$J$21, F338&lt;='club records'!$K$21))), "CR", " ")</f>
        <v xml:space="preserve"> </v>
      </c>
      <c r="BA338" s="15" t="str">
        <f>IF(AND(B338="4x100", OR(AND(E338='club records'!$N$1, F338&lt;='club records'!$O$1), AND(E338='club records'!$N$2, F338&lt;='club records'!$O$2), AND(E338='club records'!$N$3, F338&lt;='club records'!$O$3), AND(E338='club records'!$N$4, F338&lt;='club records'!$O$4), AND(E338='club records'!$N$5, F338&lt;='club records'!$O$5))), "CR", " ")</f>
        <v xml:space="preserve"> </v>
      </c>
      <c r="BB338" s="15" t="str">
        <f>IF(AND(B338="4x200", OR(AND(E338='club records'!$N$6, F338&lt;='club records'!$O$6), AND(E338='club records'!$N$7, F338&lt;='club records'!$O$7), AND(E338='club records'!$N$8, F338&lt;='club records'!$O$8), AND(E338='club records'!$N$9, F338&lt;='club records'!$O$9), AND(E338='club records'!$N$10, F338&lt;='club records'!$O$10))), "CR", " ")</f>
        <v xml:space="preserve"> </v>
      </c>
      <c r="BC338" s="15" t="str">
        <f>IF(AND(B338="4x300", AND(E338='club records'!$N$11, F338&lt;='club records'!$O$11)), "CR", " ")</f>
        <v xml:space="preserve"> </v>
      </c>
      <c r="BD338" s="15" t="str">
        <f>IF(AND(B338="4x400", OR(AND(E338='club records'!$N$12, F338&lt;='club records'!$O$12), AND(E338='club records'!$N$13, F338&lt;='club records'!$O$13), AND(E338='club records'!$N$14, F338&lt;='club records'!$O$14), AND(E338='club records'!$N$15, F338&lt;='club records'!$O$15))), "CR", " ")</f>
        <v xml:space="preserve"> </v>
      </c>
      <c r="BE338" s="15" t="str">
        <f>IF(AND(B338="3x800", OR(AND(E338='club records'!$N$16, F338&lt;='club records'!$O$16), AND(E338='club records'!$N$17, F338&lt;='club records'!$O$17), AND(E338='club records'!$N$18, F338&lt;='club records'!$O$18))), "CR", " ")</f>
        <v xml:space="preserve"> </v>
      </c>
      <c r="BF338" s="15" t="str">
        <f>IF(AND(B338="pentathlon", OR(AND(E338='club records'!$N$21, F338&gt;='club records'!$O$21), AND(E338='club records'!$N$22, F338&gt;='club records'!$O$22),AND(E338='club records'!$N$23, F338&gt;='club records'!$O$23),AND(E338='club records'!$N$24, F338&gt;='club records'!$O$24))), "CR", " ")</f>
        <v xml:space="preserve"> </v>
      </c>
      <c r="BG338" s="15" t="str">
        <f>IF(AND(B338="heptathlon", OR(AND(E338='club records'!$N$26, F338&gt;='club records'!$O$26), AND(E338='club records'!$N$27, F338&gt;='club records'!$O$27))), "CR", " ")</f>
        <v xml:space="preserve"> </v>
      </c>
      <c r="BH338" s="15" t="str">
        <f>IF(AND(B338="decathlon", OR(AND(E338='club records'!$N$29, F338&gt;='club records'!$O$29), AND(E338='club records'!$N$30, F338&gt;='club records'!$O$30),AND(E338='club records'!$N$31, F338&gt;='club records'!$O$31))), "CR", " ")</f>
        <v xml:space="preserve"> </v>
      </c>
    </row>
    <row r="339" spans="1:60" ht="14.5" x14ac:dyDescent="0.35">
      <c r="A339" s="1" t="str">
        <f t="shared" si="32"/>
        <v>U20</v>
      </c>
      <c r="B339" s="18" t="s">
        <v>222</v>
      </c>
      <c r="C339" s="4" t="s">
        <v>171</v>
      </c>
      <c r="D339" s="4" t="s">
        <v>172</v>
      </c>
      <c r="E339" s="22" t="s">
        <v>12</v>
      </c>
      <c r="F339" s="23">
        <v>14.16</v>
      </c>
      <c r="G339" s="29">
        <v>43611</v>
      </c>
      <c r="H339" s="4" t="s">
        <v>332</v>
      </c>
      <c r="I339" s="4" t="s">
        <v>369</v>
      </c>
      <c r="J339" s="15" t="str">
        <f t="shared" si="33"/>
        <v>***CLUB RECORD***</v>
      </c>
      <c r="K339" s="15" t="str">
        <f>IF(AND(B339=100, OR(AND(E339='club records'!$B$6, F339&lt;='club records'!$C$6), AND(E339='club records'!$B$7, F339&lt;='club records'!$C$7), AND(E339='club records'!$B$8, F339&lt;='club records'!$C$8), AND(E339='club records'!$B$9, F339&lt;='club records'!$C$9), AND(E339='club records'!$B$10, F339&lt;='club records'!$C$10))), "CR", " ")</f>
        <v xml:space="preserve"> </v>
      </c>
      <c r="L339" s="15" t="str">
        <f>IF(AND(B339=200, OR(AND(E339='club records'!$B$11, F339&lt;='club records'!$C$11), AND(E339='club records'!$B$12, F339&lt;='club records'!$C$12), AND(E339='club records'!$B$13, F339&lt;='club records'!$C$13), AND(E339='club records'!$B$14, F339&lt;='club records'!$C$14), AND(E339='club records'!$B$15, F339&lt;='club records'!$C$15))), "CR", " ")</f>
        <v xml:space="preserve"> </v>
      </c>
      <c r="M339" s="15" t="str">
        <f>IF(AND(B339=300, OR(AND(E339='club records'!$B$16, F339&lt;='club records'!$C$16), AND(E339='club records'!$B$17, F339&lt;='club records'!$C$17))), "CR", " ")</f>
        <v xml:space="preserve"> </v>
      </c>
      <c r="N339" s="15" t="str">
        <f>IF(AND(B339=400, OR(AND(E339='club records'!$B$18, F339&lt;='club records'!$C$18), AND(E339='club records'!$B$19, F339&lt;='club records'!$C$19), AND(E339='club records'!$B$20, F339&lt;='club records'!$C$20), AND(E339='club records'!$B$21, F339&lt;='club records'!$C$21))), "CR", " ")</f>
        <v xml:space="preserve"> </v>
      </c>
      <c r="O339" s="15" t="str">
        <f>IF(AND(B339=800, OR(AND(E339='club records'!$B$22, F339&lt;='club records'!$C$22), AND(E339='club records'!$B$23, F339&lt;='club records'!$C$23), AND(E339='club records'!$B$24, F339&lt;='club records'!$C$24), AND(E339='club records'!$B$25, F339&lt;='club records'!$C$25), AND(E339='club records'!$B$26, F339&lt;='club records'!$C$26))), "CR", " ")</f>
        <v xml:space="preserve"> </v>
      </c>
      <c r="P339" s="15" t="str">
        <f>IF(AND(B339=1000, OR(AND(E339='club records'!$B$27, F339&lt;='club records'!$C$27), AND(E339='club records'!$B$28, F339&lt;='club records'!$C$28))), "CR", " ")</f>
        <v xml:space="preserve"> </v>
      </c>
      <c r="Q339" s="15" t="str">
        <f>IF(AND(B339=1500, OR(AND(E339='club records'!$B$29, F339&lt;='club records'!$C$29), AND(E339='club records'!$B$30, F339&lt;='club records'!$C$30), AND(E339='club records'!$B$31, F339&lt;='club records'!$C$31), AND(E339='club records'!$B$32, F339&lt;='club records'!$C$32), AND(E339='club records'!$B$33, F339&lt;='club records'!$C$33))), "CR", " ")</f>
        <v xml:space="preserve"> </v>
      </c>
      <c r="R339" s="15" t="str">
        <f>IF(AND(B339="1600 (Mile)",OR(AND(E339='club records'!$B$34,F339&lt;='club records'!$C$34),AND(E339='club records'!$B$35,F339&lt;='club records'!$C$35),AND(E339='club records'!$B$36,F339&lt;='club records'!$C$36),AND(E339='club records'!$B$37,F339&lt;='club records'!$C$37))),"CR"," ")</f>
        <v xml:space="preserve"> </v>
      </c>
      <c r="S339" s="15" t="str">
        <f>IF(AND(B339=3000, OR(AND(E339='club records'!$B$38, F339&lt;='club records'!$C$38), AND(E339='club records'!$B$39, F339&lt;='club records'!$C$39), AND(E339='club records'!$B$40, F339&lt;='club records'!$C$40), AND(E339='club records'!$B$41, F339&lt;='club records'!$C$41))), "CR", " ")</f>
        <v xml:space="preserve"> </v>
      </c>
      <c r="T339" s="15" t="str">
        <f>IF(AND(B339=5000, OR(AND(E339='club records'!$B$42, F339&lt;='club records'!$C$42), AND(E339='club records'!$B$43, F339&lt;='club records'!$C$43))), "CR", " ")</f>
        <v xml:space="preserve"> </v>
      </c>
      <c r="U339" s="14" t="str">
        <f>IF(AND(B339=10000, OR(AND(E339='club records'!$B$44, F339&lt;='club records'!$C$44), AND(E339='club records'!$B$45, F339&lt;='club records'!$C$45))), "CR", " ")</f>
        <v xml:space="preserve"> </v>
      </c>
      <c r="V339" s="14" t="str">
        <f>IF(AND(B339="high jump", OR(AND(E339='club records'!$F$1, F339&gt;='club records'!$G$1), AND(E339='club records'!$F$2, F339&gt;='club records'!$G$2), AND(E339='club records'!$F$3, F339&gt;='club records'!$G$3), AND(E339='club records'!$F$4, F339&gt;='club records'!$G$4), AND(E339='club records'!$F$5, F339&gt;='club records'!$G$5))), "CR", " ")</f>
        <v xml:space="preserve"> </v>
      </c>
      <c r="W339" s="14" t="str">
        <f>IF(AND(B339="long jump", OR(AND(E339='club records'!$F$6, F339&gt;='club records'!$G$6), AND(E339='club records'!$F$7, F339&gt;='club records'!$G$7), AND(E339='club records'!$F$8, F339&gt;='club records'!$G$8), AND(E339='club records'!$F$9, F339&gt;='club records'!$G$9), AND(E339='club records'!$F$10, F339&gt;='club records'!$G$10))), "CR", " ")</f>
        <v xml:space="preserve"> </v>
      </c>
      <c r="X339" s="14" t="str">
        <f>IF(AND(B339="triple jump", OR(AND(E339='club records'!$F$11, F339&gt;='club records'!$G$11), AND(E339='club records'!$F$12, F339&gt;='club records'!$G$12), AND(E339='club records'!$F$13, F339&gt;='club records'!$G$13), AND(E339='club records'!$F$14, F339&gt;='club records'!$G$14), AND(E339='club records'!$F$15, F339&gt;='club records'!$G$15))), "CR", " ")</f>
        <v xml:space="preserve"> </v>
      </c>
      <c r="Y339" s="14" t="str">
        <f>IF(AND(B339="pole vault", OR(AND(E339='club records'!$F$16, F339&gt;='club records'!$G$16), AND(E339='club records'!$F$17, F339&gt;='club records'!$G$17), AND(E339='club records'!$F$18, F339&gt;='club records'!$G$18), AND(E339='club records'!$F$19, F339&gt;='club records'!$G$19), AND(E339='club records'!$F$20, F339&gt;='club records'!$G$20))), "CR", " ")</f>
        <v xml:space="preserve"> </v>
      </c>
      <c r="Z339" s="14" t="str">
        <f>IF(AND(B339="discus 1", E339='club records'!$F$21, F339&gt;='club records'!$G$21), "CR", " ")</f>
        <v xml:space="preserve"> </v>
      </c>
      <c r="AA339" s="14" t="str">
        <f>IF(AND(B339="discus 1.25", E339='club records'!$F$22, F339&gt;='club records'!$G$22), "CR", " ")</f>
        <v xml:space="preserve"> </v>
      </c>
      <c r="AB339" s="14" t="str">
        <f>IF(AND(B339="discus 1.5", E339='club records'!$F$23, F339&gt;='club records'!$G$23), "CR", " ")</f>
        <v xml:space="preserve"> </v>
      </c>
      <c r="AC339" s="14" t="str">
        <f>IF(AND(B339="discus 1.75", E339='club records'!$F$24, F339&gt;='club records'!$G$24), "CR", " ")</f>
        <v xml:space="preserve"> </v>
      </c>
      <c r="AD339" s="14" t="str">
        <f>IF(AND(B339="discus 2", E339='club records'!$F$25, F339&gt;='club records'!$G$25), "CR", " ")</f>
        <v xml:space="preserve"> </v>
      </c>
      <c r="AE339" s="14" t="str">
        <f>IF(AND(B339="hammer 4", E339='club records'!$F$27, F339&gt;='club records'!$G$27), "CR", " ")</f>
        <v xml:space="preserve"> </v>
      </c>
      <c r="AF339" s="14" t="str">
        <f>IF(AND(B339="hammer 5", E339='club records'!$F$28, F339&gt;='club records'!$G$28), "CR", " ")</f>
        <v xml:space="preserve"> </v>
      </c>
      <c r="AG339" s="14" t="str">
        <f>IF(AND(B339="hammer 6", E339='club records'!$F$29, F339&gt;='club records'!$G$29), "CR", " ")</f>
        <v xml:space="preserve"> </v>
      </c>
      <c r="AH339" s="14" t="str">
        <f>IF(AND(B339="hammer 7.26", E339='club records'!$F$30, F339&gt;='club records'!$G$30), "CR", " ")</f>
        <v xml:space="preserve"> </v>
      </c>
      <c r="AI339" s="14" t="str">
        <f>IF(AND(B339="javelin 400", E339='club records'!$F$31, F339&gt;='club records'!$G$31), "CR", " ")</f>
        <v xml:space="preserve"> </v>
      </c>
      <c r="AJ339" s="14" t="str">
        <f>IF(AND(B339="javelin 600", E339='club records'!$F$32, F339&gt;='club records'!$G$32), "CR", " ")</f>
        <v xml:space="preserve"> </v>
      </c>
      <c r="AK339" s="14" t="str">
        <f>IF(AND(B339="javelin 700", E339='club records'!$F$33, F339&gt;='club records'!$G$33), "CR", " ")</f>
        <v xml:space="preserve"> </v>
      </c>
      <c r="AL339" s="14" t="str">
        <f>IF(AND(B339="javelin 800", OR(AND(E339='club records'!$F$34, F339&gt;='club records'!$G$34), AND(E339='club records'!$F$35, F339&gt;='club records'!$G$35))), "CR", " ")</f>
        <v xml:space="preserve"> </v>
      </c>
      <c r="AM339" s="14" t="str">
        <f>IF(AND(B339="shot 3", E339='club records'!$F$36, F339&gt;='club records'!$G$36), "CR", " ")</f>
        <v xml:space="preserve"> </v>
      </c>
      <c r="AN339" s="14" t="str">
        <f>IF(AND(B339="shot 4", E339='club records'!$F$37, F339&gt;='club records'!$G$37), "CR", " ")</f>
        <v xml:space="preserve"> </v>
      </c>
      <c r="AO339" s="14" t="str">
        <f>IF(AND(B339="shot 5", E339='club records'!$F$38, F339&gt;='club records'!$G$38), "CR", " ")</f>
        <v xml:space="preserve"> </v>
      </c>
      <c r="AP339" s="14" t="str">
        <f>IF(AND(B339="shot 6", E339='club records'!$F$39, F339&gt;='club records'!$G$39), "CR", " ")</f>
        <v xml:space="preserve"> </v>
      </c>
      <c r="AQ339" s="14" t="str">
        <f>IF(AND(B339="shot 7.26", E339='club records'!$F$40, F339&gt;='club records'!$G$40), "CR", " ")</f>
        <v xml:space="preserve"> </v>
      </c>
      <c r="AR339" s="14" t="str">
        <f>IF(AND(B339="60H",OR(AND(E339='club records'!$J$1,F339&lt;='club records'!$K$1),AND(E339='club records'!$J$2,F339&lt;='club records'!$K$2),AND(E339='club records'!$J$3,F339&lt;='club records'!$K$3),AND(E339='club records'!$J$4,F339&lt;='club records'!$K$4),AND(E339='club records'!$J$5,F339&lt;='club records'!$K$5))),"CR"," ")</f>
        <v xml:space="preserve"> </v>
      </c>
      <c r="AS339" s="14" t="str">
        <f>IF(AND(B339="75H", AND(E339='club records'!$J$6, F339&lt;='club records'!$K$6)), "CR", " ")</f>
        <v xml:space="preserve"> </v>
      </c>
      <c r="AT339" s="14" t="str">
        <f>IF(AND(B339="80H", AND(E339='club records'!$J$7, F339&lt;='club records'!$K$7)), "CR", " ")</f>
        <v xml:space="preserve"> </v>
      </c>
      <c r="AU339" s="14" t="str">
        <f>IF(AND(B339="100H", AND(E339='club records'!$J$8, F339&lt;='club records'!$K$8)), "CR", " ")</f>
        <v xml:space="preserve"> </v>
      </c>
      <c r="AV339" s="14" t="str">
        <f>IF(AND(B339="110H", OR(AND(E339='club records'!$J$9, F339&lt;='club records'!$K$9), AND(E339='club records'!$J$10, F339&lt;='club records'!$K$10))), "CR", " ")</f>
        <v>CR</v>
      </c>
      <c r="AW339" s="14" t="str">
        <f>IF(AND(B339="400H", OR(AND(E339='club records'!$J$11, F339&lt;='club records'!$K$11), AND(E339='club records'!$J$12, F339&lt;='club records'!$K$12), AND(E339='club records'!$J$13, F339&lt;='club records'!$K$13), AND(E339='club records'!$J$14, F339&lt;='club records'!$K$14))), "CR", " ")</f>
        <v xml:space="preserve"> </v>
      </c>
      <c r="AX339" s="14" t="str">
        <f>IF(AND(B339="1500SC", AND(E339='club records'!$J$15, F339&lt;='club records'!$K$15)), "CR", " ")</f>
        <v xml:space="preserve"> </v>
      </c>
      <c r="AY339" s="14" t="str">
        <f>IF(AND(B339="2000SC", OR(AND(E339='club records'!$J$17, F339&lt;='club records'!$K$17), AND(E339='club records'!$J$18, F339&lt;='club records'!$K$18))), "CR", " ")</f>
        <v xml:space="preserve"> </v>
      </c>
      <c r="AZ339" s="14" t="str">
        <f>IF(AND(B339="3000SC", OR(AND(E339='club records'!$J$20, F339&lt;='club records'!$K$20), AND(E339='club records'!$J$21, F339&lt;='club records'!$K$21))), "CR", " ")</f>
        <v xml:space="preserve"> </v>
      </c>
      <c r="BA339" s="15" t="str">
        <f>IF(AND(B339="4x100", OR(AND(E339='club records'!$N$1, F339&lt;='club records'!$O$1), AND(E339='club records'!$N$2, F339&lt;='club records'!$O$2), AND(E339='club records'!$N$3, F339&lt;='club records'!$O$3), AND(E339='club records'!$N$4, F339&lt;='club records'!$O$4), AND(E339='club records'!$N$5, F339&lt;='club records'!$O$5))), "CR", " ")</f>
        <v xml:space="preserve"> </v>
      </c>
      <c r="BB339" s="15" t="str">
        <f>IF(AND(B339="4x200", OR(AND(E339='club records'!$N$6, F339&lt;='club records'!$O$6), AND(E339='club records'!$N$7, F339&lt;='club records'!$O$7), AND(E339='club records'!$N$8, F339&lt;='club records'!$O$8), AND(E339='club records'!$N$9, F339&lt;='club records'!$O$9), AND(E339='club records'!$N$10, F339&lt;='club records'!$O$10))), "CR", " ")</f>
        <v xml:space="preserve"> </v>
      </c>
      <c r="BC339" s="15" t="str">
        <f>IF(AND(B339="4x300", AND(E339='club records'!$N$11, F339&lt;='club records'!$O$11)), "CR", " ")</f>
        <v xml:space="preserve"> </v>
      </c>
      <c r="BD339" s="15" t="str">
        <f>IF(AND(B339="4x400", OR(AND(E339='club records'!$N$12, F339&lt;='club records'!$O$12), AND(E339='club records'!$N$13, F339&lt;='club records'!$O$13), AND(E339='club records'!$N$14, F339&lt;='club records'!$O$14), AND(E339='club records'!$N$15, F339&lt;='club records'!$O$15))), "CR", " ")</f>
        <v xml:space="preserve"> </v>
      </c>
      <c r="BE339" s="15" t="str">
        <f>IF(AND(B339="3x800", OR(AND(E339='club records'!$N$16, F339&lt;='club records'!$O$16), AND(E339='club records'!$N$17, F339&lt;='club records'!$O$17), AND(E339='club records'!$N$18, F339&lt;='club records'!$O$18))), "CR", " ")</f>
        <v xml:space="preserve"> </v>
      </c>
      <c r="BF339" s="15" t="str">
        <f>IF(AND(B339="pentathlon", OR(AND(E339='club records'!$N$21, F339&gt;='club records'!$O$21), AND(E339='club records'!$N$22, F339&gt;='club records'!$O$22),AND(E339='club records'!$N$23, F339&gt;='club records'!$O$23),AND(E339='club records'!$N$24, F339&gt;='club records'!$O$24))), "CR", " ")</f>
        <v xml:space="preserve"> </v>
      </c>
      <c r="BG339" s="15" t="str">
        <f>IF(AND(B339="heptathlon", OR(AND(E339='club records'!$N$26, F339&gt;='club records'!$O$26), AND(E339='club records'!$N$27, F339&gt;='club records'!$O$27))), "CR", " ")</f>
        <v xml:space="preserve"> </v>
      </c>
      <c r="BH339" s="15" t="str">
        <f>IF(AND(B339="decathlon", OR(AND(E339='club records'!$N$29, F339&gt;='club records'!$O$29), AND(E339='club records'!$N$30, F339&gt;='club records'!$O$30),AND(E339='club records'!$N$31, F339&gt;='club records'!$O$31))), "CR", " ")</f>
        <v xml:space="preserve"> </v>
      </c>
    </row>
    <row r="340" spans="1:60" ht="14.5" x14ac:dyDescent="0.35">
      <c r="A340" s="1" t="str">
        <f t="shared" si="32"/>
        <v>U20</v>
      </c>
      <c r="B340" s="2" t="s">
        <v>222</v>
      </c>
      <c r="C340" s="1" t="s">
        <v>42</v>
      </c>
      <c r="D340" s="1" t="s">
        <v>51</v>
      </c>
      <c r="E340" s="19" t="s">
        <v>12</v>
      </c>
      <c r="F340" s="20">
        <v>15.57</v>
      </c>
      <c r="G340" s="26">
        <v>43596</v>
      </c>
      <c r="H340" s="1" t="s">
        <v>313</v>
      </c>
      <c r="I340" s="1" t="s">
        <v>338</v>
      </c>
      <c r="J340" s="15" t="str">
        <f t="shared" si="33"/>
        <v/>
      </c>
      <c r="K340" s="15" t="str">
        <f>IF(AND(B340=100, OR(AND(E340='club records'!$B$6, F340&lt;='club records'!$C$6), AND(E340='club records'!$B$7, F340&lt;='club records'!$C$7), AND(E340='club records'!$B$8, F340&lt;='club records'!$C$8), AND(E340='club records'!$B$9, F340&lt;='club records'!$C$9), AND(E340='club records'!$B$10, F340&lt;='club records'!$C$10))), "CR", " ")</f>
        <v xml:space="preserve"> </v>
      </c>
      <c r="L340" s="15" t="str">
        <f>IF(AND(B340=200, OR(AND(E340='club records'!$B$11, F340&lt;='club records'!$C$11), AND(E340='club records'!$B$12, F340&lt;='club records'!$C$12), AND(E340='club records'!$B$13, F340&lt;='club records'!$C$13), AND(E340='club records'!$B$14, F340&lt;='club records'!$C$14), AND(E340='club records'!$B$15, F340&lt;='club records'!$C$15))), "CR", " ")</f>
        <v xml:space="preserve"> </v>
      </c>
      <c r="M340" s="15" t="str">
        <f>IF(AND(B340=300, OR(AND(E340='club records'!$B$16, F340&lt;='club records'!$C$16), AND(E340='club records'!$B$17, F340&lt;='club records'!$C$17))), "CR", " ")</f>
        <v xml:space="preserve"> </v>
      </c>
      <c r="N340" s="15" t="str">
        <f>IF(AND(B340=400, OR(AND(E340='club records'!$B$18, F340&lt;='club records'!$C$18), AND(E340='club records'!$B$19, F340&lt;='club records'!$C$19), AND(E340='club records'!$B$20, F340&lt;='club records'!$C$20), AND(E340='club records'!$B$21, F340&lt;='club records'!$C$21))), "CR", " ")</f>
        <v xml:space="preserve"> </v>
      </c>
      <c r="O340" s="15" t="str">
        <f>IF(AND(B340=800, OR(AND(E340='club records'!$B$22, F340&lt;='club records'!$C$22), AND(E340='club records'!$B$23, F340&lt;='club records'!$C$23), AND(E340='club records'!$B$24, F340&lt;='club records'!$C$24), AND(E340='club records'!$B$25, F340&lt;='club records'!$C$25), AND(E340='club records'!$B$26, F340&lt;='club records'!$C$26))), "CR", " ")</f>
        <v xml:space="preserve"> </v>
      </c>
      <c r="P340" s="15" t="str">
        <f>IF(AND(B340=1000, OR(AND(E340='club records'!$B$27, F340&lt;='club records'!$C$27), AND(E340='club records'!$B$28, F340&lt;='club records'!$C$28))), "CR", " ")</f>
        <v xml:space="preserve"> </v>
      </c>
      <c r="Q340" s="15" t="str">
        <f>IF(AND(B340=1500, OR(AND(E340='club records'!$B$29, F340&lt;='club records'!$C$29), AND(E340='club records'!$B$30, F340&lt;='club records'!$C$30), AND(E340='club records'!$B$31, F340&lt;='club records'!$C$31), AND(E340='club records'!$B$32, F340&lt;='club records'!$C$32), AND(E340='club records'!$B$33, F340&lt;='club records'!$C$33))), "CR", " ")</f>
        <v xml:space="preserve"> </v>
      </c>
      <c r="R340" s="15" t="str">
        <f>IF(AND(B340="1600 (Mile)",OR(AND(E340='club records'!$B$34,F340&lt;='club records'!$C$34),AND(E340='club records'!$B$35,F340&lt;='club records'!$C$35),AND(E340='club records'!$B$36,F340&lt;='club records'!$C$36),AND(E340='club records'!$B$37,F340&lt;='club records'!$C$37))),"CR"," ")</f>
        <v xml:space="preserve"> </v>
      </c>
      <c r="S340" s="15" t="str">
        <f>IF(AND(B340=3000, OR(AND(E340='club records'!$B$38, F340&lt;='club records'!$C$38), AND(E340='club records'!$B$39, F340&lt;='club records'!$C$39), AND(E340='club records'!$B$40, F340&lt;='club records'!$C$40), AND(E340='club records'!$B$41, F340&lt;='club records'!$C$41))), "CR", " ")</f>
        <v xml:space="preserve"> </v>
      </c>
      <c r="T340" s="15" t="str">
        <f>IF(AND(B340=5000, OR(AND(E340='club records'!$B$42, F340&lt;='club records'!$C$42), AND(E340='club records'!$B$43, F340&lt;='club records'!$C$43))), "CR", " ")</f>
        <v xml:space="preserve"> </v>
      </c>
      <c r="U340" s="14" t="str">
        <f>IF(AND(B340=10000, OR(AND(E340='club records'!$B$44, F340&lt;='club records'!$C$44), AND(E340='club records'!$B$45, F340&lt;='club records'!$C$45))), "CR", " ")</f>
        <v xml:space="preserve"> </v>
      </c>
      <c r="V340" s="14" t="str">
        <f>IF(AND(B340="high jump", OR(AND(E340='club records'!$F$1, F340&gt;='club records'!$G$1), AND(E340='club records'!$F$2, F340&gt;='club records'!$G$2), AND(E340='club records'!$F$3, F340&gt;='club records'!$G$3), AND(E340='club records'!$F$4, F340&gt;='club records'!$G$4), AND(E340='club records'!$F$5, F340&gt;='club records'!$G$5))), "CR", " ")</f>
        <v xml:space="preserve"> </v>
      </c>
      <c r="W340" s="14" t="str">
        <f>IF(AND(B340="long jump", OR(AND(E340='club records'!$F$6, F340&gt;='club records'!$G$6), AND(E340='club records'!$F$7, F340&gt;='club records'!$G$7), AND(E340='club records'!$F$8, F340&gt;='club records'!$G$8), AND(E340='club records'!$F$9, F340&gt;='club records'!$G$9), AND(E340='club records'!$F$10, F340&gt;='club records'!$G$10))), "CR", " ")</f>
        <v xml:space="preserve"> </v>
      </c>
      <c r="X340" s="14" t="str">
        <f>IF(AND(B340="triple jump", OR(AND(E340='club records'!$F$11, F340&gt;='club records'!$G$11), AND(E340='club records'!$F$12, F340&gt;='club records'!$G$12), AND(E340='club records'!$F$13, F340&gt;='club records'!$G$13), AND(E340='club records'!$F$14, F340&gt;='club records'!$G$14), AND(E340='club records'!$F$15, F340&gt;='club records'!$G$15))), "CR", " ")</f>
        <v xml:space="preserve"> </v>
      </c>
      <c r="Y340" s="14" t="str">
        <f>IF(AND(B340="pole vault", OR(AND(E340='club records'!$F$16, F340&gt;='club records'!$G$16), AND(E340='club records'!$F$17, F340&gt;='club records'!$G$17), AND(E340='club records'!$F$18, F340&gt;='club records'!$G$18), AND(E340='club records'!$F$19, F340&gt;='club records'!$G$19), AND(E340='club records'!$F$20, F340&gt;='club records'!$G$20))), "CR", " ")</f>
        <v xml:space="preserve"> </v>
      </c>
      <c r="Z340" s="14" t="str">
        <f>IF(AND(B340="discus 1", E340='club records'!$F$21, F340&gt;='club records'!$G$21), "CR", " ")</f>
        <v xml:space="preserve"> </v>
      </c>
      <c r="AA340" s="14" t="str">
        <f>IF(AND(B340="discus 1.25", E340='club records'!$F$22, F340&gt;='club records'!$G$22), "CR", " ")</f>
        <v xml:space="preserve"> </v>
      </c>
      <c r="AB340" s="14" t="str">
        <f>IF(AND(B340="discus 1.5", E340='club records'!$F$23, F340&gt;='club records'!$G$23), "CR", " ")</f>
        <v xml:space="preserve"> </v>
      </c>
      <c r="AC340" s="14" t="str">
        <f>IF(AND(B340="discus 1.75", E340='club records'!$F$24, F340&gt;='club records'!$G$24), "CR", " ")</f>
        <v xml:space="preserve"> </v>
      </c>
      <c r="AD340" s="14" t="str">
        <f>IF(AND(B340="discus 2", E340='club records'!$F$25, F340&gt;='club records'!$G$25), "CR", " ")</f>
        <v xml:space="preserve"> </v>
      </c>
      <c r="AE340" s="14" t="str">
        <f>IF(AND(B340="hammer 4", E340='club records'!$F$27, F340&gt;='club records'!$G$27), "CR", " ")</f>
        <v xml:space="preserve"> </v>
      </c>
      <c r="AF340" s="14" t="str">
        <f>IF(AND(B340="hammer 5", E340='club records'!$F$28, F340&gt;='club records'!$G$28), "CR", " ")</f>
        <v xml:space="preserve"> </v>
      </c>
      <c r="AG340" s="14" t="str">
        <f>IF(AND(B340="hammer 6", E340='club records'!$F$29, F340&gt;='club records'!$G$29), "CR", " ")</f>
        <v xml:space="preserve"> </v>
      </c>
      <c r="AH340" s="14" t="str">
        <f>IF(AND(B340="hammer 7.26", E340='club records'!$F$30, F340&gt;='club records'!$G$30), "CR", " ")</f>
        <v xml:space="preserve"> </v>
      </c>
      <c r="AI340" s="14" t="str">
        <f>IF(AND(B340="javelin 400", E340='club records'!$F$31, F340&gt;='club records'!$G$31), "CR", " ")</f>
        <v xml:space="preserve"> </v>
      </c>
      <c r="AJ340" s="14" t="str">
        <f>IF(AND(B340="javelin 600", E340='club records'!$F$32, F340&gt;='club records'!$G$32), "CR", " ")</f>
        <v xml:space="preserve"> </v>
      </c>
      <c r="AK340" s="14" t="str">
        <f>IF(AND(B340="javelin 700", E340='club records'!$F$33, F340&gt;='club records'!$G$33), "CR", " ")</f>
        <v xml:space="preserve"> </v>
      </c>
      <c r="AL340" s="14" t="str">
        <f>IF(AND(B340="javelin 800", OR(AND(E340='club records'!$F$34, F340&gt;='club records'!$G$34), AND(E340='club records'!$F$35, F340&gt;='club records'!$G$35))), "CR", " ")</f>
        <v xml:space="preserve"> </v>
      </c>
      <c r="AM340" s="14" t="str">
        <f>IF(AND(B340="shot 3", E340='club records'!$F$36, F340&gt;='club records'!$G$36), "CR", " ")</f>
        <v xml:space="preserve"> </v>
      </c>
      <c r="AN340" s="14" t="str">
        <f>IF(AND(B340="shot 4", E340='club records'!$F$37, F340&gt;='club records'!$G$37), "CR", " ")</f>
        <v xml:space="preserve"> </v>
      </c>
      <c r="AO340" s="14" t="str">
        <f>IF(AND(B340="shot 5", E340='club records'!$F$38, F340&gt;='club records'!$G$38), "CR", " ")</f>
        <v xml:space="preserve"> </v>
      </c>
      <c r="AP340" s="14" t="str">
        <f>IF(AND(B340="shot 6", E340='club records'!$F$39, F340&gt;='club records'!$G$39), "CR", " ")</f>
        <v xml:space="preserve"> </v>
      </c>
      <c r="AQ340" s="14" t="str">
        <f>IF(AND(B340="shot 7.26", E340='club records'!$F$40, F340&gt;='club records'!$G$40), "CR", " ")</f>
        <v xml:space="preserve"> </v>
      </c>
      <c r="AR340" s="14" t="str">
        <f>IF(AND(B340="60H",OR(AND(E340='club records'!$J$1,F340&lt;='club records'!$K$1),AND(E340='club records'!$J$2,F340&lt;='club records'!$K$2),AND(E340='club records'!$J$3,F340&lt;='club records'!$K$3),AND(E340='club records'!$J$4,F340&lt;='club records'!$K$4),AND(E340='club records'!$J$5,F340&lt;='club records'!$K$5))),"CR"," ")</f>
        <v xml:space="preserve"> </v>
      </c>
      <c r="AS340" s="14" t="str">
        <f>IF(AND(B340="75H", AND(E340='club records'!$J$6, F340&lt;='club records'!$K$6)), "CR", " ")</f>
        <v xml:space="preserve"> </v>
      </c>
      <c r="AT340" s="14" t="str">
        <f>IF(AND(B340="80H", AND(E340='club records'!$J$7, F340&lt;='club records'!$K$7)), "CR", " ")</f>
        <v xml:space="preserve"> </v>
      </c>
      <c r="AU340" s="14" t="str">
        <f>IF(AND(B340="100H", AND(E340='club records'!$J$8, F340&lt;='club records'!$K$8)), "CR", " ")</f>
        <v xml:space="preserve"> </v>
      </c>
      <c r="AV340" s="14" t="str">
        <f>IF(AND(B340="110H", OR(AND(E340='club records'!$J$9, F340&lt;='club records'!$K$9), AND(E340='club records'!$J$10, F340&lt;='club records'!$K$10))), "CR", " ")</f>
        <v xml:space="preserve"> </v>
      </c>
      <c r="AW340" s="14" t="str">
        <f>IF(AND(B340="400H", OR(AND(E340='club records'!$J$11, F340&lt;='club records'!$K$11), AND(E340='club records'!$J$12, F340&lt;='club records'!$K$12), AND(E340='club records'!$J$13, F340&lt;='club records'!$K$13), AND(E340='club records'!$J$14, F340&lt;='club records'!$K$14))), "CR", " ")</f>
        <v xml:space="preserve"> </v>
      </c>
      <c r="AX340" s="14" t="str">
        <f>IF(AND(B340="1500SC", AND(E340='club records'!$J$15, F340&lt;='club records'!$K$15)), "CR", " ")</f>
        <v xml:space="preserve"> </v>
      </c>
      <c r="AY340" s="14" t="str">
        <f>IF(AND(B340="2000SC", OR(AND(E340='club records'!$J$17, F340&lt;='club records'!$K$17), AND(E340='club records'!$J$18, F340&lt;='club records'!$K$18))), "CR", " ")</f>
        <v xml:space="preserve"> </v>
      </c>
      <c r="AZ340" s="14" t="str">
        <f>IF(AND(B340="3000SC", OR(AND(E340='club records'!$J$20, F340&lt;='club records'!$K$20), AND(E340='club records'!$J$21, F340&lt;='club records'!$K$21))), "CR", " ")</f>
        <v xml:space="preserve"> </v>
      </c>
      <c r="BA340" s="15" t="str">
        <f>IF(AND(B340="4x100", OR(AND(E340='club records'!$N$1, F340&lt;='club records'!$O$1), AND(E340='club records'!$N$2, F340&lt;='club records'!$O$2), AND(E340='club records'!$N$3, F340&lt;='club records'!$O$3), AND(E340='club records'!$N$4, F340&lt;='club records'!$O$4), AND(E340='club records'!$N$5, F340&lt;='club records'!$O$5))), "CR", " ")</f>
        <v xml:space="preserve"> </v>
      </c>
      <c r="BB340" s="15" t="str">
        <f>IF(AND(B340="4x200", OR(AND(E340='club records'!$N$6, F340&lt;='club records'!$O$6), AND(E340='club records'!$N$7, F340&lt;='club records'!$O$7), AND(E340='club records'!$N$8, F340&lt;='club records'!$O$8), AND(E340='club records'!$N$9, F340&lt;='club records'!$O$9), AND(E340='club records'!$N$10, F340&lt;='club records'!$O$10))), "CR", " ")</f>
        <v xml:space="preserve"> </v>
      </c>
      <c r="BC340" s="15" t="str">
        <f>IF(AND(B340="4x300", AND(E340='club records'!$N$11, F340&lt;='club records'!$O$11)), "CR", " ")</f>
        <v xml:space="preserve"> </v>
      </c>
      <c r="BD340" s="15" t="str">
        <f>IF(AND(B340="4x400", OR(AND(E340='club records'!$N$12, F340&lt;='club records'!$O$12), AND(E340='club records'!$N$13, F340&lt;='club records'!$O$13), AND(E340='club records'!$N$14, F340&lt;='club records'!$O$14), AND(E340='club records'!$N$15, F340&lt;='club records'!$O$15))), "CR", " ")</f>
        <v xml:space="preserve"> </v>
      </c>
      <c r="BE340" s="15" t="str">
        <f>IF(AND(B340="3x800", OR(AND(E340='club records'!$N$16, F340&lt;='club records'!$O$16), AND(E340='club records'!$N$17, F340&lt;='club records'!$O$17), AND(E340='club records'!$N$18, F340&lt;='club records'!$O$18))), "CR", " ")</f>
        <v xml:space="preserve"> </v>
      </c>
      <c r="BF340" s="15" t="str">
        <f>IF(AND(B340="pentathlon", OR(AND(E340='club records'!$N$21, F340&gt;='club records'!$O$21), AND(E340='club records'!$N$22, F340&gt;='club records'!$O$22),AND(E340='club records'!$N$23, F340&gt;='club records'!$O$23),AND(E340='club records'!$N$24, F340&gt;='club records'!$O$24))), "CR", " ")</f>
        <v xml:space="preserve"> </v>
      </c>
      <c r="BG340" s="15" t="str">
        <f>IF(AND(B340="heptathlon", OR(AND(E340='club records'!$N$26, F340&gt;='club records'!$O$26), AND(E340='club records'!$N$27, F340&gt;='club records'!$O$27))), "CR", " ")</f>
        <v xml:space="preserve"> </v>
      </c>
      <c r="BH340" s="15" t="str">
        <f>IF(AND(B340="decathlon", OR(AND(E340='club records'!$N$29, F340&gt;='club records'!$O$29), AND(E340='club records'!$N$30, F340&gt;='club records'!$O$30),AND(E340='club records'!$N$31, F340&gt;='club records'!$O$31))), "CR", " ")</f>
        <v xml:space="preserve"> </v>
      </c>
    </row>
    <row r="341" spans="1:60" ht="14.5" x14ac:dyDescent="0.35">
      <c r="A341" s="1" t="s">
        <v>12</v>
      </c>
      <c r="B341" s="2" t="s">
        <v>379</v>
      </c>
      <c r="C341" s="1" t="s">
        <v>136</v>
      </c>
      <c r="D341" s="1" t="s">
        <v>137</v>
      </c>
      <c r="E341" s="19" t="s">
        <v>12</v>
      </c>
      <c r="F341" s="20" t="s">
        <v>441</v>
      </c>
      <c r="G341" s="26">
        <v>43632</v>
      </c>
      <c r="H341" s="1" t="s">
        <v>440</v>
      </c>
      <c r="J341" s="15" t="str">
        <f t="shared" si="33"/>
        <v/>
      </c>
      <c r="K341" s="14" t="str">
        <f>IF(AND(B341=100, OR(AND(E341='club records'!$B$6, F341&lt;='club records'!$C$6), AND(E341='club records'!$B$7, F341&lt;='club records'!$C$7), AND(E341='club records'!$B$8, F341&lt;='club records'!$C$8), AND(E341='club records'!$B$9, F341&lt;='club records'!$C$9), AND(E341='club records'!$B$10, F341&lt;='club records'!$C$10))), "CR", " ")</f>
        <v xml:space="preserve"> </v>
      </c>
      <c r="L341" s="14" t="str">
        <f>IF(AND(B341=200, OR(AND(E341='club records'!$B$11, F341&lt;='club records'!$C$11), AND(E341='club records'!$B$12, F341&lt;='club records'!$C$12), AND(E341='club records'!$B$13, F341&lt;='club records'!$C$13), AND(E341='club records'!$B$14, F341&lt;='club records'!$C$14), AND(E341='club records'!$B$15, F341&lt;='club records'!$C$15))), "CR", " ")</f>
        <v xml:space="preserve"> </v>
      </c>
      <c r="M341" s="14" t="str">
        <f>IF(AND(B341=300, OR(AND(E341='club records'!$B$16, F341&lt;='club records'!$C$16), AND(E341='club records'!$B$17, F341&lt;='club records'!$C$17))), "CR", " ")</f>
        <v xml:space="preserve"> </v>
      </c>
      <c r="N341" s="14" t="str">
        <f>IF(AND(B341=400, OR(AND(E341='club records'!$B$18, F341&lt;='club records'!$C$18), AND(E341='club records'!$B$19, F341&lt;='club records'!$C$19), AND(E341='club records'!$B$20, F341&lt;='club records'!$C$20), AND(E341='club records'!$B$21, F341&lt;='club records'!$C$21))), "CR", " ")</f>
        <v xml:space="preserve"> </v>
      </c>
      <c r="O341" s="14" t="str">
        <f>IF(AND(B341=800, OR(AND(E341='club records'!$B$22, F341&lt;='club records'!$C$22), AND(E341='club records'!$B$23, F341&lt;='club records'!$C$23), AND(E341='club records'!$B$24, F341&lt;='club records'!$C$24), AND(E341='club records'!$B$25, F341&lt;='club records'!$C$25), AND(E341='club records'!$B$26, F341&lt;='club records'!$C$26))), "CR", " ")</f>
        <v xml:space="preserve"> </v>
      </c>
      <c r="P341" s="14" t="str">
        <f>IF(AND(B341=1000, OR(AND(E341='club records'!$B$27, F341&lt;='club records'!$C$27), AND(E341='club records'!$B$28, F341&lt;='club records'!$C$28))), "CR", " ")</f>
        <v xml:space="preserve"> </v>
      </c>
      <c r="Q341" s="14" t="str">
        <f>IF(AND(B341=1500, OR(AND(E341='club records'!$B$29, F341&lt;='club records'!$C$29), AND(E341='club records'!$B$30, F341&lt;='club records'!$C$30), AND(E341='club records'!$B$31, F341&lt;='club records'!$C$31), AND(E341='club records'!$B$32, F341&lt;='club records'!$C$32), AND(E341='club records'!$B$33, F341&lt;='club records'!$C$33))), "CR", " ")</f>
        <v xml:space="preserve"> </v>
      </c>
      <c r="R341" s="15" t="str">
        <f>IF(AND(B341="1600 (Mile)",OR(AND(E341='club records'!$B$34,F341&lt;='club records'!$C$34),AND(E341='club records'!$B$35,F341&lt;='club records'!$C$35),AND(E341='club records'!$B$36,F341&lt;='club records'!$C$36),AND(E341='club records'!$B$37,F341&lt;='club records'!$C$37))),"CR"," ")</f>
        <v xml:space="preserve"> </v>
      </c>
      <c r="S341" s="14" t="str">
        <f>IF(AND(B341=3000, OR(AND(E341='club records'!$B$38, F341&lt;='club records'!$C$38), AND(E341='club records'!$B$39, F341&lt;='club records'!$C$39), AND(E341='club records'!$B$40, F341&lt;='club records'!$C$40), AND(E341='club records'!$B$41, F341&lt;='club records'!$C$41))), "CR", " ")</f>
        <v xml:space="preserve"> </v>
      </c>
      <c r="T341" s="14" t="str">
        <f>IF(AND(B341=5000, OR(AND(E341='club records'!$B$42, F341&lt;='club records'!$C$42), AND(E341='club records'!$B$43, F341&lt;='club records'!$C$43))), "CR", " ")</f>
        <v xml:space="preserve"> </v>
      </c>
      <c r="U341" s="14" t="str">
        <f>IF(AND(B341=10000, OR(AND(E341='club records'!$B$44, F341&lt;='club records'!$C$44), AND(E341='club records'!$B$45, F341&lt;='club records'!$C$45))), "CR", " ")</f>
        <v xml:space="preserve"> </v>
      </c>
      <c r="V341" s="14" t="str">
        <f>IF(AND(B341="high jump", OR(AND(E341='club records'!$F$1, F341&gt;='club records'!$G$1), AND(E341='club records'!$F$2, F341&gt;='club records'!$G$2), AND(E341='club records'!$F$3, F341&gt;='club records'!$G$3), AND(E341='club records'!$F$4, F341&gt;='club records'!$G$4), AND(E341='club records'!$F$5, F341&gt;='club records'!$G$5))), "CR", " ")</f>
        <v xml:space="preserve"> </v>
      </c>
      <c r="W341" s="14" t="str">
        <f>IF(AND(B341="long jump", OR(AND(E341='club records'!$F$6, F341&gt;='club records'!$G$6), AND(E341='club records'!$F$7, F341&gt;='club records'!$G$7), AND(E341='club records'!$F$8, F341&gt;='club records'!$G$8), AND(E341='club records'!$F$9, F341&gt;='club records'!$G$9), AND(E341='club records'!$F$10, F341&gt;='club records'!$G$10))), "CR", " ")</f>
        <v xml:space="preserve"> </v>
      </c>
      <c r="X341" s="14" t="str">
        <f>IF(AND(B341="triple jump", OR(AND(E341='club records'!$F$11, F341&gt;='club records'!$G$11), AND(E341='club records'!$F$12, F341&gt;='club records'!$G$12), AND(E341='club records'!$F$13, F341&gt;='club records'!$G$13), AND(E341='club records'!$F$14, F341&gt;='club records'!$G$14), AND(E341='club records'!$F$15, F341&gt;='club records'!$G$15))), "CR", " ")</f>
        <v xml:space="preserve"> </v>
      </c>
      <c r="Y341" s="14" t="str">
        <f>IF(AND(B341="pole vault", OR(AND(E341='club records'!$F$16, F341&gt;='club records'!$G$16), AND(E341='club records'!$F$17, F341&gt;='club records'!$G$17), AND(E341='club records'!$F$18, F341&gt;='club records'!$G$18), AND(E341='club records'!$F$19, F341&gt;='club records'!$G$19), AND(E341='club records'!$F$20, F341&gt;='club records'!$G$20))), "CR", " ")</f>
        <v xml:space="preserve"> </v>
      </c>
      <c r="Z341" s="14" t="str">
        <f>IF(AND(B341="discus 1", E341='club records'!$F$21, F341&gt;='club records'!$G$21), "CR", " ")</f>
        <v xml:space="preserve"> </v>
      </c>
      <c r="AA341" s="14" t="str">
        <f>IF(AND(B341="discus 1.25", E341='club records'!$F$22, F341&gt;='club records'!$G$22), "CR", " ")</f>
        <v xml:space="preserve"> </v>
      </c>
      <c r="AB341" s="14" t="str">
        <f>IF(AND(B341="discus 1.5", E341='club records'!$F$23, F341&gt;='club records'!$G$23), "CR", " ")</f>
        <v xml:space="preserve"> </v>
      </c>
      <c r="AC341" s="14" t="str">
        <f>IF(AND(B341="discus 1.75", E341='club records'!$F$24, F341&gt;='club records'!$G$24), "CR", " ")</f>
        <v xml:space="preserve"> </v>
      </c>
      <c r="AD341" s="14" t="str">
        <f>IF(AND(B341="discus 2", E341='club records'!$F$25, F341&gt;='club records'!$G$25), "CR", " ")</f>
        <v xml:space="preserve"> </v>
      </c>
      <c r="AE341" s="14" t="str">
        <f>IF(AND(B341="hammer 4", E341='club records'!$F$27, F341&gt;='club records'!$G$27), "CR", " ")</f>
        <v xml:space="preserve"> </v>
      </c>
      <c r="AF341" s="14" t="str">
        <f>IF(AND(B341="hammer 5", E341='club records'!$F$28, F341&gt;='club records'!$G$28), "CR", " ")</f>
        <v xml:space="preserve"> </v>
      </c>
      <c r="AG341" s="14" t="str">
        <f>IF(AND(B341="hammer 6", E341='club records'!$F$29, F341&gt;='club records'!$G$29), "CR", " ")</f>
        <v xml:space="preserve"> </v>
      </c>
      <c r="AH341" s="14" t="str">
        <f>IF(AND(B341="hammer 7.26", E341='club records'!$F$30, F341&gt;='club records'!$G$30), "CR", " ")</f>
        <v xml:space="preserve"> </v>
      </c>
      <c r="AI341" s="14" t="str">
        <f>IF(AND(B341="javelin 400", E341='club records'!$F$31, F341&gt;='club records'!$G$31), "CR", " ")</f>
        <v xml:space="preserve"> </v>
      </c>
      <c r="AJ341" s="14" t="str">
        <f>IF(AND(B341="javelin 600", E341='club records'!$F$32, F341&gt;='club records'!$G$32), "CR", " ")</f>
        <v xml:space="preserve"> </v>
      </c>
      <c r="AK341" s="14" t="str">
        <f>IF(AND(B341="javelin 700", E341='club records'!$F$33, F341&gt;='club records'!$G$33), "CR", " ")</f>
        <v xml:space="preserve"> </v>
      </c>
      <c r="AL341" s="14" t="str">
        <f>IF(AND(B341="javelin 800", OR(AND(E341='club records'!$F$34, F341&gt;='club records'!$G$34), AND(E341='club records'!$F$35, F341&gt;='club records'!$G$35))), "CR", " ")</f>
        <v xml:space="preserve"> </v>
      </c>
      <c r="AM341" s="14" t="str">
        <f>IF(AND(B341="shot 3", E341='club records'!$F$36, F341&gt;='club records'!$G$36), "CR", " ")</f>
        <v xml:space="preserve"> </v>
      </c>
      <c r="AN341" s="14" t="str">
        <f>IF(AND(B341="shot 4", E341='club records'!$F$37, F341&gt;='club records'!$G$37), "CR", " ")</f>
        <v xml:space="preserve"> </v>
      </c>
      <c r="AO341" s="14" t="str">
        <f>IF(AND(B341="shot 5", E341='club records'!$F$38, F341&gt;='club records'!$G$38), "CR", " ")</f>
        <v xml:space="preserve"> </v>
      </c>
      <c r="AP341" s="14" t="str">
        <f>IF(AND(B341="shot 6", E341='club records'!$F$39, F341&gt;='club records'!$G$39), "CR", " ")</f>
        <v xml:space="preserve"> </v>
      </c>
      <c r="AQ341" s="14" t="str">
        <f>IF(AND(B341="shot 7.26", E341='club records'!$F$40, F341&gt;='club records'!$G$40), "CR", " ")</f>
        <v xml:space="preserve"> </v>
      </c>
      <c r="AR341" s="14" t="str">
        <f>IF(AND(B341="60H",OR(AND(E341='club records'!$J$1,F341&lt;='club records'!$K$1),AND(E341='club records'!$J$2,F341&lt;='club records'!$K$2),AND(E341='club records'!$J$3,F341&lt;='club records'!$K$3),AND(E341='club records'!$J$4,F341&lt;='club records'!$K$4),AND(E341='club records'!$J$5,F341&lt;='club records'!$K$5))),"CR"," ")</f>
        <v xml:space="preserve"> </v>
      </c>
      <c r="AS341" s="14" t="str">
        <f>IF(AND(B341="75H", AND(E341='club records'!$J$6, F341&lt;='club records'!$K$6)), "CR", " ")</f>
        <v xml:space="preserve"> </v>
      </c>
      <c r="AT341" s="14" t="str">
        <f>IF(AND(B341="80H", AND(E341='club records'!$J$7, F341&lt;='club records'!$K$7)), "CR", " ")</f>
        <v xml:space="preserve"> </v>
      </c>
      <c r="AU341" s="14" t="str">
        <f>IF(AND(B341="100H", AND(E341='club records'!$J$8, F341&lt;='club records'!$K$8)), "CR", " ")</f>
        <v xml:space="preserve"> </v>
      </c>
      <c r="AV341" s="14" t="str">
        <f>IF(AND(B341="110H", OR(AND(E341='club records'!$J$9, F341&lt;='club records'!$K$9), AND(E341='club records'!$J$10, F341&lt;='club records'!$K$10))), "CR", " ")</f>
        <v xml:space="preserve"> </v>
      </c>
      <c r="AW341" s="14" t="str">
        <f>IF(AND(B341="400H", OR(AND(E341='club records'!$J$11, F341&lt;='club records'!$K$11), AND(E341='club records'!$J$12, F341&lt;='club records'!$K$12), AND(E341='club records'!$J$13, F341&lt;='club records'!$K$13), AND(E341='club records'!$J$14, F341&lt;='club records'!$K$14))), "CR", " ")</f>
        <v xml:space="preserve"> </v>
      </c>
      <c r="AX341" s="14" t="str">
        <f>IF(AND(B341="1500SC", AND(E341='club records'!$J$15, F341&lt;='club records'!$K$15)), "CR", " ")</f>
        <v xml:space="preserve"> </v>
      </c>
      <c r="AY341" s="14" t="str">
        <f>IF(AND(B341="2000SC", OR(AND(E341='club records'!$J$17, F341&lt;='club records'!$K$17), AND(E341='club records'!$J$18, F341&lt;='club records'!$K$18))), "CR", " ")</f>
        <v xml:space="preserve"> </v>
      </c>
      <c r="AZ341" s="14" t="str">
        <f>IF(AND(B341="3000SC", OR(AND(E341='club records'!$J$20, F341&lt;='club records'!$K$20), AND(E341='club records'!$J$21, F341&lt;='club records'!$K$21))), "CR", " ")</f>
        <v xml:space="preserve"> </v>
      </c>
      <c r="BA341" s="14" t="str">
        <f>IF(AND(B341="4x100", OR(AND(E341='club records'!$N$1, F341&lt;='club records'!$O$1), AND(E341='club records'!$N$2, F341&lt;='club records'!$O$2), AND(E341='club records'!$N$3, F341&lt;='club records'!$O$3), AND(E341='club records'!$N$4, F341&lt;='club records'!$O$4), AND(E341='club records'!$N$5, F341&lt;='club records'!$O$5))), "CR", " ")</f>
        <v xml:space="preserve"> </v>
      </c>
      <c r="BB341" s="14" t="str">
        <f>IF(AND(B341="4x200", OR(AND(E341='club records'!$N$6, F341&lt;='club records'!$O$6), AND(E341='club records'!$N$7, F341&lt;='club records'!$O$7), AND(E341='club records'!$N$8, F341&lt;='club records'!$O$8), AND(E341='club records'!$N$9, F341&lt;='club records'!$O$9), AND(E341='club records'!$N$10, F341&lt;='club records'!$O$10))), "CR", " ")</f>
        <v xml:space="preserve"> </v>
      </c>
      <c r="BC341" s="14" t="str">
        <f>IF(AND(B341="4x300", AND(E341='club records'!$N$11, F341&lt;='club records'!$O$11)), "CR", " ")</f>
        <v xml:space="preserve"> </v>
      </c>
      <c r="BD341" s="14" t="str">
        <f>IF(AND(B341="4x400", OR(AND(E341='club records'!$N$12, F341&lt;='club records'!$O$12), AND(E341='club records'!$N$13, F341&lt;='club records'!$O$13), AND(E341='club records'!$N$14, F341&lt;='club records'!$O$14), AND(E341='club records'!$N$15, F341&lt;='club records'!$O$15))), "CR", " ")</f>
        <v xml:space="preserve"> </v>
      </c>
      <c r="BE341" s="14" t="str">
        <f>IF(AND(B341="3x800", OR(AND(E341='club records'!$N$16, F341&lt;='club records'!$O$16), AND(E341='club records'!$N$17, F341&lt;='club records'!$O$17), AND(E341='club records'!$N$18, F341&lt;='club records'!$O$18))), "CR", " ")</f>
        <v xml:space="preserve"> </v>
      </c>
      <c r="BF341" s="14" t="str">
        <f>IF(AND(B341="pentathlon", OR(AND(E341='club records'!$N$21, F341&gt;='club records'!$O$21), AND(E341='club records'!$N$22, F341&gt;='club records'!$O$22),AND(E341='club records'!$N$23, F341&gt;='club records'!$O$23),AND(E341='club records'!$N$24, F341&gt;='club records'!$O$24))), "CR", " ")</f>
        <v xml:space="preserve"> </v>
      </c>
      <c r="BG341" s="14" t="str">
        <f>IF(AND(B341="heptathlon", OR(AND(E341='club records'!$N$26, F341&gt;='club records'!$O$26), AND(E341='club records'!$N$27, F341&gt;='club records'!$O$27))), "CR", " ")</f>
        <v xml:space="preserve"> </v>
      </c>
      <c r="BH341" s="14" t="str">
        <f>IF(AND(B341="decathlon", OR(AND(E341='club records'!$N$29, F341&gt;='club records'!$O$29), AND(E341='club records'!$N$30, F341&gt;='club records'!$O$30),AND(E341='club records'!$N$31, F341&gt;='club records'!$O$31))), "CR", " ")</f>
        <v xml:space="preserve"> </v>
      </c>
    </row>
    <row r="342" spans="1:60" ht="14.5" x14ac:dyDescent="0.35">
      <c r="A342" s="1" t="str">
        <f t="shared" ref="A342:A350" si="34">E342</f>
        <v>U20</v>
      </c>
      <c r="B342" s="2" t="s">
        <v>4</v>
      </c>
      <c r="C342" s="1" t="s">
        <v>135</v>
      </c>
      <c r="D342" s="1" t="s">
        <v>46</v>
      </c>
      <c r="E342" s="19" t="s">
        <v>12</v>
      </c>
      <c r="F342" s="20">
        <v>63.86</v>
      </c>
      <c r="G342" s="27">
        <v>43646</v>
      </c>
      <c r="H342" s="1" t="s">
        <v>471</v>
      </c>
      <c r="I342" s="1" t="s">
        <v>442</v>
      </c>
      <c r="J342" s="15" t="str">
        <f t="shared" si="33"/>
        <v/>
      </c>
      <c r="K342" s="15" t="str">
        <f>IF(AND(B342=100, OR(AND(E342='club records'!$B$6, F342&lt;='club records'!$C$6), AND(E342='club records'!$B$7, F342&lt;='club records'!$C$7), AND(E342='club records'!$B$8, F342&lt;='club records'!$C$8), AND(E342='club records'!$B$9, F342&lt;='club records'!$C$9), AND(E342='club records'!$B$10, F342&lt;='club records'!$C$10))), "CR", " ")</f>
        <v xml:space="preserve"> </v>
      </c>
      <c r="L342" s="15" t="str">
        <f>IF(AND(B342=200, OR(AND(E342='club records'!$B$11, F342&lt;='club records'!$C$11), AND(E342='club records'!$B$12, F342&lt;='club records'!$C$12), AND(E342='club records'!$B$13, F342&lt;='club records'!$C$13), AND(E342='club records'!$B$14, F342&lt;='club records'!$C$14), AND(E342='club records'!$B$15, F342&lt;='club records'!$C$15))), "CR", " ")</f>
        <v xml:space="preserve"> </v>
      </c>
      <c r="M342" s="15" t="str">
        <f>IF(AND(B342=300, OR(AND(E342='club records'!$B$16, F342&lt;='club records'!$C$16), AND(E342='club records'!$B$17, F342&lt;='club records'!$C$17))), "CR", " ")</f>
        <v xml:space="preserve"> </v>
      </c>
      <c r="N342" s="15" t="str">
        <f>IF(AND(B342=400, OR(AND(E342='club records'!$B$18, F342&lt;='club records'!$C$18), AND(E342='club records'!$B$19, F342&lt;='club records'!$C$19), AND(E342='club records'!$B$20, F342&lt;='club records'!$C$20), AND(E342='club records'!$B$21, F342&lt;='club records'!$C$21))), "CR", " ")</f>
        <v xml:space="preserve"> </v>
      </c>
      <c r="O342" s="15" t="str">
        <f>IF(AND(B342=800, OR(AND(E342='club records'!$B$22, F342&lt;='club records'!$C$22), AND(E342='club records'!$B$23, F342&lt;='club records'!$C$23), AND(E342='club records'!$B$24, F342&lt;='club records'!$C$24), AND(E342='club records'!$B$25, F342&lt;='club records'!$C$25), AND(E342='club records'!$B$26, F342&lt;='club records'!$C$26))), "CR", " ")</f>
        <v xml:space="preserve"> </v>
      </c>
      <c r="P342" s="15" t="str">
        <f>IF(AND(B342=1000, OR(AND(E342='club records'!$B$27, F342&lt;='club records'!$C$27), AND(E342='club records'!$B$28, F342&lt;='club records'!$C$28))), "CR", " ")</f>
        <v xml:space="preserve"> </v>
      </c>
      <c r="Q342" s="15" t="str">
        <f>IF(AND(B342=1500, OR(AND(E342='club records'!$B$29, F342&lt;='club records'!$C$29), AND(E342='club records'!$B$30, F342&lt;='club records'!$C$30), AND(E342='club records'!$B$31, F342&lt;='club records'!$C$31), AND(E342='club records'!$B$32, F342&lt;='club records'!$C$32), AND(E342='club records'!$B$33, F342&lt;='club records'!$C$33))), "CR", " ")</f>
        <v xml:space="preserve"> </v>
      </c>
      <c r="R342" s="15" t="str">
        <f>IF(AND(B342="1600 (Mile)",OR(AND(E342='club records'!$B$34,F342&lt;='club records'!$C$34),AND(E342='club records'!$B$35,F342&lt;='club records'!$C$35),AND(E342='club records'!$B$36,F342&lt;='club records'!$C$36),AND(E342='club records'!$B$37,F342&lt;='club records'!$C$37))),"CR"," ")</f>
        <v xml:space="preserve"> </v>
      </c>
      <c r="S342" s="15" t="str">
        <f>IF(AND(B342=3000, OR(AND(E342='club records'!$B$38, F342&lt;='club records'!$C$38), AND(E342='club records'!$B$39, F342&lt;='club records'!$C$39), AND(E342='club records'!$B$40, F342&lt;='club records'!$C$40), AND(E342='club records'!$B$41, F342&lt;='club records'!$C$41))), "CR", " ")</f>
        <v xml:space="preserve"> </v>
      </c>
      <c r="T342" s="15" t="str">
        <f>IF(AND(B342=5000, OR(AND(E342='club records'!$B$42, F342&lt;='club records'!$C$42), AND(E342='club records'!$B$43, F342&lt;='club records'!$C$43))), "CR", " ")</f>
        <v xml:space="preserve"> </v>
      </c>
      <c r="U342" s="14" t="str">
        <f>IF(AND(B342=10000, OR(AND(E342='club records'!$B$44, F342&lt;='club records'!$C$44), AND(E342='club records'!$B$45, F342&lt;='club records'!$C$45))), "CR", " ")</f>
        <v xml:space="preserve"> </v>
      </c>
      <c r="V342" s="14" t="str">
        <f>IF(AND(B342="high jump", OR(AND(E342='club records'!$F$1, F342&gt;='club records'!$G$1), AND(E342='club records'!$F$2, F342&gt;='club records'!$G$2), AND(E342='club records'!$F$3, F342&gt;='club records'!$G$3), AND(E342='club records'!$F$4, F342&gt;='club records'!$G$4), AND(E342='club records'!$F$5, F342&gt;='club records'!$G$5))), "CR", " ")</f>
        <v xml:space="preserve"> </v>
      </c>
      <c r="W342" s="14" t="str">
        <f>IF(AND(B342="long jump", OR(AND(E342='club records'!$F$6, F342&gt;='club records'!$G$6), AND(E342='club records'!$F$7, F342&gt;='club records'!$G$7), AND(E342='club records'!$F$8, F342&gt;='club records'!$G$8), AND(E342='club records'!$F$9, F342&gt;='club records'!$G$9), AND(E342='club records'!$F$10, F342&gt;='club records'!$G$10))), "CR", " ")</f>
        <v xml:space="preserve"> </v>
      </c>
      <c r="X342" s="14" t="str">
        <f>IF(AND(B342="triple jump", OR(AND(E342='club records'!$F$11, F342&gt;='club records'!$G$11), AND(E342='club records'!$F$12, F342&gt;='club records'!$G$12), AND(E342='club records'!$F$13, F342&gt;='club records'!$G$13), AND(E342='club records'!$F$14, F342&gt;='club records'!$G$14), AND(E342='club records'!$F$15, F342&gt;='club records'!$G$15))), "CR", " ")</f>
        <v xml:space="preserve"> </v>
      </c>
      <c r="Y342" s="14" t="str">
        <f>IF(AND(B342="pole vault", OR(AND(E342='club records'!$F$16, F342&gt;='club records'!$G$16), AND(E342='club records'!$F$17, F342&gt;='club records'!$G$17), AND(E342='club records'!$F$18, F342&gt;='club records'!$G$18), AND(E342='club records'!$F$19, F342&gt;='club records'!$G$19), AND(E342='club records'!$F$20, F342&gt;='club records'!$G$20))), "CR", " ")</f>
        <v xml:space="preserve"> </v>
      </c>
      <c r="Z342" s="14" t="str">
        <f>IF(AND(B342="discus 1", E342='club records'!$F$21, F342&gt;='club records'!$G$21), "CR", " ")</f>
        <v xml:space="preserve"> </v>
      </c>
      <c r="AA342" s="14" t="str">
        <f>IF(AND(B342="discus 1.25", E342='club records'!$F$22, F342&gt;='club records'!$G$22), "CR", " ")</f>
        <v xml:space="preserve"> </v>
      </c>
      <c r="AB342" s="14" t="str">
        <f>IF(AND(B342="discus 1.5", E342='club records'!$F$23, F342&gt;='club records'!$G$23), "CR", " ")</f>
        <v xml:space="preserve"> </v>
      </c>
      <c r="AC342" s="14" t="str">
        <f>IF(AND(B342="discus 1.75", E342='club records'!$F$24, F342&gt;='club records'!$G$24), "CR", " ")</f>
        <v xml:space="preserve"> </v>
      </c>
      <c r="AD342" s="14" t="str">
        <f>IF(AND(B342="discus 2", E342='club records'!$F$25, F342&gt;='club records'!$G$25), "CR", " ")</f>
        <v xml:space="preserve"> </v>
      </c>
      <c r="AE342" s="14" t="str">
        <f>IF(AND(B342="hammer 4", E342='club records'!$F$27, F342&gt;='club records'!$G$27), "CR", " ")</f>
        <v xml:space="preserve"> </v>
      </c>
      <c r="AF342" s="14" t="str">
        <f>IF(AND(B342="hammer 5", E342='club records'!$F$28, F342&gt;='club records'!$G$28), "CR", " ")</f>
        <v xml:space="preserve"> </v>
      </c>
      <c r="AG342" s="14" t="str">
        <f>IF(AND(B342="hammer 6", E342='club records'!$F$29, F342&gt;='club records'!$G$29), "CR", " ")</f>
        <v xml:space="preserve"> </v>
      </c>
      <c r="AH342" s="14" t="str">
        <f>IF(AND(B342="hammer 7.26", E342='club records'!$F$30, F342&gt;='club records'!$G$30), "CR", " ")</f>
        <v xml:space="preserve"> </v>
      </c>
      <c r="AI342" s="14" t="str">
        <f>IF(AND(B342="javelin 400", E342='club records'!$F$31, F342&gt;='club records'!$G$31), "CR", " ")</f>
        <v xml:space="preserve"> </v>
      </c>
      <c r="AJ342" s="14" t="str">
        <f>IF(AND(B342="javelin 600", E342='club records'!$F$32, F342&gt;='club records'!$G$32), "CR", " ")</f>
        <v xml:space="preserve"> </v>
      </c>
      <c r="AK342" s="14" t="str">
        <f>IF(AND(B342="javelin 700", E342='club records'!$F$33, F342&gt;='club records'!$G$33), "CR", " ")</f>
        <v xml:space="preserve"> </v>
      </c>
      <c r="AL342" s="14" t="str">
        <f>IF(AND(B342="javelin 800", OR(AND(E342='club records'!$F$34, F342&gt;='club records'!$G$34), AND(E342='club records'!$F$35, F342&gt;='club records'!$G$35))), "CR", " ")</f>
        <v xml:space="preserve"> </v>
      </c>
      <c r="AM342" s="14" t="str">
        <f>IF(AND(B342="shot 3", E342='club records'!$F$36, F342&gt;='club records'!$G$36), "CR", " ")</f>
        <v xml:space="preserve"> </v>
      </c>
      <c r="AN342" s="14" t="str">
        <f>IF(AND(B342="shot 4", E342='club records'!$F$37, F342&gt;='club records'!$G$37), "CR", " ")</f>
        <v xml:space="preserve"> </v>
      </c>
      <c r="AO342" s="14" t="str">
        <f>IF(AND(B342="shot 5", E342='club records'!$F$38, F342&gt;='club records'!$G$38), "CR", " ")</f>
        <v xml:space="preserve"> </v>
      </c>
      <c r="AP342" s="14" t="str">
        <f>IF(AND(B342="shot 6", E342='club records'!$F$39, F342&gt;='club records'!$G$39), "CR", " ")</f>
        <v xml:space="preserve"> </v>
      </c>
      <c r="AQ342" s="14" t="str">
        <f>IF(AND(B342="shot 7.26", E342='club records'!$F$40, F342&gt;='club records'!$G$40), "CR", " ")</f>
        <v xml:space="preserve"> </v>
      </c>
      <c r="AR342" s="14" t="str">
        <f>IF(AND(B342="60H",OR(AND(E342='club records'!$J$1,F342&lt;='club records'!$K$1),AND(E342='club records'!$J$2,F342&lt;='club records'!$K$2),AND(E342='club records'!$J$3,F342&lt;='club records'!$K$3),AND(E342='club records'!$J$4,F342&lt;='club records'!$K$4),AND(E342='club records'!$J$5,F342&lt;='club records'!$K$5))),"CR"," ")</f>
        <v xml:space="preserve"> </v>
      </c>
      <c r="AS342" s="14" t="str">
        <f>IF(AND(B342="75H", AND(E342='club records'!$J$6, F342&lt;='club records'!$K$6)), "CR", " ")</f>
        <v xml:space="preserve"> </v>
      </c>
      <c r="AT342" s="14" t="str">
        <f>IF(AND(B342="80H", AND(E342='club records'!$J$7, F342&lt;='club records'!$K$7)), "CR", " ")</f>
        <v xml:space="preserve"> </v>
      </c>
      <c r="AU342" s="14" t="str">
        <f>IF(AND(B342="100H", AND(E342='club records'!$J$8, F342&lt;='club records'!$K$8)), "CR", " ")</f>
        <v xml:space="preserve"> </v>
      </c>
      <c r="AV342" s="14" t="str">
        <f>IF(AND(B342="110H", OR(AND(E342='club records'!$J$9, F342&lt;='club records'!$K$9), AND(E342='club records'!$J$10, F342&lt;='club records'!$K$10))), "CR", " ")</f>
        <v xml:space="preserve"> </v>
      </c>
      <c r="AW342" s="14" t="str">
        <f>IF(AND(B342="400H", OR(AND(E342='club records'!$J$11, F342&lt;='club records'!$K$11), AND(E342='club records'!$J$12, F342&lt;='club records'!$K$12), AND(E342='club records'!$J$13, F342&lt;='club records'!$K$13), AND(E342='club records'!$J$14, F342&lt;='club records'!$K$14))), "CR", " ")</f>
        <v xml:space="preserve"> </v>
      </c>
      <c r="AX342" s="14" t="str">
        <f>IF(AND(B342="1500SC", AND(E342='club records'!$J$15, F342&lt;='club records'!$K$15)), "CR", " ")</f>
        <v xml:space="preserve"> </v>
      </c>
      <c r="AY342" s="14" t="str">
        <f>IF(AND(B342="2000SC", OR(AND(E342='club records'!$J$17, F342&lt;='club records'!$K$17), AND(E342='club records'!$J$18, F342&lt;='club records'!$K$18))), "CR", " ")</f>
        <v xml:space="preserve"> </v>
      </c>
      <c r="AZ342" s="14" t="str">
        <f>IF(AND(B342="3000SC", OR(AND(E342='club records'!$J$20, F342&lt;='club records'!$K$20), AND(E342='club records'!$J$21, F342&lt;='club records'!$K$21))), "CR", " ")</f>
        <v xml:space="preserve"> </v>
      </c>
      <c r="BA342" s="15" t="str">
        <f>IF(AND(B342="4x100", OR(AND(E342='club records'!$N$1, F342&lt;='club records'!$O$1), AND(E342='club records'!$N$2, F342&lt;='club records'!$O$2), AND(E342='club records'!$N$3, F342&lt;='club records'!$O$3), AND(E342='club records'!$N$4, F342&lt;='club records'!$O$4), AND(E342='club records'!$N$5, F342&lt;='club records'!$O$5))), "CR", " ")</f>
        <v xml:space="preserve"> </v>
      </c>
      <c r="BB342" s="15" t="str">
        <f>IF(AND(B342="4x200", OR(AND(E342='club records'!$N$6, F342&lt;='club records'!$O$6), AND(E342='club records'!$N$7, F342&lt;='club records'!$O$7), AND(E342='club records'!$N$8, F342&lt;='club records'!$O$8), AND(E342='club records'!$N$9, F342&lt;='club records'!$O$9), AND(E342='club records'!$N$10, F342&lt;='club records'!$O$10))), "CR", " ")</f>
        <v xml:space="preserve"> </v>
      </c>
      <c r="BC342" s="15" t="str">
        <f>IF(AND(B342="4x300", AND(E342='club records'!$N$11, F342&lt;='club records'!$O$11)), "CR", " ")</f>
        <v xml:space="preserve"> </v>
      </c>
      <c r="BD342" s="15" t="str">
        <f>IF(AND(B342="4x400", OR(AND(E342='club records'!$N$12, F342&lt;='club records'!$O$12), AND(E342='club records'!$N$13, F342&lt;='club records'!$O$13), AND(E342='club records'!$N$14, F342&lt;='club records'!$O$14), AND(E342='club records'!$N$15, F342&lt;='club records'!$O$15))), "CR", " ")</f>
        <v xml:space="preserve"> </v>
      </c>
      <c r="BE342" s="15" t="str">
        <f>IF(AND(B342="3x800", OR(AND(E342='club records'!$N$16, F342&lt;='club records'!$O$16), AND(E342='club records'!$N$17, F342&lt;='club records'!$O$17), AND(E342='club records'!$N$18, F342&lt;='club records'!$O$18))), "CR", " ")</f>
        <v xml:space="preserve"> </v>
      </c>
      <c r="BF342" s="15" t="str">
        <f>IF(AND(B342="pentathlon", OR(AND(E342='club records'!$N$21, F342&gt;='club records'!$O$21), AND(E342='club records'!$N$22, F342&gt;='club records'!$O$22),AND(E342='club records'!$N$23, F342&gt;='club records'!$O$23),AND(E342='club records'!$N$24, F342&gt;='club records'!$O$24))), "CR", " ")</f>
        <v xml:space="preserve"> </v>
      </c>
      <c r="BG342" s="15" t="str">
        <f>IF(AND(B342="heptathlon", OR(AND(E342='club records'!$N$26, F342&gt;='club records'!$O$26), AND(E342='club records'!$N$27, F342&gt;='club records'!$O$27))), "CR", " ")</f>
        <v xml:space="preserve"> </v>
      </c>
      <c r="BH342" s="15" t="str">
        <f>IF(AND(B342="decathlon", OR(AND(E342='club records'!$N$29, F342&gt;='club records'!$O$29), AND(E342='club records'!$N$30, F342&gt;='club records'!$O$30),AND(E342='club records'!$N$31, F342&gt;='club records'!$O$31))), "CR", " ")</f>
        <v xml:space="preserve"> </v>
      </c>
    </row>
    <row r="343" spans="1:60" ht="14.5" x14ac:dyDescent="0.35">
      <c r="A343" s="1" t="str">
        <f t="shared" si="34"/>
        <v>U20</v>
      </c>
      <c r="B343" s="18" t="s">
        <v>219</v>
      </c>
      <c r="C343" s="4" t="s">
        <v>171</v>
      </c>
      <c r="D343" s="4" t="s">
        <v>172</v>
      </c>
      <c r="E343" s="22" t="s">
        <v>12</v>
      </c>
      <c r="F343" s="23">
        <v>7057</v>
      </c>
      <c r="G343" s="29" t="s">
        <v>378</v>
      </c>
      <c r="H343" s="4" t="s">
        <v>332</v>
      </c>
      <c r="I343" s="4" t="s">
        <v>369</v>
      </c>
      <c r="J343" s="15" t="str">
        <f t="shared" si="33"/>
        <v>***CLUB RECORD***</v>
      </c>
      <c r="K343" s="15" t="str">
        <f>IF(AND(B343=100, OR(AND(E343='club records'!$B$6, F343&lt;='club records'!$C$6), AND(E343='club records'!$B$7, F343&lt;='club records'!$C$7), AND(E343='club records'!$B$8, F343&lt;='club records'!$C$8), AND(E343='club records'!$B$9, F343&lt;='club records'!$C$9), AND(E343='club records'!$B$10, F343&lt;='club records'!$C$10))), "CR", " ")</f>
        <v xml:space="preserve"> </v>
      </c>
      <c r="L343" s="15" t="str">
        <f>IF(AND(B343=200, OR(AND(E343='club records'!$B$11, F343&lt;='club records'!$C$11), AND(E343='club records'!$B$12, F343&lt;='club records'!$C$12), AND(E343='club records'!$B$13, F343&lt;='club records'!$C$13), AND(E343='club records'!$B$14, F343&lt;='club records'!$C$14), AND(E343='club records'!$B$15, F343&lt;='club records'!$C$15))), "CR", " ")</f>
        <v xml:space="preserve"> </v>
      </c>
      <c r="M343" s="15" t="str">
        <f>IF(AND(B343=300, OR(AND(E343='club records'!$B$16, F343&lt;='club records'!$C$16), AND(E343='club records'!$B$17, F343&lt;='club records'!$C$17))), "CR", " ")</f>
        <v xml:space="preserve"> </v>
      </c>
      <c r="N343" s="15" t="str">
        <f>IF(AND(B343=400, OR(AND(E343='club records'!$B$18, F343&lt;='club records'!$C$18), AND(E343='club records'!$B$19, F343&lt;='club records'!$C$19), AND(E343='club records'!$B$20, F343&lt;='club records'!$C$20), AND(E343='club records'!$B$21, F343&lt;='club records'!$C$21))), "CR", " ")</f>
        <v xml:space="preserve"> </v>
      </c>
      <c r="O343" s="15" t="str">
        <f>IF(AND(B343=800, OR(AND(E343='club records'!$B$22, F343&lt;='club records'!$C$22), AND(E343='club records'!$B$23, F343&lt;='club records'!$C$23), AND(E343='club records'!$B$24, F343&lt;='club records'!$C$24), AND(E343='club records'!$B$25, F343&lt;='club records'!$C$25), AND(E343='club records'!$B$26, F343&lt;='club records'!$C$26))), "CR", " ")</f>
        <v xml:space="preserve"> </v>
      </c>
      <c r="P343" s="15" t="str">
        <f>IF(AND(B343=1000, OR(AND(E343='club records'!$B$27, F343&lt;='club records'!$C$27), AND(E343='club records'!$B$28, F343&lt;='club records'!$C$28))), "CR", " ")</f>
        <v xml:space="preserve"> </v>
      </c>
      <c r="Q343" s="15" t="str">
        <f>IF(AND(B343=1500, OR(AND(E343='club records'!$B$29, F343&lt;='club records'!$C$29), AND(E343='club records'!$B$30, F343&lt;='club records'!$C$30), AND(E343='club records'!$B$31, F343&lt;='club records'!$C$31), AND(E343='club records'!$B$32, F343&lt;='club records'!$C$32), AND(E343='club records'!$B$33, F343&lt;='club records'!$C$33))), "CR", " ")</f>
        <v xml:space="preserve"> </v>
      </c>
      <c r="R343" s="15" t="str">
        <f>IF(AND(B343="1600 (Mile)",OR(AND(E343='club records'!$B$34,F343&lt;='club records'!$C$34),AND(E343='club records'!$B$35,F343&lt;='club records'!$C$35),AND(E343='club records'!$B$36,F343&lt;='club records'!$C$36),AND(E343='club records'!$B$37,F343&lt;='club records'!$C$37))),"CR"," ")</f>
        <v xml:space="preserve"> </v>
      </c>
      <c r="S343" s="15" t="str">
        <f>IF(AND(B343=3000, OR(AND(E343='club records'!$B$38, F343&lt;='club records'!$C$38), AND(E343='club records'!$B$39, F343&lt;='club records'!$C$39), AND(E343='club records'!$B$40, F343&lt;='club records'!$C$40), AND(E343='club records'!$B$41, F343&lt;='club records'!$C$41))), "CR", " ")</f>
        <v xml:space="preserve"> </v>
      </c>
      <c r="T343" s="15" t="str">
        <f>IF(AND(B343=5000, OR(AND(E343='club records'!$B$42, F343&lt;='club records'!$C$42), AND(E343='club records'!$B$43, F343&lt;='club records'!$C$43))), "CR", " ")</f>
        <v xml:space="preserve"> </v>
      </c>
      <c r="U343" s="14" t="str">
        <f>IF(AND(B343=10000, OR(AND(E343='club records'!$B$44, F343&lt;='club records'!$C$44), AND(E343='club records'!$B$45, F343&lt;='club records'!$C$45))), "CR", " ")</f>
        <v xml:space="preserve"> </v>
      </c>
      <c r="V343" s="14" t="str">
        <f>IF(AND(B343="high jump", OR(AND(E343='club records'!$F$1, F343&gt;='club records'!$G$1), AND(E343='club records'!$F$2, F343&gt;='club records'!$G$2), AND(E343='club records'!$F$3, F343&gt;='club records'!$G$3), AND(E343='club records'!$F$4, F343&gt;='club records'!$G$4), AND(E343='club records'!$F$5, F343&gt;='club records'!$G$5))), "CR", " ")</f>
        <v xml:space="preserve"> </v>
      </c>
      <c r="W343" s="14" t="str">
        <f>IF(AND(B343="long jump", OR(AND(E343='club records'!$F$6, F343&gt;='club records'!$G$6), AND(E343='club records'!$F$7, F343&gt;='club records'!$G$7), AND(E343='club records'!$F$8, F343&gt;='club records'!$G$8), AND(E343='club records'!$F$9, F343&gt;='club records'!$G$9), AND(E343='club records'!$F$10, F343&gt;='club records'!$G$10))), "CR", " ")</f>
        <v xml:space="preserve"> </v>
      </c>
      <c r="X343" s="14" t="str">
        <f>IF(AND(B343="triple jump", OR(AND(E343='club records'!$F$11, F343&gt;='club records'!$G$11), AND(E343='club records'!$F$12, F343&gt;='club records'!$G$12), AND(E343='club records'!$F$13, F343&gt;='club records'!$G$13), AND(E343='club records'!$F$14, F343&gt;='club records'!$G$14), AND(E343='club records'!$F$15, F343&gt;='club records'!$G$15))), "CR", " ")</f>
        <v xml:space="preserve"> </v>
      </c>
      <c r="Y343" s="14" t="str">
        <f>IF(AND(B343="pole vault", OR(AND(E343='club records'!$F$16, F343&gt;='club records'!$G$16), AND(E343='club records'!$F$17, F343&gt;='club records'!$G$17), AND(E343='club records'!$F$18, F343&gt;='club records'!$G$18), AND(E343='club records'!$F$19, F343&gt;='club records'!$G$19), AND(E343='club records'!$F$20, F343&gt;='club records'!$G$20))), "CR", " ")</f>
        <v xml:space="preserve"> </v>
      </c>
      <c r="Z343" s="14" t="str">
        <f>IF(AND(B343="discus 1", E343='club records'!$F$21, F343&gt;='club records'!$G$21), "CR", " ")</f>
        <v xml:space="preserve"> </v>
      </c>
      <c r="AA343" s="14" t="str">
        <f>IF(AND(B343="discus 1.25", E343='club records'!$F$22, F343&gt;='club records'!$G$22), "CR", " ")</f>
        <v xml:space="preserve"> </v>
      </c>
      <c r="AB343" s="14" t="str">
        <f>IF(AND(B343="discus 1.5", E343='club records'!$F$23, F343&gt;='club records'!$G$23), "CR", " ")</f>
        <v xml:space="preserve"> </v>
      </c>
      <c r="AC343" s="14" t="str">
        <f>IF(AND(B343="discus 1.75", E343='club records'!$F$24, F343&gt;='club records'!$G$24), "CR", " ")</f>
        <v xml:space="preserve"> </v>
      </c>
      <c r="AD343" s="14" t="str">
        <f>IF(AND(B343="discus 2", E343='club records'!$F$25, F343&gt;='club records'!$G$25), "CR", " ")</f>
        <v xml:space="preserve"> </v>
      </c>
      <c r="AE343" s="14" t="str">
        <f>IF(AND(B343="hammer 4", E343='club records'!$F$27, F343&gt;='club records'!$G$27), "CR", " ")</f>
        <v xml:space="preserve"> </v>
      </c>
      <c r="AF343" s="14" t="str">
        <f>IF(AND(B343="hammer 5", E343='club records'!$F$28, F343&gt;='club records'!$G$28), "CR", " ")</f>
        <v xml:space="preserve"> </v>
      </c>
      <c r="AG343" s="14" t="str">
        <f>IF(AND(B343="hammer 6", E343='club records'!$F$29, F343&gt;='club records'!$G$29), "CR", " ")</f>
        <v xml:space="preserve"> </v>
      </c>
      <c r="AH343" s="14" t="str">
        <f>IF(AND(B343="hammer 7.26", E343='club records'!$F$30, F343&gt;='club records'!$G$30), "CR", " ")</f>
        <v xml:space="preserve"> </v>
      </c>
      <c r="AI343" s="14" t="str">
        <f>IF(AND(B343="javelin 400", E343='club records'!$F$31, F343&gt;='club records'!$G$31), "CR", " ")</f>
        <v xml:space="preserve"> </v>
      </c>
      <c r="AJ343" s="14" t="str">
        <f>IF(AND(B343="javelin 600", E343='club records'!$F$32, F343&gt;='club records'!$G$32), "CR", " ")</f>
        <v xml:space="preserve"> </v>
      </c>
      <c r="AK343" s="14" t="str">
        <f>IF(AND(B343="javelin 700", E343='club records'!$F$33, F343&gt;='club records'!$G$33), "CR", " ")</f>
        <v xml:space="preserve"> </v>
      </c>
      <c r="AL343" s="14" t="str">
        <f>IF(AND(B343="javelin 800", OR(AND(E343='club records'!$F$34, F343&gt;='club records'!$G$34), AND(E343='club records'!$F$35, F343&gt;='club records'!$G$35))), "CR", " ")</f>
        <v xml:space="preserve"> </v>
      </c>
      <c r="AM343" s="14" t="str">
        <f>IF(AND(B343="shot 3", E343='club records'!$F$36, F343&gt;='club records'!$G$36), "CR", " ")</f>
        <v xml:space="preserve"> </v>
      </c>
      <c r="AN343" s="14" t="str">
        <f>IF(AND(B343="shot 4", E343='club records'!$F$37, F343&gt;='club records'!$G$37), "CR", " ")</f>
        <v xml:space="preserve"> </v>
      </c>
      <c r="AO343" s="14" t="str">
        <f>IF(AND(B343="shot 5", E343='club records'!$F$38, F343&gt;='club records'!$G$38), "CR", " ")</f>
        <v xml:space="preserve"> </v>
      </c>
      <c r="AP343" s="14" t="str">
        <f>IF(AND(B343="shot 6", E343='club records'!$F$39, F343&gt;='club records'!$G$39), "CR", " ")</f>
        <v xml:space="preserve"> </v>
      </c>
      <c r="AQ343" s="14" t="str">
        <f>IF(AND(B343="shot 7.26", E343='club records'!$F$40, F343&gt;='club records'!$G$40), "CR", " ")</f>
        <v xml:space="preserve"> </v>
      </c>
      <c r="AR343" s="14" t="str">
        <f>IF(AND(B343="60H",OR(AND(E343='club records'!$J$1,F343&lt;='club records'!$K$1),AND(E343='club records'!$J$2,F343&lt;='club records'!$K$2),AND(E343='club records'!$J$3,F343&lt;='club records'!$K$3),AND(E343='club records'!$J$4,F343&lt;='club records'!$K$4),AND(E343='club records'!$J$5,F343&lt;='club records'!$K$5))),"CR"," ")</f>
        <v xml:space="preserve"> </v>
      </c>
      <c r="AS343" s="14" t="str">
        <f>IF(AND(B343="75H", AND(E343='club records'!$J$6, F343&lt;='club records'!$K$6)), "CR", " ")</f>
        <v xml:space="preserve"> </v>
      </c>
      <c r="AT343" s="14" t="str">
        <f>IF(AND(B343="80H", AND(E343='club records'!$J$7, F343&lt;='club records'!$K$7)), "CR", " ")</f>
        <v xml:space="preserve"> </v>
      </c>
      <c r="AU343" s="14" t="str">
        <f>IF(AND(B343="100H", AND(E343='club records'!$J$8, F343&lt;='club records'!$K$8)), "CR", " ")</f>
        <v xml:space="preserve"> </v>
      </c>
      <c r="AV343" s="14" t="str">
        <f>IF(AND(B343="110H", OR(AND(E343='club records'!$J$9, F343&lt;='club records'!$K$9), AND(E343='club records'!$J$10, F343&lt;='club records'!$K$10))), "CR", " ")</f>
        <v xml:space="preserve"> </v>
      </c>
      <c r="AW343" s="14" t="str">
        <f>IF(AND(B343="400H", OR(AND(E343='club records'!$J$11, F343&lt;='club records'!$K$11), AND(E343='club records'!$J$12, F343&lt;='club records'!$K$12), AND(E343='club records'!$J$13, F343&lt;='club records'!$K$13), AND(E343='club records'!$J$14, F343&lt;='club records'!$K$14))), "CR", " ")</f>
        <v xml:space="preserve"> </v>
      </c>
      <c r="AX343" s="14" t="str">
        <f>IF(AND(B343="1500SC", AND(E343='club records'!$J$15, F343&lt;='club records'!$K$15)), "CR", " ")</f>
        <v xml:space="preserve"> </v>
      </c>
      <c r="AY343" s="14" t="str">
        <f>IF(AND(B343="2000SC", OR(AND(E343='club records'!$J$17, F343&lt;='club records'!$K$17), AND(E343='club records'!$J$18, F343&lt;='club records'!$K$18))), "CR", " ")</f>
        <v xml:space="preserve"> </v>
      </c>
      <c r="AZ343" s="14" t="str">
        <f>IF(AND(B343="3000SC", OR(AND(E343='club records'!$J$20, F343&lt;='club records'!$K$20), AND(E343='club records'!$J$21, F343&lt;='club records'!$K$21))), "CR", " ")</f>
        <v xml:space="preserve"> </v>
      </c>
      <c r="BA343" s="15" t="str">
        <f>IF(AND(B343="4x100", OR(AND(E343='club records'!$N$1, F343&lt;='club records'!$O$1), AND(E343='club records'!$N$2, F343&lt;='club records'!$O$2), AND(E343='club records'!$N$3, F343&lt;='club records'!$O$3), AND(E343='club records'!$N$4, F343&lt;='club records'!$O$4), AND(E343='club records'!$N$5, F343&lt;='club records'!$O$5))), "CR", " ")</f>
        <v xml:space="preserve"> </v>
      </c>
      <c r="BB343" s="15" t="str">
        <f>IF(AND(B343="4x200", OR(AND(E343='club records'!$N$6, F343&lt;='club records'!$O$6), AND(E343='club records'!$N$7, F343&lt;='club records'!$O$7), AND(E343='club records'!$N$8, F343&lt;='club records'!$O$8), AND(E343='club records'!$N$9, F343&lt;='club records'!$O$9), AND(E343='club records'!$N$10, F343&lt;='club records'!$O$10))), "CR", " ")</f>
        <v xml:space="preserve"> </v>
      </c>
      <c r="BC343" s="15" t="str">
        <f>IF(AND(B343="4x300", AND(E343='club records'!$N$11, F343&lt;='club records'!$O$11)), "CR", " ")</f>
        <v xml:space="preserve"> </v>
      </c>
      <c r="BD343" s="15" t="str">
        <f>IF(AND(B343="4x400", OR(AND(E343='club records'!$N$12, F343&lt;='club records'!$O$12), AND(E343='club records'!$N$13, F343&lt;='club records'!$O$13), AND(E343='club records'!$N$14, F343&lt;='club records'!$O$14), AND(E343='club records'!$N$15, F343&lt;='club records'!$O$15))), "CR", " ")</f>
        <v xml:space="preserve"> </v>
      </c>
      <c r="BE343" s="15" t="str">
        <f>IF(AND(B343="3x800", OR(AND(E343='club records'!$N$16, F343&lt;='club records'!$O$16), AND(E343='club records'!$N$17, F343&lt;='club records'!$O$17), AND(E343='club records'!$N$18, F343&lt;='club records'!$O$18))), "CR", " ")</f>
        <v xml:space="preserve"> </v>
      </c>
      <c r="BF343" s="15" t="str">
        <f>IF(AND(B343="pentathlon", OR(AND(E343='club records'!$N$21, F343&gt;='club records'!$O$21), AND(E343='club records'!$N$22, F343&gt;='club records'!$O$22),AND(E343='club records'!$N$23, F343&gt;='club records'!$O$23),AND(E343='club records'!$N$24, F343&gt;='club records'!$O$24))), "CR", " ")</f>
        <v xml:space="preserve"> </v>
      </c>
      <c r="BG343" s="15" t="str">
        <f>IF(AND(B343="heptathlon", OR(AND(E343='club records'!$N$26, F343&gt;='club records'!$O$26), AND(E343='club records'!$N$27, F343&gt;='club records'!$O$27))), "CR", " ")</f>
        <v xml:space="preserve"> </v>
      </c>
      <c r="BH343" s="15" t="str">
        <f>IF(AND(B343="decathlon", OR(AND(E343='club records'!$N$29, F343&gt;='club records'!$O$29), AND(E343='club records'!$N$30, F343&gt;='club records'!$O$30),AND(E343='club records'!$N$31, F343&gt;='club records'!$O$31))), "CR", " ")</f>
        <v>CR</v>
      </c>
    </row>
    <row r="344" spans="1:60" ht="14.5" x14ac:dyDescent="0.35">
      <c r="A344" s="1" t="str">
        <f t="shared" si="34"/>
        <v>U20</v>
      </c>
      <c r="B344" s="2" t="s">
        <v>170</v>
      </c>
      <c r="C344" s="1" t="s">
        <v>160</v>
      </c>
      <c r="D344" s="1" t="s">
        <v>51</v>
      </c>
      <c r="E344" s="19" t="s">
        <v>12</v>
      </c>
      <c r="F344" s="20">
        <v>32.630000000000003</v>
      </c>
      <c r="G344" s="26">
        <v>43660</v>
      </c>
      <c r="H344" s="1" t="s">
        <v>313</v>
      </c>
      <c r="I344" s="1" t="s">
        <v>480</v>
      </c>
      <c r="J344" s="15" t="str">
        <f t="shared" si="33"/>
        <v/>
      </c>
      <c r="K344" s="15" t="str">
        <f>IF(AND(B344=100, OR(AND(E344='club records'!$B$6, F344&lt;='club records'!$C$6), AND(E344='club records'!$B$7, F344&lt;='club records'!$C$7), AND(E344='club records'!$B$8, F344&lt;='club records'!$C$8), AND(E344='club records'!$B$9, F344&lt;='club records'!$C$9), AND(E344='club records'!$B$10, F344&lt;='club records'!$C$10))), "CR", " ")</f>
        <v xml:space="preserve"> </v>
      </c>
      <c r="L344" s="15" t="str">
        <f>IF(AND(B344=200, OR(AND(E344='club records'!$B$11, F344&lt;='club records'!$C$11), AND(E344='club records'!$B$12, F344&lt;='club records'!$C$12), AND(E344='club records'!$B$13, F344&lt;='club records'!$C$13), AND(E344='club records'!$B$14, F344&lt;='club records'!$C$14), AND(E344='club records'!$B$15, F344&lt;='club records'!$C$15))), "CR", " ")</f>
        <v xml:space="preserve"> </v>
      </c>
      <c r="M344" s="15" t="str">
        <f>IF(AND(B344=300, OR(AND(E344='club records'!$B$16, F344&lt;='club records'!$C$16), AND(E344='club records'!$B$17, F344&lt;='club records'!$C$17))), "CR", " ")</f>
        <v xml:space="preserve"> </v>
      </c>
      <c r="N344" s="15" t="str">
        <f>IF(AND(B344=400, OR(AND(E344='club records'!$B$18, F344&lt;='club records'!$C$18), AND(E344='club records'!$B$19, F344&lt;='club records'!$C$19), AND(E344='club records'!$B$20, F344&lt;='club records'!$C$20), AND(E344='club records'!$B$21, F344&lt;='club records'!$C$21))), "CR", " ")</f>
        <v xml:space="preserve"> </v>
      </c>
      <c r="O344" s="15" t="str">
        <f>IF(AND(B344=800, OR(AND(E344='club records'!$B$22, F344&lt;='club records'!$C$22), AND(E344='club records'!$B$23, F344&lt;='club records'!$C$23), AND(E344='club records'!$B$24, F344&lt;='club records'!$C$24), AND(E344='club records'!$B$25, F344&lt;='club records'!$C$25), AND(E344='club records'!$B$26, F344&lt;='club records'!$C$26))), "CR", " ")</f>
        <v xml:space="preserve"> </v>
      </c>
      <c r="P344" s="15" t="str">
        <f>IF(AND(B344=1000, OR(AND(E344='club records'!$B$27, F344&lt;='club records'!$C$27), AND(E344='club records'!$B$28, F344&lt;='club records'!$C$28))), "CR", " ")</f>
        <v xml:space="preserve"> </v>
      </c>
      <c r="Q344" s="15" t="str">
        <f>IF(AND(B344=1500, OR(AND(E344='club records'!$B$29, F344&lt;='club records'!$C$29), AND(E344='club records'!$B$30, F344&lt;='club records'!$C$30), AND(E344='club records'!$B$31, F344&lt;='club records'!$C$31), AND(E344='club records'!$B$32, F344&lt;='club records'!$C$32), AND(E344='club records'!$B$33, F344&lt;='club records'!$C$33))), "CR", " ")</f>
        <v xml:space="preserve"> </v>
      </c>
      <c r="R344" s="15" t="str">
        <f>IF(AND(B344="1600 (Mile)",OR(AND(E344='club records'!$B$34,F344&lt;='club records'!$C$34),AND(E344='club records'!$B$35,F344&lt;='club records'!$C$35),AND(E344='club records'!$B$36,F344&lt;='club records'!$C$36),AND(E344='club records'!$B$37,F344&lt;='club records'!$C$37))),"CR"," ")</f>
        <v xml:space="preserve"> </v>
      </c>
      <c r="S344" s="15" t="str">
        <f>IF(AND(B344=3000, OR(AND(E344='club records'!$B$38, F344&lt;='club records'!$C$38), AND(E344='club records'!$B$39, F344&lt;='club records'!$C$39), AND(E344='club records'!$B$40, F344&lt;='club records'!$C$40), AND(E344='club records'!$B$41, F344&lt;='club records'!$C$41))), "CR", " ")</f>
        <v xml:space="preserve"> </v>
      </c>
      <c r="T344" s="15" t="str">
        <f>IF(AND(B344=5000, OR(AND(E344='club records'!$B$42, F344&lt;='club records'!$C$42), AND(E344='club records'!$B$43, F344&lt;='club records'!$C$43))), "CR", " ")</f>
        <v xml:space="preserve"> </v>
      </c>
      <c r="U344" s="14" t="str">
        <f>IF(AND(B344=10000, OR(AND(E344='club records'!$B$44, F344&lt;='club records'!$C$44), AND(E344='club records'!$B$45, F344&lt;='club records'!$C$45))), "CR", " ")</f>
        <v xml:space="preserve"> </v>
      </c>
      <c r="V344" s="14" t="str">
        <f>IF(AND(B344="high jump", OR(AND(E344='club records'!$F$1, F344&gt;='club records'!$G$1), AND(E344='club records'!$F$2, F344&gt;='club records'!$G$2), AND(E344='club records'!$F$3, F344&gt;='club records'!$G$3), AND(E344='club records'!$F$4, F344&gt;='club records'!$G$4), AND(E344='club records'!$F$5, F344&gt;='club records'!$G$5))), "CR", " ")</f>
        <v xml:space="preserve"> </v>
      </c>
      <c r="W344" s="14" t="str">
        <f>IF(AND(B344="long jump", OR(AND(E344='club records'!$F$6, F344&gt;='club records'!$G$6), AND(E344='club records'!$F$7, F344&gt;='club records'!$G$7), AND(E344='club records'!$F$8, F344&gt;='club records'!$G$8), AND(E344='club records'!$F$9, F344&gt;='club records'!$G$9), AND(E344='club records'!$F$10, F344&gt;='club records'!$G$10))), "CR", " ")</f>
        <v xml:space="preserve"> </v>
      </c>
      <c r="X344" s="14" t="str">
        <f>IF(AND(B344="triple jump", OR(AND(E344='club records'!$F$11, F344&gt;='club records'!$G$11), AND(E344='club records'!$F$12, F344&gt;='club records'!$G$12), AND(E344='club records'!$F$13, F344&gt;='club records'!$G$13), AND(E344='club records'!$F$14, F344&gt;='club records'!$G$14), AND(E344='club records'!$F$15, F344&gt;='club records'!$G$15))), "CR", " ")</f>
        <v xml:space="preserve"> </v>
      </c>
      <c r="Y344" s="14" t="str">
        <f>IF(AND(B344="pole vault", OR(AND(E344='club records'!$F$16, F344&gt;='club records'!$G$16), AND(E344='club records'!$F$17, F344&gt;='club records'!$G$17), AND(E344='club records'!$F$18, F344&gt;='club records'!$G$18), AND(E344='club records'!$F$19, F344&gt;='club records'!$G$19), AND(E344='club records'!$F$20, F344&gt;='club records'!$G$20))), "CR", " ")</f>
        <v xml:space="preserve"> </v>
      </c>
      <c r="Z344" s="14" t="str">
        <f>IF(AND(B344="discus 1", E344='club records'!$F$21, F344&gt;='club records'!$G$21), "CR", " ")</f>
        <v xml:space="preserve"> </v>
      </c>
      <c r="AA344" s="14" t="str">
        <f>IF(AND(B344="discus 1.25", E344='club records'!$F$22, F344&gt;='club records'!$G$22), "CR", " ")</f>
        <v xml:space="preserve"> </v>
      </c>
      <c r="AB344" s="14" t="str">
        <f>IF(AND(B344="discus 1.5", E344='club records'!$F$23, F344&gt;='club records'!$G$23), "CR", " ")</f>
        <v xml:space="preserve"> </v>
      </c>
      <c r="AC344" s="14" t="str">
        <f>IF(AND(B344="discus 1.75", E344='club records'!$F$24, F344&gt;='club records'!$G$24), "CR", " ")</f>
        <v xml:space="preserve"> </v>
      </c>
      <c r="AD344" s="14" t="str">
        <f>IF(AND(B344="discus 2", E344='club records'!$F$25, F344&gt;='club records'!$G$25), "CR", " ")</f>
        <v xml:space="preserve"> </v>
      </c>
      <c r="AE344" s="14" t="str">
        <f>IF(AND(B344="hammer 4", E344='club records'!$F$27, F344&gt;='club records'!$G$27), "CR", " ")</f>
        <v xml:space="preserve"> </v>
      </c>
      <c r="AF344" s="14" t="str">
        <f>IF(AND(B344="hammer 5", E344='club records'!$F$28, F344&gt;='club records'!$G$28), "CR", " ")</f>
        <v xml:space="preserve"> </v>
      </c>
      <c r="AG344" s="14" t="str">
        <f>IF(AND(B344="hammer 6", E344='club records'!$F$29, F344&gt;='club records'!$G$29), "CR", " ")</f>
        <v xml:space="preserve"> </v>
      </c>
      <c r="AH344" s="14" t="str">
        <f>IF(AND(B344="hammer 7.26", E344='club records'!$F$30, F344&gt;='club records'!$G$30), "CR", " ")</f>
        <v xml:space="preserve"> </v>
      </c>
      <c r="AI344" s="14" t="str">
        <f>IF(AND(B344="javelin 400", E344='club records'!$F$31, F344&gt;='club records'!$G$31), "CR", " ")</f>
        <v xml:space="preserve"> </v>
      </c>
      <c r="AJ344" s="14" t="str">
        <f>IF(AND(B344="javelin 600", E344='club records'!$F$32, F344&gt;='club records'!$G$32), "CR", " ")</f>
        <v xml:space="preserve"> </v>
      </c>
      <c r="AK344" s="14" t="str">
        <f>IF(AND(B344="javelin 700", E344='club records'!$F$33, F344&gt;='club records'!$G$33), "CR", " ")</f>
        <v xml:space="preserve"> </v>
      </c>
      <c r="AL344" s="14" t="str">
        <f>IF(AND(B344="javelin 800", OR(AND(E344='club records'!$F$34, F344&gt;='club records'!$G$34), AND(E344='club records'!$F$35, F344&gt;='club records'!$G$35))), "CR", " ")</f>
        <v xml:space="preserve"> </v>
      </c>
      <c r="AM344" s="14" t="str">
        <f>IF(AND(B344="shot 3", E344='club records'!$F$36, F344&gt;='club records'!$G$36), "CR", " ")</f>
        <v xml:space="preserve"> </v>
      </c>
      <c r="AN344" s="14" t="str">
        <f>IF(AND(B344="shot 4", E344='club records'!$F$37, F344&gt;='club records'!$G$37), "CR", " ")</f>
        <v xml:space="preserve"> </v>
      </c>
      <c r="AO344" s="14" t="str">
        <f>IF(AND(B344="shot 5", E344='club records'!$F$38, F344&gt;='club records'!$G$38), "CR", " ")</f>
        <v xml:space="preserve"> </v>
      </c>
      <c r="AP344" s="14" t="str">
        <f>IF(AND(B344="shot 6", E344='club records'!$F$39, F344&gt;='club records'!$G$39), "CR", " ")</f>
        <v xml:space="preserve"> </v>
      </c>
      <c r="AQ344" s="14" t="str">
        <f>IF(AND(B344="shot 7.26", E344='club records'!$F$40, F344&gt;='club records'!$G$40), "CR", " ")</f>
        <v xml:space="preserve"> </v>
      </c>
      <c r="AR344" s="14" t="str">
        <f>IF(AND(B344="60H",OR(AND(E344='club records'!$J$1,F344&lt;='club records'!$K$1),AND(E344='club records'!$J$2,F344&lt;='club records'!$K$2),AND(E344='club records'!$J$3,F344&lt;='club records'!$K$3),AND(E344='club records'!$J$4,F344&lt;='club records'!$K$4),AND(E344='club records'!$J$5,F344&lt;='club records'!$K$5))),"CR"," ")</f>
        <v xml:space="preserve"> </v>
      </c>
      <c r="AS344" s="14" t="str">
        <f>IF(AND(B344="75H", AND(E344='club records'!$J$6, F344&lt;='club records'!$K$6)), "CR", " ")</f>
        <v xml:space="preserve"> </v>
      </c>
      <c r="AT344" s="14" t="str">
        <f>IF(AND(B344="80H", AND(E344='club records'!$J$7, F344&lt;='club records'!$K$7)), "CR", " ")</f>
        <v xml:space="preserve"> </v>
      </c>
      <c r="AU344" s="14" t="str">
        <f>IF(AND(B344="100H", AND(E344='club records'!$J$8, F344&lt;='club records'!$K$8)), "CR", " ")</f>
        <v xml:space="preserve"> </v>
      </c>
      <c r="AV344" s="14" t="str">
        <f>IF(AND(B344="110H", OR(AND(E344='club records'!$J$9, F344&lt;='club records'!$K$9), AND(E344='club records'!$J$10, F344&lt;='club records'!$K$10))), "CR", " ")</f>
        <v xml:space="preserve"> </v>
      </c>
      <c r="AW344" s="14" t="str">
        <f>IF(AND(B344="400H", OR(AND(E344='club records'!$J$11, F344&lt;='club records'!$K$11), AND(E344='club records'!$J$12, F344&lt;='club records'!$K$12), AND(E344='club records'!$J$13, F344&lt;='club records'!$K$13), AND(E344='club records'!$J$14, F344&lt;='club records'!$K$14))), "CR", " ")</f>
        <v xml:space="preserve"> </v>
      </c>
      <c r="AX344" s="14" t="str">
        <f>IF(AND(B344="1500SC", AND(E344='club records'!$J$15, F344&lt;='club records'!$K$15)), "CR", " ")</f>
        <v xml:space="preserve"> </v>
      </c>
      <c r="AY344" s="14" t="str">
        <f>IF(AND(B344="2000SC", OR(AND(E344='club records'!$J$17, F344&lt;='club records'!$K$17), AND(E344='club records'!$J$18, F344&lt;='club records'!$K$18))), "CR", " ")</f>
        <v xml:space="preserve"> </v>
      </c>
      <c r="AZ344" s="14" t="str">
        <f>IF(AND(B344="3000SC", OR(AND(E344='club records'!$J$20, F344&lt;='club records'!$K$20), AND(E344='club records'!$J$21, F344&lt;='club records'!$K$21))), "CR", " ")</f>
        <v xml:space="preserve"> </v>
      </c>
      <c r="BA344" s="15" t="str">
        <f>IF(AND(B344="4x100", OR(AND(E344='club records'!$N$1, F344&lt;='club records'!$O$1), AND(E344='club records'!$N$2, F344&lt;='club records'!$O$2), AND(E344='club records'!$N$3, F344&lt;='club records'!$O$3), AND(E344='club records'!$N$4, F344&lt;='club records'!$O$4), AND(E344='club records'!$N$5, F344&lt;='club records'!$O$5))), "CR", " ")</f>
        <v xml:space="preserve"> </v>
      </c>
      <c r="BB344" s="15" t="str">
        <f>IF(AND(B344="4x200", OR(AND(E344='club records'!$N$6, F344&lt;='club records'!$O$6), AND(E344='club records'!$N$7, F344&lt;='club records'!$O$7), AND(E344='club records'!$N$8, F344&lt;='club records'!$O$8), AND(E344='club records'!$N$9, F344&lt;='club records'!$O$9), AND(E344='club records'!$N$10, F344&lt;='club records'!$O$10))), "CR", " ")</f>
        <v xml:space="preserve"> </v>
      </c>
      <c r="BC344" s="15" t="str">
        <f>IF(AND(B344="4x300", AND(E344='club records'!$N$11, F344&lt;='club records'!$O$11)), "CR", " ")</f>
        <v xml:space="preserve"> </v>
      </c>
      <c r="BD344" s="15" t="str">
        <f>IF(AND(B344="4x400", OR(AND(E344='club records'!$N$12, F344&lt;='club records'!$O$12), AND(E344='club records'!$N$13, F344&lt;='club records'!$O$13), AND(E344='club records'!$N$14, F344&lt;='club records'!$O$14), AND(E344='club records'!$N$15, F344&lt;='club records'!$O$15))), "CR", " ")</f>
        <v xml:space="preserve"> </v>
      </c>
      <c r="BE344" s="15" t="str">
        <f>IF(AND(B344="3x800", OR(AND(E344='club records'!$N$16, F344&lt;='club records'!$O$16), AND(E344='club records'!$N$17, F344&lt;='club records'!$O$17), AND(E344='club records'!$N$18, F344&lt;='club records'!$O$18))), "CR", " ")</f>
        <v xml:space="preserve"> </v>
      </c>
      <c r="BF344" s="15" t="str">
        <f>IF(AND(B344="pentathlon", OR(AND(E344='club records'!$N$21, F344&gt;='club records'!$O$21), AND(E344='club records'!$N$22, F344&gt;='club records'!$O$22),AND(E344='club records'!$N$23, F344&gt;='club records'!$O$23),AND(E344='club records'!$N$24, F344&gt;='club records'!$O$24))), "CR", " ")</f>
        <v xml:space="preserve"> </v>
      </c>
      <c r="BG344" s="15" t="str">
        <f>IF(AND(B344="heptathlon", OR(AND(E344='club records'!$N$26, F344&gt;='club records'!$O$26), AND(E344='club records'!$N$27, F344&gt;='club records'!$O$27))), "CR", " ")</f>
        <v xml:space="preserve"> </v>
      </c>
      <c r="BH344" s="15" t="str">
        <f>IF(AND(B344="decathlon", OR(AND(E344='club records'!$N$29, F344&gt;='club records'!$O$29), AND(E344='club records'!$N$30, F344&gt;='club records'!$O$30),AND(E344='club records'!$N$31, F344&gt;='club records'!$O$31))), "CR", " ")</f>
        <v xml:space="preserve"> </v>
      </c>
    </row>
    <row r="345" spans="1:60" ht="14.5" x14ac:dyDescent="0.35">
      <c r="A345" s="1" t="str">
        <f t="shared" si="34"/>
        <v>U20</v>
      </c>
      <c r="B345" s="2" t="s">
        <v>170</v>
      </c>
      <c r="C345" s="1" t="s">
        <v>171</v>
      </c>
      <c r="D345" s="1" t="s">
        <v>172</v>
      </c>
      <c r="E345" s="19" t="s">
        <v>12</v>
      </c>
      <c r="F345" s="20">
        <v>37.14</v>
      </c>
      <c r="G345" s="27" t="s">
        <v>421</v>
      </c>
      <c r="H345" s="1" t="s">
        <v>422</v>
      </c>
      <c r="J345" s="15" t="str">
        <f t="shared" si="33"/>
        <v/>
      </c>
      <c r="K345" s="15" t="str">
        <f>IF(AND(B345=100, OR(AND(E345='club records'!$B$6, F345&lt;='club records'!$C$6), AND(E345='club records'!$B$7, F345&lt;='club records'!$C$7), AND(E345='club records'!$B$8, F345&lt;='club records'!$C$8), AND(E345='club records'!$B$9, F345&lt;='club records'!$C$9), AND(E345='club records'!$B$10, F345&lt;='club records'!$C$10))), "CR", " ")</f>
        <v xml:space="preserve"> </v>
      </c>
      <c r="L345" s="15" t="str">
        <f>IF(AND(B345=200, OR(AND(E345='club records'!$B$11, F345&lt;='club records'!$C$11), AND(E345='club records'!$B$12, F345&lt;='club records'!$C$12), AND(E345='club records'!$B$13, F345&lt;='club records'!$C$13), AND(E345='club records'!$B$14, F345&lt;='club records'!$C$14), AND(E345='club records'!$B$15, F345&lt;='club records'!$C$15))), "CR", " ")</f>
        <v xml:space="preserve"> </v>
      </c>
      <c r="M345" s="15" t="str">
        <f>IF(AND(B345=300, OR(AND(E345='club records'!$B$16, F345&lt;='club records'!$C$16), AND(E345='club records'!$B$17, F345&lt;='club records'!$C$17))), "CR", " ")</f>
        <v xml:space="preserve"> </v>
      </c>
      <c r="N345" s="15" t="str">
        <f>IF(AND(B345=400, OR(AND(E345='club records'!$B$18, F345&lt;='club records'!$C$18), AND(E345='club records'!$B$19, F345&lt;='club records'!$C$19), AND(E345='club records'!$B$20, F345&lt;='club records'!$C$20), AND(E345='club records'!$B$21, F345&lt;='club records'!$C$21))), "CR", " ")</f>
        <v xml:space="preserve"> </v>
      </c>
      <c r="O345" s="15" t="str">
        <f>IF(AND(B345=800, OR(AND(E345='club records'!$B$22, F345&lt;='club records'!$C$22), AND(E345='club records'!$B$23, F345&lt;='club records'!$C$23), AND(E345='club records'!$B$24, F345&lt;='club records'!$C$24), AND(E345='club records'!$B$25, F345&lt;='club records'!$C$25), AND(E345='club records'!$B$26, F345&lt;='club records'!$C$26))), "CR", " ")</f>
        <v xml:space="preserve"> </v>
      </c>
      <c r="P345" s="15" t="str">
        <f>IF(AND(B345=1000, OR(AND(E345='club records'!$B$27, F345&lt;='club records'!$C$27), AND(E345='club records'!$B$28, F345&lt;='club records'!$C$28))), "CR", " ")</f>
        <v xml:space="preserve"> </v>
      </c>
      <c r="Q345" s="15" t="str">
        <f>IF(AND(B345=1500, OR(AND(E345='club records'!$B$29, F345&lt;='club records'!$C$29), AND(E345='club records'!$B$30, F345&lt;='club records'!$C$30), AND(E345='club records'!$B$31, F345&lt;='club records'!$C$31), AND(E345='club records'!$B$32, F345&lt;='club records'!$C$32), AND(E345='club records'!$B$33, F345&lt;='club records'!$C$33))), "CR", " ")</f>
        <v xml:space="preserve"> </v>
      </c>
      <c r="R345" s="15" t="str">
        <f>IF(AND(B345="1600 (Mile)",OR(AND(E345='club records'!$B$34,F345&lt;='club records'!$C$34),AND(E345='club records'!$B$35,F345&lt;='club records'!$C$35),AND(E345='club records'!$B$36,F345&lt;='club records'!$C$36),AND(E345='club records'!$B$37,F345&lt;='club records'!$C$37))),"CR"," ")</f>
        <v xml:space="preserve"> </v>
      </c>
      <c r="S345" s="15" t="str">
        <f>IF(AND(B345=3000, OR(AND(E345='club records'!$B$38, F345&lt;='club records'!$C$38), AND(E345='club records'!$B$39, F345&lt;='club records'!$C$39), AND(E345='club records'!$B$40, F345&lt;='club records'!$C$40), AND(E345='club records'!$B$41, F345&lt;='club records'!$C$41))), "CR", " ")</f>
        <v xml:space="preserve"> </v>
      </c>
      <c r="T345" s="15" t="str">
        <f>IF(AND(B345=5000, OR(AND(E345='club records'!$B$42, F345&lt;='club records'!$C$42), AND(E345='club records'!$B$43, F345&lt;='club records'!$C$43))), "CR", " ")</f>
        <v xml:space="preserve"> </v>
      </c>
      <c r="U345" s="14" t="str">
        <f>IF(AND(B345=10000, OR(AND(E345='club records'!$B$44, F345&lt;='club records'!$C$44), AND(E345='club records'!$B$45, F345&lt;='club records'!$C$45))), "CR", " ")</f>
        <v xml:space="preserve"> </v>
      </c>
      <c r="V345" s="14" t="str">
        <f>IF(AND(B345="high jump", OR(AND(E345='club records'!$F$1, F345&gt;='club records'!$G$1), AND(E345='club records'!$F$2, F345&gt;='club records'!$G$2), AND(E345='club records'!$F$3, F345&gt;='club records'!$G$3), AND(E345='club records'!$F$4, F345&gt;='club records'!$G$4), AND(E345='club records'!$F$5, F345&gt;='club records'!$G$5))), "CR", " ")</f>
        <v xml:space="preserve"> </v>
      </c>
      <c r="W345" s="14" t="str">
        <f>IF(AND(B345="long jump", OR(AND(E345='club records'!$F$6, F345&gt;='club records'!$G$6), AND(E345='club records'!$F$7, F345&gt;='club records'!$G$7), AND(E345='club records'!$F$8, F345&gt;='club records'!$G$8), AND(E345='club records'!$F$9, F345&gt;='club records'!$G$9), AND(E345='club records'!$F$10, F345&gt;='club records'!$G$10))), "CR", " ")</f>
        <v xml:space="preserve"> </v>
      </c>
      <c r="X345" s="14" t="str">
        <f>IF(AND(B345="triple jump", OR(AND(E345='club records'!$F$11, F345&gt;='club records'!$G$11), AND(E345='club records'!$F$12, F345&gt;='club records'!$G$12), AND(E345='club records'!$F$13, F345&gt;='club records'!$G$13), AND(E345='club records'!$F$14, F345&gt;='club records'!$G$14), AND(E345='club records'!$F$15, F345&gt;='club records'!$G$15))), "CR", " ")</f>
        <v xml:space="preserve"> </v>
      </c>
      <c r="Y345" s="14" t="str">
        <f>IF(AND(B345="pole vault", OR(AND(E345='club records'!$F$16, F345&gt;='club records'!$G$16), AND(E345='club records'!$F$17, F345&gt;='club records'!$G$17), AND(E345='club records'!$F$18, F345&gt;='club records'!$G$18), AND(E345='club records'!$F$19, F345&gt;='club records'!$G$19), AND(E345='club records'!$F$20, F345&gt;='club records'!$G$20))), "CR", " ")</f>
        <v xml:space="preserve"> </v>
      </c>
      <c r="Z345" s="14" t="str">
        <f>IF(AND(B345="discus 1", E345='club records'!$F$21, F345&gt;='club records'!$G$21), "CR", " ")</f>
        <v xml:space="preserve"> </v>
      </c>
      <c r="AA345" s="14" t="str">
        <f>IF(AND(B345="discus 1.25", E345='club records'!$F$22, F345&gt;='club records'!$G$22), "CR", " ")</f>
        <v xml:space="preserve"> </v>
      </c>
      <c r="AB345" s="14" t="str">
        <f>IF(AND(B345="discus 1.5", E345='club records'!$F$23, F345&gt;='club records'!$G$23), "CR", " ")</f>
        <v xml:space="preserve"> </v>
      </c>
      <c r="AC345" s="14" t="str">
        <f>IF(AND(B345="discus 1.75", E345='club records'!$F$24, F345&gt;='club records'!$G$24), "CR", " ")</f>
        <v xml:space="preserve"> </v>
      </c>
      <c r="AD345" s="14" t="str">
        <f>IF(AND(B345="discus 2", E345='club records'!$F$25, F345&gt;='club records'!$G$25), "CR", " ")</f>
        <v xml:space="preserve"> </v>
      </c>
      <c r="AE345" s="14" t="str">
        <f>IF(AND(B345="hammer 4", E345='club records'!$F$27, F345&gt;='club records'!$G$27), "CR", " ")</f>
        <v xml:space="preserve"> </v>
      </c>
      <c r="AF345" s="14" t="str">
        <f>IF(AND(B345="hammer 5", E345='club records'!$F$28, F345&gt;='club records'!$G$28), "CR", " ")</f>
        <v xml:space="preserve"> </v>
      </c>
      <c r="AG345" s="14" t="str">
        <f>IF(AND(B345="hammer 6", E345='club records'!$F$29, F345&gt;='club records'!$G$29), "CR", " ")</f>
        <v xml:space="preserve"> </v>
      </c>
      <c r="AH345" s="14" t="str">
        <f>IF(AND(B345="hammer 7.26", E345='club records'!$F$30, F345&gt;='club records'!$G$30), "CR", " ")</f>
        <v xml:space="preserve"> </v>
      </c>
      <c r="AI345" s="14" t="str">
        <f>IF(AND(B345="javelin 400", E345='club records'!$F$31, F345&gt;='club records'!$G$31), "CR", " ")</f>
        <v xml:space="preserve"> </v>
      </c>
      <c r="AJ345" s="14" t="str">
        <f>IF(AND(B345="javelin 600", E345='club records'!$F$32, F345&gt;='club records'!$G$32), "CR", " ")</f>
        <v xml:space="preserve"> </v>
      </c>
      <c r="AK345" s="14" t="str">
        <f>IF(AND(B345="javelin 700", E345='club records'!$F$33, F345&gt;='club records'!$G$33), "CR", " ")</f>
        <v xml:space="preserve"> </v>
      </c>
      <c r="AL345" s="14" t="str">
        <f>IF(AND(B345="javelin 800", OR(AND(E345='club records'!$F$34, F345&gt;='club records'!$G$34), AND(E345='club records'!$F$35, F345&gt;='club records'!$G$35))), "CR", " ")</f>
        <v xml:space="preserve"> </v>
      </c>
      <c r="AM345" s="14" t="str">
        <f>IF(AND(B345="shot 3", E345='club records'!$F$36, F345&gt;='club records'!$G$36), "CR", " ")</f>
        <v xml:space="preserve"> </v>
      </c>
      <c r="AN345" s="14" t="str">
        <f>IF(AND(B345="shot 4", E345='club records'!$F$37, F345&gt;='club records'!$G$37), "CR", " ")</f>
        <v xml:space="preserve"> </v>
      </c>
      <c r="AO345" s="14" t="str">
        <f>IF(AND(B345="shot 5", E345='club records'!$F$38, F345&gt;='club records'!$G$38), "CR", " ")</f>
        <v xml:space="preserve"> </v>
      </c>
      <c r="AP345" s="14" t="str">
        <f>IF(AND(B345="shot 6", E345='club records'!$F$39, F345&gt;='club records'!$G$39), "CR", " ")</f>
        <v xml:space="preserve"> </v>
      </c>
      <c r="AQ345" s="14" t="str">
        <f>IF(AND(B345="shot 7.26", E345='club records'!$F$40, F345&gt;='club records'!$G$40), "CR", " ")</f>
        <v xml:space="preserve"> </v>
      </c>
      <c r="AR345" s="14" t="str">
        <f>IF(AND(B345="60H",OR(AND(E345='club records'!$J$1,F345&lt;='club records'!$K$1),AND(E345='club records'!$J$2,F345&lt;='club records'!$K$2),AND(E345='club records'!$J$3,F345&lt;='club records'!$K$3),AND(E345='club records'!$J$4,F345&lt;='club records'!$K$4),AND(E345='club records'!$J$5,F345&lt;='club records'!$K$5))),"CR"," ")</f>
        <v xml:space="preserve"> </v>
      </c>
      <c r="AS345" s="14" t="str">
        <f>IF(AND(B345="75H", AND(E345='club records'!$J$6, F345&lt;='club records'!$K$6)), "CR", " ")</f>
        <v xml:space="preserve"> </v>
      </c>
      <c r="AT345" s="14" t="str">
        <f>IF(AND(B345="80H", AND(E345='club records'!$J$7, F345&lt;='club records'!$K$7)), "CR", " ")</f>
        <v xml:space="preserve"> </v>
      </c>
      <c r="AU345" s="14" t="str">
        <f>IF(AND(B345="100H", AND(E345='club records'!$J$8, F345&lt;='club records'!$K$8)), "CR", " ")</f>
        <v xml:space="preserve"> </v>
      </c>
      <c r="AV345" s="14" t="str">
        <f>IF(AND(B345="110H", OR(AND(E345='club records'!$J$9, F345&lt;='club records'!$K$9), AND(E345='club records'!$J$10, F345&lt;='club records'!$K$10))), "CR", " ")</f>
        <v xml:space="preserve"> </v>
      </c>
      <c r="AW345" s="14" t="str">
        <f>IF(AND(B345="400H", OR(AND(E345='club records'!$J$11, F345&lt;='club records'!$K$11), AND(E345='club records'!$J$12, F345&lt;='club records'!$K$12), AND(E345='club records'!$J$13, F345&lt;='club records'!$K$13), AND(E345='club records'!$J$14, F345&lt;='club records'!$K$14))), "CR", " ")</f>
        <v xml:space="preserve"> </v>
      </c>
      <c r="AX345" s="14" t="str">
        <f>IF(AND(B345="1500SC", AND(E345='club records'!$J$15, F345&lt;='club records'!$K$15)), "CR", " ")</f>
        <v xml:space="preserve"> </v>
      </c>
      <c r="AY345" s="14" t="str">
        <f>IF(AND(B345="2000SC", OR(AND(E345='club records'!$J$17, F345&lt;='club records'!$K$17), AND(E345='club records'!$J$18, F345&lt;='club records'!$K$18))), "CR", " ")</f>
        <v xml:space="preserve"> </v>
      </c>
      <c r="AZ345" s="14" t="str">
        <f>IF(AND(B345="3000SC", OR(AND(E345='club records'!$J$20, F345&lt;='club records'!$K$20), AND(E345='club records'!$J$21, F345&lt;='club records'!$K$21))), "CR", " ")</f>
        <v xml:space="preserve"> </v>
      </c>
      <c r="BA345" s="15" t="str">
        <f>IF(AND(B345="4x100", OR(AND(E345='club records'!$N$1, F345&lt;='club records'!$O$1), AND(E345='club records'!$N$2, F345&lt;='club records'!$O$2), AND(E345='club records'!$N$3, F345&lt;='club records'!$O$3), AND(E345='club records'!$N$4, F345&lt;='club records'!$O$4), AND(E345='club records'!$N$5, F345&lt;='club records'!$O$5))), "CR", " ")</f>
        <v xml:space="preserve"> </v>
      </c>
      <c r="BB345" s="15" t="str">
        <f>IF(AND(B345="4x200", OR(AND(E345='club records'!$N$6, F345&lt;='club records'!$O$6), AND(E345='club records'!$N$7, F345&lt;='club records'!$O$7), AND(E345='club records'!$N$8, F345&lt;='club records'!$O$8), AND(E345='club records'!$N$9, F345&lt;='club records'!$O$9), AND(E345='club records'!$N$10, F345&lt;='club records'!$O$10))), "CR", " ")</f>
        <v xml:space="preserve"> </v>
      </c>
      <c r="BC345" s="15" t="str">
        <f>IF(AND(B345="4x300", AND(E345='club records'!$N$11, F345&lt;='club records'!$O$11)), "CR", " ")</f>
        <v xml:space="preserve"> </v>
      </c>
      <c r="BD345" s="15" t="str">
        <f>IF(AND(B345="4x400", OR(AND(E345='club records'!$N$12, F345&lt;='club records'!$O$12), AND(E345='club records'!$N$13, F345&lt;='club records'!$O$13), AND(E345='club records'!$N$14, F345&lt;='club records'!$O$14), AND(E345='club records'!$N$15, F345&lt;='club records'!$O$15))), "CR", " ")</f>
        <v xml:space="preserve"> </v>
      </c>
      <c r="BE345" s="15" t="str">
        <f>IF(AND(B345="3x800", OR(AND(E345='club records'!$N$16, F345&lt;='club records'!$O$16), AND(E345='club records'!$N$17, F345&lt;='club records'!$O$17), AND(E345='club records'!$N$18, F345&lt;='club records'!$O$18))), "CR", " ")</f>
        <v xml:space="preserve"> </v>
      </c>
      <c r="BF345" s="15" t="str">
        <f>IF(AND(B345="pentathlon", OR(AND(E345='club records'!$N$21, F345&gt;='club records'!$O$21), AND(E345='club records'!$N$22, F345&gt;='club records'!$O$22),AND(E345='club records'!$N$23, F345&gt;='club records'!$O$23),AND(E345='club records'!$N$24, F345&gt;='club records'!$O$24))), "CR", " ")</f>
        <v xml:space="preserve"> </v>
      </c>
      <c r="BG345" s="15" t="str">
        <f>IF(AND(B345="heptathlon", OR(AND(E345='club records'!$N$26, F345&gt;='club records'!$O$26), AND(E345='club records'!$N$27, F345&gt;='club records'!$O$27))), "CR", " ")</f>
        <v xml:space="preserve"> </v>
      </c>
      <c r="BH345" s="15" t="str">
        <f>IF(AND(B345="decathlon", OR(AND(E345='club records'!$N$29, F345&gt;='club records'!$O$29), AND(E345='club records'!$N$30, F345&gt;='club records'!$O$30),AND(E345='club records'!$N$31, F345&gt;='club records'!$O$31))), "CR", " ")</f>
        <v xml:space="preserve"> </v>
      </c>
    </row>
    <row r="346" spans="1:60" ht="14.5" x14ac:dyDescent="0.35">
      <c r="A346" s="1" t="str">
        <f t="shared" si="34"/>
        <v>U20</v>
      </c>
      <c r="B346" s="2" t="s">
        <v>170</v>
      </c>
      <c r="C346" s="1" t="s">
        <v>173</v>
      </c>
      <c r="D346" s="1" t="s">
        <v>174</v>
      </c>
      <c r="E346" s="19" t="s">
        <v>12</v>
      </c>
      <c r="F346" s="20">
        <v>37.31</v>
      </c>
      <c r="G346" s="27">
        <v>43646</v>
      </c>
      <c r="H346" s="1" t="s">
        <v>471</v>
      </c>
      <c r="I346" s="1" t="s">
        <v>442</v>
      </c>
      <c r="J346" s="15" t="str">
        <f t="shared" si="33"/>
        <v/>
      </c>
      <c r="K346" s="15" t="str">
        <f>IF(AND(B346=100, OR(AND(E346='club records'!$B$6, F346&lt;='club records'!$C$6), AND(E346='club records'!$B$7, F346&lt;='club records'!$C$7), AND(E346='club records'!$B$8, F346&lt;='club records'!$C$8), AND(E346='club records'!$B$9, F346&lt;='club records'!$C$9), AND(E346='club records'!$B$10, F346&lt;='club records'!$C$10))), "CR", " ")</f>
        <v xml:space="preserve"> </v>
      </c>
      <c r="L346" s="15" t="str">
        <f>IF(AND(B346=200, OR(AND(E346='club records'!$B$11, F346&lt;='club records'!$C$11), AND(E346='club records'!$B$12, F346&lt;='club records'!$C$12), AND(E346='club records'!$B$13, F346&lt;='club records'!$C$13), AND(E346='club records'!$B$14, F346&lt;='club records'!$C$14), AND(E346='club records'!$B$15, F346&lt;='club records'!$C$15))), "CR", " ")</f>
        <v xml:space="preserve"> </v>
      </c>
      <c r="M346" s="15" t="str">
        <f>IF(AND(B346=300, OR(AND(E346='club records'!$B$16, F346&lt;='club records'!$C$16), AND(E346='club records'!$B$17, F346&lt;='club records'!$C$17))), "CR", " ")</f>
        <v xml:space="preserve"> </v>
      </c>
      <c r="N346" s="15" t="str">
        <f>IF(AND(B346=400, OR(AND(E346='club records'!$B$18, F346&lt;='club records'!$C$18), AND(E346='club records'!$B$19, F346&lt;='club records'!$C$19), AND(E346='club records'!$B$20, F346&lt;='club records'!$C$20), AND(E346='club records'!$B$21, F346&lt;='club records'!$C$21))), "CR", " ")</f>
        <v xml:space="preserve"> </v>
      </c>
      <c r="O346" s="15" t="str">
        <f>IF(AND(B346=800, OR(AND(E346='club records'!$B$22, F346&lt;='club records'!$C$22), AND(E346='club records'!$B$23, F346&lt;='club records'!$C$23), AND(E346='club records'!$B$24, F346&lt;='club records'!$C$24), AND(E346='club records'!$B$25, F346&lt;='club records'!$C$25), AND(E346='club records'!$B$26, F346&lt;='club records'!$C$26))), "CR", " ")</f>
        <v xml:space="preserve"> </v>
      </c>
      <c r="P346" s="15" t="str">
        <f>IF(AND(B346=1000, OR(AND(E346='club records'!$B$27, F346&lt;='club records'!$C$27), AND(E346='club records'!$B$28, F346&lt;='club records'!$C$28))), "CR", " ")</f>
        <v xml:space="preserve"> </v>
      </c>
      <c r="Q346" s="15" t="str">
        <f>IF(AND(B346=1500, OR(AND(E346='club records'!$B$29, F346&lt;='club records'!$C$29), AND(E346='club records'!$B$30, F346&lt;='club records'!$C$30), AND(E346='club records'!$B$31, F346&lt;='club records'!$C$31), AND(E346='club records'!$B$32, F346&lt;='club records'!$C$32), AND(E346='club records'!$B$33, F346&lt;='club records'!$C$33))), "CR", " ")</f>
        <v xml:space="preserve"> </v>
      </c>
      <c r="R346" s="15" t="str">
        <f>IF(AND(B346="1600 (Mile)",OR(AND(E346='club records'!$B$34,F346&lt;='club records'!$C$34),AND(E346='club records'!$B$35,F346&lt;='club records'!$C$35),AND(E346='club records'!$B$36,F346&lt;='club records'!$C$36),AND(E346='club records'!$B$37,F346&lt;='club records'!$C$37))),"CR"," ")</f>
        <v xml:space="preserve"> </v>
      </c>
      <c r="S346" s="15" t="str">
        <f>IF(AND(B346=3000, OR(AND(E346='club records'!$B$38, F346&lt;='club records'!$C$38), AND(E346='club records'!$B$39, F346&lt;='club records'!$C$39), AND(E346='club records'!$B$40, F346&lt;='club records'!$C$40), AND(E346='club records'!$B$41, F346&lt;='club records'!$C$41))), "CR", " ")</f>
        <v xml:space="preserve"> </v>
      </c>
      <c r="T346" s="15" t="str">
        <f>IF(AND(B346=5000, OR(AND(E346='club records'!$B$42, F346&lt;='club records'!$C$42), AND(E346='club records'!$B$43, F346&lt;='club records'!$C$43))), "CR", " ")</f>
        <v xml:space="preserve"> </v>
      </c>
      <c r="U346" s="14" t="str">
        <f>IF(AND(B346=10000, OR(AND(E346='club records'!$B$44, F346&lt;='club records'!$C$44), AND(E346='club records'!$B$45, F346&lt;='club records'!$C$45))), "CR", " ")</f>
        <v xml:space="preserve"> </v>
      </c>
      <c r="V346" s="14" t="str">
        <f>IF(AND(B346="high jump", OR(AND(E346='club records'!$F$1, F346&gt;='club records'!$G$1), AND(E346='club records'!$F$2, F346&gt;='club records'!$G$2), AND(E346='club records'!$F$3, F346&gt;='club records'!$G$3), AND(E346='club records'!$F$4, F346&gt;='club records'!$G$4), AND(E346='club records'!$F$5, F346&gt;='club records'!$G$5))), "CR", " ")</f>
        <v xml:space="preserve"> </v>
      </c>
      <c r="W346" s="14" t="str">
        <f>IF(AND(B346="long jump", OR(AND(E346='club records'!$F$6, F346&gt;='club records'!$G$6), AND(E346='club records'!$F$7, F346&gt;='club records'!$G$7), AND(E346='club records'!$F$8, F346&gt;='club records'!$G$8), AND(E346='club records'!$F$9, F346&gt;='club records'!$G$9), AND(E346='club records'!$F$10, F346&gt;='club records'!$G$10))), "CR", " ")</f>
        <v xml:space="preserve"> </v>
      </c>
      <c r="X346" s="14" t="str">
        <f>IF(AND(B346="triple jump", OR(AND(E346='club records'!$F$11, F346&gt;='club records'!$G$11), AND(E346='club records'!$F$12, F346&gt;='club records'!$G$12), AND(E346='club records'!$F$13, F346&gt;='club records'!$G$13), AND(E346='club records'!$F$14, F346&gt;='club records'!$G$14), AND(E346='club records'!$F$15, F346&gt;='club records'!$G$15))), "CR", " ")</f>
        <v xml:space="preserve"> </v>
      </c>
      <c r="Y346" s="14" t="str">
        <f>IF(AND(B346="pole vault", OR(AND(E346='club records'!$F$16, F346&gt;='club records'!$G$16), AND(E346='club records'!$F$17, F346&gt;='club records'!$G$17), AND(E346='club records'!$F$18, F346&gt;='club records'!$G$18), AND(E346='club records'!$F$19, F346&gt;='club records'!$G$19), AND(E346='club records'!$F$20, F346&gt;='club records'!$G$20))), "CR", " ")</f>
        <v xml:space="preserve"> </v>
      </c>
      <c r="Z346" s="14" t="str">
        <f>IF(AND(B346="discus 1", E346='club records'!$F$21, F346&gt;='club records'!$G$21), "CR", " ")</f>
        <v xml:space="preserve"> </v>
      </c>
      <c r="AA346" s="14" t="str">
        <f>IF(AND(B346="discus 1.25", E346='club records'!$F$22, F346&gt;='club records'!$G$22), "CR", " ")</f>
        <v xml:space="preserve"> </v>
      </c>
      <c r="AB346" s="14" t="str">
        <f>IF(AND(B346="discus 1.5", E346='club records'!$F$23, F346&gt;='club records'!$G$23), "CR", " ")</f>
        <v xml:space="preserve"> </v>
      </c>
      <c r="AC346" s="14" t="str">
        <f>IF(AND(B346="discus 1.75", E346='club records'!$F$24, F346&gt;='club records'!$G$24), "CR", " ")</f>
        <v xml:space="preserve"> </v>
      </c>
      <c r="AD346" s="14" t="str">
        <f>IF(AND(B346="discus 2", E346='club records'!$F$25, F346&gt;='club records'!$G$25), "CR", " ")</f>
        <v xml:space="preserve"> </v>
      </c>
      <c r="AE346" s="14" t="str">
        <f>IF(AND(B346="hammer 4", E346='club records'!$F$27, F346&gt;='club records'!$G$27), "CR", " ")</f>
        <v xml:space="preserve"> </v>
      </c>
      <c r="AF346" s="14" t="str">
        <f>IF(AND(B346="hammer 5", E346='club records'!$F$28, F346&gt;='club records'!$G$28), "CR", " ")</f>
        <v xml:space="preserve"> </v>
      </c>
      <c r="AG346" s="14" t="str">
        <f>IF(AND(B346="hammer 6", E346='club records'!$F$29, F346&gt;='club records'!$G$29), "CR", " ")</f>
        <v xml:space="preserve"> </v>
      </c>
      <c r="AH346" s="14" t="str">
        <f>IF(AND(B346="hammer 7.26", E346='club records'!$F$30, F346&gt;='club records'!$G$30), "CR", " ")</f>
        <v xml:space="preserve"> </v>
      </c>
      <c r="AI346" s="14" t="str">
        <f>IF(AND(B346="javelin 400", E346='club records'!$F$31, F346&gt;='club records'!$G$31), "CR", " ")</f>
        <v xml:space="preserve"> </v>
      </c>
      <c r="AJ346" s="14" t="str">
        <f>IF(AND(B346="javelin 600", E346='club records'!$F$32, F346&gt;='club records'!$G$32), "CR", " ")</f>
        <v xml:space="preserve"> </v>
      </c>
      <c r="AK346" s="14" t="str">
        <f>IF(AND(B346="javelin 700", E346='club records'!$F$33, F346&gt;='club records'!$G$33), "CR", " ")</f>
        <v xml:space="preserve"> </v>
      </c>
      <c r="AL346" s="14" t="str">
        <f>IF(AND(B346="javelin 800", OR(AND(E346='club records'!$F$34, F346&gt;='club records'!$G$34), AND(E346='club records'!$F$35, F346&gt;='club records'!$G$35))), "CR", " ")</f>
        <v xml:space="preserve"> </v>
      </c>
      <c r="AM346" s="14" t="str">
        <f>IF(AND(B346="shot 3", E346='club records'!$F$36, F346&gt;='club records'!$G$36), "CR", " ")</f>
        <v xml:space="preserve"> </v>
      </c>
      <c r="AN346" s="14" t="str">
        <f>IF(AND(B346="shot 4", E346='club records'!$F$37, F346&gt;='club records'!$G$37), "CR", " ")</f>
        <v xml:space="preserve"> </v>
      </c>
      <c r="AO346" s="14" t="str">
        <f>IF(AND(B346="shot 5", E346='club records'!$F$38, F346&gt;='club records'!$G$38), "CR", " ")</f>
        <v xml:space="preserve"> </v>
      </c>
      <c r="AP346" s="14" t="str">
        <f>IF(AND(B346="shot 6", E346='club records'!$F$39, F346&gt;='club records'!$G$39), "CR", " ")</f>
        <v xml:space="preserve"> </v>
      </c>
      <c r="AQ346" s="14" t="str">
        <f>IF(AND(B346="shot 7.26", E346='club records'!$F$40, F346&gt;='club records'!$G$40), "CR", " ")</f>
        <v xml:space="preserve"> </v>
      </c>
      <c r="AR346" s="14" t="str">
        <f>IF(AND(B346="60H",OR(AND(E346='club records'!$J$1,F346&lt;='club records'!$K$1),AND(E346='club records'!$J$2,F346&lt;='club records'!$K$2),AND(E346='club records'!$J$3,F346&lt;='club records'!$K$3),AND(E346='club records'!$J$4,F346&lt;='club records'!$K$4),AND(E346='club records'!$J$5,F346&lt;='club records'!$K$5))),"CR"," ")</f>
        <v xml:space="preserve"> </v>
      </c>
      <c r="AS346" s="14" t="str">
        <f>IF(AND(B346="75H", AND(E346='club records'!$J$6, F346&lt;='club records'!$K$6)), "CR", " ")</f>
        <v xml:space="preserve"> </v>
      </c>
      <c r="AT346" s="14" t="str">
        <f>IF(AND(B346="80H", AND(E346='club records'!$J$7, F346&lt;='club records'!$K$7)), "CR", " ")</f>
        <v xml:space="preserve"> </v>
      </c>
      <c r="AU346" s="14" t="str">
        <f>IF(AND(B346="100H", AND(E346='club records'!$J$8, F346&lt;='club records'!$K$8)), "CR", " ")</f>
        <v xml:space="preserve"> </v>
      </c>
      <c r="AV346" s="14" t="str">
        <f>IF(AND(B346="110H", OR(AND(E346='club records'!$J$9, F346&lt;='club records'!$K$9), AND(E346='club records'!$J$10, F346&lt;='club records'!$K$10))), "CR", " ")</f>
        <v xml:space="preserve"> </v>
      </c>
      <c r="AW346" s="14" t="str">
        <f>IF(AND(B346="400H", OR(AND(E346='club records'!$J$11, F346&lt;='club records'!$K$11), AND(E346='club records'!$J$12, F346&lt;='club records'!$K$12), AND(E346='club records'!$J$13, F346&lt;='club records'!$K$13), AND(E346='club records'!$J$14, F346&lt;='club records'!$K$14))), "CR", " ")</f>
        <v xml:space="preserve"> </v>
      </c>
      <c r="AX346" s="14" t="str">
        <f>IF(AND(B346="1500SC", AND(E346='club records'!$J$15, F346&lt;='club records'!$K$15)), "CR", " ")</f>
        <v xml:space="preserve"> </v>
      </c>
      <c r="AY346" s="14" t="str">
        <f>IF(AND(B346="2000SC", OR(AND(E346='club records'!$J$17, F346&lt;='club records'!$K$17), AND(E346='club records'!$J$18, F346&lt;='club records'!$K$18))), "CR", " ")</f>
        <v xml:space="preserve"> </v>
      </c>
      <c r="AZ346" s="14" t="str">
        <f>IF(AND(B346="3000SC", OR(AND(E346='club records'!$J$20, F346&lt;='club records'!$K$20), AND(E346='club records'!$J$21, F346&lt;='club records'!$K$21))), "CR", " ")</f>
        <v xml:space="preserve"> </v>
      </c>
      <c r="BA346" s="15" t="str">
        <f>IF(AND(B346="4x100", OR(AND(E346='club records'!$N$1, F346&lt;='club records'!$O$1), AND(E346='club records'!$N$2, F346&lt;='club records'!$O$2), AND(E346='club records'!$N$3, F346&lt;='club records'!$O$3), AND(E346='club records'!$N$4, F346&lt;='club records'!$O$4), AND(E346='club records'!$N$5, F346&lt;='club records'!$O$5))), "CR", " ")</f>
        <v xml:space="preserve"> </v>
      </c>
      <c r="BB346" s="15" t="str">
        <f>IF(AND(B346="4x200", OR(AND(E346='club records'!$N$6, F346&lt;='club records'!$O$6), AND(E346='club records'!$N$7, F346&lt;='club records'!$O$7), AND(E346='club records'!$N$8, F346&lt;='club records'!$O$8), AND(E346='club records'!$N$9, F346&lt;='club records'!$O$9), AND(E346='club records'!$N$10, F346&lt;='club records'!$O$10))), "CR", " ")</f>
        <v xml:space="preserve"> </v>
      </c>
      <c r="BC346" s="15" t="str">
        <f>IF(AND(B346="4x300", AND(E346='club records'!$N$11, F346&lt;='club records'!$O$11)), "CR", " ")</f>
        <v xml:space="preserve"> </v>
      </c>
      <c r="BD346" s="15" t="str">
        <f>IF(AND(B346="4x400", OR(AND(E346='club records'!$N$12, F346&lt;='club records'!$O$12), AND(E346='club records'!$N$13, F346&lt;='club records'!$O$13), AND(E346='club records'!$N$14, F346&lt;='club records'!$O$14), AND(E346='club records'!$N$15, F346&lt;='club records'!$O$15))), "CR", " ")</f>
        <v xml:space="preserve"> </v>
      </c>
      <c r="BE346" s="15" t="str">
        <f>IF(AND(B346="3x800", OR(AND(E346='club records'!$N$16, F346&lt;='club records'!$O$16), AND(E346='club records'!$N$17, F346&lt;='club records'!$O$17), AND(E346='club records'!$N$18, F346&lt;='club records'!$O$18))), "CR", " ")</f>
        <v xml:space="preserve"> </v>
      </c>
      <c r="BF346" s="15" t="str">
        <f>IF(AND(B346="pentathlon", OR(AND(E346='club records'!$N$21, F346&gt;='club records'!$O$21), AND(E346='club records'!$N$22, F346&gt;='club records'!$O$22),AND(E346='club records'!$N$23, F346&gt;='club records'!$O$23),AND(E346='club records'!$N$24, F346&gt;='club records'!$O$24))), "CR", " ")</f>
        <v xml:space="preserve"> </v>
      </c>
      <c r="BG346" s="15" t="str">
        <f>IF(AND(B346="heptathlon", OR(AND(E346='club records'!$N$26, F346&gt;='club records'!$O$26), AND(E346='club records'!$N$27, F346&gt;='club records'!$O$27))), "CR", " ")</f>
        <v xml:space="preserve"> </v>
      </c>
      <c r="BH346" s="15" t="str">
        <f>IF(AND(B346="decathlon", OR(AND(E346='club records'!$N$29, F346&gt;='club records'!$O$29), AND(E346='club records'!$N$30, F346&gt;='club records'!$O$30),AND(E346='club records'!$N$31, F346&gt;='club records'!$O$31))), "CR", " ")</f>
        <v xml:space="preserve"> </v>
      </c>
    </row>
    <row r="347" spans="1:60" ht="14.5" x14ac:dyDescent="0.35">
      <c r="A347" s="1" t="str">
        <f t="shared" si="34"/>
        <v>U20</v>
      </c>
      <c r="B347" s="2" t="s">
        <v>175</v>
      </c>
      <c r="C347" s="1" t="s">
        <v>173</v>
      </c>
      <c r="D347" s="1" t="s">
        <v>174</v>
      </c>
      <c r="E347" s="19" t="s">
        <v>12</v>
      </c>
      <c r="F347" s="20">
        <v>29.66</v>
      </c>
      <c r="G347" s="26">
        <v>43589</v>
      </c>
      <c r="H347" s="1" t="s">
        <v>332</v>
      </c>
      <c r="I347" s="1" t="s">
        <v>333</v>
      </c>
      <c r="J347" s="15" t="str">
        <f t="shared" si="33"/>
        <v/>
      </c>
      <c r="K347" s="15" t="str">
        <f>IF(AND(B347=100, OR(AND(E347='club records'!$B$6, F347&lt;='club records'!$C$6), AND(E347='club records'!$B$7, F347&lt;='club records'!$C$7), AND(E347='club records'!$B$8, F347&lt;='club records'!$C$8), AND(E347='club records'!$B$9, F347&lt;='club records'!$C$9), AND(E347='club records'!$B$10, F347&lt;='club records'!$C$10))), "CR", " ")</f>
        <v xml:space="preserve"> </v>
      </c>
      <c r="L347" s="15" t="str">
        <f>IF(AND(B347=200, OR(AND(E347='club records'!$B$11, F347&lt;='club records'!$C$11), AND(E347='club records'!$B$12, F347&lt;='club records'!$C$12), AND(E347='club records'!$B$13, F347&lt;='club records'!$C$13), AND(E347='club records'!$B$14, F347&lt;='club records'!$C$14), AND(E347='club records'!$B$15, F347&lt;='club records'!$C$15))), "CR", " ")</f>
        <v xml:space="preserve"> </v>
      </c>
      <c r="M347" s="15" t="str">
        <f>IF(AND(B347=300, OR(AND(E347='club records'!$B$16, F347&lt;='club records'!$C$16), AND(E347='club records'!$B$17, F347&lt;='club records'!$C$17))), "CR", " ")</f>
        <v xml:space="preserve"> </v>
      </c>
      <c r="N347" s="15" t="str">
        <f>IF(AND(B347=400, OR(AND(E347='club records'!$B$18, F347&lt;='club records'!$C$18), AND(E347='club records'!$B$19, F347&lt;='club records'!$C$19), AND(E347='club records'!$B$20, F347&lt;='club records'!$C$20), AND(E347='club records'!$B$21, F347&lt;='club records'!$C$21))), "CR", " ")</f>
        <v xml:space="preserve"> </v>
      </c>
      <c r="O347" s="15" t="str">
        <f>IF(AND(B347=800, OR(AND(E347='club records'!$B$22, F347&lt;='club records'!$C$22), AND(E347='club records'!$B$23, F347&lt;='club records'!$C$23), AND(E347='club records'!$B$24, F347&lt;='club records'!$C$24), AND(E347='club records'!$B$25, F347&lt;='club records'!$C$25), AND(E347='club records'!$B$26, F347&lt;='club records'!$C$26))), "CR", " ")</f>
        <v xml:space="preserve"> </v>
      </c>
      <c r="P347" s="15" t="str">
        <f>IF(AND(B347=1000, OR(AND(E347='club records'!$B$27, F347&lt;='club records'!$C$27), AND(E347='club records'!$B$28, F347&lt;='club records'!$C$28))), "CR", " ")</f>
        <v xml:space="preserve"> </v>
      </c>
      <c r="Q347" s="15" t="str">
        <f>IF(AND(B347=1500, OR(AND(E347='club records'!$B$29, F347&lt;='club records'!$C$29), AND(E347='club records'!$B$30, F347&lt;='club records'!$C$30), AND(E347='club records'!$B$31, F347&lt;='club records'!$C$31), AND(E347='club records'!$B$32, F347&lt;='club records'!$C$32), AND(E347='club records'!$B$33, F347&lt;='club records'!$C$33))), "CR", " ")</f>
        <v xml:space="preserve"> </v>
      </c>
      <c r="R347" s="15" t="str">
        <f>IF(AND(B347="1600 (Mile)",OR(AND(E347='club records'!$B$34,F347&lt;='club records'!$C$34),AND(E347='club records'!$B$35,F347&lt;='club records'!$C$35),AND(E347='club records'!$B$36,F347&lt;='club records'!$C$36),AND(E347='club records'!$B$37,F347&lt;='club records'!$C$37))),"CR"," ")</f>
        <v xml:space="preserve"> </v>
      </c>
      <c r="S347" s="15" t="str">
        <f>IF(AND(B347=3000, OR(AND(E347='club records'!$B$38, F347&lt;='club records'!$C$38), AND(E347='club records'!$B$39, F347&lt;='club records'!$C$39), AND(E347='club records'!$B$40, F347&lt;='club records'!$C$40), AND(E347='club records'!$B$41, F347&lt;='club records'!$C$41))), "CR", " ")</f>
        <v xml:space="preserve"> </v>
      </c>
      <c r="T347" s="15" t="str">
        <f>IF(AND(B347=5000, OR(AND(E347='club records'!$B$42, F347&lt;='club records'!$C$42), AND(E347='club records'!$B$43, F347&lt;='club records'!$C$43))), "CR", " ")</f>
        <v xml:space="preserve"> </v>
      </c>
      <c r="U347" s="14" t="str">
        <f>IF(AND(B347=10000, OR(AND(E347='club records'!$B$44, F347&lt;='club records'!$C$44), AND(E347='club records'!$B$45, F347&lt;='club records'!$C$45))), "CR", " ")</f>
        <v xml:space="preserve"> </v>
      </c>
      <c r="V347" s="14" t="str">
        <f>IF(AND(B347="high jump", OR(AND(E347='club records'!$F$1, F347&gt;='club records'!$G$1), AND(E347='club records'!$F$2, F347&gt;='club records'!$G$2), AND(E347='club records'!$F$3, F347&gt;='club records'!$G$3), AND(E347='club records'!$F$4, F347&gt;='club records'!$G$4), AND(E347='club records'!$F$5, F347&gt;='club records'!$G$5))), "CR", " ")</f>
        <v xml:space="preserve"> </v>
      </c>
      <c r="W347" s="14" t="str">
        <f>IF(AND(B347="long jump", OR(AND(E347='club records'!$F$6, F347&gt;='club records'!$G$6), AND(E347='club records'!$F$7, F347&gt;='club records'!$G$7), AND(E347='club records'!$F$8, F347&gt;='club records'!$G$8), AND(E347='club records'!$F$9, F347&gt;='club records'!$G$9), AND(E347='club records'!$F$10, F347&gt;='club records'!$G$10))), "CR", " ")</f>
        <v xml:space="preserve"> </v>
      </c>
      <c r="X347" s="14" t="str">
        <f>IF(AND(B347="triple jump", OR(AND(E347='club records'!$F$11, F347&gt;='club records'!$G$11), AND(E347='club records'!$F$12, F347&gt;='club records'!$G$12), AND(E347='club records'!$F$13, F347&gt;='club records'!$G$13), AND(E347='club records'!$F$14, F347&gt;='club records'!$G$14), AND(E347='club records'!$F$15, F347&gt;='club records'!$G$15))), "CR", " ")</f>
        <v xml:space="preserve"> </v>
      </c>
      <c r="Y347" s="14" t="str">
        <f>IF(AND(B347="pole vault", OR(AND(E347='club records'!$F$16, F347&gt;='club records'!$G$16), AND(E347='club records'!$F$17, F347&gt;='club records'!$G$17), AND(E347='club records'!$F$18, F347&gt;='club records'!$G$18), AND(E347='club records'!$F$19, F347&gt;='club records'!$G$19), AND(E347='club records'!$F$20, F347&gt;='club records'!$G$20))), "CR", " ")</f>
        <v xml:space="preserve"> </v>
      </c>
      <c r="Z347" s="14" t="str">
        <f>IF(AND(B347="discus 1", E347='club records'!$F$21, F347&gt;='club records'!$G$21), "CR", " ")</f>
        <v xml:space="preserve"> </v>
      </c>
      <c r="AA347" s="14" t="str">
        <f>IF(AND(B347="discus 1.25", E347='club records'!$F$22, F347&gt;='club records'!$G$22), "CR", " ")</f>
        <v xml:space="preserve"> </v>
      </c>
      <c r="AB347" s="14" t="str">
        <f>IF(AND(B347="discus 1.5", E347='club records'!$F$23, F347&gt;='club records'!$G$23), "CR", " ")</f>
        <v xml:space="preserve"> </v>
      </c>
      <c r="AC347" s="14" t="str">
        <f>IF(AND(B347="discus 1.75", E347='club records'!$F$24, F347&gt;='club records'!$G$24), "CR", " ")</f>
        <v xml:space="preserve"> </v>
      </c>
      <c r="AD347" s="14" t="str">
        <f>IF(AND(B347="discus 2", E347='club records'!$F$25, F347&gt;='club records'!$G$25), "CR", " ")</f>
        <v xml:space="preserve"> </v>
      </c>
      <c r="AE347" s="14" t="str">
        <f>IF(AND(B347="hammer 4", E347='club records'!$F$27, F347&gt;='club records'!$G$27), "CR", " ")</f>
        <v xml:space="preserve"> </v>
      </c>
      <c r="AF347" s="14" t="str">
        <f>IF(AND(B347="hammer 5", E347='club records'!$F$28, F347&gt;='club records'!$G$28), "CR", " ")</f>
        <v xml:space="preserve"> </v>
      </c>
      <c r="AG347" s="14" t="str">
        <f>IF(AND(B347="hammer 6", E347='club records'!$F$29, F347&gt;='club records'!$G$29), "CR", " ")</f>
        <v xml:space="preserve"> </v>
      </c>
      <c r="AH347" s="14" t="str">
        <f>IF(AND(B347="hammer 7.26", E347='club records'!$F$30, F347&gt;='club records'!$G$30), "CR", " ")</f>
        <v xml:space="preserve"> </v>
      </c>
      <c r="AI347" s="14" t="str">
        <f>IF(AND(B347="javelin 400", E347='club records'!$F$31, F347&gt;='club records'!$G$31), "CR", " ")</f>
        <v xml:space="preserve"> </v>
      </c>
      <c r="AJ347" s="14" t="str">
        <f>IF(AND(B347="javelin 600", E347='club records'!$F$32, F347&gt;='club records'!$G$32), "CR", " ")</f>
        <v xml:space="preserve"> </v>
      </c>
      <c r="AK347" s="14" t="str">
        <f>IF(AND(B347="javelin 700", E347='club records'!$F$33, F347&gt;='club records'!$G$33), "CR", " ")</f>
        <v xml:space="preserve"> </v>
      </c>
      <c r="AL347" s="14" t="str">
        <f>IF(AND(B347="javelin 800", OR(AND(E347='club records'!$F$34, F347&gt;='club records'!$G$34), AND(E347='club records'!$F$35, F347&gt;='club records'!$G$35))), "CR", " ")</f>
        <v xml:space="preserve"> </v>
      </c>
      <c r="AM347" s="14" t="str">
        <f>IF(AND(B347="shot 3", E347='club records'!$F$36, F347&gt;='club records'!$G$36), "CR", " ")</f>
        <v xml:space="preserve"> </v>
      </c>
      <c r="AN347" s="14" t="str">
        <f>IF(AND(B347="shot 4", E347='club records'!$F$37, F347&gt;='club records'!$G$37), "CR", " ")</f>
        <v xml:space="preserve"> </v>
      </c>
      <c r="AO347" s="14" t="str">
        <f>IF(AND(B347="shot 5", E347='club records'!$F$38, F347&gt;='club records'!$G$38), "CR", " ")</f>
        <v xml:space="preserve"> </v>
      </c>
      <c r="AP347" s="14" t="str">
        <f>IF(AND(B347="shot 6", E347='club records'!$F$39, F347&gt;='club records'!$G$39), "CR", " ")</f>
        <v xml:space="preserve"> </v>
      </c>
      <c r="AQ347" s="14" t="str">
        <f>IF(AND(B347="shot 7.26", E347='club records'!$F$40, F347&gt;='club records'!$G$40), "CR", " ")</f>
        <v xml:space="preserve"> </v>
      </c>
      <c r="AR347" s="14" t="str">
        <f>IF(AND(B347="60H",OR(AND(E347='club records'!$J$1,F347&lt;='club records'!$K$1),AND(E347='club records'!$J$2,F347&lt;='club records'!$K$2),AND(E347='club records'!$J$3,F347&lt;='club records'!$K$3),AND(E347='club records'!$J$4,F347&lt;='club records'!$K$4),AND(E347='club records'!$J$5,F347&lt;='club records'!$K$5))),"CR"," ")</f>
        <v xml:space="preserve"> </v>
      </c>
      <c r="AS347" s="14" t="str">
        <f>IF(AND(B347="75H", AND(E347='club records'!$J$6, F347&lt;='club records'!$K$6)), "CR", " ")</f>
        <v xml:space="preserve"> </v>
      </c>
      <c r="AT347" s="14" t="str">
        <f>IF(AND(B347="80H", AND(E347='club records'!$J$7, F347&lt;='club records'!$K$7)), "CR", " ")</f>
        <v xml:space="preserve"> </v>
      </c>
      <c r="AU347" s="14" t="str">
        <f>IF(AND(B347="100H", AND(E347='club records'!$J$8, F347&lt;='club records'!$K$8)), "CR", " ")</f>
        <v xml:space="preserve"> </v>
      </c>
      <c r="AV347" s="14" t="str">
        <f>IF(AND(B347="110H", OR(AND(E347='club records'!$J$9, F347&lt;='club records'!$K$9), AND(E347='club records'!$J$10, F347&lt;='club records'!$K$10))), "CR", " ")</f>
        <v xml:space="preserve"> </v>
      </c>
      <c r="AW347" s="14" t="str">
        <f>IF(AND(B347="400H", OR(AND(E347='club records'!$J$11, F347&lt;='club records'!$K$11), AND(E347='club records'!$J$12, F347&lt;='club records'!$K$12), AND(E347='club records'!$J$13, F347&lt;='club records'!$K$13), AND(E347='club records'!$J$14, F347&lt;='club records'!$K$14))), "CR", " ")</f>
        <v xml:space="preserve"> </v>
      </c>
      <c r="AX347" s="14" t="str">
        <f>IF(AND(B347="1500SC", AND(E347='club records'!$J$15, F347&lt;='club records'!$K$15)), "CR", " ")</f>
        <v xml:space="preserve"> </v>
      </c>
      <c r="AY347" s="14" t="str">
        <f>IF(AND(B347="2000SC", OR(AND(E347='club records'!$J$17, F347&lt;='club records'!$K$17), AND(E347='club records'!$J$18, F347&lt;='club records'!$K$18))), "CR", " ")</f>
        <v xml:space="preserve"> </v>
      </c>
      <c r="AZ347" s="14" t="str">
        <f>IF(AND(B347="3000SC", OR(AND(E347='club records'!$J$20, F347&lt;='club records'!$K$20), AND(E347='club records'!$J$21, F347&lt;='club records'!$K$21))), "CR", " ")</f>
        <v xml:space="preserve"> </v>
      </c>
      <c r="BA347" s="15" t="str">
        <f>IF(AND(B347="4x100", OR(AND(E347='club records'!$N$1, F347&lt;='club records'!$O$1), AND(E347='club records'!$N$2, F347&lt;='club records'!$O$2), AND(E347='club records'!$N$3, F347&lt;='club records'!$O$3), AND(E347='club records'!$N$4, F347&lt;='club records'!$O$4), AND(E347='club records'!$N$5, F347&lt;='club records'!$O$5))), "CR", " ")</f>
        <v xml:space="preserve"> </v>
      </c>
      <c r="BB347" s="15" t="str">
        <f>IF(AND(B347="4x200", OR(AND(E347='club records'!$N$6, F347&lt;='club records'!$O$6), AND(E347='club records'!$N$7, F347&lt;='club records'!$O$7), AND(E347='club records'!$N$8, F347&lt;='club records'!$O$8), AND(E347='club records'!$N$9, F347&lt;='club records'!$O$9), AND(E347='club records'!$N$10, F347&lt;='club records'!$O$10))), "CR", " ")</f>
        <v xml:space="preserve"> </v>
      </c>
      <c r="BC347" s="15" t="str">
        <f>IF(AND(B347="4x300", AND(E347='club records'!$N$11, F347&lt;='club records'!$O$11)), "CR", " ")</f>
        <v xml:space="preserve"> </v>
      </c>
      <c r="BD347" s="15" t="str">
        <f>IF(AND(B347="4x400", OR(AND(E347='club records'!$N$12, F347&lt;='club records'!$O$12), AND(E347='club records'!$N$13, F347&lt;='club records'!$O$13), AND(E347='club records'!$N$14, F347&lt;='club records'!$O$14), AND(E347='club records'!$N$15, F347&lt;='club records'!$O$15))), "CR", " ")</f>
        <v xml:space="preserve"> </v>
      </c>
      <c r="BE347" s="15" t="str">
        <f>IF(AND(B347="3x800", OR(AND(E347='club records'!$N$16, F347&lt;='club records'!$O$16), AND(E347='club records'!$N$17, F347&lt;='club records'!$O$17), AND(E347='club records'!$N$18, F347&lt;='club records'!$O$18))), "CR", " ")</f>
        <v xml:space="preserve"> </v>
      </c>
      <c r="BF347" s="15" t="str">
        <f>IF(AND(B347="pentathlon", OR(AND(E347='club records'!$N$21, F347&gt;='club records'!$O$21), AND(E347='club records'!$N$22, F347&gt;='club records'!$O$22),AND(E347='club records'!$N$23, F347&gt;='club records'!$O$23),AND(E347='club records'!$N$24, F347&gt;='club records'!$O$24))), "CR", " ")</f>
        <v xml:space="preserve"> </v>
      </c>
      <c r="BG347" s="15" t="str">
        <f>IF(AND(B347="heptathlon", OR(AND(E347='club records'!$N$26, F347&gt;='club records'!$O$26), AND(E347='club records'!$N$27, F347&gt;='club records'!$O$27))), "CR", " ")</f>
        <v xml:space="preserve"> </v>
      </c>
      <c r="BH347" s="15" t="str">
        <f>IF(AND(B347="decathlon", OR(AND(E347='club records'!$N$29, F347&gt;='club records'!$O$29), AND(E347='club records'!$N$30, F347&gt;='club records'!$O$30),AND(E347='club records'!$N$31, F347&gt;='club records'!$O$31))), "CR", " ")</f>
        <v xml:space="preserve"> </v>
      </c>
    </row>
    <row r="348" spans="1:60" ht="14.5" x14ac:dyDescent="0.35">
      <c r="A348" s="1" t="str">
        <f t="shared" si="34"/>
        <v>U20</v>
      </c>
      <c r="B348" s="2" t="s">
        <v>175</v>
      </c>
      <c r="C348" s="1" t="s">
        <v>160</v>
      </c>
      <c r="D348" s="1" t="s">
        <v>51</v>
      </c>
      <c r="E348" s="19" t="s">
        <v>12</v>
      </c>
      <c r="F348" s="20">
        <v>31.05</v>
      </c>
      <c r="G348" s="26">
        <v>43632</v>
      </c>
      <c r="H348" s="1" t="s">
        <v>313</v>
      </c>
      <c r="I348" s="1" t="s">
        <v>426</v>
      </c>
      <c r="J348" s="15" t="str">
        <f t="shared" si="33"/>
        <v/>
      </c>
      <c r="K348" s="15" t="str">
        <f>IF(AND(B348=100, OR(AND(E348='club records'!$B$6, F348&lt;='club records'!$C$6), AND(E348='club records'!$B$7, F348&lt;='club records'!$C$7), AND(E348='club records'!$B$8, F348&lt;='club records'!$C$8), AND(E348='club records'!$B$9, F348&lt;='club records'!$C$9), AND(E348='club records'!$B$10, F348&lt;='club records'!$C$10))), "CR", " ")</f>
        <v xml:space="preserve"> </v>
      </c>
      <c r="L348" s="15" t="str">
        <f>IF(AND(B348=200, OR(AND(E348='club records'!$B$11, F348&lt;='club records'!$C$11), AND(E348='club records'!$B$12, F348&lt;='club records'!$C$12), AND(E348='club records'!$B$13, F348&lt;='club records'!$C$13), AND(E348='club records'!$B$14, F348&lt;='club records'!$C$14), AND(E348='club records'!$B$15, F348&lt;='club records'!$C$15))), "CR", " ")</f>
        <v xml:space="preserve"> </v>
      </c>
      <c r="M348" s="15" t="str">
        <f>IF(AND(B348=300, OR(AND(E348='club records'!$B$16, F348&lt;='club records'!$C$16), AND(E348='club records'!$B$17, F348&lt;='club records'!$C$17))), "CR", " ")</f>
        <v xml:space="preserve"> </v>
      </c>
      <c r="N348" s="15" t="str">
        <f>IF(AND(B348=400, OR(AND(E348='club records'!$B$18, F348&lt;='club records'!$C$18), AND(E348='club records'!$B$19, F348&lt;='club records'!$C$19), AND(E348='club records'!$B$20, F348&lt;='club records'!$C$20), AND(E348='club records'!$B$21, F348&lt;='club records'!$C$21))), "CR", " ")</f>
        <v xml:space="preserve"> </v>
      </c>
      <c r="O348" s="15" t="str">
        <f>IF(AND(B348=800, OR(AND(E348='club records'!$B$22, F348&lt;='club records'!$C$22), AND(E348='club records'!$B$23, F348&lt;='club records'!$C$23), AND(E348='club records'!$B$24, F348&lt;='club records'!$C$24), AND(E348='club records'!$B$25, F348&lt;='club records'!$C$25), AND(E348='club records'!$B$26, F348&lt;='club records'!$C$26))), "CR", " ")</f>
        <v xml:space="preserve"> </v>
      </c>
      <c r="P348" s="15" t="str">
        <f>IF(AND(B348=1000, OR(AND(E348='club records'!$B$27, F348&lt;='club records'!$C$27), AND(E348='club records'!$B$28, F348&lt;='club records'!$C$28))), "CR", " ")</f>
        <v xml:space="preserve"> </v>
      </c>
      <c r="Q348" s="15" t="str">
        <f>IF(AND(B348=1500, OR(AND(E348='club records'!$B$29, F348&lt;='club records'!$C$29), AND(E348='club records'!$B$30, F348&lt;='club records'!$C$30), AND(E348='club records'!$B$31, F348&lt;='club records'!$C$31), AND(E348='club records'!$B$32, F348&lt;='club records'!$C$32), AND(E348='club records'!$B$33, F348&lt;='club records'!$C$33))), "CR", " ")</f>
        <v xml:space="preserve"> </v>
      </c>
      <c r="R348" s="15" t="str">
        <f>IF(AND(B348="1600 (Mile)",OR(AND(E348='club records'!$B$34,F348&lt;='club records'!$C$34),AND(E348='club records'!$B$35,F348&lt;='club records'!$C$35),AND(E348='club records'!$B$36,F348&lt;='club records'!$C$36),AND(E348='club records'!$B$37,F348&lt;='club records'!$C$37))),"CR"," ")</f>
        <v xml:space="preserve"> </v>
      </c>
      <c r="S348" s="15" t="str">
        <f>IF(AND(B348=3000, OR(AND(E348='club records'!$B$38, F348&lt;='club records'!$C$38), AND(E348='club records'!$B$39, F348&lt;='club records'!$C$39), AND(E348='club records'!$B$40, F348&lt;='club records'!$C$40), AND(E348='club records'!$B$41, F348&lt;='club records'!$C$41))), "CR", " ")</f>
        <v xml:space="preserve"> </v>
      </c>
      <c r="T348" s="15" t="str">
        <f>IF(AND(B348=5000, OR(AND(E348='club records'!$B$42, F348&lt;='club records'!$C$42), AND(E348='club records'!$B$43, F348&lt;='club records'!$C$43))), "CR", " ")</f>
        <v xml:space="preserve"> </v>
      </c>
      <c r="U348" s="14" t="str">
        <f>IF(AND(B348=10000, OR(AND(E348='club records'!$B$44, F348&lt;='club records'!$C$44), AND(E348='club records'!$B$45, F348&lt;='club records'!$C$45))), "CR", " ")</f>
        <v xml:space="preserve"> </v>
      </c>
      <c r="V348" s="14" t="str">
        <f>IF(AND(B348="high jump", OR(AND(E348='club records'!$F$1, F348&gt;='club records'!$G$1), AND(E348='club records'!$F$2, F348&gt;='club records'!$G$2), AND(E348='club records'!$F$3, F348&gt;='club records'!$G$3), AND(E348='club records'!$F$4, F348&gt;='club records'!$G$4), AND(E348='club records'!$F$5, F348&gt;='club records'!$G$5))), "CR", " ")</f>
        <v xml:space="preserve"> </v>
      </c>
      <c r="W348" s="14" t="str">
        <f>IF(AND(B348="long jump", OR(AND(E348='club records'!$F$6, F348&gt;='club records'!$G$6), AND(E348='club records'!$F$7, F348&gt;='club records'!$G$7), AND(E348='club records'!$F$8, F348&gt;='club records'!$G$8), AND(E348='club records'!$F$9, F348&gt;='club records'!$G$9), AND(E348='club records'!$F$10, F348&gt;='club records'!$G$10))), "CR", " ")</f>
        <v xml:space="preserve"> </v>
      </c>
      <c r="X348" s="14" t="str">
        <f>IF(AND(B348="triple jump", OR(AND(E348='club records'!$F$11, F348&gt;='club records'!$G$11), AND(E348='club records'!$F$12, F348&gt;='club records'!$G$12), AND(E348='club records'!$F$13, F348&gt;='club records'!$G$13), AND(E348='club records'!$F$14, F348&gt;='club records'!$G$14), AND(E348='club records'!$F$15, F348&gt;='club records'!$G$15))), "CR", " ")</f>
        <v xml:space="preserve"> </v>
      </c>
      <c r="Y348" s="14" t="str">
        <f>IF(AND(B348="pole vault", OR(AND(E348='club records'!$F$16, F348&gt;='club records'!$G$16), AND(E348='club records'!$F$17, F348&gt;='club records'!$G$17), AND(E348='club records'!$F$18, F348&gt;='club records'!$G$18), AND(E348='club records'!$F$19, F348&gt;='club records'!$G$19), AND(E348='club records'!$F$20, F348&gt;='club records'!$G$20))), "CR", " ")</f>
        <v xml:space="preserve"> </v>
      </c>
      <c r="Z348" s="14" t="str">
        <f>IF(AND(B348="discus 1", E348='club records'!$F$21, F348&gt;='club records'!$G$21), "CR", " ")</f>
        <v xml:space="preserve"> </v>
      </c>
      <c r="AA348" s="14" t="str">
        <f>IF(AND(B348="discus 1.25", E348='club records'!$F$22, F348&gt;='club records'!$G$22), "CR", " ")</f>
        <v xml:space="preserve"> </v>
      </c>
      <c r="AB348" s="14" t="str">
        <f>IF(AND(B348="discus 1.5", E348='club records'!$F$23, F348&gt;='club records'!$G$23), "CR", " ")</f>
        <v xml:space="preserve"> </v>
      </c>
      <c r="AC348" s="14" t="str">
        <f>IF(AND(B348="discus 1.75", E348='club records'!$F$24, F348&gt;='club records'!$G$24), "CR", " ")</f>
        <v xml:space="preserve"> </v>
      </c>
      <c r="AD348" s="14" t="str">
        <f>IF(AND(B348="discus 2", E348='club records'!$F$25, F348&gt;='club records'!$G$25), "CR", " ")</f>
        <v xml:space="preserve"> </v>
      </c>
      <c r="AE348" s="14" t="str">
        <f>IF(AND(B348="hammer 4", E348='club records'!$F$27, F348&gt;='club records'!$G$27), "CR", " ")</f>
        <v xml:space="preserve"> </v>
      </c>
      <c r="AF348" s="14" t="str">
        <f>IF(AND(B348="hammer 5", E348='club records'!$F$28, F348&gt;='club records'!$G$28), "CR", " ")</f>
        <v xml:space="preserve"> </v>
      </c>
      <c r="AG348" s="14" t="str">
        <f>IF(AND(B348="hammer 6", E348='club records'!$F$29, F348&gt;='club records'!$G$29), "CR", " ")</f>
        <v xml:space="preserve"> </v>
      </c>
      <c r="AH348" s="14" t="str">
        <f>IF(AND(B348="hammer 7.26", E348='club records'!$F$30, F348&gt;='club records'!$G$30), "CR", " ")</f>
        <v xml:space="preserve"> </v>
      </c>
      <c r="AI348" s="14" t="str">
        <f>IF(AND(B348="javelin 400", E348='club records'!$F$31, F348&gt;='club records'!$G$31), "CR", " ")</f>
        <v xml:space="preserve"> </v>
      </c>
      <c r="AJ348" s="14" t="str">
        <f>IF(AND(B348="javelin 600", E348='club records'!$F$32, F348&gt;='club records'!$G$32), "CR", " ")</f>
        <v xml:space="preserve"> </v>
      </c>
      <c r="AK348" s="14" t="str">
        <f>IF(AND(B348="javelin 700", E348='club records'!$F$33, F348&gt;='club records'!$G$33), "CR", " ")</f>
        <v xml:space="preserve"> </v>
      </c>
      <c r="AL348" s="14" t="str">
        <f>IF(AND(B348="javelin 800", OR(AND(E348='club records'!$F$34, F348&gt;='club records'!$G$34), AND(E348='club records'!$F$35, F348&gt;='club records'!$G$35))), "CR", " ")</f>
        <v xml:space="preserve"> </v>
      </c>
      <c r="AM348" s="14" t="str">
        <f>IF(AND(B348="shot 3", E348='club records'!$F$36, F348&gt;='club records'!$G$36), "CR", " ")</f>
        <v xml:space="preserve"> </v>
      </c>
      <c r="AN348" s="14" t="str">
        <f>IF(AND(B348="shot 4", E348='club records'!$F$37, F348&gt;='club records'!$G$37), "CR", " ")</f>
        <v xml:space="preserve"> </v>
      </c>
      <c r="AO348" s="14" t="str">
        <f>IF(AND(B348="shot 5", E348='club records'!$F$38, F348&gt;='club records'!$G$38), "CR", " ")</f>
        <v xml:space="preserve"> </v>
      </c>
      <c r="AP348" s="14" t="str">
        <f>IF(AND(B348="shot 6", E348='club records'!$F$39, F348&gt;='club records'!$G$39), "CR", " ")</f>
        <v xml:space="preserve"> </v>
      </c>
      <c r="AQ348" s="14" t="str">
        <f>IF(AND(B348="shot 7.26", E348='club records'!$F$40, F348&gt;='club records'!$G$40), "CR", " ")</f>
        <v xml:space="preserve"> </v>
      </c>
      <c r="AR348" s="14" t="str">
        <f>IF(AND(B348="60H",OR(AND(E348='club records'!$J$1,F348&lt;='club records'!$K$1),AND(E348='club records'!$J$2,F348&lt;='club records'!$K$2),AND(E348='club records'!$J$3,F348&lt;='club records'!$K$3),AND(E348='club records'!$J$4,F348&lt;='club records'!$K$4),AND(E348='club records'!$J$5,F348&lt;='club records'!$K$5))),"CR"," ")</f>
        <v xml:space="preserve"> </v>
      </c>
      <c r="AS348" s="14" t="str">
        <f>IF(AND(B348="75H", AND(E348='club records'!$J$6, F348&lt;='club records'!$K$6)), "CR", " ")</f>
        <v xml:space="preserve"> </v>
      </c>
      <c r="AT348" s="14" t="str">
        <f>IF(AND(B348="80H", AND(E348='club records'!$J$7, F348&lt;='club records'!$K$7)), "CR", " ")</f>
        <v xml:space="preserve"> </v>
      </c>
      <c r="AU348" s="14" t="str">
        <f>IF(AND(B348="100H", AND(E348='club records'!$J$8, F348&lt;='club records'!$K$8)), "CR", " ")</f>
        <v xml:space="preserve"> </v>
      </c>
      <c r="AV348" s="14" t="str">
        <f>IF(AND(B348="110H", OR(AND(E348='club records'!$J$9, F348&lt;='club records'!$K$9), AND(E348='club records'!$J$10, F348&lt;='club records'!$K$10))), "CR", " ")</f>
        <v xml:space="preserve"> </v>
      </c>
      <c r="AW348" s="14" t="str">
        <f>IF(AND(B348="400H", OR(AND(E348='club records'!$J$11, F348&lt;='club records'!$K$11), AND(E348='club records'!$J$12, F348&lt;='club records'!$K$12), AND(E348='club records'!$J$13, F348&lt;='club records'!$K$13), AND(E348='club records'!$J$14, F348&lt;='club records'!$K$14))), "CR", " ")</f>
        <v xml:space="preserve"> </v>
      </c>
      <c r="AX348" s="14" t="str">
        <f>IF(AND(B348="1500SC", AND(E348='club records'!$J$15, F348&lt;='club records'!$K$15)), "CR", " ")</f>
        <v xml:space="preserve"> </v>
      </c>
      <c r="AY348" s="14" t="str">
        <f>IF(AND(B348="2000SC", OR(AND(E348='club records'!$J$17, F348&lt;='club records'!$K$17), AND(E348='club records'!$J$18, F348&lt;='club records'!$K$18))), "CR", " ")</f>
        <v xml:space="preserve"> </v>
      </c>
      <c r="AZ348" s="14" t="str">
        <f>IF(AND(B348="3000SC", OR(AND(E348='club records'!$J$20, F348&lt;='club records'!$K$20), AND(E348='club records'!$J$21, F348&lt;='club records'!$K$21))), "CR", " ")</f>
        <v xml:space="preserve"> </v>
      </c>
      <c r="BA348" s="15" t="str">
        <f>IF(AND(B348="4x100", OR(AND(E348='club records'!$N$1, F348&lt;='club records'!$O$1), AND(E348='club records'!$N$2, F348&lt;='club records'!$O$2), AND(E348='club records'!$N$3, F348&lt;='club records'!$O$3), AND(E348='club records'!$N$4, F348&lt;='club records'!$O$4), AND(E348='club records'!$N$5, F348&lt;='club records'!$O$5))), "CR", " ")</f>
        <v xml:space="preserve"> </v>
      </c>
      <c r="BB348" s="15" t="str">
        <f>IF(AND(B348="4x200", OR(AND(E348='club records'!$N$6, F348&lt;='club records'!$O$6), AND(E348='club records'!$N$7, F348&lt;='club records'!$O$7), AND(E348='club records'!$N$8, F348&lt;='club records'!$O$8), AND(E348='club records'!$N$9, F348&lt;='club records'!$O$9), AND(E348='club records'!$N$10, F348&lt;='club records'!$O$10))), "CR", " ")</f>
        <v xml:space="preserve"> </v>
      </c>
      <c r="BC348" s="15" t="str">
        <f>IF(AND(B348="4x300", AND(E348='club records'!$N$11, F348&lt;='club records'!$O$11)), "CR", " ")</f>
        <v xml:space="preserve"> </v>
      </c>
      <c r="BD348" s="15" t="str">
        <f>IF(AND(B348="4x400", OR(AND(E348='club records'!$N$12, F348&lt;='club records'!$O$12), AND(E348='club records'!$N$13, F348&lt;='club records'!$O$13), AND(E348='club records'!$N$14, F348&lt;='club records'!$O$14), AND(E348='club records'!$N$15, F348&lt;='club records'!$O$15))), "CR", " ")</f>
        <v xml:space="preserve"> </v>
      </c>
      <c r="BE348" s="15" t="str">
        <f>IF(AND(B348="3x800", OR(AND(E348='club records'!$N$16, F348&lt;='club records'!$O$16), AND(E348='club records'!$N$17, F348&lt;='club records'!$O$17), AND(E348='club records'!$N$18, F348&lt;='club records'!$O$18))), "CR", " ")</f>
        <v xml:space="preserve"> </v>
      </c>
      <c r="BF348" s="15" t="str">
        <f>IF(AND(B348="pentathlon", OR(AND(E348='club records'!$N$21, F348&gt;='club records'!$O$21), AND(E348='club records'!$N$22, F348&gt;='club records'!$O$22),AND(E348='club records'!$N$23, F348&gt;='club records'!$O$23),AND(E348='club records'!$N$24, F348&gt;='club records'!$O$24))), "CR", " ")</f>
        <v xml:space="preserve"> </v>
      </c>
      <c r="BG348" s="15" t="str">
        <f>IF(AND(B348="heptathlon", OR(AND(E348='club records'!$N$26, F348&gt;='club records'!$O$26), AND(E348='club records'!$N$27, F348&gt;='club records'!$O$27))), "CR", " ")</f>
        <v xml:space="preserve"> </v>
      </c>
      <c r="BH348" s="15" t="str">
        <f>IF(AND(B348="decathlon", OR(AND(E348='club records'!$N$29, F348&gt;='club records'!$O$29), AND(E348='club records'!$N$30, F348&gt;='club records'!$O$30),AND(E348='club records'!$N$31, F348&gt;='club records'!$O$31))), "CR", " ")</f>
        <v xml:space="preserve"> </v>
      </c>
    </row>
    <row r="349" spans="1:60" ht="14.5" x14ac:dyDescent="0.35">
      <c r="A349" s="1" t="str">
        <f t="shared" si="34"/>
        <v>U20</v>
      </c>
      <c r="B349" s="2" t="s">
        <v>214</v>
      </c>
      <c r="C349" s="1" t="s">
        <v>173</v>
      </c>
      <c r="D349" s="1" t="s">
        <v>174</v>
      </c>
      <c r="E349" s="19" t="s">
        <v>12</v>
      </c>
      <c r="F349" s="20">
        <v>26.99</v>
      </c>
      <c r="G349" s="27">
        <v>43646</v>
      </c>
      <c r="H349" s="1" t="s">
        <v>471</v>
      </c>
      <c r="I349" s="1" t="s">
        <v>442</v>
      </c>
      <c r="J349" s="15" t="str">
        <f t="shared" si="33"/>
        <v/>
      </c>
      <c r="K349" s="15" t="str">
        <f>IF(AND(B349=100, OR(AND(E349='club records'!$B$6, F349&lt;='club records'!$C$6), AND(E349='club records'!$B$7, F349&lt;='club records'!$C$7), AND(E349='club records'!$B$8, F349&lt;='club records'!$C$8), AND(E349='club records'!$B$9, F349&lt;='club records'!$C$9), AND(E349='club records'!$B$10, F349&lt;='club records'!$C$10))), "CR", " ")</f>
        <v xml:space="preserve"> </v>
      </c>
      <c r="L349" s="15" t="str">
        <f>IF(AND(B349=200, OR(AND(E349='club records'!$B$11, F349&lt;='club records'!$C$11), AND(E349='club records'!$B$12, F349&lt;='club records'!$C$12), AND(E349='club records'!$B$13, F349&lt;='club records'!$C$13), AND(E349='club records'!$B$14, F349&lt;='club records'!$C$14), AND(E349='club records'!$B$15, F349&lt;='club records'!$C$15))), "CR", " ")</f>
        <v xml:space="preserve"> </v>
      </c>
      <c r="M349" s="15" t="str">
        <f>IF(AND(B349=300, OR(AND(E349='club records'!$B$16, F349&lt;='club records'!$C$16), AND(E349='club records'!$B$17, F349&lt;='club records'!$C$17))), "CR", " ")</f>
        <v xml:space="preserve"> </v>
      </c>
      <c r="N349" s="15" t="str">
        <f>IF(AND(B349=400, OR(AND(E349='club records'!$B$18, F349&lt;='club records'!$C$18), AND(E349='club records'!$B$19, F349&lt;='club records'!$C$19), AND(E349='club records'!$B$20, F349&lt;='club records'!$C$20), AND(E349='club records'!$B$21, F349&lt;='club records'!$C$21))), "CR", " ")</f>
        <v xml:space="preserve"> </v>
      </c>
      <c r="O349" s="15" t="str">
        <f>IF(AND(B349=800, OR(AND(E349='club records'!$B$22, F349&lt;='club records'!$C$22), AND(E349='club records'!$B$23, F349&lt;='club records'!$C$23), AND(E349='club records'!$B$24, F349&lt;='club records'!$C$24), AND(E349='club records'!$B$25, F349&lt;='club records'!$C$25), AND(E349='club records'!$B$26, F349&lt;='club records'!$C$26))), "CR", " ")</f>
        <v xml:space="preserve"> </v>
      </c>
      <c r="P349" s="15" t="str">
        <f>IF(AND(B349=1000, OR(AND(E349='club records'!$B$27, F349&lt;='club records'!$C$27), AND(E349='club records'!$B$28, F349&lt;='club records'!$C$28))), "CR", " ")</f>
        <v xml:space="preserve"> </v>
      </c>
      <c r="Q349" s="15" t="str">
        <f>IF(AND(B349=1500, OR(AND(E349='club records'!$B$29, F349&lt;='club records'!$C$29), AND(E349='club records'!$B$30, F349&lt;='club records'!$C$30), AND(E349='club records'!$B$31, F349&lt;='club records'!$C$31), AND(E349='club records'!$B$32, F349&lt;='club records'!$C$32), AND(E349='club records'!$B$33, F349&lt;='club records'!$C$33))), "CR", " ")</f>
        <v xml:space="preserve"> </v>
      </c>
      <c r="R349" s="15" t="str">
        <f>IF(AND(B349="1600 (Mile)",OR(AND(E349='club records'!$B$34,F349&lt;='club records'!$C$34),AND(E349='club records'!$B$35,F349&lt;='club records'!$C$35),AND(E349='club records'!$B$36,F349&lt;='club records'!$C$36),AND(E349='club records'!$B$37,F349&lt;='club records'!$C$37))),"CR"," ")</f>
        <v xml:space="preserve"> </v>
      </c>
      <c r="S349" s="15" t="str">
        <f>IF(AND(B349=3000, OR(AND(E349='club records'!$B$38, F349&lt;='club records'!$C$38), AND(E349='club records'!$B$39, F349&lt;='club records'!$C$39), AND(E349='club records'!$B$40, F349&lt;='club records'!$C$40), AND(E349='club records'!$B$41, F349&lt;='club records'!$C$41))), "CR", " ")</f>
        <v xml:space="preserve"> </v>
      </c>
      <c r="T349" s="15" t="str">
        <f>IF(AND(B349=5000, OR(AND(E349='club records'!$B$42, F349&lt;='club records'!$C$42), AND(E349='club records'!$B$43, F349&lt;='club records'!$C$43))), "CR", " ")</f>
        <v xml:space="preserve"> </v>
      </c>
      <c r="U349" s="14" t="str">
        <f>IF(AND(B349=10000, OR(AND(E349='club records'!$B$44, F349&lt;='club records'!$C$44), AND(E349='club records'!$B$45, F349&lt;='club records'!$C$45))), "CR", " ")</f>
        <v xml:space="preserve"> </v>
      </c>
      <c r="V349" s="14" t="str">
        <f>IF(AND(B349="high jump", OR(AND(E349='club records'!$F$1, F349&gt;='club records'!$G$1), AND(E349='club records'!$F$2, F349&gt;='club records'!$G$2), AND(E349='club records'!$F$3, F349&gt;='club records'!$G$3), AND(E349='club records'!$F$4, F349&gt;='club records'!$G$4), AND(E349='club records'!$F$5, F349&gt;='club records'!$G$5))), "CR", " ")</f>
        <v xml:space="preserve"> </v>
      </c>
      <c r="W349" s="14" t="str">
        <f>IF(AND(B349="long jump", OR(AND(E349='club records'!$F$6, F349&gt;='club records'!$G$6), AND(E349='club records'!$F$7, F349&gt;='club records'!$G$7), AND(E349='club records'!$F$8, F349&gt;='club records'!$G$8), AND(E349='club records'!$F$9, F349&gt;='club records'!$G$9), AND(E349='club records'!$F$10, F349&gt;='club records'!$G$10))), "CR", " ")</f>
        <v xml:space="preserve"> </v>
      </c>
      <c r="X349" s="14" t="str">
        <f>IF(AND(B349="triple jump", OR(AND(E349='club records'!$F$11, F349&gt;='club records'!$G$11), AND(E349='club records'!$F$12, F349&gt;='club records'!$G$12), AND(E349='club records'!$F$13, F349&gt;='club records'!$G$13), AND(E349='club records'!$F$14, F349&gt;='club records'!$G$14), AND(E349='club records'!$F$15, F349&gt;='club records'!$G$15))), "CR", " ")</f>
        <v xml:space="preserve"> </v>
      </c>
      <c r="Y349" s="14" t="str">
        <f>IF(AND(B349="pole vault", OR(AND(E349='club records'!$F$16, F349&gt;='club records'!$G$16), AND(E349='club records'!$F$17, F349&gt;='club records'!$G$17), AND(E349='club records'!$F$18, F349&gt;='club records'!$G$18), AND(E349='club records'!$F$19, F349&gt;='club records'!$G$19), AND(E349='club records'!$F$20, F349&gt;='club records'!$G$20))), "CR", " ")</f>
        <v xml:space="preserve"> </v>
      </c>
      <c r="Z349" s="14" t="str">
        <f>IF(AND(B349="discus 1", E349='club records'!$F$21, F349&gt;='club records'!$G$21), "CR", " ")</f>
        <v xml:space="preserve"> </v>
      </c>
      <c r="AA349" s="14" t="str">
        <f>IF(AND(B349="discus 1.25", E349='club records'!$F$22, F349&gt;='club records'!$G$22), "CR", " ")</f>
        <v xml:space="preserve"> </v>
      </c>
      <c r="AB349" s="14" t="str">
        <f>IF(AND(B349="discus 1.5", E349='club records'!$F$23, F349&gt;='club records'!$G$23), "CR", " ")</f>
        <v xml:space="preserve"> </v>
      </c>
      <c r="AC349" s="14" t="str">
        <f>IF(AND(B349="discus 1.75", E349='club records'!$F$24, F349&gt;='club records'!$G$24), "CR", " ")</f>
        <v xml:space="preserve"> </v>
      </c>
      <c r="AD349" s="14" t="str">
        <f>IF(AND(B349="discus 2", E349='club records'!$F$25, F349&gt;='club records'!$G$25), "CR", " ")</f>
        <v xml:space="preserve"> </v>
      </c>
      <c r="AE349" s="14" t="str">
        <f>IF(AND(B349="hammer 4", E349='club records'!$F$27, F349&gt;='club records'!$G$27), "CR", " ")</f>
        <v xml:space="preserve"> </v>
      </c>
      <c r="AF349" s="14" t="str">
        <f>IF(AND(B349="hammer 5", E349='club records'!$F$28, F349&gt;='club records'!$G$28), "CR", " ")</f>
        <v xml:space="preserve"> </v>
      </c>
      <c r="AG349" s="14" t="str">
        <f>IF(AND(B349="hammer 6", E349='club records'!$F$29, F349&gt;='club records'!$G$29), "CR", " ")</f>
        <v xml:space="preserve"> </v>
      </c>
      <c r="AH349" s="14" t="str">
        <f>IF(AND(B349="hammer 7.26", E349='club records'!$F$30, F349&gt;='club records'!$G$30), "CR", " ")</f>
        <v xml:space="preserve"> </v>
      </c>
      <c r="AI349" s="14" t="str">
        <f>IF(AND(B349="javelin 400", E349='club records'!$F$31, F349&gt;='club records'!$G$31), "CR", " ")</f>
        <v xml:space="preserve"> </v>
      </c>
      <c r="AJ349" s="14" t="str">
        <f>IF(AND(B349="javelin 600", E349='club records'!$F$32, F349&gt;='club records'!$G$32), "CR", " ")</f>
        <v xml:space="preserve"> </v>
      </c>
      <c r="AK349" s="14" t="str">
        <f>IF(AND(B349="javelin 700", E349='club records'!$F$33, F349&gt;='club records'!$G$33), "CR", " ")</f>
        <v xml:space="preserve"> </v>
      </c>
      <c r="AL349" s="14" t="str">
        <f>IF(AND(B349="javelin 800", OR(AND(E349='club records'!$F$34, F349&gt;='club records'!$G$34), AND(E349='club records'!$F$35, F349&gt;='club records'!$G$35))), "CR", " ")</f>
        <v xml:space="preserve"> </v>
      </c>
      <c r="AM349" s="14" t="str">
        <f>IF(AND(B349="shot 3", E349='club records'!$F$36, F349&gt;='club records'!$G$36), "CR", " ")</f>
        <v xml:space="preserve"> </v>
      </c>
      <c r="AN349" s="14" t="str">
        <f>IF(AND(B349="shot 4", E349='club records'!$F$37, F349&gt;='club records'!$G$37), "CR", " ")</f>
        <v xml:space="preserve"> </v>
      </c>
      <c r="AO349" s="14" t="str">
        <f>IF(AND(B349="shot 5", E349='club records'!$F$38, F349&gt;='club records'!$G$38), "CR", " ")</f>
        <v xml:space="preserve"> </v>
      </c>
      <c r="AP349" s="14" t="str">
        <f>IF(AND(B349="shot 6", E349='club records'!$F$39, F349&gt;='club records'!$G$39), "CR", " ")</f>
        <v xml:space="preserve"> </v>
      </c>
      <c r="AQ349" s="14" t="str">
        <f>IF(AND(B349="shot 7.26", E349='club records'!$F$40, F349&gt;='club records'!$G$40), "CR", " ")</f>
        <v xml:space="preserve"> </v>
      </c>
      <c r="AR349" s="14" t="str">
        <f>IF(AND(B349="60H",OR(AND(E349='club records'!$J$1,F349&lt;='club records'!$K$1),AND(E349='club records'!$J$2,F349&lt;='club records'!$K$2),AND(E349='club records'!$J$3,F349&lt;='club records'!$K$3),AND(E349='club records'!$J$4,F349&lt;='club records'!$K$4),AND(E349='club records'!$J$5,F349&lt;='club records'!$K$5))),"CR"," ")</f>
        <v xml:space="preserve"> </v>
      </c>
      <c r="AS349" s="14" t="str">
        <f>IF(AND(B349="75H", AND(E349='club records'!$J$6, F349&lt;='club records'!$K$6)), "CR", " ")</f>
        <v xml:space="preserve"> </v>
      </c>
      <c r="AT349" s="14" t="str">
        <f>IF(AND(B349="80H", AND(E349='club records'!$J$7, F349&lt;='club records'!$K$7)), "CR", " ")</f>
        <v xml:space="preserve"> </v>
      </c>
      <c r="AU349" s="14" t="str">
        <f>IF(AND(B349="100H", AND(E349='club records'!$J$8, F349&lt;='club records'!$K$8)), "CR", " ")</f>
        <v xml:space="preserve"> </v>
      </c>
      <c r="AV349" s="14" t="str">
        <f>IF(AND(B349="110H", OR(AND(E349='club records'!$J$9, F349&lt;='club records'!$K$9), AND(E349='club records'!$J$10, F349&lt;='club records'!$K$10))), "CR", " ")</f>
        <v xml:space="preserve"> </v>
      </c>
      <c r="AW349" s="14" t="str">
        <f>IF(AND(B349="400H", OR(AND(E349='club records'!$J$11, F349&lt;='club records'!$K$11), AND(E349='club records'!$J$12, F349&lt;='club records'!$K$12), AND(E349='club records'!$J$13, F349&lt;='club records'!$K$13), AND(E349='club records'!$J$14, F349&lt;='club records'!$K$14))), "CR", " ")</f>
        <v xml:space="preserve"> </v>
      </c>
      <c r="AX349" s="14" t="str">
        <f>IF(AND(B349="1500SC", AND(E349='club records'!$J$15, F349&lt;='club records'!$K$15)), "CR", " ")</f>
        <v xml:space="preserve"> </v>
      </c>
      <c r="AY349" s="14" t="str">
        <f>IF(AND(B349="2000SC", OR(AND(E349='club records'!$J$17, F349&lt;='club records'!$K$17), AND(E349='club records'!$J$18, F349&lt;='club records'!$K$18))), "CR", " ")</f>
        <v xml:space="preserve"> </v>
      </c>
      <c r="AZ349" s="14" t="str">
        <f>IF(AND(B349="3000SC", OR(AND(E349='club records'!$J$20, F349&lt;='club records'!$K$20), AND(E349='club records'!$J$21, F349&lt;='club records'!$K$21))), "CR", " ")</f>
        <v xml:space="preserve"> </v>
      </c>
      <c r="BA349" s="15" t="str">
        <f>IF(AND(B349="4x100", OR(AND(E349='club records'!$N$1, F349&lt;='club records'!$O$1), AND(E349='club records'!$N$2, F349&lt;='club records'!$O$2), AND(E349='club records'!$N$3, F349&lt;='club records'!$O$3), AND(E349='club records'!$N$4, F349&lt;='club records'!$O$4), AND(E349='club records'!$N$5, F349&lt;='club records'!$O$5))), "CR", " ")</f>
        <v xml:space="preserve"> </v>
      </c>
      <c r="BB349" s="15" t="str">
        <f>IF(AND(B349="4x200", OR(AND(E349='club records'!$N$6, F349&lt;='club records'!$O$6), AND(E349='club records'!$N$7, F349&lt;='club records'!$O$7), AND(E349='club records'!$N$8, F349&lt;='club records'!$O$8), AND(E349='club records'!$N$9, F349&lt;='club records'!$O$9), AND(E349='club records'!$N$10, F349&lt;='club records'!$O$10))), "CR", " ")</f>
        <v xml:space="preserve"> </v>
      </c>
      <c r="BC349" s="15" t="str">
        <f>IF(AND(B349="4x300", AND(E349='club records'!$N$11, F349&lt;='club records'!$O$11)), "CR", " ")</f>
        <v xml:space="preserve"> </v>
      </c>
      <c r="BD349" s="15" t="str">
        <f>IF(AND(B349="4x400", OR(AND(E349='club records'!$N$12, F349&lt;='club records'!$O$12), AND(E349='club records'!$N$13, F349&lt;='club records'!$O$13), AND(E349='club records'!$N$14, F349&lt;='club records'!$O$14), AND(E349='club records'!$N$15, F349&lt;='club records'!$O$15))), "CR", " ")</f>
        <v xml:space="preserve"> </v>
      </c>
      <c r="BE349" s="15" t="str">
        <f>IF(AND(B349="3x800", OR(AND(E349='club records'!$N$16, F349&lt;='club records'!$O$16), AND(E349='club records'!$N$17, F349&lt;='club records'!$O$17), AND(E349='club records'!$N$18, F349&lt;='club records'!$O$18))), "CR", " ")</f>
        <v xml:space="preserve"> </v>
      </c>
      <c r="BF349" s="15" t="str">
        <f>IF(AND(B349="pentathlon", OR(AND(E349='club records'!$N$21, F349&gt;='club records'!$O$21), AND(E349='club records'!$N$22, F349&gt;='club records'!$O$22),AND(E349='club records'!$N$23, F349&gt;='club records'!$O$23),AND(E349='club records'!$N$24, F349&gt;='club records'!$O$24))), "CR", " ")</f>
        <v xml:space="preserve"> </v>
      </c>
      <c r="BG349" s="15" t="str">
        <f>IF(AND(B349="heptathlon", OR(AND(E349='club records'!$N$26, F349&gt;='club records'!$O$26), AND(E349='club records'!$N$27, F349&gt;='club records'!$O$27))), "CR", " ")</f>
        <v xml:space="preserve"> </v>
      </c>
      <c r="BH349" s="15" t="str">
        <f>IF(AND(B349="decathlon", OR(AND(E349='club records'!$N$29, F349&gt;='club records'!$O$29), AND(E349='club records'!$N$30, F349&gt;='club records'!$O$30),AND(E349='club records'!$N$31, F349&gt;='club records'!$O$31))), "CR", " ")</f>
        <v xml:space="preserve"> </v>
      </c>
    </row>
    <row r="350" spans="1:60" ht="14.5" x14ac:dyDescent="0.35">
      <c r="A350" s="1" t="str">
        <f t="shared" si="34"/>
        <v>U20</v>
      </c>
      <c r="B350" s="2" t="s">
        <v>215</v>
      </c>
      <c r="C350" s="1" t="s">
        <v>173</v>
      </c>
      <c r="D350" s="1" t="s">
        <v>174</v>
      </c>
      <c r="E350" s="19" t="s">
        <v>12</v>
      </c>
      <c r="F350" s="20">
        <v>18.48</v>
      </c>
      <c r="G350" s="27">
        <v>43708</v>
      </c>
      <c r="H350" s="1" t="s">
        <v>313</v>
      </c>
      <c r="I350" s="1" t="s">
        <v>551</v>
      </c>
      <c r="J350" s="15" t="str">
        <f t="shared" si="33"/>
        <v/>
      </c>
      <c r="K350" s="15" t="str">
        <f>IF(AND(B350=100, OR(AND(E350='club records'!$B$6, F350&lt;='club records'!$C$6), AND(E350='club records'!$B$7, F350&lt;='club records'!$C$7), AND(E350='club records'!$B$8, F350&lt;='club records'!$C$8), AND(E350='club records'!$B$9, F350&lt;='club records'!$C$9), AND(E350='club records'!$B$10, F350&lt;='club records'!$C$10))), "CR", " ")</f>
        <v xml:space="preserve"> </v>
      </c>
      <c r="L350" s="15" t="str">
        <f>IF(AND(B350=200, OR(AND(E350='club records'!$B$11, F350&lt;='club records'!$C$11), AND(E350='club records'!$B$12, F350&lt;='club records'!$C$12), AND(E350='club records'!$B$13, F350&lt;='club records'!$C$13), AND(E350='club records'!$B$14, F350&lt;='club records'!$C$14), AND(E350='club records'!$B$15, F350&lt;='club records'!$C$15))), "CR", " ")</f>
        <v xml:space="preserve"> </v>
      </c>
      <c r="M350" s="15" t="str">
        <f>IF(AND(B350=300, OR(AND(E350='club records'!$B$16, F350&lt;='club records'!$C$16), AND(E350='club records'!$B$17, F350&lt;='club records'!$C$17))), "CR", " ")</f>
        <v xml:space="preserve"> </v>
      </c>
      <c r="N350" s="15" t="str">
        <f>IF(AND(B350=400, OR(AND(E350='club records'!$B$18, F350&lt;='club records'!$C$18), AND(E350='club records'!$B$19, F350&lt;='club records'!$C$19), AND(E350='club records'!$B$20, F350&lt;='club records'!$C$20), AND(E350='club records'!$B$21, F350&lt;='club records'!$C$21))), "CR", " ")</f>
        <v xml:space="preserve"> </v>
      </c>
      <c r="O350" s="15" t="str">
        <f>IF(AND(B350=800, OR(AND(E350='club records'!$B$22, F350&lt;='club records'!$C$22), AND(E350='club records'!$B$23, F350&lt;='club records'!$C$23), AND(E350='club records'!$B$24, F350&lt;='club records'!$C$24), AND(E350='club records'!$B$25, F350&lt;='club records'!$C$25), AND(E350='club records'!$B$26, F350&lt;='club records'!$C$26))), "CR", " ")</f>
        <v xml:space="preserve"> </v>
      </c>
      <c r="P350" s="15" t="str">
        <f>IF(AND(B350=1000, OR(AND(E350='club records'!$B$27, F350&lt;='club records'!$C$27), AND(E350='club records'!$B$28, F350&lt;='club records'!$C$28))), "CR", " ")</f>
        <v xml:space="preserve"> </v>
      </c>
      <c r="Q350" s="15" t="str">
        <f>IF(AND(B350=1500, OR(AND(E350='club records'!$B$29, F350&lt;='club records'!$C$29), AND(E350='club records'!$B$30, F350&lt;='club records'!$C$30), AND(E350='club records'!$B$31, F350&lt;='club records'!$C$31), AND(E350='club records'!$B$32, F350&lt;='club records'!$C$32), AND(E350='club records'!$B$33, F350&lt;='club records'!$C$33))), "CR", " ")</f>
        <v xml:space="preserve"> </v>
      </c>
      <c r="R350" s="15" t="str">
        <f>IF(AND(B350="1600 (Mile)",OR(AND(E350='club records'!$B$34,F350&lt;='club records'!$C$34),AND(E350='club records'!$B$35,F350&lt;='club records'!$C$35),AND(E350='club records'!$B$36,F350&lt;='club records'!$C$36),AND(E350='club records'!$B$37,F350&lt;='club records'!$C$37))),"CR"," ")</f>
        <v xml:space="preserve"> </v>
      </c>
      <c r="S350" s="15" t="str">
        <f>IF(AND(B350=3000, OR(AND(E350='club records'!$B$38, F350&lt;='club records'!$C$38), AND(E350='club records'!$B$39, F350&lt;='club records'!$C$39), AND(E350='club records'!$B$40, F350&lt;='club records'!$C$40), AND(E350='club records'!$B$41, F350&lt;='club records'!$C$41))), "CR", " ")</f>
        <v xml:space="preserve"> </v>
      </c>
      <c r="T350" s="15" t="str">
        <f>IF(AND(B350=5000, OR(AND(E350='club records'!$B$42, F350&lt;='club records'!$C$42), AND(E350='club records'!$B$43, F350&lt;='club records'!$C$43))), "CR", " ")</f>
        <v xml:space="preserve"> </v>
      </c>
      <c r="U350" s="14" t="str">
        <f>IF(AND(B350=10000, OR(AND(E350='club records'!$B$44, F350&lt;='club records'!$C$44), AND(E350='club records'!$B$45, F350&lt;='club records'!$C$45))), "CR", " ")</f>
        <v xml:space="preserve"> </v>
      </c>
      <c r="V350" s="14" t="str">
        <f>IF(AND(B350="high jump", OR(AND(E350='club records'!$F$1, F350&gt;='club records'!$G$1), AND(E350='club records'!$F$2, F350&gt;='club records'!$G$2), AND(E350='club records'!$F$3, F350&gt;='club records'!$G$3), AND(E350='club records'!$F$4, F350&gt;='club records'!$G$4), AND(E350='club records'!$F$5, F350&gt;='club records'!$G$5))), "CR", " ")</f>
        <v xml:space="preserve"> </v>
      </c>
      <c r="W350" s="14" t="str">
        <f>IF(AND(B350="long jump", OR(AND(E350='club records'!$F$6, F350&gt;='club records'!$G$6), AND(E350='club records'!$F$7, F350&gt;='club records'!$G$7), AND(E350='club records'!$F$8, F350&gt;='club records'!$G$8), AND(E350='club records'!$F$9, F350&gt;='club records'!$G$9), AND(E350='club records'!$F$10, F350&gt;='club records'!$G$10))), "CR", " ")</f>
        <v xml:space="preserve"> </v>
      </c>
      <c r="X350" s="14" t="str">
        <f>IF(AND(B350="triple jump", OR(AND(E350='club records'!$F$11, F350&gt;='club records'!$G$11), AND(E350='club records'!$F$12, F350&gt;='club records'!$G$12), AND(E350='club records'!$F$13, F350&gt;='club records'!$G$13), AND(E350='club records'!$F$14, F350&gt;='club records'!$G$14), AND(E350='club records'!$F$15, F350&gt;='club records'!$G$15))), "CR", " ")</f>
        <v xml:space="preserve"> </v>
      </c>
      <c r="Y350" s="14" t="str">
        <f>IF(AND(B350="pole vault", OR(AND(E350='club records'!$F$16, F350&gt;='club records'!$G$16), AND(E350='club records'!$F$17, F350&gt;='club records'!$G$17), AND(E350='club records'!$F$18, F350&gt;='club records'!$G$18), AND(E350='club records'!$F$19, F350&gt;='club records'!$G$19), AND(E350='club records'!$F$20, F350&gt;='club records'!$G$20))), "CR", " ")</f>
        <v xml:space="preserve"> </v>
      </c>
      <c r="Z350" s="14" t="str">
        <f>IF(AND(B350="discus 1", E350='club records'!$F$21, F350&gt;='club records'!$G$21), "CR", " ")</f>
        <v xml:space="preserve"> </v>
      </c>
      <c r="AA350" s="14" t="str">
        <f>IF(AND(B350="discus 1.25", E350='club records'!$F$22, F350&gt;='club records'!$G$22), "CR", " ")</f>
        <v xml:space="preserve"> </v>
      </c>
      <c r="AB350" s="14" t="str">
        <f>IF(AND(B350="discus 1.5", E350='club records'!$F$23, F350&gt;='club records'!$G$23), "CR", " ")</f>
        <v xml:space="preserve"> </v>
      </c>
      <c r="AC350" s="14" t="str">
        <f>IF(AND(B350="discus 1.75", E350='club records'!$F$24, F350&gt;='club records'!$G$24), "CR", " ")</f>
        <v xml:space="preserve"> </v>
      </c>
      <c r="AD350" s="14" t="str">
        <f>IF(AND(B350="discus 2", E350='club records'!$F$25, F350&gt;='club records'!$G$25), "CR", " ")</f>
        <v xml:space="preserve"> </v>
      </c>
      <c r="AE350" s="14" t="str">
        <f>IF(AND(B350="hammer 4", E350='club records'!$F$27, F350&gt;='club records'!$G$27), "CR", " ")</f>
        <v xml:space="preserve"> </v>
      </c>
      <c r="AF350" s="14" t="str">
        <f>IF(AND(B350="hammer 5", E350='club records'!$F$28, F350&gt;='club records'!$G$28), "CR", " ")</f>
        <v xml:space="preserve"> </v>
      </c>
      <c r="AG350" s="14" t="str">
        <f>IF(AND(B350="hammer 6", E350='club records'!$F$29, F350&gt;='club records'!$G$29), "CR", " ")</f>
        <v xml:space="preserve"> </v>
      </c>
      <c r="AH350" s="14" t="str">
        <f>IF(AND(B350="hammer 7.26", E350='club records'!$F$30, F350&gt;='club records'!$G$30), "CR", " ")</f>
        <v xml:space="preserve"> </v>
      </c>
      <c r="AI350" s="14" t="str">
        <f>IF(AND(B350="javelin 400", E350='club records'!$F$31, F350&gt;='club records'!$G$31), "CR", " ")</f>
        <v xml:space="preserve"> </v>
      </c>
      <c r="AJ350" s="14" t="str">
        <f>IF(AND(B350="javelin 600", E350='club records'!$F$32, F350&gt;='club records'!$G$32), "CR", " ")</f>
        <v xml:space="preserve"> </v>
      </c>
      <c r="AK350" s="14" t="str">
        <f>IF(AND(B350="javelin 700", E350='club records'!$F$33, F350&gt;='club records'!$G$33), "CR", " ")</f>
        <v xml:space="preserve"> </v>
      </c>
      <c r="AL350" s="14" t="str">
        <f>IF(AND(B350="javelin 800", OR(AND(E350='club records'!$F$34, F350&gt;='club records'!$G$34), AND(E350='club records'!$F$35, F350&gt;='club records'!$G$35))), "CR", " ")</f>
        <v xml:space="preserve"> </v>
      </c>
      <c r="AM350" s="14" t="str">
        <f>IF(AND(B350="shot 3", E350='club records'!$F$36, F350&gt;='club records'!$G$36), "CR", " ")</f>
        <v xml:space="preserve"> </v>
      </c>
      <c r="AN350" s="14" t="str">
        <f>IF(AND(B350="shot 4", E350='club records'!$F$37, F350&gt;='club records'!$G$37), "CR", " ")</f>
        <v xml:space="preserve"> </v>
      </c>
      <c r="AO350" s="14" t="str">
        <f>IF(AND(B350="shot 5", E350='club records'!$F$38, F350&gt;='club records'!$G$38), "CR", " ")</f>
        <v xml:space="preserve"> </v>
      </c>
      <c r="AP350" s="14" t="str">
        <f>IF(AND(B350="shot 6", E350='club records'!$F$39, F350&gt;='club records'!$G$39), "CR", " ")</f>
        <v xml:space="preserve"> </v>
      </c>
      <c r="AQ350" s="14" t="str">
        <f>IF(AND(B350="shot 7.26", E350='club records'!$F$40, F350&gt;='club records'!$G$40), "CR", " ")</f>
        <v xml:space="preserve"> </v>
      </c>
      <c r="AR350" s="14" t="str">
        <f>IF(AND(B350="60H",OR(AND(E350='club records'!$J$1,F350&lt;='club records'!$K$1),AND(E350='club records'!$J$2,F350&lt;='club records'!$K$2),AND(E350='club records'!$J$3,F350&lt;='club records'!$K$3),AND(E350='club records'!$J$4,F350&lt;='club records'!$K$4),AND(E350='club records'!$J$5,F350&lt;='club records'!$K$5))),"CR"," ")</f>
        <v xml:space="preserve"> </v>
      </c>
      <c r="AS350" s="14" t="str">
        <f>IF(AND(B350="75H", AND(E350='club records'!$J$6, F350&lt;='club records'!$K$6)), "CR", " ")</f>
        <v xml:space="preserve"> </v>
      </c>
      <c r="AT350" s="14" t="str">
        <f>IF(AND(B350="80H", AND(E350='club records'!$J$7, F350&lt;='club records'!$K$7)), "CR", " ")</f>
        <v xml:space="preserve"> </v>
      </c>
      <c r="AU350" s="14" t="str">
        <f>IF(AND(B350="100H", AND(E350='club records'!$J$8, F350&lt;='club records'!$K$8)), "CR", " ")</f>
        <v xml:space="preserve"> </v>
      </c>
      <c r="AV350" s="14" t="str">
        <f>IF(AND(B350="110H", OR(AND(E350='club records'!$J$9, F350&lt;='club records'!$K$9), AND(E350='club records'!$J$10, F350&lt;='club records'!$K$10))), "CR", " ")</f>
        <v xml:space="preserve"> </v>
      </c>
      <c r="AW350" s="14" t="str">
        <f>IF(AND(B350="400H", OR(AND(E350='club records'!$J$11, F350&lt;='club records'!$K$11), AND(E350='club records'!$J$12, F350&lt;='club records'!$K$12), AND(E350='club records'!$J$13, F350&lt;='club records'!$K$13), AND(E350='club records'!$J$14, F350&lt;='club records'!$K$14))), "CR", " ")</f>
        <v xml:space="preserve"> </v>
      </c>
      <c r="AX350" s="14" t="str">
        <f>IF(AND(B350="1500SC", AND(E350='club records'!$J$15, F350&lt;='club records'!$K$15)), "CR", " ")</f>
        <v xml:space="preserve"> </v>
      </c>
      <c r="AY350" s="14" t="str">
        <f>IF(AND(B350="2000SC", OR(AND(E350='club records'!$J$17, F350&lt;='club records'!$K$17), AND(E350='club records'!$J$18, F350&lt;='club records'!$K$18))), "CR", " ")</f>
        <v xml:space="preserve"> </v>
      </c>
      <c r="AZ350" s="14" t="str">
        <f>IF(AND(B350="3000SC", OR(AND(E350='club records'!$J$20, F350&lt;='club records'!$K$20), AND(E350='club records'!$J$21, F350&lt;='club records'!$K$21))), "CR", " ")</f>
        <v xml:space="preserve"> </v>
      </c>
      <c r="BA350" s="15" t="str">
        <f>IF(AND(B350="4x100", OR(AND(E350='club records'!$N$1, F350&lt;='club records'!$O$1), AND(E350='club records'!$N$2, F350&lt;='club records'!$O$2), AND(E350='club records'!$N$3, F350&lt;='club records'!$O$3), AND(E350='club records'!$N$4, F350&lt;='club records'!$O$4), AND(E350='club records'!$N$5, F350&lt;='club records'!$O$5))), "CR", " ")</f>
        <v xml:space="preserve"> </v>
      </c>
      <c r="BB350" s="15" t="str">
        <f>IF(AND(B350="4x200", OR(AND(E350='club records'!$N$6, F350&lt;='club records'!$O$6), AND(E350='club records'!$N$7, F350&lt;='club records'!$O$7), AND(E350='club records'!$N$8, F350&lt;='club records'!$O$8), AND(E350='club records'!$N$9, F350&lt;='club records'!$O$9), AND(E350='club records'!$N$10, F350&lt;='club records'!$O$10))), "CR", " ")</f>
        <v xml:space="preserve"> </v>
      </c>
      <c r="BC350" s="15" t="str">
        <f>IF(AND(B350="4x300", AND(E350='club records'!$N$11, F350&lt;='club records'!$O$11)), "CR", " ")</f>
        <v xml:space="preserve"> </v>
      </c>
      <c r="BD350" s="15" t="str">
        <f>IF(AND(B350="4x400", OR(AND(E350='club records'!$N$12, F350&lt;='club records'!$O$12), AND(E350='club records'!$N$13, F350&lt;='club records'!$O$13), AND(E350='club records'!$N$14, F350&lt;='club records'!$O$14), AND(E350='club records'!$N$15, F350&lt;='club records'!$O$15))), "CR", " ")</f>
        <v xml:space="preserve"> </v>
      </c>
      <c r="BE350" s="15" t="str">
        <f>IF(AND(B350="3x800", OR(AND(E350='club records'!$N$16, F350&lt;='club records'!$O$16), AND(E350='club records'!$N$17, F350&lt;='club records'!$O$17), AND(E350='club records'!$N$18, F350&lt;='club records'!$O$18))), "CR", " ")</f>
        <v xml:space="preserve"> </v>
      </c>
      <c r="BF350" s="15" t="str">
        <f>IF(AND(B350="pentathlon", OR(AND(E350='club records'!$N$21, F350&gt;='club records'!$O$21), AND(E350='club records'!$N$22, F350&gt;='club records'!$O$22),AND(E350='club records'!$N$23, F350&gt;='club records'!$O$23),AND(E350='club records'!$N$24, F350&gt;='club records'!$O$24))), "CR", " ")</f>
        <v xml:space="preserve"> </v>
      </c>
      <c r="BG350" s="15" t="str">
        <f>IF(AND(B350="heptathlon", OR(AND(E350='club records'!$N$26, F350&gt;='club records'!$O$26), AND(E350='club records'!$N$27, F350&gt;='club records'!$O$27))), "CR", " ")</f>
        <v xml:space="preserve"> </v>
      </c>
      <c r="BH350" s="15" t="str">
        <f>IF(AND(B350="decathlon", OR(AND(E350='club records'!$N$29, F350&gt;='club records'!$O$29), AND(E350='club records'!$N$30, F350&gt;='club records'!$O$30),AND(E350='club records'!$N$31, F350&gt;='club records'!$O$31))), "CR", " ")</f>
        <v xml:space="preserve"> </v>
      </c>
    </row>
    <row r="351" spans="1:60" ht="14.5" x14ac:dyDescent="0.35">
      <c r="A351" s="1" t="s">
        <v>12</v>
      </c>
      <c r="B351" s="2" t="s">
        <v>6</v>
      </c>
      <c r="C351" s="1" t="s">
        <v>135</v>
      </c>
      <c r="D351" s="1" t="s">
        <v>46</v>
      </c>
      <c r="E351" s="19" t="s">
        <v>12</v>
      </c>
      <c r="F351" s="21">
        <v>1.6</v>
      </c>
      <c r="G351" s="27">
        <v>43716</v>
      </c>
      <c r="H351" s="1" t="s">
        <v>552</v>
      </c>
      <c r="I351" s="1" t="s">
        <v>553</v>
      </c>
      <c r="J351" s="15" t="s">
        <v>410</v>
      </c>
      <c r="O351" s="1"/>
      <c r="P351" s="1"/>
      <c r="Q351" s="1"/>
      <c r="R351" s="1"/>
      <c r="S351" s="1"/>
      <c r="T351" s="1"/>
    </row>
    <row r="352" spans="1:60" ht="14.5" x14ac:dyDescent="0.35">
      <c r="A352" s="1" t="str">
        <f t="shared" ref="A352:A371" si="35">E352</f>
        <v>U20</v>
      </c>
      <c r="B352" s="2" t="s">
        <v>6</v>
      </c>
      <c r="C352" s="1" t="s">
        <v>171</v>
      </c>
      <c r="D352" s="1" t="s">
        <v>172</v>
      </c>
      <c r="E352" s="19" t="s">
        <v>12</v>
      </c>
      <c r="F352" s="20">
        <v>1.87</v>
      </c>
      <c r="G352" s="27">
        <v>43610</v>
      </c>
      <c r="H352" s="1" t="s">
        <v>332</v>
      </c>
      <c r="I352" s="1" t="s">
        <v>369</v>
      </c>
      <c r="J352" s="15" t="str">
        <f t="shared" ref="J352:J383" si="36">IF(OR(K352="CR", L352="CR", M352="CR", N352="CR", O352="CR", P352="CR", Q352="CR", R352="CR", S352="CR", T352="CR",U352="CR", V352="CR", W352="CR", X352="CR", Y352="CR", Z352="CR", AA352="CR", AB352="CR", AC352="CR", AD352="CR", AE352="CR", AF352="CR", AG352="CR", AH352="CR", AI352="CR", AJ352="CR", AK352="CR", AL352="CR", AM352="CR", AN352="CR", AO352="CR", AP352="CR", AQ352="CR", AR352="CR", AS352="CR", AT352="CR", AU352="CR", AV352="CR", AW352="CR", AX352="CR", AY352="CR", AZ352="CR", BA352="CR", BB352="CR", BC352="CR", BD352="CR", BE352="CR", BF352="CR", BG352="CR", BH352="CR"), "***CLUB RECORD***", "")</f>
        <v/>
      </c>
      <c r="K352" s="15" t="str">
        <f>IF(AND(B352=100, OR(AND(E352='club records'!$B$6, F352&lt;='club records'!$C$6), AND(E352='club records'!$B$7, F352&lt;='club records'!$C$7), AND(E352='club records'!$B$8, F352&lt;='club records'!$C$8), AND(E352='club records'!$B$9, F352&lt;='club records'!$C$9), AND(E352='club records'!$B$10, F352&lt;='club records'!$C$10))), "CR", " ")</f>
        <v xml:space="preserve"> </v>
      </c>
      <c r="L352" s="15" t="str">
        <f>IF(AND(B352=200, OR(AND(E352='club records'!$B$11, F352&lt;='club records'!$C$11), AND(E352='club records'!$B$12, F352&lt;='club records'!$C$12), AND(E352='club records'!$B$13, F352&lt;='club records'!$C$13), AND(E352='club records'!$B$14, F352&lt;='club records'!$C$14), AND(E352='club records'!$B$15, F352&lt;='club records'!$C$15))), "CR", " ")</f>
        <v xml:space="preserve"> </v>
      </c>
      <c r="M352" s="15" t="str">
        <f>IF(AND(B352=300, OR(AND(E352='club records'!$B$16, F352&lt;='club records'!$C$16), AND(E352='club records'!$B$17, F352&lt;='club records'!$C$17))), "CR", " ")</f>
        <v xml:space="preserve"> </v>
      </c>
      <c r="N352" s="15" t="str">
        <f>IF(AND(B352=400, OR(AND(E352='club records'!$B$18, F352&lt;='club records'!$C$18), AND(E352='club records'!$B$19, F352&lt;='club records'!$C$19), AND(E352='club records'!$B$20, F352&lt;='club records'!$C$20), AND(E352='club records'!$B$21, F352&lt;='club records'!$C$21))), "CR", " ")</f>
        <v xml:space="preserve"> </v>
      </c>
      <c r="O352" s="15" t="str">
        <f>IF(AND(B352=800, OR(AND(E352='club records'!$B$22, F352&lt;='club records'!$C$22), AND(E352='club records'!$B$23, F352&lt;='club records'!$C$23), AND(E352='club records'!$B$24, F352&lt;='club records'!$C$24), AND(E352='club records'!$B$25, F352&lt;='club records'!$C$25), AND(E352='club records'!$B$26, F352&lt;='club records'!$C$26))), "CR", " ")</f>
        <v xml:space="preserve"> </v>
      </c>
      <c r="P352" s="15" t="str">
        <f>IF(AND(B352=1000, OR(AND(E352='club records'!$B$27, F352&lt;='club records'!$C$27), AND(E352='club records'!$B$28, F352&lt;='club records'!$C$28))), "CR", " ")</f>
        <v xml:space="preserve"> </v>
      </c>
      <c r="Q352" s="15" t="str">
        <f>IF(AND(B352=1500, OR(AND(E352='club records'!$B$29, F352&lt;='club records'!$C$29), AND(E352='club records'!$B$30, F352&lt;='club records'!$C$30), AND(E352='club records'!$B$31, F352&lt;='club records'!$C$31), AND(E352='club records'!$B$32, F352&lt;='club records'!$C$32), AND(E352='club records'!$B$33, F352&lt;='club records'!$C$33))), "CR", " ")</f>
        <v xml:space="preserve"> </v>
      </c>
      <c r="R352" s="15" t="str">
        <f>IF(AND(B352="1600 (Mile)",OR(AND(E352='club records'!$B$34,F352&lt;='club records'!$C$34),AND(E352='club records'!$B$35,F352&lt;='club records'!$C$35),AND(E352='club records'!$B$36,F352&lt;='club records'!$C$36),AND(E352='club records'!$B$37,F352&lt;='club records'!$C$37))),"CR"," ")</f>
        <v xml:space="preserve"> </v>
      </c>
      <c r="S352" s="15" t="str">
        <f>IF(AND(B352=3000, OR(AND(E352='club records'!$B$38, F352&lt;='club records'!$C$38), AND(E352='club records'!$B$39, F352&lt;='club records'!$C$39), AND(E352='club records'!$B$40, F352&lt;='club records'!$C$40), AND(E352='club records'!$B$41, F352&lt;='club records'!$C$41))), "CR", " ")</f>
        <v xml:space="preserve"> </v>
      </c>
      <c r="T352" s="15" t="str">
        <f>IF(AND(B352=5000, OR(AND(E352='club records'!$B$42, F352&lt;='club records'!$C$42), AND(E352='club records'!$B$43, F352&lt;='club records'!$C$43))), "CR", " ")</f>
        <v xml:space="preserve"> </v>
      </c>
      <c r="U352" s="14" t="str">
        <f>IF(AND(B352=10000, OR(AND(E352='club records'!$B$44, F352&lt;='club records'!$C$44), AND(E352='club records'!$B$45, F352&lt;='club records'!$C$45))), "CR", " ")</f>
        <v xml:space="preserve"> </v>
      </c>
      <c r="V352" s="14" t="str">
        <f>IF(AND(B352="high jump", OR(AND(E352='club records'!$F$1, F352&gt;='club records'!$G$1), AND(E352='club records'!$F$2, F352&gt;='club records'!$G$2), AND(E352='club records'!$F$3, F352&gt;='club records'!$G$3), AND(E352='club records'!$F$4, F352&gt;='club records'!$G$4), AND(E352='club records'!$F$5, F352&gt;='club records'!$G$5))), "CR", " ")</f>
        <v xml:space="preserve"> </v>
      </c>
      <c r="W352" s="14" t="str">
        <f>IF(AND(B352="long jump", OR(AND(E352='club records'!$F$6, F352&gt;='club records'!$G$6), AND(E352='club records'!$F$7, F352&gt;='club records'!$G$7), AND(E352='club records'!$F$8, F352&gt;='club records'!$G$8), AND(E352='club records'!$F$9, F352&gt;='club records'!$G$9), AND(E352='club records'!$F$10, F352&gt;='club records'!$G$10))), "CR", " ")</f>
        <v xml:space="preserve"> </v>
      </c>
      <c r="X352" s="14" t="str">
        <f>IF(AND(B352="triple jump", OR(AND(E352='club records'!$F$11, F352&gt;='club records'!$G$11), AND(E352='club records'!$F$12, F352&gt;='club records'!$G$12), AND(E352='club records'!$F$13, F352&gt;='club records'!$G$13), AND(E352='club records'!$F$14, F352&gt;='club records'!$G$14), AND(E352='club records'!$F$15, F352&gt;='club records'!$G$15))), "CR", " ")</f>
        <v xml:space="preserve"> </v>
      </c>
      <c r="Y352" s="14" t="str">
        <f>IF(AND(B352="pole vault", OR(AND(E352='club records'!$F$16, F352&gt;='club records'!$G$16), AND(E352='club records'!$F$17, F352&gt;='club records'!$G$17), AND(E352='club records'!$F$18, F352&gt;='club records'!$G$18), AND(E352='club records'!$F$19, F352&gt;='club records'!$G$19), AND(E352='club records'!$F$20, F352&gt;='club records'!$G$20))), "CR", " ")</f>
        <v xml:space="preserve"> </v>
      </c>
      <c r="Z352" s="14" t="str">
        <f>IF(AND(B352="discus 1", E352='club records'!$F$21, F352&gt;='club records'!$G$21), "CR", " ")</f>
        <v xml:space="preserve"> </v>
      </c>
      <c r="AA352" s="14" t="str">
        <f>IF(AND(B352="discus 1.25", E352='club records'!$F$22, F352&gt;='club records'!$G$22), "CR", " ")</f>
        <v xml:space="preserve"> </v>
      </c>
      <c r="AB352" s="14" t="str">
        <f>IF(AND(B352="discus 1.5", E352='club records'!$F$23, F352&gt;='club records'!$G$23), "CR", " ")</f>
        <v xml:space="preserve"> </v>
      </c>
      <c r="AC352" s="14" t="str">
        <f>IF(AND(B352="discus 1.75", E352='club records'!$F$24, F352&gt;='club records'!$G$24), "CR", " ")</f>
        <v xml:space="preserve"> </v>
      </c>
      <c r="AD352" s="14" t="str">
        <f>IF(AND(B352="discus 2", E352='club records'!$F$25, F352&gt;='club records'!$G$25), "CR", " ")</f>
        <v xml:space="preserve"> </v>
      </c>
      <c r="AE352" s="14" t="str">
        <f>IF(AND(B352="hammer 4", E352='club records'!$F$27, F352&gt;='club records'!$G$27), "CR", " ")</f>
        <v xml:space="preserve"> </v>
      </c>
      <c r="AF352" s="14" t="str">
        <f>IF(AND(B352="hammer 5", E352='club records'!$F$28, F352&gt;='club records'!$G$28), "CR", " ")</f>
        <v xml:space="preserve"> </v>
      </c>
      <c r="AG352" s="14" t="str">
        <f>IF(AND(B352="hammer 6", E352='club records'!$F$29, F352&gt;='club records'!$G$29), "CR", " ")</f>
        <v xml:space="preserve"> </v>
      </c>
      <c r="AH352" s="14" t="str">
        <f>IF(AND(B352="hammer 7.26", E352='club records'!$F$30, F352&gt;='club records'!$G$30), "CR", " ")</f>
        <v xml:space="preserve"> </v>
      </c>
      <c r="AI352" s="14" t="str">
        <f>IF(AND(B352="javelin 400", E352='club records'!$F$31, F352&gt;='club records'!$G$31), "CR", " ")</f>
        <v xml:space="preserve"> </v>
      </c>
      <c r="AJ352" s="14" t="str">
        <f>IF(AND(B352="javelin 600", E352='club records'!$F$32, F352&gt;='club records'!$G$32), "CR", " ")</f>
        <v xml:space="preserve"> </v>
      </c>
      <c r="AK352" s="14" t="str">
        <f>IF(AND(B352="javelin 700", E352='club records'!$F$33, F352&gt;='club records'!$G$33), "CR", " ")</f>
        <v xml:space="preserve"> </v>
      </c>
      <c r="AL352" s="14" t="str">
        <f>IF(AND(B352="javelin 800", OR(AND(E352='club records'!$F$34, F352&gt;='club records'!$G$34), AND(E352='club records'!$F$35, F352&gt;='club records'!$G$35))), "CR", " ")</f>
        <v xml:space="preserve"> </v>
      </c>
      <c r="AM352" s="14" t="str">
        <f>IF(AND(B352="shot 3", E352='club records'!$F$36, F352&gt;='club records'!$G$36), "CR", " ")</f>
        <v xml:space="preserve"> </v>
      </c>
      <c r="AN352" s="14" t="str">
        <f>IF(AND(B352="shot 4", E352='club records'!$F$37, F352&gt;='club records'!$G$37), "CR", " ")</f>
        <v xml:space="preserve"> </v>
      </c>
      <c r="AO352" s="14" t="str">
        <f>IF(AND(B352="shot 5", E352='club records'!$F$38, F352&gt;='club records'!$G$38), "CR", " ")</f>
        <v xml:space="preserve"> </v>
      </c>
      <c r="AP352" s="14" t="str">
        <f>IF(AND(B352="shot 6", E352='club records'!$F$39, F352&gt;='club records'!$G$39), "CR", " ")</f>
        <v xml:space="preserve"> </v>
      </c>
      <c r="AQ352" s="14" t="str">
        <f>IF(AND(B352="shot 7.26", E352='club records'!$F$40, F352&gt;='club records'!$G$40), "CR", " ")</f>
        <v xml:space="preserve"> </v>
      </c>
      <c r="AR352" s="14" t="str">
        <f>IF(AND(B352="60H",OR(AND(E352='club records'!$J$1,F352&lt;='club records'!$K$1),AND(E352='club records'!$J$2,F352&lt;='club records'!$K$2),AND(E352='club records'!$J$3,F352&lt;='club records'!$K$3),AND(E352='club records'!$J$4,F352&lt;='club records'!$K$4),AND(E352='club records'!$J$5,F352&lt;='club records'!$K$5))),"CR"," ")</f>
        <v xml:space="preserve"> </v>
      </c>
      <c r="AS352" s="14" t="str">
        <f>IF(AND(B352="75H", AND(E352='club records'!$J$6, F352&lt;='club records'!$K$6)), "CR", " ")</f>
        <v xml:space="preserve"> </v>
      </c>
      <c r="AT352" s="14" t="str">
        <f>IF(AND(B352="80H", AND(E352='club records'!$J$7, F352&lt;='club records'!$K$7)), "CR", " ")</f>
        <v xml:space="preserve"> </v>
      </c>
      <c r="AU352" s="14" t="str">
        <f>IF(AND(B352="100H", AND(E352='club records'!$J$8, F352&lt;='club records'!$K$8)), "CR", " ")</f>
        <v xml:space="preserve"> </v>
      </c>
      <c r="AV352" s="14" t="str">
        <f>IF(AND(B352="110H", OR(AND(E352='club records'!$J$9, F352&lt;='club records'!$K$9), AND(E352='club records'!$J$10, F352&lt;='club records'!$K$10))), "CR", " ")</f>
        <v xml:space="preserve"> </v>
      </c>
      <c r="AW352" s="14" t="str">
        <f>IF(AND(B352="400H", OR(AND(E352='club records'!$J$11, F352&lt;='club records'!$K$11), AND(E352='club records'!$J$12, F352&lt;='club records'!$K$12), AND(E352='club records'!$J$13, F352&lt;='club records'!$K$13), AND(E352='club records'!$J$14, F352&lt;='club records'!$K$14))), "CR", " ")</f>
        <v xml:space="preserve"> </v>
      </c>
      <c r="AX352" s="14" t="str">
        <f>IF(AND(B352="1500SC", AND(E352='club records'!$J$15, F352&lt;='club records'!$K$15)), "CR", " ")</f>
        <v xml:space="preserve"> </v>
      </c>
      <c r="AY352" s="14" t="str">
        <f>IF(AND(B352="2000SC", OR(AND(E352='club records'!$J$17, F352&lt;='club records'!$K$17), AND(E352='club records'!$J$18, F352&lt;='club records'!$K$18))), "CR", " ")</f>
        <v xml:space="preserve"> </v>
      </c>
      <c r="AZ352" s="14" t="str">
        <f>IF(AND(B352="3000SC", OR(AND(E352='club records'!$J$20, F352&lt;='club records'!$K$20), AND(E352='club records'!$J$21, F352&lt;='club records'!$K$21))), "CR", " ")</f>
        <v xml:space="preserve"> </v>
      </c>
      <c r="BA352" s="15" t="str">
        <f>IF(AND(B352="4x100", OR(AND(E352='club records'!$N$1, F352&lt;='club records'!$O$1), AND(E352='club records'!$N$2, F352&lt;='club records'!$O$2), AND(E352='club records'!$N$3, F352&lt;='club records'!$O$3), AND(E352='club records'!$N$4, F352&lt;='club records'!$O$4), AND(E352='club records'!$N$5, F352&lt;='club records'!$O$5))), "CR", " ")</f>
        <v xml:space="preserve"> </v>
      </c>
      <c r="BB352" s="15" t="str">
        <f>IF(AND(B352="4x200", OR(AND(E352='club records'!$N$6, F352&lt;='club records'!$O$6), AND(E352='club records'!$N$7, F352&lt;='club records'!$O$7), AND(E352='club records'!$N$8, F352&lt;='club records'!$O$8), AND(E352='club records'!$N$9, F352&lt;='club records'!$O$9), AND(E352='club records'!$N$10, F352&lt;='club records'!$O$10))), "CR", " ")</f>
        <v xml:space="preserve"> </v>
      </c>
      <c r="BC352" s="15" t="str">
        <f>IF(AND(B352="4x300", AND(E352='club records'!$N$11, F352&lt;='club records'!$O$11)), "CR", " ")</f>
        <v xml:space="preserve"> </v>
      </c>
      <c r="BD352" s="15" t="str">
        <f>IF(AND(B352="4x400", OR(AND(E352='club records'!$N$12, F352&lt;='club records'!$O$12), AND(E352='club records'!$N$13, F352&lt;='club records'!$O$13), AND(E352='club records'!$N$14, F352&lt;='club records'!$O$14), AND(E352='club records'!$N$15, F352&lt;='club records'!$O$15))), "CR", " ")</f>
        <v xml:space="preserve"> </v>
      </c>
      <c r="BE352" s="15" t="str">
        <f>IF(AND(B352="3x800", OR(AND(E352='club records'!$N$16, F352&lt;='club records'!$O$16), AND(E352='club records'!$N$17, F352&lt;='club records'!$O$17), AND(E352='club records'!$N$18, F352&lt;='club records'!$O$18))), "CR", " ")</f>
        <v xml:space="preserve"> </v>
      </c>
      <c r="BF352" s="15" t="str">
        <f>IF(AND(B352="pentathlon", OR(AND(E352='club records'!$N$21, F352&gt;='club records'!$O$21), AND(E352='club records'!$N$22, F352&gt;='club records'!$O$22),AND(E352='club records'!$N$23, F352&gt;='club records'!$O$23),AND(E352='club records'!$N$24, F352&gt;='club records'!$O$24))), "CR", " ")</f>
        <v xml:space="preserve"> </v>
      </c>
      <c r="BG352" s="15" t="str">
        <f>IF(AND(B352="heptathlon", OR(AND(E352='club records'!$N$26, F352&gt;='club records'!$O$26), AND(E352='club records'!$N$27, F352&gt;='club records'!$O$27))), "CR", " ")</f>
        <v xml:space="preserve"> </v>
      </c>
      <c r="BH352" s="15" t="str">
        <f>IF(AND(B352="decathlon", OR(AND(E352='club records'!$N$29, F352&gt;='club records'!$O$29), AND(E352='club records'!$N$30, F352&gt;='club records'!$O$30),AND(E352='club records'!$N$31, F352&gt;='club records'!$O$31))), "CR", " ")</f>
        <v xml:space="preserve"> </v>
      </c>
    </row>
    <row r="353" spans="1:64" ht="14.5" x14ac:dyDescent="0.35">
      <c r="A353" s="1" t="str">
        <f t="shared" si="35"/>
        <v>U20</v>
      </c>
      <c r="B353" s="2" t="s">
        <v>6</v>
      </c>
      <c r="C353" s="1" t="s">
        <v>42</v>
      </c>
      <c r="D353" s="1" t="s">
        <v>51</v>
      </c>
      <c r="E353" s="19" t="s">
        <v>12</v>
      </c>
      <c r="F353" s="21">
        <v>1.9</v>
      </c>
      <c r="G353" s="26">
        <v>43708</v>
      </c>
      <c r="H353" s="1" t="s">
        <v>313</v>
      </c>
      <c r="I353" s="1" t="s">
        <v>551</v>
      </c>
      <c r="J353" s="15" t="str">
        <f t="shared" si="36"/>
        <v/>
      </c>
      <c r="K353" s="15" t="str">
        <f>IF(AND(B353=100, OR(AND(E353='club records'!$B$6, F353&lt;='club records'!$C$6), AND(E353='club records'!$B$7, F353&lt;='club records'!$C$7), AND(E353='club records'!$B$8, F353&lt;='club records'!$C$8), AND(E353='club records'!$B$9, F353&lt;='club records'!$C$9), AND(E353='club records'!$B$10, F353&lt;='club records'!$C$10))), "CR", " ")</f>
        <v xml:space="preserve"> </v>
      </c>
      <c r="L353" s="15" t="str">
        <f>IF(AND(B353=200, OR(AND(E353='club records'!$B$11, F353&lt;='club records'!$C$11), AND(E353='club records'!$B$12, F353&lt;='club records'!$C$12), AND(E353='club records'!$B$13, F353&lt;='club records'!$C$13), AND(E353='club records'!$B$14, F353&lt;='club records'!$C$14), AND(E353='club records'!$B$15, F353&lt;='club records'!$C$15))), "CR", " ")</f>
        <v xml:space="preserve"> </v>
      </c>
      <c r="M353" s="15" t="str">
        <f>IF(AND(B353=300, OR(AND(E353='club records'!$B$16, F353&lt;='club records'!$C$16), AND(E353='club records'!$B$17, F353&lt;='club records'!$C$17))), "CR", " ")</f>
        <v xml:space="preserve"> </v>
      </c>
      <c r="N353" s="15" t="str">
        <f>IF(AND(B353=400, OR(AND(E353='club records'!$B$18, F353&lt;='club records'!$C$18), AND(E353='club records'!$B$19, F353&lt;='club records'!$C$19), AND(E353='club records'!$B$20, F353&lt;='club records'!$C$20), AND(E353='club records'!$B$21, F353&lt;='club records'!$C$21))), "CR", " ")</f>
        <v xml:space="preserve"> </v>
      </c>
      <c r="O353" s="15" t="str">
        <f>IF(AND(B353=800, OR(AND(E353='club records'!$B$22, F353&lt;='club records'!$C$22), AND(E353='club records'!$B$23, F353&lt;='club records'!$C$23), AND(E353='club records'!$B$24, F353&lt;='club records'!$C$24), AND(E353='club records'!$B$25, F353&lt;='club records'!$C$25), AND(E353='club records'!$B$26, F353&lt;='club records'!$C$26))), "CR", " ")</f>
        <v xml:space="preserve"> </v>
      </c>
      <c r="P353" s="15" t="str">
        <f>IF(AND(B353=1000, OR(AND(E353='club records'!$B$27, F353&lt;='club records'!$C$27), AND(E353='club records'!$B$28, F353&lt;='club records'!$C$28))), "CR", " ")</f>
        <v xml:space="preserve"> </v>
      </c>
      <c r="Q353" s="15" t="str">
        <f>IF(AND(B353=1500, OR(AND(E353='club records'!$B$29, F353&lt;='club records'!$C$29), AND(E353='club records'!$B$30, F353&lt;='club records'!$C$30), AND(E353='club records'!$B$31, F353&lt;='club records'!$C$31), AND(E353='club records'!$B$32, F353&lt;='club records'!$C$32), AND(E353='club records'!$B$33, F353&lt;='club records'!$C$33))), "CR", " ")</f>
        <v xml:space="preserve"> </v>
      </c>
      <c r="R353" s="15" t="str">
        <f>IF(AND(B353="1600 (Mile)",OR(AND(E353='club records'!$B$34,F353&lt;='club records'!$C$34),AND(E353='club records'!$B$35,F353&lt;='club records'!$C$35),AND(E353='club records'!$B$36,F353&lt;='club records'!$C$36),AND(E353='club records'!$B$37,F353&lt;='club records'!$C$37))),"CR"," ")</f>
        <v xml:space="preserve"> </v>
      </c>
      <c r="S353" s="15" t="str">
        <f>IF(AND(B353=3000, OR(AND(E353='club records'!$B$38, F353&lt;='club records'!$C$38), AND(E353='club records'!$B$39, F353&lt;='club records'!$C$39), AND(E353='club records'!$B$40, F353&lt;='club records'!$C$40), AND(E353='club records'!$B$41, F353&lt;='club records'!$C$41))), "CR", " ")</f>
        <v xml:space="preserve"> </v>
      </c>
      <c r="T353" s="15" t="str">
        <f>IF(AND(B353=5000, OR(AND(E353='club records'!$B$42, F353&lt;='club records'!$C$42), AND(E353='club records'!$B$43, F353&lt;='club records'!$C$43))), "CR", " ")</f>
        <v xml:space="preserve"> </v>
      </c>
      <c r="U353" s="14" t="str">
        <f>IF(AND(B353=10000, OR(AND(E353='club records'!$B$44, F353&lt;='club records'!$C$44), AND(E353='club records'!$B$45, F353&lt;='club records'!$C$45))), "CR", " ")</f>
        <v xml:space="preserve"> </v>
      </c>
      <c r="V353" s="14" t="str">
        <f>IF(AND(B353="high jump", OR(AND(E353='club records'!$F$1, F353&gt;='club records'!$G$1), AND(E353='club records'!$F$2, F353&gt;='club records'!$G$2), AND(E353='club records'!$F$3, F353&gt;='club records'!$G$3), AND(E353='club records'!$F$4, F353&gt;='club records'!$G$4), AND(E353='club records'!$F$5, F353&gt;='club records'!$G$5))), "CR", " ")</f>
        <v xml:space="preserve"> </v>
      </c>
      <c r="W353" s="14" t="str">
        <f>IF(AND(B353="long jump", OR(AND(E353='club records'!$F$6, F353&gt;='club records'!$G$6), AND(E353='club records'!$F$7, F353&gt;='club records'!$G$7), AND(E353='club records'!$F$8, F353&gt;='club records'!$G$8), AND(E353='club records'!$F$9, F353&gt;='club records'!$G$9), AND(E353='club records'!$F$10, F353&gt;='club records'!$G$10))), "CR", " ")</f>
        <v xml:space="preserve"> </v>
      </c>
      <c r="X353" s="14" t="str">
        <f>IF(AND(B353="triple jump", OR(AND(E353='club records'!$F$11, F353&gt;='club records'!$G$11), AND(E353='club records'!$F$12, F353&gt;='club records'!$G$12), AND(E353='club records'!$F$13, F353&gt;='club records'!$G$13), AND(E353='club records'!$F$14, F353&gt;='club records'!$G$14), AND(E353='club records'!$F$15, F353&gt;='club records'!$G$15))), "CR", " ")</f>
        <v xml:space="preserve"> </v>
      </c>
      <c r="Y353" s="14" t="str">
        <f>IF(AND(B353="pole vault", OR(AND(E353='club records'!$F$16, F353&gt;='club records'!$G$16), AND(E353='club records'!$F$17, F353&gt;='club records'!$G$17), AND(E353='club records'!$F$18, F353&gt;='club records'!$G$18), AND(E353='club records'!$F$19, F353&gt;='club records'!$G$19), AND(E353='club records'!$F$20, F353&gt;='club records'!$G$20))), "CR", " ")</f>
        <v xml:space="preserve"> </v>
      </c>
      <c r="Z353" s="14" t="str">
        <f>IF(AND(B353="discus 1", E353='club records'!$F$21, F353&gt;='club records'!$G$21), "CR", " ")</f>
        <v xml:space="preserve"> </v>
      </c>
      <c r="AA353" s="14" t="str">
        <f>IF(AND(B353="discus 1.25", E353='club records'!$F$22, F353&gt;='club records'!$G$22), "CR", " ")</f>
        <v xml:space="preserve"> </v>
      </c>
      <c r="AB353" s="14" t="str">
        <f>IF(AND(B353="discus 1.5", E353='club records'!$F$23, F353&gt;='club records'!$G$23), "CR", " ")</f>
        <v xml:space="preserve"> </v>
      </c>
      <c r="AC353" s="14" t="str">
        <f>IF(AND(B353="discus 1.75", E353='club records'!$F$24, F353&gt;='club records'!$G$24), "CR", " ")</f>
        <v xml:space="preserve"> </v>
      </c>
      <c r="AD353" s="14" t="str">
        <f>IF(AND(B353="discus 2", E353='club records'!$F$25, F353&gt;='club records'!$G$25), "CR", " ")</f>
        <v xml:space="preserve"> </v>
      </c>
      <c r="AE353" s="14" t="str">
        <f>IF(AND(B353="hammer 4", E353='club records'!$F$27, F353&gt;='club records'!$G$27), "CR", " ")</f>
        <v xml:space="preserve"> </v>
      </c>
      <c r="AF353" s="14" t="str">
        <f>IF(AND(B353="hammer 5", E353='club records'!$F$28, F353&gt;='club records'!$G$28), "CR", " ")</f>
        <v xml:space="preserve"> </v>
      </c>
      <c r="AG353" s="14" t="str">
        <f>IF(AND(B353="hammer 6", E353='club records'!$F$29, F353&gt;='club records'!$G$29), "CR", " ")</f>
        <v xml:space="preserve"> </v>
      </c>
      <c r="AH353" s="14" t="str">
        <f>IF(AND(B353="hammer 7.26", E353='club records'!$F$30, F353&gt;='club records'!$G$30), "CR", " ")</f>
        <v xml:space="preserve"> </v>
      </c>
      <c r="AI353" s="14" t="str">
        <f>IF(AND(B353="javelin 400", E353='club records'!$F$31, F353&gt;='club records'!$G$31), "CR", " ")</f>
        <v xml:space="preserve"> </v>
      </c>
      <c r="AJ353" s="14" t="str">
        <f>IF(AND(B353="javelin 600", E353='club records'!$F$32, F353&gt;='club records'!$G$32), "CR", " ")</f>
        <v xml:space="preserve"> </v>
      </c>
      <c r="AK353" s="14" t="str">
        <f>IF(AND(B353="javelin 700", E353='club records'!$F$33, F353&gt;='club records'!$G$33), "CR", " ")</f>
        <v xml:space="preserve"> </v>
      </c>
      <c r="AL353" s="14" t="str">
        <f>IF(AND(B353="javelin 800", OR(AND(E353='club records'!$F$34, F353&gt;='club records'!$G$34), AND(E353='club records'!$F$35, F353&gt;='club records'!$G$35))), "CR", " ")</f>
        <v xml:space="preserve"> </v>
      </c>
      <c r="AM353" s="14" t="str">
        <f>IF(AND(B353="shot 3", E353='club records'!$F$36, F353&gt;='club records'!$G$36), "CR", " ")</f>
        <v xml:space="preserve"> </v>
      </c>
      <c r="AN353" s="14" t="str">
        <f>IF(AND(B353="shot 4", E353='club records'!$F$37, F353&gt;='club records'!$G$37), "CR", " ")</f>
        <v xml:space="preserve"> </v>
      </c>
      <c r="AO353" s="14" t="str">
        <f>IF(AND(B353="shot 5", E353='club records'!$F$38, F353&gt;='club records'!$G$38), "CR", " ")</f>
        <v xml:space="preserve"> </v>
      </c>
      <c r="AP353" s="14" t="str">
        <f>IF(AND(B353="shot 6", E353='club records'!$F$39, F353&gt;='club records'!$G$39), "CR", " ")</f>
        <v xml:space="preserve"> </v>
      </c>
      <c r="AQ353" s="14" t="str">
        <f>IF(AND(B353="shot 7.26", E353='club records'!$F$40, F353&gt;='club records'!$G$40), "CR", " ")</f>
        <v xml:space="preserve"> </v>
      </c>
      <c r="AR353" s="14" t="str">
        <f>IF(AND(B353="60H",OR(AND(E353='club records'!$J$1,F353&lt;='club records'!$K$1),AND(E353='club records'!$J$2,F353&lt;='club records'!$K$2),AND(E353='club records'!$J$3,F353&lt;='club records'!$K$3),AND(E353='club records'!$J$4,F353&lt;='club records'!$K$4),AND(E353='club records'!$J$5,F353&lt;='club records'!$K$5))),"CR"," ")</f>
        <v xml:space="preserve"> </v>
      </c>
      <c r="AS353" s="14" t="str">
        <f>IF(AND(B353="75H", AND(E353='club records'!$J$6, F353&lt;='club records'!$K$6)), "CR", " ")</f>
        <v xml:space="preserve"> </v>
      </c>
      <c r="AT353" s="14" t="str">
        <f>IF(AND(B353="80H", AND(E353='club records'!$J$7, F353&lt;='club records'!$K$7)), "CR", " ")</f>
        <v xml:space="preserve"> </v>
      </c>
      <c r="AU353" s="14" t="str">
        <f>IF(AND(B353="100H", AND(E353='club records'!$J$8, F353&lt;='club records'!$K$8)), "CR", " ")</f>
        <v xml:space="preserve"> </v>
      </c>
      <c r="AV353" s="14" t="str">
        <f>IF(AND(B353="110H", OR(AND(E353='club records'!$J$9, F353&lt;='club records'!$K$9), AND(E353='club records'!$J$10, F353&lt;='club records'!$K$10))), "CR", " ")</f>
        <v xml:space="preserve"> </v>
      </c>
      <c r="AW353" s="14" t="str">
        <f>IF(AND(B353="400H", OR(AND(E353='club records'!$J$11, F353&lt;='club records'!$K$11), AND(E353='club records'!$J$12, F353&lt;='club records'!$K$12), AND(E353='club records'!$J$13, F353&lt;='club records'!$K$13), AND(E353='club records'!$J$14, F353&lt;='club records'!$K$14))), "CR", " ")</f>
        <v xml:space="preserve"> </v>
      </c>
      <c r="AX353" s="14" t="str">
        <f>IF(AND(B353="1500SC", AND(E353='club records'!$J$15, F353&lt;='club records'!$K$15)), "CR", " ")</f>
        <v xml:space="preserve"> </v>
      </c>
      <c r="AY353" s="14" t="str">
        <f>IF(AND(B353="2000SC", OR(AND(E353='club records'!$J$17, F353&lt;='club records'!$K$17), AND(E353='club records'!$J$18, F353&lt;='club records'!$K$18))), "CR", " ")</f>
        <v xml:space="preserve"> </v>
      </c>
      <c r="AZ353" s="14" t="str">
        <f>IF(AND(B353="3000SC", OR(AND(E353='club records'!$J$20, F353&lt;='club records'!$K$20), AND(E353='club records'!$J$21, F353&lt;='club records'!$K$21))), "CR", " ")</f>
        <v xml:space="preserve"> </v>
      </c>
      <c r="BA353" s="15" t="str">
        <f>IF(AND(B353="4x100", OR(AND(E353='club records'!$N$1, F353&lt;='club records'!$O$1), AND(E353='club records'!$N$2, F353&lt;='club records'!$O$2), AND(E353='club records'!$N$3, F353&lt;='club records'!$O$3), AND(E353='club records'!$N$4, F353&lt;='club records'!$O$4), AND(E353='club records'!$N$5, F353&lt;='club records'!$O$5))), "CR", " ")</f>
        <v xml:space="preserve"> </v>
      </c>
      <c r="BB353" s="15" t="str">
        <f>IF(AND(B353="4x200", OR(AND(E353='club records'!$N$6, F353&lt;='club records'!$O$6), AND(E353='club records'!$N$7, F353&lt;='club records'!$O$7), AND(E353='club records'!$N$8, F353&lt;='club records'!$O$8), AND(E353='club records'!$N$9, F353&lt;='club records'!$O$9), AND(E353='club records'!$N$10, F353&lt;='club records'!$O$10))), "CR", " ")</f>
        <v xml:space="preserve"> </v>
      </c>
      <c r="BC353" s="15" t="str">
        <f>IF(AND(B353="4x300", AND(E353='club records'!$N$11, F353&lt;='club records'!$O$11)), "CR", " ")</f>
        <v xml:space="preserve"> </v>
      </c>
      <c r="BD353" s="15" t="str">
        <f>IF(AND(B353="4x400", OR(AND(E353='club records'!$N$12, F353&lt;='club records'!$O$12), AND(E353='club records'!$N$13, F353&lt;='club records'!$O$13), AND(E353='club records'!$N$14, F353&lt;='club records'!$O$14), AND(E353='club records'!$N$15, F353&lt;='club records'!$O$15))), "CR", " ")</f>
        <v xml:space="preserve"> </v>
      </c>
      <c r="BE353" s="15" t="str">
        <f>IF(AND(B353="3x800", OR(AND(E353='club records'!$N$16, F353&lt;='club records'!$O$16), AND(E353='club records'!$N$17, F353&lt;='club records'!$O$17), AND(E353='club records'!$N$18, F353&lt;='club records'!$O$18))), "CR", " ")</f>
        <v xml:space="preserve"> </v>
      </c>
      <c r="BF353" s="15" t="str">
        <f>IF(AND(B353="pentathlon", OR(AND(E353='club records'!$N$21, F353&gt;='club records'!$O$21), AND(E353='club records'!$N$22, F353&gt;='club records'!$O$22),AND(E353='club records'!$N$23, F353&gt;='club records'!$O$23),AND(E353='club records'!$N$24, F353&gt;='club records'!$O$24))), "CR", " ")</f>
        <v xml:space="preserve"> </v>
      </c>
      <c r="BG353" s="15" t="str">
        <f>IF(AND(B353="heptathlon", OR(AND(E353='club records'!$N$26, F353&gt;='club records'!$O$26), AND(E353='club records'!$N$27, F353&gt;='club records'!$O$27))), "CR", " ")</f>
        <v xml:space="preserve"> </v>
      </c>
      <c r="BH353" s="15" t="str">
        <f>IF(AND(B353="decathlon", OR(AND(E353='club records'!$N$29, F353&gt;='club records'!$O$29), AND(E353='club records'!$N$30, F353&gt;='club records'!$O$30),AND(E353='club records'!$N$31, F353&gt;='club records'!$O$31))), "CR", " ")</f>
        <v xml:space="preserve"> </v>
      </c>
    </row>
    <row r="354" spans="1:64" ht="14.5" x14ac:dyDescent="0.35">
      <c r="A354" s="1" t="str">
        <f t="shared" si="35"/>
        <v>U20</v>
      </c>
      <c r="B354" s="2" t="s">
        <v>6</v>
      </c>
      <c r="C354" s="1" t="s">
        <v>160</v>
      </c>
      <c r="D354" s="1" t="s">
        <v>176</v>
      </c>
      <c r="E354" s="19" t="s">
        <v>12</v>
      </c>
      <c r="F354" s="21">
        <v>1.9</v>
      </c>
      <c r="G354" s="26" t="s">
        <v>414</v>
      </c>
      <c r="H354" s="1" t="s">
        <v>313</v>
      </c>
      <c r="I354" s="1" t="s">
        <v>408</v>
      </c>
      <c r="J354" s="15" t="str">
        <f t="shared" si="36"/>
        <v/>
      </c>
      <c r="K354" s="15" t="str">
        <f>IF(AND(B354=100, OR(AND(E354='club records'!$B$6, F354&lt;='club records'!$C$6), AND(E354='club records'!$B$7, F354&lt;='club records'!$C$7), AND(E354='club records'!$B$8, F354&lt;='club records'!$C$8), AND(E354='club records'!$B$9, F354&lt;='club records'!$C$9), AND(E354='club records'!$B$10, F354&lt;='club records'!$C$10))), "CR", " ")</f>
        <v xml:space="preserve"> </v>
      </c>
      <c r="L354" s="15" t="str">
        <f>IF(AND(B354=200, OR(AND(E354='club records'!$B$11, F354&lt;='club records'!$C$11), AND(E354='club records'!$B$12, F354&lt;='club records'!$C$12), AND(E354='club records'!$B$13, F354&lt;='club records'!$C$13), AND(E354='club records'!$B$14, F354&lt;='club records'!$C$14), AND(E354='club records'!$B$15, F354&lt;='club records'!$C$15))), "CR", " ")</f>
        <v xml:space="preserve"> </v>
      </c>
      <c r="M354" s="15" t="str">
        <f>IF(AND(B354=300, OR(AND(E354='club records'!$B$16, F354&lt;='club records'!$C$16), AND(E354='club records'!$B$17, F354&lt;='club records'!$C$17))), "CR", " ")</f>
        <v xml:space="preserve"> </v>
      </c>
      <c r="N354" s="15" t="str">
        <f>IF(AND(B354=400, OR(AND(E354='club records'!$B$18, F354&lt;='club records'!$C$18), AND(E354='club records'!$B$19, F354&lt;='club records'!$C$19), AND(E354='club records'!$B$20, F354&lt;='club records'!$C$20), AND(E354='club records'!$B$21, F354&lt;='club records'!$C$21))), "CR", " ")</f>
        <v xml:space="preserve"> </v>
      </c>
      <c r="O354" s="15" t="str">
        <f>IF(AND(B354=800, OR(AND(E354='club records'!$B$22, F354&lt;='club records'!$C$22), AND(E354='club records'!$B$23, F354&lt;='club records'!$C$23), AND(E354='club records'!$B$24, F354&lt;='club records'!$C$24), AND(E354='club records'!$B$25, F354&lt;='club records'!$C$25), AND(E354='club records'!$B$26, F354&lt;='club records'!$C$26))), "CR", " ")</f>
        <v xml:space="preserve"> </v>
      </c>
      <c r="P354" s="15" t="str">
        <f>IF(AND(B354=1000, OR(AND(E354='club records'!$B$27, F354&lt;='club records'!$C$27), AND(E354='club records'!$B$28, F354&lt;='club records'!$C$28))), "CR", " ")</f>
        <v xml:space="preserve"> </v>
      </c>
      <c r="Q354" s="15" t="str">
        <f>IF(AND(B354=1500, OR(AND(E354='club records'!$B$29, F354&lt;='club records'!$C$29), AND(E354='club records'!$B$30, F354&lt;='club records'!$C$30), AND(E354='club records'!$B$31, F354&lt;='club records'!$C$31), AND(E354='club records'!$B$32, F354&lt;='club records'!$C$32), AND(E354='club records'!$B$33, F354&lt;='club records'!$C$33))), "CR", " ")</f>
        <v xml:space="preserve"> </v>
      </c>
      <c r="R354" s="15" t="str">
        <f>IF(AND(B354="1600 (Mile)",OR(AND(E354='club records'!$B$34,F354&lt;='club records'!$C$34),AND(E354='club records'!$B$35,F354&lt;='club records'!$C$35),AND(E354='club records'!$B$36,F354&lt;='club records'!$C$36),AND(E354='club records'!$B$37,F354&lt;='club records'!$C$37))),"CR"," ")</f>
        <v xml:space="preserve"> </v>
      </c>
      <c r="S354" s="15" t="str">
        <f>IF(AND(B354=3000, OR(AND(E354='club records'!$B$38, F354&lt;='club records'!$C$38), AND(E354='club records'!$B$39, F354&lt;='club records'!$C$39), AND(E354='club records'!$B$40, F354&lt;='club records'!$C$40), AND(E354='club records'!$B$41, F354&lt;='club records'!$C$41))), "CR", " ")</f>
        <v xml:space="preserve"> </v>
      </c>
      <c r="T354" s="15" t="str">
        <f>IF(AND(B354=5000, OR(AND(E354='club records'!$B$42, F354&lt;='club records'!$C$42), AND(E354='club records'!$B$43, F354&lt;='club records'!$C$43))), "CR", " ")</f>
        <v xml:space="preserve"> </v>
      </c>
      <c r="U354" s="14" t="str">
        <f>IF(AND(B354=10000, OR(AND(E354='club records'!$B$44, F354&lt;='club records'!$C$44), AND(E354='club records'!$B$45, F354&lt;='club records'!$C$45))), "CR", " ")</f>
        <v xml:space="preserve"> </v>
      </c>
      <c r="V354" s="14" t="str">
        <f>IF(AND(B354="high jump", OR(AND(E354='club records'!$F$1, F354&gt;='club records'!$G$1), AND(E354='club records'!$F$2, F354&gt;='club records'!$G$2), AND(E354='club records'!$F$3, F354&gt;='club records'!$G$3), AND(E354='club records'!$F$4, F354&gt;='club records'!$G$4), AND(E354='club records'!$F$5, F354&gt;='club records'!$G$5))), "CR", " ")</f>
        <v xml:space="preserve"> </v>
      </c>
      <c r="W354" s="14" t="str">
        <f>IF(AND(B354="long jump", OR(AND(E354='club records'!$F$6, F354&gt;='club records'!$G$6), AND(E354='club records'!$F$7, F354&gt;='club records'!$G$7), AND(E354='club records'!$F$8, F354&gt;='club records'!$G$8), AND(E354='club records'!$F$9, F354&gt;='club records'!$G$9), AND(E354='club records'!$F$10, F354&gt;='club records'!$G$10))), "CR", " ")</f>
        <v xml:space="preserve"> </v>
      </c>
      <c r="X354" s="14" t="str">
        <f>IF(AND(B354="triple jump", OR(AND(E354='club records'!$F$11, F354&gt;='club records'!$G$11), AND(E354='club records'!$F$12, F354&gt;='club records'!$G$12), AND(E354='club records'!$F$13, F354&gt;='club records'!$G$13), AND(E354='club records'!$F$14, F354&gt;='club records'!$G$14), AND(E354='club records'!$F$15, F354&gt;='club records'!$G$15))), "CR", " ")</f>
        <v xml:space="preserve"> </v>
      </c>
      <c r="Y354" s="14" t="str">
        <f>IF(AND(B354="pole vault", OR(AND(E354='club records'!$F$16, F354&gt;='club records'!$G$16), AND(E354='club records'!$F$17, F354&gt;='club records'!$G$17), AND(E354='club records'!$F$18, F354&gt;='club records'!$G$18), AND(E354='club records'!$F$19, F354&gt;='club records'!$G$19), AND(E354='club records'!$F$20, F354&gt;='club records'!$G$20))), "CR", " ")</f>
        <v xml:space="preserve"> </v>
      </c>
      <c r="Z354" s="14" t="str">
        <f>IF(AND(B354="discus 1", E354='club records'!$F$21, F354&gt;='club records'!$G$21), "CR", " ")</f>
        <v xml:space="preserve"> </v>
      </c>
      <c r="AA354" s="14" t="str">
        <f>IF(AND(B354="discus 1.25", E354='club records'!$F$22, F354&gt;='club records'!$G$22), "CR", " ")</f>
        <v xml:space="preserve"> </v>
      </c>
      <c r="AB354" s="14" t="str">
        <f>IF(AND(B354="discus 1.5", E354='club records'!$F$23, F354&gt;='club records'!$G$23), "CR", " ")</f>
        <v xml:space="preserve"> </v>
      </c>
      <c r="AC354" s="14" t="str">
        <f>IF(AND(B354="discus 1.75", E354='club records'!$F$24, F354&gt;='club records'!$G$24), "CR", " ")</f>
        <v xml:space="preserve"> </v>
      </c>
      <c r="AD354" s="14" t="str">
        <f>IF(AND(B354="discus 2", E354='club records'!$F$25, F354&gt;='club records'!$G$25), "CR", " ")</f>
        <v xml:space="preserve"> </v>
      </c>
      <c r="AE354" s="14" t="str">
        <f>IF(AND(B354="hammer 4", E354='club records'!$F$27, F354&gt;='club records'!$G$27), "CR", " ")</f>
        <v xml:space="preserve"> </v>
      </c>
      <c r="AF354" s="14" t="str">
        <f>IF(AND(B354="hammer 5", E354='club records'!$F$28, F354&gt;='club records'!$G$28), "CR", " ")</f>
        <v xml:space="preserve"> </v>
      </c>
      <c r="AG354" s="14" t="str">
        <f>IF(AND(B354="hammer 6", E354='club records'!$F$29, F354&gt;='club records'!$G$29), "CR", " ")</f>
        <v xml:space="preserve"> </v>
      </c>
      <c r="AH354" s="14" t="str">
        <f>IF(AND(B354="hammer 7.26", E354='club records'!$F$30, F354&gt;='club records'!$G$30), "CR", " ")</f>
        <v xml:space="preserve"> </v>
      </c>
      <c r="AI354" s="14" t="str">
        <f>IF(AND(B354="javelin 400", E354='club records'!$F$31, F354&gt;='club records'!$G$31), "CR", " ")</f>
        <v xml:space="preserve"> </v>
      </c>
      <c r="AJ354" s="14" t="str">
        <f>IF(AND(B354="javelin 600", E354='club records'!$F$32, F354&gt;='club records'!$G$32), "CR", " ")</f>
        <v xml:space="preserve"> </v>
      </c>
      <c r="AK354" s="14" t="str">
        <f>IF(AND(B354="javelin 700", E354='club records'!$F$33, F354&gt;='club records'!$G$33), "CR", " ")</f>
        <v xml:space="preserve"> </v>
      </c>
      <c r="AL354" s="14" t="str">
        <f>IF(AND(B354="javelin 800", OR(AND(E354='club records'!$F$34, F354&gt;='club records'!$G$34), AND(E354='club records'!$F$35, F354&gt;='club records'!$G$35))), "CR", " ")</f>
        <v xml:space="preserve"> </v>
      </c>
      <c r="AM354" s="14" t="str">
        <f>IF(AND(B354="shot 3", E354='club records'!$F$36, F354&gt;='club records'!$G$36), "CR", " ")</f>
        <v xml:space="preserve"> </v>
      </c>
      <c r="AN354" s="14" t="str">
        <f>IF(AND(B354="shot 4", E354='club records'!$F$37, F354&gt;='club records'!$G$37), "CR", " ")</f>
        <v xml:space="preserve"> </v>
      </c>
      <c r="AO354" s="14" t="str">
        <f>IF(AND(B354="shot 5", E354='club records'!$F$38, F354&gt;='club records'!$G$38), "CR", " ")</f>
        <v xml:space="preserve"> </v>
      </c>
      <c r="AP354" s="14" t="str">
        <f>IF(AND(B354="shot 6", E354='club records'!$F$39, F354&gt;='club records'!$G$39), "CR", " ")</f>
        <v xml:space="preserve"> </v>
      </c>
      <c r="AQ354" s="14" t="str">
        <f>IF(AND(B354="shot 7.26", E354='club records'!$F$40, F354&gt;='club records'!$G$40), "CR", " ")</f>
        <v xml:space="preserve"> </v>
      </c>
      <c r="AR354" s="14" t="str">
        <f>IF(AND(B354="60H",OR(AND(E354='club records'!$J$1,F354&lt;='club records'!$K$1),AND(E354='club records'!$J$2,F354&lt;='club records'!$K$2),AND(E354='club records'!$J$3,F354&lt;='club records'!$K$3),AND(E354='club records'!$J$4,F354&lt;='club records'!$K$4),AND(E354='club records'!$J$5,F354&lt;='club records'!$K$5))),"CR"," ")</f>
        <v xml:space="preserve"> </v>
      </c>
      <c r="AS354" s="14" t="str">
        <f>IF(AND(B354="75H", AND(E354='club records'!$J$6, F354&lt;='club records'!$K$6)), "CR", " ")</f>
        <v xml:space="preserve"> </v>
      </c>
      <c r="AT354" s="14" t="str">
        <f>IF(AND(B354="80H", AND(E354='club records'!$J$7, F354&lt;='club records'!$K$7)), "CR", " ")</f>
        <v xml:space="preserve"> </v>
      </c>
      <c r="AU354" s="14" t="str">
        <f>IF(AND(B354="100H", AND(E354='club records'!$J$8, F354&lt;='club records'!$K$8)), "CR", " ")</f>
        <v xml:space="preserve"> </v>
      </c>
      <c r="AV354" s="14" t="str">
        <f>IF(AND(B354="110H", OR(AND(E354='club records'!$J$9, F354&lt;='club records'!$K$9), AND(E354='club records'!$J$10, F354&lt;='club records'!$K$10))), "CR", " ")</f>
        <v xml:space="preserve"> </v>
      </c>
      <c r="AW354" s="14" t="str">
        <f>IF(AND(B354="400H", OR(AND(E354='club records'!$J$11, F354&lt;='club records'!$K$11), AND(E354='club records'!$J$12, F354&lt;='club records'!$K$12), AND(E354='club records'!$J$13, F354&lt;='club records'!$K$13), AND(E354='club records'!$J$14, F354&lt;='club records'!$K$14))), "CR", " ")</f>
        <v xml:space="preserve"> </v>
      </c>
      <c r="AX354" s="14" t="str">
        <f>IF(AND(B354="1500SC", AND(E354='club records'!$J$15, F354&lt;='club records'!$K$15)), "CR", " ")</f>
        <v xml:space="preserve"> </v>
      </c>
      <c r="AY354" s="14" t="str">
        <f>IF(AND(B354="2000SC", OR(AND(E354='club records'!$J$17, F354&lt;='club records'!$K$17), AND(E354='club records'!$J$18, F354&lt;='club records'!$K$18))), "CR", " ")</f>
        <v xml:space="preserve"> </v>
      </c>
      <c r="AZ354" s="14" t="str">
        <f>IF(AND(B354="3000SC", OR(AND(E354='club records'!$J$20, F354&lt;='club records'!$K$20), AND(E354='club records'!$J$21, F354&lt;='club records'!$K$21))), "CR", " ")</f>
        <v xml:space="preserve"> </v>
      </c>
      <c r="BA354" s="15" t="str">
        <f>IF(AND(B354="4x100", OR(AND(E354='club records'!$N$1, F354&lt;='club records'!$O$1), AND(E354='club records'!$N$2, F354&lt;='club records'!$O$2), AND(E354='club records'!$N$3, F354&lt;='club records'!$O$3), AND(E354='club records'!$N$4, F354&lt;='club records'!$O$4), AND(E354='club records'!$N$5, F354&lt;='club records'!$O$5))), "CR", " ")</f>
        <v xml:space="preserve"> </v>
      </c>
      <c r="BB354" s="15" t="str">
        <f>IF(AND(B354="4x200", OR(AND(E354='club records'!$N$6, F354&lt;='club records'!$O$6), AND(E354='club records'!$N$7, F354&lt;='club records'!$O$7), AND(E354='club records'!$N$8, F354&lt;='club records'!$O$8), AND(E354='club records'!$N$9, F354&lt;='club records'!$O$9), AND(E354='club records'!$N$10, F354&lt;='club records'!$O$10))), "CR", " ")</f>
        <v xml:space="preserve"> </v>
      </c>
      <c r="BC354" s="15" t="str">
        <f>IF(AND(B354="4x300", AND(E354='club records'!$N$11, F354&lt;='club records'!$O$11)), "CR", " ")</f>
        <v xml:space="preserve"> </v>
      </c>
      <c r="BD354" s="15" t="str">
        <f>IF(AND(B354="4x400", OR(AND(E354='club records'!$N$12, F354&lt;='club records'!$O$12), AND(E354='club records'!$N$13, F354&lt;='club records'!$O$13), AND(E354='club records'!$N$14, F354&lt;='club records'!$O$14), AND(E354='club records'!$N$15, F354&lt;='club records'!$O$15))), "CR", " ")</f>
        <v xml:space="preserve"> </v>
      </c>
      <c r="BE354" s="15" t="str">
        <f>IF(AND(B354="3x800", OR(AND(E354='club records'!$N$16, F354&lt;='club records'!$O$16), AND(E354='club records'!$N$17, F354&lt;='club records'!$O$17), AND(E354='club records'!$N$18, F354&lt;='club records'!$O$18))), "CR", " ")</f>
        <v xml:space="preserve"> </v>
      </c>
      <c r="BF354" s="15" t="str">
        <f>IF(AND(B354="pentathlon", OR(AND(E354='club records'!$N$21, F354&gt;='club records'!$O$21), AND(E354='club records'!$N$22, F354&gt;='club records'!$O$22),AND(E354='club records'!$N$23, F354&gt;='club records'!$O$23),AND(E354='club records'!$N$24, F354&gt;='club records'!$O$24))), "CR", " ")</f>
        <v xml:space="preserve"> </v>
      </c>
      <c r="BG354" s="15" t="str">
        <f>IF(AND(B354="heptathlon", OR(AND(E354='club records'!$N$26, F354&gt;='club records'!$O$26), AND(E354='club records'!$N$27, F354&gt;='club records'!$O$27))), "CR", " ")</f>
        <v xml:space="preserve"> </v>
      </c>
      <c r="BH354" s="15" t="str">
        <f>IF(AND(B354="decathlon", OR(AND(E354='club records'!$N$29, F354&gt;='club records'!$O$29), AND(E354='club records'!$N$30, F354&gt;='club records'!$O$30),AND(E354='club records'!$N$31, F354&gt;='club records'!$O$31))), "CR", " ")</f>
        <v xml:space="preserve"> </v>
      </c>
    </row>
    <row r="355" spans="1:64" ht="15.75" customHeight="1" x14ac:dyDescent="0.35">
      <c r="A355" s="1" t="str">
        <f t="shared" si="35"/>
        <v>U20</v>
      </c>
      <c r="B355" s="2" t="s">
        <v>180</v>
      </c>
      <c r="C355" s="1" t="s">
        <v>173</v>
      </c>
      <c r="D355" s="1" t="s">
        <v>174</v>
      </c>
      <c r="E355" s="19" t="s">
        <v>12</v>
      </c>
      <c r="F355" s="20">
        <v>32.54</v>
      </c>
      <c r="G355" s="27">
        <v>43716</v>
      </c>
      <c r="H355" s="1" t="s">
        <v>552</v>
      </c>
      <c r="I355" s="1" t="s">
        <v>553</v>
      </c>
      <c r="J355" s="15" t="str">
        <f t="shared" si="36"/>
        <v/>
      </c>
      <c r="K355" s="15" t="str">
        <f>IF(AND(B355=100, OR(AND(E355='club records'!$B$6, F355&lt;='club records'!$C$6), AND(E355='club records'!$B$7, F355&lt;='club records'!$C$7), AND(E355='club records'!$B$8, F355&lt;='club records'!$C$8), AND(E355='club records'!$B$9, F355&lt;='club records'!$C$9), AND(E355='club records'!$B$10, F355&lt;='club records'!$C$10))), "CR", " ")</f>
        <v xml:space="preserve"> </v>
      </c>
      <c r="L355" s="15" t="str">
        <f>IF(AND(B355=200, OR(AND(E355='club records'!$B$11, F355&lt;='club records'!$C$11), AND(E355='club records'!$B$12, F355&lt;='club records'!$C$12), AND(E355='club records'!$B$13, F355&lt;='club records'!$C$13), AND(E355='club records'!$B$14, F355&lt;='club records'!$C$14), AND(E355='club records'!$B$15, F355&lt;='club records'!$C$15))), "CR", " ")</f>
        <v xml:space="preserve"> </v>
      </c>
      <c r="M355" s="15" t="str">
        <f>IF(AND(B355=300, OR(AND(E355='club records'!$B$16, F355&lt;='club records'!$C$16), AND(E355='club records'!$B$17, F355&lt;='club records'!$C$17))), "CR", " ")</f>
        <v xml:space="preserve"> </v>
      </c>
      <c r="N355" s="15" t="str">
        <f>IF(AND(B355=400, OR(AND(E355='club records'!$B$18, F355&lt;='club records'!$C$18), AND(E355='club records'!$B$19, F355&lt;='club records'!$C$19), AND(E355='club records'!$B$20, F355&lt;='club records'!$C$20), AND(E355='club records'!$B$21, F355&lt;='club records'!$C$21))), "CR", " ")</f>
        <v xml:space="preserve"> </v>
      </c>
      <c r="O355" s="15" t="str">
        <f>IF(AND(B355=800, OR(AND(E355='club records'!$B$22, F355&lt;='club records'!$C$22), AND(E355='club records'!$B$23, F355&lt;='club records'!$C$23), AND(E355='club records'!$B$24, F355&lt;='club records'!$C$24), AND(E355='club records'!$B$25, F355&lt;='club records'!$C$25), AND(E355='club records'!$B$26, F355&lt;='club records'!$C$26))), "CR", " ")</f>
        <v xml:space="preserve"> </v>
      </c>
      <c r="P355" s="15" t="str">
        <f>IF(AND(B355=1000, OR(AND(E355='club records'!$B$27, F355&lt;='club records'!$C$27), AND(E355='club records'!$B$28, F355&lt;='club records'!$C$28))), "CR", " ")</f>
        <v xml:space="preserve"> </v>
      </c>
      <c r="Q355" s="15" t="str">
        <f>IF(AND(B355=1500, OR(AND(E355='club records'!$B$29, F355&lt;='club records'!$C$29), AND(E355='club records'!$B$30, F355&lt;='club records'!$C$30), AND(E355='club records'!$B$31, F355&lt;='club records'!$C$31), AND(E355='club records'!$B$32, F355&lt;='club records'!$C$32), AND(E355='club records'!$B$33, F355&lt;='club records'!$C$33))), "CR", " ")</f>
        <v xml:space="preserve"> </v>
      </c>
      <c r="R355" s="15" t="str">
        <f>IF(AND(B355="1600 (Mile)",OR(AND(E355='club records'!$B$34,F355&lt;='club records'!$C$34),AND(E355='club records'!$B$35,F355&lt;='club records'!$C$35),AND(E355='club records'!$B$36,F355&lt;='club records'!$C$36),AND(E355='club records'!$B$37,F355&lt;='club records'!$C$37))),"CR"," ")</f>
        <v xml:space="preserve"> </v>
      </c>
      <c r="S355" s="15" t="str">
        <f>IF(AND(B355=3000, OR(AND(E355='club records'!$B$38, F355&lt;='club records'!$C$38), AND(E355='club records'!$B$39, F355&lt;='club records'!$C$39), AND(E355='club records'!$B$40, F355&lt;='club records'!$C$40), AND(E355='club records'!$B$41, F355&lt;='club records'!$C$41))), "CR", " ")</f>
        <v xml:space="preserve"> </v>
      </c>
      <c r="T355" s="15" t="str">
        <f>IF(AND(B355=5000, OR(AND(E355='club records'!$B$42, F355&lt;='club records'!$C$42), AND(E355='club records'!$B$43, F355&lt;='club records'!$C$43))), "CR", " ")</f>
        <v xml:space="preserve"> </v>
      </c>
      <c r="U355" s="14" t="str">
        <f>IF(AND(B355=10000, OR(AND(E355='club records'!$B$44, F355&lt;='club records'!$C$44), AND(E355='club records'!$B$45, F355&lt;='club records'!$C$45))), "CR", " ")</f>
        <v xml:space="preserve"> </v>
      </c>
      <c r="V355" s="14" t="str">
        <f>IF(AND(B355="high jump", OR(AND(E355='club records'!$F$1, F355&gt;='club records'!$G$1), AND(E355='club records'!$F$2, F355&gt;='club records'!$G$2), AND(E355='club records'!$F$3, F355&gt;='club records'!$G$3), AND(E355='club records'!$F$4, F355&gt;='club records'!$G$4), AND(E355='club records'!$F$5, F355&gt;='club records'!$G$5))), "CR", " ")</f>
        <v xml:space="preserve"> </v>
      </c>
      <c r="W355" s="14" t="str">
        <f>IF(AND(B355="long jump", OR(AND(E355='club records'!$F$6, F355&gt;='club records'!$G$6), AND(E355='club records'!$F$7, F355&gt;='club records'!$G$7), AND(E355='club records'!$F$8, F355&gt;='club records'!$G$8), AND(E355='club records'!$F$9, F355&gt;='club records'!$G$9), AND(E355='club records'!$F$10, F355&gt;='club records'!$G$10))), "CR", " ")</f>
        <v xml:space="preserve"> </v>
      </c>
      <c r="X355" s="14" t="str">
        <f>IF(AND(B355="triple jump", OR(AND(E355='club records'!$F$11, F355&gt;='club records'!$G$11), AND(E355='club records'!$F$12, F355&gt;='club records'!$G$12), AND(E355='club records'!$F$13, F355&gt;='club records'!$G$13), AND(E355='club records'!$F$14, F355&gt;='club records'!$G$14), AND(E355='club records'!$F$15, F355&gt;='club records'!$G$15))), "CR", " ")</f>
        <v xml:space="preserve"> </v>
      </c>
      <c r="Y355" s="14" t="str">
        <f>IF(AND(B355="pole vault", OR(AND(E355='club records'!$F$16, F355&gt;='club records'!$G$16), AND(E355='club records'!$F$17, F355&gt;='club records'!$G$17), AND(E355='club records'!$F$18, F355&gt;='club records'!$G$18), AND(E355='club records'!$F$19, F355&gt;='club records'!$G$19), AND(E355='club records'!$F$20, F355&gt;='club records'!$G$20))), "CR", " ")</f>
        <v xml:space="preserve"> </v>
      </c>
      <c r="Z355" s="14" t="str">
        <f>IF(AND(B355="discus 1", E355='club records'!$F$21, F355&gt;='club records'!$G$21), "CR", " ")</f>
        <v xml:space="preserve"> </v>
      </c>
      <c r="AA355" s="14" t="str">
        <f>IF(AND(B355="discus 1.25", E355='club records'!$F$22, F355&gt;='club records'!$G$22), "CR", " ")</f>
        <v xml:space="preserve"> </v>
      </c>
      <c r="AB355" s="14" t="str">
        <f>IF(AND(B355="discus 1.5", E355='club records'!$F$23, F355&gt;='club records'!$G$23), "CR", " ")</f>
        <v xml:space="preserve"> </v>
      </c>
      <c r="AC355" s="14" t="str">
        <f>IF(AND(B355="discus 1.75", E355='club records'!$F$24, F355&gt;='club records'!$G$24), "CR", " ")</f>
        <v xml:space="preserve"> </v>
      </c>
      <c r="AD355" s="14" t="str">
        <f>IF(AND(B355="discus 2", E355='club records'!$F$25, F355&gt;='club records'!$G$25), "CR", " ")</f>
        <v xml:space="preserve"> </v>
      </c>
      <c r="AE355" s="14" t="str">
        <f>IF(AND(B355="hammer 4", E355='club records'!$F$27, F355&gt;='club records'!$G$27), "CR", " ")</f>
        <v xml:space="preserve"> </v>
      </c>
      <c r="AF355" s="14" t="str">
        <f>IF(AND(B355="hammer 5", E355='club records'!$F$28, F355&gt;='club records'!$G$28), "CR", " ")</f>
        <v xml:space="preserve"> </v>
      </c>
      <c r="AG355" s="14" t="str">
        <f>IF(AND(B355="hammer 6", E355='club records'!$F$29, F355&gt;='club records'!$G$29), "CR", " ")</f>
        <v xml:space="preserve"> </v>
      </c>
      <c r="AH355" s="14" t="str">
        <f>IF(AND(B355="hammer 7.26", E355='club records'!$F$30, F355&gt;='club records'!$G$30), "CR", " ")</f>
        <v xml:space="preserve"> </v>
      </c>
      <c r="AI355" s="14" t="str">
        <f>IF(AND(B355="javelin 400", E355='club records'!$F$31, F355&gt;='club records'!$G$31), "CR", " ")</f>
        <v xml:space="preserve"> </v>
      </c>
      <c r="AJ355" s="14" t="str">
        <f>IF(AND(B355="javelin 600", E355='club records'!$F$32, F355&gt;='club records'!$G$32), "CR", " ")</f>
        <v xml:space="preserve"> </v>
      </c>
      <c r="AK355" s="14" t="str">
        <f>IF(AND(B355="javelin 700", E355='club records'!$F$33, F355&gt;='club records'!$G$33), "CR", " ")</f>
        <v xml:space="preserve"> </v>
      </c>
      <c r="AL355" s="14" t="str">
        <f>IF(AND(B355="javelin 800", OR(AND(E355='club records'!$F$34, F355&gt;='club records'!$G$34), AND(E355='club records'!$F$35, F355&gt;='club records'!$G$35))), "CR", " ")</f>
        <v xml:space="preserve"> </v>
      </c>
      <c r="AM355" s="14" t="str">
        <f>IF(AND(B355="shot 3", E355='club records'!$F$36, F355&gt;='club records'!$G$36), "CR", " ")</f>
        <v xml:space="preserve"> </v>
      </c>
      <c r="AN355" s="14" t="str">
        <f>IF(AND(B355="shot 4", E355='club records'!$F$37, F355&gt;='club records'!$G$37), "CR", " ")</f>
        <v xml:space="preserve"> </v>
      </c>
      <c r="AO355" s="14" t="str">
        <f>IF(AND(B355="shot 5", E355='club records'!$F$38, F355&gt;='club records'!$G$38), "CR", " ")</f>
        <v xml:space="preserve"> </v>
      </c>
      <c r="AP355" s="14" t="str">
        <f>IF(AND(B355="shot 6", E355='club records'!$F$39, F355&gt;='club records'!$G$39), "CR", " ")</f>
        <v xml:space="preserve"> </v>
      </c>
      <c r="AQ355" s="14" t="str">
        <f>IF(AND(B355="shot 7.26", E355='club records'!$F$40, F355&gt;='club records'!$G$40), "CR", " ")</f>
        <v xml:space="preserve"> </v>
      </c>
      <c r="AR355" s="14" t="str">
        <f>IF(AND(B355="60H",OR(AND(E355='club records'!$J$1,F355&lt;='club records'!$K$1),AND(E355='club records'!$J$2,F355&lt;='club records'!$K$2),AND(E355='club records'!$J$3,F355&lt;='club records'!$K$3),AND(E355='club records'!$J$4,F355&lt;='club records'!$K$4),AND(E355='club records'!$J$5,F355&lt;='club records'!$K$5))),"CR"," ")</f>
        <v xml:space="preserve"> </v>
      </c>
      <c r="AS355" s="14" t="str">
        <f>IF(AND(B355="75H", AND(E355='club records'!$J$6, F355&lt;='club records'!$K$6)), "CR", " ")</f>
        <v xml:space="preserve"> </v>
      </c>
      <c r="AT355" s="14" t="str">
        <f>IF(AND(B355="80H", AND(E355='club records'!$J$7, F355&lt;='club records'!$K$7)), "CR", " ")</f>
        <v xml:space="preserve"> </v>
      </c>
      <c r="AU355" s="14" t="str">
        <f>IF(AND(B355="100H", AND(E355='club records'!$J$8, F355&lt;='club records'!$K$8)), "CR", " ")</f>
        <v xml:space="preserve"> </v>
      </c>
      <c r="AV355" s="14" t="str">
        <f>IF(AND(B355="110H", OR(AND(E355='club records'!$J$9, F355&lt;='club records'!$K$9), AND(E355='club records'!$J$10, F355&lt;='club records'!$K$10))), "CR", " ")</f>
        <v xml:space="preserve"> </v>
      </c>
      <c r="AW355" s="14" t="str">
        <f>IF(AND(B355="400H", OR(AND(E355='club records'!$J$11, F355&lt;='club records'!$K$11), AND(E355='club records'!$J$12, F355&lt;='club records'!$K$12), AND(E355='club records'!$J$13, F355&lt;='club records'!$K$13), AND(E355='club records'!$J$14, F355&lt;='club records'!$K$14))), "CR", " ")</f>
        <v xml:space="preserve"> </v>
      </c>
      <c r="AX355" s="14" t="str">
        <f>IF(AND(B355="1500SC", AND(E355='club records'!$J$15, F355&lt;='club records'!$K$15)), "CR", " ")</f>
        <v xml:space="preserve"> </v>
      </c>
      <c r="AY355" s="14" t="str">
        <f>IF(AND(B355="2000SC", OR(AND(E355='club records'!$J$17, F355&lt;='club records'!$K$17), AND(E355='club records'!$J$18, F355&lt;='club records'!$K$18))), "CR", " ")</f>
        <v xml:space="preserve"> </v>
      </c>
      <c r="AZ355" s="14" t="str">
        <f>IF(AND(B355="3000SC", OR(AND(E355='club records'!$J$20, F355&lt;='club records'!$K$20), AND(E355='club records'!$J$21, F355&lt;='club records'!$K$21))), "CR", " ")</f>
        <v xml:space="preserve"> </v>
      </c>
      <c r="BA355" s="15" t="str">
        <f>IF(AND(B355="4x100", OR(AND(E355='club records'!$N$1, F355&lt;='club records'!$O$1), AND(E355='club records'!$N$2, F355&lt;='club records'!$O$2), AND(E355='club records'!$N$3, F355&lt;='club records'!$O$3), AND(E355='club records'!$N$4, F355&lt;='club records'!$O$4), AND(E355='club records'!$N$5, F355&lt;='club records'!$O$5))), "CR", " ")</f>
        <v xml:space="preserve"> </v>
      </c>
      <c r="BB355" s="15" t="str">
        <f>IF(AND(B355="4x200", OR(AND(E355='club records'!$N$6, F355&lt;='club records'!$O$6), AND(E355='club records'!$N$7, F355&lt;='club records'!$O$7), AND(E355='club records'!$N$8, F355&lt;='club records'!$O$8), AND(E355='club records'!$N$9, F355&lt;='club records'!$O$9), AND(E355='club records'!$N$10, F355&lt;='club records'!$O$10))), "CR", " ")</f>
        <v xml:space="preserve"> </v>
      </c>
      <c r="BC355" s="15" t="str">
        <f>IF(AND(B355="4x300", AND(E355='club records'!$N$11, F355&lt;='club records'!$O$11)), "CR", " ")</f>
        <v xml:space="preserve"> </v>
      </c>
      <c r="BD355" s="15" t="str">
        <f>IF(AND(B355="4x400", OR(AND(E355='club records'!$N$12, F355&lt;='club records'!$O$12), AND(E355='club records'!$N$13, F355&lt;='club records'!$O$13), AND(E355='club records'!$N$14, F355&lt;='club records'!$O$14), AND(E355='club records'!$N$15, F355&lt;='club records'!$O$15))), "CR", " ")</f>
        <v xml:space="preserve"> </v>
      </c>
      <c r="BE355" s="15" t="str">
        <f>IF(AND(B355="3x800", OR(AND(E355='club records'!$N$16, F355&lt;='club records'!$O$16), AND(E355='club records'!$N$17, F355&lt;='club records'!$O$17), AND(E355='club records'!$N$18, F355&lt;='club records'!$O$18))), "CR", " ")</f>
        <v xml:space="preserve"> </v>
      </c>
      <c r="BF355" s="15" t="str">
        <f>IF(AND(B355="pentathlon", OR(AND(E355='club records'!$N$21, F355&gt;='club records'!$O$21), AND(E355='club records'!$N$22, F355&gt;='club records'!$O$22),AND(E355='club records'!$N$23, F355&gt;='club records'!$O$23),AND(E355='club records'!$N$24, F355&gt;='club records'!$O$24))), "CR", " ")</f>
        <v xml:space="preserve"> </v>
      </c>
      <c r="BG355" s="15" t="str">
        <f>IF(AND(B355="heptathlon", OR(AND(E355='club records'!$N$26, F355&gt;='club records'!$O$26), AND(E355='club records'!$N$27, F355&gt;='club records'!$O$27))), "CR", " ")</f>
        <v xml:space="preserve"> </v>
      </c>
      <c r="BH355" s="15" t="str">
        <f>IF(AND(B355="decathlon", OR(AND(E355='club records'!$N$29, F355&gt;='club records'!$O$29), AND(E355='club records'!$N$30, F355&gt;='club records'!$O$30),AND(E355='club records'!$N$31, F355&gt;='club records'!$O$31))), "CR", " ")</f>
        <v xml:space="preserve"> </v>
      </c>
    </row>
    <row r="356" spans="1:64" ht="14.5" x14ac:dyDescent="0.35">
      <c r="A356" s="1" t="str">
        <f t="shared" si="35"/>
        <v>U20</v>
      </c>
      <c r="B356" s="2" t="s">
        <v>180</v>
      </c>
      <c r="C356" s="1" t="s">
        <v>160</v>
      </c>
      <c r="D356" s="1" t="s">
        <v>51</v>
      </c>
      <c r="E356" s="19" t="s">
        <v>12</v>
      </c>
      <c r="F356" s="20">
        <v>37.36</v>
      </c>
      <c r="G356" s="26">
        <v>43632</v>
      </c>
      <c r="H356" s="1" t="s">
        <v>313</v>
      </c>
      <c r="I356" s="1" t="s">
        <v>426</v>
      </c>
      <c r="J356" s="15" t="str">
        <f t="shared" si="36"/>
        <v/>
      </c>
      <c r="K356" s="15" t="str">
        <f>IF(AND(B356=100, OR(AND(E356='club records'!$B$6, F356&lt;='club records'!$C$6), AND(E356='club records'!$B$7, F356&lt;='club records'!$C$7), AND(E356='club records'!$B$8, F356&lt;='club records'!$C$8), AND(E356='club records'!$B$9, F356&lt;='club records'!$C$9), AND(E356='club records'!$B$10, F356&lt;='club records'!$C$10))), "CR", " ")</f>
        <v xml:space="preserve"> </v>
      </c>
      <c r="L356" s="15" t="str">
        <f>IF(AND(B356=200, OR(AND(E356='club records'!$B$11, F356&lt;='club records'!$C$11), AND(E356='club records'!$B$12, F356&lt;='club records'!$C$12), AND(E356='club records'!$B$13, F356&lt;='club records'!$C$13), AND(E356='club records'!$B$14, F356&lt;='club records'!$C$14), AND(E356='club records'!$B$15, F356&lt;='club records'!$C$15))), "CR", " ")</f>
        <v xml:space="preserve"> </v>
      </c>
      <c r="M356" s="15" t="str">
        <f>IF(AND(B356=300, OR(AND(E356='club records'!$B$16, F356&lt;='club records'!$C$16), AND(E356='club records'!$B$17, F356&lt;='club records'!$C$17))), "CR", " ")</f>
        <v xml:space="preserve"> </v>
      </c>
      <c r="N356" s="15" t="str">
        <f>IF(AND(B356=400, OR(AND(E356='club records'!$B$18, F356&lt;='club records'!$C$18), AND(E356='club records'!$B$19, F356&lt;='club records'!$C$19), AND(E356='club records'!$B$20, F356&lt;='club records'!$C$20), AND(E356='club records'!$B$21, F356&lt;='club records'!$C$21))), "CR", " ")</f>
        <v xml:space="preserve"> </v>
      </c>
      <c r="O356" s="15" t="str">
        <f>IF(AND(B356=800, OR(AND(E356='club records'!$B$22, F356&lt;='club records'!$C$22), AND(E356='club records'!$B$23, F356&lt;='club records'!$C$23), AND(E356='club records'!$B$24, F356&lt;='club records'!$C$24), AND(E356='club records'!$B$25, F356&lt;='club records'!$C$25), AND(E356='club records'!$B$26, F356&lt;='club records'!$C$26))), "CR", " ")</f>
        <v xml:space="preserve"> </v>
      </c>
      <c r="P356" s="15" t="str">
        <f>IF(AND(B356=1000, OR(AND(E356='club records'!$B$27, F356&lt;='club records'!$C$27), AND(E356='club records'!$B$28, F356&lt;='club records'!$C$28))), "CR", " ")</f>
        <v xml:space="preserve"> </v>
      </c>
      <c r="Q356" s="15" t="str">
        <f>IF(AND(B356=1500, OR(AND(E356='club records'!$B$29, F356&lt;='club records'!$C$29), AND(E356='club records'!$B$30, F356&lt;='club records'!$C$30), AND(E356='club records'!$B$31, F356&lt;='club records'!$C$31), AND(E356='club records'!$B$32, F356&lt;='club records'!$C$32), AND(E356='club records'!$B$33, F356&lt;='club records'!$C$33))), "CR", " ")</f>
        <v xml:space="preserve"> </v>
      </c>
      <c r="R356" s="15" t="str">
        <f>IF(AND(B356="1600 (Mile)",OR(AND(E356='club records'!$B$34,F356&lt;='club records'!$C$34),AND(E356='club records'!$B$35,F356&lt;='club records'!$C$35),AND(E356='club records'!$B$36,F356&lt;='club records'!$C$36),AND(E356='club records'!$B$37,F356&lt;='club records'!$C$37))),"CR"," ")</f>
        <v xml:space="preserve"> </v>
      </c>
      <c r="S356" s="15" t="str">
        <f>IF(AND(B356=3000, OR(AND(E356='club records'!$B$38, F356&lt;='club records'!$C$38), AND(E356='club records'!$B$39, F356&lt;='club records'!$C$39), AND(E356='club records'!$B$40, F356&lt;='club records'!$C$40), AND(E356='club records'!$B$41, F356&lt;='club records'!$C$41))), "CR", " ")</f>
        <v xml:space="preserve"> </v>
      </c>
      <c r="T356" s="15" t="str">
        <f>IF(AND(B356=5000, OR(AND(E356='club records'!$B$42, F356&lt;='club records'!$C$42), AND(E356='club records'!$B$43, F356&lt;='club records'!$C$43))), "CR", " ")</f>
        <v xml:space="preserve"> </v>
      </c>
      <c r="U356" s="14" t="str">
        <f>IF(AND(B356=10000, OR(AND(E356='club records'!$B$44, F356&lt;='club records'!$C$44), AND(E356='club records'!$B$45, F356&lt;='club records'!$C$45))), "CR", " ")</f>
        <v xml:space="preserve"> </v>
      </c>
      <c r="V356" s="14" t="str">
        <f>IF(AND(B356="high jump", OR(AND(E356='club records'!$F$1, F356&gt;='club records'!$G$1), AND(E356='club records'!$F$2, F356&gt;='club records'!$G$2), AND(E356='club records'!$F$3, F356&gt;='club records'!$G$3), AND(E356='club records'!$F$4, F356&gt;='club records'!$G$4), AND(E356='club records'!$F$5, F356&gt;='club records'!$G$5))), "CR", " ")</f>
        <v xml:space="preserve"> </v>
      </c>
      <c r="W356" s="14" t="str">
        <f>IF(AND(B356="long jump", OR(AND(E356='club records'!$F$6, F356&gt;='club records'!$G$6), AND(E356='club records'!$F$7, F356&gt;='club records'!$G$7), AND(E356='club records'!$F$8, F356&gt;='club records'!$G$8), AND(E356='club records'!$F$9, F356&gt;='club records'!$G$9), AND(E356='club records'!$F$10, F356&gt;='club records'!$G$10))), "CR", " ")</f>
        <v xml:space="preserve"> </v>
      </c>
      <c r="X356" s="14" t="str">
        <f>IF(AND(B356="triple jump", OR(AND(E356='club records'!$F$11, F356&gt;='club records'!$G$11), AND(E356='club records'!$F$12, F356&gt;='club records'!$G$12), AND(E356='club records'!$F$13, F356&gt;='club records'!$G$13), AND(E356='club records'!$F$14, F356&gt;='club records'!$G$14), AND(E356='club records'!$F$15, F356&gt;='club records'!$G$15))), "CR", " ")</f>
        <v xml:space="preserve"> </v>
      </c>
      <c r="Y356" s="14" t="str">
        <f>IF(AND(B356="pole vault", OR(AND(E356='club records'!$F$16, F356&gt;='club records'!$G$16), AND(E356='club records'!$F$17, F356&gt;='club records'!$G$17), AND(E356='club records'!$F$18, F356&gt;='club records'!$G$18), AND(E356='club records'!$F$19, F356&gt;='club records'!$G$19), AND(E356='club records'!$F$20, F356&gt;='club records'!$G$20))), "CR", " ")</f>
        <v xml:space="preserve"> </v>
      </c>
      <c r="Z356" s="14" t="str">
        <f>IF(AND(B356="discus 1", E356='club records'!$F$21, F356&gt;='club records'!$G$21), "CR", " ")</f>
        <v xml:space="preserve"> </v>
      </c>
      <c r="AA356" s="14" t="str">
        <f>IF(AND(B356="discus 1.25", E356='club records'!$F$22, F356&gt;='club records'!$G$22), "CR", " ")</f>
        <v xml:space="preserve"> </v>
      </c>
      <c r="AB356" s="14" t="str">
        <f>IF(AND(B356="discus 1.5", E356='club records'!$F$23, F356&gt;='club records'!$G$23), "CR", " ")</f>
        <v xml:space="preserve"> </v>
      </c>
      <c r="AC356" s="14" t="str">
        <f>IF(AND(B356="discus 1.75", E356='club records'!$F$24, F356&gt;='club records'!$G$24), "CR", " ")</f>
        <v xml:space="preserve"> </v>
      </c>
      <c r="AD356" s="14" t="str">
        <f>IF(AND(B356="discus 2", E356='club records'!$F$25, F356&gt;='club records'!$G$25), "CR", " ")</f>
        <v xml:space="preserve"> </v>
      </c>
      <c r="AE356" s="14" t="str">
        <f>IF(AND(B356="hammer 4", E356='club records'!$F$27, F356&gt;='club records'!$G$27), "CR", " ")</f>
        <v xml:space="preserve"> </v>
      </c>
      <c r="AF356" s="14" t="str">
        <f>IF(AND(B356="hammer 5", E356='club records'!$F$28, F356&gt;='club records'!$G$28), "CR", " ")</f>
        <v xml:space="preserve"> </v>
      </c>
      <c r="AG356" s="14" t="str">
        <f>IF(AND(B356="hammer 6", E356='club records'!$F$29, F356&gt;='club records'!$G$29), "CR", " ")</f>
        <v xml:space="preserve"> </v>
      </c>
      <c r="AH356" s="14" t="str">
        <f>IF(AND(B356="hammer 7.26", E356='club records'!$F$30, F356&gt;='club records'!$G$30), "CR", " ")</f>
        <v xml:space="preserve"> </v>
      </c>
      <c r="AI356" s="14" t="str">
        <f>IF(AND(B356="javelin 400", E356='club records'!$F$31, F356&gt;='club records'!$G$31), "CR", " ")</f>
        <v xml:space="preserve"> </v>
      </c>
      <c r="AJ356" s="14" t="str">
        <f>IF(AND(B356="javelin 600", E356='club records'!$F$32, F356&gt;='club records'!$G$32), "CR", " ")</f>
        <v xml:space="preserve"> </v>
      </c>
      <c r="AK356" s="14" t="str">
        <f>IF(AND(B356="javelin 700", E356='club records'!$F$33, F356&gt;='club records'!$G$33), "CR", " ")</f>
        <v xml:space="preserve"> </v>
      </c>
      <c r="AL356" s="14" t="str">
        <f>IF(AND(B356="javelin 800", OR(AND(E356='club records'!$F$34, F356&gt;='club records'!$G$34), AND(E356='club records'!$F$35, F356&gt;='club records'!$G$35))), "CR", " ")</f>
        <v xml:space="preserve"> </v>
      </c>
      <c r="AM356" s="14" t="str">
        <f>IF(AND(B356="shot 3", E356='club records'!$F$36, F356&gt;='club records'!$G$36), "CR", " ")</f>
        <v xml:space="preserve"> </v>
      </c>
      <c r="AN356" s="14" t="str">
        <f>IF(AND(B356="shot 4", E356='club records'!$F$37, F356&gt;='club records'!$G$37), "CR", " ")</f>
        <v xml:space="preserve"> </v>
      </c>
      <c r="AO356" s="14" t="str">
        <f>IF(AND(B356="shot 5", E356='club records'!$F$38, F356&gt;='club records'!$G$38), "CR", " ")</f>
        <v xml:space="preserve"> </v>
      </c>
      <c r="AP356" s="14" t="str">
        <f>IF(AND(B356="shot 6", E356='club records'!$F$39, F356&gt;='club records'!$G$39), "CR", " ")</f>
        <v xml:space="preserve"> </v>
      </c>
      <c r="AQ356" s="14" t="str">
        <f>IF(AND(B356="shot 7.26", E356='club records'!$F$40, F356&gt;='club records'!$G$40), "CR", " ")</f>
        <v xml:space="preserve"> </v>
      </c>
      <c r="AR356" s="14" t="str">
        <f>IF(AND(B356="60H",OR(AND(E356='club records'!$J$1,F356&lt;='club records'!$K$1),AND(E356='club records'!$J$2,F356&lt;='club records'!$K$2),AND(E356='club records'!$J$3,F356&lt;='club records'!$K$3),AND(E356='club records'!$J$4,F356&lt;='club records'!$K$4),AND(E356='club records'!$J$5,F356&lt;='club records'!$K$5))),"CR"," ")</f>
        <v xml:space="preserve"> </v>
      </c>
      <c r="AS356" s="14" t="str">
        <f>IF(AND(B356="75H", AND(E356='club records'!$J$6, F356&lt;='club records'!$K$6)), "CR", " ")</f>
        <v xml:space="preserve"> </v>
      </c>
      <c r="AT356" s="14" t="str">
        <f>IF(AND(B356="80H", AND(E356='club records'!$J$7, F356&lt;='club records'!$K$7)), "CR", " ")</f>
        <v xml:space="preserve"> </v>
      </c>
      <c r="AU356" s="14" t="str">
        <f>IF(AND(B356="100H", AND(E356='club records'!$J$8, F356&lt;='club records'!$K$8)), "CR", " ")</f>
        <v xml:space="preserve"> </v>
      </c>
      <c r="AV356" s="14" t="str">
        <f>IF(AND(B356="110H", OR(AND(E356='club records'!$J$9, F356&lt;='club records'!$K$9), AND(E356='club records'!$J$10, F356&lt;='club records'!$K$10))), "CR", " ")</f>
        <v xml:space="preserve"> </v>
      </c>
      <c r="AW356" s="14" t="str">
        <f>IF(AND(B356="400H", OR(AND(E356='club records'!$J$11, F356&lt;='club records'!$K$11), AND(E356='club records'!$J$12, F356&lt;='club records'!$K$12), AND(E356='club records'!$J$13, F356&lt;='club records'!$K$13), AND(E356='club records'!$J$14, F356&lt;='club records'!$K$14))), "CR", " ")</f>
        <v xml:space="preserve"> </v>
      </c>
      <c r="AX356" s="14" t="str">
        <f>IF(AND(B356="1500SC", AND(E356='club records'!$J$15, F356&lt;='club records'!$K$15)), "CR", " ")</f>
        <v xml:space="preserve"> </v>
      </c>
      <c r="AY356" s="14" t="str">
        <f>IF(AND(B356="2000SC", OR(AND(E356='club records'!$J$17, F356&lt;='club records'!$K$17), AND(E356='club records'!$J$18, F356&lt;='club records'!$K$18))), "CR", " ")</f>
        <v xml:space="preserve"> </v>
      </c>
      <c r="AZ356" s="14" t="str">
        <f>IF(AND(B356="3000SC", OR(AND(E356='club records'!$J$20, F356&lt;='club records'!$K$20), AND(E356='club records'!$J$21, F356&lt;='club records'!$K$21))), "CR", " ")</f>
        <v xml:space="preserve"> </v>
      </c>
      <c r="BA356" s="15" t="str">
        <f>IF(AND(B356="4x100", OR(AND(E356='club records'!$N$1, F356&lt;='club records'!$O$1), AND(E356='club records'!$N$2, F356&lt;='club records'!$O$2), AND(E356='club records'!$N$3, F356&lt;='club records'!$O$3), AND(E356='club records'!$N$4, F356&lt;='club records'!$O$4), AND(E356='club records'!$N$5, F356&lt;='club records'!$O$5))), "CR", " ")</f>
        <v xml:space="preserve"> </v>
      </c>
      <c r="BB356" s="15" t="str">
        <f>IF(AND(B356="4x200", OR(AND(E356='club records'!$N$6, F356&lt;='club records'!$O$6), AND(E356='club records'!$N$7, F356&lt;='club records'!$O$7), AND(E356='club records'!$N$8, F356&lt;='club records'!$O$8), AND(E356='club records'!$N$9, F356&lt;='club records'!$O$9), AND(E356='club records'!$N$10, F356&lt;='club records'!$O$10))), "CR", " ")</f>
        <v xml:space="preserve"> </v>
      </c>
      <c r="BC356" s="15" t="str">
        <f>IF(AND(B356="4x300", AND(E356='club records'!$N$11, F356&lt;='club records'!$O$11)), "CR", " ")</f>
        <v xml:space="preserve"> </v>
      </c>
      <c r="BD356" s="15" t="str">
        <f>IF(AND(B356="4x400", OR(AND(E356='club records'!$N$12, F356&lt;='club records'!$O$12), AND(E356='club records'!$N$13, F356&lt;='club records'!$O$13), AND(E356='club records'!$N$14, F356&lt;='club records'!$O$14), AND(E356='club records'!$N$15, F356&lt;='club records'!$O$15))), "CR", " ")</f>
        <v xml:space="preserve"> </v>
      </c>
      <c r="BE356" s="15" t="str">
        <f>IF(AND(B356="3x800", OR(AND(E356='club records'!$N$16, F356&lt;='club records'!$O$16), AND(E356='club records'!$N$17, F356&lt;='club records'!$O$17), AND(E356='club records'!$N$18, F356&lt;='club records'!$O$18))), "CR", " ")</f>
        <v xml:space="preserve"> </v>
      </c>
      <c r="BF356" s="15" t="str">
        <f>IF(AND(B356="pentathlon", OR(AND(E356='club records'!$N$21, F356&gt;='club records'!$O$21), AND(E356='club records'!$N$22, F356&gt;='club records'!$O$22),AND(E356='club records'!$N$23, F356&gt;='club records'!$O$23),AND(E356='club records'!$N$24, F356&gt;='club records'!$O$24))), "CR", " ")</f>
        <v xml:space="preserve"> </v>
      </c>
      <c r="BG356" s="15" t="str">
        <f>IF(AND(B356="heptathlon", OR(AND(E356='club records'!$N$26, F356&gt;='club records'!$O$26), AND(E356='club records'!$N$27, F356&gt;='club records'!$O$27))), "CR", " ")</f>
        <v xml:space="preserve"> </v>
      </c>
      <c r="BH356" s="15" t="str">
        <f>IF(AND(B356="decathlon", OR(AND(E356='club records'!$N$29, F356&gt;='club records'!$O$29), AND(E356='club records'!$N$30, F356&gt;='club records'!$O$30),AND(E356='club records'!$N$31, F356&gt;='club records'!$O$31))), "CR", " ")</f>
        <v xml:space="preserve"> </v>
      </c>
    </row>
    <row r="357" spans="1:64" ht="14.5" x14ac:dyDescent="0.35">
      <c r="A357" s="1" t="str">
        <f t="shared" si="35"/>
        <v>U20</v>
      </c>
      <c r="B357" s="2" t="s">
        <v>180</v>
      </c>
      <c r="C357" s="1" t="s">
        <v>171</v>
      </c>
      <c r="D357" s="1" t="s">
        <v>172</v>
      </c>
      <c r="E357" s="19" t="s">
        <v>12</v>
      </c>
      <c r="F357" s="21">
        <v>42.6</v>
      </c>
      <c r="G357" s="27">
        <v>43611</v>
      </c>
      <c r="H357" s="1" t="s">
        <v>332</v>
      </c>
      <c r="I357" s="1" t="s">
        <v>369</v>
      </c>
      <c r="J357" s="15" t="str">
        <f t="shared" si="36"/>
        <v/>
      </c>
      <c r="K357" s="15" t="str">
        <f>IF(AND(B357=100, OR(AND(E357='club records'!$B$6, F357&lt;='club records'!$C$6), AND(E357='club records'!$B$7, F357&lt;='club records'!$C$7), AND(E357='club records'!$B$8, F357&lt;='club records'!$C$8), AND(E357='club records'!$B$9, F357&lt;='club records'!$C$9), AND(E357='club records'!$B$10, F357&lt;='club records'!$C$10))), "CR", " ")</f>
        <v xml:space="preserve"> </v>
      </c>
      <c r="L357" s="15" t="str">
        <f>IF(AND(B357=200, OR(AND(E357='club records'!$B$11, F357&lt;='club records'!$C$11), AND(E357='club records'!$B$12, F357&lt;='club records'!$C$12), AND(E357='club records'!$B$13, F357&lt;='club records'!$C$13), AND(E357='club records'!$B$14, F357&lt;='club records'!$C$14), AND(E357='club records'!$B$15, F357&lt;='club records'!$C$15))), "CR", " ")</f>
        <v xml:space="preserve"> </v>
      </c>
      <c r="M357" s="15" t="str">
        <f>IF(AND(B357=300, OR(AND(E357='club records'!$B$16, F357&lt;='club records'!$C$16), AND(E357='club records'!$B$17, F357&lt;='club records'!$C$17))), "CR", " ")</f>
        <v xml:space="preserve"> </v>
      </c>
      <c r="N357" s="15" t="str">
        <f>IF(AND(B357=400, OR(AND(E357='club records'!$B$18, F357&lt;='club records'!$C$18), AND(E357='club records'!$B$19, F357&lt;='club records'!$C$19), AND(E357='club records'!$B$20, F357&lt;='club records'!$C$20), AND(E357='club records'!$B$21, F357&lt;='club records'!$C$21))), "CR", " ")</f>
        <v xml:space="preserve"> </v>
      </c>
      <c r="O357" s="15" t="str">
        <f>IF(AND(B357=800, OR(AND(E357='club records'!$B$22, F357&lt;='club records'!$C$22), AND(E357='club records'!$B$23, F357&lt;='club records'!$C$23), AND(E357='club records'!$B$24, F357&lt;='club records'!$C$24), AND(E357='club records'!$B$25, F357&lt;='club records'!$C$25), AND(E357='club records'!$B$26, F357&lt;='club records'!$C$26))), "CR", " ")</f>
        <v xml:space="preserve"> </v>
      </c>
      <c r="P357" s="15" t="str">
        <f>IF(AND(B357=1000, OR(AND(E357='club records'!$B$27, F357&lt;='club records'!$C$27), AND(E357='club records'!$B$28, F357&lt;='club records'!$C$28))), "CR", " ")</f>
        <v xml:space="preserve"> </v>
      </c>
      <c r="Q357" s="15" t="str">
        <f>IF(AND(B357=1500, OR(AND(E357='club records'!$B$29, F357&lt;='club records'!$C$29), AND(E357='club records'!$B$30, F357&lt;='club records'!$C$30), AND(E357='club records'!$B$31, F357&lt;='club records'!$C$31), AND(E357='club records'!$B$32, F357&lt;='club records'!$C$32), AND(E357='club records'!$B$33, F357&lt;='club records'!$C$33))), "CR", " ")</f>
        <v xml:space="preserve"> </v>
      </c>
      <c r="R357" s="15" t="str">
        <f>IF(AND(B357="1600 (Mile)",OR(AND(E357='club records'!$B$34,F357&lt;='club records'!$C$34),AND(E357='club records'!$B$35,F357&lt;='club records'!$C$35),AND(E357='club records'!$B$36,F357&lt;='club records'!$C$36),AND(E357='club records'!$B$37,F357&lt;='club records'!$C$37))),"CR"," ")</f>
        <v xml:space="preserve"> </v>
      </c>
      <c r="S357" s="15" t="str">
        <f>IF(AND(B357=3000, OR(AND(E357='club records'!$B$38, F357&lt;='club records'!$C$38), AND(E357='club records'!$B$39, F357&lt;='club records'!$C$39), AND(E357='club records'!$B$40, F357&lt;='club records'!$C$40), AND(E357='club records'!$B$41, F357&lt;='club records'!$C$41))), "CR", " ")</f>
        <v xml:space="preserve"> </v>
      </c>
      <c r="T357" s="15" t="str">
        <f>IF(AND(B357=5000, OR(AND(E357='club records'!$B$42, F357&lt;='club records'!$C$42), AND(E357='club records'!$B$43, F357&lt;='club records'!$C$43))), "CR", " ")</f>
        <v xml:space="preserve"> </v>
      </c>
      <c r="U357" s="14" t="str">
        <f>IF(AND(B357=10000, OR(AND(E357='club records'!$B$44, F357&lt;='club records'!$C$44), AND(E357='club records'!$B$45, F357&lt;='club records'!$C$45))), "CR", " ")</f>
        <v xml:space="preserve"> </v>
      </c>
      <c r="V357" s="14" t="str">
        <f>IF(AND(B357="high jump", OR(AND(E357='club records'!$F$1, F357&gt;='club records'!$G$1), AND(E357='club records'!$F$2, F357&gt;='club records'!$G$2), AND(E357='club records'!$F$3, F357&gt;='club records'!$G$3), AND(E357='club records'!$F$4, F357&gt;='club records'!$G$4), AND(E357='club records'!$F$5, F357&gt;='club records'!$G$5))), "CR", " ")</f>
        <v xml:space="preserve"> </v>
      </c>
      <c r="W357" s="14" t="str">
        <f>IF(AND(B357="long jump", OR(AND(E357='club records'!$F$6, F357&gt;='club records'!$G$6), AND(E357='club records'!$F$7, F357&gt;='club records'!$G$7), AND(E357='club records'!$F$8, F357&gt;='club records'!$G$8), AND(E357='club records'!$F$9, F357&gt;='club records'!$G$9), AND(E357='club records'!$F$10, F357&gt;='club records'!$G$10))), "CR", " ")</f>
        <v xml:space="preserve"> </v>
      </c>
      <c r="X357" s="14" t="str">
        <f>IF(AND(B357="triple jump", OR(AND(E357='club records'!$F$11, F357&gt;='club records'!$G$11), AND(E357='club records'!$F$12, F357&gt;='club records'!$G$12), AND(E357='club records'!$F$13, F357&gt;='club records'!$G$13), AND(E357='club records'!$F$14, F357&gt;='club records'!$G$14), AND(E357='club records'!$F$15, F357&gt;='club records'!$G$15))), "CR", " ")</f>
        <v xml:space="preserve"> </v>
      </c>
      <c r="Y357" s="14" t="str">
        <f>IF(AND(B357="pole vault", OR(AND(E357='club records'!$F$16, F357&gt;='club records'!$G$16), AND(E357='club records'!$F$17, F357&gt;='club records'!$G$17), AND(E357='club records'!$F$18, F357&gt;='club records'!$G$18), AND(E357='club records'!$F$19, F357&gt;='club records'!$G$19), AND(E357='club records'!$F$20, F357&gt;='club records'!$G$20))), "CR", " ")</f>
        <v xml:space="preserve"> </v>
      </c>
      <c r="Z357" s="14" t="str">
        <f>IF(AND(B357="discus 1", E357='club records'!$F$21, F357&gt;='club records'!$G$21), "CR", " ")</f>
        <v xml:space="preserve"> </v>
      </c>
      <c r="AA357" s="14" t="str">
        <f>IF(AND(B357="discus 1.25", E357='club records'!$F$22, F357&gt;='club records'!$G$22), "CR", " ")</f>
        <v xml:space="preserve"> </v>
      </c>
      <c r="AB357" s="14" t="str">
        <f>IF(AND(B357="discus 1.5", E357='club records'!$F$23, F357&gt;='club records'!$G$23), "CR", " ")</f>
        <v xml:space="preserve"> </v>
      </c>
      <c r="AC357" s="14" t="str">
        <f>IF(AND(B357="discus 1.75", E357='club records'!$F$24, F357&gt;='club records'!$G$24), "CR", " ")</f>
        <v xml:space="preserve"> </v>
      </c>
      <c r="AD357" s="14" t="str">
        <f>IF(AND(B357="discus 2", E357='club records'!$F$25, F357&gt;='club records'!$G$25), "CR", " ")</f>
        <v xml:space="preserve"> </v>
      </c>
      <c r="AE357" s="14" t="str">
        <f>IF(AND(B357="hammer 4", E357='club records'!$F$27, F357&gt;='club records'!$G$27), "CR", " ")</f>
        <v xml:space="preserve"> </v>
      </c>
      <c r="AF357" s="14" t="str">
        <f>IF(AND(B357="hammer 5", E357='club records'!$F$28, F357&gt;='club records'!$G$28), "CR", " ")</f>
        <v xml:space="preserve"> </v>
      </c>
      <c r="AG357" s="14" t="str">
        <f>IF(AND(B357="hammer 6", E357='club records'!$F$29, F357&gt;='club records'!$G$29), "CR", " ")</f>
        <v xml:space="preserve"> </v>
      </c>
      <c r="AH357" s="14" t="str">
        <f>IF(AND(B357="hammer 7.26", E357='club records'!$F$30, F357&gt;='club records'!$G$30), "CR", " ")</f>
        <v xml:space="preserve"> </v>
      </c>
      <c r="AI357" s="14" t="str">
        <f>IF(AND(B357="javelin 400", E357='club records'!$F$31, F357&gt;='club records'!$G$31), "CR", " ")</f>
        <v xml:space="preserve"> </v>
      </c>
      <c r="AJ357" s="14" t="str">
        <f>IF(AND(B357="javelin 600", E357='club records'!$F$32, F357&gt;='club records'!$G$32), "CR", " ")</f>
        <v xml:space="preserve"> </v>
      </c>
      <c r="AK357" s="14" t="str">
        <f>IF(AND(B357="javelin 700", E357='club records'!$F$33, F357&gt;='club records'!$G$33), "CR", " ")</f>
        <v xml:space="preserve"> </v>
      </c>
      <c r="AL357" s="14" t="str">
        <f>IF(AND(B357="javelin 800", OR(AND(E357='club records'!$F$34, F357&gt;='club records'!$G$34), AND(E357='club records'!$F$35, F357&gt;='club records'!$G$35))), "CR", " ")</f>
        <v xml:space="preserve"> </v>
      </c>
      <c r="AM357" s="14" t="str">
        <f>IF(AND(B357="shot 3", E357='club records'!$F$36, F357&gt;='club records'!$G$36), "CR", " ")</f>
        <v xml:space="preserve"> </v>
      </c>
      <c r="AN357" s="14" t="str">
        <f>IF(AND(B357="shot 4", E357='club records'!$F$37, F357&gt;='club records'!$G$37), "CR", " ")</f>
        <v xml:space="preserve"> </v>
      </c>
      <c r="AO357" s="14" t="str">
        <f>IF(AND(B357="shot 5", E357='club records'!$F$38, F357&gt;='club records'!$G$38), "CR", " ")</f>
        <v xml:space="preserve"> </v>
      </c>
      <c r="AP357" s="14" t="str">
        <f>IF(AND(B357="shot 6", E357='club records'!$F$39, F357&gt;='club records'!$G$39), "CR", " ")</f>
        <v xml:space="preserve"> </v>
      </c>
      <c r="AQ357" s="14" t="str">
        <f>IF(AND(B357="shot 7.26", E357='club records'!$F$40, F357&gt;='club records'!$G$40), "CR", " ")</f>
        <v xml:space="preserve"> </v>
      </c>
      <c r="AR357" s="14" t="str">
        <f>IF(AND(B357="60H",OR(AND(E357='club records'!$J$1,F357&lt;='club records'!$K$1),AND(E357='club records'!$J$2,F357&lt;='club records'!$K$2),AND(E357='club records'!$J$3,F357&lt;='club records'!$K$3),AND(E357='club records'!$J$4,F357&lt;='club records'!$K$4),AND(E357='club records'!$J$5,F357&lt;='club records'!$K$5))),"CR"," ")</f>
        <v xml:space="preserve"> </v>
      </c>
      <c r="AS357" s="14" t="str">
        <f>IF(AND(B357="75H", AND(E357='club records'!$J$6, F357&lt;='club records'!$K$6)), "CR", " ")</f>
        <v xml:space="preserve"> </v>
      </c>
      <c r="AT357" s="14" t="str">
        <f>IF(AND(B357="80H", AND(E357='club records'!$J$7, F357&lt;='club records'!$K$7)), "CR", " ")</f>
        <v xml:space="preserve"> </v>
      </c>
      <c r="AU357" s="14" t="str">
        <f>IF(AND(B357="100H", AND(E357='club records'!$J$8, F357&lt;='club records'!$K$8)), "CR", " ")</f>
        <v xml:space="preserve"> </v>
      </c>
      <c r="AV357" s="14" t="str">
        <f>IF(AND(B357="110H", OR(AND(E357='club records'!$J$9, F357&lt;='club records'!$K$9), AND(E357='club records'!$J$10, F357&lt;='club records'!$K$10))), "CR", " ")</f>
        <v xml:space="preserve"> </v>
      </c>
      <c r="AW357" s="14" t="str">
        <f>IF(AND(B357="400H", OR(AND(E357='club records'!$J$11, F357&lt;='club records'!$K$11), AND(E357='club records'!$J$12, F357&lt;='club records'!$K$12), AND(E357='club records'!$J$13, F357&lt;='club records'!$K$13), AND(E357='club records'!$J$14, F357&lt;='club records'!$K$14))), "CR", " ")</f>
        <v xml:space="preserve"> </v>
      </c>
      <c r="AX357" s="14" t="str">
        <f>IF(AND(B357="1500SC", AND(E357='club records'!$J$15, F357&lt;='club records'!$K$15)), "CR", " ")</f>
        <v xml:space="preserve"> </v>
      </c>
      <c r="AY357" s="14" t="str">
        <f>IF(AND(B357="2000SC", OR(AND(E357='club records'!$J$17, F357&lt;='club records'!$K$17), AND(E357='club records'!$J$18, F357&lt;='club records'!$K$18))), "CR", " ")</f>
        <v xml:space="preserve"> </v>
      </c>
      <c r="AZ357" s="14" t="str">
        <f>IF(AND(B357="3000SC", OR(AND(E357='club records'!$J$20, F357&lt;='club records'!$K$20), AND(E357='club records'!$J$21, F357&lt;='club records'!$K$21))), "CR", " ")</f>
        <v xml:space="preserve"> </v>
      </c>
      <c r="BA357" s="15" t="str">
        <f>IF(AND(B357="4x100", OR(AND(E357='club records'!$N$1, F357&lt;='club records'!$O$1), AND(E357='club records'!$N$2, F357&lt;='club records'!$O$2), AND(E357='club records'!$N$3, F357&lt;='club records'!$O$3), AND(E357='club records'!$N$4, F357&lt;='club records'!$O$4), AND(E357='club records'!$N$5, F357&lt;='club records'!$O$5))), "CR", " ")</f>
        <v xml:space="preserve"> </v>
      </c>
      <c r="BB357" s="15" t="str">
        <f>IF(AND(B357="4x200", OR(AND(E357='club records'!$N$6, F357&lt;='club records'!$O$6), AND(E357='club records'!$N$7, F357&lt;='club records'!$O$7), AND(E357='club records'!$N$8, F357&lt;='club records'!$O$8), AND(E357='club records'!$N$9, F357&lt;='club records'!$O$9), AND(E357='club records'!$N$10, F357&lt;='club records'!$O$10))), "CR", " ")</f>
        <v xml:space="preserve"> </v>
      </c>
      <c r="BC357" s="15" t="str">
        <f>IF(AND(B357="4x300", AND(E357='club records'!$N$11, F357&lt;='club records'!$O$11)), "CR", " ")</f>
        <v xml:space="preserve"> </v>
      </c>
      <c r="BD357" s="15" t="str">
        <f>IF(AND(B357="4x400", OR(AND(E357='club records'!$N$12, F357&lt;='club records'!$O$12), AND(E357='club records'!$N$13, F357&lt;='club records'!$O$13), AND(E357='club records'!$N$14, F357&lt;='club records'!$O$14), AND(E357='club records'!$N$15, F357&lt;='club records'!$O$15))), "CR", " ")</f>
        <v xml:space="preserve"> </v>
      </c>
      <c r="BE357" s="15" t="str">
        <f>IF(AND(B357="3x800", OR(AND(E357='club records'!$N$16, F357&lt;='club records'!$O$16), AND(E357='club records'!$N$17, F357&lt;='club records'!$O$17), AND(E357='club records'!$N$18, F357&lt;='club records'!$O$18))), "CR", " ")</f>
        <v xml:space="preserve"> </v>
      </c>
      <c r="BF357" s="15" t="str">
        <f>IF(AND(B357="pentathlon", OR(AND(E357='club records'!$N$21, F357&gt;='club records'!$O$21), AND(E357='club records'!$N$22, F357&gt;='club records'!$O$22),AND(E357='club records'!$N$23, F357&gt;='club records'!$O$23),AND(E357='club records'!$N$24, F357&gt;='club records'!$O$24))), "CR", " ")</f>
        <v xml:space="preserve"> </v>
      </c>
      <c r="BG357" s="15" t="str">
        <f>IF(AND(B357="heptathlon", OR(AND(E357='club records'!$N$26, F357&gt;='club records'!$O$26), AND(E357='club records'!$N$27, F357&gt;='club records'!$O$27))), "CR", " ")</f>
        <v xml:space="preserve"> </v>
      </c>
      <c r="BH357" s="15" t="str">
        <f>IF(AND(B357="decathlon", OR(AND(E357='club records'!$N$29, F357&gt;='club records'!$O$29), AND(E357='club records'!$N$30, F357&gt;='club records'!$O$30),AND(E357='club records'!$N$31, F357&gt;='club records'!$O$31))), "CR", " ")</f>
        <v xml:space="preserve"> </v>
      </c>
    </row>
    <row r="358" spans="1:64" ht="14.5" x14ac:dyDescent="0.35">
      <c r="A358" s="1" t="str">
        <f t="shared" si="35"/>
        <v>U20</v>
      </c>
      <c r="B358" s="2" t="s">
        <v>7</v>
      </c>
      <c r="C358" s="1" t="s">
        <v>59</v>
      </c>
      <c r="D358" s="1" t="s">
        <v>60</v>
      </c>
      <c r="E358" s="19" t="s">
        <v>12</v>
      </c>
      <c r="F358" s="20">
        <v>6.78</v>
      </c>
      <c r="G358" s="26">
        <v>43623</v>
      </c>
      <c r="H358" s="1" t="s">
        <v>313</v>
      </c>
      <c r="I358" s="1" t="s">
        <v>408</v>
      </c>
      <c r="J358" s="15" t="str">
        <f t="shared" si="36"/>
        <v/>
      </c>
      <c r="K358" s="15" t="str">
        <f>IF(AND(B358=100, OR(AND(E358='club records'!$B$6, F358&lt;='club records'!$C$6), AND(E358='club records'!$B$7, F358&lt;='club records'!$C$7), AND(E358='club records'!$B$8, F358&lt;='club records'!$C$8), AND(E358='club records'!$B$9, F358&lt;='club records'!$C$9), AND(E358='club records'!$B$10, F358&lt;='club records'!$C$10))), "CR", " ")</f>
        <v xml:space="preserve"> </v>
      </c>
      <c r="L358" s="15" t="str">
        <f>IF(AND(B358=200, OR(AND(E358='club records'!$B$11, F358&lt;='club records'!$C$11), AND(E358='club records'!$B$12, F358&lt;='club records'!$C$12), AND(E358='club records'!$B$13, F358&lt;='club records'!$C$13), AND(E358='club records'!$B$14, F358&lt;='club records'!$C$14), AND(E358='club records'!$B$15, F358&lt;='club records'!$C$15))), "CR", " ")</f>
        <v xml:space="preserve"> </v>
      </c>
      <c r="M358" s="15" t="str">
        <f>IF(AND(B358=300, OR(AND(E358='club records'!$B$16, F358&lt;='club records'!$C$16), AND(E358='club records'!$B$17, F358&lt;='club records'!$C$17))), "CR", " ")</f>
        <v xml:space="preserve"> </v>
      </c>
      <c r="N358" s="15" t="str">
        <f>IF(AND(B358=400, OR(AND(E358='club records'!$B$18, F358&lt;='club records'!$C$18), AND(E358='club records'!$B$19, F358&lt;='club records'!$C$19), AND(E358='club records'!$B$20, F358&lt;='club records'!$C$20), AND(E358='club records'!$B$21, F358&lt;='club records'!$C$21))), "CR", " ")</f>
        <v xml:space="preserve"> </v>
      </c>
      <c r="O358" s="15" t="str">
        <f>IF(AND(B358=800, OR(AND(E358='club records'!$B$22, F358&lt;='club records'!$C$22), AND(E358='club records'!$B$23, F358&lt;='club records'!$C$23), AND(E358='club records'!$B$24, F358&lt;='club records'!$C$24), AND(E358='club records'!$B$25, F358&lt;='club records'!$C$25), AND(E358='club records'!$B$26, F358&lt;='club records'!$C$26))), "CR", " ")</f>
        <v xml:space="preserve"> </v>
      </c>
      <c r="P358" s="15" t="str">
        <f>IF(AND(B358=1000, OR(AND(E358='club records'!$B$27, F358&lt;='club records'!$C$27), AND(E358='club records'!$B$28, F358&lt;='club records'!$C$28))), "CR", " ")</f>
        <v xml:space="preserve"> </v>
      </c>
      <c r="Q358" s="15" t="str">
        <f>IF(AND(B358=1500, OR(AND(E358='club records'!$B$29, F358&lt;='club records'!$C$29), AND(E358='club records'!$B$30, F358&lt;='club records'!$C$30), AND(E358='club records'!$B$31, F358&lt;='club records'!$C$31), AND(E358='club records'!$B$32, F358&lt;='club records'!$C$32), AND(E358='club records'!$B$33, F358&lt;='club records'!$C$33))), "CR", " ")</f>
        <v xml:space="preserve"> </v>
      </c>
      <c r="R358" s="15" t="str">
        <f>IF(AND(B358="1600 (Mile)",OR(AND(E358='club records'!$B$34,F358&lt;='club records'!$C$34),AND(E358='club records'!$B$35,F358&lt;='club records'!$C$35),AND(E358='club records'!$B$36,F358&lt;='club records'!$C$36),AND(E358='club records'!$B$37,F358&lt;='club records'!$C$37))),"CR"," ")</f>
        <v xml:space="preserve"> </v>
      </c>
      <c r="S358" s="15" t="str">
        <f>IF(AND(B358=3000, OR(AND(E358='club records'!$B$38, F358&lt;='club records'!$C$38), AND(E358='club records'!$B$39, F358&lt;='club records'!$C$39), AND(E358='club records'!$B$40, F358&lt;='club records'!$C$40), AND(E358='club records'!$B$41, F358&lt;='club records'!$C$41))), "CR", " ")</f>
        <v xml:space="preserve"> </v>
      </c>
      <c r="T358" s="15" t="str">
        <f>IF(AND(B358=5000, OR(AND(E358='club records'!$B$42, F358&lt;='club records'!$C$42), AND(E358='club records'!$B$43, F358&lt;='club records'!$C$43))), "CR", " ")</f>
        <v xml:space="preserve"> </v>
      </c>
      <c r="U358" s="14" t="str">
        <f>IF(AND(B358=10000, OR(AND(E358='club records'!$B$44, F358&lt;='club records'!$C$44), AND(E358='club records'!$B$45, F358&lt;='club records'!$C$45))), "CR", " ")</f>
        <v xml:space="preserve"> </v>
      </c>
      <c r="V358" s="14" t="str">
        <f>IF(AND(B358="high jump", OR(AND(E358='club records'!$F$1, F358&gt;='club records'!$G$1), AND(E358='club records'!$F$2, F358&gt;='club records'!$G$2), AND(E358='club records'!$F$3, F358&gt;='club records'!$G$3), AND(E358='club records'!$F$4, F358&gt;='club records'!$G$4), AND(E358='club records'!$F$5, F358&gt;='club records'!$G$5))), "CR", " ")</f>
        <v xml:space="preserve"> </v>
      </c>
      <c r="W358" s="14" t="str">
        <f>IF(AND(B358="long jump", OR(AND(E358='club records'!$F$6, F358&gt;='club records'!$G$6), AND(E358='club records'!$F$7, F358&gt;='club records'!$G$7), AND(E358='club records'!$F$8, F358&gt;='club records'!$G$8), AND(E358='club records'!$F$9, F358&gt;='club records'!$G$9), AND(E358='club records'!$F$10, F358&gt;='club records'!$G$10))), "CR", " ")</f>
        <v xml:space="preserve"> </v>
      </c>
      <c r="X358" s="14" t="str">
        <f>IF(AND(B358="triple jump", OR(AND(E358='club records'!$F$11, F358&gt;='club records'!$G$11), AND(E358='club records'!$F$12, F358&gt;='club records'!$G$12), AND(E358='club records'!$F$13, F358&gt;='club records'!$G$13), AND(E358='club records'!$F$14, F358&gt;='club records'!$G$14), AND(E358='club records'!$F$15, F358&gt;='club records'!$G$15))), "CR", " ")</f>
        <v xml:space="preserve"> </v>
      </c>
      <c r="Y358" s="14" t="str">
        <f>IF(AND(B358="pole vault", OR(AND(E358='club records'!$F$16, F358&gt;='club records'!$G$16), AND(E358='club records'!$F$17, F358&gt;='club records'!$G$17), AND(E358='club records'!$F$18, F358&gt;='club records'!$G$18), AND(E358='club records'!$F$19, F358&gt;='club records'!$G$19), AND(E358='club records'!$F$20, F358&gt;='club records'!$G$20))), "CR", " ")</f>
        <v xml:space="preserve"> </v>
      </c>
      <c r="Z358" s="14" t="str">
        <f>IF(AND(B358="discus 1", E358='club records'!$F$21, F358&gt;='club records'!$G$21), "CR", " ")</f>
        <v xml:space="preserve"> </v>
      </c>
      <c r="AA358" s="14" t="str">
        <f>IF(AND(B358="discus 1.25", E358='club records'!$F$22, F358&gt;='club records'!$G$22), "CR", " ")</f>
        <v xml:space="preserve"> </v>
      </c>
      <c r="AB358" s="14" t="str">
        <f>IF(AND(B358="discus 1.5", E358='club records'!$F$23, F358&gt;='club records'!$G$23), "CR", " ")</f>
        <v xml:space="preserve"> </v>
      </c>
      <c r="AC358" s="14" t="str">
        <f>IF(AND(B358="discus 1.75", E358='club records'!$F$24, F358&gt;='club records'!$G$24), "CR", " ")</f>
        <v xml:space="preserve"> </v>
      </c>
      <c r="AD358" s="14" t="str">
        <f>IF(AND(B358="discus 2", E358='club records'!$F$25, F358&gt;='club records'!$G$25), "CR", " ")</f>
        <v xml:space="preserve"> </v>
      </c>
      <c r="AE358" s="14" t="str">
        <f>IF(AND(B358="hammer 4", E358='club records'!$F$27, F358&gt;='club records'!$G$27), "CR", " ")</f>
        <v xml:space="preserve"> </v>
      </c>
      <c r="AF358" s="14" t="str">
        <f>IF(AND(B358="hammer 5", E358='club records'!$F$28, F358&gt;='club records'!$G$28), "CR", " ")</f>
        <v xml:space="preserve"> </v>
      </c>
      <c r="AG358" s="14" t="str">
        <f>IF(AND(B358="hammer 6", E358='club records'!$F$29, F358&gt;='club records'!$G$29), "CR", " ")</f>
        <v xml:space="preserve"> </v>
      </c>
      <c r="AH358" s="14" t="str">
        <f>IF(AND(B358="hammer 7.26", E358='club records'!$F$30, F358&gt;='club records'!$G$30), "CR", " ")</f>
        <v xml:space="preserve"> </v>
      </c>
      <c r="AI358" s="14" t="str">
        <f>IF(AND(B358="javelin 400", E358='club records'!$F$31, F358&gt;='club records'!$G$31), "CR", " ")</f>
        <v xml:space="preserve"> </v>
      </c>
      <c r="AJ358" s="14" t="str">
        <f>IF(AND(B358="javelin 600", E358='club records'!$F$32, F358&gt;='club records'!$G$32), "CR", " ")</f>
        <v xml:space="preserve"> </v>
      </c>
      <c r="AK358" s="14" t="str">
        <f>IF(AND(B358="javelin 700", E358='club records'!$F$33, F358&gt;='club records'!$G$33), "CR", " ")</f>
        <v xml:space="preserve"> </v>
      </c>
      <c r="AL358" s="14" t="str">
        <f>IF(AND(B358="javelin 800", OR(AND(E358='club records'!$F$34, F358&gt;='club records'!$G$34), AND(E358='club records'!$F$35, F358&gt;='club records'!$G$35))), "CR", " ")</f>
        <v xml:space="preserve"> </v>
      </c>
      <c r="AM358" s="14" t="str">
        <f>IF(AND(B358="shot 3", E358='club records'!$F$36, F358&gt;='club records'!$G$36), "CR", " ")</f>
        <v xml:space="preserve"> </v>
      </c>
      <c r="AN358" s="14" t="str">
        <f>IF(AND(B358="shot 4", E358='club records'!$F$37, F358&gt;='club records'!$G$37), "CR", " ")</f>
        <v xml:space="preserve"> </v>
      </c>
      <c r="AO358" s="14" t="str">
        <f>IF(AND(B358="shot 5", E358='club records'!$F$38, F358&gt;='club records'!$G$38), "CR", " ")</f>
        <v xml:space="preserve"> </v>
      </c>
      <c r="AP358" s="14" t="str">
        <f>IF(AND(B358="shot 6", E358='club records'!$F$39, F358&gt;='club records'!$G$39), "CR", " ")</f>
        <v xml:space="preserve"> </v>
      </c>
      <c r="AQ358" s="14" t="str">
        <f>IF(AND(B358="shot 7.26", E358='club records'!$F$40, F358&gt;='club records'!$G$40), "CR", " ")</f>
        <v xml:space="preserve"> </v>
      </c>
      <c r="AR358" s="14" t="str">
        <f>IF(AND(B358="60H",OR(AND(E358='club records'!$J$1,F358&lt;='club records'!$K$1),AND(E358='club records'!$J$2,F358&lt;='club records'!$K$2),AND(E358='club records'!$J$3,F358&lt;='club records'!$K$3),AND(E358='club records'!$J$4,F358&lt;='club records'!$K$4),AND(E358='club records'!$J$5,F358&lt;='club records'!$K$5))),"CR"," ")</f>
        <v xml:space="preserve"> </v>
      </c>
      <c r="AS358" s="14" t="str">
        <f>IF(AND(B358="75H", AND(E358='club records'!$J$6, F358&lt;='club records'!$K$6)), "CR", " ")</f>
        <v xml:space="preserve"> </v>
      </c>
      <c r="AT358" s="14" t="str">
        <f>IF(AND(B358="80H", AND(E358='club records'!$J$7, F358&lt;='club records'!$K$7)), "CR", " ")</f>
        <v xml:space="preserve"> </v>
      </c>
      <c r="AU358" s="14" t="str">
        <f>IF(AND(B358="100H", AND(E358='club records'!$J$8, F358&lt;='club records'!$K$8)), "CR", " ")</f>
        <v xml:space="preserve"> </v>
      </c>
      <c r="AV358" s="14" t="str">
        <f>IF(AND(B358="110H", OR(AND(E358='club records'!$J$9, F358&lt;='club records'!$K$9), AND(E358='club records'!$J$10, F358&lt;='club records'!$K$10))), "CR", " ")</f>
        <v xml:space="preserve"> </v>
      </c>
      <c r="AW358" s="14" t="str">
        <f>IF(AND(B358="400H", OR(AND(E358='club records'!$J$11, F358&lt;='club records'!$K$11), AND(E358='club records'!$J$12, F358&lt;='club records'!$K$12), AND(E358='club records'!$J$13, F358&lt;='club records'!$K$13), AND(E358='club records'!$J$14, F358&lt;='club records'!$K$14))), "CR", " ")</f>
        <v xml:space="preserve"> </v>
      </c>
      <c r="AX358" s="14" t="str">
        <f>IF(AND(B358="1500SC", AND(E358='club records'!$J$15, F358&lt;='club records'!$K$15)), "CR", " ")</f>
        <v xml:space="preserve"> </v>
      </c>
      <c r="AY358" s="14" t="str">
        <f>IF(AND(B358="2000SC", OR(AND(E358='club records'!$J$17, F358&lt;='club records'!$K$17), AND(E358='club records'!$J$18, F358&lt;='club records'!$K$18))), "CR", " ")</f>
        <v xml:space="preserve"> </v>
      </c>
      <c r="AZ358" s="14" t="str">
        <f>IF(AND(B358="3000SC", OR(AND(E358='club records'!$J$20, F358&lt;='club records'!$K$20), AND(E358='club records'!$J$21, F358&lt;='club records'!$K$21))), "CR", " ")</f>
        <v xml:space="preserve"> </v>
      </c>
      <c r="BA358" s="15" t="str">
        <f>IF(AND(B358="4x100", OR(AND(E358='club records'!$N$1, F358&lt;='club records'!$O$1), AND(E358='club records'!$N$2, F358&lt;='club records'!$O$2), AND(E358='club records'!$N$3, F358&lt;='club records'!$O$3), AND(E358='club records'!$N$4, F358&lt;='club records'!$O$4), AND(E358='club records'!$N$5, F358&lt;='club records'!$O$5))), "CR", " ")</f>
        <v xml:space="preserve"> </v>
      </c>
      <c r="BB358" s="15" t="str">
        <f>IF(AND(B358="4x200", OR(AND(E358='club records'!$N$6, F358&lt;='club records'!$O$6), AND(E358='club records'!$N$7, F358&lt;='club records'!$O$7), AND(E358='club records'!$N$8, F358&lt;='club records'!$O$8), AND(E358='club records'!$N$9, F358&lt;='club records'!$O$9), AND(E358='club records'!$N$10, F358&lt;='club records'!$O$10))), "CR", " ")</f>
        <v xml:space="preserve"> </v>
      </c>
      <c r="BC358" s="15" t="str">
        <f>IF(AND(B358="4x300", AND(E358='club records'!$N$11, F358&lt;='club records'!$O$11)), "CR", " ")</f>
        <v xml:space="preserve"> </v>
      </c>
      <c r="BD358" s="15" t="str">
        <f>IF(AND(B358="4x400", OR(AND(E358='club records'!$N$12, F358&lt;='club records'!$O$12), AND(E358='club records'!$N$13, F358&lt;='club records'!$O$13), AND(E358='club records'!$N$14, F358&lt;='club records'!$O$14), AND(E358='club records'!$N$15, F358&lt;='club records'!$O$15))), "CR", " ")</f>
        <v xml:space="preserve"> </v>
      </c>
      <c r="BE358" s="15" t="str">
        <f>IF(AND(B358="3x800", OR(AND(E358='club records'!$N$16, F358&lt;='club records'!$O$16), AND(E358='club records'!$N$17, F358&lt;='club records'!$O$17), AND(E358='club records'!$N$18, F358&lt;='club records'!$O$18))), "CR", " ")</f>
        <v xml:space="preserve"> </v>
      </c>
      <c r="BF358" s="15" t="str">
        <f>IF(AND(B358="pentathlon", OR(AND(E358='club records'!$N$21, F358&gt;='club records'!$O$21), AND(E358='club records'!$N$22, F358&gt;='club records'!$O$22),AND(E358='club records'!$N$23, F358&gt;='club records'!$O$23),AND(E358='club records'!$N$24, F358&gt;='club records'!$O$24))), "CR", " ")</f>
        <v xml:space="preserve"> </v>
      </c>
      <c r="BG358" s="15" t="str">
        <f>IF(AND(B358="heptathlon", OR(AND(E358='club records'!$N$26, F358&gt;='club records'!$O$26), AND(E358='club records'!$N$27, F358&gt;='club records'!$O$27))), "CR", " ")</f>
        <v xml:space="preserve"> </v>
      </c>
      <c r="BH358" s="15" t="str">
        <f>IF(AND(B358="decathlon", OR(AND(E358='club records'!$N$29, F358&gt;='club records'!$O$29), AND(E358='club records'!$N$30, F358&gt;='club records'!$O$30),AND(E358='club records'!$N$31, F358&gt;='club records'!$O$31))), "CR", " ")</f>
        <v xml:space="preserve"> </v>
      </c>
    </row>
    <row r="359" spans="1:64" ht="14.5" x14ac:dyDescent="0.35">
      <c r="A359" s="1" t="str">
        <f t="shared" si="35"/>
        <v>U20</v>
      </c>
      <c r="B359" s="2" t="s">
        <v>7</v>
      </c>
      <c r="C359" s="1" t="s">
        <v>54</v>
      </c>
      <c r="D359" s="1" t="s">
        <v>24</v>
      </c>
      <c r="E359" s="19" t="s">
        <v>12</v>
      </c>
      <c r="F359" s="21">
        <v>6.8</v>
      </c>
      <c r="G359" s="26">
        <v>43674</v>
      </c>
      <c r="H359" s="1" t="s">
        <v>502</v>
      </c>
      <c r="I359" s="1" t="s">
        <v>503</v>
      </c>
      <c r="J359" s="15" t="str">
        <f t="shared" si="36"/>
        <v/>
      </c>
      <c r="K359" s="15" t="str">
        <f>IF(AND(B359=100, OR(AND(E359='club records'!$B$6, F359&lt;='club records'!$C$6), AND(E359='club records'!$B$7, F359&lt;='club records'!$C$7), AND(E359='club records'!$B$8, F359&lt;='club records'!$C$8), AND(E359='club records'!$B$9, F359&lt;='club records'!$C$9), AND(E359='club records'!$B$10, F359&lt;='club records'!$C$10))), "CR", " ")</f>
        <v xml:space="preserve"> </v>
      </c>
      <c r="L359" s="15" t="str">
        <f>IF(AND(B359=200, OR(AND(E359='club records'!$B$11, F359&lt;='club records'!$C$11), AND(E359='club records'!$B$12, F359&lt;='club records'!$C$12), AND(E359='club records'!$B$13, F359&lt;='club records'!$C$13), AND(E359='club records'!$B$14, F359&lt;='club records'!$C$14), AND(E359='club records'!$B$15, F359&lt;='club records'!$C$15))), "CR", " ")</f>
        <v xml:space="preserve"> </v>
      </c>
      <c r="M359" s="15" t="str">
        <f>IF(AND(B359=300, OR(AND(E359='club records'!$B$16, F359&lt;='club records'!$C$16), AND(E359='club records'!$B$17, F359&lt;='club records'!$C$17))), "CR", " ")</f>
        <v xml:space="preserve"> </v>
      </c>
      <c r="N359" s="15" t="str">
        <f>IF(AND(B359=400, OR(AND(E359='club records'!$B$18, F359&lt;='club records'!$C$18), AND(E359='club records'!$B$19, F359&lt;='club records'!$C$19), AND(E359='club records'!$B$20, F359&lt;='club records'!$C$20), AND(E359='club records'!$B$21, F359&lt;='club records'!$C$21))), "CR", " ")</f>
        <v xml:space="preserve"> </v>
      </c>
      <c r="O359" s="15" t="str">
        <f>IF(AND(B359=800, OR(AND(E359='club records'!$B$22, F359&lt;='club records'!$C$22), AND(E359='club records'!$B$23, F359&lt;='club records'!$C$23), AND(E359='club records'!$B$24, F359&lt;='club records'!$C$24), AND(E359='club records'!$B$25, F359&lt;='club records'!$C$25), AND(E359='club records'!$B$26, F359&lt;='club records'!$C$26))), "CR", " ")</f>
        <v xml:space="preserve"> </v>
      </c>
      <c r="P359" s="15" t="str">
        <f>IF(AND(B359=1000, OR(AND(E359='club records'!$B$27, F359&lt;='club records'!$C$27), AND(E359='club records'!$B$28, F359&lt;='club records'!$C$28))), "CR", " ")</f>
        <v xml:space="preserve"> </v>
      </c>
      <c r="Q359" s="15" t="str">
        <f>IF(AND(B359=1500, OR(AND(E359='club records'!$B$29, F359&lt;='club records'!$C$29), AND(E359='club records'!$B$30, F359&lt;='club records'!$C$30), AND(E359='club records'!$B$31, F359&lt;='club records'!$C$31), AND(E359='club records'!$B$32, F359&lt;='club records'!$C$32), AND(E359='club records'!$B$33, F359&lt;='club records'!$C$33))), "CR", " ")</f>
        <v xml:space="preserve"> </v>
      </c>
      <c r="R359" s="15" t="str">
        <f>IF(AND(B359="1600 (Mile)",OR(AND(E359='club records'!$B$34,F359&lt;='club records'!$C$34),AND(E359='club records'!$B$35,F359&lt;='club records'!$C$35),AND(E359='club records'!$B$36,F359&lt;='club records'!$C$36),AND(E359='club records'!$B$37,F359&lt;='club records'!$C$37))),"CR"," ")</f>
        <v xml:space="preserve"> </v>
      </c>
      <c r="S359" s="15" t="str">
        <f>IF(AND(B359=3000, OR(AND(E359='club records'!$B$38, F359&lt;='club records'!$C$38), AND(E359='club records'!$B$39, F359&lt;='club records'!$C$39), AND(E359='club records'!$B$40, F359&lt;='club records'!$C$40), AND(E359='club records'!$B$41, F359&lt;='club records'!$C$41))), "CR", " ")</f>
        <v xml:space="preserve"> </v>
      </c>
      <c r="T359" s="15" t="str">
        <f>IF(AND(B359=5000, OR(AND(E359='club records'!$B$42, F359&lt;='club records'!$C$42), AND(E359='club records'!$B$43, F359&lt;='club records'!$C$43))), "CR", " ")</f>
        <v xml:space="preserve"> </v>
      </c>
      <c r="U359" s="14" t="str">
        <f>IF(AND(B359=10000, OR(AND(E359='club records'!$B$44, F359&lt;='club records'!$C$44), AND(E359='club records'!$B$45, F359&lt;='club records'!$C$45))), "CR", " ")</f>
        <v xml:space="preserve"> </v>
      </c>
      <c r="V359" s="14" t="str">
        <f>IF(AND(B359="high jump", OR(AND(E359='club records'!$F$1, F359&gt;='club records'!$G$1), AND(E359='club records'!$F$2, F359&gt;='club records'!$G$2), AND(E359='club records'!$F$3, F359&gt;='club records'!$G$3), AND(E359='club records'!$F$4, F359&gt;='club records'!$G$4), AND(E359='club records'!$F$5, F359&gt;='club records'!$G$5))), "CR", " ")</f>
        <v xml:space="preserve"> </v>
      </c>
      <c r="W359" s="14" t="str">
        <f>IF(AND(B359="long jump", OR(AND(E359='club records'!$F$6, F359&gt;='club records'!$G$6), AND(E359='club records'!$F$7, F359&gt;='club records'!$G$7), AND(E359='club records'!$F$8, F359&gt;='club records'!$G$8), AND(E359='club records'!$F$9, F359&gt;='club records'!$G$9), AND(E359='club records'!$F$10, F359&gt;='club records'!$G$10))), "CR", " ")</f>
        <v xml:space="preserve"> </v>
      </c>
      <c r="X359" s="14" t="str">
        <f>IF(AND(B359="triple jump", OR(AND(E359='club records'!$F$11, F359&gt;='club records'!$G$11), AND(E359='club records'!$F$12, F359&gt;='club records'!$G$12), AND(E359='club records'!$F$13, F359&gt;='club records'!$G$13), AND(E359='club records'!$F$14, F359&gt;='club records'!$G$14), AND(E359='club records'!$F$15, F359&gt;='club records'!$G$15))), "CR", " ")</f>
        <v xml:space="preserve"> </v>
      </c>
      <c r="Y359" s="14" t="str">
        <f>IF(AND(B359="pole vault", OR(AND(E359='club records'!$F$16, F359&gt;='club records'!$G$16), AND(E359='club records'!$F$17, F359&gt;='club records'!$G$17), AND(E359='club records'!$F$18, F359&gt;='club records'!$G$18), AND(E359='club records'!$F$19, F359&gt;='club records'!$G$19), AND(E359='club records'!$F$20, F359&gt;='club records'!$G$20))), "CR", " ")</f>
        <v xml:space="preserve"> </v>
      </c>
      <c r="Z359" s="14" t="str">
        <f>IF(AND(B359="discus 1", E359='club records'!$F$21, F359&gt;='club records'!$G$21), "CR", " ")</f>
        <v xml:space="preserve"> </v>
      </c>
      <c r="AA359" s="14" t="str">
        <f>IF(AND(B359="discus 1.25", E359='club records'!$F$22, F359&gt;='club records'!$G$22), "CR", " ")</f>
        <v xml:space="preserve"> </v>
      </c>
      <c r="AB359" s="14" t="str">
        <f>IF(AND(B359="discus 1.5", E359='club records'!$F$23, F359&gt;='club records'!$G$23), "CR", " ")</f>
        <v xml:space="preserve"> </v>
      </c>
      <c r="AC359" s="14" t="str">
        <f>IF(AND(B359="discus 1.75", E359='club records'!$F$24, F359&gt;='club records'!$G$24), "CR", " ")</f>
        <v xml:space="preserve"> </v>
      </c>
      <c r="AD359" s="14" t="str">
        <f>IF(AND(B359="discus 2", E359='club records'!$F$25, F359&gt;='club records'!$G$25), "CR", " ")</f>
        <v xml:space="preserve"> </v>
      </c>
      <c r="AE359" s="14" t="str">
        <f>IF(AND(B359="hammer 4", E359='club records'!$F$27, F359&gt;='club records'!$G$27), "CR", " ")</f>
        <v xml:space="preserve"> </v>
      </c>
      <c r="AF359" s="14" t="str">
        <f>IF(AND(B359="hammer 5", E359='club records'!$F$28, F359&gt;='club records'!$G$28), "CR", " ")</f>
        <v xml:space="preserve"> </v>
      </c>
      <c r="AG359" s="14" t="str">
        <f>IF(AND(B359="hammer 6", E359='club records'!$F$29, F359&gt;='club records'!$G$29), "CR", " ")</f>
        <v xml:space="preserve"> </v>
      </c>
      <c r="AH359" s="14" t="str">
        <f>IF(AND(B359="hammer 7.26", E359='club records'!$F$30, F359&gt;='club records'!$G$30), "CR", " ")</f>
        <v xml:space="preserve"> </v>
      </c>
      <c r="AI359" s="14" t="str">
        <f>IF(AND(B359="javelin 400", E359='club records'!$F$31, F359&gt;='club records'!$G$31), "CR", " ")</f>
        <v xml:space="preserve"> </v>
      </c>
      <c r="AJ359" s="14" t="str">
        <f>IF(AND(B359="javelin 600", E359='club records'!$F$32, F359&gt;='club records'!$G$32), "CR", " ")</f>
        <v xml:space="preserve"> </v>
      </c>
      <c r="AK359" s="14" t="str">
        <f>IF(AND(B359="javelin 700", E359='club records'!$F$33, F359&gt;='club records'!$G$33), "CR", " ")</f>
        <v xml:space="preserve"> </v>
      </c>
      <c r="AL359" s="14" t="str">
        <f>IF(AND(B359="javelin 800", OR(AND(E359='club records'!$F$34, F359&gt;='club records'!$G$34), AND(E359='club records'!$F$35, F359&gt;='club records'!$G$35))), "CR", " ")</f>
        <v xml:space="preserve"> </v>
      </c>
      <c r="AM359" s="14" t="str">
        <f>IF(AND(B359="shot 3", E359='club records'!$F$36, F359&gt;='club records'!$G$36), "CR", " ")</f>
        <v xml:space="preserve"> </v>
      </c>
      <c r="AN359" s="14" t="str">
        <f>IF(AND(B359="shot 4", E359='club records'!$F$37, F359&gt;='club records'!$G$37), "CR", " ")</f>
        <v xml:space="preserve"> </v>
      </c>
      <c r="AO359" s="14" t="str">
        <f>IF(AND(B359="shot 5", E359='club records'!$F$38, F359&gt;='club records'!$G$38), "CR", " ")</f>
        <v xml:space="preserve"> </v>
      </c>
      <c r="AP359" s="14" t="str">
        <f>IF(AND(B359="shot 6", E359='club records'!$F$39, F359&gt;='club records'!$G$39), "CR", " ")</f>
        <v xml:space="preserve"> </v>
      </c>
      <c r="AQ359" s="14" t="str">
        <f>IF(AND(B359="shot 7.26", E359='club records'!$F$40, F359&gt;='club records'!$G$40), "CR", " ")</f>
        <v xml:space="preserve"> </v>
      </c>
      <c r="AR359" s="14" t="str">
        <f>IF(AND(B359="60H",OR(AND(E359='club records'!$J$1,F359&lt;='club records'!$K$1),AND(E359='club records'!$J$2,F359&lt;='club records'!$K$2),AND(E359='club records'!$J$3,F359&lt;='club records'!$K$3),AND(E359='club records'!$J$4,F359&lt;='club records'!$K$4),AND(E359='club records'!$J$5,F359&lt;='club records'!$K$5))),"CR"," ")</f>
        <v xml:space="preserve"> </v>
      </c>
      <c r="AS359" s="14" t="str">
        <f>IF(AND(B359="75H", AND(E359='club records'!$J$6, F359&lt;='club records'!$K$6)), "CR", " ")</f>
        <v xml:space="preserve"> </v>
      </c>
      <c r="AT359" s="14" t="str">
        <f>IF(AND(B359="80H", AND(E359='club records'!$J$7, F359&lt;='club records'!$K$7)), "CR", " ")</f>
        <v xml:space="preserve"> </v>
      </c>
      <c r="AU359" s="14" t="str">
        <f>IF(AND(B359="100H", AND(E359='club records'!$J$8, F359&lt;='club records'!$K$8)), "CR", " ")</f>
        <v xml:space="preserve"> </v>
      </c>
      <c r="AV359" s="14" t="str">
        <f>IF(AND(B359="110H", OR(AND(E359='club records'!$J$9, F359&lt;='club records'!$K$9), AND(E359='club records'!$J$10, F359&lt;='club records'!$K$10))), "CR", " ")</f>
        <v xml:space="preserve"> </v>
      </c>
      <c r="AW359" s="14" t="str">
        <f>IF(AND(B359="400H", OR(AND(E359='club records'!$J$11, F359&lt;='club records'!$K$11), AND(E359='club records'!$J$12, F359&lt;='club records'!$K$12), AND(E359='club records'!$J$13, F359&lt;='club records'!$K$13), AND(E359='club records'!$J$14, F359&lt;='club records'!$K$14))), "CR", " ")</f>
        <v xml:space="preserve"> </v>
      </c>
      <c r="AX359" s="14" t="str">
        <f>IF(AND(B359="1500SC", AND(E359='club records'!$J$15, F359&lt;='club records'!$K$15)), "CR", " ")</f>
        <v xml:space="preserve"> </v>
      </c>
      <c r="AY359" s="14" t="str">
        <f>IF(AND(B359="2000SC", OR(AND(E359='club records'!$J$17, F359&lt;='club records'!$K$17), AND(E359='club records'!$J$18, F359&lt;='club records'!$K$18))), "CR", " ")</f>
        <v xml:space="preserve"> </v>
      </c>
      <c r="AZ359" s="14" t="str">
        <f>IF(AND(B359="3000SC", OR(AND(E359='club records'!$J$20, F359&lt;='club records'!$K$20), AND(E359='club records'!$J$21, F359&lt;='club records'!$K$21))), "CR", " ")</f>
        <v xml:space="preserve"> </v>
      </c>
      <c r="BA359" s="15" t="str">
        <f>IF(AND(B359="4x100", OR(AND(E359='club records'!$N$1, F359&lt;='club records'!$O$1), AND(E359='club records'!$N$2, F359&lt;='club records'!$O$2), AND(E359='club records'!$N$3, F359&lt;='club records'!$O$3), AND(E359='club records'!$N$4, F359&lt;='club records'!$O$4), AND(E359='club records'!$N$5, F359&lt;='club records'!$O$5))), "CR", " ")</f>
        <v xml:space="preserve"> </v>
      </c>
      <c r="BB359" s="15" t="str">
        <f>IF(AND(B359="4x200", OR(AND(E359='club records'!$N$6, F359&lt;='club records'!$O$6), AND(E359='club records'!$N$7, F359&lt;='club records'!$O$7), AND(E359='club records'!$N$8, F359&lt;='club records'!$O$8), AND(E359='club records'!$N$9, F359&lt;='club records'!$O$9), AND(E359='club records'!$N$10, F359&lt;='club records'!$O$10))), "CR", " ")</f>
        <v xml:space="preserve"> </v>
      </c>
      <c r="BC359" s="15" t="str">
        <f>IF(AND(B359="4x300", AND(E359='club records'!$N$11, F359&lt;='club records'!$O$11)), "CR", " ")</f>
        <v xml:space="preserve"> </v>
      </c>
      <c r="BD359" s="15" t="str">
        <f>IF(AND(B359="4x400", OR(AND(E359='club records'!$N$12, F359&lt;='club records'!$O$12), AND(E359='club records'!$N$13, F359&lt;='club records'!$O$13), AND(E359='club records'!$N$14, F359&lt;='club records'!$O$14), AND(E359='club records'!$N$15, F359&lt;='club records'!$O$15))), "CR", " ")</f>
        <v xml:space="preserve"> </v>
      </c>
      <c r="BE359" s="15" t="str">
        <f>IF(AND(B359="3x800", OR(AND(E359='club records'!$N$16, F359&lt;='club records'!$O$16), AND(E359='club records'!$N$17, F359&lt;='club records'!$O$17), AND(E359='club records'!$N$18, F359&lt;='club records'!$O$18))), "CR", " ")</f>
        <v xml:space="preserve"> </v>
      </c>
      <c r="BF359" s="15" t="str">
        <f>IF(AND(B359="pentathlon", OR(AND(E359='club records'!$N$21, F359&gt;='club records'!$O$21), AND(E359='club records'!$N$22, F359&gt;='club records'!$O$22),AND(E359='club records'!$N$23, F359&gt;='club records'!$O$23),AND(E359='club records'!$N$24, F359&gt;='club records'!$O$24))), "CR", " ")</f>
        <v xml:space="preserve"> </v>
      </c>
      <c r="BG359" s="15" t="str">
        <f>IF(AND(B359="heptathlon", OR(AND(E359='club records'!$N$26, F359&gt;='club records'!$O$26), AND(E359='club records'!$N$27, F359&gt;='club records'!$O$27))), "CR", " ")</f>
        <v xml:space="preserve"> </v>
      </c>
      <c r="BH359" s="15" t="str">
        <f>IF(AND(B359="decathlon", OR(AND(E359='club records'!$N$29, F359&gt;='club records'!$O$29), AND(E359='club records'!$N$30, F359&gt;='club records'!$O$30),AND(E359='club records'!$N$31, F359&gt;='club records'!$O$31))), "CR", " ")</f>
        <v xml:space="preserve"> </v>
      </c>
    </row>
    <row r="360" spans="1:64" ht="14.5" x14ac:dyDescent="0.35">
      <c r="A360" s="1" t="str">
        <f t="shared" si="35"/>
        <v>U20</v>
      </c>
      <c r="B360" s="2" t="s">
        <v>7</v>
      </c>
      <c r="C360" s="1" t="s">
        <v>42</v>
      </c>
      <c r="D360" s="1" t="s">
        <v>51</v>
      </c>
      <c r="E360" s="19" t="s">
        <v>12</v>
      </c>
      <c r="F360" s="20">
        <v>6.86</v>
      </c>
      <c r="G360" s="26">
        <v>43659</v>
      </c>
      <c r="H360" s="1" t="s">
        <v>313</v>
      </c>
      <c r="I360" s="1" t="s">
        <v>480</v>
      </c>
      <c r="J360" s="15" t="str">
        <f t="shared" si="36"/>
        <v/>
      </c>
      <c r="K360" s="15" t="str">
        <f>IF(AND(B360=100, OR(AND(E360='club records'!$B$6, F360&lt;='club records'!$C$6), AND(E360='club records'!$B$7, F360&lt;='club records'!$C$7), AND(E360='club records'!$B$8, F360&lt;='club records'!$C$8), AND(E360='club records'!$B$9, F360&lt;='club records'!$C$9), AND(E360='club records'!$B$10, F360&lt;='club records'!$C$10))), "CR", " ")</f>
        <v xml:space="preserve"> </v>
      </c>
      <c r="L360" s="15" t="str">
        <f>IF(AND(B360=200, OR(AND(E360='club records'!$B$11, F360&lt;='club records'!$C$11), AND(E360='club records'!$B$12, F360&lt;='club records'!$C$12), AND(E360='club records'!$B$13, F360&lt;='club records'!$C$13), AND(E360='club records'!$B$14, F360&lt;='club records'!$C$14), AND(E360='club records'!$B$15, F360&lt;='club records'!$C$15))), "CR", " ")</f>
        <v xml:space="preserve"> </v>
      </c>
      <c r="M360" s="15" t="str">
        <f>IF(AND(B360=300, OR(AND(E360='club records'!$B$16, F360&lt;='club records'!$C$16), AND(E360='club records'!$B$17, F360&lt;='club records'!$C$17))), "CR", " ")</f>
        <v xml:space="preserve"> </v>
      </c>
      <c r="N360" s="15" t="str">
        <f>IF(AND(B360=400, OR(AND(E360='club records'!$B$18, F360&lt;='club records'!$C$18), AND(E360='club records'!$B$19, F360&lt;='club records'!$C$19), AND(E360='club records'!$B$20, F360&lt;='club records'!$C$20), AND(E360='club records'!$B$21, F360&lt;='club records'!$C$21))), "CR", " ")</f>
        <v xml:space="preserve"> </v>
      </c>
      <c r="O360" s="15" t="str">
        <f>IF(AND(B360=800, OR(AND(E360='club records'!$B$22, F360&lt;='club records'!$C$22), AND(E360='club records'!$B$23, F360&lt;='club records'!$C$23), AND(E360='club records'!$B$24, F360&lt;='club records'!$C$24), AND(E360='club records'!$B$25, F360&lt;='club records'!$C$25), AND(E360='club records'!$B$26, F360&lt;='club records'!$C$26))), "CR", " ")</f>
        <v xml:space="preserve"> </v>
      </c>
      <c r="P360" s="15" t="str">
        <f>IF(AND(B360=1000, OR(AND(E360='club records'!$B$27, F360&lt;='club records'!$C$27), AND(E360='club records'!$B$28, F360&lt;='club records'!$C$28))), "CR", " ")</f>
        <v xml:space="preserve"> </v>
      </c>
      <c r="Q360" s="15" t="str">
        <f>IF(AND(B360=1500, OR(AND(E360='club records'!$B$29, F360&lt;='club records'!$C$29), AND(E360='club records'!$B$30, F360&lt;='club records'!$C$30), AND(E360='club records'!$B$31, F360&lt;='club records'!$C$31), AND(E360='club records'!$B$32, F360&lt;='club records'!$C$32), AND(E360='club records'!$B$33, F360&lt;='club records'!$C$33))), "CR", " ")</f>
        <v xml:space="preserve"> </v>
      </c>
      <c r="R360" s="15" t="str">
        <f>IF(AND(B360="1600 (Mile)",OR(AND(E360='club records'!$B$34,F360&lt;='club records'!$C$34),AND(E360='club records'!$B$35,F360&lt;='club records'!$C$35),AND(E360='club records'!$B$36,F360&lt;='club records'!$C$36),AND(E360='club records'!$B$37,F360&lt;='club records'!$C$37))),"CR"," ")</f>
        <v xml:space="preserve"> </v>
      </c>
      <c r="S360" s="15" t="str">
        <f>IF(AND(B360=3000, OR(AND(E360='club records'!$B$38, F360&lt;='club records'!$C$38), AND(E360='club records'!$B$39, F360&lt;='club records'!$C$39), AND(E360='club records'!$B$40, F360&lt;='club records'!$C$40), AND(E360='club records'!$B$41, F360&lt;='club records'!$C$41))), "CR", " ")</f>
        <v xml:space="preserve"> </v>
      </c>
      <c r="T360" s="15" t="str">
        <f>IF(AND(B360=5000, OR(AND(E360='club records'!$B$42, F360&lt;='club records'!$C$42), AND(E360='club records'!$B$43, F360&lt;='club records'!$C$43))), "CR", " ")</f>
        <v xml:space="preserve"> </v>
      </c>
      <c r="U360" s="14" t="str">
        <f>IF(AND(B360=10000, OR(AND(E360='club records'!$B$44, F360&lt;='club records'!$C$44), AND(E360='club records'!$B$45, F360&lt;='club records'!$C$45))), "CR", " ")</f>
        <v xml:space="preserve"> </v>
      </c>
      <c r="V360" s="14" t="str">
        <f>IF(AND(B360="high jump", OR(AND(E360='club records'!$F$1, F360&gt;='club records'!$G$1), AND(E360='club records'!$F$2, F360&gt;='club records'!$G$2), AND(E360='club records'!$F$3, F360&gt;='club records'!$G$3), AND(E360='club records'!$F$4, F360&gt;='club records'!$G$4), AND(E360='club records'!$F$5, F360&gt;='club records'!$G$5))), "CR", " ")</f>
        <v xml:space="preserve"> </v>
      </c>
      <c r="W360" s="14" t="str">
        <f>IF(AND(B360="long jump", OR(AND(E360='club records'!$F$6, F360&gt;='club records'!$G$6), AND(E360='club records'!$F$7, F360&gt;='club records'!$G$7), AND(E360='club records'!$F$8, F360&gt;='club records'!$G$8), AND(E360='club records'!$F$9, F360&gt;='club records'!$G$9), AND(E360='club records'!$F$10, F360&gt;='club records'!$G$10))), "CR", " ")</f>
        <v xml:space="preserve"> </v>
      </c>
      <c r="X360" s="14" t="str">
        <f>IF(AND(B360="triple jump", OR(AND(E360='club records'!$F$11, F360&gt;='club records'!$G$11), AND(E360='club records'!$F$12, F360&gt;='club records'!$G$12), AND(E360='club records'!$F$13, F360&gt;='club records'!$G$13), AND(E360='club records'!$F$14, F360&gt;='club records'!$G$14), AND(E360='club records'!$F$15, F360&gt;='club records'!$G$15))), "CR", " ")</f>
        <v xml:space="preserve"> </v>
      </c>
      <c r="Y360" s="14" t="str">
        <f>IF(AND(B360="pole vault", OR(AND(E360='club records'!$F$16, F360&gt;='club records'!$G$16), AND(E360='club records'!$F$17, F360&gt;='club records'!$G$17), AND(E360='club records'!$F$18, F360&gt;='club records'!$G$18), AND(E360='club records'!$F$19, F360&gt;='club records'!$G$19), AND(E360='club records'!$F$20, F360&gt;='club records'!$G$20))), "CR", " ")</f>
        <v xml:space="preserve"> </v>
      </c>
      <c r="Z360" s="14" t="str">
        <f>IF(AND(B360="discus 1", E360='club records'!$F$21, F360&gt;='club records'!$G$21), "CR", " ")</f>
        <v xml:space="preserve"> </v>
      </c>
      <c r="AA360" s="14" t="str">
        <f>IF(AND(B360="discus 1.25", E360='club records'!$F$22, F360&gt;='club records'!$G$22), "CR", " ")</f>
        <v xml:space="preserve"> </v>
      </c>
      <c r="AB360" s="14" t="str">
        <f>IF(AND(B360="discus 1.5", E360='club records'!$F$23, F360&gt;='club records'!$G$23), "CR", " ")</f>
        <v xml:space="preserve"> </v>
      </c>
      <c r="AC360" s="14" t="str">
        <f>IF(AND(B360="discus 1.75", E360='club records'!$F$24, F360&gt;='club records'!$G$24), "CR", " ")</f>
        <v xml:space="preserve"> </v>
      </c>
      <c r="AD360" s="14" t="str">
        <f>IF(AND(B360="discus 2", E360='club records'!$F$25, F360&gt;='club records'!$G$25), "CR", " ")</f>
        <v xml:space="preserve"> </v>
      </c>
      <c r="AE360" s="14" t="str">
        <f>IF(AND(B360="hammer 4", E360='club records'!$F$27, F360&gt;='club records'!$G$27), "CR", " ")</f>
        <v xml:space="preserve"> </v>
      </c>
      <c r="AF360" s="14" t="str">
        <f>IF(AND(B360="hammer 5", E360='club records'!$F$28, F360&gt;='club records'!$G$28), "CR", " ")</f>
        <v xml:space="preserve"> </v>
      </c>
      <c r="AG360" s="14" t="str">
        <f>IF(AND(B360="hammer 6", E360='club records'!$F$29, F360&gt;='club records'!$G$29), "CR", " ")</f>
        <v xml:space="preserve"> </v>
      </c>
      <c r="AH360" s="14" t="str">
        <f>IF(AND(B360="hammer 7.26", E360='club records'!$F$30, F360&gt;='club records'!$G$30), "CR", " ")</f>
        <v xml:space="preserve"> </v>
      </c>
      <c r="AI360" s="14" t="str">
        <f>IF(AND(B360="javelin 400", E360='club records'!$F$31, F360&gt;='club records'!$G$31), "CR", " ")</f>
        <v xml:space="preserve"> </v>
      </c>
      <c r="AJ360" s="14" t="str">
        <f>IF(AND(B360="javelin 600", E360='club records'!$F$32, F360&gt;='club records'!$G$32), "CR", " ")</f>
        <v xml:space="preserve"> </v>
      </c>
      <c r="AK360" s="14" t="str">
        <f>IF(AND(B360="javelin 700", E360='club records'!$F$33, F360&gt;='club records'!$G$33), "CR", " ")</f>
        <v xml:space="preserve"> </v>
      </c>
      <c r="AL360" s="14" t="str">
        <f>IF(AND(B360="javelin 800", OR(AND(E360='club records'!$F$34, F360&gt;='club records'!$G$34), AND(E360='club records'!$F$35, F360&gt;='club records'!$G$35))), "CR", " ")</f>
        <v xml:space="preserve"> </v>
      </c>
      <c r="AM360" s="14" t="str">
        <f>IF(AND(B360="shot 3", E360='club records'!$F$36, F360&gt;='club records'!$G$36), "CR", " ")</f>
        <v xml:space="preserve"> </v>
      </c>
      <c r="AN360" s="14" t="str">
        <f>IF(AND(B360="shot 4", E360='club records'!$F$37, F360&gt;='club records'!$G$37), "CR", " ")</f>
        <v xml:space="preserve"> </v>
      </c>
      <c r="AO360" s="14" t="str">
        <f>IF(AND(B360="shot 5", E360='club records'!$F$38, F360&gt;='club records'!$G$38), "CR", " ")</f>
        <v xml:space="preserve"> </v>
      </c>
      <c r="AP360" s="14" t="str">
        <f>IF(AND(B360="shot 6", E360='club records'!$F$39, F360&gt;='club records'!$G$39), "CR", " ")</f>
        <v xml:space="preserve"> </v>
      </c>
      <c r="AQ360" s="14" t="str">
        <f>IF(AND(B360="shot 7.26", E360='club records'!$F$40, F360&gt;='club records'!$G$40), "CR", " ")</f>
        <v xml:space="preserve"> </v>
      </c>
      <c r="AR360" s="14" t="str">
        <f>IF(AND(B360="60H",OR(AND(E360='club records'!$J$1,F360&lt;='club records'!$K$1),AND(E360='club records'!$J$2,F360&lt;='club records'!$K$2),AND(E360='club records'!$J$3,F360&lt;='club records'!$K$3),AND(E360='club records'!$J$4,F360&lt;='club records'!$K$4),AND(E360='club records'!$J$5,F360&lt;='club records'!$K$5))),"CR"," ")</f>
        <v xml:space="preserve"> </v>
      </c>
      <c r="AS360" s="14" t="str">
        <f>IF(AND(B360="75H", AND(E360='club records'!$J$6, F360&lt;='club records'!$K$6)), "CR", " ")</f>
        <v xml:space="preserve"> </v>
      </c>
      <c r="AT360" s="14" t="str">
        <f>IF(AND(B360="80H", AND(E360='club records'!$J$7, F360&lt;='club records'!$K$7)), "CR", " ")</f>
        <v xml:space="preserve"> </v>
      </c>
      <c r="AU360" s="14" t="str">
        <f>IF(AND(B360="100H", AND(E360='club records'!$J$8, F360&lt;='club records'!$K$8)), "CR", " ")</f>
        <v xml:space="preserve"> </v>
      </c>
      <c r="AV360" s="14" t="str">
        <f>IF(AND(B360="110H", OR(AND(E360='club records'!$J$9, F360&lt;='club records'!$K$9), AND(E360='club records'!$J$10, F360&lt;='club records'!$K$10))), "CR", " ")</f>
        <v xml:space="preserve"> </v>
      </c>
      <c r="AW360" s="14" t="str">
        <f>IF(AND(B360="400H", OR(AND(E360='club records'!$J$11, F360&lt;='club records'!$K$11), AND(E360='club records'!$J$12, F360&lt;='club records'!$K$12), AND(E360='club records'!$J$13, F360&lt;='club records'!$K$13), AND(E360='club records'!$J$14, F360&lt;='club records'!$K$14))), "CR", " ")</f>
        <v xml:space="preserve"> </v>
      </c>
      <c r="AX360" s="14" t="str">
        <f>IF(AND(B360="1500SC", AND(E360='club records'!$J$15, F360&lt;='club records'!$K$15)), "CR", " ")</f>
        <v xml:space="preserve"> </v>
      </c>
      <c r="AY360" s="14" t="str">
        <f>IF(AND(B360="2000SC", OR(AND(E360='club records'!$J$17, F360&lt;='club records'!$K$17), AND(E360='club records'!$J$18, F360&lt;='club records'!$K$18))), "CR", " ")</f>
        <v xml:space="preserve"> </v>
      </c>
      <c r="AZ360" s="14" t="str">
        <f>IF(AND(B360="3000SC", OR(AND(E360='club records'!$J$20, F360&lt;='club records'!$K$20), AND(E360='club records'!$J$21, F360&lt;='club records'!$K$21))), "CR", " ")</f>
        <v xml:space="preserve"> </v>
      </c>
      <c r="BA360" s="15" t="str">
        <f>IF(AND(B360="4x100", OR(AND(E360='club records'!$N$1, F360&lt;='club records'!$O$1), AND(E360='club records'!$N$2, F360&lt;='club records'!$O$2), AND(E360='club records'!$N$3, F360&lt;='club records'!$O$3), AND(E360='club records'!$N$4, F360&lt;='club records'!$O$4), AND(E360='club records'!$N$5, F360&lt;='club records'!$O$5))), "CR", " ")</f>
        <v xml:space="preserve"> </v>
      </c>
      <c r="BB360" s="15" t="str">
        <f>IF(AND(B360="4x200", OR(AND(E360='club records'!$N$6, F360&lt;='club records'!$O$6), AND(E360='club records'!$N$7, F360&lt;='club records'!$O$7), AND(E360='club records'!$N$8, F360&lt;='club records'!$O$8), AND(E360='club records'!$N$9, F360&lt;='club records'!$O$9), AND(E360='club records'!$N$10, F360&lt;='club records'!$O$10))), "CR", " ")</f>
        <v xml:space="preserve"> </v>
      </c>
      <c r="BC360" s="15" t="str">
        <f>IF(AND(B360="4x300", AND(E360='club records'!$N$11, F360&lt;='club records'!$O$11)), "CR", " ")</f>
        <v xml:space="preserve"> </v>
      </c>
      <c r="BD360" s="15" t="str">
        <f>IF(AND(B360="4x400", OR(AND(E360='club records'!$N$12, F360&lt;='club records'!$O$12), AND(E360='club records'!$N$13, F360&lt;='club records'!$O$13), AND(E360='club records'!$N$14, F360&lt;='club records'!$O$14), AND(E360='club records'!$N$15, F360&lt;='club records'!$O$15))), "CR", " ")</f>
        <v xml:space="preserve"> </v>
      </c>
      <c r="BE360" s="15" t="str">
        <f>IF(AND(B360="3x800", OR(AND(E360='club records'!$N$16, F360&lt;='club records'!$O$16), AND(E360='club records'!$N$17, F360&lt;='club records'!$O$17), AND(E360='club records'!$N$18, F360&lt;='club records'!$O$18))), "CR", " ")</f>
        <v xml:space="preserve"> </v>
      </c>
      <c r="BF360" s="15" t="str">
        <f>IF(AND(B360="pentathlon", OR(AND(E360='club records'!$N$21, F360&gt;='club records'!$O$21), AND(E360='club records'!$N$22, F360&gt;='club records'!$O$22),AND(E360='club records'!$N$23, F360&gt;='club records'!$O$23),AND(E360='club records'!$N$24, F360&gt;='club records'!$O$24))), "CR", " ")</f>
        <v xml:space="preserve"> </v>
      </c>
      <c r="BG360" s="15" t="str">
        <f>IF(AND(B360="heptathlon", OR(AND(E360='club records'!$N$26, F360&gt;='club records'!$O$26), AND(E360='club records'!$N$27, F360&gt;='club records'!$O$27))), "CR", " ")</f>
        <v xml:space="preserve"> </v>
      </c>
      <c r="BH360" s="15" t="str">
        <f>IF(AND(B360="decathlon", OR(AND(E360='club records'!$N$29, F360&gt;='club records'!$O$29), AND(E360='club records'!$N$30, F360&gt;='club records'!$O$30),AND(E360='club records'!$N$31, F360&gt;='club records'!$O$31))), "CR", " ")</f>
        <v xml:space="preserve"> </v>
      </c>
    </row>
    <row r="361" spans="1:64" ht="14.5" x14ac:dyDescent="0.35">
      <c r="A361" s="1" t="str">
        <f t="shared" si="35"/>
        <v>U20</v>
      </c>
      <c r="B361" s="2" t="s">
        <v>7</v>
      </c>
      <c r="C361" s="1" t="s">
        <v>171</v>
      </c>
      <c r="D361" s="1" t="s">
        <v>172</v>
      </c>
      <c r="E361" s="19" t="s">
        <v>12</v>
      </c>
      <c r="F361" s="20">
        <v>7.14</v>
      </c>
      <c r="G361" s="27">
        <v>43610</v>
      </c>
      <c r="H361" s="1" t="s">
        <v>332</v>
      </c>
      <c r="I361" s="1" t="s">
        <v>369</v>
      </c>
      <c r="J361" s="15" t="str">
        <f t="shared" si="36"/>
        <v/>
      </c>
      <c r="K361" s="15" t="str">
        <f>IF(AND(B361=100, OR(AND(E361='club records'!$B$6, F361&lt;='club records'!$C$6), AND(E361='club records'!$B$7, F361&lt;='club records'!$C$7), AND(E361='club records'!$B$8, F361&lt;='club records'!$C$8), AND(E361='club records'!$B$9, F361&lt;='club records'!$C$9), AND(E361='club records'!$B$10, F361&lt;='club records'!$C$10))), "CR", " ")</f>
        <v xml:space="preserve"> </v>
      </c>
      <c r="L361" s="15" t="str">
        <f>IF(AND(B361=200, OR(AND(E361='club records'!$B$11, F361&lt;='club records'!$C$11), AND(E361='club records'!$B$12, F361&lt;='club records'!$C$12), AND(E361='club records'!$B$13, F361&lt;='club records'!$C$13), AND(E361='club records'!$B$14, F361&lt;='club records'!$C$14), AND(E361='club records'!$B$15, F361&lt;='club records'!$C$15))), "CR", " ")</f>
        <v xml:space="preserve"> </v>
      </c>
      <c r="M361" s="15" t="str">
        <f>IF(AND(B361=300, OR(AND(E361='club records'!$B$16, F361&lt;='club records'!$C$16), AND(E361='club records'!$B$17, F361&lt;='club records'!$C$17))), "CR", " ")</f>
        <v xml:space="preserve"> </v>
      </c>
      <c r="N361" s="15" t="str">
        <f>IF(AND(B361=400, OR(AND(E361='club records'!$B$18, F361&lt;='club records'!$C$18), AND(E361='club records'!$B$19, F361&lt;='club records'!$C$19), AND(E361='club records'!$B$20, F361&lt;='club records'!$C$20), AND(E361='club records'!$B$21, F361&lt;='club records'!$C$21))), "CR", " ")</f>
        <v xml:space="preserve"> </v>
      </c>
      <c r="O361" s="15" t="str">
        <f>IF(AND(B361=800, OR(AND(E361='club records'!$B$22, F361&lt;='club records'!$C$22), AND(E361='club records'!$B$23, F361&lt;='club records'!$C$23), AND(E361='club records'!$B$24, F361&lt;='club records'!$C$24), AND(E361='club records'!$B$25, F361&lt;='club records'!$C$25), AND(E361='club records'!$B$26, F361&lt;='club records'!$C$26))), "CR", " ")</f>
        <v xml:space="preserve"> </v>
      </c>
      <c r="P361" s="15" t="str">
        <f>IF(AND(B361=1000, OR(AND(E361='club records'!$B$27, F361&lt;='club records'!$C$27), AND(E361='club records'!$B$28, F361&lt;='club records'!$C$28))), "CR", " ")</f>
        <v xml:space="preserve"> </v>
      </c>
      <c r="Q361" s="15" t="str">
        <f>IF(AND(B361=1500, OR(AND(E361='club records'!$B$29, F361&lt;='club records'!$C$29), AND(E361='club records'!$B$30, F361&lt;='club records'!$C$30), AND(E361='club records'!$B$31, F361&lt;='club records'!$C$31), AND(E361='club records'!$B$32, F361&lt;='club records'!$C$32), AND(E361='club records'!$B$33, F361&lt;='club records'!$C$33))), "CR", " ")</f>
        <v xml:space="preserve"> </v>
      </c>
      <c r="R361" s="15" t="str">
        <f>IF(AND(B361="1600 (Mile)",OR(AND(E361='club records'!$B$34,F361&lt;='club records'!$C$34),AND(E361='club records'!$B$35,F361&lt;='club records'!$C$35),AND(E361='club records'!$B$36,F361&lt;='club records'!$C$36),AND(E361='club records'!$B$37,F361&lt;='club records'!$C$37))),"CR"," ")</f>
        <v xml:space="preserve"> </v>
      </c>
      <c r="S361" s="15" t="str">
        <f>IF(AND(B361=3000, OR(AND(E361='club records'!$B$38, F361&lt;='club records'!$C$38), AND(E361='club records'!$B$39, F361&lt;='club records'!$C$39), AND(E361='club records'!$B$40, F361&lt;='club records'!$C$40), AND(E361='club records'!$B$41, F361&lt;='club records'!$C$41))), "CR", " ")</f>
        <v xml:space="preserve"> </v>
      </c>
      <c r="T361" s="15" t="str">
        <f>IF(AND(B361=5000, OR(AND(E361='club records'!$B$42, F361&lt;='club records'!$C$42), AND(E361='club records'!$B$43, F361&lt;='club records'!$C$43))), "CR", " ")</f>
        <v xml:space="preserve"> </v>
      </c>
      <c r="U361" s="14" t="str">
        <f>IF(AND(B361=10000, OR(AND(E361='club records'!$B$44, F361&lt;='club records'!$C$44), AND(E361='club records'!$B$45, F361&lt;='club records'!$C$45))), "CR", " ")</f>
        <v xml:space="preserve"> </v>
      </c>
      <c r="V361" s="14" t="str">
        <f>IF(AND(B361="high jump", OR(AND(E361='club records'!$F$1, F361&gt;='club records'!$G$1), AND(E361='club records'!$F$2, F361&gt;='club records'!$G$2), AND(E361='club records'!$F$3, F361&gt;='club records'!$G$3), AND(E361='club records'!$F$4, F361&gt;='club records'!$G$4), AND(E361='club records'!$F$5, F361&gt;='club records'!$G$5))), "CR", " ")</f>
        <v xml:space="preserve"> </v>
      </c>
      <c r="W361" s="14" t="str">
        <f>IF(AND(B361="long jump", OR(AND(E361='club records'!$F$6, F361&gt;='club records'!$G$6), AND(E361='club records'!$F$7, F361&gt;='club records'!$G$7), AND(E361='club records'!$F$8, F361&gt;='club records'!$G$8), AND(E361='club records'!$F$9, F361&gt;='club records'!$G$9), AND(E361='club records'!$F$10, F361&gt;='club records'!$G$10))), "CR", " ")</f>
        <v xml:space="preserve"> </v>
      </c>
      <c r="X361" s="14" t="str">
        <f>IF(AND(B361="triple jump", OR(AND(E361='club records'!$F$11, F361&gt;='club records'!$G$11), AND(E361='club records'!$F$12, F361&gt;='club records'!$G$12), AND(E361='club records'!$F$13, F361&gt;='club records'!$G$13), AND(E361='club records'!$F$14, F361&gt;='club records'!$G$14), AND(E361='club records'!$F$15, F361&gt;='club records'!$G$15))), "CR", " ")</f>
        <v xml:space="preserve"> </v>
      </c>
      <c r="Y361" s="14" t="str">
        <f>IF(AND(B361="pole vault", OR(AND(E361='club records'!$F$16, F361&gt;='club records'!$G$16), AND(E361='club records'!$F$17, F361&gt;='club records'!$G$17), AND(E361='club records'!$F$18, F361&gt;='club records'!$G$18), AND(E361='club records'!$F$19, F361&gt;='club records'!$G$19), AND(E361='club records'!$F$20, F361&gt;='club records'!$G$20))), "CR", " ")</f>
        <v xml:space="preserve"> </v>
      </c>
      <c r="Z361" s="14" t="str">
        <f>IF(AND(B361="discus 1", E361='club records'!$F$21, F361&gt;='club records'!$G$21), "CR", " ")</f>
        <v xml:space="preserve"> </v>
      </c>
      <c r="AA361" s="14" t="str">
        <f>IF(AND(B361="discus 1.25", E361='club records'!$F$22, F361&gt;='club records'!$G$22), "CR", " ")</f>
        <v xml:space="preserve"> </v>
      </c>
      <c r="AB361" s="14" t="str">
        <f>IF(AND(B361="discus 1.5", E361='club records'!$F$23, F361&gt;='club records'!$G$23), "CR", " ")</f>
        <v xml:space="preserve"> </v>
      </c>
      <c r="AC361" s="14" t="str">
        <f>IF(AND(B361="discus 1.75", E361='club records'!$F$24, F361&gt;='club records'!$G$24), "CR", " ")</f>
        <v xml:space="preserve"> </v>
      </c>
      <c r="AD361" s="14" t="str">
        <f>IF(AND(B361="discus 2", E361='club records'!$F$25, F361&gt;='club records'!$G$25), "CR", " ")</f>
        <v xml:space="preserve"> </v>
      </c>
      <c r="AE361" s="14" t="str">
        <f>IF(AND(B361="hammer 4", E361='club records'!$F$27, F361&gt;='club records'!$G$27), "CR", " ")</f>
        <v xml:space="preserve"> </v>
      </c>
      <c r="AF361" s="14" t="str">
        <f>IF(AND(B361="hammer 5", E361='club records'!$F$28, F361&gt;='club records'!$G$28), "CR", " ")</f>
        <v xml:space="preserve"> </v>
      </c>
      <c r="AG361" s="14" t="str">
        <f>IF(AND(B361="hammer 6", E361='club records'!$F$29, F361&gt;='club records'!$G$29), "CR", " ")</f>
        <v xml:space="preserve"> </v>
      </c>
      <c r="AH361" s="14" t="str">
        <f>IF(AND(B361="hammer 7.26", E361='club records'!$F$30, F361&gt;='club records'!$G$30), "CR", " ")</f>
        <v xml:space="preserve"> </v>
      </c>
      <c r="AI361" s="14" t="str">
        <f>IF(AND(B361="javelin 400", E361='club records'!$F$31, F361&gt;='club records'!$G$31), "CR", " ")</f>
        <v xml:space="preserve"> </v>
      </c>
      <c r="AJ361" s="14" t="str">
        <f>IF(AND(B361="javelin 600", E361='club records'!$F$32, F361&gt;='club records'!$G$32), "CR", " ")</f>
        <v xml:space="preserve"> </v>
      </c>
      <c r="AK361" s="14" t="str">
        <f>IF(AND(B361="javelin 700", E361='club records'!$F$33, F361&gt;='club records'!$G$33), "CR", " ")</f>
        <v xml:space="preserve"> </v>
      </c>
      <c r="AL361" s="14" t="str">
        <f>IF(AND(B361="javelin 800", OR(AND(E361='club records'!$F$34, F361&gt;='club records'!$G$34), AND(E361='club records'!$F$35, F361&gt;='club records'!$G$35))), "CR", " ")</f>
        <v xml:space="preserve"> </v>
      </c>
      <c r="AM361" s="14" t="str">
        <f>IF(AND(B361="shot 3", E361='club records'!$F$36, F361&gt;='club records'!$G$36), "CR", " ")</f>
        <v xml:space="preserve"> </v>
      </c>
      <c r="AN361" s="14" t="str">
        <f>IF(AND(B361="shot 4", E361='club records'!$F$37, F361&gt;='club records'!$G$37), "CR", " ")</f>
        <v xml:space="preserve"> </v>
      </c>
      <c r="AO361" s="14" t="str">
        <f>IF(AND(B361="shot 5", E361='club records'!$F$38, F361&gt;='club records'!$G$38), "CR", " ")</f>
        <v xml:space="preserve"> </v>
      </c>
      <c r="AP361" s="14" t="str">
        <f>IF(AND(B361="shot 6", E361='club records'!$F$39, F361&gt;='club records'!$G$39), "CR", " ")</f>
        <v xml:space="preserve"> </v>
      </c>
      <c r="AQ361" s="14" t="str">
        <f>IF(AND(B361="shot 7.26", E361='club records'!$F$40, F361&gt;='club records'!$G$40), "CR", " ")</f>
        <v xml:space="preserve"> </v>
      </c>
      <c r="AR361" s="14" t="str">
        <f>IF(AND(B361="60H",OR(AND(E361='club records'!$J$1,F361&lt;='club records'!$K$1),AND(E361='club records'!$J$2,F361&lt;='club records'!$K$2),AND(E361='club records'!$J$3,F361&lt;='club records'!$K$3),AND(E361='club records'!$J$4,F361&lt;='club records'!$K$4),AND(E361='club records'!$J$5,F361&lt;='club records'!$K$5))),"CR"," ")</f>
        <v xml:space="preserve"> </v>
      </c>
      <c r="AS361" s="14" t="str">
        <f>IF(AND(B361="75H", AND(E361='club records'!$J$6, F361&lt;='club records'!$K$6)), "CR", " ")</f>
        <v xml:space="preserve"> </v>
      </c>
      <c r="AT361" s="14" t="str">
        <f>IF(AND(B361="80H", AND(E361='club records'!$J$7, F361&lt;='club records'!$K$7)), "CR", " ")</f>
        <v xml:space="preserve"> </v>
      </c>
      <c r="AU361" s="14" t="str">
        <f>IF(AND(B361="100H", AND(E361='club records'!$J$8, F361&lt;='club records'!$K$8)), "CR", " ")</f>
        <v xml:space="preserve"> </v>
      </c>
      <c r="AV361" s="14" t="str">
        <f>IF(AND(B361="110H", OR(AND(E361='club records'!$J$9, F361&lt;='club records'!$K$9), AND(E361='club records'!$J$10, F361&lt;='club records'!$K$10))), "CR", " ")</f>
        <v xml:space="preserve"> </v>
      </c>
      <c r="AW361" s="14" t="str">
        <f>IF(AND(B361="400H", OR(AND(E361='club records'!$J$11, F361&lt;='club records'!$K$11), AND(E361='club records'!$J$12, F361&lt;='club records'!$K$12), AND(E361='club records'!$J$13, F361&lt;='club records'!$K$13), AND(E361='club records'!$J$14, F361&lt;='club records'!$K$14))), "CR", " ")</f>
        <v xml:space="preserve"> </v>
      </c>
      <c r="AX361" s="14" t="str">
        <f>IF(AND(B361="1500SC", AND(E361='club records'!$J$15, F361&lt;='club records'!$K$15)), "CR", " ")</f>
        <v xml:space="preserve"> </v>
      </c>
      <c r="AY361" s="14" t="str">
        <f>IF(AND(B361="2000SC", OR(AND(E361='club records'!$J$17, F361&lt;='club records'!$K$17), AND(E361='club records'!$J$18, F361&lt;='club records'!$K$18))), "CR", " ")</f>
        <v xml:space="preserve"> </v>
      </c>
      <c r="AZ361" s="14" t="str">
        <f>IF(AND(B361="3000SC", OR(AND(E361='club records'!$J$20, F361&lt;='club records'!$K$20), AND(E361='club records'!$J$21, F361&lt;='club records'!$K$21))), "CR", " ")</f>
        <v xml:space="preserve"> </v>
      </c>
      <c r="BA361" s="15" t="str">
        <f>IF(AND(B361="4x100", OR(AND(E361='club records'!$N$1, F361&lt;='club records'!$O$1), AND(E361='club records'!$N$2, F361&lt;='club records'!$O$2), AND(E361='club records'!$N$3, F361&lt;='club records'!$O$3), AND(E361='club records'!$N$4, F361&lt;='club records'!$O$4), AND(E361='club records'!$N$5, F361&lt;='club records'!$O$5))), "CR", " ")</f>
        <v xml:space="preserve"> </v>
      </c>
      <c r="BB361" s="15" t="str">
        <f>IF(AND(B361="4x200", OR(AND(E361='club records'!$N$6, F361&lt;='club records'!$O$6), AND(E361='club records'!$N$7, F361&lt;='club records'!$O$7), AND(E361='club records'!$N$8, F361&lt;='club records'!$O$8), AND(E361='club records'!$N$9, F361&lt;='club records'!$O$9), AND(E361='club records'!$N$10, F361&lt;='club records'!$O$10))), "CR", " ")</f>
        <v xml:space="preserve"> </v>
      </c>
      <c r="BC361" s="15" t="str">
        <f>IF(AND(B361="4x300", AND(E361='club records'!$N$11, F361&lt;='club records'!$O$11)), "CR", " ")</f>
        <v xml:space="preserve"> </v>
      </c>
      <c r="BD361" s="15" t="str">
        <f>IF(AND(B361="4x400", OR(AND(E361='club records'!$N$12, F361&lt;='club records'!$O$12), AND(E361='club records'!$N$13, F361&lt;='club records'!$O$13), AND(E361='club records'!$N$14, F361&lt;='club records'!$O$14), AND(E361='club records'!$N$15, F361&lt;='club records'!$O$15))), "CR", " ")</f>
        <v xml:space="preserve"> </v>
      </c>
      <c r="BE361" s="15" t="str">
        <f>IF(AND(B361="3x800", OR(AND(E361='club records'!$N$16, F361&lt;='club records'!$O$16), AND(E361='club records'!$N$17, F361&lt;='club records'!$O$17), AND(E361='club records'!$N$18, F361&lt;='club records'!$O$18))), "CR", " ")</f>
        <v xml:space="preserve"> </v>
      </c>
      <c r="BF361" s="15" t="str">
        <f>IF(AND(B361="pentathlon", OR(AND(E361='club records'!$N$21, F361&gt;='club records'!$O$21), AND(E361='club records'!$N$22, F361&gt;='club records'!$O$22),AND(E361='club records'!$N$23, F361&gt;='club records'!$O$23),AND(E361='club records'!$N$24, F361&gt;='club records'!$O$24))), "CR", " ")</f>
        <v xml:space="preserve"> </v>
      </c>
      <c r="BG361" s="15" t="str">
        <f>IF(AND(B361="heptathlon", OR(AND(E361='club records'!$N$26, F361&gt;='club records'!$O$26), AND(E361='club records'!$N$27, F361&gt;='club records'!$O$27))), "CR", " ")</f>
        <v xml:space="preserve"> </v>
      </c>
      <c r="BH361" s="15" t="str">
        <f>IF(AND(B361="decathlon", OR(AND(E361='club records'!$N$29, F361&gt;='club records'!$O$29), AND(E361='club records'!$N$30, F361&gt;='club records'!$O$30),AND(E361='club records'!$N$31, F361&gt;='club records'!$O$31))), "CR", " ")</f>
        <v xml:space="preserve"> </v>
      </c>
    </row>
    <row r="362" spans="1:64" ht="14.5" x14ac:dyDescent="0.35">
      <c r="A362" s="1" t="str">
        <f t="shared" si="35"/>
        <v>U20</v>
      </c>
      <c r="B362" s="2" t="s">
        <v>7</v>
      </c>
      <c r="C362" s="1" t="s">
        <v>42</v>
      </c>
      <c r="D362" s="1" t="s">
        <v>111</v>
      </c>
      <c r="E362" s="19" t="s">
        <v>12</v>
      </c>
      <c r="F362" s="20">
        <v>7.41</v>
      </c>
      <c r="G362" s="26">
        <v>43674</v>
      </c>
      <c r="H362" s="1" t="s">
        <v>502</v>
      </c>
      <c r="I362" s="1" t="s">
        <v>503</v>
      </c>
      <c r="J362" s="15" t="str">
        <f t="shared" si="36"/>
        <v/>
      </c>
      <c r="K362" s="15" t="str">
        <f>IF(AND(B362=100, OR(AND(E362='club records'!$B$6, F362&lt;='club records'!$C$6), AND(E362='club records'!$B$7, F362&lt;='club records'!$C$7), AND(E362='club records'!$B$8, F362&lt;='club records'!$C$8), AND(E362='club records'!$B$9, F362&lt;='club records'!$C$9), AND(E362='club records'!$B$10, F362&lt;='club records'!$C$10))), "CR", " ")</f>
        <v xml:space="preserve"> </v>
      </c>
      <c r="L362" s="15" t="str">
        <f>IF(AND(B362=200, OR(AND(E362='club records'!$B$11, F362&lt;='club records'!$C$11), AND(E362='club records'!$B$12, F362&lt;='club records'!$C$12), AND(E362='club records'!$B$13, F362&lt;='club records'!$C$13), AND(E362='club records'!$B$14, F362&lt;='club records'!$C$14), AND(E362='club records'!$B$15, F362&lt;='club records'!$C$15))), "CR", " ")</f>
        <v xml:space="preserve"> </v>
      </c>
      <c r="M362" s="15" t="str">
        <f>IF(AND(B362=300, OR(AND(E362='club records'!$B$16, F362&lt;='club records'!$C$16), AND(E362='club records'!$B$17, F362&lt;='club records'!$C$17))), "CR", " ")</f>
        <v xml:space="preserve"> </v>
      </c>
      <c r="N362" s="15" t="str">
        <f>IF(AND(B362=400, OR(AND(E362='club records'!$B$18, F362&lt;='club records'!$C$18), AND(E362='club records'!$B$19, F362&lt;='club records'!$C$19), AND(E362='club records'!$B$20, F362&lt;='club records'!$C$20), AND(E362='club records'!$B$21, F362&lt;='club records'!$C$21))), "CR", " ")</f>
        <v xml:space="preserve"> </v>
      </c>
      <c r="O362" s="15" t="str">
        <f>IF(AND(B362=800, OR(AND(E362='club records'!$B$22, F362&lt;='club records'!$C$22), AND(E362='club records'!$B$23, F362&lt;='club records'!$C$23), AND(E362='club records'!$B$24, F362&lt;='club records'!$C$24), AND(E362='club records'!$B$25, F362&lt;='club records'!$C$25), AND(E362='club records'!$B$26, F362&lt;='club records'!$C$26))), "CR", " ")</f>
        <v xml:space="preserve"> </v>
      </c>
      <c r="P362" s="15" t="str">
        <f>IF(AND(B362=1000, OR(AND(E362='club records'!$B$27, F362&lt;='club records'!$C$27), AND(E362='club records'!$B$28, F362&lt;='club records'!$C$28))), "CR", " ")</f>
        <v xml:space="preserve"> </v>
      </c>
      <c r="Q362" s="15" t="str">
        <f>IF(AND(B362=1500, OR(AND(E362='club records'!$B$29, F362&lt;='club records'!$C$29), AND(E362='club records'!$B$30, F362&lt;='club records'!$C$30), AND(E362='club records'!$B$31, F362&lt;='club records'!$C$31), AND(E362='club records'!$B$32, F362&lt;='club records'!$C$32), AND(E362='club records'!$B$33, F362&lt;='club records'!$C$33))), "CR", " ")</f>
        <v xml:space="preserve"> </v>
      </c>
      <c r="R362" s="15" t="str">
        <f>IF(AND(B362="1600 (Mile)",OR(AND(E362='club records'!$B$34,F362&lt;='club records'!$C$34),AND(E362='club records'!$B$35,F362&lt;='club records'!$C$35),AND(E362='club records'!$B$36,F362&lt;='club records'!$C$36),AND(E362='club records'!$B$37,F362&lt;='club records'!$C$37))),"CR"," ")</f>
        <v xml:space="preserve"> </v>
      </c>
      <c r="S362" s="15" t="str">
        <f>IF(AND(B362=3000, OR(AND(E362='club records'!$B$38, F362&lt;='club records'!$C$38), AND(E362='club records'!$B$39, F362&lt;='club records'!$C$39), AND(E362='club records'!$B$40, F362&lt;='club records'!$C$40), AND(E362='club records'!$B$41, F362&lt;='club records'!$C$41))), "CR", " ")</f>
        <v xml:space="preserve"> </v>
      </c>
      <c r="T362" s="15" t="str">
        <f>IF(AND(B362=5000, OR(AND(E362='club records'!$B$42, F362&lt;='club records'!$C$42), AND(E362='club records'!$B$43, F362&lt;='club records'!$C$43))), "CR", " ")</f>
        <v xml:space="preserve"> </v>
      </c>
      <c r="U362" s="14" t="str">
        <f>IF(AND(B362=10000, OR(AND(E362='club records'!$B$44, F362&lt;='club records'!$C$44), AND(E362='club records'!$B$45, F362&lt;='club records'!$C$45))), "CR", " ")</f>
        <v xml:space="preserve"> </v>
      </c>
      <c r="V362" s="14" t="str">
        <f>IF(AND(B362="high jump", OR(AND(E362='club records'!$F$1, F362&gt;='club records'!$G$1), AND(E362='club records'!$F$2, F362&gt;='club records'!$G$2), AND(E362='club records'!$F$3, F362&gt;='club records'!$G$3), AND(E362='club records'!$F$4, F362&gt;='club records'!$G$4), AND(E362='club records'!$F$5, F362&gt;='club records'!$G$5))), "CR", " ")</f>
        <v xml:space="preserve"> </v>
      </c>
      <c r="W362" s="14" t="str">
        <f>IF(AND(B362="long jump", OR(AND(E362='club records'!$F$6, F362&gt;='club records'!$G$6), AND(E362='club records'!$F$7, F362&gt;='club records'!$G$7), AND(E362='club records'!$F$8, F362&gt;='club records'!$G$8), AND(E362='club records'!$F$9, F362&gt;='club records'!$G$9), AND(E362='club records'!$F$10, F362&gt;='club records'!$G$10))), "CR", " ")</f>
        <v xml:space="preserve"> </v>
      </c>
      <c r="X362" s="14" t="str">
        <f>IF(AND(B362="triple jump", OR(AND(E362='club records'!$F$11, F362&gt;='club records'!$G$11), AND(E362='club records'!$F$12, F362&gt;='club records'!$G$12), AND(E362='club records'!$F$13, F362&gt;='club records'!$G$13), AND(E362='club records'!$F$14, F362&gt;='club records'!$G$14), AND(E362='club records'!$F$15, F362&gt;='club records'!$G$15))), "CR", " ")</f>
        <v xml:space="preserve"> </v>
      </c>
      <c r="Y362" s="14" t="str">
        <f>IF(AND(B362="pole vault", OR(AND(E362='club records'!$F$16, F362&gt;='club records'!$G$16), AND(E362='club records'!$F$17, F362&gt;='club records'!$G$17), AND(E362='club records'!$F$18, F362&gt;='club records'!$G$18), AND(E362='club records'!$F$19, F362&gt;='club records'!$G$19), AND(E362='club records'!$F$20, F362&gt;='club records'!$G$20))), "CR", " ")</f>
        <v xml:space="preserve"> </v>
      </c>
      <c r="Z362" s="14" t="str">
        <f>IF(AND(B362="discus 1", E362='club records'!$F$21, F362&gt;='club records'!$G$21), "CR", " ")</f>
        <v xml:space="preserve"> </v>
      </c>
      <c r="AA362" s="14" t="str">
        <f>IF(AND(B362="discus 1.25", E362='club records'!$F$22, F362&gt;='club records'!$G$22), "CR", " ")</f>
        <v xml:space="preserve"> </v>
      </c>
      <c r="AB362" s="14" t="str">
        <f>IF(AND(B362="discus 1.5", E362='club records'!$F$23, F362&gt;='club records'!$G$23), "CR", " ")</f>
        <v xml:space="preserve"> </v>
      </c>
      <c r="AC362" s="14" t="str">
        <f>IF(AND(B362="discus 1.75", E362='club records'!$F$24, F362&gt;='club records'!$G$24), "CR", " ")</f>
        <v xml:space="preserve"> </v>
      </c>
      <c r="AD362" s="14" t="str">
        <f>IF(AND(B362="discus 2", E362='club records'!$F$25, F362&gt;='club records'!$G$25), "CR", " ")</f>
        <v xml:space="preserve"> </v>
      </c>
      <c r="AE362" s="14" t="str">
        <f>IF(AND(B362="hammer 4", E362='club records'!$F$27, F362&gt;='club records'!$G$27), "CR", " ")</f>
        <v xml:space="preserve"> </v>
      </c>
      <c r="AF362" s="14" t="str">
        <f>IF(AND(B362="hammer 5", E362='club records'!$F$28, F362&gt;='club records'!$G$28), "CR", " ")</f>
        <v xml:space="preserve"> </v>
      </c>
      <c r="AG362" s="14" t="str">
        <f>IF(AND(B362="hammer 6", E362='club records'!$F$29, F362&gt;='club records'!$G$29), "CR", " ")</f>
        <v xml:space="preserve"> </v>
      </c>
      <c r="AH362" s="14" t="str">
        <f>IF(AND(B362="hammer 7.26", E362='club records'!$F$30, F362&gt;='club records'!$G$30), "CR", " ")</f>
        <v xml:space="preserve"> </v>
      </c>
      <c r="AI362" s="14" t="str">
        <f>IF(AND(B362="javelin 400", E362='club records'!$F$31, F362&gt;='club records'!$G$31), "CR", " ")</f>
        <v xml:space="preserve"> </v>
      </c>
      <c r="AJ362" s="14" t="str">
        <f>IF(AND(B362="javelin 600", E362='club records'!$F$32, F362&gt;='club records'!$G$32), "CR", " ")</f>
        <v xml:space="preserve"> </v>
      </c>
      <c r="AK362" s="14" t="str">
        <f>IF(AND(B362="javelin 700", E362='club records'!$F$33, F362&gt;='club records'!$G$33), "CR", " ")</f>
        <v xml:space="preserve"> </v>
      </c>
      <c r="AL362" s="14" t="str">
        <f>IF(AND(B362="javelin 800", OR(AND(E362='club records'!$F$34, F362&gt;='club records'!$G$34), AND(E362='club records'!$F$35, F362&gt;='club records'!$G$35))), "CR", " ")</f>
        <v xml:space="preserve"> </v>
      </c>
      <c r="AM362" s="14" t="str">
        <f>IF(AND(B362="shot 3", E362='club records'!$F$36, F362&gt;='club records'!$G$36), "CR", " ")</f>
        <v xml:space="preserve"> </v>
      </c>
      <c r="AN362" s="14" t="str">
        <f>IF(AND(B362="shot 4", E362='club records'!$F$37, F362&gt;='club records'!$G$37), "CR", " ")</f>
        <v xml:space="preserve"> </v>
      </c>
      <c r="AO362" s="14" t="str">
        <f>IF(AND(B362="shot 5", E362='club records'!$F$38, F362&gt;='club records'!$G$38), "CR", " ")</f>
        <v xml:space="preserve"> </v>
      </c>
      <c r="AP362" s="14" t="str">
        <f>IF(AND(B362="shot 6", E362='club records'!$F$39, F362&gt;='club records'!$G$39), "CR", " ")</f>
        <v xml:space="preserve"> </v>
      </c>
      <c r="AQ362" s="14" t="str">
        <f>IF(AND(B362="shot 7.26", E362='club records'!$F$40, F362&gt;='club records'!$G$40), "CR", " ")</f>
        <v xml:space="preserve"> </v>
      </c>
      <c r="AR362" s="14" t="str">
        <f>IF(AND(B362="60H",OR(AND(E362='club records'!$J$1,F362&lt;='club records'!$K$1),AND(E362='club records'!$J$2,F362&lt;='club records'!$K$2),AND(E362='club records'!$J$3,F362&lt;='club records'!$K$3),AND(E362='club records'!$J$4,F362&lt;='club records'!$K$4),AND(E362='club records'!$J$5,F362&lt;='club records'!$K$5))),"CR"," ")</f>
        <v xml:space="preserve"> </v>
      </c>
      <c r="AS362" s="14" t="str">
        <f>IF(AND(B362="75H", AND(E362='club records'!$J$6, F362&lt;='club records'!$K$6)), "CR", " ")</f>
        <v xml:space="preserve"> </v>
      </c>
      <c r="AT362" s="14" t="str">
        <f>IF(AND(B362="80H", AND(E362='club records'!$J$7, F362&lt;='club records'!$K$7)), "CR", " ")</f>
        <v xml:space="preserve"> </v>
      </c>
      <c r="AU362" s="14" t="str">
        <f>IF(AND(B362="100H", AND(E362='club records'!$J$8, F362&lt;='club records'!$K$8)), "CR", " ")</f>
        <v xml:space="preserve"> </v>
      </c>
      <c r="AV362" s="14" t="str">
        <f>IF(AND(B362="110H", OR(AND(E362='club records'!$J$9, F362&lt;='club records'!$K$9), AND(E362='club records'!$J$10, F362&lt;='club records'!$K$10))), "CR", " ")</f>
        <v xml:space="preserve"> </v>
      </c>
      <c r="AW362" s="14" t="str">
        <f>IF(AND(B362="400H", OR(AND(E362='club records'!$J$11, F362&lt;='club records'!$K$11), AND(E362='club records'!$J$12, F362&lt;='club records'!$K$12), AND(E362='club records'!$J$13, F362&lt;='club records'!$K$13), AND(E362='club records'!$J$14, F362&lt;='club records'!$K$14))), "CR", " ")</f>
        <v xml:space="preserve"> </v>
      </c>
      <c r="AX362" s="14" t="str">
        <f>IF(AND(B362="1500SC", AND(E362='club records'!$J$15, F362&lt;='club records'!$K$15)), "CR", " ")</f>
        <v xml:space="preserve"> </v>
      </c>
      <c r="AY362" s="14" t="str">
        <f>IF(AND(B362="2000SC", OR(AND(E362='club records'!$J$17, F362&lt;='club records'!$K$17), AND(E362='club records'!$J$18, F362&lt;='club records'!$K$18))), "CR", " ")</f>
        <v xml:space="preserve"> </v>
      </c>
      <c r="AZ362" s="14" t="str">
        <f>IF(AND(B362="3000SC", OR(AND(E362='club records'!$J$20, F362&lt;='club records'!$K$20), AND(E362='club records'!$J$21, F362&lt;='club records'!$K$21))), "CR", " ")</f>
        <v xml:space="preserve"> </v>
      </c>
      <c r="BA362" s="15" t="str">
        <f>IF(AND(B362="4x100", OR(AND(E362='club records'!$N$1, F362&lt;='club records'!$O$1), AND(E362='club records'!$N$2, F362&lt;='club records'!$O$2), AND(E362='club records'!$N$3, F362&lt;='club records'!$O$3), AND(E362='club records'!$N$4, F362&lt;='club records'!$O$4), AND(E362='club records'!$N$5, F362&lt;='club records'!$O$5))), "CR", " ")</f>
        <v xml:space="preserve"> </v>
      </c>
      <c r="BB362" s="15" t="str">
        <f>IF(AND(B362="4x200", OR(AND(E362='club records'!$N$6, F362&lt;='club records'!$O$6), AND(E362='club records'!$N$7, F362&lt;='club records'!$O$7), AND(E362='club records'!$N$8, F362&lt;='club records'!$O$8), AND(E362='club records'!$N$9, F362&lt;='club records'!$O$9), AND(E362='club records'!$N$10, F362&lt;='club records'!$O$10))), "CR", " ")</f>
        <v xml:space="preserve"> </v>
      </c>
      <c r="BC362" s="15" t="str">
        <f>IF(AND(B362="4x300", AND(E362='club records'!$N$11, F362&lt;='club records'!$O$11)), "CR", " ")</f>
        <v xml:space="preserve"> </v>
      </c>
      <c r="BD362" s="15" t="str">
        <f>IF(AND(B362="4x400", OR(AND(E362='club records'!$N$12, F362&lt;='club records'!$O$12), AND(E362='club records'!$N$13, F362&lt;='club records'!$O$13), AND(E362='club records'!$N$14, F362&lt;='club records'!$O$14), AND(E362='club records'!$N$15, F362&lt;='club records'!$O$15))), "CR", " ")</f>
        <v xml:space="preserve"> </v>
      </c>
      <c r="BE362" s="15" t="str">
        <f>IF(AND(B362="3x800", OR(AND(E362='club records'!$N$16, F362&lt;='club records'!$O$16), AND(E362='club records'!$N$17, F362&lt;='club records'!$O$17), AND(E362='club records'!$N$18, F362&lt;='club records'!$O$18))), "CR", " ")</f>
        <v xml:space="preserve"> </v>
      </c>
      <c r="BF362" s="15" t="str">
        <f>IF(AND(B362="pentathlon", OR(AND(E362='club records'!$N$21, F362&gt;='club records'!$O$21), AND(E362='club records'!$N$22, F362&gt;='club records'!$O$22),AND(E362='club records'!$N$23, F362&gt;='club records'!$O$23),AND(E362='club records'!$N$24, F362&gt;='club records'!$O$24))), "CR", " ")</f>
        <v xml:space="preserve"> </v>
      </c>
      <c r="BG362" s="15" t="str">
        <f>IF(AND(B362="heptathlon", OR(AND(E362='club records'!$N$26, F362&gt;='club records'!$O$26), AND(E362='club records'!$N$27, F362&gt;='club records'!$O$27))), "CR", " ")</f>
        <v xml:space="preserve"> </v>
      </c>
      <c r="BH362" s="15" t="str">
        <f>IF(AND(B362="decathlon", OR(AND(E362='club records'!$N$29, F362&gt;='club records'!$O$29), AND(E362='club records'!$N$30, F362&gt;='club records'!$O$30),AND(E362='club records'!$N$31, F362&gt;='club records'!$O$31))), "CR", " ")</f>
        <v xml:space="preserve"> </v>
      </c>
    </row>
    <row r="363" spans="1:64" ht="14.5" x14ac:dyDescent="0.35">
      <c r="A363" s="1" t="str">
        <f t="shared" si="35"/>
        <v>U20</v>
      </c>
      <c r="B363" s="2" t="s">
        <v>9</v>
      </c>
      <c r="C363" s="1" t="s">
        <v>171</v>
      </c>
      <c r="D363" s="1" t="s">
        <v>172</v>
      </c>
      <c r="E363" s="19" t="s">
        <v>12</v>
      </c>
      <c r="F363" s="21">
        <v>4.2</v>
      </c>
      <c r="G363" s="27" t="s">
        <v>421</v>
      </c>
      <c r="H363" s="1" t="s">
        <v>422</v>
      </c>
      <c r="J363" s="15" t="str">
        <f t="shared" si="36"/>
        <v/>
      </c>
      <c r="K363" s="15" t="str">
        <f>IF(AND(B363=100, OR(AND(E363='club records'!$B$6, F363&lt;='club records'!$C$6), AND(E363='club records'!$B$7, F363&lt;='club records'!$C$7), AND(E363='club records'!$B$8, F363&lt;='club records'!$C$8), AND(E363='club records'!$B$9, F363&lt;='club records'!$C$9), AND(E363='club records'!$B$10, F363&lt;='club records'!$C$10))), "CR", " ")</f>
        <v xml:space="preserve"> </v>
      </c>
      <c r="L363" s="15" t="str">
        <f>IF(AND(B363=200, OR(AND(E363='club records'!$B$11, F363&lt;='club records'!$C$11), AND(E363='club records'!$B$12, F363&lt;='club records'!$C$12), AND(E363='club records'!$B$13, F363&lt;='club records'!$C$13), AND(E363='club records'!$B$14, F363&lt;='club records'!$C$14), AND(E363='club records'!$B$15, F363&lt;='club records'!$C$15))), "CR", " ")</f>
        <v xml:space="preserve"> </v>
      </c>
      <c r="M363" s="15" t="str">
        <f>IF(AND(B363=300, OR(AND(E363='club records'!$B$16, F363&lt;='club records'!$C$16), AND(E363='club records'!$B$17, F363&lt;='club records'!$C$17))), "CR", " ")</f>
        <v xml:space="preserve"> </v>
      </c>
      <c r="N363" s="15" t="str">
        <f>IF(AND(B363=400, OR(AND(E363='club records'!$B$18, F363&lt;='club records'!$C$18), AND(E363='club records'!$B$19, F363&lt;='club records'!$C$19), AND(E363='club records'!$B$20, F363&lt;='club records'!$C$20), AND(E363='club records'!$B$21, F363&lt;='club records'!$C$21))), "CR", " ")</f>
        <v xml:space="preserve"> </v>
      </c>
      <c r="O363" s="15" t="str">
        <f>IF(AND(B363=800, OR(AND(E363='club records'!$B$22, F363&lt;='club records'!$C$22), AND(E363='club records'!$B$23, F363&lt;='club records'!$C$23), AND(E363='club records'!$B$24, F363&lt;='club records'!$C$24), AND(E363='club records'!$B$25, F363&lt;='club records'!$C$25), AND(E363='club records'!$B$26, F363&lt;='club records'!$C$26))), "CR", " ")</f>
        <v xml:space="preserve"> </v>
      </c>
      <c r="P363" s="15" t="str">
        <f>IF(AND(B363=1000, OR(AND(E363='club records'!$B$27, F363&lt;='club records'!$C$27), AND(E363='club records'!$B$28, F363&lt;='club records'!$C$28))), "CR", " ")</f>
        <v xml:space="preserve"> </v>
      </c>
      <c r="Q363" s="15" t="str">
        <f>IF(AND(B363=1500, OR(AND(E363='club records'!$B$29, F363&lt;='club records'!$C$29), AND(E363='club records'!$B$30, F363&lt;='club records'!$C$30), AND(E363='club records'!$B$31, F363&lt;='club records'!$C$31), AND(E363='club records'!$B$32, F363&lt;='club records'!$C$32), AND(E363='club records'!$B$33, F363&lt;='club records'!$C$33))), "CR", " ")</f>
        <v xml:space="preserve"> </v>
      </c>
      <c r="R363" s="15" t="str">
        <f>IF(AND(B363="1600 (Mile)",OR(AND(E363='club records'!$B$34,F363&lt;='club records'!$C$34),AND(E363='club records'!$B$35,F363&lt;='club records'!$C$35),AND(E363='club records'!$B$36,F363&lt;='club records'!$C$36),AND(E363='club records'!$B$37,F363&lt;='club records'!$C$37))),"CR"," ")</f>
        <v xml:space="preserve"> </v>
      </c>
      <c r="S363" s="15" t="str">
        <f>IF(AND(B363=3000, OR(AND(E363='club records'!$B$38, F363&lt;='club records'!$C$38), AND(E363='club records'!$B$39, F363&lt;='club records'!$C$39), AND(E363='club records'!$B$40, F363&lt;='club records'!$C$40), AND(E363='club records'!$B$41, F363&lt;='club records'!$C$41))), "CR", " ")</f>
        <v xml:space="preserve"> </v>
      </c>
      <c r="T363" s="15" t="str">
        <f>IF(AND(B363=5000, OR(AND(E363='club records'!$B$42, F363&lt;='club records'!$C$42), AND(E363='club records'!$B$43, F363&lt;='club records'!$C$43))), "CR", " ")</f>
        <v xml:space="preserve"> </v>
      </c>
      <c r="U363" s="14" t="str">
        <f>IF(AND(B363=10000, OR(AND(E363='club records'!$B$44, F363&lt;='club records'!$C$44), AND(E363='club records'!$B$45, F363&lt;='club records'!$C$45))), "CR", " ")</f>
        <v xml:space="preserve"> </v>
      </c>
      <c r="V363" s="14" t="str">
        <f>IF(AND(B363="high jump", OR(AND(E363='club records'!$F$1, F363&gt;='club records'!$G$1), AND(E363='club records'!$F$2, F363&gt;='club records'!$G$2), AND(E363='club records'!$F$3, F363&gt;='club records'!$G$3), AND(E363='club records'!$F$4, F363&gt;='club records'!$G$4), AND(E363='club records'!$F$5, F363&gt;='club records'!$G$5))), "CR", " ")</f>
        <v xml:space="preserve"> </v>
      </c>
      <c r="W363" s="14" t="str">
        <f>IF(AND(B363="long jump", OR(AND(E363='club records'!$F$6, F363&gt;='club records'!$G$6), AND(E363='club records'!$F$7, F363&gt;='club records'!$G$7), AND(E363='club records'!$F$8, F363&gt;='club records'!$G$8), AND(E363='club records'!$F$9, F363&gt;='club records'!$G$9), AND(E363='club records'!$F$10, F363&gt;='club records'!$G$10))), "CR", " ")</f>
        <v xml:space="preserve"> </v>
      </c>
      <c r="X363" s="14" t="str">
        <f>IF(AND(B363="triple jump", OR(AND(E363='club records'!$F$11, F363&gt;='club records'!$G$11), AND(E363='club records'!$F$12, F363&gt;='club records'!$G$12), AND(E363='club records'!$F$13, F363&gt;='club records'!$G$13), AND(E363='club records'!$F$14, F363&gt;='club records'!$G$14), AND(E363='club records'!$F$15, F363&gt;='club records'!$G$15))), "CR", " ")</f>
        <v xml:space="preserve"> </v>
      </c>
      <c r="Y363" s="14" t="str">
        <f>IF(AND(B363="pole vault", OR(AND(E363='club records'!$F$16, F363&gt;='club records'!$G$16), AND(E363='club records'!$F$17, F363&gt;='club records'!$G$17), AND(E363='club records'!$F$18, F363&gt;='club records'!$G$18), AND(E363='club records'!$F$19, F363&gt;='club records'!$G$19), AND(E363='club records'!$F$20, F363&gt;='club records'!$G$20))), "CR", " ")</f>
        <v xml:space="preserve"> </v>
      </c>
      <c r="Z363" s="14" t="str">
        <f>IF(AND(B363="discus 1", E363='club records'!$F$21, F363&gt;='club records'!$G$21), "CR", " ")</f>
        <v xml:space="preserve"> </v>
      </c>
      <c r="AA363" s="14" t="str">
        <f>IF(AND(B363="discus 1.25", E363='club records'!$F$22, F363&gt;='club records'!$G$22), "CR", " ")</f>
        <v xml:space="preserve"> </v>
      </c>
      <c r="AB363" s="14" t="str">
        <f>IF(AND(B363="discus 1.5", E363='club records'!$F$23, F363&gt;='club records'!$G$23), "CR", " ")</f>
        <v xml:space="preserve"> </v>
      </c>
      <c r="AC363" s="14" t="str">
        <f>IF(AND(B363="discus 1.75", E363='club records'!$F$24, F363&gt;='club records'!$G$24), "CR", " ")</f>
        <v xml:space="preserve"> </v>
      </c>
      <c r="AD363" s="14" t="str">
        <f>IF(AND(B363="discus 2", E363='club records'!$F$25, F363&gt;='club records'!$G$25), "CR", " ")</f>
        <v xml:space="preserve"> </v>
      </c>
      <c r="AE363" s="14" t="str">
        <f>IF(AND(B363="hammer 4", E363='club records'!$F$27, F363&gt;='club records'!$G$27), "CR", " ")</f>
        <v xml:space="preserve"> </v>
      </c>
      <c r="AF363" s="14" t="str">
        <f>IF(AND(B363="hammer 5", E363='club records'!$F$28, F363&gt;='club records'!$G$28), "CR", " ")</f>
        <v xml:space="preserve"> </v>
      </c>
      <c r="AG363" s="14" t="str">
        <f>IF(AND(B363="hammer 6", E363='club records'!$F$29, F363&gt;='club records'!$G$29), "CR", " ")</f>
        <v xml:space="preserve"> </v>
      </c>
      <c r="AH363" s="14" t="str">
        <f>IF(AND(B363="hammer 7.26", E363='club records'!$F$30, F363&gt;='club records'!$G$30), "CR", " ")</f>
        <v xml:space="preserve"> </v>
      </c>
      <c r="AI363" s="14" t="str">
        <f>IF(AND(B363="javelin 400", E363='club records'!$F$31, F363&gt;='club records'!$G$31), "CR", " ")</f>
        <v xml:space="preserve"> </v>
      </c>
      <c r="AJ363" s="14" t="str">
        <f>IF(AND(B363="javelin 600", E363='club records'!$F$32, F363&gt;='club records'!$G$32), "CR", " ")</f>
        <v xml:space="preserve"> </v>
      </c>
      <c r="AK363" s="14" t="str">
        <f>IF(AND(B363="javelin 700", E363='club records'!$F$33, F363&gt;='club records'!$G$33), "CR", " ")</f>
        <v xml:space="preserve"> </v>
      </c>
      <c r="AL363" s="14" t="str">
        <f>IF(AND(B363="javelin 800", OR(AND(E363='club records'!$F$34, F363&gt;='club records'!$G$34), AND(E363='club records'!$F$35, F363&gt;='club records'!$G$35))), "CR", " ")</f>
        <v xml:space="preserve"> </v>
      </c>
      <c r="AM363" s="14" t="str">
        <f>IF(AND(B363="shot 3", E363='club records'!$F$36, F363&gt;='club records'!$G$36), "CR", " ")</f>
        <v xml:space="preserve"> </v>
      </c>
      <c r="AN363" s="14" t="str">
        <f>IF(AND(B363="shot 4", E363='club records'!$F$37, F363&gt;='club records'!$G$37), "CR", " ")</f>
        <v xml:space="preserve"> </v>
      </c>
      <c r="AO363" s="14" t="str">
        <f>IF(AND(B363="shot 5", E363='club records'!$F$38, F363&gt;='club records'!$G$38), "CR", " ")</f>
        <v xml:space="preserve"> </v>
      </c>
      <c r="AP363" s="14" t="str">
        <f>IF(AND(B363="shot 6", E363='club records'!$F$39, F363&gt;='club records'!$G$39), "CR", " ")</f>
        <v xml:space="preserve"> </v>
      </c>
      <c r="AQ363" s="14" t="str">
        <f>IF(AND(B363="shot 7.26", E363='club records'!$F$40, F363&gt;='club records'!$G$40), "CR", " ")</f>
        <v xml:space="preserve"> </v>
      </c>
      <c r="AR363" s="14" t="str">
        <f>IF(AND(B363="60H",OR(AND(E363='club records'!$J$1,F363&lt;='club records'!$K$1),AND(E363='club records'!$J$2,F363&lt;='club records'!$K$2),AND(E363='club records'!$J$3,F363&lt;='club records'!$K$3),AND(E363='club records'!$J$4,F363&lt;='club records'!$K$4),AND(E363='club records'!$J$5,F363&lt;='club records'!$K$5))),"CR"," ")</f>
        <v xml:space="preserve"> </v>
      </c>
      <c r="AS363" s="14" t="str">
        <f>IF(AND(B363="75H", AND(E363='club records'!$J$6, F363&lt;='club records'!$K$6)), "CR", " ")</f>
        <v xml:space="preserve"> </v>
      </c>
      <c r="AT363" s="14" t="str">
        <f>IF(AND(B363="80H", AND(E363='club records'!$J$7, F363&lt;='club records'!$K$7)), "CR", " ")</f>
        <v xml:space="preserve"> </v>
      </c>
      <c r="AU363" s="14" t="str">
        <f>IF(AND(B363="100H", AND(E363='club records'!$J$8, F363&lt;='club records'!$K$8)), "CR", " ")</f>
        <v xml:space="preserve"> </v>
      </c>
      <c r="AV363" s="14" t="str">
        <f>IF(AND(B363="110H", OR(AND(E363='club records'!$J$9, F363&lt;='club records'!$K$9), AND(E363='club records'!$J$10, F363&lt;='club records'!$K$10))), "CR", " ")</f>
        <v xml:space="preserve"> </v>
      </c>
      <c r="AW363" s="14" t="str">
        <f>IF(AND(B363="400H", OR(AND(E363='club records'!$J$11, F363&lt;='club records'!$K$11), AND(E363='club records'!$J$12, F363&lt;='club records'!$K$12), AND(E363='club records'!$J$13, F363&lt;='club records'!$K$13), AND(E363='club records'!$J$14, F363&lt;='club records'!$K$14))), "CR", " ")</f>
        <v xml:space="preserve"> </v>
      </c>
      <c r="AX363" s="14" t="str">
        <f>IF(AND(B363="1500SC", AND(E363='club records'!$J$15, F363&lt;='club records'!$K$15)), "CR", " ")</f>
        <v xml:space="preserve"> </v>
      </c>
      <c r="AY363" s="14" t="str">
        <f>IF(AND(B363="2000SC", OR(AND(E363='club records'!$J$17, F363&lt;='club records'!$K$17), AND(E363='club records'!$J$18, F363&lt;='club records'!$K$18))), "CR", " ")</f>
        <v xml:space="preserve"> </v>
      </c>
      <c r="AZ363" s="14" t="str">
        <f>IF(AND(B363="3000SC", OR(AND(E363='club records'!$J$20, F363&lt;='club records'!$K$20), AND(E363='club records'!$J$21, F363&lt;='club records'!$K$21))), "CR", " ")</f>
        <v xml:space="preserve"> </v>
      </c>
      <c r="BA363" s="15" t="str">
        <f>IF(AND(B363="4x100", OR(AND(E363='club records'!$N$1, F363&lt;='club records'!$O$1), AND(E363='club records'!$N$2, F363&lt;='club records'!$O$2), AND(E363='club records'!$N$3, F363&lt;='club records'!$O$3), AND(E363='club records'!$N$4, F363&lt;='club records'!$O$4), AND(E363='club records'!$N$5, F363&lt;='club records'!$O$5))), "CR", " ")</f>
        <v xml:space="preserve"> </v>
      </c>
      <c r="BB363" s="15" t="str">
        <f>IF(AND(B363="4x200", OR(AND(E363='club records'!$N$6, F363&lt;='club records'!$O$6), AND(E363='club records'!$N$7, F363&lt;='club records'!$O$7), AND(E363='club records'!$N$8, F363&lt;='club records'!$O$8), AND(E363='club records'!$N$9, F363&lt;='club records'!$O$9), AND(E363='club records'!$N$10, F363&lt;='club records'!$O$10))), "CR", " ")</f>
        <v xml:space="preserve"> </v>
      </c>
      <c r="BC363" s="15" t="str">
        <f>IF(AND(B363="4x300", AND(E363='club records'!$N$11, F363&lt;='club records'!$O$11)), "CR", " ")</f>
        <v xml:space="preserve"> </v>
      </c>
      <c r="BD363" s="15" t="str">
        <f>IF(AND(B363="4x400", OR(AND(E363='club records'!$N$12, F363&lt;='club records'!$O$12), AND(E363='club records'!$N$13, F363&lt;='club records'!$O$13), AND(E363='club records'!$N$14, F363&lt;='club records'!$O$14), AND(E363='club records'!$N$15, F363&lt;='club records'!$O$15))), "CR", " ")</f>
        <v xml:space="preserve"> </v>
      </c>
      <c r="BE363" s="15" t="str">
        <f>IF(AND(B363="3x800", OR(AND(E363='club records'!$N$16, F363&lt;='club records'!$O$16), AND(E363='club records'!$N$17, F363&lt;='club records'!$O$17), AND(E363='club records'!$N$18, F363&lt;='club records'!$O$18))), "CR", " ")</f>
        <v xml:space="preserve"> </v>
      </c>
      <c r="BF363" s="15" t="str">
        <f>IF(AND(B363="pentathlon", OR(AND(E363='club records'!$N$21, F363&gt;='club records'!$O$21), AND(E363='club records'!$N$22, F363&gt;='club records'!$O$22),AND(E363='club records'!$N$23, F363&gt;='club records'!$O$23),AND(E363='club records'!$N$24, F363&gt;='club records'!$O$24))), "CR", " ")</f>
        <v xml:space="preserve"> </v>
      </c>
      <c r="BG363" s="15" t="str">
        <f>IF(AND(B363="heptathlon", OR(AND(E363='club records'!$N$26, F363&gt;='club records'!$O$26), AND(E363='club records'!$N$27, F363&gt;='club records'!$O$27))), "CR", " ")</f>
        <v xml:space="preserve"> </v>
      </c>
      <c r="BH363" s="15" t="str">
        <f>IF(AND(B363="decathlon", OR(AND(E363='club records'!$N$29, F363&gt;='club records'!$O$29), AND(E363='club records'!$N$30, F363&gt;='club records'!$O$30),AND(E363='club records'!$N$31, F363&gt;='club records'!$O$31))), "CR", " ")</f>
        <v xml:space="preserve"> </v>
      </c>
      <c r="BI363" s="4"/>
      <c r="BJ363" s="4"/>
      <c r="BK363" s="4"/>
      <c r="BL363" s="4"/>
    </row>
    <row r="364" spans="1:64" ht="14.5" x14ac:dyDescent="0.35">
      <c r="A364" s="1" t="str">
        <f t="shared" si="35"/>
        <v>U20</v>
      </c>
      <c r="B364" s="2" t="s">
        <v>9</v>
      </c>
      <c r="C364" s="1" t="s">
        <v>42</v>
      </c>
      <c r="D364" s="1" t="s">
        <v>51</v>
      </c>
      <c r="E364" s="19" t="s">
        <v>12</v>
      </c>
      <c r="F364" s="21">
        <v>4.4000000000000004</v>
      </c>
      <c r="G364" s="27">
        <v>43716</v>
      </c>
      <c r="H364" s="1" t="s">
        <v>552</v>
      </c>
      <c r="I364" s="1" t="s">
        <v>553</v>
      </c>
      <c r="J364" s="15" t="str">
        <f t="shared" si="36"/>
        <v/>
      </c>
      <c r="K364" s="15" t="str">
        <f>IF(AND(B364=100, OR(AND(E364='club records'!$B$6, F364&lt;='club records'!$C$6), AND(E364='club records'!$B$7, F364&lt;='club records'!$C$7), AND(E364='club records'!$B$8, F364&lt;='club records'!$C$8), AND(E364='club records'!$B$9, F364&lt;='club records'!$C$9), AND(E364='club records'!$B$10, F364&lt;='club records'!$C$10))), "CR", " ")</f>
        <v xml:space="preserve"> </v>
      </c>
      <c r="L364" s="15" t="str">
        <f>IF(AND(B364=200, OR(AND(E364='club records'!$B$11, F364&lt;='club records'!$C$11), AND(E364='club records'!$B$12, F364&lt;='club records'!$C$12), AND(E364='club records'!$B$13, F364&lt;='club records'!$C$13), AND(E364='club records'!$B$14, F364&lt;='club records'!$C$14), AND(E364='club records'!$B$15, F364&lt;='club records'!$C$15))), "CR", " ")</f>
        <v xml:space="preserve"> </v>
      </c>
      <c r="M364" s="15" t="str">
        <f>IF(AND(B364=300, OR(AND(E364='club records'!$B$16, F364&lt;='club records'!$C$16), AND(E364='club records'!$B$17, F364&lt;='club records'!$C$17))), "CR", " ")</f>
        <v xml:space="preserve"> </v>
      </c>
      <c r="N364" s="15" t="str">
        <f>IF(AND(B364=400, OR(AND(E364='club records'!$B$18, F364&lt;='club records'!$C$18), AND(E364='club records'!$B$19, F364&lt;='club records'!$C$19), AND(E364='club records'!$B$20, F364&lt;='club records'!$C$20), AND(E364='club records'!$B$21, F364&lt;='club records'!$C$21))), "CR", " ")</f>
        <v xml:space="preserve"> </v>
      </c>
      <c r="O364" s="15" t="str">
        <f>IF(AND(B364=800, OR(AND(E364='club records'!$B$22, F364&lt;='club records'!$C$22), AND(E364='club records'!$B$23, F364&lt;='club records'!$C$23), AND(E364='club records'!$B$24, F364&lt;='club records'!$C$24), AND(E364='club records'!$B$25, F364&lt;='club records'!$C$25), AND(E364='club records'!$B$26, F364&lt;='club records'!$C$26))), "CR", " ")</f>
        <v xml:space="preserve"> </v>
      </c>
      <c r="P364" s="15" t="str">
        <f>IF(AND(B364=1000, OR(AND(E364='club records'!$B$27, F364&lt;='club records'!$C$27), AND(E364='club records'!$B$28, F364&lt;='club records'!$C$28))), "CR", " ")</f>
        <v xml:space="preserve"> </v>
      </c>
      <c r="Q364" s="15" t="str">
        <f>IF(AND(B364=1500, OR(AND(E364='club records'!$B$29, F364&lt;='club records'!$C$29), AND(E364='club records'!$B$30, F364&lt;='club records'!$C$30), AND(E364='club records'!$B$31, F364&lt;='club records'!$C$31), AND(E364='club records'!$B$32, F364&lt;='club records'!$C$32), AND(E364='club records'!$B$33, F364&lt;='club records'!$C$33))), "CR", " ")</f>
        <v xml:space="preserve"> </v>
      </c>
      <c r="R364" s="15" t="str">
        <f>IF(AND(B364="1600 (Mile)",OR(AND(E364='club records'!$B$34,F364&lt;='club records'!$C$34),AND(E364='club records'!$B$35,F364&lt;='club records'!$C$35),AND(E364='club records'!$B$36,F364&lt;='club records'!$C$36),AND(E364='club records'!$B$37,F364&lt;='club records'!$C$37))),"CR"," ")</f>
        <v xml:space="preserve"> </v>
      </c>
      <c r="S364" s="15" t="str">
        <f>IF(AND(B364=3000, OR(AND(E364='club records'!$B$38, F364&lt;='club records'!$C$38), AND(E364='club records'!$B$39, F364&lt;='club records'!$C$39), AND(E364='club records'!$B$40, F364&lt;='club records'!$C$40), AND(E364='club records'!$B$41, F364&lt;='club records'!$C$41))), "CR", " ")</f>
        <v xml:space="preserve"> </v>
      </c>
      <c r="T364" s="15" t="str">
        <f>IF(AND(B364=5000, OR(AND(E364='club records'!$B$42, F364&lt;='club records'!$C$42), AND(E364='club records'!$B$43, F364&lt;='club records'!$C$43))), "CR", " ")</f>
        <v xml:space="preserve"> </v>
      </c>
      <c r="U364" s="14" t="str">
        <f>IF(AND(B364=10000, OR(AND(E364='club records'!$B$44, F364&lt;='club records'!$C$44), AND(E364='club records'!$B$45, F364&lt;='club records'!$C$45))), "CR", " ")</f>
        <v xml:space="preserve"> </v>
      </c>
      <c r="V364" s="14" t="str">
        <f>IF(AND(B364="high jump", OR(AND(E364='club records'!$F$1, F364&gt;='club records'!$G$1), AND(E364='club records'!$F$2, F364&gt;='club records'!$G$2), AND(E364='club records'!$F$3, F364&gt;='club records'!$G$3), AND(E364='club records'!$F$4, F364&gt;='club records'!$G$4), AND(E364='club records'!$F$5, F364&gt;='club records'!$G$5))), "CR", " ")</f>
        <v xml:space="preserve"> </v>
      </c>
      <c r="W364" s="14" t="str">
        <f>IF(AND(B364="long jump", OR(AND(E364='club records'!$F$6, F364&gt;='club records'!$G$6), AND(E364='club records'!$F$7, F364&gt;='club records'!$G$7), AND(E364='club records'!$F$8, F364&gt;='club records'!$G$8), AND(E364='club records'!$F$9, F364&gt;='club records'!$G$9), AND(E364='club records'!$F$10, F364&gt;='club records'!$G$10))), "CR", " ")</f>
        <v xml:space="preserve"> </v>
      </c>
      <c r="X364" s="14" t="str">
        <f>IF(AND(B364="triple jump", OR(AND(E364='club records'!$F$11, F364&gt;='club records'!$G$11), AND(E364='club records'!$F$12, F364&gt;='club records'!$G$12), AND(E364='club records'!$F$13, F364&gt;='club records'!$G$13), AND(E364='club records'!$F$14, F364&gt;='club records'!$G$14), AND(E364='club records'!$F$15, F364&gt;='club records'!$G$15))), "CR", " ")</f>
        <v xml:space="preserve"> </v>
      </c>
      <c r="Y364" s="14" t="str">
        <f>IF(AND(B364="pole vault", OR(AND(E364='club records'!$F$16, F364&gt;='club records'!$G$16), AND(E364='club records'!$F$17, F364&gt;='club records'!$G$17), AND(E364='club records'!$F$18, F364&gt;='club records'!$G$18), AND(E364='club records'!$F$19, F364&gt;='club records'!$G$19), AND(E364='club records'!$F$20, F364&gt;='club records'!$G$20))), "CR", " ")</f>
        <v xml:space="preserve"> </v>
      </c>
      <c r="Z364" s="14" t="str">
        <f>IF(AND(B364="discus 1", E364='club records'!$F$21, F364&gt;='club records'!$G$21), "CR", " ")</f>
        <v xml:space="preserve"> </v>
      </c>
      <c r="AA364" s="14" t="str">
        <f>IF(AND(B364="discus 1.25", E364='club records'!$F$22, F364&gt;='club records'!$G$22), "CR", " ")</f>
        <v xml:space="preserve"> </v>
      </c>
      <c r="AB364" s="14" t="str">
        <f>IF(AND(B364="discus 1.5", E364='club records'!$F$23, F364&gt;='club records'!$G$23), "CR", " ")</f>
        <v xml:space="preserve"> </v>
      </c>
      <c r="AC364" s="14" t="str">
        <f>IF(AND(B364="discus 1.75", E364='club records'!$F$24, F364&gt;='club records'!$G$24), "CR", " ")</f>
        <v xml:space="preserve"> </v>
      </c>
      <c r="AD364" s="14" t="str">
        <f>IF(AND(B364="discus 2", E364='club records'!$F$25, F364&gt;='club records'!$G$25), "CR", " ")</f>
        <v xml:space="preserve"> </v>
      </c>
      <c r="AE364" s="14" t="str">
        <f>IF(AND(B364="hammer 4", E364='club records'!$F$27, F364&gt;='club records'!$G$27), "CR", " ")</f>
        <v xml:space="preserve"> </v>
      </c>
      <c r="AF364" s="14" t="str">
        <f>IF(AND(B364="hammer 5", E364='club records'!$F$28, F364&gt;='club records'!$G$28), "CR", " ")</f>
        <v xml:space="preserve"> </v>
      </c>
      <c r="AG364" s="14" t="str">
        <f>IF(AND(B364="hammer 6", E364='club records'!$F$29, F364&gt;='club records'!$G$29), "CR", " ")</f>
        <v xml:space="preserve"> </v>
      </c>
      <c r="AH364" s="14" t="str">
        <f>IF(AND(B364="hammer 7.26", E364='club records'!$F$30, F364&gt;='club records'!$G$30), "CR", " ")</f>
        <v xml:space="preserve"> </v>
      </c>
      <c r="AI364" s="14" t="str">
        <f>IF(AND(B364="javelin 400", E364='club records'!$F$31, F364&gt;='club records'!$G$31), "CR", " ")</f>
        <v xml:space="preserve"> </v>
      </c>
      <c r="AJ364" s="14" t="str">
        <f>IF(AND(B364="javelin 600", E364='club records'!$F$32, F364&gt;='club records'!$G$32), "CR", " ")</f>
        <v xml:space="preserve"> </v>
      </c>
      <c r="AK364" s="14" t="str">
        <f>IF(AND(B364="javelin 700", E364='club records'!$F$33, F364&gt;='club records'!$G$33), "CR", " ")</f>
        <v xml:space="preserve"> </v>
      </c>
      <c r="AL364" s="14" t="str">
        <f>IF(AND(B364="javelin 800", OR(AND(E364='club records'!$F$34, F364&gt;='club records'!$G$34), AND(E364='club records'!$F$35, F364&gt;='club records'!$G$35))), "CR", " ")</f>
        <v xml:space="preserve"> </v>
      </c>
      <c r="AM364" s="14" t="str">
        <f>IF(AND(B364="shot 3", E364='club records'!$F$36, F364&gt;='club records'!$G$36), "CR", " ")</f>
        <v xml:space="preserve"> </v>
      </c>
      <c r="AN364" s="14" t="str">
        <f>IF(AND(B364="shot 4", E364='club records'!$F$37, F364&gt;='club records'!$G$37), "CR", " ")</f>
        <v xml:space="preserve"> </v>
      </c>
      <c r="AO364" s="14" t="str">
        <f>IF(AND(B364="shot 5", E364='club records'!$F$38, F364&gt;='club records'!$G$38), "CR", " ")</f>
        <v xml:space="preserve"> </v>
      </c>
      <c r="AP364" s="14" t="str">
        <f>IF(AND(B364="shot 6", E364='club records'!$F$39, F364&gt;='club records'!$G$39), "CR", " ")</f>
        <v xml:space="preserve"> </v>
      </c>
      <c r="AQ364" s="14" t="str">
        <f>IF(AND(B364="shot 7.26", E364='club records'!$F$40, F364&gt;='club records'!$G$40), "CR", " ")</f>
        <v xml:space="preserve"> </v>
      </c>
      <c r="AR364" s="14" t="str">
        <f>IF(AND(B364="60H",OR(AND(E364='club records'!$J$1,F364&lt;='club records'!$K$1),AND(E364='club records'!$J$2,F364&lt;='club records'!$K$2),AND(E364='club records'!$J$3,F364&lt;='club records'!$K$3),AND(E364='club records'!$J$4,F364&lt;='club records'!$K$4),AND(E364='club records'!$J$5,F364&lt;='club records'!$K$5))),"CR"," ")</f>
        <v xml:space="preserve"> </v>
      </c>
      <c r="AS364" s="14" t="str">
        <f>IF(AND(B364="75H", AND(E364='club records'!$J$6, F364&lt;='club records'!$K$6)), "CR", " ")</f>
        <v xml:space="preserve"> </v>
      </c>
      <c r="AT364" s="14" t="str">
        <f>IF(AND(B364="80H", AND(E364='club records'!$J$7, F364&lt;='club records'!$K$7)), "CR", " ")</f>
        <v xml:space="preserve"> </v>
      </c>
      <c r="AU364" s="14" t="str">
        <f>IF(AND(B364="100H", AND(E364='club records'!$J$8, F364&lt;='club records'!$K$8)), "CR", " ")</f>
        <v xml:space="preserve"> </v>
      </c>
      <c r="AV364" s="14" t="str">
        <f>IF(AND(B364="110H", OR(AND(E364='club records'!$J$9, F364&lt;='club records'!$K$9), AND(E364='club records'!$J$10, F364&lt;='club records'!$K$10))), "CR", " ")</f>
        <v xml:space="preserve"> </v>
      </c>
      <c r="AW364" s="14" t="str">
        <f>IF(AND(B364="400H", OR(AND(E364='club records'!$J$11, F364&lt;='club records'!$K$11), AND(E364='club records'!$J$12, F364&lt;='club records'!$K$12), AND(E364='club records'!$J$13, F364&lt;='club records'!$K$13), AND(E364='club records'!$J$14, F364&lt;='club records'!$K$14))), "CR", " ")</f>
        <v xml:space="preserve"> </v>
      </c>
      <c r="AX364" s="14" t="str">
        <f>IF(AND(B364="1500SC", AND(E364='club records'!$J$15, F364&lt;='club records'!$K$15)), "CR", " ")</f>
        <v xml:space="preserve"> </v>
      </c>
      <c r="AY364" s="14" t="str">
        <f>IF(AND(B364="2000SC", OR(AND(E364='club records'!$J$17, F364&lt;='club records'!$K$17), AND(E364='club records'!$J$18, F364&lt;='club records'!$K$18))), "CR", " ")</f>
        <v xml:space="preserve"> </v>
      </c>
      <c r="AZ364" s="14" t="str">
        <f>IF(AND(B364="3000SC", OR(AND(E364='club records'!$J$20, F364&lt;='club records'!$K$20), AND(E364='club records'!$J$21, F364&lt;='club records'!$K$21))), "CR", " ")</f>
        <v xml:space="preserve"> </v>
      </c>
      <c r="BA364" s="15" t="str">
        <f>IF(AND(B364="4x100", OR(AND(E364='club records'!$N$1, F364&lt;='club records'!$O$1), AND(E364='club records'!$N$2, F364&lt;='club records'!$O$2), AND(E364='club records'!$N$3, F364&lt;='club records'!$O$3), AND(E364='club records'!$N$4, F364&lt;='club records'!$O$4), AND(E364='club records'!$N$5, F364&lt;='club records'!$O$5))), "CR", " ")</f>
        <v xml:space="preserve"> </v>
      </c>
      <c r="BB364" s="15" t="str">
        <f>IF(AND(B364="4x200", OR(AND(E364='club records'!$N$6, F364&lt;='club records'!$O$6), AND(E364='club records'!$N$7, F364&lt;='club records'!$O$7), AND(E364='club records'!$N$8, F364&lt;='club records'!$O$8), AND(E364='club records'!$N$9, F364&lt;='club records'!$O$9), AND(E364='club records'!$N$10, F364&lt;='club records'!$O$10))), "CR", " ")</f>
        <v xml:space="preserve"> </v>
      </c>
      <c r="BC364" s="15" t="str">
        <f>IF(AND(B364="4x300", AND(E364='club records'!$N$11, F364&lt;='club records'!$O$11)), "CR", " ")</f>
        <v xml:space="preserve"> </v>
      </c>
      <c r="BD364" s="15" t="str">
        <f>IF(AND(B364="4x400", OR(AND(E364='club records'!$N$12, F364&lt;='club records'!$O$12), AND(E364='club records'!$N$13, F364&lt;='club records'!$O$13), AND(E364='club records'!$N$14, F364&lt;='club records'!$O$14), AND(E364='club records'!$N$15, F364&lt;='club records'!$O$15))), "CR", " ")</f>
        <v xml:space="preserve"> </v>
      </c>
      <c r="BE364" s="15" t="str">
        <f>IF(AND(B364="3x800", OR(AND(E364='club records'!$N$16, F364&lt;='club records'!$O$16), AND(E364='club records'!$N$17, F364&lt;='club records'!$O$17), AND(E364='club records'!$N$18, F364&lt;='club records'!$O$18))), "CR", " ")</f>
        <v xml:space="preserve"> </v>
      </c>
      <c r="BF364" s="15" t="str">
        <f>IF(AND(B364="pentathlon", OR(AND(E364='club records'!$N$21, F364&gt;='club records'!$O$21), AND(E364='club records'!$N$22, F364&gt;='club records'!$O$22),AND(E364='club records'!$N$23, F364&gt;='club records'!$O$23),AND(E364='club records'!$N$24, F364&gt;='club records'!$O$24))), "CR", " ")</f>
        <v xml:space="preserve"> </v>
      </c>
      <c r="BG364" s="15" t="str">
        <f>IF(AND(B364="heptathlon", OR(AND(E364='club records'!$N$26, F364&gt;='club records'!$O$26), AND(E364='club records'!$N$27, F364&gt;='club records'!$O$27))), "CR", " ")</f>
        <v xml:space="preserve"> </v>
      </c>
      <c r="BH364" s="15" t="str">
        <f>IF(AND(B364="decathlon", OR(AND(E364='club records'!$N$29, F364&gt;='club records'!$O$29), AND(E364='club records'!$N$30, F364&gt;='club records'!$O$30),AND(E364='club records'!$N$31, F364&gt;='club records'!$O$31))), "CR", " ")</f>
        <v xml:space="preserve"> </v>
      </c>
    </row>
    <row r="365" spans="1:64" ht="14.5" x14ac:dyDescent="0.35">
      <c r="A365" s="1" t="str">
        <f t="shared" si="35"/>
        <v>U20</v>
      </c>
      <c r="B365" s="2" t="s">
        <v>182</v>
      </c>
      <c r="C365" s="1" t="s">
        <v>173</v>
      </c>
      <c r="D365" s="1" t="s">
        <v>174</v>
      </c>
      <c r="E365" s="19" t="s">
        <v>12</v>
      </c>
      <c r="F365" s="20">
        <v>11.67</v>
      </c>
      <c r="G365" s="27">
        <v>43611</v>
      </c>
      <c r="H365" s="1" t="s">
        <v>335</v>
      </c>
      <c r="I365" s="1" t="s">
        <v>361</v>
      </c>
      <c r="J365" s="15" t="str">
        <f t="shared" si="36"/>
        <v/>
      </c>
      <c r="K365" s="15" t="str">
        <f>IF(AND(B365=100, OR(AND(E365='club records'!$B$6, F365&lt;='club records'!$C$6), AND(E365='club records'!$B$7, F365&lt;='club records'!$C$7), AND(E365='club records'!$B$8, F365&lt;='club records'!$C$8), AND(E365='club records'!$B$9, F365&lt;='club records'!$C$9), AND(E365='club records'!$B$10, F365&lt;='club records'!$C$10))), "CR", " ")</f>
        <v xml:space="preserve"> </v>
      </c>
      <c r="L365" s="15" t="str">
        <f>IF(AND(B365=200, OR(AND(E365='club records'!$B$11, F365&lt;='club records'!$C$11), AND(E365='club records'!$B$12, F365&lt;='club records'!$C$12), AND(E365='club records'!$B$13, F365&lt;='club records'!$C$13), AND(E365='club records'!$B$14, F365&lt;='club records'!$C$14), AND(E365='club records'!$B$15, F365&lt;='club records'!$C$15))), "CR", " ")</f>
        <v xml:space="preserve"> </v>
      </c>
      <c r="M365" s="15" t="str">
        <f>IF(AND(B365=300, OR(AND(E365='club records'!$B$16, F365&lt;='club records'!$C$16), AND(E365='club records'!$B$17, F365&lt;='club records'!$C$17))), "CR", " ")</f>
        <v xml:space="preserve"> </v>
      </c>
      <c r="N365" s="15" t="str">
        <f>IF(AND(B365=400, OR(AND(E365='club records'!$B$18, F365&lt;='club records'!$C$18), AND(E365='club records'!$B$19, F365&lt;='club records'!$C$19), AND(E365='club records'!$B$20, F365&lt;='club records'!$C$20), AND(E365='club records'!$B$21, F365&lt;='club records'!$C$21))), "CR", " ")</f>
        <v xml:space="preserve"> </v>
      </c>
      <c r="O365" s="15" t="str">
        <f>IF(AND(B365=800, OR(AND(E365='club records'!$B$22, F365&lt;='club records'!$C$22), AND(E365='club records'!$B$23, F365&lt;='club records'!$C$23), AND(E365='club records'!$B$24, F365&lt;='club records'!$C$24), AND(E365='club records'!$B$25, F365&lt;='club records'!$C$25), AND(E365='club records'!$B$26, F365&lt;='club records'!$C$26))), "CR", " ")</f>
        <v xml:space="preserve"> </v>
      </c>
      <c r="P365" s="15" t="str">
        <f>IF(AND(B365=1000, OR(AND(E365='club records'!$B$27, F365&lt;='club records'!$C$27), AND(E365='club records'!$B$28, F365&lt;='club records'!$C$28))), "CR", " ")</f>
        <v xml:space="preserve"> </v>
      </c>
      <c r="Q365" s="15" t="str">
        <f>IF(AND(B365=1500, OR(AND(E365='club records'!$B$29, F365&lt;='club records'!$C$29), AND(E365='club records'!$B$30, F365&lt;='club records'!$C$30), AND(E365='club records'!$B$31, F365&lt;='club records'!$C$31), AND(E365='club records'!$B$32, F365&lt;='club records'!$C$32), AND(E365='club records'!$B$33, F365&lt;='club records'!$C$33))), "CR", " ")</f>
        <v xml:space="preserve"> </v>
      </c>
      <c r="R365" s="15" t="str">
        <f>IF(AND(B365="1600 (Mile)",OR(AND(E365='club records'!$B$34,F365&lt;='club records'!$C$34),AND(E365='club records'!$B$35,F365&lt;='club records'!$C$35),AND(E365='club records'!$B$36,F365&lt;='club records'!$C$36),AND(E365='club records'!$B$37,F365&lt;='club records'!$C$37))),"CR"," ")</f>
        <v xml:space="preserve"> </v>
      </c>
      <c r="S365" s="15" t="str">
        <f>IF(AND(B365=3000, OR(AND(E365='club records'!$B$38, F365&lt;='club records'!$C$38), AND(E365='club records'!$B$39, F365&lt;='club records'!$C$39), AND(E365='club records'!$B$40, F365&lt;='club records'!$C$40), AND(E365='club records'!$B$41, F365&lt;='club records'!$C$41))), "CR", " ")</f>
        <v xml:space="preserve"> </v>
      </c>
      <c r="T365" s="15" t="str">
        <f>IF(AND(B365=5000, OR(AND(E365='club records'!$B$42, F365&lt;='club records'!$C$42), AND(E365='club records'!$B$43, F365&lt;='club records'!$C$43))), "CR", " ")</f>
        <v xml:space="preserve"> </v>
      </c>
      <c r="U365" s="14" t="str">
        <f>IF(AND(B365=10000, OR(AND(E365='club records'!$B$44, F365&lt;='club records'!$C$44), AND(E365='club records'!$B$45, F365&lt;='club records'!$C$45))), "CR", " ")</f>
        <v xml:space="preserve"> </v>
      </c>
      <c r="V365" s="14" t="str">
        <f>IF(AND(B365="high jump", OR(AND(E365='club records'!$F$1, F365&gt;='club records'!$G$1), AND(E365='club records'!$F$2, F365&gt;='club records'!$G$2), AND(E365='club records'!$F$3, F365&gt;='club records'!$G$3), AND(E365='club records'!$F$4, F365&gt;='club records'!$G$4), AND(E365='club records'!$F$5, F365&gt;='club records'!$G$5))), "CR", " ")</f>
        <v xml:space="preserve"> </v>
      </c>
      <c r="W365" s="14" t="str">
        <f>IF(AND(B365="long jump", OR(AND(E365='club records'!$F$6, F365&gt;='club records'!$G$6), AND(E365='club records'!$F$7, F365&gt;='club records'!$G$7), AND(E365='club records'!$F$8, F365&gt;='club records'!$G$8), AND(E365='club records'!$F$9, F365&gt;='club records'!$G$9), AND(E365='club records'!$F$10, F365&gt;='club records'!$G$10))), "CR", " ")</f>
        <v xml:space="preserve"> </v>
      </c>
      <c r="X365" s="14" t="str">
        <f>IF(AND(B365="triple jump", OR(AND(E365='club records'!$F$11, F365&gt;='club records'!$G$11), AND(E365='club records'!$F$12, F365&gt;='club records'!$G$12), AND(E365='club records'!$F$13, F365&gt;='club records'!$G$13), AND(E365='club records'!$F$14, F365&gt;='club records'!$G$14), AND(E365='club records'!$F$15, F365&gt;='club records'!$G$15))), "CR", " ")</f>
        <v xml:space="preserve"> </v>
      </c>
      <c r="Y365" s="14" t="str">
        <f>IF(AND(B365="pole vault", OR(AND(E365='club records'!$F$16, F365&gt;='club records'!$G$16), AND(E365='club records'!$F$17, F365&gt;='club records'!$G$17), AND(E365='club records'!$F$18, F365&gt;='club records'!$G$18), AND(E365='club records'!$F$19, F365&gt;='club records'!$G$19), AND(E365='club records'!$F$20, F365&gt;='club records'!$G$20))), "CR", " ")</f>
        <v xml:space="preserve"> </v>
      </c>
      <c r="Z365" s="14" t="str">
        <f>IF(AND(B365="discus 1", E365='club records'!$F$21, F365&gt;='club records'!$G$21), "CR", " ")</f>
        <v xml:space="preserve"> </v>
      </c>
      <c r="AA365" s="14" t="str">
        <f>IF(AND(B365="discus 1.25", E365='club records'!$F$22, F365&gt;='club records'!$G$22), "CR", " ")</f>
        <v xml:space="preserve"> </v>
      </c>
      <c r="AB365" s="14" t="str">
        <f>IF(AND(B365="discus 1.5", E365='club records'!$F$23, F365&gt;='club records'!$G$23), "CR", " ")</f>
        <v xml:space="preserve"> </v>
      </c>
      <c r="AC365" s="14" t="str">
        <f>IF(AND(B365="discus 1.75", E365='club records'!$F$24, F365&gt;='club records'!$G$24), "CR", " ")</f>
        <v xml:space="preserve"> </v>
      </c>
      <c r="AD365" s="14" t="str">
        <f>IF(AND(B365="discus 2", E365='club records'!$F$25, F365&gt;='club records'!$G$25), "CR", " ")</f>
        <v xml:space="preserve"> </v>
      </c>
      <c r="AE365" s="14" t="str">
        <f>IF(AND(B365="hammer 4", E365='club records'!$F$27, F365&gt;='club records'!$G$27), "CR", " ")</f>
        <v xml:space="preserve"> </v>
      </c>
      <c r="AF365" s="14" t="str">
        <f>IF(AND(B365="hammer 5", E365='club records'!$F$28, F365&gt;='club records'!$G$28), "CR", " ")</f>
        <v xml:space="preserve"> </v>
      </c>
      <c r="AG365" s="14" t="str">
        <f>IF(AND(B365="hammer 6", E365='club records'!$F$29, F365&gt;='club records'!$G$29), "CR", " ")</f>
        <v xml:space="preserve"> </v>
      </c>
      <c r="AH365" s="14" t="str">
        <f>IF(AND(B365="hammer 7.26", E365='club records'!$F$30, F365&gt;='club records'!$G$30), "CR", " ")</f>
        <v xml:space="preserve"> </v>
      </c>
      <c r="AI365" s="14" t="str">
        <f>IF(AND(B365="javelin 400", E365='club records'!$F$31, F365&gt;='club records'!$G$31), "CR", " ")</f>
        <v xml:space="preserve"> </v>
      </c>
      <c r="AJ365" s="14" t="str">
        <f>IF(AND(B365="javelin 600", E365='club records'!$F$32, F365&gt;='club records'!$G$32), "CR", " ")</f>
        <v xml:space="preserve"> </v>
      </c>
      <c r="AK365" s="14" t="str">
        <f>IF(AND(B365="javelin 700", E365='club records'!$F$33, F365&gt;='club records'!$G$33), "CR", " ")</f>
        <v xml:space="preserve"> </v>
      </c>
      <c r="AL365" s="14" t="str">
        <f>IF(AND(B365="javelin 800", OR(AND(E365='club records'!$F$34, F365&gt;='club records'!$G$34), AND(E365='club records'!$F$35, F365&gt;='club records'!$G$35))), "CR", " ")</f>
        <v xml:space="preserve"> </v>
      </c>
      <c r="AM365" s="14" t="str">
        <f>IF(AND(B365="shot 3", E365='club records'!$F$36, F365&gt;='club records'!$G$36), "CR", " ")</f>
        <v xml:space="preserve"> </v>
      </c>
      <c r="AN365" s="14" t="str">
        <f>IF(AND(B365="shot 4", E365='club records'!$F$37, F365&gt;='club records'!$G$37), "CR", " ")</f>
        <v xml:space="preserve"> </v>
      </c>
      <c r="AO365" s="14" t="str">
        <f>IF(AND(B365="shot 5", E365='club records'!$F$38, F365&gt;='club records'!$G$38), "CR", " ")</f>
        <v xml:space="preserve"> </v>
      </c>
      <c r="AP365" s="14" t="str">
        <f>IF(AND(B365="shot 6", E365='club records'!$F$39, F365&gt;='club records'!$G$39), "CR", " ")</f>
        <v xml:space="preserve"> </v>
      </c>
      <c r="AQ365" s="14" t="str">
        <f>IF(AND(B365="shot 7.26", E365='club records'!$F$40, F365&gt;='club records'!$G$40), "CR", " ")</f>
        <v xml:space="preserve"> </v>
      </c>
      <c r="AR365" s="14" t="str">
        <f>IF(AND(B365="60H",OR(AND(E365='club records'!$J$1,F365&lt;='club records'!$K$1),AND(E365='club records'!$J$2,F365&lt;='club records'!$K$2),AND(E365='club records'!$J$3,F365&lt;='club records'!$K$3),AND(E365='club records'!$J$4,F365&lt;='club records'!$K$4),AND(E365='club records'!$J$5,F365&lt;='club records'!$K$5))),"CR"," ")</f>
        <v xml:space="preserve"> </v>
      </c>
      <c r="AS365" s="14" t="str">
        <f>IF(AND(B365="75H", AND(E365='club records'!$J$6, F365&lt;='club records'!$K$6)), "CR", " ")</f>
        <v xml:space="preserve"> </v>
      </c>
      <c r="AT365" s="14" t="str">
        <f>IF(AND(B365="80H", AND(E365='club records'!$J$7, F365&lt;='club records'!$K$7)), "CR", " ")</f>
        <v xml:space="preserve"> </v>
      </c>
      <c r="AU365" s="14" t="str">
        <f>IF(AND(B365="100H", AND(E365='club records'!$J$8, F365&lt;='club records'!$K$8)), "CR", " ")</f>
        <v xml:space="preserve"> </v>
      </c>
      <c r="AV365" s="14" t="str">
        <f>IF(AND(B365="110H", OR(AND(E365='club records'!$J$9, F365&lt;='club records'!$K$9), AND(E365='club records'!$J$10, F365&lt;='club records'!$K$10))), "CR", " ")</f>
        <v xml:space="preserve"> </v>
      </c>
      <c r="AW365" s="14" t="str">
        <f>IF(AND(B365="400H", OR(AND(E365='club records'!$J$11, F365&lt;='club records'!$K$11), AND(E365='club records'!$J$12, F365&lt;='club records'!$K$12), AND(E365='club records'!$J$13, F365&lt;='club records'!$K$13), AND(E365='club records'!$J$14, F365&lt;='club records'!$K$14))), "CR", " ")</f>
        <v xml:space="preserve"> </v>
      </c>
      <c r="AX365" s="14" t="str">
        <f>IF(AND(B365="1500SC", AND(E365='club records'!$J$15, F365&lt;='club records'!$K$15)), "CR", " ")</f>
        <v xml:space="preserve"> </v>
      </c>
      <c r="AY365" s="14" t="str">
        <f>IF(AND(B365="2000SC", OR(AND(E365='club records'!$J$17, F365&lt;='club records'!$K$17), AND(E365='club records'!$J$18, F365&lt;='club records'!$K$18))), "CR", " ")</f>
        <v xml:space="preserve"> </v>
      </c>
      <c r="AZ365" s="14" t="str">
        <f>IF(AND(B365="3000SC", OR(AND(E365='club records'!$J$20, F365&lt;='club records'!$K$20), AND(E365='club records'!$J$21, F365&lt;='club records'!$K$21))), "CR", " ")</f>
        <v xml:space="preserve"> </v>
      </c>
      <c r="BA365" s="15" t="str">
        <f>IF(AND(B365="4x100", OR(AND(E365='club records'!$N$1, F365&lt;='club records'!$O$1), AND(E365='club records'!$N$2, F365&lt;='club records'!$O$2), AND(E365='club records'!$N$3, F365&lt;='club records'!$O$3), AND(E365='club records'!$N$4, F365&lt;='club records'!$O$4), AND(E365='club records'!$N$5, F365&lt;='club records'!$O$5))), "CR", " ")</f>
        <v xml:space="preserve"> </v>
      </c>
      <c r="BB365" s="15" t="str">
        <f>IF(AND(B365="4x200", OR(AND(E365='club records'!$N$6, F365&lt;='club records'!$O$6), AND(E365='club records'!$N$7, F365&lt;='club records'!$O$7), AND(E365='club records'!$N$8, F365&lt;='club records'!$O$8), AND(E365='club records'!$N$9, F365&lt;='club records'!$O$9), AND(E365='club records'!$N$10, F365&lt;='club records'!$O$10))), "CR", " ")</f>
        <v xml:space="preserve"> </v>
      </c>
      <c r="BC365" s="15" t="str">
        <f>IF(AND(B365="4x300", AND(E365='club records'!$N$11, F365&lt;='club records'!$O$11)), "CR", " ")</f>
        <v xml:space="preserve"> </v>
      </c>
      <c r="BD365" s="15" t="str">
        <f>IF(AND(B365="4x400", OR(AND(E365='club records'!$N$12, F365&lt;='club records'!$O$12), AND(E365='club records'!$N$13, F365&lt;='club records'!$O$13), AND(E365='club records'!$N$14, F365&lt;='club records'!$O$14), AND(E365='club records'!$N$15, F365&lt;='club records'!$O$15))), "CR", " ")</f>
        <v xml:space="preserve"> </v>
      </c>
      <c r="BE365" s="15" t="str">
        <f>IF(AND(B365="3x800", OR(AND(E365='club records'!$N$16, F365&lt;='club records'!$O$16), AND(E365='club records'!$N$17, F365&lt;='club records'!$O$17), AND(E365='club records'!$N$18, F365&lt;='club records'!$O$18))), "CR", " ")</f>
        <v xml:space="preserve"> </v>
      </c>
      <c r="BF365" s="15" t="str">
        <f>IF(AND(B365="pentathlon", OR(AND(E365='club records'!$N$21, F365&gt;='club records'!$O$21), AND(E365='club records'!$N$22, F365&gt;='club records'!$O$22),AND(E365='club records'!$N$23, F365&gt;='club records'!$O$23),AND(E365='club records'!$N$24, F365&gt;='club records'!$O$24))), "CR", " ")</f>
        <v xml:space="preserve"> </v>
      </c>
      <c r="BG365" s="15" t="str">
        <f>IF(AND(B365="heptathlon", OR(AND(E365='club records'!$N$26, F365&gt;='club records'!$O$26), AND(E365='club records'!$N$27, F365&gt;='club records'!$O$27))), "CR", " ")</f>
        <v xml:space="preserve"> </v>
      </c>
      <c r="BH365" s="15" t="str">
        <f>IF(AND(B365="decathlon", OR(AND(E365='club records'!$N$29, F365&gt;='club records'!$O$29), AND(E365='club records'!$N$30, F365&gt;='club records'!$O$30),AND(E365='club records'!$N$31, F365&gt;='club records'!$O$31))), "CR", " ")</f>
        <v xml:space="preserve"> </v>
      </c>
    </row>
    <row r="366" spans="1:64" ht="14.5" x14ac:dyDescent="0.35">
      <c r="A366" s="1" t="str">
        <f t="shared" si="35"/>
        <v>U20</v>
      </c>
      <c r="B366" s="2" t="s">
        <v>182</v>
      </c>
      <c r="C366" s="1" t="s">
        <v>42</v>
      </c>
      <c r="D366" s="1" t="s">
        <v>51</v>
      </c>
      <c r="E366" s="19" t="s">
        <v>12</v>
      </c>
      <c r="F366" s="20">
        <v>12.72</v>
      </c>
      <c r="G366" s="27" t="s">
        <v>414</v>
      </c>
      <c r="H366" s="1" t="s">
        <v>313</v>
      </c>
      <c r="I366" s="1" t="s">
        <v>408</v>
      </c>
      <c r="J366" s="15" t="str">
        <f t="shared" si="36"/>
        <v/>
      </c>
      <c r="K366" s="15" t="str">
        <f>IF(AND(B366=100, OR(AND(E366='club records'!$B$6, F366&lt;='club records'!$C$6), AND(E366='club records'!$B$7, F366&lt;='club records'!$C$7), AND(E366='club records'!$B$8, F366&lt;='club records'!$C$8), AND(E366='club records'!$B$9, F366&lt;='club records'!$C$9), AND(E366='club records'!$B$10, F366&lt;='club records'!$C$10))), "CR", " ")</f>
        <v xml:space="preserve"> </v>
      </c>
      <c r="L366" s="15" t="str">
        <f>IF(AND(B366=200, OR(AND(E366='club records'!$B$11, F366&lt;='club records'!$C$11), AND(E366='club records'!$B$12, F366&lt;='club records'!$C$12), AND(E366='club records'!$B$13, F366&lt;='club records'!$C$13), AND(E366='club records'!$B$14, F366&lt;='club records'!$C$14), AND(E366='club records'!$B$15, F366&lt;='club records'!$C$15))), "CR", " ")</f>
        <v xml:space="preserve"> </v>
      </c>
      <c r="M366" s="15" t="str">
        <f>IF(AND(B366=300, OR(AND(E366='club records'!$B$16, F366&lt;='club records'!$C$16), AND(E366='club records'!$B$17, F366&lt;='club records'!$C$17))), "CR", " ")</f>
        <v xml:space="preserve"> </v>
      </c>
      <c r="N366" s="15" t="str">
        <f>IF(AND(B366=400, OR(AND(E366='club records'!$B$18, F366&lt;='club records'!$C$18), AND(E366='club records'!$B$19, F366&lt;='club records'!$C$19), AND(E366='club records'!$B$20, F366&lt;='club records'!$C$20), AND(E366='club records'!$B$21, F366&lt;='club records'!$C$21))), "CR", " ")</f>
        <v xml:space="preserve"> </v>
      </c>
      <c r="O366" s="15" t="str">
        <f>IF(AND(B366=800, OR(AND(E366='club records'!$B$22, F366&lt;='club records'!$C$22), AND(E366='club records'!$B$23, F366&lt;='club records'!$C$23), AND(E366='club records'!$B$24, F366&lt;='club records'!$C$24), AND(E366='club records'!$B$25, F366&lt;='club records'!$C$25), AND(E366='club records'!$B$26, F366&lt;='club records'!$C$26))), "CR", " ")</f>
        <v xml:space="preserve"> </v>
      </c>
      <c r="P366" s="15" t="str">
        <f>IF(AND(B366=1000, OR(AND(E366='club records'!$B$27, F366&lt;='club records'!$C$27), AND(E366='club records'!$B$28, F366&lt;='club records'!$C$28))), "CR", " ")</f>
        <v xml:space="preserve"> </v>
      </c>
      <c r="Q366" s="15" t="str">
        <f>IF(AND(B366=1500, OR(AND(E366='club records'!$B$29, F366&lt;='club records'!$C$29), AND(E366='club records'!$B$30, F366&lt;='club records'!$C$30), AND(E366='club records'!$B$31, F366&lt;='club records'!$C$31), AND(E366='club records'!$B$32, F366&lt;='club records'!$C$32), AND(E366='club records'!$B$33, F366&lt;='club records'!$C$33))), "CR", " ")</f>
        <v xml:space="preserve"> </v>
      </c>
      <c r="R366" s="15" t="str">
        <f>IF(AND(B366="1600 (Mile)",OR(AND(E366='club records'!$B$34,F366&lt;='club records'!$C$34),AND(E366='club records'!$B$35,F366&lt;='club records'!$C$35),AND(E366='club records'!$B$36,F366&lt;='club records'!$C$36),AND(E366='club records'!$B$37,F366&lt;='club records'!$C$37))),"CR"," ")</f>
        <v xml:space="preserve"> </v>
      </c>
      <c r="S366" s="15" t="str">
        <f>IF(AND(B366=3000, OR(AND(E366='club records'!$B$38, F366&lt;='club records'!$C$38), AND(E366='club records'!$B$39, F366&lt;='club records'!$C$39), AND(E366='club records'!$B$40, F366&lt;='club records'!$C$40), AND(E366='club records'!$B$41, F366&lt;='club records'!$C$41))), "CR", " ")</f>
        <v xml:space="preserve"> </v>
      </c>
      <c r="T366" s="15" t="str">
        <f>IF(AND(B366=5000, OR(AND(E366='club records'!$B$42, F366&lt;='club records'!$C$42), AND(E366='club records'!$B$43, F366&lt;='club records'!$C$43))), "CR", " ")</f>
        <v xml:space="preserve"> </v>
      </c>
      <c r="U366" s="14" t="str">
        <f>IF(AND(B366=10000, OR(AND(E366='club records'!$B$44, F366&lt;='club records'!$C$44), AND(E366='club records'!$B$45, F366&lt;='club records'!$C$45))), "CR", " ")</f>
        <v xml:space="preserve"> </v>
      </c>
      <c r="V366" s="14" t="str">
        <f>IF(AND(B366="high jump", OR(AND(E366='club records'!$F$1, F366&gt;='club records'!$G$1), AND(E366='club records'!$F$2, F366&gt;='club records'!$G$2), AND(E366='club records'!$F$3, F366&gt;='club records'!$G$3), AND(E366='club records'!$F$4, F366&gt;='club records'!$G$4), AND(E366='club records'!$F$5, F366&gt;='club records'!$G$5))), "CR", " ")</f>
        <v xml:space="preserve"> </v>
      </c>
      <c r="W366" s="14" t="str">
        <f>IF(AND(B366="long jump", OR(AND(E366='club records'!$F$6, F366&gt;='club records'!$G$6), AND(E366='club records'!$F$7, F366&gt;='club records'!$G$7), AND(E366='club records'!$F$8, F366&gt;='club records'!$G$8), AND(E366='club records'!$F$9, F366&gt;='club records'!$G$9), AND(E366='club records'!$F$10, F366&gt;='club records'!$G$10))), "CR", " ")</f>
        <v xml:space="preserve"> </v>
      </c>
      <c r="X366" s="14" t="str">
        <f>IF(AND(B366="triple jump", OR(AND(E366='club records'!$F$11, F366&gt;='club records'!$G$11), AND(E366='club records'!$F$12, F366&gt;='club records'!$G$12), AND(E366='club records'!$F$13, F366&gt;='club records'!$G$13), AND(E366='club records'!$F$14, F366&gt;='club records'!$G$14), AND(E366='club records'!$F$15, F366&gt;='club records'!$G$15))), "CR", " ")</f>
        <v xml:space="preserve"> </v>
      </c>
      <c r="Y366" s="14" t="str">
        <f>IF(AND(B366="pole vault", OR(AND(E366='club records'!$F$16, F366&gt;='club records'!$G$16), AND(E366='club records'!$F$17, F366&gt;='club records'!$G$17), AND(E366='club records'!$F$18, F366&gt;='club records'!$G$18), AND(E366='club records'!$F$19, F366&gt;='club records'!$G$19), AND(E366='club records'!$F$20, F366&gt;='club records'!$G$20))), "CR", " ")</f>
        <v xml:space="preserve"> </v>
      </c>
      <c r="Z366" s="14" t="str">
        <f>IF(AND(B366="discus 1", E366='club records'!$F$21, F366&gt;='club records'!$G$21), "CR", " ")</f>
        <v xml:space="preserve"> </v>
      </c>
      <c r="AA366" s="14" t="str">
        <f>IF(AND(B366="discus 1.25", E366='club records'!$F$22, F366&gt;='club records'!$G$22), "CR", " ")</f>
        <v xml:space="preserve"> </v>
      </c>
      <c r="AB366" s="14" t="str">
        <f>IF(AND(B366="discus 1.5", E366='club records'!$F$23, F366&gt;='club records'!$G$23), "CR", " ")</f>
        <v xml:space="preserve"> </v>
      </c>
      <c r="AC366" s="14" t="str">
        <f>IF(AND(B366="discus 1.75", E366='club records'!$F$24, F366&gt;='club records'!$G$24), "CR", " ")</f>
        <v xml:space="preserve"> </v>
      </c>
      <c r="AD366" s="14" t="str">
        <f>IF(AND(B366="discus 2", E366='club records'!$F$25, F366&gt;='club records'!$G$25), "CR", " ")</f>
        <v xml:space="preserve"> </v>
      </c>
      <c r="AE366" s="14" t="str">
        <f>IF(AND(B366="hammer 4", E366='club records'!$F$27, F366&gt;='club records'!$G$27), "CR", " ")</f>
        <v xml:space="preserve"> </v>
      </c>
      <c r="AF366" s="14" t="str">
        <f>IF(AND(B366="hammer 5", E366='club records'!$F$28, F366&gt;='club records'!$G$28), "CR", " ")</f>
        <v xml:space="preserve"> </v>
      </c>
      <c r="AG366" s="14" t="str">
        <f>IF(AND(B366="hammer 6", E366='club records'!$F$29, F366&gt;='club records'!$G$29), "CR", " ")</f>
        <v xml:space="preserve"> </v>
      </c>
      <c r="AH366" s="14" t="str">
        <f>IF(AND(B366="hammer 7.26", E366='club records'!$F$30, F366&gt;='club records'!$G$30), "CR", " ")</f>
        <v xml:space="preserve"> </v>
      </c>
      <c r="AI366" s="14" t="str">
        <f>IF(AND(B366="javelin 400", E366='club records'!$F$31, F366&gt;='club records'!$G$31), "CR", " ")</f>
        <v xml:space="preserve"> </v>
      </c>
      <c r="AJ366" s="14" t="str">
        <f>IF(AND(B366="javelin 600", E366='club records'!$F$32, F366&gt;='club records'!$G$32), "CR", " ")</f>
        <v xml:space="preserve"> </v>
      </c>
      <c r="AK366" s="14" t="str">
        <f>IF(AND(B366="javelin 700", E366='club records'!$F$33, F366&gt;='club records'!$G$33), "CR", " ")</f>
        <v xml:space="preserve"> </v>
      </c>
      <c r="AL366" s="14" t="str">
        <f>IF(AND(B366="javelin 800", OR(AND(E366='club records'!$F$34, F366&gt;='club records'!$G$34), AND(E366='club records'!$F$35, F366&gt;='club records'!$G$35))), "CR", " ")</f>
        <v xml:space="preserve"> </v>
      </c>
      <c r="AM366" s="14" t="str">
        <f>IF(AND(B366="shot 3", E366='club records'!$F$36, F366&gt;='club records'!$G$36), "CR", " ")</f>
        <v xml:space="preserve"> </v>
      </c>
      <c r="AN366" s="14" t="str">
        <f>IF(AND(B366="shot 4", E366='club records'!$F$37, F366&gt;='club records'!$G$37), "CR", " ")</f>
        <v xml:space="preserve"> </v>
      </c>
      <c r="AO366" s="14" t="str">
        <f>IF(AND(B366="shot 5", E366='club records'!$F$38, F366&gt;='club records'!$G$38), "CR", " ")</f>
        <v xml:space="preserve"> </v>
      </c>
      <c r="AP366" s="14" t="str">
        <f>IF(AND(B366="shot 6", E366='club records'!$F$39, F366&gt;='club records'!$G$39), "CR", " ")</f>
        <v xml:space="preserve"> </v>
      </c>
      <c r="AQ366" s="14" t="str">
        <f>IF(AND(B366="shot 7.26", E366='club records'!$F$40, F366&gt;='club records'!$G$40), "CR", " ")</f>
        <v xml:space="preserve"> </v>
      </c>
      <c r="AR366" s="14" t="str">
        <f>IF(AND(B366="60H",OR(AND(E366='club records'!$J$1,F366&lt;='club records'!$K$1),AND(E366='club records'!$J$2,F366&lt;='club records'!$K$2),AND(E366='club records'!$J$3,F366&lt;='club records'!$K$3),AND(E366='club records'!$J$4,F366&lt;='club records'!$K$4),AND(E366='club records'!$J$5,F366&lt;='club records'!$K$5))),"CR"," ")</f>
        <v xml:space="preserve"> </v>
      </c>
      <c r="AS366" s="14" t="str">
        <f>IF(AND(B366="75H", AND(E366='club records'!$J$6, F366&lt;='club records'!$K$6)), "CR", " ")</f>
        <v xml:space="preserve"> </v>
      </c>
      <c r="AT366" s="14" t="str">
        <f>IF(AND(B366="80H", AND(E366='club records'!$J$7, F366&lt;='club records'!$K$7)), "CR", " ")</f>
        <v xml:space="preserve"> </v>
      </c>
      <c r="AU366" s="14" t="str">
        <f>IF(AND(B366="100H", AND(E366='club records'!$J$8, F366&lt;='club records'!$K$8)), "CR", " ")</f>
        <v xml:space="preserve"> </v>
      </c>
      <c r="AV366" s="14" t="str">
        <f>IF(AND(B366="110H", OR(AND(E366='club records'!$J$9, F366&lt;='club records'!$K$9), AND(E366='club records'!$J$10, F366&lt;='club records'!$K$10))), "CR", " ")</f>
        <v xml:space="preserve"> </v>
      </c>
      <c r="AW366" s="14" t="str">
        <f>IF(AND(B366="400H", OR(AND(E366='club records'!$J$11, F366&lt;='club records'!$K$11), AND(E366='club records'!$J$12, F366&lt;='club records'!$K$12), AND(E366='club records'!$J$13, F366&lt;='club records'!$K$13), AND(E366='club records'!$J$14, F366&lt;='club records'!$K$14))), "CR", " ")</f>
        <v xml:space="preserve"> </v>
      </c>
      <c r="AX366" s="14" t="str">
        <f>IF(AND(B366="1500SC", AND(E366='club records'!$J$15, F366&lt;='club records'!$K$15)), "CR", " ")</f>
        <v xml:space="preserve"> </v>
      </c>
      <c r="AY366" s="14" t="str">
        <f>IF(AND(B366="2000SC", OR(AND(E366='club records'!$J$17, F366&lt;='club records'!$K$17), AND(E366='club records'!$J$18, F366&lt;='club records'!$K$18))), "CR", " ")</f>
        <v xml:space="preserve"> </v>
      </c>
      <c r="AZ366" s="14" t="str">
        <f>IF(AND(B366="3000SC", OR(AND(E366='club records'!$J$20, F366&lt;='club records'!$K$20), AND(E366='club records'!$J$21, F366&lt;='club records'!$K$21))), "CR", " ")</f>
        <v xml:space="preserve"> </v>
      </c>
      <c r="BA366" s="15" t="str">
        <f>IF(AND(B366="4x100", OR(AND(E366='club records'!$N$1, F366&lt;='club records'!$O$1), AND(E366='club records'!$N$2, F366&lt;='club records'!$O$2), AND(E366='club records'!$N$3, F366&lt;='club records'!$O$3), AND(E366='club records'!$N$4, F366&lt;='club records'!$O$4), AND(E366='club records'!$N$5, F366&lt;='club records'!$O$5))), "CR", " ")</f>
        <v xml:space="preserve"> </v>
      </c>
      <c r="BB366" s="15" t="str">
        <f>IF(AND(B366="4x200", OR(AND(E366='club records'!$N$6, F366&lt;='club records'!$O$6), AND(E366='club records'!$N$7, F366&lt;='club records'!$O$7), AND(E366='club records'!$N$8, F366&lt;='club records'!$O$8), AND(E366='club records'!$N$9, F366&lt;='club records'!$O$9), AND(E366='club records'!$N$10, F366&lt;='club records'!$O$10))), "CR", " ")</f>
        <v xml:space="preserve"> </v>
      </c>
      <c r="BC366" s="15" t="str">
        <f>IF(AND(B366="4x300", AND(E366='club records'!$N$11, F366&lt;='club records'!$O$11)), "CR", " ")</f>
        <v xml:space="preserve"> </v>
      </c>
      <c r="BD366" s="15" t="str">
        <f>IF(AND(B366="4x400", OR(AND(E366='club records'!$N$12, F366&lt;='club records'!$O$12), AND(E366='club records'!$N$13, F366&lt;='club records'!$O$13), AND(E366='club records'!$N$14, F366&lt;='club records'!$O$14), AND(E366='club records'!$N$15, F366&lt;='club records'!$O$15))), "CR", " ")</f>
        <v xml:space="preserve"> </v>
      </c>
      <c r="BE366" s="15" t="str">
        <f>IF(AND(B366="3x800", OR(AND(E366='club records'!$N$16, F366&lt;='club records'!$O$16), AND(E366='club records'!$N$17, F366&lt;='club records'!$O$17), AND(E366='club records'!$N$18, F366&lt;='club records'!$O$18))), "CR", " ")</f>
        <v xml:space="preserve"> </v>
      </c>
      <c r="BF366" s="15" t="str">
        <f>IF(AND(B366="pentathlon", OR(AND(E366='club records'!$N$21, F366&gt;='club records'!$O$21), AND(E366='club records'!$N$22, F366&gt;='club records'!$O$22),AND(E366='club records'!$N$23, F366&gt;='club records'!$O$23),AND(E366='club records'!$N$24, F366&gt;='club records'!$O$24))), "CR", " ")</f>
        <v xml:space="preserve"> </v>
      </c>
      <c r="BG366" s="15" t="str">
        <f>IF(AND(B366="heptathlon", OR(AND(E366='club records'!$N$26, F366&gt;='club records'!$O$26), AND(E366='club records'!$N$27, F366&gt;='club records'!$O$27))), "CR", " ")</f>
        <v xml:space="preserve"> </v>
      </c>
      <c r="BH366" s="15" t="str">
        <f>IF(AND(B366="decathlon", OR(AND(E366='club records'!$N$29, F366&gt;='club records'!$O$29), AND(E366='club records'!$N$30, F366&gt;='club records'!$O$30),AND(E366='club records'!$N$31, F366&gt;='club records'!$O$31))), "CR", " ")</f>
        <v xml:space="preserve"> </v>
      </c>
    </row>
    <row r="367" spans="1:64" ht="14.5" x14ac:dyDescent="0.35">
      <c r="A367" s="1" t="str">
        <f t="shared" si="35"/>
        <v>U20</v>
      </c>
      <c r="B367" s="2" t="s">
        <v>182</v>
      </c>
      <c r="C367" s="1" t="s">
        <v>171</v>
      </c>
      <c r="D367" s="1" t="s">
        <v>172</v>
      </c>
      <c r="E367" s="19" t="s">
        <v>12</v>
      </c>
      <c r="F367" s="20">
        <v>13.16</v>
      </c>
      <c r="G367" s="27">
        <v>43610</v>
      </c>
      <c r="H367" s="1" t="s">
        <v>332</v>
      </c>
      <c r="I367" s="1" t="s">
        <v>369</v>
      </c>
      <c r="J367" s="15" t="str">
        <f t="shared" si="36"/>
        <v/>
      </c>
      <c r="K367" s="15" t="str">
        <f>IF(AND(B367=100, OR(AND(E367='club records'!$B$6, F367&lt;='club records'!$C$6), AND(E367='club records'!$B$7, F367&lt;='club records'!$C$7), AND(E367='club records'!$B$8, F367&lt;='club records'!$C$8), AND(E367='club records'!$B$9, F367&lt;='club records'!$C$9), AND(E367='club records'!$B$10, F367&lt;='club records'!$C$10))), "CR", " ")</f>
        <v xml:space="preserve"> </v>
      </c>
      <c r="L367" s="15" t="str">
        <f>IF(AND(B367=200, OR(AND(E367='club records'!$B$11, F367&lt;='club records'!$C$11), AND(E367='club records'!$B$12, F367&lt;='club records'!$C$12), AND(E367='club records'!$B$13, F367&lt;='club records'!$C$13), AND(E367='club records'!$B$14, F367&lt;='club records'!$C$14), AND(E367='club records'!$B$15, F367&lt;='club records'!$C$15))), "CR", " ")</f>
        <v xml:space="preserve"> </v>
      </c>
      <c r="M367" s="15" t="str">
        <f>IF(AND(B367=300, OR(AND(E367='club records'!$B$16, F367&lt;='club records'!$C$16), AND(E367='club records'!$B$17, F367&lt;='club records'!$C$17))), "CR", " ")</f>
        <v xml:space="preserve"> </v>
      </c>
      <c r="N367" s="15" t="str">
        <f>IF(AND(B367=400, OR(AND(E367='club records'!$B$18, F367&lt;='club records'!$C$18), AND(E367='club records'!$B$19, F367&lt;='club records'!$C$19), AND(E367='club records'!$B$20, F367&lt;='club records'!$C$20), AND(E367='club records'!$B$21, F367&lt;='club records'!$C$21))), "CR", " ")</f>
        <v xml:space="preserve"> </v>
      </c>
      <c r="O367" s="15" t="str">
        <f>IF(AND(B367=800, OR(AND(E367='club records'!$B$22, F367&lt;='club records'!$C$22), AND(E367='club records'!$B$23, F367&lt;='club records'!$C$23), AND(E367='club records'!$B$24, F367&lt;='club records'!$C$24), AND(E367='club records'!$B$25, F367&lt;='club records'!$C$25), AND(E367='club records'!$B$26, F367&lt;='club records'!$C$26))), "CR", " ")</f>
        <v xml:space="preserve"> </v>
      </c>
      <c r="P367" s="15" t="str">
        <f>IF(AND(B367=1000, OR(AND(E367='club records'!$B$27, F367&lt;='club records'!$C$27), AND(E367='club records'!$B$28, F367&lt;='club records'!$C$28))), "CR", " ")</f>
        <v xml:space="preserve"> </v>
      </c>
      <c r="Q367" s="15" t="str">
        <f>IF(AND(B367=1500, OR(AND(E367='club records'!$B$29, F367&lt;='club records'!$C$29), AND(E367='club records'!$B$30, F367&lt;='club records'!$C$30), AND(E367='club records'!$B$31, F367&lt;='club records'!$C$31), AND(E367='club records'!$B$32, F367&lt;='club records'!$C$32), AND(E367='club records'!$B$33, F367&lt;='club records'!$C$33))), "CR", " ")</f>
        <v xml:space="preserve"> </v>
      </c>
      <c r="R367" s="15" t="str">
        <f>IF(AND(B367="1600 (Mile)",OR(AND(E367='club records'!$B$34,F367&lt;='club records'!$C$34),AND(E367='club records'!$B$35,F367&lt;='club records'!$C$35),AND(E367='club records'!$B$36,F367&lt;='club records'!$C$36),AND(E367='club records'!$B$37,F367&lt;='club records'!$C$37))),"CR"," ")</f>
        <v xml:space="preserve"> </v>
      </c>
      <c r="S367" s="15" t="str">
        <f>IF(AND(B367=3000, OR(AND(E367='club records'!$B$38, F367&lt;='club records'!$C$38), AND(E367='club records'!$B$39, F367&lt;='club records'!$C$39), AND(E367='club records'!$B$40, F367&lt;='club records'!$C$40), AND(E367='club records'!$B$41, F367&lt;='club records'!$C$41))), "CR", " ")</f>
        <v xml:space="preserve"> </v>
      </c>
      <c r="T367" s="15" t="str">
        <f>IF(AND(B367=5000, OR(AND(E367='club records'!$B$42, F367&lt;='club records'!$C$42), AND(E367='club records'!$B$43, F367&lt;='club records'!$C$43))), "CR", " ")</f>
        <v xml:space="preserve"> </v>
      </c>
      <c r="U367" s="14" t="str">
        <f>IF(AND(B367=10000, OR(AND(E367='club records'!$B$44, F367&lt;='club records'!$C$44), AND(E367='club records'!$B$45, F367&lt;='club records'!$C$45))), "CR", " ")</f>
        <v xml:space="preserve"> </v>
      </c>
      <c r="V367" s="14" t="str">
        <f>IF(AND(B367="high jump", OR(AND(E367='club records'!$F$1, F367&gt;='club records'!$G$1), AND(E367='club records'!$F$2, F367&gt;='club records'!$G$2), AND(E367='club records'!$F$3, F367&gt;='club records'!$G$3), AND(E367='club records'!$F$4, F367&gt;='club records'!$G$4), AND(E367='club records'!$F$5, F367&gt;='club records'!$G$5))), "CR", " ")</f>
        <v xml:space="preserve"> </v>
      </c>
      <c r="W367" s="14" t="str">
        <f>IF(AND(B367="long jump", OR(AND(E367='club records'!$F$6, F367&gt;='club records'!$G$6), AND(E367='club records'!$F$7, F367&gt;='club records'!$G$7), AND(E367='club records'!$F$8, F367&gt;='club records'!$G$8), AND(E367='club records'!$F$9, F367&gt;='club records'!$G$9), AND(E367='club records'!$F$10, F367&gt;='club records'!$G$10))), "CR", " ")</f>
        <v xml:space="preserve"> </v>
      </c>
      <c r="X367" s="14" t="str">
        <f>IF(AND(B367="triple jump", OR(AND(E367='club records'!$F$11, F367&gt;='club records'!$G$11), AND(E367='club records'!$F$12, F367&gt;='club records'!$G$12), AND(E367='club records'!$F$13, F367&gt;='club records'!$G$13), AND(E367='club records'!$F$14, F367&gt;='club records'!$G$14), AND(E367='club records'!$F$15, F367&gt;='club records'!$G$15))), "CR", " ")</f>
        <v xml:space="preserve"> </v>
      </c>
      <c r="Y367" s="14" t="str">
        <f>IF(AND(B367="pole vault", OR(AND(E367='club records'!$F$16, F367&gt;='club records'!$G$16), AND(E367='club records'!$F$17, F367&gt;='club records'!$G$17), AND(E367='club records'!$F$18, F367&gt;='club records'!$G$18), AND(E367='club records'!$F$19, F367&gt;='club records'!$G$19), AND(E367='club records'!$F$20, F367&gt;='club records'!$G$20))), "CR", " ")</f>
        <v xml:space="preserve"> </v>
      </c>
      <c r="Z367" s="14" t="str">
        <f>IF(AND(B367="discus 1", E367='club records'!$F$21, F367&gt;='club records'!$G$21), "CR", " ")</f>
        <v xml:space="preserve"> </v>
      </c>
      <c r="AA367" s="14" t="str">
        <f>IF(AND(B367="discus 1.25", E367='club records'!$F$22, F367&gt;='club records'!$G$22), "CR", " ")</f>
        <v xml:space="preserve"> </v>
      </c>
      <c r="AB367" s="14" t="str">
        <f>IF(AND(B367="discus 1.5", E367='club records'!$F$23, F367&gt;='club records'!$G$23), "CR", " ")</f>
        <v xml:space="preserve"> </v>
      </c>
      <c r="AC367" s="14" t="str">
        <f>IF(AND(B367="discus 1.75", E367='club records'!$F$24, F367&gt;='club records'!$G$24), "CR", " ")</f>
        <v xml:space="preserve"> </v>
      </c>
      <c r="AD367" s="14" t="str">
        <f>IF(AND(B367="discus 2", E367='club records'!$F$25, F367&gt;='club records'!$G$25), "CR", " ")</f>
        <v xml:space="preserve"> </v>
      </c>
      <c r="AE367" s="14" t="str">
        <f>IF(AND(B367="hammer 4", E367='club records'!$F$27, F367&gt;='club records'!$G$27), "CR", " ")</f>
        <v xml:space="preserve"> </v>
      </c>
      <c r="AF367" s="14" t="str">
        <f>IF(AND(B367="hammer 5", E367='club records'!$F$28, F367&gt;='club records'!$G$28), "CR", " ")</f>
        <v xml:space="preserve"> </v>
      </c>
      <c r="AG367" s="14" t="str">
        <f>IF(AND(B367="hammer 6", E367='club records'!$F$29, F367&gt;='club records'!$G$29), "CR", " ")</f>
        <v xml:space="preserve"> </v>
      </c>
      <c r="AH367" s="14" t="str">
        <f>IF(AND(B367="hammer 7.26", E367='club records'!$F$30, F367&gt;='club records'!$G$30), "CR", " ")</f>
        <v xml:space="preserve"> </v>
      </c>
      <c r="AI367" s="14" t="str">
        <f>IF(AND(B367="javelin 400", E367='club records'!$F$31, F367&gt;='club records'!$G$31), "CR", " ")</f>
        <v xml:space="preserve"> </v>
      </c>
      <c r="AJ367" s="14" t="str">
        <f>IF(AND(B367="javelin 600", E367='club records'!$F$32, F367&gt;='club records'!$G$32), "CR", " ")</f>
        <v xml:space="preserve"> </v>
      </c>
      <c r="AK367" s="14" t="str">
        <f>IF(AND(B367="javelin 700", E367='club records'!$F$33, F367&gt;='club records'!$G$33), "CR", " ")</f>
        <v xml:space="preserve"> </v>
      </c>
      <c r="AL367" s="14" t="str">
        <f>IF(AND(B367="javelin 800", OR(AND(E367='club records'!$F$34, F367&gt;='club records'!$G$34), AND(E367='club records'!$F$35, F367&gt;='club records'!$G$35))), "CR", " ")</f>
        <v xml:space="preserve"> </v>
      </c>
      <c r="AM367" s="14" t="str">
        <f>IF(AND(B367="shot 3", E367='club records'!$F$36, F367&gt;='club records'!$G$36), "CR", " ")</f>
        <v xml:space="preserve"> </v>
      </c>
      <c r="AN367" s="14" t="str">
        <f>IF(AND(B367="shot 4", E367='club records'!$F$37, F367&gt;='club records'!$G$37), "CR", " ")</f>
        <v xml:space="preserve"> </v>
      </c>
      <c r="AO367" s="14" t="str">
        <f>IF(AND(B367="shot 5", E367='club records'!$F$38, F367&gt;='club records'!$G$38), "CR", " ")</f>
        <v xml:space="preserve"> </v>
      </c>
      <c r="AP367" s="14" t="str">
        <f>IF(AND(B367="shot 6", E367='club records'!$F$39, F367&gt;='club records'!$G$39), "CR", " ")</f>
        <v xml:space="preserve"> </v>
      </c>
      <c r="AQ367" s="14" t="str">
        <f>IF(AND(B367="shot 7.26", E367='club records'!$F$40, F367&gt;='club records'!$G$40), "CR", " ")</f>
        <v xml:space="preserve"> </v>
      </c>
      <c r="AR367" s="14" t="str">
        <f>IF(AND(B367="60H",OR(AND(E367='club records'!$J$1,F367&lt;='club records'!$K$1),AND(E367='club records'!$J$2,F367&lt;='club records'!$K$2),AND(E367='club records'!$J$3,F367&lt;='club records'!$K$3),AND(E367='club records'!$J$4,F367&lt;='club records'!$K$4),AND(E367='club records'!$J$5,F367&lt;='club records'!$K$5))),"CR"," ")</f>
        <v xml:space="preserve"> </v>
      </c>
      <c r="AS367" s="14" t="str">
        <f>IF(AND(B367="75H", AND(E367='club records'!$J$6, F367&lt;='club records'!$K$6)), "CR", " ")</f>
        <v xml:space="preserve"> </v>
      </c>
      <c r="AT367" s="14" t="str">
        <f>IF(AND(B367="80H", AND(E367='club records'!$J$7, F367&lt;='club records'!$K$7)), "CR", " ")</f>
        <v xml:space="preserve"> </v>
      </c>
      <c r="AU367" s="14" t="str">
        <f>IF(AND(B367="100H", AND(E367='club records'!$J$8, F367&lt;='club records'!$K$8)), "CR", " ")</f>
        <v xml:space="preserve"> </v>
      </c>
      <c r="AV367" s="14" t="str">
        <f>IF(AND(B367="110H", OR(AND(E367='club records'!$J$9, F367&lt;='club records'!$K$9), AND(E367='club records'!$J$10, F367&lt;='club records'!$K$10))), "CR", " ")</f>
        <v xml:space="preserve"> </v>
      </c>
      <c r="AW367" s="14" t="str">
        <f>IF(AND(B367="400H", OR(AND(E367='club records'!$J$11, F367&lt;='club records'!$K$11), AND(E367='club records'!$J$12, F367&lt;='club records'!$K$12), AND(E367='club records'!$J$13, F367&lt;='club records'!$K$13), AND(E367='club records'!$J$14, F367&lt;='club records'!$K$14))), "CR", " ")</f>
        <v xml:space="preserve"> </v>
      </c>
      <c r="AX367" s="14" t="str">
        <f>IF(AND(B367="1500SC", AND(E367='club records'!$J$15, F367&lt;='club records'!$K$15)), "CR", " ")</f>
        <v xml:space="preserve"> </v>
      </c>
      <c r="AY367" s="14" t="str">
        <f>IF(AND(B367="2000SC", OR(AND(E367='club records'!$J$17, F367&lt;='club records'!$K$17), AND(E367='club records'!$J$18, F367&lt;='club records'!$K$18))), "CR", " ")</f>
        <v xml:space="preserve"> </v>
      </c>
      <c r="AZ367" s="14" t="str">
        <f>IF(AND(B367="3000SC", OR(AND(E367='club records'!$J$20, F367&lt;='club records'!$K$20), AND(E367='club records'!$J$21, F367&lt;='club records'!$K$21))), "CR", " ")</f>
        <v xml:space="preserve"> </v>
      </c>
      <c r="BA367" s="15" t="str">
        <f>IF(AND(B367="4x100", OR(AND(E367='club records'!$N$1, F367&lt;='club records'!$O$1), AND(E367='club records'!$N$2, F367&lt;='club records'!$O$2), AND(E367='club records'!$N$3, F367&lt;='club records'!$O$3), AND(E367='club records'!$N$4, F367&lt;='club records'!$O$4), AND(E367='club records'!$N$5, F367&lt;='club records'!$O$5))), "CR", " ")</f>
        <v xml:space="preserve"> </v>
      </c>
      <c r="BB367" s="15" t="str">
        <f>IF(AND(B367="4x200", OR(AND(E367='club records'!$N$6, F367&lt;='club records'!$O$6), AND(E367='club records'!$N$7, F367&lt;='club records'!$O$7), AND(E367='club records'!$N$8, F367&lt;='club records'!$O$8), AND(E367='club records'!$N$9, F367&lt;='club records'!$O$9), AND(E367='club records'!$N$10, F367&lt;='club records'!$O$10))), "CR", " ")</f>
        <v xml:space="preserve"> </v>
      </c>
      <c r="BC367" s="15" t="str">
        <f>IF(AND(B367="4x300", AND(E367='club records'!$N$11, F367&lt;='club records'!$O$11)), "CR", " ")</f>
        <v xml:space="preserve"> </v>
      </c>
      <c r="BD367" s="15" t="str">
        <f>IF(AND(B367="4x400", OR(AND(E367='club records'!$N$12, F367&lt;='club records'!$O$12), AND(E367='club records'!$N$13, F367&lt;='club records'!$O$13), AND(E367='club records'!$N$14, F367&lt;='club records'!$O$14), AND(E367='club records'!$N$15, F367&lt;='club records'!$O$15))), "CR", " ")</f>
        <v xml:space="preserve"> </v>
      </c>
      <c r="BE367" s="15" t="str">
        <f>IF(AND(B367="3x800", OR(AND(E367='club records'!$N$16, F367&lt;='club records'!$O$16), AND(E367='club records'!$N$17, F367&lt;='club records'!$O$17), AND(E367='club records'!$N$18, F367&lt;='club records'!$O$18))), "CR", " ")</f>
        <v xml:space="preserve"> </v>
      </c>
      <c r="BF367" s="15" t="str">
        <f>IF(AND(B367="pentathlon", OR(AND(E367='club records'!$N$21, F367&gt;='club records'!$O$21), AND(E367='club records'!$N$22, F367&gt;='club records'!$O$22),AND(E367='club records'!$N$23, F367&gt;='club records'!$O$23),AND(E367='club records'!$N$24, F367&gt;='club records'!$O$24))), "CR", " ")</f>
        <v xml:space="preserve"> </v>
      </c>
      <c r="BG367" s="15" t="str">
        <f>IF(AND(B367="heptathlon", OR(AND(E367='club records'!$N$26, F367&gt;='club records'!$O$26), AND(E367='club records'!$N$27, F367&gt;='club records'!$O$27))), "CR", " ")</f>
        <v xml:space="preserve"> </v>
      </c>
      <c r="BH367" s="15" t="str">
        <f>IF(AND(B367="decathlon", OR(AND(E367='club records'!$N$29, F367&gt;='club records'!$O$29), AND(E367='club records'!$N$30, F367&gt;='club records'!$O$30),AND(E367='club records'!$N$31, F367&gt;='club records'!$O$31))), "CR", " ")</f>
        <v xml:space="preserve"> </v>
      </c>
    </row>
    <row r="368" spans="1:64" ht="14.5" x14ac:dyDescent="0.35">
      <c r="A368" s="1" t="str">
        <f t="shared" si="35"/>
        <v>U20</v>
      </c>
      <c r="B368" s="2" t="s">
        <v>184</v>
      </c>
      <c r="C368" s="1" t="s">
        <v>173</v>
      </c>
      <c r="D368" s="1" t="s">
        <v>174</v>
      </c>
      <c r="E368" s="19" t="s">
        <v>12</v>
      </c>
      <c r="F368" s="20">
        <v>9.93</v>
      </c>
      <c r="G368" s="26">
        <v>43708</v>
      </c>
      <c r="H368" s="1" t="s">
        <v>313</v>
      </c>
      <c r="I368" s="1" t="s">
        <v>551</v>
      </c>
      <c r="J368" s="15" t="str">
        <f t="shared" si="36"/>
        <v/>
      </c>
      <c r="K368" s="15" t="str">
        <f>IF(AND(B368=100, OR(AND(E368='club records'!$B$6, F368&lt;='club records'!$C$6), AND(E368='club records'!$B$7, F368&lt;='club records'!$C$7), AND(E368='club records'!$B$8, F368&lt;='club records'!$C$8), AND(E368='club records'!$B$9, F368&lt;='club records'!$C$9), AND(E368='club records'!$B$10, F368&lt;='club records'!$C$10))), "CR", " ")</f>
        <v xml:space="preserve"> </v>
      </c>
      <c r="L368" s="15" t="str">
        <f>IF(AND(B368=200, OR(AND(E368='club records'!$B$11, F368&lt;='club records'!$C$11), AND(E368='club records'!$B$12, F368&lt;='club records'!$C$12), AND(E368='club records'!$B$13, F368&lt;='club records'!$C$13), AND(E368='club records'!$B$14, F368&lt;='club records'!$C$14), AND(E368='club records'!$B$15, F368&lt;='club records'!$C$15))), "CR", " ")</f>
        <v xml:space="preserve"> </v>
      </c>
      <c r="M368" s="15" t="str">
        <f>IF(AND(B368=300, OR(AND(E368='club records'!$B$16, F368&lt;='club records'!$C$16), AND(E368='club records'!$B$17, F368&lt;='club records'!$C$17))), "CR", " ")</f>
        <v xml:space="preserve"> </v>
      </c>
      <c r="N368" s="15" t="str">
        <f>IF(AND(B368=400, OR(AND(E368='club records'!$B$18, F368&lt;='club records'!$C$18), AND(E368='club records'!$B$19, F368&lt;='club records'!$C$19), AND(E368='club records'!$B$20, F368&lt;='club records'!$C$20), AND(E368='club records'!$B$21, F368&lt;='club records'!$C$21))), "CR", " ")</f>
        <v xml:space="preserve"> </v>
      </c>
      <c r="O368" s="15" t="str">
        <f>IF(AND(B368=800, OR(AND(E368='club records'!$B$22, F368&lt;='club records'!$C$22), AND(E368='club records'!$B$23, F368&lt;='club records'!$C$23), AND(E368='club records'!$B$24, F368&lt;='club records'!$C$24), AND(E368='club records'!$B$25, F368&lt;='club records'!$C$25), AND(E368='club records'!$B$26, F368&lt;='club records'!$C$26))), "CR", " ")</f>
        <v xml:space="preserve"> </v>
      </c>
      <c r="P368" s="15" t="str">
        <f>IF(AND(B368=1000, OR(AND(E368='club records'!$B$27, F368&lt;='club records'!$C$27), AND(E368='club records'!$B$28, F368&lt;='club records'!$C$28))), "CR", " ")</f>
        <v xml:space="preserve"> </v>
      </c>
      <c r="Q368" s="15" t="str">
        <f>IF(AND(B368=1500, OR(AND(E368='club records'!$B$29, F368&lt;='club records'!$C$29), AND(E368='club records'!$B$30, F368&lt;='club records'!$C$30), AND(E368='club records'!$B$31, F368&lt;='club records'!$C$31), AND(E368='club records'!$B$32, F368&lt;='club records'!$C$32), AND(E368='club records'!$B$33, F368&lt;='club records'!$C$33))), "CR", " ")</f>
        <v xml:space="preserve"> </v>
      </c>
      <c r="R368" s="15" t="str">
        <f>IF(AND(B368="1600 (Mile)",OR(AND(E368='club records'!$B$34,F368&lt;='club records'!$C$34),AND(E368='club records'!$B$35,F368&lt;='club records'!$C$35),AND(E368='club records'!$B$36,F368&lt;='club records'!$C$36),AND(E368='club records'!$B$37,F368&lt;='club records'!$C$37))),"CR"," ")</f>
        <v xml:space="preserve"> </v>
      </c>
      <c r="S368" s="15" t="str">
        <f>IF(AND(B368=3000, OR(AND(E368='club records'!$B$38, F368&lt;='club records'!$C$38), AND(E368='club records'!$B$39, F368&lt;='club records'!$C$39), AND(E368='club records'!$B$40, F368&lt;='club records'!$C$40), AND(E368='club records'!$B$41, F368&lt;='club records'!$C$41))), "CR", " ")</f>
        <v xml:space="preserve"> </v>
      </c>
      <c r="T368" s="15" t="str">
        <f>IF(AND(B368=5000, OR(AND(E368='club records'!$B$42, F368&lt;='club records'!$C$42), AND(E368='club records'!$B$43, F368&lt;='club records'!$C$43))), "CR", " ")</f>
        <v xml:space="preserve"> </v>
      </c>
      <c r="U368" s="14" t="str">
        <f>IF(AND(B368=10000, OR(AND(E368='club records'!$B$44, F368&lt;='club records'!$C$44), AND(E368='club records'!$B$45, F368&lt;='club records'!$C$45))), "CR", " ")</f>
        <v xml:space="preserve"> </v>
      </c>
      <c r="V368" s="14" t="str">
        <f>IF(AND(B368="high jump", OR(AND(E368='club records'!$F$1, F368&gt;='club records'!$G$1), AND(E368='club records'!$F$2, F368&gt;='club records'!$G$2), AND(E368='club records'!$F$3, F368&gt;='club records'!$G$3), AND(E368='club records'!$F$4, F368&gt;='club records'!$G$4), AND(E368='club records'!$F$5, F368&gt;='club records'!$G$5))), "CR", " ")</f>
        <v xml:space="preserve"> </v>
      </c>
      <c r="W368" s="14" t="str">
        <f>IF(AND(B368="long jump", OR(AND(E368='club records'!$F$6, F368&gt;='club records'!$G$6), AND(E368='club records'!$F$7, F368&gt;='club records'!$G$7), AND(E368='club records'!$F$8, F368&gt;='club records'!$G$8), AND(E368='club records'!$F$9, F368&gt;='club records'!$G$9), AND(E368='club records'!$F$10, F368&gt;='club records'!$G$10))), "CR", " ")</f>
        <v xml:space="preserve"> </v>
      </c>
      <c r="X368" s="14" t="str">
        <f>IF(AND(B368="triple jump", OR(AND(E368='club records'!$F$11, F368&gt;='club records'!$G$11), AND(E368='club records'!$F$12, F368&gt;='club records'!$G$12), AND(E368='club records'!$F$13, F368&gt;='club records'!$G$13), AND(E368='club records'!$F$14, F368&gt;='club records'!$G$14), AND(E368='club records'!$F$15, F368&gt;='club records'!$G$15))), "CR", " ")</f>
        <v xml:space="preserve"> </v>
      </c>
      <c r="Y368" s="14" t="str">
        <f>IF(AND(B368="pole vault", OR(AND(E368='club records'!$F$16, F368&gt;='club records'!$G$16), AND(E368='club records'!$F$17, F368&gt;='club records'!$G$17), AND(E368='club records'!$F$18, F368&gt;='club records'!$G$18), AND(E368='club records'!$F$19, F368&gt;='club records'!$G$19), AND(E368='club records'!$F$20, F368&gt;='club records'!$G$20))), "CR", " ")</f>
        <v xml:space="preserve"> </v>
      </c>
      <c r="Z368" s="14" t="str">
        <f>IF(AND(B368="discus 1", E368='club records'!$F$21, F368&gt;='club records'!$G$21), "CR", " ")</f>
        <v xml:space="preserve"> </v>
      </c>
      <c r="AA368" s="14" t="str">
        <f>IF(AND(B368="discus 1.25", E368='club records'!$F$22, F368&gt;='club records'!$G$22), "CR", " ")</f>
        <v xml:space="preserve"> </v>
      </c>
      <c r="AB368" s="14" t="str">
        <f>IF(AND(B368="discus 1.5", E368='club records'!$F$23, F368&gt;='club records'!$G$23), "CR", " ")</f>
        <v xml:space="preserve"> </v>
      </c>
      <c r="AC368" s="14" t="str">
        <f>IF(AND(B368="discus 1.75", E368='club records'!$F$24, F368&gt;='club records'!$G$24), "CR", " ")</f>
        <v xml:space="preserve"> </v>
      </c>
      <c r="AD368" s="14" t="str">
        <f>IF(AND(B368="discus 2", E368='club records'!$F$25, F368&gt;='club records'!$G$25), "CR", " ")</f>
        <v xml:space="preserve"> </v>
      </c>
      <c r="AE368" s="14" t="str">
        <f>IF(AND(B368="hammer 4", E368='club records'!$F$27, F368&gt;='club records'!$G$27), "CR", " ")</f>
        <v xml:space="preserve"> </v>
      </c>
      <c r="AF368" s="14" t="str">
        <f>IF(AND(B368="hammer 5", E368='club records'!$F$28, F368&gt;='club records'!$G$28), "CR", " ")</f>
        <v xml:space="preserve"> </v>
      </c>
      <c r="AG368" s="14" t="str">
        <f>IF(AND(B368="hammer 6", E368='club records'!$F$29, F368&gt;='club records'!$G$29), "CR", " ")</f>
        <v xml:space="preserve"> </v>
      </c>
      <c r="AH368" s="14" t="str">
        <f>IF(AND(B368="hammer 7.26", E368='club records'!$F$30, F368&gt;='club records'!$G$30), "CR", " ")</f>
        <v xml:space="preserve"> </v>
      </c>
      <c r="AI368" s="14" t="str">
        <f>IF(AND(B368="javelin 400", E368='club records'!$F$31, F368&gt;='club records'!$G$31), "CR", " ")</f>
        <v xml:space="preserve"> </v>
      </c>
      <c r="AJ368" s="14" t="str">
        <f>IF(AND(B368="javelin 600", E368='club records'!$F$32, F368&gt;='club records'!$G$32), "CR", " ")</f>
        <v xml:space="preserve"> </v>
      </c>
      <c r="AK368" s="14" t="str">
        <f>IF(AND(B368="javelin 700", E368='club records'!$F$33, F368&gt;='club records'!$G$33), "CR", " ")</f>
        <v xml:space="preserve"> </v>
      </c>
      <c r="AL368" s="14" t="str">
        <f>IF(AND(B368="javelin 800", OR(AND(E368='club records'!$F$34, F368&gt;='club records'!$G$34), AND(E368='club records'!$F$35, F368&gt;='club records'!$G$35))), "CR", " ")</f>
        <v xml:space="preserve"> </v>
      </c>
      <c r="AM368" s="14" t="str">
        <f>IF(AND(B368="shot 3", E368='club records'!$F$36, F368&gt;='club records'!$G$36), "CR", " ")</f>
        <v xml:space="preserve"> </v>
      </c>
      <c r="AN368" s="14" t="str">
        <f>IF(AND(B368="shot 4", E368='club records'!$F$37, F368&gt;='club records'!$G$37), "CR", " ")</f>
        <v xml:space="preserve"> </v>
      </c>
      <c r="AO368" s="14" t="str">
        <f>IF(AND(B368="shot 5", E368='club records'!$F$38, F368&gt;='club records'!$G$38), "CR", " ")</f>
        <v xml:space="preserve"> </v>
      </c>
      <c r="AP368" s="14" t="str">
        <f>IF(AND(B368="shot 6", E368='club records'!$F$39, F368&gt;='club records'!$G$39), "CR", " ")</f>
        <v xml:space="preserve"> </v>
      </c>
      <c r="AQ368" s="14" t="str">
        <f>IF(AND(B368="shot 7.26", E368='club records'!$F$40, F368&gt;='club records'!$G$40), "CR", " ")</f>
        <v xml:space="preserve"> </v>
      </c>
      <c r="AR368" s="14" t="str">
        <f>IF(AND(B368="60H",OR(AND(E368='club records'!$J$1,F368&lt;='club records'!$K$1),AND(E368='club records'!$J$2,F368&lt;='club records'!$K$2),AND(E368='club records'!$J$3,F368&lt;='club records'!$K$3),AND(E368='club records'!$J$4,F368&lt;='club records'!$K$4),AND(E368='club records'!$J$5,F368&lt;='club records'!$K$5))),"CR"," ")</f>
        <v xml:space="preserve"> </v>
      </c>
      <c r="AS368" s="14" t="str">
        <f>IF(AND(B368="75H", AND(E368='club records'!$J$6, F368&lt;='club records'!$K$6)), "CR", " ")</f>
        <v xml:space="preserve"> </v>
      </c>
      <c r="AT368" s="14" t="str">
        <f>IF(AND(B368="80H", AND(E368='club records'!$J$7, F368&lt;='club records'!$K$7)), "CR", " ")</f>
        <v xml:space="preserve"> </v>
      </c>
      <c r="AU368" s="14" t="str">
        <f>IF(AND(B368="100H", AND(E368='club records'!$J$8, F368&lt;='club records'!$K$8)), "CR", " ")</f>
        <v xml:space="preserve"> </v>
      </c>
      <c r="AV368" s="14" t="str">
        <f>IF(AND(B368="110H", OR(AND(E368='club records'!$J$9, F368&lt;='club records'!$K$9), AND(E368='club records'!$J$10, F368&lt;='club records'!$K$10))), "CR", " ")</f>
        <v xml:space="preserve"> </v>
      </c>
      <c r="AW368" s="14" t="str">
        <f>IF(AND(B368="400H", OR(AND(E368='club records'!$J$11, F368&lt;='club records'!$K$11), AND(E368='club records'!$J$12, F368&lt;='club records'!$K$12), AND(E368='club records'!$J$13, F368&lt;='club records'!$K$13), AND(E368='club records'!$J$14, F368&lt;='club records'!$K$14))), "CR", " ")</f>
        <v xml:space="preserve"> </v>
      </c>
      <c r="AX368" s="14" t="str">
        <f>IF(AND(B368="1500SC", AND(E368='club records'!$J$15, F368&lt;='club records'!$K$15)), "CR", " ")</f>
        <v xml:space="preserve"> </v>
      </c>
      <c r="AY368" s="14" t="str">
        <f>IF(AND(B368="2000SC", OR(AND(E368='club records'!$J$17, F368&lt;='club records'!$K$17), AND(E368='club records'!$J$18, F368&lt;='club records'!$K$18))), "CR", " ")</f>
        <v xml:space="preserve"> </v>
      </c>
      <c r="AZ368" s="14" t="str">
        <f>IF(AND(B368="3000SC", OR(AND(E368='club records'!$J$20, F368&lt;='club records'!$K$20), AND(E368='club records'!$J$21, F368&lt;='club records'!$K$21))), "CR", " ")</f>
        <v xml:space="preserve"> </v>
      </c>
      <c r="BA368" s="15" t="str">
        <f>IF(AND(B368="4x100", OR(AND(E368='club records'!$N$1, F368&lt;='club records'!$O$1), AND(E368='club records'!$N$2, F368&lt;='club records'!$O$2), AND(E368='club records'!$N$3, F368&lt;='club records'!$O$3), AND(E368='club records'!$N$4, F368&lt;='club records'!$O$4), AND(E368='club records'!$N$5, F368&lt;='club records'!$O$5))), "CR", " ")</f>
        <v xml:space="preserve"> </v>
      </c>
      <c r="BB368" s="15" t="str">
        <f>IF(AND(B368="4x200", OR(AND(E368='club records'!$N$6, F368&lt;='club records'!$O$6), AND(E368='club records'!$N$7, F368&lt;='club records'!$O$7), AND(E368='club records'!$N$8, F368&lt;='club records'!$O$8), AND(E368='club records'!$N$9, F368&lt;='club records'!$O$9), AND(E368='club records'!$N$10, F368&lt;='club records'!$O$10))), "CR", " ")</f>
        <v xml:space="preserve"> </v>
      </c>
      <c r="BC368" s="15" t="str">
        <f>IF(AND(B368="4x300", AND(E368='club records'!$N$11, F368&lt;='club records'!$O$11)), "CR", " ")</f>
        <v xml:space="preserve"> </v>
      </c>
      <c r="BD368" s="15" t="str">
        <f>IF(AND(B368="4x400", OR(AND(E368='club records'!$N$12, F368&lt;='club records'!$O$12), AND(E368='club records'!$N$13, F368&lt;='club records'!$O$13), AND(E368='club records'!$N$14, F368&lt;='club records'!$O$14), AND(E368='club records'!$N$15, F368&lt;='club records'!$O$15))), "CR", " ")</f>
        <v xml:space="preserve"> </v>
      </c>
      <c r="BE368" s="15" t="str">
        <f>IF(AND(B368="3x800", OR(AND(E368='club records'!$N$16, F368&lt;='club records'!$O$16), AND(E368='club records'!$N$17, F368&lt;='club records'!$O$17), AND(E368='club records'!$N$18, F368&lt;='club records'!$O$18))), "CR", " ")</f>
        <v xml:space="preserve"> </v>
      </c>
      <c r="BF368" s="15" t="str">
        <f>IF(AND(B368="pentathlon", OR(AND(E368='club records'!$N$21, F368&gt;='club records'!$O$21), AND(E368='club records'!$N$22, F368&gt;='club records'!$O$22),AND(E368='club records'!$N$23, F368&gt;='club records'!$O$23),AND(E368='club records'!$N$24, F368&gt;='club records'!$O$24))), "CR", " ")</f>
        <v xml:space="preserve"> </v>
      </c>
      <c r="BG368" s="15" t="str">
        <f>IF(AND(B368="heptathlon", OR(AND(E368='club records'!$N$26, F368&gt;='club records'!$O$26), AND(E368='club records'!$N$27, F368&gt;='club records'!$O$27))), "CR", " ")</f>
        <v xml:space="preserve"> </v>
      </c>
      <c r="BH368" s="15" t="str">
        <f>IF(AND(B368="decathlon", OR(AND(E368='club records'!$N$29, F368&gt;='club records'!$O$29), AND(E368='club records'!$N$30, F368&gt;='club records'!$O$30),AND(E368='club records'!$N$31, F368&gt;='club records'!$O$31))), "CR", " ")</f>
        <v xml:space="preserve"> </v>
      </c>
    </row>
    <row r="369" spans="1:60" ht="14.5" x14ac:dyDescent="0.35">
      <c r="A369" s="1" t="str">
        <f t="shared" si="35"/>
        <v>U20</v>
      </c>
      <c r="B369" s="2" t="s">
        <v>8</v>
      </c>
      <c r="C369" s="1" t="s">
        <v>59</v>
      </c>
      <c r="D369" s="1" t="s">
        <v>60</v>
      </c>
      <c r="E369" s="19" t="s">
        <v>12</v>
      </c>
      <c r="F369" s="20">
        <v>11.44</v>
      </c>
      <c r="G369" s="27">
        <v>43646</v>
      </c>
      <c r="H369" s="1" t="s">
        <v>471</v>
      </c>
      <c r="I369" s="1" t="s">
        <v>442</v>
      </c>
      <c r="J369" s="15" t="str">
        <f t="shared" si="36"/>
        <v/>
      </c>
      <c r="K369" s="15" t="str">
        <f>IF(AND(B369=100, OR(AND(E369='club records'!$B$6, F369&lt;='club records'!$C$6), AND(E369='club records'!$B$7, F369&lt;='club records'!$C$7), AND(E369='club records'!$B$8, F369&lt;='club records'!$C$8), AND(E369='club records'!$B$9, F369&lt;='club records'!$C$9), AND(E369='club records'!$B$10, F369&lt;='club records'!$C$10))), "CR", " ")</f>
        <v xml:space="preserve"> </v>
      </c>
      <c r="L369" s="15" t="str">
        <f>IF(AND(B369=200, OR(AND(E369='club records'!$B$11, F369&lt;='club records'!$C$11), AND(E369='club records'!$B$12, F369&lt;='club records'!$C$12), AND(E369='club records'!$B$13, F369&lt;='club records'!$C$13), AND(E369='club records'!$B$14, F369&lt;='club records'!$C$14), AND(E369='club records'!$B$15, F369&lt;='club records'!$C$15))), "CR", " ")</f>
        <v xml:space="preserve"> </v>
      </c>
      <c r="M369" s="15" t="str">
        <f>IF(AND(B369=300, OR(AND(E369='club records'!$B$16, F369&lt;='club records'!$C$16), AND(E369='club records'!$B$17, F369&lt;='club records'!$C$17))), "CR", " ")</f>
        <v xml:space="preserve"> </v>
      </c>
      <c r="N369" s="15" t="str">
        <f>IF(AND(B369=400, OR(AND(E369='club records'!$B$18, F369&lt;='club records'!$C$18), AND(E369='club records'!$B$19, F369&lt;='club records'!$C$19), AND(E369='club records'!$B$20, F369&lt;='club records'!$C$20), AND(E369='club records'!$B$21, F369&lt;='club records'!$C$21))), "CR", " ")</f>
        <v xml:space="preserve"> </v>
      </c>
      <c r="O369" s="15" t="str">
        <f>IF(AND(B369=800, OR(AND(E369='club records'!$B$22, F369&lt;='club records'!$C$22), AND(E369='club records'!$B$23, F369&lt;='club records'!$C$23), AND(E369='club records'!$B$24, F369&lt;='club records'!$C$24), AND(E369='club records'!$B$25, F369&lt;='club records'!$C$25), AND(E369='club records'!$B$26, F369&lt;='club records'!$C$26))), "CR", " ")</f>
        <v xml:space="preserve"> </v>
      </c>
      <c r="P369" s="15" t="str">
        <f>IF(AND(B369=1000, OR(AND(E369='club records'!$B$27, F369&lt;='club records'!$C$27), AND(E369='club records'!$B$28, F369&lt;='club records'!$C$28))), "CR", " ")</f>
        <v xml:space="preserve"> </v>
      </c>
      <c r="Q369" s="15" t="str">
        <f>IF(AND(B369=1500, OR(AND(E369='club records'!$B$29, F369&lt;='club records'!$C$29), AND(E369='club records'!$B$30, F369&lt;='club records'!$C$30), AND(E369='club records'!$B$31, F369&lt;='club records'!$C$31), AND(E369='club records'!$B$32, F369&lt;='club records'!$C$32), AND(E369='club records'!$B$33, F369&lt;='club records'!$C$33))), "CR", " ")</f>
        <v xml:space="preserve"> </v>
      </c>
      <c r="R369" s="15" t="str">
        <f>IF(AND(B369="1600 (Mile)",OR(AND(E369='club records'!$B$34,F369&lt;='club records'!$C$34),AND(E369='club records'!$B$35,F369&lt;='club records'!$C$35),AND(E369='club records'!$B$36,F369&lt;='club records'!$C$36),AND(E369='club records'!$B$37,F369&lt;='club records'!$C$37))),"CR"," ")</f>
        <v xml:space="preserve"> </v>
      </c>
      <c r="S369" s="15" t="str">
        <f>IF(AND(B369=3000, OR(AND(E369='club records'!$B$38, F369&lt;='club records'!$C$38), AND(E369='club records'!$B$39, F369&lt;='club records'!$C$39), AND(E369='club records'!$B$40, F369&lt;='club records'!$C$40), AND(E369='club records'!$B$41, F369&lt;='club records'!$C$41))), "CR", " ")</f>
        <v xml:space="preserve"> </v>
      </c>
      <c r="T369" s="15" t="str">
        <f>IF(AND(B369=5000, OR(AND(E369='club records'!$B$42, F369&lt;='club records'!$C$42), AND(E369='club records'!$B$43, F369&lt;='club records'!$C$43))), "CR", " ")</f>
        <v xml:space="preserve"> </v>
      </c>
      <c r="U369" s="14" t="str">
        <f>IF(AND(B369=10000, OR(AND(E369='club records'!$B$44, F369&lt;='club records'!$C$44), AND(E369='club records'!$B$45, F369&lt;='club records'!$C$45))), "CR", " ")</f>
        <v xml:space="preserve"> </v>
      </c>
      <c r="V369" s="14" t="str">
        <f>IF(AND(B369="high jump", OR(AND(E369='club records'!$F$1, F369&gt;='club records'!$G$1), AND(E369='club records'!$F$2, F369&gt;='club records'!$G$2), AND(E369='club records'!$F$3, F369&gt;='club records'!$G$3), AND(E369='club records'!$F$4, F369&gt;='club records'!$G$4), AND(E369='club records'!$F$5, F369&gt;='club records'!$G$5))), "CR", " ")</f>
        <v xml:space="preserve"> </v>
      </c>
      <c r="W369" s="14" t="str">
        <f>IF(AND(B369="long jump", OR(AND(E369='club records'!$F$6, F369&gt;='club records'!$G$6), AND(E369='club records'!$F$7, F369&gt;='club records'!$G$7), AND(E369='club records'!$F$8, F369&gt;='club records'!$G$8), AND(E369='club records'!$F$9, F369&gt;='club records'!$G$9), AND(E369='club records'!$F$10, F369&gt;='club records'!$G$10))), "CR", " ")</f>
        <v xml:space="preserve"> </v>
      </c>
      <c r="X369" s="14" t="str">
        <f>IF(AND(B369="triple jump", OR(AND(E369='club records'!$F$11, F369&gt;='club records'!$G$11), AND(E369='club records'!$F$12, F369&gt;='club records'!$G$12), AND(E369='club records'!$F$13, F369&gt;='club records'!$G$13), AND(E369='club records'!$F$14, F369&gt;='club records'!$G$14), AND(E369='club records'!$F$15, F369&gt;='club records'!$G$15))), "CR", " ")</f>
        <v xml:space="preserve"> </v>
      </c>
      <c r="Y369" s="14" t="str">
        <f>IF(AND(B369="pole vault", OR(AND(E369='club records'!$F$16, F369&gt;='club records'!$G$16), AND(E369='club records'!$F$17, F369&gt;='club records'!$G$17), AND(E369='club records'!$F$18, F369&gt;='club records'!$G$18), AND(E369='club records'!$F$19, F369&gt;='club records'!$G$19), AND(E369='club records'!$F$20, F369&gt;='club records'!$G$20))), "CR", " ")</f>
        <v xml:space="preserve"> </v>
      </c>
      <c r="Z369" s="14" t="str">
        <f>IF(AND(B369="discus 1", E369='club records'!$F$21, F369&gt;='club records'!$G$21), "CR", " ")</f>
        <v xml:space="preserve"> </v>
      </c>
      <c r="AA369" s="14" t="str">
        <f>IF(AND(B369="discus 1.25", E369='club records'!$F$22, F369&gt;='club records'!$G$22), "CR", " ")</f>
        <v xml:space="preserve"> </v>
      </c>
      <c r="AB369" s="14" t="str">
        <f>IF(AND(B369="discus 1.5", E369='club records'!$F$23, F369&gt;='club records'!$G$23), "CR", " ")</f>
        <v xml:space="preserve"> </v>
      </c>
      <c r="AC369" s="14" t="str">
        <f>IF(AND(B369="discus 1.75", E369='club records'!$F$24, F369&gt;='club records'!$G$24), "CR", " ")</f>
        <v xml:space="preserve"> </v>
      </c>
      <c r="AD369" s="14" t="str">
        <f>IF(AND(B369="discus 2", E369='club records'!$F$25, F369&gt;='club records'!$G$25), "CR", " ")</f>
        <v xml:space="preserve"> </v>
      </c>
      <c r="AE369" s="14" t="str">
        <f>IF(AND(B369="hammer 4", E369='club records'!$F$27, F369&gt;='club records'!$G$27), "CR", " ")</f>
        <v xml:space="preserve"> </v>
      </c>
      <c r="AF369" s="14" t="str">
        <f>IF(AND(B369="hammer 5", E369='club records'!$F$28, F369&gt;='club records'!$G$28), "CR", " ")</f>
        <v xml:space="preserve"> </v>
      </c>
      <c r="AG369" s="14" t="str">
        <f>IF(AND(B369="hammer 6", E369='club records'!$F$29, F369&gt;='club records'!$G$29), "CR", " ")</f>
        <v xml:space="preserve"> </v>
      </c>
      <c r="AH369" s="14" t="str">
        <f>IF(AND(B369="hammer 7.26", E369='club records'!$F$30, F369&gt;='club records'!$G$30), "CR", " ")</f>
        <v xml:space="preserve"> </v>
      </c>
      <c r="AI369" s="14" t="str">
        <f>IF(AND(B369="javelin 400", E369='club records'!$F$31, F369&gt;='club records'!$G$31), "CR", " ")</f>
        <v xml:space="preserve"> </v>
      </c>
      <c r="AJ369" s="14" t="str">
        <f>IF(AND(B369="javelin 600", E369='club records'!$F$32, F369&gt;='club records'!$G$32), "CR", " ")</f>
        <v xml:space="preserve"> </v>
      </c>
      <c r="AK369" s="14" t="str">
        <f>IF(AND(B369="javelin 700", E369='club records'!$F$33, F369&gt;='club records'!$G$33), "CR", " ")</f>
        <v xml:space="preserve"> </v>
      </c>
      <c r="AL369" s="14" t="str">
        <f>IF(AND(B369="javelin 800", OR(AND(E369='club records'!$F$34, F369&gt;='club records'!$G$34), AND(E369='club records'!$F$35, F369&gt;='club records'!$G$35))), "CR", " ")</f>
        <v xml:space="preserve"> </v>
      </c>
      <c r="AM369" s="14" t="str">
        <f>IF(AND(B369="shot 3", E369='club records'!$F$36, F369&gt;='club records'!$G$36), "CR", " ")</f>
        <v xml:space="preserve"> </v>
      </c>
      <c r="AN369" s="14" t="str">
        <f>IF(AND(B369="shot 4", E369='club records'!$F$37, F369&gt;='club records'!$G$37), "CR", " ")</f>
        <v xml:space="preserve"> </v>
      </c>
      <c r="AO369" s="14" t="str">
        <f>IF(AND(B369="shot 5", E369='club records'!$F$38, F369&gt;='club records'!$G$38), "CR", " ")</f>
        <v xml:space="preserve"> </v>
      </c>
      <c r="AP369" s="14" t="str">
        <f>IF(AND(B369="shot 6", E369='club records'!$F$39, F369&gt;='club records'!$G$39), "CR", " ")</f>
        <v xml:space="preserve"> </v>
      </c>
      <c r="AQ369" s="14" t="str">
        <f>IF(AND(B369="shot 7.26", E369='club records'!$F$40, F369&gt;='club records'!$G$40), "CR", " ")</f>
        <v xml:space="preserve"> </v>
      </c>
      <c r="AR369" s="14" t="str">
        <f>IF(AND(B369="60H",OR(AND(E369='club records'!$J$1,F369&lt;='club records'!$K$1),AND(E369='club records'!$J$2,F369&lt;='club records'!$K$2),AND(E369='club records'!$J$3,F369&lt;='club records'!$K$3),AND(E369='club records'!$J$4,F369&lt;='club records'!$K$4),AND(E369='club records'!$J$5,F369&lt;='club records'!$K$5))),"CR"," ")</f>
        <v xml:space="preserve"> </v>
      </c>
      <c r="AS369" s="14" t="str">
        <f>IF(AND(B369="75H", AND(E369='club records'!$J$6, F369&lt;='club records'!$K$6)), "CR", " ")</f>
        <v xml:space="preserve"> </v>
      </c>
      <c r="AT369" s="14" t="str">
        <f>IF(AND(B369="80H", AND(E369='club records'!$J$7, F369&lt;='club records'!$K$7)), "CR", " ")</f>
        <v xml:space="preserve"> </v>
      </c>
      <c r="AU369" s="14" t="str">
        <f>IF(AND(B369="100H", AND(E369='club records'!$J$8, F369&lt;='club records'!$K$8)), "CR", " ")</f>
        <v xml:space="preserve"> </v>
      </c>
      <c r="AV369" s="14" t="str">
        <f>IF(AND(B369="110H", OR(AND(E369='club records'!$J$9, F369&lt;='club records'!$K$9), AND(E369='club records'!$J$10, F369&lt;='club records'!$K$10))), "CR", " ")</f>
        <v xml:space="preserve"> </v>
      </c>
      <c r="AW369" s="14" t="str">
        <f>IF(AND(B369="400H", OR(AND(E369='club records'!$J$11, F369&lt;='club records'!$K$11), AND(E369='club records'!$J$12, F369&lt;='club records'!$K$12), AND(E369='club records'!$J$13, F369&lt;='club records'!$K$13), AND(E369='club records'!$J$14, F369&lt;='club records'!$K$14))), "CR", " ")</f>
        <v xml:space="preserve"> </v>
      </c>
      <c r="AX369" s="14" t="str">
        <f>IF(AND(B369="1500SC", AND(E369='club records'!$J$15, F369&lt;='club records'!$K$15)), "CR", " ")</f>
        <v xml:space="preserve"> </v>
      </c>
      <c r="AY369" s="14" t="str">
        <f>IF(AND(B369="2000SC", OR(AND(E369='club records'!$J$17, F369&lt;='club records'!$K$17), AND(E369='club records'!$J$18, F369&lt;='club records'!$K$18))), "CR", " ")</f>
        <v xml:space="preserve"> </v>
      </c>
      <c r="AZ369" s="14" t="str">
        <f>IF(AND(B369="3000SC", OR(AND(E369='club records'!$J$20, F369&lt;='club records'!$K$20), AND(E369='club records'!$J$21, F369&lt;='club records'!$K$21))), "CR", " ")</f>
        <v xml:space="preserve"> </v>
      </c>
      <c r="BA369" s="15" t="str">
        <f>IF(AND(B369="4x100", OR(AND(E369='club records'!$N$1, F369&lt;='club records'!$O$1), AND(E369='club records'!$N$2, F369&lt;='club records'!$O$2), AND(E369='club records'!$N$3, F369&lt;='club records'!$O$3), AND(E369='club records'!$N$4, F369&lt;='club records'!$O$4), AND(E369='club records'!$N$5, F369&lt;='club records'!$O$5))), "CR", " ")</f>
        <v xml:space="preserve"> </v>
      </c>
      <c r="BB369" s="15" t="str">
        <f>IF(AND(B369="4x200", OR(AND(E369='club records'!$N$6, F369&lt;='club records'!$O$6), AND(E369='club records'!$N$7, F369&lt;='club records'!$O$7), AND(E369='club records'!$N$8, F369&lt;='club records'!$O$8), AND(E369='club records'!$N$9, F369&lt;='club records'!$O$9), AND(E369='club records'!$N$10, F369&lt;='club records'!$O$10))), "CR", " ")</f>
        <v xml:space="preserve"> </v>
      </c>
      <c r="BC369" s="15" t="str">
        <f>IF(AND(B369="4x300", AND(E369='club records'!$N$11, F369&lt;='club records'!$O$11)), "CR", " ")</f>
        <v xml:space="preserve"> </v>
      </c>
      <c r="BD369" s="15" t="str">
        <f>IF(AND(B369="4x400", OR(AND(E369='club records'!$N$12, F369&lt;='club records'!$O$12), AND(E369='club records'!$N$13, F369&lt;='club records'!$O$13), AND(E369='club records'!$N$14, F369&lt;='club records'!$O$14), AND(E369='club records'!$N$15, F369&lt;='club records'!$O$15))), "CR", " ")</f>
        <v xml:space="preserve"> </v>
      </c>
      <c r="BE369" s="15" t="str">
        <f>IF(AND(B369="3x800", OR(AND(E369='club records'!$N$16, F369&lt;='club records'!$O$16), AND(E369='club records'!$N$17, F369&lt;='club records'!$O$17), AND(E369='club records'!$N$18, F369&lt;='club records'!$O$18))), "CR", " ")</f>
        <v xml:space="preserve"> </v>
      </c>
      <c r="BF369" s="15" t="str">
        <f>IF(AND(B369="pentathlon", OR(AND(E369='club records'!$N$21, F369&gt;='club records'!$O$21), AND(E369='club records'!$N$22, F369&gt;='club records'!$O$22),AND(E369='club records'!$N$23, F369&gt;='club records'!$O$23),AND(E369='club records'!$N$24, F369&gt;='club records'!$O$24))), "CR", " ")</f>
        <v xml:space="preserve"> </v>
      </c>
      <c r="BG369" s="15" t="str">
        <f>IF(AND(B369="heptathlon", OR(AND(E369='club records'!$N$26, F369&gt;='club records'!$O$26), AND(E369='club records'!$N$27, F369&gt;='club records'!$O$27))), "CR", " ")</f>
        <v xml:space="preserve"> </v>
      </c>
      <c r="BH369" s="15" t="str">
        <f>IF(AND(B369="decathlon", OR(AND(E369='club records'!$N$29, F369&gt;='club records'!$O$29), AND(E369='club records'!$N$30, F369&gt;='club records'!$O$30),AND(E369='club records'!$N$31, F369&gt;='club records'!$O$31))), "CR", " ")</f>
        <v xml:space="preserve"> </v>
      </c>
    </row>
    <row r="370" spans="1:60" ht="14.5" x14ac:dyDescent="0.35">
      <c r="A370" s="1" t="str">
        <f t="shared" si="35"/>
        <v>U20</v>
      </c>
      <c r="B370" s="2" t="s">
        <v>8</v>
      </c>
      <c r="C370" s="1" t="s">
        <v>42</v>
      </c>
      <c r="D370" s="1" t="s">
        <v>111</v>
      </c>
      <c r="E370" s="19" t="s">
        <v>12</v>
      </c>
      <c r="F370" s="20">
        <v>12.71</v>
      </c>
      <c r="G370" s="27">
        <v>43646</v>
      </c>
      <c r="H370" s="1" t="s">
        <v>471</v>
      </c>
      <c r="I370" s="1" t="s">
        <v>442</v>
      </c>
      <c r="J370" s="15" t="str">
        <f t="shared" si="36"/>
        <v/>
      </c>
      <c r="K370" s="15" t="str">
        <f>IF(AND(B370=100, OR(AND(E370='club records'!$B$6, F370&lt;='club records'!$C$6), AND(E370='club records'!$B$7, F370&lt;='club records'!$C$7), AND(E370='club records'!$B$8, F370&lt;='club records'!$C$8), AND(E370='club records'!$B$9, F370&lt;='club records'!$C$9), AND(E370='club records'!$B$10, F370&lt;='club records'!$C$10))), "CR", " ")</f>
        <v xml:space="preserve"> </v>
      </c>
      <c r="L370" s="15" t="str">
        <f>IF(AND(B370=200, OR(AND(E370='club records'!$B$11, F370&lt;='club records'!$C$11), AND(E370='club records'!$B$12, F370&lt;='club records'!$C$12), AND(E370='club records'!$B$13, F370&lt;='club records'!$C$13), AND(E370='club records'!$B$14, F370&lt;='club records'!$C$14), AND(E370='club records'!$B$15, F370&lt;='club records'!$C$15))), "CR", " ")</f>
        <v xml:space="preserve"> </v>
      </c>
      <c r="M370" s="15" t="str">
        <f>IF(AND(B370=300, OR(AND(E370='club records'!$B$16, F370&lt;='club records'!$C$16), AND(E370='club records'!$B$17, F370&lt;='club records'!$C$17))), "CR", " ")</f>
        <v xml:space="preserve"> </v>
      </c>
      <c r="N370" s="15" t="str">
        <f>IF(AND(B370=400, OR(AND(E370='club records'!$B$18, F370&lt;='club records'!$C$18), AND(E370='club records'!$B$19, F370&lt;='club records'!$C$19), AND(E370='club records'!$B$20, F370&lt;='club records'!$C$20), AND(E370='club records'!$B$21, F370&lt;='club records'!$C$21))), "CR", " ")</f>
        <v xml:space="preserve"> </v>
      </c>
      <c r="O370" s="15" t="str">
        <f>IF(AND(B370=800, OR(AND(E370='club records'!$B$22, F370&lt;='club records'!$C$22), AND(E370='club records'!$B$23, F370&lt;='club records'!$C$23), AND(E370='club records'!$B$24, F370&lt;='club records'!$C$24), AND(E370='club records'!$B$25, F370&lt;='club records'!$C$25), AND(E370='club records'!$B$26, F370&lt;='club records'!$C$26))), "CR", " ")</f>
        <v xml:space="preserve"> </v>
      </c>
      <c r="P370" s="15" t="str">
        <f>IF(AND(B370=1000, OR(AND(E370='club records'!$B$27, F370&lt;='club records'!$C$27), AND(E370='club records'!$B$28, F370&lt;='club records'!$C$28))), "CR", " ")</f>
        <v xml:space="preserve"> </v>
      </c>
      <c r="Q370" s="15" t="str">
        <f>IF(AND(B370=1500, OR(AND(E370='club records'!$B$29, F370&lt;='club records'!$C$29), AND(E370='club records'!$B$30, F370&lt;='club records'!$C$30), AND(E370='club records'!$B$31, F370&lt;='club records'!$C$31), AND(E370='club records'!$B$32, F370&lt;='club records'!$C$32), AND(E370='club records'!$B$33, F370&lt;='club records'!$C$33))), "CR", " ")</f>
        <v xml:space="preserve"> </v>
      </c>
      <c r="R370" s="15" t="str">
        <f>IF(AND(B370="1600 (Mile)",OR(AND(E370='club records'!$B$34,F370&lt;='club records'!$C$34),AND(E370='club records'!$B$35,F370&lt;='club records'!$C$35),AND(E370='club records'!$B$36,F370&lt;='club records'!$C$36),AND(E370='club records'!$B$37,F370&lt;='club records'!$C$37))),"CR"," ")</f>
        <v xml:space="preserve"> </v>
      </c>
      <c r="S370" s="15" t="str">
        <f>IF(AND(B370=3000, OR(AND(E370='club records'!$B$38, F370&lt;='club records'!$C$38), AND(E370='club records'!$B$39, F370&lt;='club records'!$C$39), AND(E370='club records'!$B$40, F370&lt;='club records'!$C$40), AND(E370='club records'!$B$41, F370&lt;='club records'!$C$41))), "CR", " ")</f>
        <v xml:space="preserve"> </v>
      </c>
      <c r="T370" s="15" t="str">
        <f>IF(AND(B370=5000, OR(AND(E370='club records'!$B$42, F370&lt;='club records'!$C$42), AND(E370='club records'!$B$43, F370&lt;='club records'!$C$43))), "CR", " ")</f>
        <v xml:space="preserve"> </v>
      </c>
      <c r="U370" s="14" t="str">
        <f>IF(AND(B370=10000, OR(AND(E370='club records'!$B$44, F370&lt;='club records'!$C$44), AND(E370='club records'!$B$45, F370&lt;='club records'!$C$45))), "CR", " ")</f>
        <v xml:space="preserve"> </v>
      </c>
      <c r="V370" s="14" t="str">
        <f>IF(AND(B370="high jump", OR(AND(E370='club records'!$F$1, F370&gt;='club records'!$G$1), AND(E370='club records'!$F$2, F370&gt;='club records'!$G$2), AND(E370='club records'!$F$3, F370&gt;='club records'!$G$3), AND(E370='club records'!$F$4, F370&gt;='club records'!$G$4), AND(E370='club records'!$F$5, F370&gt;='club records'!$G$5))), "CR", " ")</f>
        <v xml:space="preserve"> </v>
      </c>
      <c r="W370" s="14" t="str">
        <f>IF(AND(B370="long jump", OR(AND(E370='club records'!$F$6, F370&gt;='club records'!$G$6), AND(E370='club records'!$F$7, F370&gt;='club records'!$G$7), AND(E370='club records'!$F$8, F370&gt;='club records'!$G$8), AND(E370='club records'!$F$9, F370&gt;='club records'!$G$9), AND(E370='club records'!$F$10, F370&gt;='club records'!$G$10))), "CR", " ")</f>
        <v xml:space="preserve"> </v>
      </c>
      <c r="X370" s="14" t="str">
        <f>IF(AND(B370="triple jump", OR(AND(E370='club records'!$F$11, F370&gt;='club records'!$G$11), AND(E370='club records'!$F$12, F370&gt;='club records'!$G$12), AND(E370='club records'!$F$13, F370&gt;='club records'!$G$13), AND(E370='club records'!$F$14, F370&gt;='club records'!$G$14), AND(E370='club records'!$F$15, F370&gt;='club records'!$G$15))), "CR", " ")</f>
        <v xml:space="preserve"> </v>
      </c>
      <c r="Y370" s="14" t="str">
        <f>IF(AND(B370="pole vault", OR(AND(E370='club records'!$F$16, F370&gt;='club records'!$G$16), AND(E370='club records'!$F$17, F370&gt;='club records'!$G$17), AND(E370='club records'!$F$18, F370&gt;='club records'!$G$18), AND(E370='club records'!$F$19, F370&gt;='club records'!$G$19), AND(E370='club records'!$F$20, F370&gt;='club records'!$G$20))), "CR", " ")</f>
        <v xml:space="preserve"> </v>
      </c>
      <c r="Z370" s="14" t="str">
        <f>IF(AND(B370="discus 1", E370='club records'!$F$21, F370&gt;='club records'!$G$21), "CR", " ")</f>
        <v xml:space="preserve"> </v>
      </c>
      <c r="AA370" s="14" t="str">
        <f>IF(AND(B370="discus 1.25", E370='club records'!$F$22, F370&gt;='club records'!$G$22), "CR", " ")</f>
        <v xml:space="preserve"> </v>
      </c>
      <c r="AB370" s="14" t="str">
        <f>IF(AND(B370="discus 1.5", E370='club records'!$F$23, F370&gt;='club records'!$G$23), "CR", " ")</f>
        <v xml:space="preserve"> </v>
      </c>
      <c r="AC370" s="14" t="str">
        <f>IF(AND(B370="discus 1.75", E370='club records'!$F$24, F370&gt;='club records'!$G$24), "CR", " ")</f>
        <v xml:space="preserve"> </v>
      </c>
      <c r="AD370" s="14" t="str">
        <f>IF(AND(B370="discus 2", E370='club records'!$F$25, F370&gt;='club records'!$G$25), "CR", " ")</f>
        <v xml:space="preserve"> </v>
      </c>
      <c r="AE370" s="14" t="str">
        <f>IF(AND(B370="hammer 4", E370='club records'!$F$27, F370&gt;='club records'!$G$27), "CR", " ")</f>
        <v xml:space="preserve"> </v>
      </c>
      <c r="AF370" s="14" t="str">
        <f>IF(AND(B370="hammer 5", E370='club records'!$F$28, F370&gt;='club records'!$G$28), "CR", " ")</f>
        <v xml:space="preserve"> </v>
      </c>
      <c r="AG370" s="14" t="str">
        <f>IF(AND(B370="hammer 6", E370='club records'!$F$29, F370&gt;='club records'!$G$29), "CR", " ")</f>
        <v xml:space="preserve"> </v>
      </c>
      <c r="AH370" s="14" t="str">
        <f>IF(AND(B370="hammer 7.26", E370='club records'!$F$30, F370&gt;='club records'!$G$30), "CR", " ")</f>
        <v xml:space="preserve"> </v>
      </c>
      <c r="AI370" s="14" t="str">
        <f>IF(AND(B370="javelin 400", E370='club records'!$F$31, F370&gt;='club records'!$G$31), "CR", " ")</f>
        <v xml:space="preserve"> </v>
      </c>
      <c r="AJ370" s="14" t="str">
        <f>IF(AND(B370="javelin 600", E370='club records'!$F$32, F370&gt;='club records'!$G$32), "CR", " ")</f>
        <v xml:space="preserve"> </v>
      </c>
      <c r="AK370" s="14" t="str">
        <f>IF(AND(B370="javelin 700", E370='club records'!$F$33, F370&gt;='club records'!$G$33), "CR", " ")</f>
        <v xml:space="preserve"> </v>
      </c>
      <c r="AL370" s="14" t="str">
        <f>IF(AND(B370="javelin 800", OR(AND(E370='club records'!$F$34, F370&gt;='club records'!$G$34), AND(E370='club records'!$F$35, F370&gt;='club records'!$G$35))), "CR", " ")</f>
        <v xml:space="preserve"> </v>
      </c>
      <c r="AM370" s="14" t="str">
        <f>IF(AND(B370="shot 3", E370='club records'!$F$36, F370&gt;='club records'!$G$36), "CR", " ")</f>
        <v xml:space="preserve"> </v>
      </c>
      <c r="AN370" s="14" t="str">
        <f>IF(AND(B370="shot 4", E370='club records'!$F$37, F370&gt;='club records'!$G$37), "CR", " ")</f>
        <v xml:space="preserve"> </v>
      </c>
      <c r="AO370" s="14" t="str">
        <f>IF(AND(B370="shot 5", E370='club records'!$F$38, F370&gt;='club records'!$G$38), "CR", " ")</f>
        <v xml:space="preserve"> </v>
      </c>
      <c r="AP370" s="14" t="str">
        <f>IF(AND(B370="shot 6", E370='club records'!$F$39, F370&gt;='club records'!$G$39), "CR", " ")</f>
        <v xml:space="preserve"> </v>
      </c>
      <c r="AQ370" s="14" t="str">
        <f>IF(AND(B370="shot 7.26", E370='club records'!$F$40, F370&gt;='club records'!$G$40), "CR", " ")</f>
        <v xml:space="preserve"> </v>
      </c>
      <c r="AR370" s="14" t="str">
        <f>IF(AND(B370="60H",OR(AND(E370='club records'!$J$1,F370&lt;='club records'!$K$1),AND(E370='club records'!$J$2,F370&lt;='club records'!$K$2),AND(E370='club records'!$J$3,F370&lt;='club records'!$K$3),AND(E370='club records'!$J$4,F370&lt;='club records'!$K$4),AND(E370='club records'!$J$5,F370&lt;='club records'!$K$5))),"CR"," ")</f>
        <v xml:space="preserve"> </v>
      </c>
      <c r="AS370" s="14" t="str">
        <f>IF(AND(B370="75H", AND(E370='club records'!$J$6, F370&lt;='club records'!$K$6)), "CR", " ")</f>
        <v xml:space="preserve"> </v>
      </c>
      <c r="AT370" s="14" t="str">
        <f>IF(AND(B370="80H", AND(E370='club records'!$J$7, F370&lt;='club records'!$K$7)), "CR", " ")</f>
        <v xml:space="preserve"> </v>
      </c>
      <c r="AU370" s="14" t="str">
        <f>IF(AND(B370="100H", AND(E370='club records'!$J$8, F370&lt;='club records'!$K$8)), "CR", " ")</f>
        <v xml:space="preserve"> </v>
      </c>
      <c r="AV370" s="14" t="str">
        <f>IF(AND(B370="110H", OR(AND(E370='club records'!$J$9, F370&lt;='club records'!$K$9), AND(E370='club records'!$J$10, F370&lt;='club records'!$K$10))), "CR", " ")</f>
        <v xml:space="preserve"> </v>
      </c>
      <c r="AW370" s="14" t="str">
        <f>IF(AND(B370="400H", OR(AND(E370='club records'!$J$11, F370&lt;='club records'!$K$11), AND(E370='club records'!$J$12, F370&lt;='club records'!$K$12), AND(E370='club records'!$J$13, F370&lt;='club records'!$K$13), AND(E370='club records'!$J$14, F370&lt;='club records'!$K$14))), "CR", " ")</f>
        <v xml:space="preserve"> </v>
      </c>
      <c r="AX370" s="14" t="str">
        <f>IF(AND(B370="1500SC", AND(E370='club records'!$J$15, F370&lt;='club records'!$K$15)), "CR", " ")</f>
        <v xml:space="preserve"> </v>
      </c>
      <c r="AY370" s="14" t="str">
        <f>IF(AND(B370="2000SC", OR(AND(E370='club records'!$J$17, F370&lt;='club records'!$K$17), AND(E370='club records'!$J$18, F370&lt;='club records'!$K$18))), "CR", " ")</f>
        <v xml:space="preserve"> </v>
      </c>
      <c r="AZ370" s="14" t="str">
        <f>IF(AND(B370="3000SC", OR(AND(E370='club records'!$J$20, F370&lt;='club records'!$K$20), AND(E370='club records'!$J$21, F370&lt;='club records'!$K$21))), "CR", " ")</f>
        <v xml:space="preserve"> </v>
      </c>
      <c r="BA370" s="15" t="str">
        <f>IF(AND(B370="4x100", OR(AND(E370='club records'!$N$1, F370&lt;='club records'!$O$1), AND(E370='club records'!$N$2, F370&lt;='club records'!$O$2), AND(E370='club records'!$N$3, F370&lt;='club records'!$O$3), AND(E370='club records'!$N$4, F370&lt;='club records'!$O$4), AND(E370='club records'!$N$5, F370&lt;='club records'!$O$5))), "CR", " ")</f>
        <v xml:space="preserve"> </v>
      </c>
      <c r="BB370" s="15" t="str">
        <f>IF(AND(B370="4x200", OR(AND(E370='club records'!$N$6, F370&lt;='club records'!$O$6), AND(E370='club records'!$N$7, F370&lt;='club records'!$O$7), AND(E370='club records'!$N$8, F370&lt;='club records'!$O$8), AND(E370='club records'!$N$9, F370&lt;='club records'!$O$9), AND(E370='club records'!$N$10, F370&lt;='club records'!$O$10))), "CR", " ")</f>
        <v xml:space="preserve"> </v>
      </c>
      <c r="BC370" s="15" t="str">
        <f>IF(AND(B370="4x300", AND(E370='club records'!$N$11, F370&lt;='club records'!$O$11)), "CR", " ")</f>
        <v xml:space="preserve"> </v>
      </c>
      <c r="BD370" s="15" t="str">
        <f>IF(AND(B370="4x400", OR(AND(E370='club records'!$N$12, F370&lt;='club records'!$O$12), AND(E370='club records'!$N$13, F370&lt;='club records'!$O$13), AND(E370='club records'!$N$14, F370&lt;='club records'!$O$14), AND(E370='club records'!$N$15, F370&lt;='club records'!$O$15))), "CR", " ")</f>
        <v xml:space="preserve"> </v>
      </c>
      <c r="BE370" s="15" t="str">
        <f>IF(AND(B370="3x800", OR(AND(E370='club records'!$N$16, F370&lt;='club records'!$O$16), AND(E370='club records'!$N$17, F370&lt;='club records'!$O$17), AND(E370='club records'!$N$18, F370&lt;='club records'!$O$18))), "CR", " ")</f>
        <v xml:space="preserve"> </v>
      </c>
      <c r="BF370" s="15" t="str">
        <f>IF(AND(B370="pentathlon", OR(AND(E370='club records'!$N$21, F370&gt;='club records'!$O$21), AND(E370='club records'!$N$22, F370&gt;='club records'!$O$22),AND(E370='club records'!$N$23, F370&gt;='club records'!$O$23),AND(E370='club records'!$N$24, F370&gt;='club records'!$O$24))), "CR", " ")</f>
        <v xml:space="preserve"> </v>
      </c>
      <c r="BG370" s="15" t="str">
        <f>IF(AND(B370="heptathlon", OR(AND(E370='club records'!$N$26, F370&gt;='club records'!$O$26), AND(E370='club records'!$N$27, F370&gt;='club records'!$O$27))), "CR", " ")</f>
        <v xml:space="preserve"> </v>
      </c>
      <c r="BH370" s="15" t="str">
        <f>IF(AND(B370="decathlon", OR(AND(E370='club records'!$N$29, F370&gt;='club records'!$O$29), AND(E370='club records'!$N$30, F370&gt;='club records'!$O$30),AND(E370='club records'!$N$31, F370&gt;='club records'!$O$31))), "CR", " ")</f>
        <v xml:space="preserve"> </v>
      </c>
    </row>
    <row r="371" spans="1:60" ht="14.5" x14ac:dyDescent="0.35">
      <c r="A371" s="1" t="str">
        <f t="shared" si="35"/>
        <v>U20</v>
      </c>
      <c r="B371" s="18" t="s">
        <v>8</v>
      </c>
      <c r="C371" s="4" t="s">
        <v>54</v>
      </c>
      <c r="D371" s="4" t="s">
        <v>24</v>
      </c>
      <c r="E371" s="22" t="s">
        <v>12</v>
      </c>
      <c r="F371" s="30">
        <v>15</v>
      </c>
      <c r="G371" s="28">
        <v>43670</v>
      </c>
      <c r="H371" s="4" t="s">
        <v>350</v>
      </c>
      <c r="I371" s="4" t="s">
        <v>496</v>
      </c>
      <c r="J371" s="15" t="str">
        <f t="shared" si="36"/>
        <v>***CLUB RECORD***</v>
      </c>
      <c r="K371" s="15" t="str">
        <f>IF(AND(B371=100, OR(AND(E371='club records'!$B$6, F371&lt;='club records'!$C$6), AND(E371='club records'!$B$7, F371&lt;='club records'!$C$7), AND(E371='club records'!$B$8, F371&lt;='club records'!$C$8), AND(E371='club records'!$B$9, F371&lt;='club records'!$C$9), AND(E371='club records'!$B$10, F371&lt;='club records'!$C$10))), "CR", " ")</f>
        <v xml:space="preserve"> </v>
      </c>
      <c r="L371" s="15" t="str">
        <f>IF(AND(B371=200, OR(AND(E371='club records'!$B$11, F371&lt;='club records'!$C$11), AND(E371='club records'!$B$12, F371&lt;='club records'!$C$12), AND(E371='club records'!$B$13, F371&lt;='club records'!$C$13), AND(E371='club records'!$B$14, F371&lt;='club records'!$C$14), AND(E371='club records'!$B$15, F371&lt;='club records'!$C$15))), "CR", " ")</f>
        <v xml:space="preserve"> </v>
      </c>
      <c r="M371" s="15" t="str">
        <f>IF(AND(B371=300, OR(AND(E371='club records'!$B$16, F371&lt;='club records'!$C$16), AND(E371='club records'!$B$17, F371&lt;='club records'!$C$17))), "CR", " ")</f>
        <v xml:space="preserve"> </v>
      </c>
      <c r="N371" s="15" t="str">
        <f>IF(AND(B371=400, OR(AND(E371='club records'!$B$18, F371&lt;='club records'!$C$18), AND(E371='club records'!$B$19, F371&lt;='club records'!$C$19), AND(E371='club records'!$B$20, F371&lt;='club records'!$C$20), AND(E371='club records'!$B$21, F371&lt;='club records'!$C$21))), "CR", " ")</f>
        <v xml:space="preserve"> </v>
      </c>
      <c r="O371" s="15" t="str">
        <f>IF(AND(B371=800, OR(AND(E371='club records'!$B$22, F371&lt;='club records'!$C$22), AND(E371='club records'!$B$23, F371&lt;='club records'!$C$23), AND(E371='club records'!$B$24, F371&lt;='club records'!$C$24), AND(E371='club records'!$B$25, F371&lt;='club records'!$C$25), AND(E371='club records'!$B$26, F371&lt;='club records'!$C$26))), "CR", " ")</f>
        <v xml:space="preserve"> </v>
      </c>
      <c r="P371" s="15" t="str">
        <f>IF(AND(B371=1000, OR(AND(E371='club records'!$B$27, F371&lt;='club records'!$C$27), AND(E371='club records'!$B$28, F371&lt;='club records'!$C$28))), "CR", " ")</f>
        <v xml:space="preserve"> </v>
      </c>
      <c r="Q371" s="15" t="str">
        <f>IF(AND(B371=1500, OR(AND(E371='club records'!$B$29, F371&lt;='club records'!$C$29), AND(E371='club records'!$B$30, F371&lt;='club records'!$C$30), AND(E371='club records'!$B$31, F371&lt;='club records'!$C$31), AND(E371='club records'!$B$32, F371&lt;='club records'!$C$32), AND(E371='club records'!$B$33, F371&lt;='club records'!$C$33))), "CR", " ")</f>
        <v xml:space="preserve"> </v>
      </c>
      <c r="R371" s="15" t="str">
        <f>IF(AND(B371="1600 (Mile)",OR(AND(E371='club records'!$B$34,F371&lt;='club records'!$C$34),AND(E371='club records'!$B$35,F371&lt;='club records'!$C$35),AND(E371='club records'!$B$36,F371&lt;='club records'!$C$36),AND(E371='club records'!$B$37,F371&lt;='club records'!$C$37))),"CR"," ")</f>
        <v xml:space="preserve"> </v>
      </c>
      <c r="S371" s="4" t="str">
        <f>IF(AND(B371=3000, OR(AND(E371='club records'!$B$38, F371&lt;='club records'!$C$38), AND(E371='club records'!$B$39, F371&lt;='club records'!$C$39), AND(E371='club records'!$B$40, F371&lt;='club records'!$C$40), AND(E371='club records'!$B$41, F371&lt;='club records'!$C$41))), "CR", " ")</f>
        <v xml:space="preserve"> </v>
      </c>
      <c r="T371" s="4" t="str">
        <f>IF(AND(B371=5000, OR(AND(E371='club records'!$B$42, F371&lt;='club records'!$C$42), AND(E371='club records'!$B$43, F371&lt;='club records'!$C$43))), "CR", " ")</f>
        <v xml:space="preserve"> </v>
      </c>
      <c r="U371" s="4" t="str">
        <f>IF(AND(B371=10000, OR(AND(E371='club records'!$B$44, F371&lt;='club records'!$C$44), AND(E371='club records'!$B$45, F371&lt;='club records'!$C$45))), "CR", " ")</f>
        <v xml:space="preserve"> </v>
      </c>
      <c r="V371" s="4" t="str">
        <f>IF(AND(B371="high jump", OR(AND(E371='club records'!$F$1, F371&gt;='club records'!$G$1), AND(E371='club records'!$F$2, F371&gt;='club records'!$G$2), AND(E371='club records'!$F$3, F371&gt;='club records'!$G$3), AND(E371='club records'!$F$4, F371&gt;='club records'!$G$4), AND(E371='club records'!$F$5, F371&gt;='club records'!$G$5))), "CR", " ")</f>
        <v xml:space="preserve"> </v>
      </c>
      <c r="W371" s="4" t="str">
        <f>IF(AND(B371="long jump", OR(AND(E371='club records'!$F$6, F371&gt;='club records'!$G$6), AND(E371='club records'!$F$7, F371&gt;='club records'!$G$7), AND(E371='club records'!$F$8, F371&gt;='club records'!$G$8), AND(E371='club records'!$F$9, F371&gt;='club records'!$G$9), AND(E371='club records'!$F$10, F371&gt;='club records'!$G$10))), "CR", " ")</f>
        <v xml:space="preserve"> </v>
      </c>
      <c r="X371" s="4" t="str">
        <f>IF(AND(B371="triple jump", OR(AND(E371='club records'!$F$11, F371&gt;='club records'!$G$11), AND(E371='club records'!$F$12, F371&gt;='club records'!$G$12), AND(E371='club records'!$F$13, F371&gt;='club records'!$G$13), AND(E371='club records'!$F$14, F371&gt;='club records'!$G$14), AND(E371='club records'!$F$15, F371&gt;='club records'!$G$15))), "CR", " ")</f>
        <v>CR</v>
      </c>
      <c r="Y371" s="4" t="str">
        <f>IF(AND(B371="pole vault", OR(AND(E371='club records'!$F$16, F371&gt;='club records'!$G$16), AND(E371='club records'!$F$17, F371&gt;='club records'!$G$17), AND(E371='club records'!$F$18, F371&gt;='club records'!$G$18), AND(E371='club records'!$F$19, F371&gt;='club records'!$G$19), AND(E371='club records'!$F$20, F371&gt;='club records'!$G$20))), "CR", " ")</f>
        <v xml:space="preserve"> </v>
      </c>
      <c r="Z371" s="4" t="str">
        <f>IF(AND(B371="discus 1", E371='club records'!$F$21, F371&gt;='club records'!$G$21), "CR", " ")</f>
        <v xml:space="preserve"> </v>
      </c>
      <c r="AA371" s="4" t="str">
        <f>IF(AND(B371="discus 1.25", E371='club records'!$F$22, F371&gt;='club records'!$G$22), "CR", " ")</f>
        <v xml:space="preserve"> </v>
      </c>
      <c r="AB371" s="4" t="str">
        <f>IF(AND(B371="discus 1.5", E371='club records'!$F$23, F371&gt;='club records'!$G$23), "CR", " ")</f>
        <v xml:space="preserve"> </v>
      </c>
      <c r="AC371" s="4" t="str">
        <f>IF(AND(B371="discus 1.75", E371='club records'!$F$24, F371&gt;='club records'!$G$24), "CR", " ")</f>
        <v xml:space="preserve"> </v>
      </c>
      <c r="AD371" s="4" t="str">
        <f>IF(AND(B371="discus 2", E371='club records'!$F$25, F371&gt;='club records'!$G$25), "CR", " ")</f>
        <v xml:space="preserve"> </v>
      </c>
      <c r="AE371" s="4" t="str">
        <f>IF(AND(B371="hammer 4", E371='club records'!$F$27, F371&gt;='club records'!$G$27), "CR", " ")</f>
        <v xml:space="preserve"> </v>
      </c>
      <c r="AF371" s="4" t="str">
        <f>IF(AND(B371="hammer 5", E371='club records'!$F$28, F371&gt;='club records'!$G$28), "CR", " ")</f>
        <v xml:space="preserve"> </v>
      </c>
      <c r="AG371" s="4" t="str">
        <f>IF(AND(B371="hammer 6", E371='club records'!$F$29, F371&gt;='club records'!$G$29), "CR", " ")</f>
        <v xml:space="preserve"> </v>
      </c>
      <c r="AH371" s="4" t="str">
        <f>IF(AND(B371="hammer 7.26", E371='club records'!$F$30, F371&gt;='club records'!$G$30), "CR", " ")</f>
        <v xml:space="preserve"> </v>
      </c>
      <c r="AI371" s="4" t="str">
        <f>IF(AND(B371="javelin 400", E371='club records'!$F$31, F371&gt;='club records'!$G$31), "CR", " ")</f>
        <v xml:space="preserve"> </v>
      </c>
      <c r="AJ371" s="4" t="str">
        <f>IF(AND(B371="javelin 600", E371='club records'!$F$32, F371&gt;='club records'!$G$32), "CR", " ")</f>
        <v xml:space="preserve"> </v>
      </c>
      <c r="AK371" s="4" t="str">
        <f>IF(AND(B371="javelin 700", E371='club records'!$F$33, F371&gt;='club records'!$G$33), "CR", " ")</f>
        <v xml:space="preserve"> </v>
      </c>
      <c r="AL371" s="4" t="str">
        <f>IF(AND(B371="javelin 800", OR(AND(E371='club records'!$F$34, F371&gt;='club records'!$G$34), AND(E371='club records'!$F$35, F371&gt;='club records'!$G$35))), "CR", " ")</f>
        <v xml:space="preserve"> </v>
      </c>
      <c r="AM371" s="4" t="str">
        <f>IF(AND(B371="shot 3", E371='club records'!$F$36, F371&gt;='club records'!$G$36), "CR", " ")</f>
        <v xml:space="preserve"> </v>
      </c>
      <c r="AN371" s="4" t="str">
        <f>IF(AND(B371="shot 4", E371='club records'!$F$37, F371&gt;='club records'!$G$37), "CR", " ")</f>
        <v xml:space="preserve"> </v>
      </c>
      <c r="AO371" s="4" t="str">
        <f>IF(AND(B371="shot 5", E371='club records'!$F$38, F371&gt;='club records'!$G$38), "CR", " ")</f>
        <v xml:space="preserve"> </v>
      </c>
      <c r="AP371" s="4" t="str">
        <f>IF(AND(B371="shot 6", E371='club records'!$F$39, F371&gt;='club records'!$G$39), "CR", " ")</f>
        <v xml:space="preserve"> </v>
      </c>
      <c r="AQ371" s="4" t="str">
        <f>IF(AND(B371="shot 7.26", E371='club records'!$F$40, F371&gt;='club records'!$G$40), "CR", " ")</f>
        <v xml:space="preserve"> </v>
      </c>
      <c r="AR371" s="4" t="str">
        <f>IF(AND(B371="60H",OR(AND(E371='club records'!$J$1,F371&lt;='club records'!$K$1),AND(E371='club records'!$J$2,F371&lt;='club records'!$K$2),AND(E371='club records'!$J$3,F371&lt;='club records'!$K$3),AND(E371='club records'!$J$4,F371&lt;='club records'!$K$4),AND(E371='club records'!$J$5,F371&lt;='club records'!$K$5))),"CR"," ")</f>
        <v xml:space="preserve"> </v>
      </c>
      <c r="AS371" s="4" t="str">
        <f>IF(AND(B371="75H", AND(E371='club records'!$J$6, F371&lt;='club records'!$K$6)), "CR", " ")</f>
        <v xml:space="preserve"> </v>
      </c>
      <c r="AT371" s="4" t="str">
        <f>IF(AND(B371="80H", AND(E371='club records'!$J$7, F371&lt;='club records'!$K$7)), "CR", " ")</f>
        <v xml:space="preserve"> </v>
      </c>
      <c r="AU371" s="4" t="str">
        <f>IF(AND(B371="100H", AND(E371='club records'!$J$8, F371&lt;='club records'!$K$8)), "CR", " ")</f>
        <v xml:space="preserve"> </v>
      </c>
      <c r="AV371" s="4" t="str">
        <f>IF(AND(B371="110H", OR(AND(E371='club records'!$J$9, F371&lt;='club records'!$K$9), AND(E371='club records'!$J$10, F371&lt;='club records'!$K$10))), "CR", " ")</f>
        <v xml:space="preserve"> </v>
      </c>
      <c r="AW371" s="4" t="str">
        <f>IF(AND(B371="400H", OR(AND(E371='club records'!$J$11, F371&lt;='club records'!$K$11), AND(E371='club records'!$J$12, F371&lt;='club records'!$K$12), AND(E371='club records'!$J$13, F371&lt;='club records'!$K$13), AND(E371='club records'!$J$14, F371&lt;='club records'!$K$14))), "CR", " ")</f>
        <v xml:space="preserve"> </v>
      </c>
      <c r="AX371" s="4" t="str">
        <f>IF(AND(B371="1500SC", AND(E371='club records'!$J$15, F371&lt;='club records'!$K$15)), "CR", " ")</f>
        <v xml:space="preserve"> </v>
      </c>
      <c r="AY371" s="4" t="str">
        <f>IF(AND(B371="2000SC", OR(AND(E371='club records'!$J$17, F371&lt;='club records'!$K$17), AND(E371='club records'!$J$18, F371&lt;='club records'!$K$18))), "CR", " ")</f>
        <v xml:space="preserve"> </v>
      </c>
      <c r="AZ371" s="4" t="str">
        <f>IF(AND(B371="3000SC", OR(AND(E371='club records'!$J$20, F371&lt;='club records'!$K$20), AND(E371='club records'!$J$21, F371&lt;='club records'!$K$21))), "CR", " ")</f>
        <v xml:space="preserve"> </v>
      </c>
      <c r="BA371" s="4" t="str">
        <f>IF(AND(B371="4x100", OR(AND(E371='club records'!$N$1, F371&lt;='club records'!$O$1), AND(E371='club records'!$N$2, F371&lt;='club records'!$O$2), AND(E371='club records'!$N$3, F371&lt;='club records'!$O$3), AND(E371='club records'!$N$4, F371&lt;='club records'!$O$4), AND(E371='club records'!$N$5, F371&lt;='club records'!$O$5))), "CR", " ")</f>
        <v xml:space="preserve"> </v>
      </c>
      <c r="BB371" s="4" t="str">
        <f>IF(AND(B371="4x200", OR(AND(E371='club records'!$N$6, F371&lt;='club records'!$O$6), AND(E371='club records'!$N$7, F371&lt;='club records'!$O$7), AND(E371='club records'!$N$8, F371&lt;='club records'!$O$8), AND(E371='club records'!$N$9, F371&lt;='club records'!$O$9), AND(E371='club records'!$N$10, F371&lt;='club records'!$O$10))), "CR", " ")</f>
        <v xml:space="preserve"> </v>
      </c>
      <c r="BC371" s="4" t="str">
        <f>IF(AND(B371="4x300", AND(E371='club records'!$N$11, F371&lt;='club records'!$O$11)), "CR", " ")</f>
        <v xml:space="preserve"> </v>
      </c>
      <c r="BD371" s="4" t="str">
        <f>IF(AND(B371="4x400", OR(AND(E371='club records'!$N$12, F371&lt;='club records'!$O$12), AND(E371='club records'!$N$13, F371&lt;='club records'!$O$13), AND(E371='club records'!$N$14, F371&lt;='club records'!$O$14), AND(E371='club records'!$N$15, F371&lt;='club records'!$O$15))), "CR", " ")</f>
        <v xml:space="preserve"> </v>
      </c>
      <c r="BE371" s="4" t="str">
        <f>IF(AND(B371="3x800", OR(AND(E371='club records'!$N$16, F371&lt;='club records'!$O$16), AND(E371='club records'!$N$17, F371&lt;='club records'!$O$17), AND(E371='club records'!$N$18, F371&lt;='club records'!$O$18))), "CR", " ")</f>
        <v xml:space="preserve"> </v>
      </c>
      <c r="BF371" s="4" t="str">
        <f>IF(AND(B371="pentathlon", OR(AND(E371='club records'!$N$21, F371&gt;='club records'!$O$21), AND(E371='club records'!$N$22, F371&gt;='club records'!$O$22),AND(E371='club records'!$N$23, F371&gt;='club records'!$O$23),AND(E371='club records'!$N$24, F371&gt;='club records'!$O$24))), "CR", " ")</f>
        <v xml:space="preserve"> </v>
      </c>
      <c r="BG371" s="4" t="str">
        <f>IF(AND(B371="heptathlon", OR(AND(E371='club records'!$N$26, F371&gt;='club records'!$O$26), AND(E371='club records'!$N$27, F371&gt;='club records'!$O$27))), "CR", " ")</f>
        <v xml:space="preserve"> </v>
      </c>
      <c r="BH371" s="4" t="str">
        <f>IF(AND(B371="decathlon", OR(AND(E371='club records'!$N$29, F371&gt;='club records'!$O$29), AND(E371='club records'!$N$30, F371&gt;='club records'!$O$30),AND(E371='club records'!$N$31, F371&gt;='club records'!$O$31))), "CR", " ")</f>
        <v xml:space="preserve"> </v>
      </c>
    </row>
    <row r="372" spans="1:60" ht="14.5" x14ac:dyDescent="0.35">
      <c r="A372" s="19" t="s">
        <v>12</v>
      </c>
      <c r="B372" s="33"/>
      <c r="C372" s="14"/>
      <c r="D372" s="14"/>
      <c r="E372" s="34" t="s">
        <v>12</v>
      </c>
      <c r="F372" s="35"/>
      <c r="G372" s="36"/>
      <c r="H372" s="14"/>
      <c r="I372" s="14"/>
      <c r="J372" s="15" t="str">
        <f t="shared" si="36"/>
        <v/>
      </c>
      <c r="K372" s="15" t="str">
        <f>IF(AND(B372=100, OR(AND(E372='club records'!$B$6, F372&lt;='club records'!$C$6), AND(E372='club records'!$B$7, F372&lt;='club records'!$C$7), AND(E372='club records'!$B$8, F372&lt;='club records'!$C$8), AND(E372='club records'!$B$9, F372&lt;='club records'!$C$9), AND(E372='club records'!$B$10, F372&lt;='club records'!$C$10))), "CR", " ")</f>
        <v xml:space="preserve"> </v>
      </c>
      <c r="L372" s="15" t="str">
        <f>IF(AND(B372=200, OR(AND(E372='club records'!$B$11, F372&lt;='club records'!$C$11), AND(E372='club records'!$B$12, F372&lt;='club records'!$C$12), AND(E372='club records'!$B$13, F372&lt;='club records'!$C$13), AND(E372='club records'!$B$14, F372&lt;='club records'!$C$14), AND(E372='club records'!$B$15, F372&lt;='club records'!$C$15))), "CR", " ")</f>
        <v xml:space="preserve"> </v>
      </c>
      <c r="M372" s="15" t="str">
        <f>IF(AND(B372=300, OR(AND(E372='club records'!$B$16, F372&lt;='club records'!$C$16), AND(E372='club records'!$B$17, F372&lt;='club records'!$C$17))), "CR", " ")</f>
        <v xml:space="preserve"> </v>
      </c>
      <c r="N372" s="15" t="str">
        <f>IF(AND(B372=400, OR(AND(E372='club records'!$B$18, F372&lt;='club records'!$C$18), AND(E372='club records'!$B$19, F372&lt;='club records'!$C$19), AND(E372='club records'!$B$20, F372&lt;='club records'!$C$20), AND(E372='club records'!$B$21, F372&lt;='club records'!$C$21))), "CR", " ")</f>
        <v xml:space="preserve"> </v>
      </c>
      <c r="O372" s="15" t="str">
        <f>IF(AND(B372=800, OR(AND(E372='club records'!$B$22, F372&lt;='club records'!$C$22), AND(E372='club records'!$B$23, F372&lt;='club records'!$C$23), AND(E372='club records'!$B$24, F372&lt;='club records'!$C$24), AND(E372='club records'!$B$25, F372&lt;='club records'!$C$25), AND(E372='club records'!$B$26, F372&lt;='club records'!$C$26))), "CR", " ")</f>
        <v xml:space="preserve"> </v>
      </c>
      <c r="P372" s="15" t="str">
        <f>IF(AND(B372=1000, OR(AND(E372='club records'!$B$27, F372&lt;='club records'!$C$27), AND(E372='club records'!$B$28, F372&lt;='club records'!$C$28))), "CR", " ")</f>
        <v xml:space="preserve"> </v>
      </c>
      <c r="Q372" s="15" t="str">
        <f>IF(AND(B372=1500, OR(AND(E372='club records'!$B$29, F372&lt;='club records'!$C$29), AND(E372='club records'!$B$30, F372&lt;='club records'!$C$30), AND(E372='club records'!$B$31, F372&lt;='club records'!$C$31), AND(E372='club records'!$B$32, F372&lt;='club records'!$C$32), AND(E372='club records'!$B$33, F372&lt;='club records'!$C$33))), "CR", " ")</f>
        <v xml:space="preserve"> </v>
      </c>
      <c r="R372" s="15" t="str">
        <f>IF(AND(B372="1600 (Mile)",OR(AND(E372='club records'!$B$34,F372&lt;='club records'!$C$34),AND(E372='club records'!$B$35,F372&lt;='club records'!$C$35),AND(E372='club records'!$B$36,F372&lt;='club records'!$C$36),AND(E372='club records'!$B$37,F372&lt;='club records'!$C$37))),"CR"," ")</f>
        <v xml:space="preserve"> </v>
      </c>
      <c r="S372" s="15" t="str">
        <f>IF(AND(B372=3000, OR(AND(E372='club records'!$B$38, F372&lt;='club records'!$C$38), AND(E372='club records'!$B$39, F372&lt;='club records'!$C$39), AND(E372='club records'!$B$40, F372&lt;='club records'!$C$40), AND(E372='club records'!$B$41, F372&lt;='club records'!$C$41))), "CR", " ")</f>
        <v xml:space="preserve"> </v>
      </c>
      <c r="T372" s="15" t="str">
        <f>IF(AND(B372=5000, OR(AND(E372='club records'!$B$42, F372&lt;='club records'!$C$42), AND(E372='club records'!$B$43, F372&lt;='club records'!$C$43))), "CR", " ")</f>
        <v xml:space="preserve"> </v>
      </c>
      <c r="U372" s="14" t="str">
        <f>IF(AND(B372=10000, OR(AND(E372='club records'!$B$44, F372&lt;='club records'!$C$44), AND(E372='club records'!$B$45, F372&lt;='club records'!$C$45))), "CR", " ")</f>
        <v xml:space="preserve"> </v>
      </c>
      <c r="V372" s="14" t="str">
        <f>IF(AND(B372="high jump", OR(AND(E372='club records'!$F$1, F372&gt;='club records'!$G$1), AND(E372='club records'!$F$2, F372&gt;='club records'!$G$2), AND(E372='club records'!$F$3, F372&gt;='club records'!$G$3), AND(E372='club records'!$F$4, F372&gt;='club records'!$G$4), AND(E372='club records'!$F$5, F372&gt;='club records'!$G$5))), "CR", " ")</f>
        <v xml:space="preserve"> </v>
      </c>
      <c r="W372" s="14" t="str">
        <f>IF(AND(B372="long jump", OR(AND(E372='club records'!$F$6, F372&gt;='club records'!$G$6), AND(E372='club records'!$F$7, F372&gt;='club records'!$G$7), AND(E372='club records'!$F$8, F372&gt;='club records'!$G$8), AND(E372='club records'!$F$9, F372&gt;='club records'!$G$9), AND(E372='club records'!$F$10, F372&gt;='club records'!$G$10))), "CR", " ")</f>
        <v xml:space="preserve"> </v>
      </c>
      <c r="X372" s="14" t="str">
        <f>IF(AND(B372="triple jump", OR(AND(E372='club records'!$F$11, F372&gt;='club records'!$G$11), AND(E372='club records'!$F$12, F372&gt;='club records'!$G$12), AND(E372='club records'!$F$13, F372&gt;='club records'!$G$13), AND(E372='club records'!$F$14, F372&gt;='club records'!$G$14), AND(E372='club records'!$F$15, F372&gt;='club records'!$G$15))), "CR", " ")</f>
        <v xml:space="preserve"> </v>
      </c>
      <c r="Y372" s="14" t="str">
        <f>IF(AND(B372="pole vault", OR(AND(E372='club records'!$F$16, F372&gt;='club records'!$G$16), AND(E372='club records'!$F$17, F372&gt;='club records'!$G$17), AND(E372='club records'!$F$18, F372&gt;='club records'!$G$18), AND(E372='club records'!$F$19, F372&gt;='club records'!$G$19), AND(E372='club records'!$F$20, F372&gt;='club records'!$G$20))), "CR", " ")</f>
        <v xml:space="preserve"> </v>
      </c>
      <c r="Z372" s="14" t="str">
        <f>IF(AND(B372="discus 1", E372='club records'!$F$21, F372&gt;='club records'!$G$21), "CR", " ")</f>
        <v xml:space="preserve"> </v>
      </c>
      <c r="AA372" s="14" t="str">
        <f>IF(AND(B372="discus 1.25", E372='club records'!$F$22, F372&gt;='club records'!$G$22), "CR", " ")</f>
        <v xml:space="preserve"> </v>
      </c>
      <c r="AB372" s="14" t="str">
        <f>IF(AND(B372="discus 1.5", E372='club records'!$F$23, F372&gt;='club records'!$G$23), "CR", " ")</f>
        <v xml:space="preserve"> </v>
      </c>
      <c r="AC372" s="14" t="str">
        <f>IF(AND(B372="discus 1.75", E372='club records'!$F$24, F372&gt;='club records'!$G$24), "CR", " ")</f>
        <v xml:space="preserve"> </v>
      </c>
      <c r="AD372" s="14" t="str">
        <f>IF(AND(B372="discus 2", E372='club records'!$F$25, F372&gt;='club records'!$G$25), "CR", " ")</f>
        <v xml:space="preserve"> </v>
      </c>
      <c r="AE372" s="14" t="str">
        <f>IF(AND(B372="hammer 4", E372='club records'!$F$27, F372&gt;='club records'!$G$27), "CR", " ")</f>
        <v xml:space="preserve"> </v>
      </c>
      <c r="AF372" s="14" t="str">
        <f>IF(AND(B372="hammer 5", E372='club records'!$F$28, F372&gt;='club records'!$G$28), "CR", " ")</f>
        <v xml:space="preserve"> </v>
      </c>
      <c r="AG372" s="14" t="str">
        <f>IF(AND(B372="hammer 6", E372='club records'!$F$29, F372&gt;='club records'!$G$29), "CR", " ")</f>
        <v xml:space="preserve"> </v>
      </c>
      <c r="AH372" s="14" t="str">
        <f>IF(AND(B372="hammer 7.26", E372='club records'!$F$30, F372&gt;='club records'!$G$30), "CR", " ")</f>
        <v xml:space="preserve"> </v>
      </c>
      <c r="AI372" s="14" t="str">
        <f>IF(AND(B372="javelin 400", E372='club records'!$F$31, F372&gt;='club records'!$G$31), "CR", " ")</f>
        <v xml:space="preserve"> </v>
      </c>
      <c r="AJ372" s="14" t="str">
        <f>IF(AND(B372="javelin 600", E372='club records'!$F$32, F372&gt;='club records'!$G$32), "CR", " ")</f>
        <v xml:space="preserve"> </v>
      </c>
      <c r="AK372" s="14" t="str">
        <f>IF(AND(B372="javelin 700", E372='club records'!$F$33, F372&gt;='club records'!$G$33), "CR", " ")</f>
        <v xml:space="preserve"> </v>
      </c>
      <c r="AL372" s="14" t="str">
        <f>IF(AND(B372="javelin 800", OR(AND(E372='club records'!$F$34, F372&gt;='club records'!$G$34), AND(E372='club records'!$F$35, F372&gt;='club records'!$G$35))), "CR", " ")</f>
        <v xml:space="preserve"> </v>
      </c>
      <c r="AM372" s="14" t="str">
        <f>IF(AND(B372="shot 3", E372='club records'!$F$36, F372&gt;='club records'!$G$36), "CR", " ")</f>
        <v xml:space="preserve"> </v>
      </c>
      <c r="AN372" s="14" t="str">
        <f>IF(AND(B372="shot 4", E372='club records'!$F$37, F372&gt;='club records'!$G$37), "CR", " ")</f>
        <v xml:space="preserve"> </v>
      </c>
      <c r="AO372" s="14" t="str">
        <f>IF(AND(B372="shot 5", E372='club records'!$F$38, F372&gt;='club records'!$G$38), "CR", " ")</f>
        <v xml:space="preserve"> </v>
      </c>
      <c r="AP372" s="14" t="str">
        <f>IF(AND(B372="shot 6", E372='club records'!$F$39, F372&gt;='club records'!$G$39), "CR", " ")</f>
        <v xml:space="preserve"> </v>
      </c>
      <c r="AQ372" s="14" t="str">
        <f>IF(AND(B372="shot 7.26", E372='club records'!$F$40, F372&gt;='club records'!$G$40), "CR", " ")</f>
        <v xml:space="preserve"> </v>
      </c>
      <c r="AR372" s="14" t="str">
        <f>IF(AND(B372="60H",OR(AND(E372='club records'!$J$1,F372&lt;='club records'!$K$1),AND(E372='club records'!$J$2,F372&lt;='club records'!$K$2),AND(E372='club records'!$J$3,F372&lt;='club records'!$K$3),AND(E372='club records'!$J$4,F372&lt;='club records'!$K$4),AND(E372='club records'!$J$5,F372&lt;='club records'!$K$5))),"CR"," ")</f>
        <v xml:space="preserve"> </v>
      </c>
      <c r="AS372" s="14" t="str">
        <f>IF(AND(B372="75H", AND(E372='club records'!$J$6, F372&lt;='club records'!$K$6)), "CR", " ")</f>
        <v xml:space="preserve"> </v>
      </c>
      <c r="AT372" s="14" t="str">
        <f>IF(AND(B372="80H", AND(E372='club records'!$J$7, F372&lt;='club records'!$K$7)), "CR", " ")</f>
        <v xml:space="preserve"> </v>
      </c>
      <c r="AU372" s="14" t="str">
        <f>IF(AND(B372="100H", AND(E372='club records'!$J$8, F372&lt;='club records'!$K$8)), "CR", " ")</f>
        <v xml:space="preserve"> </v>
      </c>
      <c r="AV372" s="14" t="str">
        <f>IF(AND(B372="110H", OR(AND(E372='club records'!$J$9, F372&lt;='club records'!$K$9), AND(E372='club records'!$J$10, F372&lt;='club records'!$K$10))), "CR", " ")</f>
        <v xml:space="preserve"> </v>
      </c>
      <c r="AW372" s="14" t="str">
        <f>IF(AND(B372="400H", OR(AND(E372='club records'!$J$11, F372&lt;='club records'!$K$11), AND(E372='club records'!$J$12, F372&lt;='club records'!$K$12), AND(E372='club records'!$J$13, F372&lt;='club records'!$K$13), AND(E372='club records'!$J$14, F372&lt;='club records'!$K$14))), "CR", " ")</f>
        <v xml:space="preserve"> </v>
      </c>
      <c r="AX372" s="14" t="str">
        <f>IF(AND(B372="1500SC", AND(E372='club records'!$J$15, F372&lt;='club records'!$K$15)), "CR", " ")</f>
        <v xml:space="preserve"> </v>
      </c>
      <c r="AY372" s="14" t="str">
        <f>IF(AND(B372="2000SC", OR(AND(E372='club records'!$J$17, F372&lt;='club records'!$K$17), AND(E372='club records'!$J$18, F372&lt;='club records'!$K$18))), "CR", " ")</f>
        <v xml:space="preserve"> </v>
      </c>
      <c r="AZ372" s="14" t="str">
        <f>IF(AND(B372="3000SC", OR(AND(E372='club records'!$J$20, F372&lt;='club records'!$K$20), AND(E372='club records'!$J$21, F372&lt;='club records'!$K$21))), "CR", " ")</f>
        <v xml:space="preserve"> </v>
      </c>
      <c r="BA372" s="15" t="str">
        <f>IF(AND(B372="4x100", OR(AND(E372='club records'!$N$1, F372&lt;='club records'!$O$1), AND(E372='club records'!$N$2, F372&lt;='club records'!$O$2), AND(E372='club records'!$N$3, F372&lt;='club records'!$O$3), AND(E372='club records'!$N$4, F372&lt;='club records'!$O$4), AND(E372='club records'!$N$5, F372&lt;='club records'!$O$5))), "CR", " ")</f>
        <v xml:space="preserve"> </v>
      </c>
      <c r="BB372" s="15" t="str">
        <f>IF(AND(B372="4x200", OR(AND(E372='club records'!$N$6, F372&lt;='club records'!$O$6), AND(E372='club records'!$N$7, F372&lt;='club records'!$O$7), AND(E372='club records'!$N$8, F372&lt;='club records'!$O$8), AND(E372='club records'!$N$9, F372&lt;='club records'!$O$9), AND(E372='club records'!$N$10, F372&lt;='club records'!$O$10))), "CR", " ")</f>
        <v xml:space="preserve"> </v>
      </c>
      <c r="BC372" s="15" t="str">
        <f>IF(AND(B372="4x300", AND(E372='club records'!$N$11, F372&lt;='club records'!$O$11)), "CR", " ")</f>
        <v xml:space="preserve"> </v>
      </c>
      <c r="BD372" s="15" t="str">
        <f>IF(AND(B372="4x400", OR(AND(E372='club records'!$N$12, F372&lt;='club records'!$O$12), AND(E372='club records'!$N$13, F372&lt;='club records'!$O$13), AND(E372='club records'!$N$14, F372&lt;='club records'!$O$14), AND(E372='club records'!$N$15, F372&lt;='club records'!$O$15))), "CR", " ")</f>
        <v xml:space="preserve"> </v>
      </c>
      <c r="BE372" s="15" t="str">
        <f>IF(AND(B372="3x800", OR(AND(E372='club records'!$N$16, F372&lt;='club records'!$O$16), AND(E372='club records'!$N$17, F372&lt;='club records'!$O$17), AND(E372='club records'!$N$18, F372&lt;='club records'!$O$18))), "CR", " ")</f>
        <v xml:space="preserve"> </v>
      </c>
      <c r="BF372" s="15" t="str">
        <f>IF(AND(B372="pentathlon", OR(AND(E372='club records'!$N$21, F372&gt;='club records'!$O$21), AND(E372='club records'!$N$22, F372&gt;='club records'!$O$22),AND(E372='club records'!$N$23, F372&gt;='club records'!$O$23),AND(E372='club records'!$N$24, F372&gt;='club records'!$O$24))), "CR", " ")</f>
        <v xml:space="preserve"> </v>
      </c>
      <c r="BG372" s="15" t="str">
        <f>IF(AND(B372="heptathlon", OR(AND(E372='club records'!$N$26, F372&gt;='club records'!$O$26), AND(E372='club records'!$N$27, F372&gt;='club records'!$O$27))), "CR", " ")</f>
        <v xml:space="preserve"> </v>
      </c>
      <c r="BH372" s="15" t="str">
        <f>IF(AND(B372="decathlon", OR(AND(E372='club records'!$N$29, F372&gt;='club records'!$O$29), AND(E372='club records'!$N$30, F372&gt;='club records'!$O$30),AND(E372='club records'!$N$31, F372&gt;='club records'!$O$31))), "CR", " ")</f>
        <v xml:space="preserve"> </v>
      </c>
    </row>
    <row r="373" spans="1:60" ht="14.5" x14ac:dyDescent="0.35">
      <c r="A373" s="1" t="s">
        <v>519</v>
      </c>
      <c r="B373" s="2">
        <v>100</v>
      </c>
      <c r="C373" s="1" t="s">
        <v>35</v>
      </c>
      <c r="D373" s="1" t="s">
        <v>36</v>
      </c>
      <c r="E373" s="19" t="s">
        <v>10</v>
      </c>
      <c r="F373" s="20">
        <v>10.31</v>
      </c>
      <c r="G373" s="26">
        <v>43632</v>
      </c>
      <c r="H373" s="1" t="s">
        <v>312</v>
      </c>
      <c r="I373" s="1" t="s">
        <v>439</v>
      </c>
      <c r="J373" s="15" t="str">
        <f t="shared" si="36"/>
        <v/>
      </c>
      <c r="K373" s="15" t="str">
        <f>IF(AND(B373=100, OR(AND(E373='club records'!$B$6, F373&lt;='club records'!$C$6), AND(E373='club records'!$B$7, F373&lt;='club records'!$C$7), AND(E373='club records'!$B$8, F373&lt;='club records'!$C$8), AND(E373='club records'!$B$9, F373&lt;='club records'!$C$9), AND(E373='club records'!$B$10, F373&lt;='club records'!$C$10))), "CR", " ")</f>
        <v xml:space="preserve"> </v>
      </c>
      <c r="L373" s="15" t="str">
        <f>IF(AND(B373=200, OR(AND(E373='club records'!$B$11, F373&lt;='club records'!$C$11), AND(E373='club records'!$B$12, F373&lt;='club records'!$C$12), AND(E373='club records'!$B$13, F373&lt;='club records'!$C$13), AND(E373='club records'!$B$14, F373&lt;='club records'!$C$14), AND(E373='club records'!$B$15, F373&lt;='club records'!$C$15))), "CR", " ")</f>
        <v xml:space="preserve"> </v>
      </c>
      <c r="M373" s="15" t="str">
        <f>IF(AND(B373=300, OR(AND(E373='club records'!$B$16, F373&lt;='club records'!$C$16), AND(E373='club records'!$B$17, F373&lt;='club records'!$C$17))), "CR", " ")</f>
        <v xml:space="preserve"> </v>
      </c>
      <c r="N373" s="15" t="str">
        <f>IF(AND(B373=400, OR(AND(E373='club records'!$B$18, F373&lt;='club records'!$C$18), AND(E373='club records'!$B$19, F373&lt;='club records'!$C$19), AND(E373='club records'!$B$20, F373&lt;='club records'!$C$20), AND(E373='club records'!$B$21, F373&lt;='club records'!$C$21))), "CR", " ")</f>
        <v xml:space="preserve"> </v>
      </c>
      <c r="O373" s="15" t="str">
        <f>IF(AND(B373=800, OR(AND(E373='club records'!$B$22, F373&lt;='club records'!$C$22), AND(E373='club records'!$B$23, F373&lt;='club records'!$C$23), AND(E373='club records'!$B$24, F373&lt;='club records'!$C$24), AND(E373='club records'!$B$25, F373&lt;='club records'!$C$25), AND(E373='club records'!$B$26, F373&lt;='club records'!$C$26))), "CR", " ")</f>
        <v xml:space="preserve"> </v>
      </c>
      <c r="P373" s="15" t="str">
        <f>IF(AND(B373=1000, OR(AND(E373='club records'!$B$27, F373&lt;='club records'!$C$27), AND(E373='club records'!$B$28, F373&lt;='club records'!$C$28))), "CR", " ")</f>
        <v xml:space="preserve"> </v>
      </c>
      <c r="Q373" s="15" t="str">
        <f>IF(AND(B373=1500, OR(AND(E373='club records'!$B$29, F373&lt;='club records'!$C$29), AND(E373='club records'!$B$30, F373&lt;='club records'!$C$30), AND(E373='club records'!$B$31, F373&lt;='club records'!$C$31), AND(E373='club records'!$B$32, F373&lt;='club records'!$C$32), AND(E373='club records'!$B$33, F373&lt;='club records'!$C$33))), "CR", " ")</f>
        <v xml:space="preserve"> </v>
      </c>
      <c r="R373" s="15" t="str">
        <f>IF(AND(B373="1600 (Mile)",OR(AND(E373='club records'!$B$34,F373&lt;='club records'!$C$34),AND(E373='club records'!$B$35,F373&lt;='club records'!$C$35),AND(E373='club records'!$B$36,F373&lt;='club records'!$C$36),AND(E373='club records'!$B$37,F373&lt;='club records'!$C$37))),"CR"," ")</f>
        <v xml:space="preserve"> </v>
      </c>
      <c r="S373" s="15" t="str">
        <f>IF(AND(B373=3000, OR(AND(E373='club records'!$B$38, F373&lt;='club records'!$C$38), AND(E373='club records'!$B$39, F373&lt;='club records'!$C$39), AND(E373='club records'!$B$40, F373&lt;='club records'!$C$40), AND(E373='club records'!$B$41, F373&lt;='club records'!$C$41))), "CR", " ")</f>
        <v xml:space="preserve"> </v>
      </c>
      <c r="T373" s="15" t="str">
        <f>IF(AND(B373=5000, OR(AND(E373='club records'!$B$42, F373&lt;='club records'!$C$42), AND(E373='club records'!$B$43, F373&lt;='club records'!$C$43))), "CR", " ")</f>
        <v xml:space="preserve"> </v>
      </c>
      <c r="U373" s="14" t="str">
        <f>IF(AND(B373=10000, OR(AND(E373='club records'!$B$44, F373&lt;='club records'!$C$44), AND(E373='club records'!$B$45, F373&lt;='club records'!$C$45))), "CR", " ")</f>
        <v xml:space="preserve"> </v>
      </c>
      <c r="V373" s="14" t="str">
        <f>IF(AND(B373="high jump", OR(AND(E373='club records'!$F$1, F373&gt;='club records'!$G$1), AND(E373='club records'!$F$2, F373&gt;='club records'!$G$2), AND(E373='club records'!$F$3, F373&gt;='club records'!$G$3), AND(E373='club records'!$F$4, F373&gt;='club records'!$G$4), AND(E373='club records'!$F$5, F373&gt;='club records'!$G$5))), "CR", " ")</f>
        <v xml:space="preserve"> </v>
      </c>
      <c r="W373" s="14" t="str">
        <f>IF(AND(B373="long jump", OR(AND(E373='club records'!$F$6, F373&gt;='club records'!$G$6), AND(E373='club records'!$F$7, F373&gt;='club records'!$G$7), AND(E373='club records'!$F$8, F373&gt;='club records'!$G$8), AND(E373='club records'!$F$9, F373&gt;='club records'!$G$9), AND(E373='club records'!$F$10, F373&gt;='club records'!$G$10))), "CR", " ")</f>
        <v xml:space="preserve"> </v>
      </c>
      <c r="X373" s="14" t="str">
        <f>IF(AND(B373="triple jump", OR(AND(E373='club records'!$F$11, F373&gt;='club records'!$G$11), AND(E373='club records'!$F$12, F373&gt;='club records'!$G$12), AND(E373='club records'!$F$13, F373&gt;='club records'!$G$13), AND(E373='club records'!$F$14, F373&gt;='club records'!$G$14), AND(E373='club records'!$F$15, F373&gt;='club records'!$G$15))), "CR", " ")</f>
        <v xml:space="preserve"> </v>
      </c>
      <c r="Y373" s="14" t="str">
        <f>IF(AND(B373="pole vault", OR(AND(E373='club records'!$F$16, F373&gt;='club records'!$G$16), AND(E373='club records'!$F$17, F373&gt;='club records'!$G$17), AND(E373='club records'!$F$18, F373&gt;='club records'!$G$18), AND(E373='club records'!$F$19, F373&gt;='club records'!$G$19), AND(E373='club records'!$F$20, F373&gt;='club records'!$G$20))), "CR", " ")</f>
        <v xml:space="preserve"> </v>
      </c>
      <c r="Z373" s="14" t="str">
        <f>IF(AND(B373="discus 1", E373='club records'!$F$21, F373&gt;='club records'!$G$21), "CR", " ")</f>
        <v xml:space="preserve"> </v>
      </c>
      <c r="AA373" s="14" t="str">
        <f>IF(AND(B373="discus 1.25", E373='club records'!$F$22, F373&gt;='club records'!$G$22), "CR", " ")</f>
        <v xml:space="preserve"> </v>
      </c>
      <c r="AB373" s="14" t="str">
        <f>IF(AND(B373="discus 1.5", E373='club records'!$F$23, F373&gt;='club records'!$G$23), "CR", " ")</f>
        <v xml:space="preserve"> </v>
      </c>
      <c r="AC373" s="14" t="str">
        <f>IF(AND(B373="discus 1.75", E373='club records'!$F$24, F373&gt;='club records'!$G$24), "CR", " ")</f>
        <v xml:space="preserve"> </v>
      </c>
      <c r="AD373" s="14" t="str">
        <f>IF(AND(B373="discus 2", E373='club records'!$F$25, F373&gt;='club records'!$G$25), "CR", " ")</f>
        <v xml:space="preserve"> </v>
      </c>
      <c r="AE373" s="14" t="str">
        <f>IF(AND(B373="hammer 4", E373='club records'!$F$27, F373&gt;='club records'!$G$27), "CR", " ")</f>
        <v xml:space="preserve"> </v>
      </c>
      <c r="AF373" s="14" t="str">
        <f>IF(AND(B373="hammer 5", E373='club records'!$F$28, F373&gt;='club records'!$G$28), "CR", " ")</f>
        <v xml:space="preserve"> </v>
      </c>
      <c r="AG373" s="14" t="str">
        <f>IF(AND(B373="hammer 6", E373='club records'!$F$29, F373&gt;='club records'!$G$29), "CR", " ")</f>
        <v xml:space="preserve"> </v>
      </c>
      <c r="AH373" s="14" t="str">
        <f>IF(AND(B373="hammer 7.26", E373='club records'!$F$30, F373&gt;='club records'!$G$30), "CR", " ")</f>
        <v xml:space="preserve"> </v>
      </c>
      <c r="AI373" s="14" t="str">
        <f>IF(AND(B373="javelin 400", E373='club records'!$F$31, F373&gt;='club records'!$G$31), "CR", " ")</f>
        <v xml:space="preserve"> </v>
      </c>
      <c r="AJ373" s="14" t="str">
        <f>IF(AND(B373="javelin 600", E373='club records'!$F$32, F373&gt;='club records'!$G$32), "CR", " ")</f>
        <v xml:space="preserve"> </v>
      </c>
      <c r="AK373" s="14" t="str">
        <f>IF(AND(B373="javelin 700", E373='club records'!$F$33, F373&gt;='club records'!$G$33), "CR", " ")</f>
        <v xml:space="preserve"> </v>
      </c>
      <c r="AL373" s="14" t="str">
        <f>IF(AND(B373="javelin 800", OR(AND(E373='club records'!$F$34, F373&gt;='club records'!$G$34), AND(E373='club records'!$F$35, F373&gt;='club records'!$G$35))), "CR", " ")</f>
        <v xml:space="preserve"> </v>
      </c>
      <c r="AM373" s="14" t="str">
        <f>IF(AND(B373="shot 3", E373='club records'!$F$36, F373&gt;='club records'!$G$36), "CR", " ")</f>
        <v xml:space="preserve"> </v>
      </c>
      <c r="AN373" s="14" t="str">
        <f>IF(AND(B373="shot 4", E373='club records'!$F$37, F373&gt;='club records'!$G$37), "CR", " ")</f>
        <v xml:space="preserve"> </v>
      </c>
      <c r="AO373" s="14" t="str">
        <f>IF(AND(B373="shot 5", E373='club records'!$F$38, F373&gt;='club records'!$G$38), "CR", " ")</f>
        <v xml:space="preserve"> </v>
      </c>
      <c r="AP373" s="14" t="str">
        <f>IF(AND(B373="shot 6", E373='club records'!$F$39, F373&gt;='club records'!$G$39), "CR", " ")</f>
        <v xml:space="preserve"> </v>
      </c>
      <c r="AQ373" s="14" t="str">
        <f>IF(AND(B373="shot 7.26", E373='club records'!$F$40, F373&gt;='club records'!$G$40), "CR", " ")</f>
        <v xml:space="preserve"> </v>
      </c>
      <c r="AR373" s="14" t="str">
        <f>IF(AND(B373="60H",OR(AND(E373='club records'!$J$1,F373&lt;='club records'!$K$1),AND(E373='club records'!$J$2,F373&lt;='club records'!$K$2),AND(E373='club records'!$J$3,F373&lt;='club records'!$K$3),AND(E373='club records'!$J$4,F373&lt;='club records'!$K$4),AND(E373='club records'!$J$5,F373&lt;='club records'!$K$5))),"CR"," ")</f>
        <v xml:space="preserve"> </v>
      </c>
      <c r="AS373" s="14" t="str">
        <f>IF(AND(B373="75H", AND(E373='club records'!$J$6, F373&lt;='club records'!$K$6)), "CR", " ")</f>
        <v xml:space="preserve"> </v>
      </c>
      <c r="AT373" s="14" t="str">
        <f>IF(AND(B373="80H", AND(E373='club records'!$J$7, F373&lt;='club records'!$K$7)), "CR", " ")</f>
        <v xml:space="preserve"> </v>
      </c>
      <c r="AU373" s="14" t="str">
        <f>IF(AND(B373="100H", AND(E373='club records'!$J$8, F373&lt;='club records'!$K$8)), "CR", " ")</f>
        <v xml:space="preserve"> </v>
      </c>
      <c r="AV373" s="14" t="str">
        <f>IF(AND(B373="110H", OR(AND(E373='club records'!$J$9, F373&lt;='club records'!$K$9), AND(E373='club records'!$J$10, F373&lt;='club records'!$K$10))), "CR", " ")</f>
        <v xml:space="preserve"> </v>
      </c>
      <c r="AW373" s="14" t="str">
        <f>IF(AND(B373="400H", OR(AND(E373='club records'!$J$11, F373&lt;='club records'!$K$11), AND(E373='club records'!$J$12, F373&lt;='club records'!$K$12), AND(E373='club records'!$J$13, F373&lt;='club records'!$K$13), AND(E373='club records'!$J$14, F373&lt;='club records'!$K$14))), "CR", " ")</f>
        <v xml:space="preserve"> </v>
      </c>
      <c r="AX373" s="14" t="str">
        <f>IF(AND(B373="1500SC", AND(E373='club records'!$J$15, F373&lt;='club records'!$K$15)), "CR", " ")</f>
        <v xml:space="preserve"> </v>
      </c>
      <c r="AY373" s="14" t="str">
        <f>IF(AND(B373="2000SC", OR(AND(E373='club records'!$J$17, F373&lt;='club records'!$K$17), AND(E373='club records'!$J$18, F373&lt;='club records'!$K$18))), "CR", " ")</f>
        <v xml:space="preserve"> </v>
      </c>
      <c r="AZ373" s="14" t="str">
        <f>IF(AND(B373="3000SC", OR(AND(E373='club records'!$J$20, F373&lt;='club records'!$K$20), AND(E373='club records'!$J$21, F373&lt;='club records'!$K$21))), "CR", " ")</f>
        <v xml:space="preserve"> </v>
      </c>
      <c r="BA373" s="15" t="str">
        <f>IF(AND(B373="4x100", OR(AND(E373='club records'!$N$1, F373&lt;='club records'!$O$1), AND(E373='club records'!$N$2, F373&lt;='club records'!$O$2), AND(E373='club records'!$N$3, F373&lt;='club records'!$O$3), AND(E373='club records'!$N$4, F373&lt;='club records'!$O$4), AND(E373='club records'!$N$5, F373&lt;='club records'!$O$5))), "CR", " ")</f>
        <v xml:space="preserve"> </v>
      </c>
      <c r="BB373" s="15" t="str">
        <f>IF(AND(B373="4x200", OR(AND(E373='club records'!$N$6, F373&lt;='club records'!$O$6), AND(E373='club records'!$N$7, F373&lt;='club records'!$O$7), AND(E373='club records'!$N$8, F373&lt;='club records'!$O$8), AND(E373='club records'!$N$9, F373&lt;='club records'!$O$9), AND(E373='club records'!$N$10, F373&lt;='club records'!$O$10))), "CR", " ")</f>
        <v xml:space="preserve"> </v>
      </c>
      <c r="BC373" s="15" t="str">
        <f>IF(AND(B373="4x300", AND(E373='club records'!$N$11, F373&lt;='club records'!$O$11)), "CR", " ")</f>
        <v xml:space="preserve"> </v>
      </c>
      <c r="BD373" s="15" t="str">
        <f>IF(AND(B373="4x400", OR(AND(E373='club records'!$N$12, F373&lt;='club records'!$O$12), AND(E373='club records'!$N$13, F373&lt;='club records'!$O$13), AND(E373='club records'!$N$14, F373&lt;='club records'!$O$14), AND(E373='club records'!$N$15, F373&lt;='club records'!$O$15))), "CR", " ")</f>
        <v xml:space="preserve"> </v>
      </c>
      <c r="BE373" s="15" t="str">
        <f>IF(AND(B373="3x800", OR(AND(E373='club records'!$N$16, F373&lt;='club records'!$O$16), AND(E373='club records'!$N$17, F373&lt;='club records'!$O$17), AND(E373='club records'!$N$18, F373&lt;='club records'!$O$18))), "CR", " ")</f>
        <v xml:space="preserve"> </v>
      </c>
      <c r="BF373" s="15" t="str">
        <f>IF(AND(B373="pentathlon", OR(AND(E373='club records'!$N$21, F373&gt;='club records'!$O$21), AND(E373='club records'!$N$22, F373&gt;='club records'!$O$22),AND(E373='club records'!$N$23, F373&gt;='club records'!$O$23),AND(E373='club records'!$N$24, F373&gt;='club records'!$O$24))), "CR", " ")</f>
        <v xml:space="preserve"> </v>
      </c>
      <c r="BG373" s="15" t="str">
        <f>IF(AND(B373="heptathlon", OR(AND(E373='club records'!$N$26, F373&gt;='club records'!$O$26), AND(E373='club records'!$N$27, F373&gt;='club records'!$O$27))), "CR", " ")</f>
        <v xml:space="preserve"> </v>
      </c>
      <c r="BH373" s="15" t="str">
        <f>IF(AND(B373="decathlon", OR(AND(E373='club records'!$N$29, F373&gt;='club records'!$O$29), AND(E373='club records'!$N$30, F373&gt;='club records'!$O$30),AND(E373='club records'!$N$31, F373&gt;='club records'!$O$31))), "CR", " ")</f>
        <v xml:space="preserve"> </v>
      </c>
    </row>
    <row r="374" spans="1:60" ht="14.5" x14ac:dyDescent="0.35">
      <c r="A374" s="1" t="s">
        <v>519</v>
      </c>
      <c r="B374" s="2">
        <v>100</v>
      </c>
      <c r="C374" s="1" t="s">
        <v>2</v>
      </c>
      <c r="D374" s="1" t="s">
        <v>37</v>
      </c>
      <c r="E374" s="19" t="s">
        <v>10</v>
      </c>
      <c r="F374" s="20">
        <v>11.01</v>
      </c>
      <c r="G374" s="27">
        <v>43644</v>
      </c>
      <c r="H374" s="1" t="s">
        <v>387</v>
      </c>
      <c r="I374" s="1" t="s">
        <v>468</v>
      </c>
      <c r="J374" s="15" t="str">
        <f t="shared" si="36"/>
        <v/>
      </c>
      <c r="K374" s="15" t="str">
        <f>IF(AND(B374=100, OR(AND(E374='club records'!$B$6, F374&lt;='club records'!$C$6), AND(E374='club records'!$B$7, F374&lt;='club records'!$C$7), AND(E374='club records'!$B$8, F374&lt;='club records'!$C$8), AND(E374='club records'!$B$9, F374&lt;='club records'!$C$9), AND(E374='club records'!$B$10, F374&lt;='club records'!$C$10))), "CR", " ")</f>
        <v xml:space="preserve"> </v>
      </c>
      <c r="L374" s="15" t="str">
        <f>IF(AND(B374=200, OR(AND(E374='club records'!$B$11, F374&lt;='club records'!$C$11), AND(E374='club records'!$B$12, F374&lt;='club records'!$C$12), AND(E374='club records'!$B$13, F374&lt;='club records'!$C$13), AND(E374='club records'!$B$14, F374&lt;='club records'!$C$14), AND(E374='club records'!$B$15, F374&lt;='club records'!$C$15))), "CR", " ")</f>
        <v xml:space="preserve"> </v>
      </c>
      <c r="M374" s="15" t="str">
        <f>IF(AND(B374=300, OR(AND(E374='club records'!$B$16, F374&lt;='club records'!$C$16), AND(E374='club records'!$B$17, F374&lt;='club records'!$C$17))), "CR", " ")</f>
        <v xml:space="preserve"> </v>
      </c>
      <c r="N374" s="15" t="str">
        <f>IF(AND(B374=400, OR(AND(E374='club records'!$B$18, F374&lt;='club records'!$C$18), AND(E374='club records'!$B$19, F374&lt;='club records'!$C$19), AND(E374='club records'!$B$20, F374&lt;='club records'!$C$20), AND(E374='club records'!$B$21, F374&lt;='club records'!$C$21))), "CR", " ")</f>
        <v xml:space="preserve"> </v>
      </c>
      <c r="O374" s="15" t="str">
        <f>IF(AND(B374=800, OR(AND(E374='club records'!$B$22, F374&lt;='club records'!$C$22), AND(E374='club records'!$B$23, F374&lt;='club records'!$C$23), AND(E374='club records'!$B$24, F374&lt;='club records'!$C$24), AND(E374='club records'!$B$25, F374&lt;='club records'!$C$25), AND(E374='club records'!$B$26, F374&lt;='club records'!$C$26))), "CR", " ")</f>
        <v xml:space="preserve"> </v>
      </c>
      <c r="P374" s="15" t="str">
        <f>IF(AND(B374=1000, OR(AND(E374='club records'!$B$27, F374&lt;='club records'!$C$27), AND(E374='club records'!$B$28, F374&lt;='club records'!$C$28))), "CR", " ")</f>
        <v xml:space="preserve"> </v>
      </c>
      <c r="Q374" s="15" t="str">
        <f>IF(AND(B374=1500, OR(AND(E374='club records'!$B$29, F374&lt;='club records'!$C$29), AND(E374='club records'!$B$30, F374&lt;='club records'!$C$30), AND(E374='club records'!$B$31, F374&lt;='club records'!$C$31), AND(E374='club records'!$B$32, F374&lt;='club records'!$C$32), AND(E374='club records'!$B$33, F374&lt;='club records'!$C$33))), "CR", " ")</f>
        <v xml:space="preserve"> </v>
      </c>
      <c r="R374" s="15" t="str">
        <f>IF(AND(B374="1600 (Mile)",OR(AND(E374='club records'!$B$34,F374&lt;='club records'!$C$34),AND(E374='club records'!$B$35,F374&lt;='club records'!$C$35),AND(E374='club records'!$B$36,F374&lt;='club records'!$C$36),AND(E374='club records'!$B$37,F374&lt;='club records'!$C$37))),"CR"," ")</f>
        <v xml:space="preserve"> </v>
      </c>
      <c r="S374" s="15" t="str">
        <f>IF(AND(B374=3000, OR(AND(E374='club records'!$B$38, F374&lt;='club records'!$C$38), AND(E374='club records'!$B$39, F374&lt;='club records'!$C$39), AND(E374='club records'!$B$40, F374&lt;='club records'!$C$40), AND(E374='club records'!$B$41, F374&lt;='club records'!$C$41))), "CR", " ")</f>
        <v xml:space="preserve"> </v>
      </c>
      <c r="T374" s="15" t="str">
        <f>IF(AND(B374=5000, OR(AND(E374='club records'!$B$42, F374&lt;='club records'!$C$42), AND(E374='club records'!$B$43, F374&lt;='club records'!$C$43))), "CR", " ")</f>
        <v xml:space="preserve"> </v>
      </c>
      <c r="U374" s="14" t="str">
        <f>IF(AND(B374=10000, OR(AND(E374='club records'!$B$44, F374&lt;='club records'!$C$44), AND(E374='club records'!$B$45, F374&lt;='club records'!$C$45))), "CR", " ")</f>
        <v xml:space="preserve"> </v>
      </c>
      <c r="V374" s="14" t="str">
        <f>IF(AND(B374="high jump", OR(AND(E374='club records'!$F$1, F374&gt;='club records'!$G$1), AND(E374='club records'!$F$2, F374&gt;='club records'!$G$2), AND(E374='club records'!$F$3, F374&gt;='club records'!$G$3), AND(E374='club records'!$F$4, F374&gt;='club records'!$G$4), AND(E374='club records'!$F$5, F374&gt;='club records'!$G$5))), "CR", " ")</f>
        <v xml:space="preserve"> </v>
      </c>
      <c r="W374" s="14" t="str">
        <f>IF(AND(B374="long jump", OR(AND(E374='club records'!$F$6, F374&gt;='club records'!$G$6), AND(E374='club records'!$F$7, F374&gt;='club records'!$G$7), AND(E374='club records'!$F$8, F374&gt;='club records'!$G$8), AND(E374='club records'!$F$9, F374&gt;='club records'!$G$9), AND(E374='club records'!$F$10, F374&gt;='club records'!$G$10))), "CR", " ")</f>
        <v xml:space="preserve"> </v>
      </c>
      <c r="X374" s="14" t="str">
        <f>IF(AND(B374="triple jump", OR(AND(E374='club records'!$F$11, F374&gt;='club records'!$G$11), AND(E374='club records'!$F$12, F374&gt;='club records'!$G$12), AND(E374='club records'!$F$13, F374&gt;='club records'!$G$13), AND(E374='club records'!$F$14, F374&gt;='club records'!$G$14), AND(E374='club records'!$F$15, F374&gt;='club records'!$G$15))), "CR", " ")</f>
        <v xml:space="preserve"> </v>
      </c>
      <c r="Y374" s="14" t="str">
        <f>IF(AND(B374="pole vault", OR(AND(E374='club records'!$F$16, F374&gt;='club records'!$G$16), AND(E374='club records'!$F$17, F374&gt;='club records'!$G$17), AND(E374='club records'!$F$18, F374&gt;='club records'!$G$18), AND(E374='club records'!$F$19, F374&gt;='club records'!$G$19), AND(E374='club records'!$F$20, F374&gt;='club records'!$G$20))), "CR", " ")</f>
        <v xml:space="preserve"> </v>
      </c>
      <c r="Z374" s="14" t="str">
        <f>IF(AND(B374="discus 1", E374='club records'!$F$21, F374&gt;='club records'!$G$21), "CR", " ")</f>
        <v xml:space="preserve"> </v>
      </c>
      <c r="AA374" s="14" t="str">
        <f>IF(AND(B374="discus 1.25", E374='club records'!$F$22, F374&gt;='club records'!$G$22), "CR", " ")</f>
        <v xml:space="preserve"> </v>
      </c>
      <c r="AB374" s="14" t="str">
        <f>IF(AND(B374="discus 1.5", E374='club records'!$F$23, F374&gt;='club records'!$G$23), "CR", " ")</f>
        <v xml:space="preserve"> </v>
      </c>
      <c r="AC374" s="14" t="str">
        <f>IF(AND(B374="discus 1.75", E374='club records'!$F$24, F374&gt;='club records'!$G$24), "CR", " ")</f>
        <v xml:space="preserve"> </v>
      </c>
      <c r="AD374" s="14" t="str">
        <f>IF(AND(B374="discus 2", E374='club records'!$F$25, F374&gt;='club records'!$G$25), "CR", " ")</f>
        <v xml:space="preserve"> </v>
      </c>
      <c r="AE374" s="14" t="str">
        <f>IF(AND(B374="hammer 4", E374='club records'!$F$27, F374&gt;='club records'!$G$27), "CR", " ")</f>
        <v xml:space="preserve"> </v>
      </c>
      <c r="AF374" s="14" t="str">
        <f>IF(AND(B374="hammer 5", E374='club records'!$F$28, F374&gt;='club records'!$G$28), "CR", " ")</f>
        <v xml:space="preserve"> </v>
      </c>
      <c r="AG374" s="14" t="str">
        <f>IF(AND(B374="hammer 6", E374='club records'!$F$29, F374&gt;='club records'!$G$29), "CR", " ")</f>
        <v xml:space="preserve"> </v>
      </c>
      <c r="AH374" s="14" t="str">
        <f>IF(AND(B374="hammer 7.26", E374='club records'!$F$30, F374&gt;='club records'!$G$30), "CR", " ")</f>
        <v xml:space="preserve"> </v>
      </c>
      <c r="AI374" s="14" t="str">
        <f>IF(AND(B374="javelin 400", E374='club records'!$F$31, F374&gt;='club records'!$G$31), "CR", " ")</f>
        <v xml:space="preserve"> </v>
      </c>
      <c r="AJ374" s="14" t="str">
        <f>IF(AND(B374="javelin 600", E374='club records'!$F$32, F374&gt;='club records'!$G$32), "CR", " ")</f>
        <v xml:space="preserve"> </v>
      </c>
      <c r="AK374" s="14" t="str">
        <f>IF(AND(B374="javelin 700", E374='club records'!$F$33, F374&gt;='club records'!$G$33), "CR", " ")</f>
        <v xml:space="preserve"> </v>
      </c>
      <c r="AL374" s="14" t="str">
        <f>IF(AND(B374="javelin 800", OR(AND(E374='club records'!$F$34, F374&gt;='club records'!$G$34), AND(E374='club records'!$F$35, F374&gt;='club records'!$G$35))), "CR", " ")</f>
        <v xml:space="preserve"> </v>
      </c>
      <c r="AM374" s="14" t="str">
        <f>IF(AND(B374="shot 3", E374='club records'!$F$36, F374&gt;='club records'!$G$36), "CR", " ")</f>
        <v xml:space="preserve"> </v>
      </c>
      <c r="AN374" s="14" t="str">
        <f>IF(AND(B374="shot 4", E374='club records'!$F$37, F374&gt;='club records'!$G$37), "CR", " ")</f>
        <v xml:space="preserve"> </v>
      </c>
      <c r="AO374" s="14" t="str">
        <f>IF(AND(B374="shot 5", E374='club records'!$F$38, F374&gt;='club records'!$G$38), "CR", " ")</f>
        <v xml:space="preserve"> </v>
      </c>
      <c r="AP374" s="14" t="str">
        <f>IF(AND(B374="shot 6", E374='club records'!$F$39, F374&gt;='club records'!$G$39), "CR", " ")</f>
        <v xml:space="preserve"> </v>
      </c>
      <c r="AQ374" s="14" t="str">
        <f>IF(AND(B374="shot 7.26", E374='club records'!$F$40, F374&gt;='club records'!$G$40), "CR", " ")</f>
        <v xml:space="preserve"> </v>
      </c>
      <c r="AR374" s="14" t="str">
        <f>IF(AND(B374="60H",OR(AND(E374='club records'!$J$1,F374&lt;='club records'!$K$1),AND(E374='club records'!$J$2,F374&lt;='club records'!$K$2),AND(E374='club records'!$J$3,F374&lt;='club records'!$K$3),AND(E374='club records'!$J$4,F374&lt;='club records'!$K$4),AND(E374='club records'!$J$5,F374&lt;='club records'!$K$5))),"CR"," ")</f>
        <v xml:space="preserve"> </v>
      </c>
      <c r="AS374" s="14" t="str">
        <f>IF(AND(B374="75H", AND(E374='club records'!$J$6, F374&lt;='club records'!$K$6)), "CR", " ")</f>
        <v xml:space="preserve"> </v>
      </c>
      <c r="AT374" s="14" t="str">
        <f>IF(AND(B374="80H", AND(E374='club records'!$J$7, F374&lt;='club records'!$K$7)), "CR", " ")</f>
        <v xml:space="preserve"> </v>
      </c>
      <c r="AU374" s="14" t="str">
        <f>IF(AND(B374="100H", AND(E374='club records'!$J$8, F374&lt;='club records'!$K$8)), "CR", " ")</f>
        <v xml:space="preserve"> </v>
      </c>
      <c r="AV374" s="14" t="str">
        <f>IF(AND(B374="110H", OR(AND(E374='club records'!$J$9, F374&lt;='club records'!$K$9), AND(E374='club records'!$J$10, F374&lt;='club records'!$K$10))), "CR", " ")</f>
        <v xml:space="preserve"> </v>
      </c>
      <c r="AW374" s="14" t="str">
        <f>IF(AND(B374="400H", OR(AND(E374='club records'!$J$11, F374&lt;='club records'!$K$11), AND(E374='club records'!$J$12, F374&lt;='club records'!$K$12), AND(E374='club records'!$J$13, F374&lt;='club records'!$K$13), AND(E374='club records'!$J$14, F374&lt;='club records'!$K$14))), "CR", " ")</f>
        <v xml:space="preserve"> </v>
      </c>
      <c r="AX374" s="14" t="str">
        <f>IF(AND(B374="1500SC", AND(E374='club records'!$J$15, F374&lt;='club records'!$K$15)), "CR", " ")</f>
        <v xml:space="preserve"> </v>
      </c>
      <c r="AY374" s="14" t="str">
        <f>IF(AND(B374="2000SC", OR(AND(E374='club records'!$J$17, F374&lt;='club records'!$K$17), AND(E374='club records'!$J$18, F374&lt;='club records'!$K$18))), "CR", " ")</f>
        <v xml:space="preserve"> </v>
      </c>
      <c r="AZ374" s="14" t="str">
        <f>IF(AND(B374="3000SC", OR(AND(E374='club records'!$J$20, F374&lt;='club records'!$K$20), AND(E374='club records'!$J$21, F374&lt;='club records'!$K$21))), "CR", " ")</f>
        <v xml:space="preserve"> </v>
      </c>
      <c r="BA374" s="15" t="str">
        <f>IF(AND(B374="4x100", OR(AND(E374='club records'!$N$1, F374&lt;='club records'!$O$1), AND(E374='club records'!$N$2, F374&lt;='club records'!$O$2), AND(E374='club records'!$N$3, F374&lt;='club records'!$O$3), AND(E374='club records'!$N$4, F374&lt;='club records'!$O$4), AND(E374='club records'!$N$5, F374&lt;='club records'!$O$5))), "CR", " ")</f>
        <v xml:space="preserve"> </v>
      </c>
      <c r="BB374" s="15" t="str">
        <f>IF(AND(B374="4x200", OR(AND(E374='club records'!$N$6, F374&lt;='club records'!$O$6), AND(E374='club records'!$N$7, F374&lt;='club records'!$O$7), AND(E374='club records'!$N$8, F374&lt;='club records'!$O$8), AND(E374='club records'!$N$9, F374&lt;='club records'!$O$9), AND(E374='club records'!$N$10, F374&lt;='club records'!$O$10))), "CR", " ")</f>
        <v xml:space="preserve"> </v>
      </c>
      <c r="BC374" s="15" t="str">
        <f>IF(AND(B374="4x300", AND(E374='club records'!$N$11, F374&lt;='club records'!$O$11)), "CR", " ")</f>
        <v xml:space="preserve"> </v>
      </c>
      <c r="BD374" s="15" t="str">
        <f>IF(AND(B374="4x400", OR(AND(E374='club records'!$N$12, F374&lt;='club records'!$O$12), AND(E374='club records'!$N$13, F374&lt;='club records'!$O$13), AND(E374='club records'!$N$14, F374&lt;='club records'!$O$14), AND(E374='club records'!$N$15, F374&lt;='club records'!$O$15))), "CR", " ")</f>
        <v xml:space="preserve"> </v>
      </c>
      <c r="BE374" s="15" t="str">
        <f>IF(AND(B374="3x800", OR(AND(E374='club records'!$N$16, F374&lt;='club records'!$O$16), AND(E374='club records'!$N$17, F374&lt;='club records'!$O$17), AND(E374='club records'!$N$18, F374&lt;='club records'!$O$18))), "CR", " ")</f>
        <v xml:space="preserve"> </v>
      </c>
      <c r="BF374" s="15" t="str">
        <f>IF(AND(B374="pentathlon", OR(AND(E374='club records'!$N$21, F374&gt;='club records'!$O$21), AND(E374='club records'!$N$22, F374&gt;='club records'!$O$22),AND(E374='club records'!$N$23, F374&gt;='club records'!$O$23),AND(E374='club records'!$N$24, F374&gt;='club records'!$O$24))), "CR", " ")</f>
        <v xml:space="preserve"> </v>
      </c>
      <c r="BG374" s="15" t="str">
        <f>IF(AND(B374="heptathlon", OR(AND(E374='club records'!$N$26, F374&gt;='club records'!$O$26), AND(E374='club records'!$N$27, F374&gt;='club records'!$O$27))), "CR", " ")</f>
        <v xml:space="preserve"> </v>
      </c>
      <c r="BH374" s="15" t="str">
        <f>IF(AND(B374="decathlon", OR(AND(E374='club records'!$N$29, F374&gt;='club records'!$O$29), AND(E374='club records'!$N$30, F374&gt;='club records'!$O$30),AND(E374='club records'!$N$31, F374&gt;='club records'!$O$31))), "CR", " ")</f>
        <v xml:space="preserve"> </v>
      </c>
    </row>
    <row r="375" spans="1:60" ht="14.5" x14ac:dyDescent="0.35">
      <c r="A375" s="1" t="s">
        <v>519</v>
      </c>
      <c r="B375" s="2">
        <v>100</v>
      </c>
      <c r="C375" s="1" t="s">
        <v>38</v>
      </c>
      <c r="D375" s="1" t="s">
        <v>39</v>
      </c>
      <c r="E375" s="19" t="s">
        <v>10</v>
      </c>
      <c r="F375" s="20">
        <v>11.26</v>
      </c>
      <c r="G375" s="27">
        <v>43575</v>
      </c>
      <c r="H375" s="1" t="s">
        <v>313</v>
      </c>
      <c r="I375" s="1" t="s">
        <v>314</v>
      </c>
      <c r="J375" s="15" t="str">
        <f t="shared" si="36"/>
        <v/>
      </c>
      <c r="K375" s="15" t="str">
        <f>IF(AND(B375=100, OR(AND(E375='club records'!$B$6, F375&lt;='club records'!$C$6), AND(E375='club records'!$B$7, F375&lt;='club records'!$C$7), AND(E375='club records'!$B$8, F375&lt;='club records'!$C$8), AND(E375='club records'!$B$9, F375&lt;='club records'!$C$9), AND(E375='club records'!$B$10, F375&lt;='club records'!$C$10))), "CR", " ")</f>
        <v xml:space="preserve"> </v>
      </c>
      <c r="L375" s="15" t="str">
        <f>IF(AND(B375=200, OR(AND(E375='club records'!$B$11, F375&lt;='club records'!$C$11), AND(E375='club records'!$B$12, F375&lt;='club records'!$C$12), AND(E375='club records'!$B$13, F375&lt;='club records'!$C$13), AND(E375='club records'!$B$14, F375&lt;='club records'!$C$14), AND(E375='club records'!$B$15, F375&lt;='club records'!$C$15))), "CR", " ")</f>
        <v xml:space="preserve"> </v>
      </c>
      <c r="M375" s="15" t="str">
        <f>IF(AND(B375=300, OR(AND(E375='club records'!$B$16, F375&lt;='club records'!$C$16), AND(E375='club records'!$B$17, F375&lt;='club records'!$C$17))), "CR", " ")</f>
        <v xml:space="preserve"> </v>
      </c>
      <c r="N375" s="15" t="str">
        <f>IF(AND(B375=400, OR(AND(E375='club records'!$B$18, F375&lt;='club records'!$C$18), AND(E375='club records'!$B$19, F375&lt;='club records'!$C$19), AND(E375='club records'!$B$20, F375&lt;='club records'!$C$20), AND(E375='club records'!$B$21, F375&lt;='club records'!$C$21))), "CR", " ")</f>
        <v xml:space="preserve"> </v>
      </c>
      <c r="O375" s="15" t="str">
        <f>IF(AND(B375=800, OR(AND(E375='club records'!$B$22, F375&lt;='club records'!$C$22), AND(E375='club records'!$B$23, F375&lt;='club records'!$C$23), AND(E375='club records'!$B$24, F375&lt;='club records'!$C$24), AND(E375='club records'!$B$25, F375&lt;='club records'!$C$25), AND(E375='club records'!$B$26, F375&lt;='club records'!$C$26))), "CR", " ")</f>
        <v xml:space="preserve"> </v>
      </c>
      <c r="P375" s="15" t="str">
        <f>IF(AND(B375=1000, OR(AND(E375='club records'!$B$27, F375&lt;='club records'!$C$27), AND(E375='club records'!$B$28, F375&lt;='club records'!$C$28))), "CR", " ")</f>
        <v xml:space="preserve"> </v>
      </c>
      <c r="Q375" s="15" t="str">
        <f>IF(AND(B375=1500, OR(AND(E375='club records'!$B$29, F375&lt;='club records'!$C$29), AND(E375='club records'!$B$30, F375&lt;='club records'!$C$30), AND(E375='club records'!$B$31, F375&lt;='club records'!$C$31), AND(E375='club records'!$B$32, F375&lt;='club records'!$C$32), AND(E375='club records'!$B$33, F375&lt;='club records'!$C$33))), "CR", " ")</f>
        <v xml:space="preserve"> </v>
      </c>
      <c r="R375" s="15" t="str">
        <f>IF(AND(B375="1600 (Mile)",OR(AND(E375='club records'!$B$34,F375&lt;='club records'!$C$34),AND(E375='club records'!$B$35,F375&lt;='club records'!$C$35),AND(E375='club records'!$B$36,F375&lt;='club records'!$C$36),AND(E375='club records'!$B$37,F375&lt;='club records'!$C$37))),"CR"," ")</f>
        <v xml:space="preserve"> </v>
      </c>
      <c r="S375" s="15" t="str">
        <f>IF(AND(B375=3000, OR(AND(E375='club records'!$B$38, F375&lt;='club records'!$C$38), AND(E375='club records'!$B$39, F375&lt;='club records'!$C$39), AND(E375='club records'!$B$40, F375&lt;='club records'!$C$40), AND(E375='club records'!$B$41, F375&lt;='club records'!$C$41))), "CR", " ")</f>
        <v xml:space="preserve"> </v>
      </c>
      <c r="T375" s="15" t="str">
        <f>IF(AND(B375=5000, OR(AND(E375='club records'!$B$42, F375&lt;='club records'!$C$42), AND(E375='club records'!$B$43, F375&lt;='club records'!$C$43))), "CR", " ")</f>
        <v xml:space="preserve"> </v>
      </c>
      <c r="U375" s="14" t="str">
        <f>IF(AND(B375=10000, OR(AND(E375='club records'!$B$44, F375&lt;='club records'!$C$44), AND(E375='club records'!$B$45, F375&lt;='club records'!$C$45))), "CR", " ")</f>
        <v xml:space="preserve"> </v>
      </c>
      <c r="V375" s="14" t="str">
        <f>IF(AND(B375="high jump", OR(AND(E375='club records'!$F$1, F375&gt;='club records'!$G$1), AND(E375='club records'!$F$2, F375&gt;='club records'!$G$2), AND(E375='club records'!$F$3, F375&gt;='club records'!$G$3), AND(E375='club records'!$F$4, F375&gt;='club records'!$G$4), AND(E375='club records'!$F$5, F375&gt;='club records'!$G$5))), "CR", " ")</f>
        <v xml:space="preserve"> </v>
      </c>
      <c r="W375" s="14" t="str">
        <f>IF(AND(B375="long jump", OR(AND(E375='club records'!$F$6, F375&gt;='club records'!$G$6), AND(E375='club records'!$F$7, F375&gt;='club records'!$G$7), AND(E375='club records'!$F$8, F375&gt;='club records'!$G$8), AND(E375='club records'!$F$9, F375&gt;='club records'!$G$9), AND(E375='club records'!$F$10, F375&gt;='club records'!$G$10))), "CR", " ")</f>
        <v xml:space="preserve"> </v>
      </c>
      <c r="X375" s="14" t="str">
        <f>IF(AND(B375="triple jump", OR(AND(E375='club records'!$F$11, F375&gt;='club records'!$G$11), AND(E375='club records'!$F$12, F375&gt;='club records'!$G$12), AND(E375='club records'!$F$13, F375&gt;='club records'!$G$13), AND(E375='club records'!$F$14, F375&gt;='club records'!$G$14), AND(E375='club records'!$F$15, F375&gt;='club records'!$G$15))), "CR", " ")</f>
        <v xml:space="preserve"> </v>
      </c>
      <c r="Y375" s="14" t="str">
        <f>IF(AND(B375="pole vault", OR(AND(E375='club records'!$F$16, F375&gt;='club records'!$G$16), AND(E375='club records'!$F$17, F375&gt;='club records'!$G$17), AND(E375='club records'!$F$18, F375&gt;='club records'!$G$18), AND(E375='club records'!$F$19, F375&gt;='club records'!$G$19), AND(E375='club records'!$F$20, F375&gt;='club records'!$G$20))), "CR", " ")</f>
        <v xml:space="preserve"> </v>
      </c>
      <c r="Z375" s="14" t="str">
        <f>IF(AND(B375="discus 1", E375='club records'!$F$21, F375&gt;='club records'!$G$21), "CR", " ")</f>
        <v xml:space="preserve"> </v>
      </c>
      <c r="AA375" s="14" t="str">
        <f>IF(AND(B375="discus 1.25", E375='club records'!$F$22, F375&gt;='club records'!$G$22), "CR", " ")</f>
        <v xml:space="preserve"> </v>
      </c>
      <c r="AB375" s="14" t="str">
        <f>IF(AND(B375="discus 1.5", E375='club records'!$F$23, F375&gt;='club records'!$G$23), "CR", " ")</f>
        <v xml:space="preserve"> </v>
      </c>
      <c r="AC375" s="14" t="str">
        <f>IF(AND(B375="discus 1.75", E375='club records'!$F$24, F375&gt;='club records'!$G$24), "CR", " ")</f>
        <v xml:space="preserve"> </v>
      </c>
      <c r="AD375" s="14" t="str">
        <f>IF(AND(B375="discus 2", E375='club records'!$F$25, F375&gt;='club records'!$G$25), "CR", " ")</f>
        <v xml:space="preserve"> </v>
      </c>
      <c r="AE375" s="14" t="str">
        <f>IF(AND(B375="hammer 4", E375='club records'!$F$27, F375&gt;='club records'!$G$27), "CR", " ")</f>
        <v xml:space="preserve"> </v>
      </c>
      <c r="AF375" s="14" t="str">
        <f>IF(AND(B375="hammer 5", E375='club records'!$F$28, F375&gt;='club records'!$G$28), "CR", " ")</f>
        <v xml:space="preserve"> </v>
      </c>
      <c r="AG375" s="14" t="str">
        <f>IF(AND(B375="hammer 6", E375='club records'!$F$29, F375&gt;='club records'!$G$29), "CR", " ")</f>
        <v xml:space="preserve"> </v>
      </c>
      <c r="AH375" s="14" t="str">
        <f>IF(AND(B375="hammer 7.26", E375='club records'!$F$30, F375&gt;='club records'!$G$30), "CR", " ")</f>
        <v xml:space="preserve"> </v>
      </c>
      <c r="AI375" s="14" t="str">
        <f>IF(AND(B375="javelin 400", E375='club records'!$F$31, F375&gt;='club records'!$G$31), "CR", " ")</f>
        <v xml:space="preserve"> </v>
      </c>
      <c r="AJ375" s="14" t="str">
        <f>IF(AND(B375="javelin 600", E375='club records'!$F$32, F375&gt;='club records'!$G$32), "CR", " ")</f>
        <v xml:space="preserve"> </v>
      </c>
      <c r="AK375" s="14" t="str">
        <f>IF(AND(B375="javelin 700", E375='club records'!$F$33, F375&gt;='club records'!$G$33), "CR", " ")</f>
        <v xml:space="preserve"> </v>
      </c>
      <c r="AL375" s="14" t="str">
        <f>IF(AND(B375="javelin 800", OR(AND(E375='club records'!$F$34, F375&gt;='club records'!$G$34), AND(E375='club records'!$F$35, F375&gt;='club records'!$G$35))), "CR", " ")</f>
        <v xml:space="preserve"> </v>
      </c>
      <c r="AM375" s="14" t="str">
        <f>IF(AND(B375="shot 3", E375='club records'!$F$36, F375&gt;='club records'!$G$36), "CR", " ")</f>
        <v xml:space="preserve"> </v>
      </c>
      <c r="AN375" s="14" t="str">
        <f>IF(AND(B375="shot 4", E375='club records'!$F$37, F375&gt;='club records'!$G$37), "CR", " ")</f>
        <v xml:space="preserve"> </v>
      </c>
      <c r="AO375" s="14" t="str">
        <f>IF(AND(B375="shot 5", E375='club records'!$F$38, F375&gt;='club records'!$G$38), "CR", " ")</f>
        <v xml:space="preserve"> </v>
      </c>
      <c r="AP375" s="14" t="str">
        <f>IF(AND(B375="shot 6", E375='club records'!$F$39, F375&gt;='club records'!$G$39), "CR", " ")</f>
        <v xml:space="preserve"> </v>
      </c>
      <c r="AQ375" s="14" t="str">
        <f>IF(AND(B375="shot 7.26", E375='club records'!$F$40, F375&gt;='club records'!$G$40), "CR", " ")</f>
        <v xml:space="preserve"> </v>
      </c>
      <c r="AR375" s="14" t="str">
        <f>IF(AND(B375="60H",OR(AND(E375='club records'!$J$1,F375&lt;='club records'!$K$1),AND(E375='club records'!$J$2,F375&lt;='club records'!$K$2),AND(E375='club records'!$J$3,F375&lt;='club records'!$K$3),AND(E375='club records'!$J$4,F375&lt;='club records'!$K$4),AND(E375='club records'!$J$5,F375&lt;='club records'!$K$5))),"CR"," ")</f>
        <v xml:space="preserve"> </v>
      </c>
      <c r="AS375" s="14" t="str">
        <f>IF(AND(B375="75H", AND(E375='club records'!$J$6, F375&lt;='club records'!$K$6)), "CR", " ")</f>
        <v xml:space="preserve"> </v>
      </c>
      <c r="AT375" s="14" t="str">
        <f>IF(AND(B375="80H", AND(E375='club records'!$J$7, F375&lt;='club records'!$K$7)), "CR", " ")</f>
        <v xml:space="preserve"> </v>
      </c>
      <c r="AU375" s="14" t="str">
        <f>IF(AND(B375="100H", AND(E375='club records'!$J$8, F375&lt;='club records'!$K$8)), "CR", " ")</f>
        <v xml:space="preserve"> </v>
      </c>
      <c r="AV375" s="14" t="str">
        <f>IF(AND(B375="110H", OR(AND(E375='club records'!$J$9, F375&lt;='club records'!$K$9), AND(E375='club records'!$J$10, F375&lt;='club records'!$K$10))), "CR", " ")</f>
        <v xml:space="preserve"> </v>
      </c>
      <c r="AW375" s="14" t="str">
        <f>IF(AND(B375="400H", OR(AND(E375='club records'!$J$11, F375&lt;='club records'!$K$11), AND(E375='club records'!$J$12, F375&lt;='club records'!$K$12), AND(E375='club records'!$J$13, F375&lt;='club records'!$K$13), AND(E375='club records'!$J$14, F375&lt;='club records'!$K$14))), "CR", " ")</f>
        <v xml:space="preserve"> </v>
      </c>
      <c r="AX375" s="14" t="str">
        <f>IF(AND(B375="1500SC", AND(E375='club records'!$J$15, F375&lt;='club records'!$K$15)), "CR", " ")</f>
        <v xml:space="preserve"> </v>
      </c>
      <c r="AY375" s="14" t="str">
        <f>IF(AND(B375="2000SC", OR(AND(E375='club records'!$J$17, F375&lt;='club records'!$K$17), AND(E375='club records'!$J$18, F375&lt;='club records'!$K$18))), "CR", " ")</f>
        <v xml:space="preserve"> </v>
      </c>
      <c r="AZ375" s="14" t="str">
        <f>IF(AND(B375="3000SC", OR(AND(E375='club records'!$J$20, F375&lt;='club records'!$K$20), AND(E375='club records'!$J$21, F375&lt;='club records'!$K$21))), "CR", " ")</f>
        <v xml:space="preserve"> </v>
      </c>
      <c r="BA375" s="15" t="str">
        <f>IF(AND(B375="4x100", OR(AND(E375='club records'!$N$1, F375&lt;='club records'!$O$1), AND(E375='club records'!$N$2, F375&lt;='club records'!$O$2), AND(E375='club records'!$N$3, F375&lt;='club records'!$O$3), AND(E375='club records'!$N$4, F375&lt;='club records'!$O$4), AND(E375='club records'!$N$5, F375&lt;='club records'!$O$5))), "CR", " ")</f>
        <v xml:space="preserve"> </v>
      </c>
      <c r="BB375" s="15" t="str">
        <f>IF(AND(B375="4x200", OR(AND(E375='club records'!$N$6, F375&lt;='club records'!$O$6), AND(E375='club records'!$N$7, F375&lt;='club records'!$O$7), AND(E375='club records'!$N$8, F375&lt;='club records'!$O$8), AND(E375='club records'!$N$9, F375&lt;='club records'!$O$9), AND(E375='club records'!$N$10, F375&lt;='club records'!$O$10))), "CR", " ")</f>
        <v xml:space="preserve"> </v>
      </c>
      <c r="BC375" s="15" t="str">
        <f>IF(AND(B375="4x300", AND(E375='club records'!$N$11, F375&lt;='club records'!$O$11)), "CR", " ")</f>
        <v xml:space="preserve"> </v>
      </c>
      <c r="BD375" s="15" t="str">
        <f>IF(AND(B375="4x400", OR(AND(E375='club records'!$N$12, F375&lt;='club records'!$O$12), AND(E375='club records'!$N$13, F375&lt;='club records'!$O$13), AND(E375='club records'!$N$14, F375&lt;='club records'!$O$14), AND(E375='club records'!$N$15, F375&lt;='club records'!$O$15))), "CR", " ")</f>
        <v xml:space="preserve"> </v>
      </c>
      <c r="BE375" s="15" t="str">
        <f>IF(AND(B375="3x800", OR(AND(E375='club records'!$N$16, F375&lt;='club records'!$O$16), AND(E375='club records'!$N$17, F375&lt;='club records'!$O$17), AND(E375='club records'!$N$18, F375&lt;='club records'!$O$18))), "CR", " ")</f>
        <v xml:space="preserve"> </v>
      </c>
      <c r="BF375" s="15" t="str">
        <f>IF(AND(B375="pentathlon", OR(AND(E375='club records'!$N$21, F375&gt;='club records'!$O$21), AND(E375='club records'!$N$22, F375&gt;='club records'!$O$22),AND(E375='club records'!$N$23, F375&gt;='club records'!$O$23),AND(E375='club records'!$N$24, F375&gt;='club records'!$O$24))), "CR", " ")</f>
        <v xml:space="preserve"> </v>
      </c>
      <c r="BG375" s="15" t="str">
        <f>IF(AND(B375="heptathlon", OR(AND(E375='club records'!$N$26, F375&gt;='club records'!$O$26), AND(E375='club records'!$N$27, F375&gt;='club records'!$O$27))), "CR", " ")</f>
        <v xml:space="preserve"> </v>
      </c>
      <c r="BH375" s="15" t="str">
        <f>IF(AND(B375="decathlon", OR(AND(E375='club records'!$N$29, F375&gt;='club records'!$O$29), AND(E375='club records'!$N$30, F375&gt;='club records'!$O$30),AND(E375='club records'!$N$31, F375&gt;='club records'!$O$31))), "CR", " ")</f>
        <v xml:space="preserve"> </v>
      </c>
    </row>
    <row r="376" spans="1:60" ht="14.5" x14ac:dyDescent="0.35">
      <c r="A376" s="1" t="s">
        <v>519</v>
      </c>
      <c r="B376" s="2">
        <v>100</v>
      </c>
      <c r="C376" s="1" t="s">
        <v>52</v>
      </c>
      <c r="D376" s="1" t="s">
        <v>53</v>
      </c>
      <c r="E376" s="19" t="s">
        <v>10</v>
      </c>
      <c r="F376" s="20">
        <v>11.32</v>
      </c>
      <c r="G376" s="26">
        <v>43610</v>
      </c>
      <c r="H376" s="1" t="s">
        <v>332</v>
      </c>
      <c r="I376" s="1" t="s">
        <v>369</v>
      </c>
      <c r="J376" s="15" t="str">
        <f t="shared" si="36"/>
        <v/>
      </c>
      <c r="K376" s="15" t="str">
        <f>IF(AND(B376=100, OR(AND(E376='club records'!$B$6, F376&lt;='club records'!$C$6), AND(E376='club records'!$B$7, F376&lt;='club records'!$C$7), AND(E376='club records'!$B$8, F376&lt;='club records'!$C$8), AND(E376='club records'!$B$9, F376&lt;='club records'!$C$9), AND(E376='club records'!$B$10, F376&lt;='club records'!$C$10))), "CR", " ")</f>
        <v xml:space="preserve"> </v>
      </c>
      <c r="L376" s="15" t="str">
        <f>IF(AND(B376=200, OR(AND(E376='club records'!$B$11, F376&lt;='club records'!$C$11), AND(E376='club records'!$B$12, F376&lt;='club records'!$C$12), AND(E376='club records'!$B$13, F376&lt;='club records'!$C$13), AND(E376='club records'!$B$14, F376&lt;='club records'!$C$14), AND(E376='club records'!$B$15, F376&lt;='club records'!$C$15))), "CR", " ")</f>
        <v xml:space="preserve"> </v>
      </c>
      <c r="M376" s="15" t="str">
        <f>IF(AND(B376=300, OR(AND(E376='club records'!$B$16, F376&lt;='club records'!$C$16), AND(E376='club records'!$B$17, F376&lt;='club records'!$C$17))), "CR", " ")</f>
        <v xml:space="preserve"> </v>
      </c>
      <c r="N376" s="15" t="str">
        <f>IF(AND(B376=400, OR(AND(E376='club records'!$B$18, F376&lt;='club records'!$C$18), AND(E376='club records'!$B$19, F376&lt;='club records'!$C$19), AND(E376='club records'!$B$20, F376&lt;='club records'!$C$20), AND(E376='club records'!$B$21, F376&lt;='club records'!$C$21))), "CR", " ")</f>
        <v xml:space="preserve"> </v>
      </c>
      <c r="O376" s="15" t="str">
        <f>IF(AND(B376=800, OR(AND(E376='club records'!$B$22, F376&lt;='club records'!$C$22), AND(E376='club records'!$B$23, F376&lt;='club records'!$C$23), AND(E376='club records'!$B$24, F376&lt;='club records'!$C$24), AND(E376='club records'!$B$25, F376&lt;='club records'!$C$25), AND(E376='club records'!$B$26, F376&lt;='club records'!$C$26))), "CR", " ")</f>
        <v xml:space="preserve"> </v>
      </c>
      <c r="P376" s="15" t="str">
        <f>IF(AND(B376=1000, OR(AND(E376='club records'!$B$27, F376&lt;='club records'!$C$27), AND(E376='club records'!$B$28, F376&lt;='club records'!$C$28))), "CR", " ")</f>
        <v xml:space="preserve"> </v>
      </c>
      <c r="Q376" s="15" t="str">
        <f>IF(AND(B376=1500, OR(AND(E376='club records'!$B$29, F376&lt;='club records'!$C$29), AND(E376='club records'!$B$30, F376&lt;='club records'!$C$30), AND(E376='club records'!$B$31, F376&lt;='club records'!$C$31), AND(E376='club records'!$B$32, F376&lt;='club records'!$C$32), AND(E376='club records'!$B$33, F376&lt;='club records'!$C$33))), "CR", " ")</f>
        <v xml:space="preserve"> </v>
      </c>
      <c r="R376" s="15" t="str">
        <f>IF(AND(B376="1600 (Mile)",OR(AND(E376='club records'!$B$34,F376&lt;='club records'!$C$34),AND(E376='club records'!$B$35,F376&lt;='club records'!$C$35),AND(E376='club records'!$B$36,F376&lt;='club records'!$C$36),AND(E376='club records'!$B$37,F376&lt;='club records'!$C$37))),"CR"," ")</f>
        <v xml:space="preserve"> </v>
      </c>
      <c r="S376" s="15" t="str">
        <f>IF(AND(B376=3000, OR(AND(E376='club records'!$B$38, F376&lt;='club records'!$C$38), AND(E376='club records'!$B$39, F376&lt;='club records'!$C$39), AND(E376='club records'!$B$40, F376&lt;='club records'!$C$40), AND(E376='club records'!$B$41, F376&lt;='club records'!$C$41))), "CR", " ")</f>
        <v xml:space="preserve"> </v>
      </c>
      <c r="T376" s="15" t="str">
        <f>IF(AND(B376=5000, OR(AND(E376='club records'!$B$42, F376&lt;='club records'!$C$42), AND(E376='club records'!$B$43, F376&lt;='club records'!$C$43))), "CR", " ")</f>
        <v xml:space="preserve"> </v>
      </c>
      <c r="U376" s="14" t="str">
        <f>IF(AND(B376=10000, OR(AND(E376='club records'!$B$44, F376&lt;='club records'!$C$44), AND(E376='club records'!$B$45, F376&lt;='club records'!$C$45))), "CR", " ")</f>
        <v xml:space="preserve"> </v>
      </c>
      <c r="V376" s="14" t="str">
        <f>IF(AND(B376="high jump", OR(AND(E376='club records'!$F$1, F376&gt;='club records'!$G$1), AND(E376='club records'!$F$2, F376&gt;='club records'!$G$2), AND(E376='club records'!$F$3, F376&gt;='club records'!$G$3), AND(E376='club records'!$F$4, F376&gt;='club records'!$G$4), AND(E376='club records'!$F$5, F376&gt;='club records'!$G$5))), "CR", " ")</f>
        <v xml:space="preserve"> </v>
      </c>
      <c r="W376" s="14" t="str">
        <f>IF(AND(B376="long jump", OR(AND(E376='club records'!$F$6, F376&gt;='club records'!$G$6), AND(E376='club records'!$F$7, F376&gt;='club records'!$G$7), AND(E376='club records'!$F$8, F376&gt;='club records'!$G$8), AND(E376='club records'!$F$9, F376&gt;='club records'!$G$9), AND(E376='club records'!$F$10, F376&gt;='club records'!$G$10))), "CR", " ")</f>
        <v xml:space="preserve"> </v>
      </c>
      <c r="X376" s="14" t="str">
        <f>IF(AND(B376="triple jump", OR(AND(E376='club records'!$F$11, F376&gt;='club records'!$G$11), AND(E376='club records'!$F$12, F376&gt;='club records'!$G$12), AND(E376='club records'!$F$13, F376&gt;='club records'!$G$13), AND(E376='club records'!$F$14, F376&gt;='club records'!$G$14), AND(E376='club records'!$F$15, F376&gt;='club records'!$G$15))), "CR", " ")</f>
        <v xml:space="preserve"> </v>
      </c>
      <c r="Y376" s="14" t="str">
        <f>IF(AND(B376="pole vault", OR(AND(E376='club records'!$F$16, F376&gt;='club records'!$G$16), AND(E376='club records'!$F$17, F376&gt;='club records'!$G$17), AND(E376='club records'!$F$18, F376&gt;='club records'!$G$18), AND(E376='club records'!$F$19, F376&gt;='club records'!$G$19), AND(E376='club records'!$F$20, F376&gt;='club records'!$G$20))), "CR", " ")</f>
        <v xml:space="preserve"> </v>
      </c>
      <c r="Z376" s="14" t="str">
        <f>IF(AND(B376="discus 1", E376='club records'!$F$21, F376&gt;='club records'!$G$21), "CR", " ")</f>
        <v xml:space="preserve"> </v>
      </c>
      <c r="AA376" s="14" t="str">
        <f>IF(AND(B376="discus 1.25", E376='club records'!$F$22, F376&gt;='club records'!$G$22), "CR", " ")</f>
        <v xml:space="preserve"> </v>
      </c>
      <c r="AB376" s="14" t="str">
        <f>IF(AND(B376="discus 1.5", E376='club records'!$F$23, F376&gt;='club records'!$G$23), "CR", " ")</f>
        <v xml:space="preserve"> </v>
      </c>
      <c r="AC376" s="14" t="str">
        <f>IF(AND(B376="discus 1.75", E376='club records'!$F$24, F376&gt;='club records'!$G$24), "CR", " ")</f>
        <v xml:space="preserve"> </v>
      </c>
      <c r="AD376" s="14" t="str">
        <f>IF(AND(B376="discus 2", E376='club records'!$F$25, F376&gt;='club records'!$G$25), "CR", " ")</f>
        <v xml:space="preserve"> </v>
      </c>
      <c r="AE376" s="14" t="str">
        <f>IF(AND(B376="hammer 4", E376='club records'!$F$27, F376&gt;='club records'!$G$27), "CR", " ")</f>
        <v xml:space="preserve"> </v>
      </c>
      <c r="AF376" s="14" t="str">
        <f>IF(AND(B376="hammer 5", E376='club records'!$F$28, F376&gt;='club records'!$G$28), "CR", " ")</f>
        <v xml:space="preserve"> </v>
      </c>
      <c r="AG376" s="14" t="str">
        <f>IF(AND(B376="hammer 6", E376='club records'!$F$29, F376&gt;='club records'!$G$29), "CR", " ")</f>
        <v xml:space="preserve"> </v>
      </c>
      <c r="AH376" s="14" t="str">
        <f>IF(AND(B376="hammer 7.26", E376='club records'!$F$30, F376&gt;='club records'!$G$30), "CR", " ")</f>
        <v xml:space="preserve"> </v>
      </c>
      <c r="AI376" s="14" t="str">
        <f>IF(AND(B376="javelin 400", E376='club records'!$F$31, F376&gt;='club records'!$G$31), "CR", " ")</f>
        <v xml:space="preserve"> </v>
      </c>
      <c r="AJ376" s="14" t="str">
        <f>IF(AND(B376="javelin 600", E376='club records'!$F$32, F376&gt;='club records'!$G$32), "CR", " ")</f>
        <v xml:space="preserve"> </v>
      </c>
      <c r="AK376" s="14" t="str">
        <f>IF(AND(B376="javelin 700", E376='club records'!$F$33, F376&gt;='club records'!$G$33), "CR", " ")</f>
        <v xml:space="preserve"> </v>
      </c>
      <c r="AL376" s="14" t="str">
        <f>IF(AND(B376="javelin 800", OR(AND(E376='club records'!$F$34, F376&gt;='club records'!$G$34), AND(E376='club records'!$F$35, F376&gt;='club records'!$G$35))), "CR", " ")</f>
        <v xml:space="preserve"> </v>
      </c>
      <c r="AM376" s="14" t="str">
        <f>IF(AND(B376="shot 3", E376='club records'!$F$36, F376&gt;='club records'!$G$36), "CR", " ")</f>
        <v xml:space="preserve"> </v>
      </c>
      <c r="AN376" s="14" t="str">
        <f>IF(AND(B376="shot 4", E376='club records'!$F$37, F376&gt;='club records'!$G$37), "CR", " ")</f>
        <v xml:space="preserve"> </v>
      </c>
      <c r="AO376" s="14" t="str">
        <f>IF(AND(B376="shot 5", E376='club records'!$F$38, F376&gt;='club records'!$G$38), "CR", " ")</f>
        <v xml:space="preserve"> </v>
      </c>
      <c r="AP376" s="14" t="str">
        <f>IF(AND(B376="shot 6", E376='club records'!$F$39, F376&gt;='club records'!$G$39), "CR", " ")</f>
        <v xml:space="preserve"> </v>
      </c>
      <c r="AQ376" s="14" t="str">
        <f>IF(AND(B376="shot 7.26", E376='club records'!$F$40, F376&gt;='club records'!$G$40), "CR", " ")</f>
        <v xml:space="preserve"> </v>
      </c>
      <c r="AR376" s="14" t="str">
        <f>IF(AND(B376="60H",OR(AND(E376='club records'!$J$1,F376&lt;='club records'!$K$1),AND(E376='club records'!$J$2,F376&lt;='club records'!$K$2),AND(E376='club records'!$J$3,F376&lt;='club records'!$K$3),AND(E376='club records'!$J$4,F376&lt;='club records'!$K$4),AND(E376='club records'!$J$5,F376&lt;='club records'!$K$5))),"CR"," ")</f>
        <v xml:space="preserve"> </v>
      </c>
      <c r="AS376" s="14" t="str">
        <f>IF(AND(B376="75H", AND(E376='club records'!$J$6, F376&lt;='club records'!$K$6)), "CR", " ")</f>
        <v xml:space="preserve"> </v>
      </c>
      <c r="AT376" s="14" t="str">
        <f>IF(AND(B376="80H", AND(E376='club records'!$J$7, F376&lt;='club records'!$K$7)), "CR", " ")</f>
        <v xml:space="preserve"> </v>
      </c>
      <c r="AU376" s="14" t="str">
        <f>IF(AND(B376="100H", AND(E376='club records'!$J$8, F376&lt;='club records'!$K$8)), "CR", " ")</f>
        <v xml:space="preserve"> </v>
      </c>
      <c r="AV376" s="14" t="str">
        <f>IF(AND(B376="110H", OR(AND(E376='club records'!$J$9, F376&lt;='club records'!$K$9), AND(E376='club records'!$J$10, F376&lt;='club records'!$K$10))), "CR", " ")</f>
        <v xml:space="preserve"> </v>
      </c>
      <c r="AW376" s="14" t="str">
        <f>IF(AND(B376="400H", OR(AND(E376='club records'!$J$11, F376&lt;='club records'!$K$11), AND(E376='club records'!$J$12, F376&lt;='club records'!$K$12), AND(E376='club records'!$J$13, F376&lt;='club records'!$K$13), AND(E376='club records'!$J$14, F376&lt;='club records'!$K$14))), "CR", " ")</f>
        <v xml:space="preserve"> </v>
      </c>
      <c r="AX376" s="14" t="str">
        <f>IF(AND(B376="1500SC", AND(E376='club records'!$J$15, F376&lt;='club records'!$K$15)), "CR", " ")</f>
        <v xml:space="preserve"> </v>
      </c>
      <c r="AY376" s="14" t="str">
        <f>IF(AND(B376="2000SC", OR(AND(E376='club records'!$J$17, F376&lt;='club records'!$K$17), AND(E376='club records'!$J$18, F376&lt;='club records'!$K$18))), "CR", " ")</f>
        <v xml:space="preserve"> </v>
      </c>
      <c r="AZ376" s="14" t="str">
        <f>IF(AND(B376="3000SC", OR(AND(E376='club records'!$J$20, F376&lt;='club records'!$K$20), AND(E376='club records'!$J$21, F376&lt;='club records'!$K$21))), "CR", " ")</f>
        <v xml:space="preserve"> </v>
      </c>
      <c r="BA376" s="15" t="str">
        <f>IF(AND(B376="4x100", OR(AND(E376='club records'!$N$1, F376&lt;='club records'!$O$1), AND(E376='club records'!$N$2, F376&lt;='club records'!$O$2), AND(E376='club records'!$N$3, F376&lt;='club records'!$O$3), AND(E376='club records'!$N$4, F376&lt;='club records'!$O$4), AND(E376='club records'!$N$5, F376&lt;='club records'!$O$5))), "CR", " ")</f>
        <v xml:space="preserve"> </v>
      </c>
      <c r="BB376" s="15" t="str">
        <f>IF(AND(B376="4x200", OR(AND(E376='club records'!$N$6, F376&lt;='club records'!$O$6), AND(E376='club records'!$N$7, F376&lt;='club records'!$O$7), AND(E376='club records'!$N$8, F376&lt;='club records'!$O$8), AND(E376='club records'!$N$9, F376&lt;='club records'!$O$9), AND(E376='club records'!$N$10, F376&lt;='club records'!$O$10))), "CR", " ")</f>
        <v xml:space="preserve"> </v>
      </c>
      <c r="BC376" s="15" t="str">
        <f>IF(AND(B376="4x300", AND(E376='club records'!$N$11, F376&lt;='club records'!$O$11)), "CR", " ")</f>
        <v xml:space="preserve"> </v>
      </c>
      <c r="BD376" s="15" t="str">
        <f>IF(AND(B376="4x400", OR(AND(E376='club records'!$N$12, F376&lt;='club records'!$O$12), AND(E376='club records'!$N$13, F376&lt;='club records'!$O$13), AND(E376='club records'!$N$14, F376&lt;='club records'!$O$14), AND(E376='club records'!$N$15, F376&lt;='club records'!$O$15))), "CR", " ")</f>
        <v xml:space="preserve"> </v>
      </c>
      <c r="BE376" s="15" t="str">
        <f>IF(AND(B376="3x800", OR(AND(E376='club records'!$N$16, F376&lt;='club records'!$O$16), AND(E376='club records'!$N$17, F376&lt;='club records'!$O$17), AND(E376='club records'!$N$18, F376&lt;='club records'!$O$18))), "CR", " ")</f>
        <v xml:space="preserve"> </v>
      </c>
      <c r="BF376" s="15" t="str">
        <f>IF(AND(B376="pentathlon", OR(AND(E376='club records'!$N$21, F376&gt;='club records'!$O$21), AND(E376='club records'!$N$22, F376&gt;='club records'!$O$22),AND(E376='club records'!$N$23, F376&gt;='club records'!$O$23),AND(E376='club records'!$N$24, F376&gt;='club records'!$O$24))), "CR", " ")</f>
        <v xml:space="preserve"> </v>
      </c>
      <c r="BG376" s="15" t="str">
        <f>IF(AND(B376="heptathlon", OR(AND(E376='club records'!$N$26, F376&gt;='club records'!$O$26), AND(E376='club records'!$N$27, F376&gt;='club records'!$O$27))), "CR", " ")</f>
        <v xml:space="preserve"> </v>
      </c>
      <c r="BH376" s="15" t="str">
        <f>IF(AND(B376="decathlon", OR(AND(E376='club records'!$N$29, F376&gt;='club records'!$O$29), AND(E376='club records'!$N$30, F376&gt;='club records'!$O$30),AND(E376='club records'!$N$31, F376&gt;='club records'!$O$31))), "CR", " ")</f>
        <v xml:space="preserve"> </v>
      </c>
    </row>
    <row r="377" spans="1:60" ht="14.5" x14ac:dyDescent="0.35">
      <c r="A377" s="1" t="s">
        <v>519</v>
      </c>
      <c r="B377" s="2">
        <v>100</v>
      </c>
      <c r="C377" s="1" t="s">
        <v>147</v>
      </c>
      <c r="D377" s="1" t="s">
        <v>325</v>
      </c>
      <c r="E377" s="19" t="s">
        <v>10</v>
      </c>
      <c r="F377" s="21">
        <v>11.9</v>
      </c>
      <c r="G377" s="27">
        <v>43589</v>
      </c>
      <c r="H377" s="1" t="s">
        <v>313</v>
      </c>
      <c r="I377" s="1" t="s">
        <v>321</v>
      </c>
      <c r="J377" s="15" t="str">
        <f t="shared" si="36"/>
        <v/>
      </c>
      <c r="K377" s="15" t="str">
        <f>IF(AND(B377=100, OR(AND(E377='club records'!$B$6, F377&lt;='club records'!$C$6), AND(E377='club records'!$B$7, F377&lt;='club records'!$C$7), AND(E377='club records'!$B$8, F377&lt;='club records'!$C$8), AND(E377='club records'!$B$9, F377&lt;='club records'!$C$9), AND(E377='club records'!$B$10, F377&lt;='club records'!$C$10))), "CR", " ")</f>
        <v xml:space="preserve"> </v>
      </c>
      <c r="L377" s="15" t="str">
        <f>IF(AND(B377=200, OR(AND(E377='club records'!$B$11, F377&lt;='club records'!$C$11), AND(E377='club records'!$B$12, F377&lt;='club records'!$C$12), AND(E377='club records'!$B$13, F377&lt;='club records'!$C$13), AND(E377='club records'!$B$14, F377&lt;='club records'!$C$14), AND(E377='club records'!$B$15, F377&lt;='club records'!$C$15))), "CR", " ")</f>
        <v xml:space="preserve"> </v>
      </c>
      <c r="M377" s="15" t="str">
        <f>IF(AND(B377=300, OR(AND(E377='club records'!$B$16, F377&lt;='club records'!$C$16), AND(E377='club records'!$B$17, F377&lt;='club records'!$C$17))), "CR", " ")</f>
        <v xml:space="preserve"> </v>
      </c>
      <c r="N377" s="15" t="str">
        <f>IF(AND(B377=400, OR(AND(E377='club records'!$B$18, F377&lt;='club records'!$C$18), AND(E377='club records'!$B$19, F377&lt;='club records'!$C$19), AND(E377='club records'!$B$20, F377&lt;='club records'!$C$20), AND(E377='club records'!$B$21, F377&lt;='club records'!$C$21))), "CR", " ")</f>
        <v xml:space="preserve"> </v>
      </c>
      <c r="O377" s="15" t="str">
        <f>IF(AND(B377=800, OR(AND(E377='club records'!$B$22, F377&lt;='club records'!$C$22), AND(E377='club records'!$B$23, F377&lt;='club records'!$C$23), AND(E377='club records'!$B$24, F377&lt;='club records'!$C$24), AND(E377='club records'!$B$25, F377&lt;='club records'!$C$25), AND(E377='club records'!$B$26, F377&lt;='club records'!$C$26))), "CR", " ")</f>
        <v xml:space="preserve"> </v>
      </c>
      <c r="P377" s="15" t="str">
        <f>IF(AND(B377=1000, OR(AND(E377='club records'!$B$27, F377&lt;='club records'!$C$27), AND(E377='club records'!$B$28, F377&lt;='club records'!$C$28))), "CR", " ")</f>
        <v xml:space="preserve"> </v>
      </c>
      <c r="Q377" s="15" t="str">
        <f>IF(AND(B377=1500, OR(AND(E377='club records'!$B$29, F377&lt;='club records'!$C$29), AND(E377='club records'!$B$30, F377&lt;='club records'!$C$30), AND(E377='club records'!$B$31, F377&lt;='club records'!$C$31), AND(E377='club records'!$B$32, F377&lt;='club records'!$C$32), AND(E377='club records'!$B$33, F377&lt;='club records'!$C$33))), "CR", " ")</f>
        <v xml:space="preserve"> </v>
      </c>
      <c r="R377" s="15" t="str">
        <f>IF(AND(B377="1600 (Mile)",OR(AND(E377='club records'!$B$34,F377&lt;='club records'!$C$34),AND(E377='club records'!$B$35,F377&lt;='club records'!$C$35),AND(E377='club records'!$B$36,F377&lt;='club records'!$C$36),AND(E377='club records'!$B$37,F377&lt;='club records'!$C$37))),"CR"," ")</f>
        <v xml:space="preserve"> </v>
      </c>
      <c r="S377" s="15" t="str">
        <f>IF(AND(B377=3000, OR(AND(E377='club records'!$B$38, F377&lt;='club records'!$C$38), AND(E377='club records'!$B$39, F377&lt;='club records'!$C$39), AND(E377='club records'!$B$40, F377&lt;='club records'!$C$40), AND(E377='club records'!$B$41, F377&lt;='club records'!$C$41))), "CR", " ")</f>
        <v xml:space="preserve"> </v>
      </c>
      <c r="T377" s="15" t="str">
        <f>IF(AND(B377=5000, OR(AND(E377='club records'!$B$42, F377&lt;='club records'!$C$42), AND(E377='club records'!$B$43, F377&lt;='club records'!$C$43))), "CR", " ")</f>
        <v xml:space="preserve"> </v>
      </c>
      <c r="U377" s="14" t="str">
        <f>IF(AND(B377=10000, OR(AND(E377='club records'!$B$44, F377&lt;='club records'!$C$44), AND(E377='club records'!$B$45, F377&lt;='club records'!$C$45))), "CR", " ")</f>
        <v xml:space="preserve"> </v>
      </c>
      <c r="V377" s="14" t="str">
        <f>IF(AND(B377="high jump", OR(AND(E377='club records'!$F$1, F377&gt;='club records'!$G$1), AND(E377='club records'!$F$2, F377&gt;='club records'!$G$2), AND(E377='club records'!$F$3, F377&gt;='club records'!$G$3), AND(E377='club records'!$F$4, F377&gt;='club records'!$G$4), AND(E377='club records'!$F$5, F377&gt;='club records'!$G$5))), "CR", " ")</f>
        <v xml:space="preserve"> </v>
      </c>
      <c r="W377" s="14" t="str">
        <f>IF(AND(B377="long jump", OR(AND(E377='club records'!$F$6, F377&gt;='club records'!$G$6), AND(E377='club records'!$F$7, F377&gt;='club records'!$G$7), AND(E377='club records'!$F$8, F377&gt;='club records'!$G$8), AND(E377='club records'!$F$9, F377&gt;='club records'!$G$9), AND(E377='club records'!$F$10, F377&gt;='club records'!$G$10))), "CR", " ")</f>
        <v xml:space="preserve"> </v>
      </c>
      <c r="X377" s="14" t="str">
        <f>IF(AND(B377="triple jump", OR(AND(E377='club records'!$F$11, F377&gt;='club records'!$G$11), AND(E377='club records'!$F$12, F377&gt;='club records'!$G$12), AND(E377='club records'!$F$13, F377&gt;='club records'!$G$13), AND(E377='club records'!$F$14, F377&gt;='club records'!$G$14), AND(E377='club records'!$F$15, F377&gt;='club records'!$G$15))), "CR", " ")</f>
        <v xml:space="preserve"> </v>
      </c>
      <c r="Y377" s="14" t="str">
        <f>IF(AND(B377="pole vault", OR(AND(E377='club records'!$F$16, F377&gt;='club records'!$G$16), AND(E377='club records'!$F$17, F377&gt;='club records'!$G$17), AND(E377='club records'!$F$18, F377&gt;='club records'!$G$18), AND(E377='club records'!$F$19, F377&gt;='club records'!$G$19), AND(E377='club records'!$F$20, F377&gt;='club records'!$G$20))), "CR", " ")</f>
        <v xml:space="preserve"> </v>
      </c>
      <c r="Z377" s="14" t="str">
        <f>IF(AND(B377="discus 1", E377='club records'!$F$21, F377&gt;='club records'!$G$21), "CR", " ")</f>
        <v xml:space="preserve"> </v>
      </c>
      <c r="AA377" s="14" t="str">
        <f>IF(AND(B377="discus 1.25", E377='club records'!$F$22, F377&gt;='club records'!$G$22), "CR", " ")</f>
        <v xml:space="preserve"> </v>
      </c>
      <c r="AB377" s="14" t="str">
        <f>IF(AND(B377="discus 1.5", E377='club records'!$F$23, F377&gt;='club records'!$G$23), "CR", " ")</f>
        <v xml:space="preserve"> </v>
      </c>
      <c r="AC377" s="14" t="str">
        <f>IF(AND(B377="discus 1.75", E377='club records'!$F$24, F377&gt;='club records'!$G$24), "CR", " ")</f>
        <v xml:space="preserve"> </v>
      </c>
      <c r="AD377" s="14" t="str">
        <f>IF(AND(B377="discus 2", E377='club records'!$F$25, F377&gt;='club records'!$G$25), "CR", " ")</f>
        <v xml:space="preserve"> </v>
      </c>
      <c r="AE377" s="14" t="str">
        <f>IF(AND(B377="hammer 4", E377='club records'!$F$27, F377&gt;='club records'!$G$27), "CR", " ")</f>
        <v xml:space="preserve"> </v>
      </c>
      <c r="AF377" s="14" t="str">
        <f>IF(AND(B377="hammer 5", E377='club records'!$F$28, F377&gt;='club records'!$G$28), "CR", " ")</f>
        <v xml:space="preserve"> </v>
      </c>
      <c r="AG377" s="14" t="str">
        <f>IF(AND(B377="hammer 6", E377='club records'!$F$29, F377&gt;='club records'!$G$29), "CR", " ")</f>
        <v xml:space="preserve"> </v>
      </c>
      <c r="AH377" s="14" t="str">
        <f>IF(AND(B377="hammer 7.26", E377='club records'!$F$30, F377&gt;='club records'!$G$30), "CR", " ")</f>
        <v xml:space="preserve"> </v>
      </c>
      <c r="AI377" s="14" t="str">
        <f>IF(AND(B377="javelin 400", E377='club records'!$F$31, F377&gt;='club records'!$G$31), "CR", " ")</f>
        <v xml:space="preserve"> </v>
      </c>
      <c r="AJ377" s="14" t="str">
        <f>IF(AND(B377="javelin 600", E377='club records'!$F$32, F377&gt;='club records'!$G$32), "CR", " ")</f>
        <v xml:space="preserve"> </v>
      </c>
      <c r="AK377" s="14" t="str">
        <f>IF(AND(B377="javelin 700", E377='club records'!$F$33, F377&gt;='club records'!$G$33), "CR", " ")</f>
        <v xml:space="preserve"> </v>
      </c>
      <c r="AL377" s="14" t="str">
        <f>IF(AND(B377="javelin 800", OR(AND(E377='club records'!$F$34, F377&gt;='club records'!$G$34), AND(E377='club records'!$F$35, F377&gt;='club records'!$G$35))), "CR", " ")</f>
        <v xml:space="preserve"> </v>
      </c>
      <c r="AM377" s="14" t="str">
        <f>IF(AND(B377="shot 3", E377='club records'!$F$36, F377&gt;='club records'!$G$36), "CR", " ")</f>
        <v xml:space="preserve"> </v>
      </c>
      <c r="AN377" s="14" t="str">
        <f>IF(AND(B377="shot 4", E377='club records'!$F$37, F377&gt;='club records'!$G$37), "CR", " ")</f>
        <v xml:space="preserve"> </v>
      </c>
      <c r="AO377" s="14" t="str">
        <f>IF(AND(B377="shot 5", E377='club records'!$F$38, F377&gt;='club records'!$G$38), "CR", " ")</f>
        <v xml:space="preserve"> </v>
      </c>
      <c r="AP377" s="14" t="str">
        <f>IF(AND(B377="shot 6", E377='club records'!$F$39, F377&gt;='club records'!$G$39), "CR", " ")</f>
        <v xml:space="preserve"> </v>
      </c>
      <c r="AQ377" s="14" t="str">
        <f>IF(AND(B377="shot 7.26", E377='club records'!$F$40, F377&gt;='club records'!$G$40), "CR", " ")</f>
        <v xml:space="preserve"> </v>
      </c>
      <c r="AR377" s="14" t="str">
        <f>IF(AND(B377="60H",OR(AND(E377='club records'!$J$1,F377&lt;='club records'!$K$1),AND(E377='club records'!$J$2,F377&lt;='club records'!$K$2),AND(E377='club records'!$J$3,F377&lt;='club records'!$K$3),AND(E377='club records'!$J$4,F377&lt;='club records'!$K$4),AND(E377='club records'!$J$5,F377&lt;='club records'!$K$5))),"CR"," ")</f>
        <v xml:space="preserve"> </v>
      </c>
      <c r="AS377" s="14" t="str">
        <f>IF(AND(B377="75H", AND(E377='club records'!$J$6, F377&lt;='club records'!$K$6)), "CR", " ")</f>
        <v xml:space="preserve"> </v>
      </c>
      <c r="AT377" s="14" t="str">
        <f>IF(AND(B377="80H", AND(E377='club records'!$J$7, F377&lt;='club records'!$K$7)), "CR", " ")</f>
        <v xml:space="preserve"> </v>
      </c>
      <c r="AU377" s="14" t="str">
        <f>IF(AND(B377="100H", AND(E377='club records'!$J$8, F377&lt;='club records'!$K$8)), "CR", " ")</f>
        <v xml:space="preserve"> </v>
      </c>
      <c r="AV377" s="14" t="str">
        <f>IF(AND(B377="110H", OR(AND(E377='club records'!$J$9, F377&lt;='club records'!$K$9), AND(E377='club records'!$J$10, F377&lt;='club records'!$K$10))), "CR", " ")</f>
        <v xml:space="preserve"> </v>
      </c>
      <c r="AW377" s="14" t="str">
        <f>IF(AND(B377="400H", OR(AND(E377='club records'!$J$11, F377&lt;='club records'!$K$11), AND(E377='club records'!$J$12, F377&lt;='club records'!$K$12), AND(E377='club records'!$J$13, F377&lt;='club records'!$K$13), AND(E377='club records'!$J$14, F377&lt;='club records'!$K$14))), "CR", " ")</f>
        <v xml:space="preserve"> </v>
      </c>
      <c r="AX377" s="14" t="str">
        <f>IF(AND(B377="1500SC", AND(E377='club records'!$J$15, F377&lt;='club records'!$K$15)), "CR", " ")</f>
        <v xml:space="preserve"> </v>
      </c>
      <c r="AY377" s="14" t="str">
        <f>IF(AND(B377="2000SC", OR(AND(E377='club records'!$J$17, F377&lt;='club records'!$K$17), AND(E377='club records'!$J$18, F377&lt;='club records'!$K$18))), "CR", " ")</f>
        <v xml:space="preserve"> </v>
      </c>
      <c r="AZ377" s="14" t="str">
        <f>IF(AND(B377="3000SC", OR(AND(E377='club records'!$J$20, F377&lt;='club records'!$K$20), AND(E377='club records'!$J$21, F377&lt;='club records'!$K$21))), "CR", " ")</f>
        <v xml:space="preserve"> </v>
      </c>
      <c r="BA377" s="15" t="str">
        <f>IF(AND(B377="4x100", OR(AND(E377='club records'!$N$1, F377&lt;='club records'!$O$1), AND(E377='club records'!$N$2, F377&lt;='club records'!$O$2), AND(E377='club records'!$N$3, F377&lt;='club records'!$O$3), AND(E377='club records'!$N$4, F377&lt;='club records'!$O$4), AND(E377='club records'!$N$5, F377&lt;='club records'!$O$5))), "CR", " ")</f>
        <v xml:space="preserve"> </v>
      </c>
      <c r="BB377" s="15" t="str">
        <f>IF(AND(B377="4x200", OR(AND(E377='club records'!$N$6, F377&lt;='club records'!$O$6), AND(E377='club records'!$N$7, F377&lt;='club records'!$O$7), AND(E377='club records'!$N$8, F377&lt;='club records'!$O$8), AND(E377='club records'!$N$9, F377&lt;='club records'!$O$9), AND(E377='club records'!$N$10, F377&lt;='club records'!$O$10))), "CR", " ")</f>
        <v xml:space="preserve"> </v>
      </c>
      <c r="BC377" s="15" t="str">
        <f>IF(AND(B377="4x300", AND(E377='club records'!$N$11, F377&lt;='club records'!$O$11)), "CR", " ")</f>
        <v xml:space="preserve"> </v>
      </c>
      <c r="BD377" s="15" t="str">
        <f>IF(AND(B377="4x400", OR(AND(E377='club records'!$N$12, F377&lt;='club records'!$O$12), AND(E377='club records'!$N$13, F377&lt;='club records'!$O$13), AND(E377='club records'!$N$14, F377&lt;='club records'!$O$14), AND(E377='club records'!$N$15, F377&lt;='club records'!$O$15))), "CR", " ")</f>
        <v xml:space="preserve"> </v>
      </c>
      <c r="BE377" s="15" t="str">
        <f>IF(AND(B377="3x800", OR(AND(E377='club records'!$N$16, F377&lt;='club records'!$O$16), AND(E377='club records'!$N$17, F377&lt;='club records'!$O$17), AND(E377='club records'!$N$18, F377&lt;='club records'!$O$18))), "CR", " ")</f>
        <v xml:space="preserve"> </v>
      </c>
      <c r="BF377" s="15" t="str">
        <f>IF(AND(B377="pentathlon", OR(AND(E377='club records'!$N$21, F377&gt;='club records'!$O$21), AND(E377='club records'!$N$22, F377&gt;='club records'!$O$22),AND(E377='club records'!$N$23, F377&gt;='club records'!$O$23),AND(E377='club records'!$N$24, F377&gt;='club records'!$O$24))), "CR", " ")</f>
        <v xml:space="preserve"> </v>
      </c>
      <c r="BG377" s="15" t="str">
        <f>IF(AND(B377="heptathlon", OR(AND(E377='club records'!$N$26, F377&gt;='club records'!$O$26), AND(E377='club records'!$N$27, F377&gt;='club records'!$O$27))), "CR", " ")</f>
        <v xml:space="preserve"> </v>
      </c>
      <c r="BH377" s="15" t="str">
        <f>IF(AND(B377="decathlon", OR(AND(E377='club records'!$N$29, F377&gt;='club records'!$O$29), AND(E377='club records'!$N$30, F377&gt;='club records'!$O$30),AND(E377='club records'!$N$31, F377&gt;='club records'!$O$31))), "CR", " ")</f>
        <v xml:space="preserve"> </v>
      </c>
    </row>
    <row r="378" spans="1:60" ht="14.5" x14ac:dyDescent="0.35">
      <c r="A378" s="1" t="s">
        <v>519</v>
      </c>
      <c r="B378" s="2">
        <v>100</v>
      </c>
      <c r="C378" s="1" t="s">
        <v>68</v>
      </c>
      <c r="D378" s="1" t="s">
        <v>69</v>
      </c>
      <c r="E378" s="19" t="s">
        <v>483</v>
      </c>
      <c r="F378" s="20">
        <v>12.23</v>
      </c>
      <c r="G378" s="27">
        <v>43659</v>
      </c>
      <c r="H378" s="1" t="s">
        <v>313</v>
      </c>
      <c r="I378" s="1" t="s">
        <v>545</v>
      </c>
      <c r="J378" s="15" t="str">
        <f t="shared" si="36"/>
        <v/>
      </c>
      <c r="K378" s="15" t="str">
        <f>IF(AND(B378=100, OR(AND(E378='club records'!$B$6, F378&lt;='club records'!$C$6), AND(E378='club records'!$B$7, F378&lt;='club records'!$C$7), AND(E378='club records'!$B$8, F378&lt;='club records'!$C$8), AND(E378='club records'!$B$9, F378&lt;='club records'!$C$9), AND(E378='club records'!$B$10, F378&lt;='club records'!$C$10))), "CR", " ")</f>
        <v xml:space="preserve"> </v>
      </c>
      <c r="L378" s="15" t="str">
        <f>IF(AND(B378=200, OR(AND(E378='club records'!$B$11, F378&lt;='club records'!$C$11), AND(E378='club records'!$B$12, F378&lt;='club records'!$C$12), AND(E378='club records'!$B$13, F378&lt;='club records'!$C$13), AND(E378='club records'!$B$14, F378&lt;='club records'!$C$14), AND(E378='club records'!$B$15, F378&lt;='club records'!$C$15))), "CR", " ")</f>
        <v xml:space="preserve"> </v>
      </c>
      <c r="M378" s="15" t="str">
        <f>IF(AND(B378=300, OR(AND(E378='club records'!$B$16, F378&lt;='club records'!$C$16), AND(E378='club records'!$B$17, F378&lt;='club records'!$C$17))), "CR", " ")</f>
        <v xml:space="preserve"> </v>
      </c>
      <c r="N378" s="15" t="str">
        <f>IF(AND(B378=400, OR(AND(E378='club records'!$B$18, F378&lt;='club records'!$C$18), AND(E378='club records'!$B$19, F378&lt;='club records'!$C$19), AND(E378='club records'!$B$20, F378&lt;='club records'!$C$20), AND(E378='club records'!$B$21, F378&lt;='club records'!$C$21))), "CR", " ")</f>
        <v xml:space="preserve"> </v>
      </c>
      <c r="O378" s="15" t="str">
        <f>IF(AND(B378=800, OR(AND(E378='club records'!$B$22, F378&lt;='club records'!$C$22), AND(E378='club records'!$B$23, F378&lt;='club records'!$C$23), AND(E378='club records'!$B$24, F378&lt;='club records'!$C$24), AND(E378='club records'!$B$25, F378&lt;='club records'!$C$25), AND(E378='club records'!$B$26, F378&lt;='club records'!$C$26))), "CR", " ")</f>
        <v xml:space="preserve"> </v>
      </c>
      <c r="P378" s="15" t="str">
        <f>IF(AND(B378=1000, OR(AND(E378='club records'!$B$27, F378&lt;='club records'!$C$27), AND(E378='club records'!$B$28, F378&lt;='club records'!$C$28))), "CR", " ")</f>
        <v xml:space="preserve"> </v>
      </c>
      <c r="Q378" s="15" t="str">
        <f>IF(AND(B378=1500, OR(AND(E378='club records'!$B$29, F378&lt;='club records'!$C$29), AND(E378='club records'!$B$30, F378&lt;='club records'!$C$30), AND(E378='club records'!$B$31, F378&lt;='club records'!$C$31), AND(E378='club records'!$B$32, F378&lt;='club records'!$C$32), AND(E378='club records'!$B$33, F378&lt;='club records'!$C$33))), "CR", " ")</f>
        <v xml:space="preserve"> </v>
      </c>
      <c r="R378" s="15" t="str">
        <f>IF(AND(B378="1600 (Mile)",OR(AND(E378='club records'!$B$34,F378&lt;='club records'!$C$34),AND(E378='club records'!$B$35,F378&lt;='club records'!$C$35),AND(E378='club records'!$B$36,F378&lt;='club records'!$C$36),AND(E378='club records'!$B$37,F378&lt;='club records'!$C$37))),"CR"," ")</f>
        <v xml:space="preserve"> </v>
      </c>
      <c r="S378" s="15" t="str">
        <f>IF(AND(B378=3000, OR(AND(E378='club records'!$B$38, F378&lt;='club records'!$C$38), AND(E378='club records'!$B$39, F378&lt;='club records'!$C$39), AND(E378='club records'!$B$40, F378&lt;='club records'!$C$40), AND(E378='club records'!$B$41, F378&lt;='club records'!$C$41))), "CR", " ")</f>
        <v xml:space="preserve"> </v>
      </c>
      <c r="T378" s="15" t="str">
        <f>IF(AND(B378=5000, OR(AND(E378='club records'!$B$42, F378&lt;='club records'!$C$42), AND(E378='club records'!$B$43, F378&lt;='club records'!$C$43))), "CR", " ")</f>
        <v xml:space="preserve"> </v>
      </c>
      <c r="U378" s="14" t="str">
        <f>IF(AND(B378=10000, OR(AND(E378='club records'!$B$44, F378&lt;='club records'!$C$44), AND(E378='club records'!$B$45, F378&lt;='club records'!$C$45))), "CR", " ")</f>
        <v xml:space="preserve"> </v>
      </c>
      <c r="V378" s="14" t="str">
        <f>IF(AND(B378="high jump", OR(AND(E378='club records'!$F$1, F378&gt;='club records'!$G$1), AND(E378='club records'!$F$2, F378&gt;='club records'!$G$2), AND(E378='club records'!$F$3, F378&gt;='club records'!$G$3), AND(E378='club records'!$F$4, F378&gt;='club records'!$G$4), AND(E378='club records'!$F$5, F378&gt;='club records'!$G$5))), "CR", " ")</f>
        <v xml:space="preserve"> </v>
      </c>
      <c r="W378" s="14" t="str">
        <f>IF(AND(B378="long jump", OR(AND(E378='club records'!$F$6, F378&gt;='club records'!$G$6), AND(E378='club records'!$F$7, F378&gt;='club records'!$G$7), AND(E378='club records'!$F$8, F378&gt;='club records'!$G$8), AND(E378='club records'!$F$9, F378&gt;='club records'!$G$9), AND(E378='club records'!$F$10, F378&gt;='club records'!$G$10))), "CR", " ")</f>
        <v xml:space="preserve"> </v>
      </c>
      <c r="X378" s="14" t="str">
        <f>IF(AND(B378="triple jump", OR(AND(E378='club records'!$F$11, F378&gt;='club records'!$G$11), AND(E378='club records'!$F$12, F378&gt;='club records'!$G$12), AND(E378='club records'!$F$13, F378&gt;='club records'!$G$13), AND(E378='club records'!$F$14, F378&gt;='club records'!$G$14), AND(E378='club records'!$F$15, F378&gt;='club records'!$G$15))), "CR", " ")</f>
        <v xml:space="preserve"> </v>
      </c>
      <c r="Y378" s="14" t="str">
        <f>IF(AND(B378="pole vault", OR(AND(E378='club records'!$F$16, F378&gt;='club records'!$G$16), AND(E378='club records'!$F$17, F378&gt;='club records'!$G$17), AND(E378='club records'!$F$18, F378&gt;='club records'!$G$18), AND(E378='club records'!$F$19, F378&gt;='club records'!$G$19), AND(E378='club records'!$F$20, F378&gt;='club records'!$G$20))), "CR", " ")</f>
        <v xml:space="preserve"> </v>
      </c>
      <c r="Z378" s="14" t="str">
        <f>IF(AND(B378="discus 1", E378='club records'!$F$21, F378&gt;='club records'!$G$21), "CR", " ")</f>
        <v xml:space="preserve"> </v>
      </c>
      <c r="AA378" s="14" t="str">
        <f>IF(AND(B378="discus 1.25", E378='club records'!$F$22, F378&gt;='club records'!$G$22), "CR", " ")</f>
        <v xml:space="preserve"> </v>
      </c>
      <c r="AB378" s="14" t="str">
        <f>IF(AND(B378="discus 1.5", E378='club records'!$F$23, F378&gt;='club records'!$G$23), "CR", " ")</f>
        <v xml:space="preserve"> </v>
      </c>
      <c r="AC378" s="14" t="str">
        <f>IF(AND(B378="discus 1.75", E378='club records'!$F$24, F378&gt;='club records'!$G$24), "CR", " ")</f>
        <v xml:space="preserve"> </v>
      </c>
      <c r="AD378" s="14" t="str">
        <f>IF(AND(B378="discus 2", E378='club records'!$F$25, F378&gt;='club records'!$G$25), "CR", " ")</f>
        <v xml:space="preserve"> </v>
      </c>
      <c r="AE378" s="14" t="str">
        <f>IF(AND(B378="hammer 4", E378='club records'!$F$27, F378&gt;='club records'!$G$27), "CR", " ")</f>
        <v xml:space="preserve"> </v>
      </c>
      <c r="AF378" s="14" t="str">
        <f>IF(AND(B378="hammer 5", E378='club records'!$F$28, F378&gt;='club records'!$G$28), "CR", " ")</f>
        <v xml:space="preserve"> </v>
      </c>
      <c r="AG378" s="14" t="str">
        <f>IF(AND(B378="hammer 6", E378='club records'!$F$29, F378&gt;='club records'!$G$29), "CR", " ")</f>
        <v xml:space="preserve"> </v>
      </c>
      <c r="AH378" s="14" t="str">
        <f>IF(AND(B378="hammer 7.26", E378='club records'!$F$30, F378&gt;='club records'!$G$30), "CR", " ")</f>
        <v xml:space="preserve"> </v>
      </c>
      <c r="AI378" s="14" t="str">
        <f>IF(AND(B378="javelin 400", E378='club records'!$F$31, F378&gt;='club records'!$G$31), "CR", " ")</f>
        <v xml:space="preserve"> </v>
      </c>
      <c r="AJ378" s="14" t="str">
        <f>IF(AND(B378="javelin 600", E378='club records'!$F$32, F378&gt;='club records'!$G$32), "CR", " ")</f>
        <v xml:space="preserve"> </v>
      </c>
      <c r="AK378" s="14" t="str">
        <f>IF(AND(B378="javelin 700", E378='club records'!$F$33, F378&gt;='club records'!$G$33), "CR", " ")</f>
        <v xml:space="preserve"> </v>
      </c>
      <c r="AL378" s="14" t="str">
        <f>IF(AND(B378="javelin 800", OR(AND(E378='club records'!$F$34, F378&gt;='club records'!$G$34), AND(E378='club records'!$F$35, F378&gt;='club records'!$G$35))), "CR", " ")</f>
        <v xml:space="preserve"> </v>
      </c>
      <c r="AM378" s="14" t="str">
        <f>IF(AND(B378="shot 3", E378='club records'!$F$36, F378&gt;='club records'!$G$36), "CR", " ")</f>
        <v xml:space="preserve"> </v>
      </c>
      <c r="AN378" s="14" t="str">
        <f>IF(AND(B378="shot 4", E378='club records'!$F$37, F378&gt;='club records'!$G$37), "CR", " ")</f>
        <v xml:space="preserve"> </v>
      </c>
      <c r="AO378" s="14" t="str">
        <f>IF(AND(B378="shot 5", E378='club records'!$F$38, F378&gt;='club records'!$G$38), "CR", " ")</f>
        <v xml:space="preserve"> </v>
      </c>
      <c r="AP378" s="14" t="str">
        <f>IF(AND(B378="shot 6", E378='club records'!$F$39, F378&gt;='club records'!$G$39), "CR", " ")</f>
        <v xml:space="preserve"> </v>
      </c>
      <c r="AQ378" s="14" t="str">
        <f>IF(AND(B378="shot 7.26", E378='club records'!$F$40, F378&gt;='club records'!$G$40), "CR", " ")</f>
        <v xml:space="preserve"> </v>
      </c>
      <c r="AR378" s="14" t="str">
        <f>IF(AND(B378="60H",OR(AND(E378='club records'!$J$1,F378&lt;='club records'!$K$1),AND(E378='club records'!$J$2,F378&lt;='club records'!$K$2),AND(E378='club records'!$J$3,F378&lt;='club records'!$K$3),AND(E378='club records'!$J$4,F378&lt;='club records'!$K$4),AND(E378='club records'!$J$5,F378&lt;='club records'!$K$5))),"CR"," ")</f>
        <v xml:space="preserve"> </v>
      </c>
      <c r="AS378" s="14" t="str">
        <f>IF(AND(B378="75H", AND(E378='club records'!$J$6, F378&lt;='club records'!$K$6)), "CR", " ")</f>
        <v xml:space="preserve"> </v>
      </c>
      <c r="AT378" s="14" t="str">
        <f>IF(AND(B378="80H", AND(E378='club records'!$J$7, F378&lt;='club records'!$K$7)), "CR", " ")</f>
        <v xml:space="preserve"> </v>
      </c>
      <c r="AU378" s="14" t="str">
        <f>IF(AND(B378="100H", AND(E378='club records'!$J$8, F378&lt;='club records'!$K$8)), "CR", " ")</f>
        <v xml:space="preserve"> </v>
      </c>
      <c r="AV378" s="14" t="str">
        <f>IF(AND(B378="110H", OR(AND(E378='club records'!$J$9, F378&lt;='club records'!$K$9), AND(E378='club records'!$J$10, F378&lt;='club records'!$K$10))), "CR", " ")</f>
        <v xml:space="preserve"> </v>
      </c>
      <c r="AW378" s="14" t="str">
        <f>IF(AND(B378="400H", OR(AND(E378='club records'!$J$11, F378&lt;='club records'!$K$11), AND(E378='club records'!$J$12, F378&lt;='club records'!$K$12), AND(E378='club records'!$J$13, F378&lt;='club records'!$K$13), AND(E378='club records'!$J$14, F378&lt;='club records'!$K$14))), "CR", " ")</f>
        <v xml:space="preserve"> </v>
      </c>
      <c r="AX378" s="14" t="str">
        <f>IF(AND(B378="1500SC", AND(E378='club records'!$J$15, F378&lt;='club records'!$K$15)), "CR", " ")</f>
        <v xml:space="preserve"> </v>
      </c>
      <c r="AY378" s="14" t="str">
        <f>IF(AND(B378="2000SC", OR(AND(E378='club records'!$J$17, F378&lt;='club records'!$K$17), AND(E378='club records'!$J$18, F378&lt;='club records'!$K$18))), "CR", " ")</f>
        <v xml:space="preserve"> </v>
      </c>
      <c r="AZ378" s="14" t="str">
        <f>IF(AND(B378="3000SC", OR(AND(E378='club records'!$J$20, F378&lt;='club records'!$K$20), AND(E378='club records'!$J$21, F378&lt;='club records'!$K$21))), "CR", " ")</f>
        <v xml:space="preserve"> </v>
      </c>
      <c r="BA378" s="15" t="str">
        <f>IF(AND(B378="4x100", OR(AND(E378='club records'!$N$1, F378&lt;='club records'!$O$1), AND(E378='club records'!$N$2, F378&lt;='club records'!$O$2), AND(E378='club records'!$N$3, F378&lt;='club records'!$O$3), AND(E378='club records'!$N$4, F378&lt;='club records'!$O$4), AND(E378='club records'!$N$5, F378&lt;='club records'!$O$5))), "CR", " ")</f>
        <v xml:space="preserve"> </v>
      </c>
      <c r="BB378" s="15" t="str">
        <f>IF(AND(B378="4x200", OR(AND(E378='club records'!$N$6, F378&lt;='club records'!$O$6), AND(E378='club records'!$N$7, F378&lt;='club records'!$O$7), AND(E378='club records'!$N$8, F378&lt;='club records'!$O$8), AND(E378='club records'!$N$9, F378&lt;='club records'!$O$9), AND(E378='club records'!$N$10, F378&lt;='club records'!$O$10))), "CR", " ")</f>
        <v xml:space="preserve"> </v>
      </c>
      <c r="BC378" s="15" t="str">
        <f>IF(AND(B378="4x300", AND(E378='club records'!$N$11, F378&lt;='club records'!$O$11)), "CR", " ")</f>
        <v xml:space="preserve"> </v>
      </c>
      <c r="BD378" s="15" t="str">
        <f>IF(AND(B378="4x400", OR(AND(E378='club records'!$N$12, F378&lt;='club records'!$O$12), AND(E378='club records'!$N$13, F378&lt;='club records'!$O$13), AND(E378='club records'!$N$14, F378&lt;='club records'!$O$14), AND(E378='club records'!$N$15, F378&lt;='club records'!$O$15))), "CR", " ")</f>
        <v xml:space="preserve"> </v>
      </c>
      <c r="BE378" s="15" t="str">
        <f>IF(AND(B378="3x800", OR(AND(E378='club records'!$N$16, F378&lt;='club records'!$O$16), AND(E378='club records'!$N$17, F378&lt;='club records'!$O$17), AND(E378='club records'!$N$18, F378&lt;='club records'!$O$18))), "CR", " ")</f>
        <v xml:space="preserve"> </v>
      </c>
      <c r="BF378" s="15" t="str">
        <f>IF(AND(B378="pentathlon", OR(AND(E378='club records'!$N$21, F378&gt;='club records'!$O$21), AND(E378='club records'!$N$22, F378&gt;='club records'!$O$22),AND(E378='club records'!$N$23, F378&gt;='club records'!$O$23),AND(E378='club records'!$N$24, F378&gt;='club records'!$O$24))), "CR", " ")</f>
        <v xml:space="preserve"> </v>
      </c>
      <c r="BG378" s="15" t="str">
        <f>IF(AND(B378="heptathlon", OR(AND(E378='club records'!$N$26, F378&gt;='club records'!$O$26), AND(E378='club records'!$N$27, F378&gt;='club records'!$O$27))), "CR", " ")</f>
        <v xml:space="preserve"> </v>
      </c>
      <c r="BH378" s="15" t="str">
        <f>IF(AND(B378="decathlon", OR(AND(E378='club records'!$N$29, F378&gt;='club records'!$O$29), AND(E378='club records'!$N$30, F378&gt;='club records'!$O$30),AND(E378='club records'!$N$31, F378&gt;='club records'!$O$31))), "CR", " ")</f>
        <v xml:space="preserve"> </v>
      </c>
    </row>
    <row r="379" spans="1:60" ht="14.5" x14ac:dyDescent="0.35">
      <c r="A379" s="1" t="s">
        <v>519</v>
      </c>
      <c r="B379" s="2">
        <v>100</v>
      </c>
      <c r="C379" s="1" t="s">
        <v>57</v>
      </c>
      <c r="D379" s="1" t="s">
        <v>58</v>
      </c>
      <c r="E379" s="19" t="s">
        <v>10</v>
      </c>
      <c r="F379" s="20">
        <v>12.27</v>
      </c>
      <c r="G379" s="27">
        <v>43667</v>
      </c>
      <c r="H379" s="1" t="s">
        <v>384</v>
      </c>
      <c r="I379" s="1" t="s">
        <v>493</v>
      </c>
      <c r="J379" s="15" t="str">
        <f t="shared" si="36"/>
        <v/>
      </c>
      <c r="K379" s="15" t="str">
        <f>IF(AND(B379=100, OR(AND(E379='club records'!$B$6, F379&lt;='club records'!$C$6), AND(E379='club records'!$B$7, F379&lt;='club records'!$C$7), AND(E379='club records'!$B$8, F379&lt;='club records'!$C$8), AND(E379='club records'!$B$9, F379&lt;='club records'!$C$9), AND(E379='club records'!$B$10, F379&lt;='club records'!$C$10))), "CR", " ")</f>
        <v xml:space="preserve"> </v>
      </c>
      <c r="L379" s="15" t="str">
        <f>IF(AND(B379=200, OR(AND(E379='club records'!$B$11, F379&lt;='club records'!$C$11), AND(E379='club records'!$B$12, F379&lt;='club records'!$C$12), AND(E379='club records'!$B$13, F379&lt;='club records'!$C$13), AND(E379='club records'!$B$14, F379&lt;='club records'!$C$14), AND(E379='club records'!$B$15, F379&lt;='club records'!$C$15))), "CR", " ")</f>
        <v xml:space="preserve"> </v>
      </c>
      <c r="M379" s="15" t="str">
        <f>IF(AND(B379=300, OR(AND(E379='club records'!$B$16, F379&lt;='club records'!$C$16), AND(E379='club records'!$B$17, F379&lt;='club records'!$C$17))), "CR", " ")</f>
        <v xml:space="preserve"> </v>
      </c>
      <c r="N379" s="15" t="str">
        <f>IF(AND(B379=400, OR(AND(E379='club records'!$B$18, F379&lt;='club records'!$C$18), AND(E379='club records'!$B$19, F379&lt;='club records'!$C$19), AND(E379='club records'!$B$20, F379&lt;='club records'!$C$20), AND(E379='club records'!$B$21, F379&lt;='club records'!$C$21))), "CR", " ")</f>
        <v xml:space="preserve"> </v>
      </c>
      <c r="O379" s="15" t="str">
        <f>IF(AND(B379=800, OR(AND(E379='club records'!$B$22, F379&lt;='club records'!$C$22), AND(E379='club records'!$B$23, F379&lt;='club records'!$C$23), AND(E379='club records'!$B$24, F379&lt;='club records'!$C$24), AND(E379='club records'!$B$25, F379&lt;='club records'!$C$25), AND(E379='club records'!$B$26, F379&lt;='club records'!$C$26))), "CR", " ")</f>
        <v xml:space="preserve"> </v>
      </c>
      <c r="P379" s="15" t="str">
        <f>IF(AND(B379=1000, OR(AND(E379='club records'!$B$27, F379&lt;='club records'!$C$27), AND(E379='club records'!$B$28, F379&lt;='club records'!$C$28))), "CR", " ")</f>
        <v xml:space="preserve"> </v>
      </c>
      <c r="Q379" s="15" t="str">
        <f>IF(AND(B379=1500, OR(AND(E379='club records'!$B$29, F379&lt;='club records'!$C$29), AND(E379='club records'!$B$30, F379&lt;='club records'!$C$30), AND(E379='club records'!$B$31, F379&lt;='club records'!$C$31), AND(E379='club records'!$B$32, F379&lt;='club records'!$C$32), AND(E379='club records'!$B$33, F379&lt;='club records'!$C$33))), "CR", " ")</f>
        <v xml:space="preserve"> </v>
      </c>
      <c r="R379" s="15" t="str">
        <f>IF(AND(B379="1600 (Mile)",OR(AND(E379='club records'!$B$34,F379&lt;='club records'!$C$34),AND(E379='club records'!$B$35,F379&lt;='club records'!$C$35),AND(E379='club records'!$B$36,F379&lt;='club records'!$C$36),AND(E379='club records'!$B$37,F379&lt;='club records'!$C$37))),"CR"," ")</f>
        <v xml:space="preserve"> </v>
      </c>
      <c r="S379" s="15" t="str">
        <f>IF(AND(B379=3000, OR(AND(E379='club records'!$B$38, F379&lt;='club records'!$C$38), AND(E379='club records'!$B$39, F379&lt;='club records'!$C$39), AND(E379='club records'!$B$40, F379&lt;='club records'!$C$40), AND(E379='club records'!$B$41, F379&lt;='club records'!$C$41))), "CR", " ")</f>
        <v xml:space="preserve"> </v>
      </c>
      <c r="T379" s="15" t="str">
        <f>IF(AND(B379=5000, OR(AND(E379='club records'!$B$42, F379&lt;='club records'!$C$42), AND(E379='club records'!$B$43, F379&lt;='club records'!$C$43))), "CR", " ")</f>
        <v xml:space="preserve"> </v>
      </c>
      <c r="U379" s="14" t="str">
        <f>IF(AND(B379=10000, OR(AND(E379='club records'!$B$44, F379&lt;='club records'!$C$44), AND(E379='club records'!$B$45, F379&lt;='club records'!$C$45))), "CR", " ")</f>
        <v xml:space="preserve"> </v>
      </c>
      <c r="V379" s="14" t="str">
        <f>IF(AND(B379="high jump", OR(AND(E379='club records'!$F$1, F379&gt;='club records'!$G$1), AND(E379='club records'!$F$2, F379&gt;='club records'!$G$2), AND(E379='club records'!$F$3, F379&gt;='club records'!$G$3), AND(E379='club records'!$F$4, F379&gt;='club records'!$G$4), AND(E379='club records'!$F$5, F379&gt;='club records'!$G$5))), "CR", " ")</f>
        <v xml:space="preserve"> </v>
      </c>
      <c r="W379" s="14" t="str">
        <f>IF(AND(B379="long jump", OR(AND(E379='club records'!$F$6, F379&gt;='club records'!$G$6), AND(E379='club records'!$F$7, F379&gt;='club records'!$G$7), AND(E379='club records'!$F$8, F379&gt;='club records'!$G$8), AND(E379='club records'!$F$9, F379&gt;='club records'!$G$9), AND(E379='club records'!$F$10, F379&gt;='club records'!$G$10))), "CR", " ")</f>
        <v xml:space="preserve"> </v>
      </c>
      <c r="X379" s="14" t="str">
        <f>IF(AND(B379="triple jump", OR(AND(E379='club records'!$F$11, F379&gt;='club records'!$G$11), AND(E379='club records'!$F$12, F379&gt;='club records'!$G$12), AND(E379='club records'!$F$13, F379&gt;='club records'!$G$13), AND(E379='club records'!$F$14, F379&gt;='club records'!$G$14), AND(E379='club records'!$F$15, F379&gt;='club records'!$G$15))), "CR", " ")</f>
        <v xml:space="preserve"> </v>
      </c>
      <c r="Y379" s="14" t="str">
        <f>IF(AND(B379="pole vault", OR(AND(E379='club records'!$F$16, F379&gt;='club records'!$G$16), AND(E379='club records'!$F$17, F379&gt;='club records'!$G$17), AND(E379='club records'!$F$18, F379&gt;='club records'!$G$18), AND(E379='club records'!$F$19, F379&gt;='club records'!$G$19), AND(E379='club records'!$F$20, F379&gt;='club records'!$G$20))), "CR", " ")</f>
        <v xml:space="preserve"> </v>
      </c>
      <c r="Z379" s="14" t="str">
        <f>IF(AND(B379="discus 1", E379='club records'!$F$21, F379&gt;='club records'!$G$21), "CR", " ")</f>
        <v xml:space="preserve"> </v>
      </c>
      <c r="AA379" s="14" t="str">
        <f>IF(AND(B379="discus 1.25", E379='club records'!$F$22, F379&gt;='club records'!$G$22), "CR", " ")</f>
        <v xml:space="preserve"> </v>
      </c>
      <c r="AB379" s="14" t="str">
        <f>IF(AND(B379="discus 1.5", E379='club records'!$F$23, F379&gt;='club records'!$G$23), "CR", " ")</f>
        <v xml:space="preserve"> </v>
      </c>
      <c r="AC379" s="14" t="str">
        <f>IF(AND(B379="discus 1.75", E379='club records'!$F$24, F379&gt;='club records'!$G$24), "CR", " ")</f>
        <v xml:space="preserve"> </v>
      </c>
      <c r="AD379" s="14" t="str">
        <f>IF(AND(B379="discus 2", E379='club records'!$F$25, F379&gt;='club records'!$G$25), "CR", " ")</f>
        <v xml:space="preserve"> </v>
      </c>
      <c r="AE379" s="14" t="str">
        <f>IF(AND(B379="hammer 4", E379='club records'!$F$27, F379&gt;='club records'!$G$27), "CR", " ")</f>
        <v xml:space="preserve"> </v>
      </c>
      <c r="AF379" s="14" t="str">
        <f>IF(AND(B379="hammer 5", E379='club records'!$F$28, F379&gt;='club records'!$G$28), "CR", " ")</f>
        <v xml:space="preserve"> </v>
      </c>
      <c r="AG379" s="14" t="str">
        <f>IF(AND(B379="hammer 6", E379='club records'!$F$29, F379&gt;='club records'!$G$29), "CR", " ")</f>
        <v xml:space="preserve"> </v>
      </c>
      <c r="AH379" s="14" t="str">
        <f>IF(AND(B379="hammer 7.26", E379='club records'!$F$30, F379&gt;='club records'!$G$30), "CR", " ")</f>
        <v xml:space="preserve"> </v>
      </c>
      <c r="AI379" s="14" t="str">
        <f>IF(AND(B379="javelin 400", E379='club records'!$F$31, F379&gt;='club records'!$G$31), "CR", " ")</f>
        <v xml:space="preserve"> </v>
      </c>
      <c r="AJ379" s="14" t="str">
        <f>IF(AND(B379="javelin 600", E379='club records'!$F$32, F379&gt;='club records'!$G$32), "CR", " ")</f>
        <v xml:space="preserve"> </v>
      </c>
      <c r="AK379" s="14" t="str">
        <f>IF(AND(B379="javelin 700", E379='club records'!$F$33, F379&gt;='club records'!$G$33), "CR", " ")</f>
        <v xml:space="preserve"> </v>
      </c>
      <c r="AL379" s="14" t="str">
        <f>IF(AND(B379="javelin 800", OR(AND(E379='club records'!$F$34, F379&gt;='club records'!$G$34), AND(E379='club records'!$F$35, F379&gt;='club records'!$G$35))), "CR", " ")</f>
        <v xml:space="preserve"> </v>
      </c>
      <c r="AM379" s="14" t="str">
        <f>IF(AND(B379="shot 3", E379='club records'!$F$36, F379&gt;='club records'!$G$36), "CR", " ")</f>
        <v xml:space="preserve"> </v>
      </c>
      <c r="AN379" s="14" t="str">
        <f>IF(AND(B379="shot 4", E379='club records'!$F$37, F379&gt;='club records'!$G$37), "CR", " ")</f>
        <v xml:space="preserve"> </v>
      </c>
      <c r="AO379" s="14" t="str">
        <f>IF(AND(B379="shot 5", E379='club records'!$F$38, F379&gt;='club records'!$G$38), "CR", " ")</f>
        <v xml:space="preserve"> </v>
      </c>
      <c r="AP379" s="14" t="str">
        <f>IF(AND(B379="shot 6", E379='club records'!$F$39, F379&gt;='club records'!$G$39), "CR", " ")</f>
        <v xml:space="preserve"> </v>
      </c>
      <c r="AQ379" s="14" t="str">
        <f>IF(AND(B379="shot 7.26", E379='club records'!$F$40, F379&gt;='club records'!$G$40), "CR", " ")</f>
        <v xml:space="preserve"> </v>
      </c>
      <c r="AR379" s="14" t="str">
        <f>IF(AND(B379="60H",OR(AND(E379='club records'!$J$1,F379&lt;='club records'!$K$1),AND(E379='club records'!$J$2,F379&lt;='club records'!$K$2),AND(E379='club records'!$J$3,F379&lt;='club records'!$K$3),AND(E379='club records'!$J$4,F379&lt;='club records'!$K$4),AND(E379='club records'!$J$5,F379&lt;='club records'!$K$5))),"CR"," ")</f>
        <v xml:space="preserve"> </v>
      </c>
      <c r="AS379" s="14" t="str">
        <f>IF(AND(B379="75H", AND(E379='club records'!$J$6, F379&lt;='club records'!$K$6)), "CR", " ")</f>
        <v xml:space="preserve"> </v>
      </c>
      <c r="AT379" s="14" t="str">
        <f>IF(AND(B379="80H", AND(E379='club records'!$J$7, F379&lt;='club records'!$K$7)), "CR", " ")</f>
        <v xml:space="preserve"> </v>
      </c>
      <c r="AU379" s="14" t="str">
        <f>IF(AND(B379="100H", AND(E379='club records'!$J$8, F379&lt;='club records'!$K$8)), "CR", " ")</f>
        <v xml:space="preserve"> </v>
      </c>
      <c r="AV379" s="14" t="str">
        <f>IF(AND(B379="110H", OR(AND(E379='club records'!$J$9, F379&lt;='club records'!$K$9), AND(E379='club records'!$J$10, F379&lt;='club records'!$K$10))), "CR", " ")</f>
        <v xml:space="preserve"> </v>
      </c>
      <c r="AW379" s="14" t="str">
        <f>IF(AND(B379="400H", OR(AND(E379='club records'!$J$11, F379&lt;='club records'!$K$11), AND(E379='club records'!$J$12, F379&lt;='club records'!$K$12), AND(E379='club records'!$J$13, F379&lt;='club records'!$K$13), AND(E379='club records'!$J$14, F379&lt;='club records'!$K$14))), "CR", " ")</f>
        <v xml:space="preserve"> </v>
      </c>
      <c r="AX379" s="14" t="str">
        <f>IF(AND(B379="1500SC", AND(E379='club records'!$J$15, F379&lt;='club records'!$K$15)), "CR", " ")</f>
        <v xml:space="preserve"> </v>
      </c>
      <c r="AY379" s="14" t="str">
        <f>IF(AND(B379="2000SC", OR(AND(E379='club records'!$J$17, F379&lt;='club records'!$K$17), AND(E379='club records'!$J$18, F379&lt;='club records'!$K$18))), "CR", " ")</f>
        <v xml:space="preserve"> </v>
      </c>
      <c r="AZ379" s="14" t="str">
        <f>IF(AND(B379="3000SC", OR(AND(E379='club records'!$J$20, F379&lt;='club records'!$K$20), AND(E379='club records'!$J$21, F379&lt;='club records'!$K$21))), "CR", " ")</f>
        <v xml:space="preserve"> </v>
      </c>
      <c r="BA379" s="15" t="str">
        <f>IF(AND(B379="4x100", OR(AND(E379='club records'!$N$1, F379&lt;='club records'!$O$1), AND(E379='club records'!$N$2, F379&lt;='club records'!$O$2), AND(E379='club records'!$N$3, F379&lt;='club records'!$O$3), AND(E379='club records'!$N$4, F379&lt;='club records'!$O$4), AND(E379='club records'!$N$5, F379&lt;='club records'!$O$5))), "CR", " ")</f>
        <v xml:space="preserve"> </v>
      </c>
      <c r="BB379" s="15" t="str">
        <f>IF(AND(B379="4x200", OR(AND(E379='club records'!$N$6, F379&lt;='club records'!$O$6), AND(E379='club records'!$N$7, F379&lt;='club records'!$O$7), AND(E379='club records'!$N$8, F379&lt;='club records'!$O$8), AND(E379='club records'!$N$9, F379&lt;='club records'!$O$9), AND(E379='club records'!$N$10, F379&lt;='club records'!$O$10))), "CR", " ")</f>
        <v xml:space="preserve"> </v>
      </c>
      <c r="BC379" s="15" t="str">
        <f>IF(AND(B379="4x300", AND(E379='club records'!$N$11, F379&lt;='club records'!$O$11)), "CR", " ")</f>
        <v xml:space="preserve"> </v>
      </c>
      <c r="BD379" s="15" t="str">
        <f>IF(AND(B379="4x400", OR(AND(E379='club records'!$N$12, F379&lt;='club records'!$O$12), AND(E379='club records'!$N$13, F379&lt;='club records'!$O$13), AND(E379='club records'!$N$14, F379&lt;='club records'!$O$14), AND(E379='club records'!$N$15, F379&lt;='club records'!$O$15))), "CR", " ")</f>
        <v xml:space="preserve"> </v>
      </c>
      <c r="BE379" s="15" t="str">
        <f>IF(AND(B379="3x800", OR(AND(E379='club records'!$N$16, F379&lt;='club records'!$O$16), AND(E379='club records'!$N$17, F379&lt;='club records'!$O$17), AND(E379='club records'!$N$18, F379&lt;='club records'!$O$18))), "CR", " ")</f>
        <v xml:space="preserve"> </v>
      </c>
      <c r="BF379" s="15" t="str">
        <f>IF(AND(B379="pentathlon", OR(AND(E379='club records'!$N$21, F379&gt;='club records'!$O$21), AND(E379='club records'!$N$22, F379&gt;='club records'!$O$22),AND(E379='club records'!$N$23, F379&gt;='club records'!$O$23),AND(E379='club records'!$N$24, F379&gt;='club records'!$O$24))), "CR", " ")</f>
        <v xml:space="preserve"> </v>
      </c>
      <c r="BG379" s="15" t="str">
        <f>IF(AND(B379="heptathlon", OR(AND(E379='club records'!$N$26, F379&gt;='club records'!$O$26), AND(E379='club records'!$N$27, F379&gt;='club records'!$O$27))), "CR", " ")</f>
        <v xml:space="preserve"> </v>
      </c>
      <c r="BH379" s="15" t="str">
        <f>IF(AND(B379="decathlon", OR(AND(E379='club records'!$N$29, F379&gt;='club records'!$O$29), AND(E379='club records'!$N$30, F379&gt;='club records'!$O$30),AND(E379='club records'!$N$31, F379&gt;='club records'!$O$31))), "CR", " ")</f>
        <v xml:space="preserve"> </v>
      </c>
    </row>
    <row r="380" spans="1:60" ht="14.5" x14ac:dyDescent="0.35">
      <c r="A380" s="1" t="s">
        <v>519</v>
      </c>
      <c r="B380" s="2">
        <v>100</v>
      </c>
      <c r="C380" s="1" t="s">
        <v>121</v>
      </c>
      <c r="D380" s="1" t="s">
        <v>464</v>
      </c>
      <c r="E380" s="19" t="s">
        <v>10</v>
      </c>
      <c r="F380" s="20">
        <v>12.35</v>
      </c>
      <c r="G380" s="27">
        <v>43644</v>
      </c>
      <c r="H380" s="1" t="s">
        <v>248</v>
      </c>
      <c r="I380" s="1" t="s">
        <v>305</v>
      </c>
      <c r="J380" s="15" t="str">
        <f t="shared" si="36"/>
        <v/>
      </c>
      <c r="K380" s="15" t="str">
        <f>IF(AND(B380=100, OR(AND(E380='club records'!$B$6, F380&lt;='club records'!$C$6), AND(E380='club records'!$B$7, F380&lt;='club records'!$C$7), AND(E380='club records'!$B$8, F380&lt;='club records'!$C$8), AND(E380='club records'!$B$9, F380&lt;='club records'!$C$9), AND(E380='club records'!$B$10, F380&lt;='club records'!$C$10))), "CR", " ")</f>
        <v xml:space="preserve"> </v>
      </c>
      <c r="L380" s="15" t="str">
        <f>IF(AND(B380=200, OR(AND(E380='club records'!$B$11, F380&lt;='club records'!$C$11), AND(E380='club records'!$B$12, F380&lt;='club records'!$C$12), AND(E380='club records'!$B$13, F380&lt;='club records'!$C$13), AND(E380='club records'!$B$14, F380&lt;='club records'!$C$14), AND(E380='club records'!$B$15, F380&lt;='club records'!$C$15))), "CR", " ")</f>
        <v xml:space="preserve"> </v>
      </c>
      <c r="M380" s="15" t="str">
        <f>IF(AND(B380=300, OR(AND(E380='club records'!$B$16, F380&lt;='club records'!$C$16), AND(E380='club records'!$B$17, F380&lt;='club records'!$C$17))), "CR", " ")</f>
        <v xml:space="preserve"> </v>
      </c>
      <c r="N380" s="15" t="str">
        <f>IF(AND(B380=400, OR(AND(E380='club records'!$B$18, F380&lt;='club records'!$C$18), AND(E380='club records'!$B$19, F380&lt;='club records'!$C$19), AND(E380='club records'!$B$20, F380&lt;='club records'!$C$20), AND(E380='club records'!$B$21, F380&lt;='club records'!$C$21))), "CR", " ")</f>
        <v xml:space="preserve"> </v>
      </c>
      <c r="O380" s="15" t="str">
        <f>IF(AND(B380=800, OR(AND(E380='club records'!$B$22, F380&lt;='club records'!$C$22), AND(E380='club records'!$B$23, F380&lt;='club records'!$C$23), AND(E380='club records'!$B$24, F380&lt;='club records'!$C$24), AND(E380='club records'!$B$25, F380&lt;='club records'!$C$25), AND(E380='club records'!$B$26, F380&lt;='club records'!$C$26))), "CR", " ")</f>
        <v xml:space="preserve"> </v>
      </c>
      <c r="P380" s="15" t="str">
        <f>IF(AND(B380=1000, OR(AND(E380='club records'!$B$27, F380&lt;='club records'!$C$27), AND(E380='club records'!$B$28, F380&lt;='club records'!$C$28))), "CR", " ")</f>
        <v xml:space="preserve"> </v>
      </c>
      <c r="Q380" s="15" t="str">
        <f>IF(AND(B380=1500, OR(AND(E380='club records'!$B$29, F380&lt;='club records'!$C$29), AND(E380='club records'!$B$30, F380&lt;='club records'!$C$30), AND(E380='club records'!$B$31, F380&lt;='club records'!$C$31), AND(E380='club records'!$B$32, F380&lt;='club records'!$C$32), AND(E380='club records'!$B$33, F380&lt;='club records'!$C$33))), "CR", " ")</f>
        <v xml:space="preserve"> </v>
      </c>
      <c r="R380" s="15" t="str">
        <f>IF(AND(B380="1600 (Mile)",OR(AND(E380='club records'!$B$34,F380&lt;='club records'!$C$34),AND(E380='club records'!$B$35,F380&lt;='club records'!$C$35),AND(E380='club records'!$B$36,F380&lt;='club records'!$C$36),AND(E380='club records'!$B$37,F380&lt;='club records'!$C$37))),"CR"," ")</f>
        <v xml:space="preserve"> </v>
      </c>
      <c r="S380" s="15" t="str">
        <f>IF(AND(B380=3000, OR(AND(E380='club records'!$B$38, F380&lt;='club records'!$C$38), AND(E380='club records'!$B$39, F380&lt;='club records'!$C$39), AND(E380='club records'!$B$40, F380&lt;='club records'!$C$40), AND(E380='club records'!$B$41, F380&lt;='club records'!$C$41))), "CR", " ")</f>
        <v xml:space="preserve"> </v>
      </c>
      <c r="T380" s="15" t="str">
        <f>IF(AND(B380=5000, OR(AND(E380='club records'!$B$42, F380&lt;='club records'!$C$42), AND(E380='club records'!$B$43, F380&lt;='club records'!$C$43))), "CR", " ")</f>
        <v xml:space="preserve"> </v>
      </c>
      <c r="U380" s="14" t="str">
        <f>IF(AND(B380=10000, OR(AND(E380='club records'!$B$44, F380&lt;='club records'!$C$44), AND(E380='club records'!$B$45, F380&lt;='club records'!$C$45))), "CR", " ")</f>
        <v xml:space="preserve"> </v>
      </c>
      <c r="V380" s="14" t="str">
        <f>IF(AND(B380="high jump", OR(AND(E380='club records'!$F$1, F380&gt;='club records'!$G$1), AND(E380='club records'!$F$2, F380&gt;='club records'!$G$2), AND(E380='club records'!$F$3, F380&gt;='club records'!$G$3), AND(E380='club records'!$F$4, F380&gt;='club records'!$G$4), AND(E380='club records'!$F$5, F380&gt;='club records'!$G$5))), "CR", " ")</f>
        <v xml:space="preserve"> </v>
      </c>
      <c r="W380" s="14" t="str">
        <f>IF(AND(B380="long jump", OR(AND(E380='club records'!$F$6, F380&gt;='club records'!$G$6), AND(E380='club records'!$F$7, F380&gt;='club records'!$G$7), AND(E380='club records'!$F$8, F380&gt;='club records'!$G$8), AND(E380='club records'!$F$9, F380&gt;='club records'!$G$9), AND(E380='club records'!$F$10, F380&gt;='club records'!$G$10))), "CR", " ")</f>
        <v xml:space="preserve"> </v>
      </c>
      <c r="X380" s="14" t="str">
        <f>IF(AND(B380="triple jump", OR(AND(E380='club records'!$F$11, F380&gt;='club records'!$G$11), AND(E380='club records'!$F$12, F380&gt;='club records'!$G$12), AND(E380='club records'!$F$13, F380&gt;='club records'!$G$13), AND(E380='club records'!$F$14, F380&gt;='club records'!$G$14), AND(E380='club records'!$F$15, F380&gt;='club records'!$G$15))), "CR", " ")</f>
        <v xml:space="preserve"> </v>
      </c>
      <c r="Y380" s="14" t="str">
        <f>IF(AND(B380="pole vault", OR(AND(E380='club records'!$F$16, F380&gt;='club records'!$G$16), AND(E380='club records'!$F$17, F380&gt;='club records'!$G$17), AND(E380='club records'!$F$18, F380&gt;='club records'!$G$18), AND(E380='club records'!$F$19, F380&gt;='club records'!$G$19), AND(E380='club records'!$F$20, F380&gt;='club records'!$G$20))), "CR", " ")</f>
        <v xml:space="preserve"> </v>
      </c>
      <c r="Z380" s="14" t="str">
        <f>IF(AND(B380="discus 1", E380='club records'!$F$21, F380&gt;='club records'!$G$21), "CR", " ")</f>
        <v xml:space="preserve"> </v>
      </c>
      <c r="AA380" s="14" t="str">
        <f>IF(AND(B380="discus 1.25", E380='club records'!$F$22, F380&gt;='club records'!$G$22), "CR", " ")</f>
        <v xml:space="preserve"> </v>
      </c>
      <c r="AB380" s="14" t="str">
        <f>IF(AND(B380="discus 1.5", E380='club records'!$F$23, F380&gt;='club records'!$G$23), "CR", " ")</f>
        <v xml:space="preserve"> </v>
      </c>
      <c r="AC380" s="14" t="str">
        <f>IF(AND(B380="discus 1.75", E380='club records'!$F$24, F380&gt;='club records'!$G$24), "CR", " ")</f>
        <v xml:space="preserve"> </v>
      </c>
      <c r="AD380" s="14" t="str">
        <f>IF(AND(B380="discus 2", E380='club records'!$F$25, F380&gt;='club records'!$G$25), "CR", " ")</f>
        <v xml:space="preserve"> </v>
      </c>
      <c r="AE380" s="14" t="str">
        <f>IF(AND(B380="hammer 4", E380='club records'!$F$27, F380&gt;='club records'!$G$27), "CR", " ")</f>
        <v xml:space="preserve"> </v>
      </c>
      <c r="AF380" s="14" t="str">
        <f>IF(AND(B380="hammer 5", E380='club records'!$F$28, F380&gt;='club records'!$G$28), "CR", " ")</f>
        <v xml:space="preserve"> </v>
      </c>
      <c r="AG380" s="14" t="str">
        <f>IF(AND(B380="hammer 6", E380='club records'!$F$29, F380&gt;='club records'!$G$29), "CR", " ")</f>
        <v xml:space="preserve"> </v>
      </c>
      <c r="AH380" s="14" t="str">
        <f>IF(AND(B380="hammer 7.26", E380='club records'!$F$30, F380&gt;='club records'!$G$30), "CR", " ")</f>
        <v xml:space="preserve"> </v>
      </c>
      <c r="AI380" s="14" t="str">
        <f>IF(AND(B380="javelin 400", E380='club records'!$F$31, F380&gt;='club records'!$G$31), "CR", " ")</f>
        <v xml:space="preserve"> </v>
      </c>
      <c r="AJ380" s="14" t="str">
        <f>IF(AND(B380="javelin 600", E380='club records'!$F$32, F380&gt;='club records'!$G$32), "CR", " ")</f>
        <v xml:space="preserve"> </v>
      </c>
      <c r="AK380" s="14" t="str">
        <f>IF(AND(B380="javelin 700", E380='club records'!$F$33, F380&gt;='club records'!$G$33), "CR", " ")</f>
        <v xml:space="preserve"> </v>
      </c>
      <c r="AL380" s="14" t="str">
        <f>IF(AND(B380="javelin 800", OR(AND(E380='club records'!$F$34, F380&gt;='club records'!$G$34), AND(E380='club records'!$F$35, F380&gt;='club records'!$G$35))), "CR", " ")</f>
        <v xml:space="preserve"> </v>
      </c>
      <c r="AM380" s="14" t="str">
        <f>IF(AND(B380="shot 3", E380='club records'!$F$36, F380&gt;='club records'!$G$36), "CR", " ")</f>
        <v xml:space="preserve"> </v>
      </c>
      <c r="AN380" s="14" t="str">
        <f>IF(AND(B380="shot 4", E380='club records'!$F$37, F380&gt;='club records'!$G$37), "CR", " ")</f>
        <v xml:space="preserve"> </v>
      </c>
      <c r="AO380" s="14" t="str">
        <f>IF(AND(B380="shot 5", E380='club records'!$F$38, F380&gt;='club records'!$G$38), "CR", " ")</f>
        <v xml:space="preserve"> </v>
      </c>
      <c r="AP380" s="14" t="str">
        <f>IF(AND(B380="shot 6", E380='club records'!$F$39, F380&gt;='club records'!$G$39), "CR", " ")</f>
        <v xml:space="preserve"> </v>
      </c>
      <c r="AQ380" s="14" t="str">
        <f>IF(AND(B380="shot 7.26", E380='club records'!$F$40, F380&gt;='club records'!$G$40), "CR", " ")</f>
        <v xml:space="preserve"> </v>
      </c>
      <c r="AR380" s="14" t="str">
        <f>IF(AND(B380="60H",OR(AND(E380='club records'!$J$1,F380&lt;='club records'!$K$1),AND(E380='club records'!$J$2,F380&lt;='club records'!$K$2),AND(E380='club records'!$J$3,F380&lt;='club records'!$K$3),AND(E380='club records'!$J$4,F380&lt;='club records'!$K$4),AND(E380='club records'!$J$5,F380&lt;='club records'!$K$5))),"CR"," ")</f>
        <v xml:space="preserve"> </v>
      </c>
      <c r="AS380" s="14" t="str">
        <f>IF(AND(B380="75H", AND(E380='club records'!$J$6, F380&lt;='club records'!$K$6)), "CR", " ")</f>
        <v xml:space="preserve"> </v>
      </c>
      <c r="AT380" s="14" t="str">
        <f>IF(AND(B380="80H", AND(E380='club records'!$J$7, F380&lt;='club records'!$K$7)), "CR", " ")</f>
        <v xml:space="preserve"> </v>
      </c>
      <c r="AU380" s="14" t="str">
        <f>IF(AND(B380="100H", AND(E380='club records'!$J$8, F380&lt;='club records'!$K$8)), "CR", " ")</f>
        <v xml:space="preserve"> </v>
      </c>
      <c r="AV380" s="14" t="str">
        <f>IF(AND(B380="110H", OR(AND(E380='club records'!$J$9, F380&lt;='club records'!$K$9), AND(E380='club records'!$J$10, F380&lt;='club records'!$K$10))), "CR", " ")</f>
        <v xml:space="preserve"> </v>
      </c>
      <c r="AW380" s="14" t="str">
        <f>IF(AND(B380="400H", OR(AND(E380='club records'!$J$11, F380&lt;='club records'!$K$11), AND(E380='club records'!$J$12, F380&lt;='club records'!$K$12), AND(E380='club records'!$J$13, F380&lt;='club records'!$K$13), AND(E380='club records'!$J$14, F380&lt;='club records'!$K$14))), "CR", " ")</f>
        <v xml:space="preserve"> </v>
      </c>
      <c r="AX380" s="14" t="str">
        <f>IF(AND(B380="1500SC", AND(E380='club records'!$J$15, F380&lt;='club records'!$K$15)), "CR", " ")</f>
        <v xml:space="preserve"> </v>
      </c>
      <c r="AY380" s="14" t="str">
        <f>IF(AND(B380="2000SC", OR(AND(E380='club records'!$J$17, F380&lt;='club records'!$K$17), AND(E380='club records'!$J$18, F380&lt;='club records'!$K$18))), "CR", " ")</f>
        <v xml:space="preserve"> </v>
      </c>
      <c r="AZ380" s="14" t="str">
        <f>IF(AND(B380="3000SC", OR(AND(E380='club records'!$J$20, F380&lt;='club records'!$K$20), AND(E380='club records'!$J$21, F380&lt;='club records'!$K$21))), "CR", " ")</f>
        <v xml:space="preserve"> </v>
      </c>
      <c r="BA380" s="15" t="str">
        <f>IF(AND(B380="4x100", OR(AND(E380='club records'!$N$1, F380&lt;='club records'!$O$1), AND(E380='club records'!$N$2, F380&lt;='club records'!$O$2), AND(E380='club records'!$N$3, F380&lt;='club records'!$O$3), AND(E380='club records'!$N$4, F380&lt;='club records'!$O$4), AND(E380='club records'!$N$5, F380&lt;='club records'!$O$5))), "CR", " ")</f>
        <v xml:space="preserve"> </v>
      </c>
      <c r="BB380" s="15" t="str">
        <f>IF(AND(B380="4x200", OR(AND(E380='club records'!$N$6, F380&lt;='club records'!$O$6), AND(E380='club records'!$N$7, F380&lt;='club records'!$O$7), AND(E380='club records'!$N$8, F380&lt;='club records'!$O$8), AND(E380='club records'!$N$9, F380&lt;='club records'!$O$9), AND(E380='club records'!$N$10, F380&lt;='club records'!$O$10))), "CR", " ")</f>
        <v xml:space="preserve"> </v>
      </c>
      <c r="BC380" s="15" t="str">
        <f>IF(AND(B380="4x300", AND(E380='club records'!$N$11, F380&lt;='club records'!$O$11)), "CR", " ")</f>
        <v xml:space="preserve"> </v>
      </c>
      <c r="BD380" s="15" t="str">
        <f>IF(AND(B380="4x400", OR(AND(E380='club records'!$N$12, F380&lt;='club records'!$O$12), AND(E380='club records'!$N$13, F380&lt;='club records'!$O$13), AND(E380='club records'!$N$14, F380&lt;='club records'!$O$14), AND(E380='club records'!$N$15, F380&lt;='club records'!$O$15))), "CR", " ")</f>
        <v xml:space="preserve"> </v>
      </c>
      <c r="BE380" s="15" t="str">
        <f>IF(AND(B380="3x800", OR(AND(E380='club records'!$N$16, F380&lt;='club records'!$O$16), AND(E380='club records'!$N$17, F380&lt;='club records'!$O$17), AND(E380='club records'!$N$18, F380&lt;='club records'!$O$18))), "CR", " ")</f>
        <v xml:space="preserve"> </v>
      </c>
      <c r="BF380" s="15" t="str">
        <f>IF(AND(B380="pentathlon", OR(AND(E380='club records'!$N$21, F380&gt;='club records'!$O$21), AND(E380='club records'!$N$22, F380&gt;='club records'!$O$22),AND(E380='club records'!$N$23, F380&gt;='club records'!$O$23),AND(E380='club records'!$N$24, F380&gt;='club records'!$O$24))), "CR", " ")</f>
        <v xml:space="preserve"> </v>
      </c>
      <c r="BG380" s="15" t="str">
        <f>IF(AND(B380="heptathlon", OR(AND(E380='club records'!$N$26, F380&gt;='club records'!$O$26), AND(E380='club records'!$N$27, F380&gt;='club records'!$O$27))), "CR", " ")</f>
        <v xml:space="preserve"> </v>
      </c>
      <c r="BH380" s="15" t="str">
        <f>IF(AND(B380="decathlon", OR(AND(E380='club records'!$N$29, F380&gt;='club records'!$O$29), AND(E380='club records'!$N$30, F380&gt;='club records'!$O$30),AND(E380='club records'!$N$31, F380&gt;='club records'!$O$31))), "CR", " ")</f>
        <v xml:space="preserve"> </v>
      </c>
    </row>
    <row r="381" spans="1:60" ht="14.5" x14ac:dyDescent="0.35">
      <c r="A381" s="1" t="s">
        <v>519</v>
      </c>
      <c r="B381" s="2">
        <v>100</v>
      </c>
      <c r="C381" s="1" t="s">
        <v>78</v>
      </c>
      <c r="D381" s="1" t="s">
        <v>69</v>
      </c>
      <c r="E381" s="19" t="s">
        <v>79</v>
      </c>
      <c r="F381" s="24">
        <v>12.5</v>
      </c>
      <c r="G381" s="27">
        <v>43709</v>
      </c>
      <c r="H381" s="1" t="s">
        <v>313</v>
      </c>
      <c r="I381" s="1" t="s">
        <v>615</v>
      </c>
      <c r="J381" s="15" t="str">
        <f>IF(OR(K381="CR", L381="CR", M381="CR", N381="CR", O381="CR", P381="CR", Q381="CR", R381="CR", S381="CR", T381="CR",U381="CR", V381="CR", W381="CR", X381="CR", Y381="CR", Z381="CR", AA381="CR", AB381="CR", AC381="CR", AD381="CR", AE381="CR", AF381="CR", AG381="CR", AH381="CR", AI381="CR", AJ381="CR", AK381="CR", AL381="CR", AM381="CR", AN381="CR", AO381="CR", AP381="CR", AQ381="CR", AR381="CR", AS381="CR", AT381="CR", AU381="CR", AV381="CR", AW381="CR", AX381="CR", AY381="CR", AZ381="CR", BA381="CR", BB381="CR", BC381="CR", BD381="CR", BE381="CR", BF381="CR", BG381="CR", BH381="CR"), "***CLUB RECORD***", "")</f>
        <v/>
      </c>
      <c r="K381" s="15" t="str">
        <f>IF(AND(B381=100, OR(AND(E381='club records'!$B$6, F381&lt;='club records'!$C$6), AND(E381='club records'!$B$7, F381&lt;='club records'!$C$7), AND(E381='club records'!$B$8, F381&lt;='club records'!$C$8), AND(E381='club records'!$B$9, F381&lt;='club records'!$C$9), AND(E381='club records'!$B$10, F381&lt;='club records'!$C$10))), "CR", " ")</f>
        <v xml:space="preserve"> </v>
      </c>
      <c r="L381" s="15" t="str">
        <f>IF(AND(B381=200, OR(AND(E381='club records'!$B$11, F381&lt;='club records'!$C$11), AND(E381='club records'!$B$12, F381&lt;='club records'!$C$12), AND(E381='club records'!$B$13, F381&lt;='club records'!$C$13), AND(E381='club records'!$B$14, F381&lt;='club records'!$C$14), AND(E381='club records'!$B$15, F381&lt;='club records'!$C$15))), "CR", " ")</f>
        <v xml:space="preserve"> </v>
      </c>
      <c r="M381" s="15" t="str">
        <f>IF(AND(B381=300, OR(AND(E381='club records'!$B$16, F381&lt;='club records'!$C$16), AND(E381='club records'!$B$17, F381&lt;='club records'!$C$17))), "CR", " ")</f>
        <v xml:space="preserve"> </v>
      </c>
      <c r="N381" s="15" t="str">
        <f>IF(AND(B381=400, OR(AND(E381='club records'!$B$18, F381&lt;='club records'!$C$18), AND(E381='club records'!$B$19, F381&lt;='club records'!$C$19), AND(E381='club records'!$B$20, F381&lt;='club records'!$C$20), AND(E381='club records'!$B$21, F381&lt;='club records'!$C$21))), "CR", " ")</f>
        <v xml:space="preserve"> </v>
      </c>
      <c r="O381" s="15" t="str">
        <f>IF(AND(B381=800, OR(AND(E381='club records'!$B$22, F381&lt;='club records'!$C$22), AND(E381='club records'!$B$23, F381&lt;='club records'!$C$23), AND(E381='club records'!$B$24, F381&lt;='club records'!$C$24), AND(E381='club records'!$B$25, F381&lt;='club records'!$C$25), AND(E381='club records'!$B$26, F381&lt;='club records'!$C$26))), "CR", " ")</f>
        <v xml:space="preserve"> </v>
      </c>
      <c r="P381" s="15" t="str">
        <f>IF(AND(B381=1000, OR(AND(E381='club records'!$B$27, F381&lt;='club records'!$C$27), AND(E381='club records'!$B$28, F381&lt;='club records'!$C$28))), "CR", " ")</f>
        <v xml:space="preserve"> </v>
      </c>
      <c r="Q381" s="15" t="str">
        <f>IF(AND(B381=1500, OR(AND(E381='club records'!$B$29, F381&lt;='club records'!$C$29), AND(E381='club records'!$B$30, F381&lt;='club records'!$C$30), AND(E381='club records'!$B$31, F381&lt;='club records'!$C$31), AND(E381='club records'!$B$32, F381&lt;='club records'!$C$32), AND(E381='club records'!$B$33, F381&lt;='club records'!$C$33))), "CR", " ")</f>
        <v xml:space="preserve"> </v>
      </c>
      <c r="R381" s="15" t="str">
        <f>IF(AND(B381="1600 (Mile)",OR(AND(E381='club records'!$B$34,F381&lt;='club records'!$C$34),AND(E381='club records'!$B$35,F381&lt;='club records'!$C$35),AND(E381='club records'!$B$36,F381&lt;='club records'!$C$36),AND(E381='club records'!$B$37,F381&lt;='club records'!$C$37))),"CR"," ")</f>
        <v xml:space="preserve"> </v>
      </c>
      <c r="S381" s="15" t="str">
        <f>IF(AND(B381=3000, OR(AND(E381='club records'!$B$38, F381&lt;='club records'!$C$38), AND(E381='club records'!$B$39, F381&lt;='club records'!$C$39), AND(E381='club records'!$B$40, F381&lt;='club records'!$C$40), AND(E381='club records'!$B$41, F381&lt;='club records'!$C$41))), "CR", " ")</f>
        <v xml:space="preserve"> </v>
      </c>
      <c r="T381" s="15" t="str">
        <f>IF(AND(B381=5000, OR(AND(E381='club records'!$B$42, F381&lt;='club records'!$C$42), AND(E381='club records'!$B$43, F381&lt;='club records'!$C$43))), "CR", " ")</f>
        <v xml:space="preserve"> </v>
      </c>
      <c r="U381" s="14" t="str">
        <f>IF(AND(B381=10000, OR(AND(E381='club records'!$B$44, F381&lt;='club records'!$C$44), AND(E381='club records'!$B$45, F381&lt;='club records'!$C$45))), "CR", " ")</f>
        <v xml:space="preserve"> </v>
      </c>
      <c r="V381" s="14" t="str">
        <f>IF(AND(B381="high jump", OR(AND(E381='club records'!$F$1, F381&gt;='club records'!$G$1), AND(E381='club records'!$F$2, F381&gt;='club records'!$G$2), AND(E381='club records'!$F$3, F381&gt;='club records'!$G$3), AND(E381='club records'!$F$4, F381&gt;='club records'!$G$4), AND(E381='club records'!$F$5, F381&gt;='club records'!$G$5))), "CR", " ")</f>
        <v xml:space="preserve"> </v>
      </c>
      <c r="W381" s="14" t="str">
        <f>IF(AND(B381="long jump", OR(AND(E381='club records'!$F$6, F381&gt;='club records'!$G$6), AND(E381='club records'!$F$7, F381&gt;='club records'!$G$7), AND(E381='club records'!$F$8, F381&gt;='club records'!$G$8), AND(E381='club records'!$F$9, F381&gt;='club records'!$G$9), AND(E381='club records'!$F$10, F381&gt;='club records'!$G$10))), "CR", " ")</f>
        <v xml:space="preserve"> </v>
      </c>
      <c r="X381" s="14" t="str">
        <f>IF(AND(B381="triple jump", OR(AND(E381='club records'!$F$11, F381&gt;='club records'!$G$11), AND(E381='club records'!$F$12, F381&gt;='club records'!$G$12), AND(E381='club records'!$F$13, F381&gt;='club records'!$G$13), AND(E381='club records'!$F$14, F381&gt;='club records'!$G$14), AND(E381='club records'!$F$15, F381&gt;='club records'!$G$15))), "CR", " ")</f>
        <v xml:space="preserve"> </v>
      </c>
      <c r="Y381" s="14" t="str">
        <f>IF(AND(B381="pole vault", OR(AND(E381='club records'!$F$16, F381&gt;='club records'!$G$16), AND(E381='club records'!$F$17, F381&gt;='club records'!$G$17), AND(E381='club records'!$F$18, F381&gt;='club records'!$G$18), AND(E381='club records'!$F$19, F381&gt;='club records'!$G$19), AND(E381='club records'!$F$20, F381&gt;='club records'!$G$20))), "CR", " ")</f>
        <v xml:space="preserve"> </v>
      </c>
      <c r="Z381" s="14" t="str">
        <f>IF(AND(B381="discus 1", E381='club records'!$F$21, F381&gt;='club records'!$G$21), "CR", " ")</f>
        <v xml:space="preserve"> </v>
      </c>
      <c r="AA381" s="14" t="str">
        <f>IF(AND(B381="discus 1.25", E381='club records'!$F$22, F381&gt;='club records'!$G$22), "CR", " ")</f>
        <v xml:space="preserve"> </v>
      </c>
      <c r="AB381" s="14" t="str">
        <f>IF(AND(B381="discus 1.5", E381='club records'!$F$23, F381&gt;='club records'!$G$23), "CR", " ")</f>
        <v xml:space="preserve"> </v>
      </c>
      <c r="AC381" s="14" t="str">
        <f>IF(AND(B381="discus 1.75", E381='club records'!$F$24, F381&gt;='club records'!$G$24), "CR", " ")</f>
        <v xml:space="preserve"> </v>
      </c>
      <c r="AD381" s="14" t="str">
        <f>IF(AND(B381="discus 2", E381='club records'!$F$25, F381&gt;='club records'!$G$25), "CR", " ")</f>
        <v xml:space="preserve"> </v>
      </c>
      <c r="AE381" s="14" t="str">
        <f>IF(AND(B381="hammer 4", E381='club records'!$F$27, F381&gt;='club records'!$G$27), "CR", " ")</f>
        <v xml:space="preserve"> </v>
      </c>
      <c r="AF381" s="14" t="str">
        <f>IF(AND(B381="hammer 5", E381='club records'!$F$28, F381&gt;='club records'!$G$28), "CR", " ")</f>
        <v xml:space="preserve"> </v>
      </c>
      <c r="AG381" s="14" t="str">
        <f>IF(AND(B381="hammer 6", E381='club records'!$F$29, F381&gt;='club records'!$G$29), "CR", " ")</f>
        <v xml:space="preserve"> </v>
      </c>
      <c r="AH381" s="14" t="str">
        <f>IF(AND(B381="hammer 7.26", E381='club records'!$F$30, F381&gt;='club records'!$G$30), "CR", " ")</f>
        <v xml:space="preserve"> </v>
      </c>
      <c r="AI381" s="14" t="str">
        <f>IF(AND(B381="javelin 400", E381='club records'!$F$31, F381&gt;='club records'!$G$31), "CR", " ")</f>
        <v xml:space="preserve"> </v>
      </c>
      <c r="AJ381" s="14" t="str">
        <f>IF(AND(B381="javelin 600", E381='club records'!$F$32, F381&gt;='club records'!$G$32), "CR", " ")</f>
        <v xml:space="preserve"> </v>
      </c>
      <c r="AK381" s="14" t="str">
        <f>IF(AND(B381="javelin 700", E381='club records'!$F$33, F381&gt;='club records'!$G$33), "CR", " ")</f>
        <v xml:space="preserve"> </v>
      </c>
      <c r="AL381" s="14" t="str">
        <f>IF(AND(B381="javelin 800", OR(AND(E381='club records'!$F$34, F381&gt;='club records'!$G$34), AND(E381='club records'!$F$35, F381&gt;='club records'!$G$35))), "CR", " ")</f>
        <v xml:space="preserve"> </v>
      </c>
      <c r="AM381" s="14" t="str">
        <f>IF(AND(B381="shot 3", E381='club records'!$F$36, F381&gt;='club records'!$G$36), "CR", " ")</f>
        <v xml:space="preserve"> </v>
      </c>
      <c r="AN381" s="14" t="str">
        <f>IF(AND(B381="shot 4", E381='club records'!$F$37, F381&gt;='club records'!$G$37), "CR", " ")</f>
        <v xml:space="preserve"> </v>
      </c>
      <c r="AO381" s="14" t="str">
        <f>IF(AND(B381="shot 5", E381='club records'!$F$38, F381&gt;='club records'!$G$38), "CR", " ")</f>
        <v xml:space="preserve"> </v>
      </c>
      <c r="AP381" s="14" t="str">
        <f>IF(AND(B381="shot 6", E381='club records'!$F$39, F381&gt;='club records'!$G$39), "CR", " ")</f>
        <v xml:space="preserve"> </v>
      </c>
      <c r="AQ381" s="14" t="str">
        <f>IF(AND(B381="shot 7.26", E381='club records'!$F$40, F381&gt;='club records'!$G$40), "CR", " ")</f>
        <v xml:space="preserve"> </v>
      </c>
      <c r="AR381" s="14" t="str">
        <f>IF(AND(B381="60H",OR(AND(E381='club records'!$J$1,F381&lt;='club records'!$K$1),AND(E381='club records'!$J$2,F381&lt;='club records'!$K$2),AND(E381='club records'!$J$3,F381&lt;='club records'!$K$3),AND(E381='club records'!$J$4,F381&lt;='club records'!$K$4),AND(E381='club records'!$J$5,F381&lt;='club records'!$K$5))),"CR"," ")</f>
        <v xml:space="preserve"> </v>
      </c>
      <c r="AS381" s="14" t="str">
        <f>IF(AND(B381="75H", AND(E381='club records'!$J$6, F381&lt;='club records'!$K$6)), "CR", " ")</f>
        <v xml:space="preserve"> </v>
      </c>
      <c r="AT381" s="14" t="str">
        <f>IF(AND(B381="80H", AND(E381='club records'!$J$7, F381&lt;='club records'!$K$7)), "CR", " ")</f>
        <v xml:space="preserve"> </v>
      </c>
      <c r="AU381" s="14" t="str">
        <f>IF(AND(B381="100H", AND(E381='club records'!$J$8, F381&lt;='club records'!$K$8)), "CR", " ")</f>
        <v xml:space="preserve"> </v>
      </c>
      <c r="AV381" s="14" t="str">
        <f>IF(AND(B381="110H", OR(AND(E381='club records'!$J$9, F381&lt;='club records'!$K$9), AND(E381='club records'!$J$10, F381&lt;='club records'!$K$10))), "CR", " ")</f>
        <v xml:space="preserve"> </v>
      </c>
      <c r="AW381" s="14" t="str">
        <f>IF(AND(B381="400H", OR(AND(E381='club records'!$J$11, F381&lt;='club records'!$K$11), AND(E381='club records'!$J$12, F381&lt;='club records'!$K$12), AND(E381='club records'!$J$13, F381&lt;='club records'!$K$13), AND(E381='club records'!$J$14, F381&lt;='club records'!$K$14))), "CR", " ")</f>
        <v xml:space="preserve"> </v>
      </c>
      <c r="AX381" s="14" t="str">
        <f>IF(AND(B381="1500SC", AND(E381='club records'!$J$15, F381&lt;='club records'!$K$15)), "CR", " ")</f>
        <v xml:space="preserve"> </v>
      </c>
      <c r="AY381" s="14" t="str">
        <f>IF(AND(B381="2000SC", OR(AND(E381='club records'!$J$17, F381&lt;='club records'!$K$17), AND(E381='club records'!$J$18, F381&lt;='club records'!$K$18))), "CR", " ")</f>
        <v xml:space="preserve"> </v>
      </c>
      <c r="AZ381" s="14" t="str">
        <f>IF(AND(B381="3000SC", OR(AND(E381='club records'!$J$20, F381&lt;='club records'!$K$20), AND(E381='club records'!$J$21, F381&lt;='club records'!$K$21))), "CR", " ")</f>
        <v xml:space="preserve"> </v>
      </c>
      <c r="BA381" s="15" t="str">
        <f>IF(AND(B381="4x100", OR(AND(E381='club records'!$N$1, F381&lt;='club records'!$O$1), AND(E381='club records'!$N$2, F381&lt;='club records'!$O$2), AND(E381='club records'!$N$3, F381&lt;='club records'!$O$3), AND(E381='club records'!$N$4, F381&lt;='club records'!$O$4), AND(E381='club records'!$N$5, F381&lt;='club records'!$O$5))), "CR", " ")</f>
        <v xml:space="preserve"> </v>
      </c>
      <c r="BB381" s="15" t="str">
        <f>IF(AND(B381="4x200", OR(AND(E381='club records'!$N$6, F381&lt;='club records'!$O$6), AND(E381='club records'!$N$7, F381&lt;='club records'!$O$7), AND(E381='club records'!$N$8, F381&lt;='club records'!$O$8), AND(E381='club records'!$N$9, F381&lt;='club records'!$O$9), AND(E381='club records'!$N$10, F381&lt;='club records'!$O$10))), "CR", " ")</f>
        <v xml:space="preserve"> </v>
      </c>
      <c r="BC381" s="15" t="str">
        <f>IF(AND(B381="4x300", AND(E381='club records'!$N$11, F381&lt;='club records'!$O$11)), "CR", " ")</f>
        <v xml:space="preserve"> </v>
      </c>
      <c r="BD381" s="15" t="str">
        <f>IF(AND(B381="4x400", OR(AND(E381='club records'!$N$12, F381&lt;='club records'!$O$12), AND(E381='club records'!$N$13, F381&lt;='club records'!$O$13), AND(E381='club records'!$N$14, F381&lt;='club records'!$O$14), AND(E381='club records'!$N$15, F381&lt;='club records'!$O$15))), "CR", " ")</f>
        <v xml:space="preserve"> </v>
      </c>
      <c r="BE381" s="15" t="str">
        <f>IF(AND(B381="3x800", OR(AND(E381='club records'!$N$16, F381&lt;='club records'!$O$16), AND(E381='club records'!$N$17, F381&lt;='club records'!$O$17), AND(E381='club records'!$N$18, F381&lt;='club records'!$O$18))), "CR", " ")</f>
        <v xml:space="preserve"> </v>
      </c>
      <c r="BF381" s="15" t="str">
        <f>IF(AND(B381="pentathlon", OR(AND(E381='club records'!$N$21, F381&gt;='club records'!$O$21), AND(E381='club records'!$N$22, F381&gt;='club records'!$O$22),AND(E381='club records'!$N$23, F381&gt;='club records'!$O$23),AND(E381='club records'!$N$24, F381&gt;='club records'!$O$24))), "CR", " ")</f>
        <v xml:space="preserve"> </v>
      </c>
      <c r="BG381" s="15" t="str">
        <f>IF(AND(B381="heptathlon", OR(AND(E381='club records'!$N$26, F381&gt;='club records'!$O$26), AND(E381='club records'!$N$27, F381&gt;='club records'!$O$27))), "CR", " ")</f>
        <v xml:space="preserve"> </v>
      </c>
      <c r="BH381" s="15" t="str">
        <f>IF(AND(B381="decathlon", OR(AND(E381='club records'!$N$29, F381&gt;='club records'!$O$29), AND(E381='club records'!$N$30, F381&gt;='club records'!$O$30),AND(E381='club records'!$N$31, F381&gt;='club records'!$O$31))), "CR", " ")</f>
        <v xml:space="preserve"> </v>
      </c>
    </row>
    <row r="382" spans="1:60" ht="14.5" x14ac:dyDescent="0.35">
      <c r="A382" s="1" t="s">
        <v>519</v>
      </c>
      <c r="B382" s="2">
        <v>100</v>
      </c>
      <c r="C382" s="1" t="s">
        <v>280</v>
      </c>
      <c r="D382" s="1" t="s">
        <v>281</v>
      </c>
      <c r="E382" s="19" t="s">
        <v>10</v>
      </c>
      <c r="F382" s="20">
        <v>12.52</v>
      </c>
      <c r="G382" s="27">
        <v>39903</v>
      </c>
      <c r="H382" s="1" t="s">
        <v>248</v>
      </c>
      <c r="I382" s="1" t="s">
        <v>249</v>
      </c>
      <c r="J382" s="15" t="str">
        <f t="shared" si="36"/>
        <v/>
      </c>
      <c r="K382" s="15" t="str">
        <f>IF(AND(B382=100, OR(AND(E382='club records'!$B$6, F382&lt;='club records'!$C$6), AND(E382='club records'!$B$7, F382&lt;='club records'!$C$7), AND(E382='club records'!$B$8, F382&lt;='club records'!$C$8), AND(E382='club records'!$B$9, F382&lt;='club records'!$C$9), AND(E382='club records'!$B$10, F382&lt;='club records'!$C$10))), "CR", " ")</f>
        <v xml:space="preserve"> </v>
      </c>
      <c r="L382" s="15" t="str">
        <f>IF(AND(B382=200, OR(AND(E382='club records'!$B$11, F382&lt;='club records'!$C$11), AND(E382='club records'!$B$12, F382&lt;='club records'!$C$12), AND(E382='club records'!$B$13, F382&lt;='club records'!$C$13), AND(E382='club records'!$B$14, F382&lt;='club records'!$C$14), AND(E382='club records'!$B$15, F382&lt;='club records'!$C$15))), "CR", " ")</f>
        <v xml:space="preserve"> </v>
      </c>
      <c r="M382" s="15" t="str">
        <f>IF(AND(B382=300, OR(AND(E382='club records'!$B$16, F382&lt;='club records'!$C$16), AND(E382='club records'!$B$17, F382&lt;='club records'!$C$17))), "CR", " ")</f>
        <v xml:space="preserve"> </v>
      </c>
      <c r="N382" s="15" t="str">
        <f>IF(AND(B382=400, OR(AND(E382='club records'!$B$18, F382&lt;='club records'!$C$18), AND(E382='club records'!$B$19, F382&lt;='club records'!$C$19), AND(E382='club records'!$B$20, F382&lt;='club records'!$C$20), AND(E382='club records'!$B$21, F382&lt;='club records'!$C$21))), "CR", " ")</f>
        <v xml:space="preserve"> </v>
      </c>
      <c r="O382" s="15" t="str">
        <f>IF(AND(B382=800, OR(AND(E382='club records'!$B$22, F382&lt;='club records'!$C$22), AND(E382='club records'!$B$23, F382&lt;='club records'!$C$23), AND(E382='club records'!$B$24, F382&lt;='club records'!$C$24), AND(E382='club records'!$B$25, F382&lt;='club records'!$C$25), AND(E382='club records'!$B$26, F382&lt;='club records'!$C$26))), "CR", " ")</f>
        <v xml:space="preserve"> </v>
      </c>
      <c r="P382" s="15" t="str">
        <f>IF(AND(B382=1000, OR(AND(E382='club records'!$B$27, F382&lt;='club records'!$C$27), AND(E382='club records'!$B$28, F382&lt;='club records'!$C$28))), "CR", " ")</f>
        <v xml:space="preserve"> </v>
      </c>
      <c r="Q382" s="15" t="str">
        <f>IF(AND(B382=1500, OR(AND(E382='club records'!$B$29, F382&lt;='club records'!$C$29), AND(E382='club records'!$B$30, F382&lt;='club records'!$C$30), AND(E382='club records'!$B$31, F382&lt;='club records'!$C$31), AND(E382='club records'!$B$32, F382&lt;='club records'!$C$32), AND(E382='club records'!$B$33, F382&lt;='club records'!$C$33))), "CR", " ")</f>
        <v xml:space="preserve"> </v>
      </c>
      <c r="R382" s="15" t="str">
        <f>IF(AND(B382="1600 (Mile)",OR(AND(E382='club records'!$B$34,F382&lt;='club records'!$C$34),AND(E382='club records'!$B$35,F382&lt;='club records'!$C$35),AND(E382='club records'!$B$36,F382&lt;='club records'!$C$36),AND(E382='club records'!$B$37,F382&lt;='club records'!$C$37))),"CR"," ")</f>
        <v xml:space="preserve"> </v>
      </c>
      <c r="S382" s="15" t="str">
        <f>IF(AND(B382=3000, OR(AND(E382='club records'!$B$38, F382&lt;='club records'!$C$38), AND(E382='club records'!$B$39, F382&lt;='club records'!$C$39), AND(E382='club records'!$B$40, F382&lt;='club records'!$C$40), AND(E382='club records'!$B$41, F382&lt;='club records'!$C$41))), "CR", " ")</f>
        <v xml:space="preserve"> </v>
      </c>
      <c r="T382" s="15" t="str">
        <f>IF(AND(B382=5000, OR(AND(E382='club records'!$B$42, F382&lt;='club records'!$C$42), AND(E382='club records'!$B$43, F382&lt;='club records'!$C$43))), "CR", " ")</f>
        <v xml:space="preserve"> </v>
      </c>
      <c r="U382" s="14" t="str">
        <f>IF(AND(B382=10000, OR(AND(E382='club records'!$B$44, F382&lt;='club records'!$C$44), AND(E382='club records'!$B$45, F382&lt;='club records'!$C$45))), "CR", " ")</f>
        <v xml:space="preserve"> </v>
      </c>
      <c r="V382" s="14" t="str">
        <f>IF(AND(B382="high jump", OR(AND(E382='club records'!$F$1, F382&gt;='club records'!$G$1), AND(E382='club records'!$F$2, F382&gt;='club records'!$G$2), AND(E382='club records'!$F$3, F382&gt;='club records'!$G$3), AND(E382='club records'!$F$4, F382&gt;='club records'!$G$4), AND(E382='club records'!$F$5, F382&gt;='club records'!$G$5))), "CR", " ")</f>
        <v xml:space="preserve"> </v>
      </c>
      <c r="W382" s="14" t="str">
        <f>IF(AND(B382="long jump", OR(AND(E382='club records'!$F$6, F382&gt;='club records'!$G$6), AND(E382='club records'!$F$7, F382&gt;='club records'!$G$7), AND(E382='club records'!$F$8, F382&gt;='club records'!$G$8), AND(E382='club records'!$F$9, F382&gt;='club records'!$G$9), AND(E382='club records'!$F$10, F382&gt;='club records'!$G$10))), "CR", " ")</f>
        <v xml:space="preserve"> </v>
      </c>
      <c r="X382" s="14" t="str">
        <f>IF(AND(B382="triple jump", OR(AND(E382='club records'!$F$11, F382&gt;='club records'!$G$11), AND(E382='club records'!$F$12, F382&gt;='club records'!$G$12), AND(E382='club records'!$F$13, F382&gt;='club records'!$G$13), AND(E382='club records'!$F$14, F382&gt;='club records'!$G$14), AND(E382='club records'!$F$15, F382&gt;='club records'!$G$15))), "CR", " ")</f>
        <v xml:space="preserve"> </v>
      </c>
      <c r="Y382" s="14" t="str">
        <f>IF(AND(B382="pole vault", OR(AND(E382='club records'!$F$16, F382&gt;='club records'!$G$16), AND(E382='club records'!$F$17, F382&gt;='club records'!$G$17), AND(E382='club records'!$F$18, F382&gt;='club records'!$G$18), AND(E382='club records'!$F$19, F382&gt;='club records'!$G$19), AND(E382='club records'!$F$20, F382&gt;='club records'!$G$20))), "CR", " ")</f>
        <v xml:space="preserve"> </v>
      </c>
      <c r="Z382" s="14" t="str">
        <f>IF(AND(B382="discus 1", E382='club records'!$F$21, F382&gt;='club records'!$G$21), "CR", " ")</f>
        <v xml:space="preserve"> </v>
      </c>
      <c r="AA382" s="14" t="str">
        <f>IF(AND(B382="discus 1.25", E382='club records'!$F$22, F382&gt;='club records'!$G$22), "CR", " ")</f>
        <v xml:space="preserve"> </v>
      </c>
      <c r="AB382" s="14" t="str">
        <f>IF(AND(B382="discus 1.5", E382='club records'!$F$23, F382&gt;='club records'!$G$23), "CR", " ")</f>
        <v xml:space="preserve"> </v>
      </c>
      <c r="AC382" s="14" t="str">
        <f>IF(AND(B382="discus 1.75", E382='club records'!$F$24, F382&gt;='club records'!$G$24), "CR", " ")</f>
        <v xml:space="preserve"> </v>
      </c>
      <c r="AD382" s="14" t="str">
        <f>IF(AND(B382="discus 2", E382='club records'!$F$25, F382&gt;='club records'!$G$25), "CR", " ")</f>
        <v xml:space="preserve"> </v>
      </c>
      <c r="AE382" s="14" t="str">
        <f>IF(AND(B382="hammer 4", E382='club records'!$F$27, F382&gt;='club records'!$G$27), "CR", " ")</f>
        <v xml:space="preserve"> </v>
      </c>
      <c r="AF382" s="14" t="str">
        <f>IF(AND(B382="hammer 5", E382='club records'!$F$28, F382&gt;='club records'!$G$28), "CR", " ")</f>
        <v xml:space="preserve"> </v>
      </c>
      <c r="AG382" s="14" t="str">
        <f>IF(AND(B382="hammer 6", E382='club records'!$F$29, F382&gt;='club records'!$G$29), "CR", " ")</f>
        <v xml:space="preserve"> </v>
      </c>
      <c r="AH382" s="14" t="str">
        <f>IF(AND(B382="hammer 7.26", E382='club records'!$F$30, F382&gt;='club records'!$G$30), "CR", " ")</f>
        <v xml:space="preserve"> </v>
      </c>
      <c r="AI382" s="14" t="str">
        <f>IF(AND(B382="javelin 400", E382='club records'!$F$31, F382&gt;='club records'!$G$31), "CR", " ")</f>
        <v xml:space="preserve"> </v>
      </c>
      <c r="AJ382" s="14" t="str">
        <f>IF(AND(B382="javelin 600", E382='club records'!$F$32, F382&gt;='club records'!$G$32), "CR", " ")</f>
        <v xml:space="preserve"> </v>
      </c>
      <c r="AK382" s="14" t="str">
        <f>IF(AND(B382="javelin 700", E382='club records'!$F$33, F382&gt;='club records'!$G$33), "CR", " ")</f>
        <v xml:space="preserve"> </v>
      </c>
      <c r="AL382" s="14" t="str">
        <f>IF(AND(B382="javelin 800", OR(AND(E382='club records'!$F$34, F382&gt;='club records'!$G$34), AND(E382='club records'!$F$35, F382&gt;='club records'!$G$35))), "CR", " ")</f>
        <v xml:space="preserve"> </v>
      </c>
      <c r="AM382" s="14" t="str">
        <f>IF(AND(B382="shot 3", E382='club records'!$F$36, F382&gt;='club records'!$G$36), "CR", " ")</f>
        <v xml:space="preserve"> </v>
      </c>
      <c r="AN382" s="14" t="str">
        <f>IF(AND(B382="shot 4", E382='club records'!$F$37, F382&gt;='club records'!$G$37), "CR", " ")</f>
        <v xml:space="preserve"> </v>
      </c>
      <c r="AO382" s="14" t="str">
        <f>IF(AND(B382="shot 5", E382='club records'!$F$38, F382&gt;='club records'!$G$38), "CR", " ")</f>
        <v xml:space="preserve"> </v>
      </c>
      <c r="AP382" s="14" t="str">
        <f>IF(AND(B382="shot 6", E382='club records'!$F$39, F382&gt;='club records'!$G$39), "CR", " ")</f>
        <v xml:space="preserve"> </v>
      </c>
      <c r="AQ382" s="14" t="str">
        <f>IF(AND(B382="shot 7.26", E382='club records'!$F$40, F382&gt;='club records'!$G$40), "CR", " ")</f>
        <v xml:space="preserve"> </v>
      </c>
      <c r="AR382" s="14" t="str">
        <f>IF(AND(B382="60H",OR(AND(E382='club records'!$J$1,F382&lt;='club records'!$K$1),AND(E382='club records'!$J$2,F382&lt;='club records'!$K$2),AND(E382='club records'!$J$3,F382&lt;='club records'!$K$3),AND(E382='club records'!$J$4,F382&lt;='club records'!$K$4),AND(E382='club records'!$J$5,F382&lt;='club records'!$K$5))),"CR"," ")</f>
        <v xml:space="preserve"> </v>
      </c>
      <c r="AS382" s="14" t="str">
        <f>IF(AND(B382="75H", AND(E382='club records'!$J$6, F382&lt;='club records'!$K$6)), "CR", " ")</f>
        <v xml:space="preserve"> </v>
      </c>
      <c r="AT382" s="14" t="str">
        <f>IF(AND(B382="80H", AND(E382='club records'!$J$7, F382&lt;='club records'!$K$7)), "CR", " ")</f>
        <v xml:space="preserve"> </v>
      </c>
      <c r="AU382" s="14" t="str">
        <f>IF(AND(B382="100H", AND(E382='club records'!$J$8, F382&lt;='club records'!$K$8)), "CR", " ")</f>
        <v xml:space="preserve"> </v>
      </c>
      <c r="AV382" s="14" t="str">
        <f>IF(AND(B382="110H", OR(AND(E382='club records'!$J$9, F382&lt;='club records'!$K$9), AND(E382='club records'!$J$10, F382&lt;='club records'!$K$10))), "CR", " ")</f>
        <v xml:space="preserve"> </v>
      </c>
      <c r="AW382" s="14" t="str">
        <f>IF(AND(B382="400H", OR(AND(E382='club records'!$J$11, F382&lt;='club records'!$K$11), AND(E382='club records'!$J$12, F382&lt;='club records'!$K$12), AND(E382='club records'!$J$13, F382&lt;='club records'!$K$13), AND(E382='club records'!$J$14, F382&lt;='club records'!$K$14))), "CR", " ")</f>
        <v xml:space="preserve"> </v>
      </c>
      <c r="AX382" s="14" t="str">
        <f>IF(AND(B382="1500SC", AND(E382='club records'!$J$15, F382&lt;='club records'!$K$15)), "CR", " ")</f>
        <v xml:space="preserve"> </v>
      </c>
      <c r="AY382" s="14" t="str">
        <f>IF(AND(B382="2000SC", OR(AND(E382='club records'!$J$17, F382&lt;='club records'!$K$17), AND(E382='club records'!$J$18, F382&lt;='club records'!$K$18))), "CR", " ")</f>
        <v xml:space="preserve"> </v>
      </c>
      <c r="AZ382" s="14" t="str">
        <f>IF(AND(B382="3000SC", OR(AND(E382='club records'!$J$20, F382&lt;='club records'!$K$20), AND(E382='club records'!$J$21, F382&lt;='club records'!$K$21))), "CR", " ")</f>
        <v xml:space="preserve"> </v>
      </c>
      <c r="BA382" s="15" t="str">
        <f>IF(AND(B382="4x100", OR(AND(E382='club records'!$N$1, F382&lt;='club records'!$O$1), AND(E382='club records'!$N$2, F382&lt;='club records'!$O$2), AND(E382='club records'!$N$3, F382&lt;='club records'!$O$3), AND(E382='club records'!$N$4, F382&lt;='club records'!$O$4), AND(E382='club records'!$N$5, F382&lt;='club records'!$O$5))), "CR", " ")</f>
        <v xml:space="preserve"> </v>
      </c>
      <c r="BB382" s="15" t="str">
        <f>IF(AND(B382="4x200", OR(AND(E382='club records'!$N$6, F382&lt;='club records'!$O$6), AND(E382='club records'!$N$7, F382&lt;='club records'!$O$7), AND(E382='club records'!$N$8, F382&lt;='club records'!$O$8), AND(E382='club records'!$N$9, F382&lt;='club records'!$O$9), AND(E382='club records'!$N$10, F382&lt;='club records'!$O$10))), "CR", " ")</f>
        <v xml:space="preserve"> </v>
      </c>
      <c r="BC382" s="15" t="str">
        <f>IF(AND(B382="4x300", AND(E382='club records'!$N$11, F382&lt;='club records'!$O$11)), "CR", " ")</f>
        <v xml:space="preserve"> </v>
      </c>
      <c r="BD382" s="15" t="str">
        <f>IF(AND(B382="4x400", OR(AND(E382='club records'!$N$12, F382&lt;='club records'!$O$12), AND(E382='club records'!$N$13, F382&lt;='club records'!$O$13), AND(E382='club records'!$N$14, F382&lt;='club records'!$O$14), AND(E382='club records'!$N$15, F382&lt;='club records'!$O$15))), "CR", " ")</f>
        <v xml:space="preserve"> </v>
      </c>
      <c r="BE382" s="15" t="str">
        <f>IF(AND(B382="3x800", OR(AND(E382='club records'!$N$16, F382&lt;='club records'!$O$16), AND(E382='club records'!$N$17, F382&lt;='club records'!$O$17), AND(E382='club records'!$N$18, F382&lt;='club records'!$O$18))), "CR", " ")</f>
        <v xml:space="preserve"> </v>
      </c>
      <c r="BF382" s="15" t="str">
        <f>IF(AND(B382="pentathlon", OR(AND(E382='club records'!$N$21, F382&gt;='club records'!$O$21), AND(E382='club records'!$N$22, F382&gt;='club records'!$O$22),AND(E382='club records'!$N$23, F382&gt;='club records'!$O$23),AND(E382='club records'!$N$24, F382&gt;='club records'!$O$24))), "CR", " ")</f>
        <v xml:space="preserve"> </v>
      </c>
      <c r="BG382" s="15" t="str">
        <f>IF(AND(B382="heptathlon", OR(AND(E382='club records'!$N$26, F382&gt;='club records'!$O$26), AND(E382='club records'!$N$27, F382&gt;='club records'!$O$27))), "CR", " ")</f>
        <v xml:space="preserve"> </v>
      </c>
      <c r="BH382" s="15" t="str">
        <f>IF(AND(B382="decathlon", OR(AND(E382='club records'!$N$29, F382&gt;='club records'!$O$29), AND(E382='club records'!$N$30, F382&gt;='club records'!$O$30),AND(E382='club records'!$N$31, F382&gt;='club records'!$O$31))), "CR", " ")</f>
        <v xml:space="preserve"> </v>
      </c>
    </row>
    <row r="383" spans="1:60" ht="14.5" x14ac:dyDescent="0.35">
      <c r="A383" s="1" t="s">
        <v>519</v>
      </c>
      <c r="B383" s="2">
        <v>100</v>
      </c>
      <c r="C383" s="1" t="s">
        <v>127</v>
      </c>
      <c r="D383" s="1" t="s">
        <v>465</v>
      </c>
      <c r="E383" s="19" t="s">
        <v>10</v>
      </c>
      <c r="F383" s="20">
        <v>12.89</v>
      </c>
      <c r="G383" s="27">
        <v>43644</v>
      </c>
      <c r="H383" s="1" t="s">
        <v>248</v>
      </c>
      <c r="I383" s="1" t="s">
        <v>305</v>
      </c>
      <c r="J383" s="15" t="str">
        <f t="shared" si="36"/>
        <v/>
      </c>
      <c r="K383" s="15" t="str">
        <f>IF(AND(B383=100, OR(AND(E383='club records'!$B$6, F383&lt;='club records'!$C$6), AND(E383='club records'!$B$7, F383&lt;='club records'!$C$7), AND(E383='club records'!$B$8, F383&lt;='club records'!$C$8), AND(E383='club records'!$B$9, F383&lt;='club records'!$C$9), AND(E383='club records'!$B$10, F383&lt;='club records'!$C$10))), "CR", " ")</f>
        <v xml:space="preserve"> </v>
      </c>
      <c r="L383" s="15" t="str">
        <f>IF(AND(B383=200, OR(AND(E383='club records'!$B$11, F383&lt;='club records'!$C$11), AND(E383='club records'!$B$12, F383&lt;='club records'!$C$12), AND(E383='club records'!$B$13, F383&lt;='club records'!$C$13), AND(E383='club records'!$B$14, F383&lt;='club records'!$C$14), AND(E383='club records'!$B$15, F383&lt;='club records'!$C$15))), "CR", " ")</f>
        <v xml:space="preserve"> </v>
      </c>
      <c r="M383" s="15" t="str">
        <f>IF(AND(B383=300, OR(AND(E383='club records'!$B$16, F383&lt;='club records'!$C$16), AND(E383='club records'!$B$17, F383&lt;='club records'!$C$17))), "CR", " ")</f>
        <v xml:space="preserve"> </v>
      </c>
      <c r="N383" s="15" t="str">
        <f>IF(AND(B383=400, OR(AND(E383='club records'!$B$18, F383&lt;='club records'!$C$18), AND(E383='club records'!$B$19, F383&lt;='club records'!$C$19), AND(E383='club records'!$B$20, F383&lt;='club records'!$C$20), AND(E383='club records'!$B$21, F383&lt;='club records'!$C$21))), "CR", " ")</f>
        <v xml:space="preserve"> </v>
      </c>
      <c r="O383" s="15" t="str">
        <f>IF(AND(B383=800, OR(AND(E383='club records'!$B$22, F383&lt;='club records'!$C$22), AND(E383='club records'!$B$23, F383&lt;='club records'!$C$23), AND(E383='club records'!$B$24, F383&lt;='club records'!$C$24), AND(E383='club records'!$B$25, F383&lt;='club records'!$C$25), AND(E383='club records'!$B$26, F383&lt;='club records'!$C$26))), "CR", " ")</f>
        <v xml:space="preserve"> </v>
      </c>
      <c r="P383" s="15" t="str">
        <f>IF(AND(B383=1000, OR(AND(E383='club records'!$B$27, F383&lt;='club records'!$C$27), AND(E383='club records'!$B$28, F383&lt;='club records'!$C$28))), "CR", " ")</f>
        <v xml:space="preserve"> </v>
      </c>
      <c r="Q383" s="15" t="str">
        <f>IF(AND(B383=1500, OR(AND(E383='club records'!$B$29, F383&lt;='club records'!$C$29), AND(E383='club records'!$B$30, F383&lt;='club records'!$C$30), AND(E383='club records'!$B$31, F383&lt;='club records'!$C$31), AND(E383='club records'!$B$32, F383&lt;='club records'!$C$32), AND(E383='club records'!$B$33, F383&lt;='club records'!$C$33))), "CR", " ")</f>
        <v xml:space="preserve"> </v>
      </c>
      <c r="R383" s="15" t="str">
        <f>IF(AND(B383="1600 (Mile)",OR(AND(E383='club records'!$B$34,F383&lt;='club records'!$C$34),AND(E383='club records'!$B$35,F383&lt;='club records'!$C$35),AND(E383='club records'!$B$36,F383&lt;='club records'!$C$36),AND(E383='club records'!$B$37,F383&lt;='club records'!$C$37))),"CR"," ")</f>
        <v xml:space="preserve"> </v>
      </c>
      <c r="S383" s="15" t="str">
        <f>IF(AND(B383=3000, OR(AND(E383='club records'!$B$38, F383&lt;='club records'!$C$38), AND(E383='club records'!$B$39, F383&lt;='club records'!$C$39), AND(E383='club records'!$B$40, F383&lt;='club records'!$C$40), AND(E383='club records'!$B$41, F383&lt;='club records'!$C$41))), "CR", " ")</f>
        <v xml:space="preserve"> </v>
      </c>
      <c r="T383" s="15" t="str">
        <f>IF(AND(B383=5000, OR(AND(E383='club records'!$B$42, F383&lt;='club records'!$C$42), AND(E383='club records'!$B$43, F383&lt;='club records'!$C$43))), "CR", " ")</f>
        <v xml:space="preserve"> </v>
      </c>
      <c r="U383" s="14" t="str">
        <f>IF(AND(B383=10000, OR(AND(E383='club records'!$B$44, F383&lt;='club records'!$C$44), AND(E383='club records'!$B$45, F383&lt;='club records'!$C$45))), "CR", " ")</f>
        <v xml:space="preserve"> </v>
      </c>
      <c r="V383" s="14" t="str">
        <f>IF(AND(B383="high jump", OR(AND(E383='club records'!$F$1, F383&gt;='club records'!$G$1), AND(E383='club records'!$F$2, F383&gt;='club records'!$G$2), AND(E383='club records'!$F$3, F383&gt;='club records'!$G$3), AND(E383='club records'!$F$4, F383&gt;='club records'!$G$4), AND(E383='club records'!$F$5, F383&gt;='club records'!$G$5))), "CR", " ")</f>
        <v xml:space="preserve"> </v>
      </c>
      <c r="W383" s="14" t="str">
        <f>IF(AND(B383="long jump", OR(AND(E383='club records'!$F$6, F383&gt;='club records'!$G$6), AND(E383='club records'!$F$7, F383&gt;='club records'!$G$7), AND(E383='club records'!$F$8, F383&gt;='club records'!$G$8), AND(E383='club records'!$F$9, F383&gt;='club records'!$G$9), AND(E383='club records'!$F$10, F383&gt;='club records'!$G$10))), "CR", " ")</f>
        <v xml:space="preserve"> </v>
      </c>
      <c r="X383" s="14" t="str">
        <f>IF(AND(B383="triple jump", OR(AND(E383='club records'!$F$11, F383&gt;='club records'!$G$11), AND(E383='club records'!$F$12, F383&gt;='club records'!$G$12), AND(E383='club records'!$F$13, F383&gt;='club records'!$G$13), AND(E383='club records'!$F$14, F383&gt;='club records'!$G$14), AND(E383='club records'!$F$15, F383&gt;='club records'!$G$15))), "CR", " ")</f>
        <v xml:space="preserve"> </v>
      </c>
      <c r="Y383" s="14" t="str">
        <f>IF(AND(B383="pole vault", OR(AND(E383='club records'!$F$16, F383&gt;='club records'!$G$16), AND(E383='club records'!$F$17, F383&gt;='club records'!$G$17), AND(E383='club records'!$F$18, F383&gt;='club records'!$G$18), AND(E383='club records'!$F$19, F383&gt;='club records'!$G$19), AND(E383='club records'!$F$20, F383&gt;='club records'!$G$20))), "CR", " ")</f>
        <v xml:space="preserve"> </v>
      </c>
      <c r="Z383" s="14" t="str">
        <f>IF(AND(B383="discus 1", E383='club records'!$F$21, F383&gt;='club records'!$G$21), "CR", " ")</f>
        <v xml:space="preserve"> </v>
      </c>
      <c r="AA383" s="14" t="str">
        <f>IF(AND(B383="discus 1.25", E383='club records'!$F$22, F383&gt;='club records'!$G$22), "CR", " ")</f>
        <v xml:space="preserve"> </v>
      </c>
      <c r="AB383" s="14" t="str">
        <f>IF(AND(B383="discus 1.5", E383='club records'!$F$23, F383&gt;='club records'!$G$23), "CR", " ")</f>
        <v xml:space="preserve"> </v>
      </c>
      <c r="AC383" s="14" t="str">
        <f>IF(AND(B383="discus 1.75", E383='club records'!$F$24, F383&gt;='club records'!$G$24), "CR", " ")</f>
        <v xml:space="preserve"> </v>
      </c>
      <c r="AD383" s="14" t="str">
        <f>IF(AND(B383="discus 2", E383='club records'!$F$25, F383&gt;='club records'!$G$25), "CR", " ")</f>
        <v xml:space="preserve"> </v>
      </c>
      <c r="AE383" s="14" t="str">
        <f>IF(AND(B383="hammer 4", E383='club records'!$F$27, F383&gt;='club records'!$G$27), "CR", " ")</f>
        <v xml:space="preserve"> </v>
      </c>
      <c r="AF383" s="14" t="str">
        <f>IF(AND(B383="hammer 5", E383='club records'!$F$28, F383&gt;='club records'!$G$28), "CR", " ")</f>
        <v xml:space="preserve"> </v>
      </c>
      <c r="AG383" s="14" t="str">
        <f>IF(AND(B383="hammer 6", E383='club records'!$F$29, F383&gt;='club records'!$G$29), "CR", " ")</f>
        <v xml:space="preserve"> </v>
      </c>
      <c r="AH383" s="14" t="str">
        <f>IF(AND(B383="hammer 7.26", E383='club records'!$F$30, F383&gt;='club records'!$G$30), "CR", " ")</f>
        <v xml:space="preserve"> </v>
      </c>
      <c r="AI383" s="14" t="str">
        <f>IF(AND(B383="javelin 400", E383='club records'!$F$31, F383&gt;='club records'!$G$31), "CR", " ")</f>
        <v xml:space="preserve"> </v>
      </c>
      <c r="AJ383" s="14" t="str">
        <f>IF(AND(B383="javelin 600", E383='club records'!$F$32, F383&gt;='club records'!$G$32), "CR", " ")</f>
        <v xml:space="preserve"> </v>
      </c>
      <c r="AK383" s="14" t="str">
        <f>IF(AND(B383="javelin 700", E383='club records'!$F$33, F383&gt;='club records'!$G$33), "CR", " ")</f>
        <v xml:space="preserve"> </v>
      </c>
      <c r="AL383" s="14" t="str">
        <f>IF(AND(B383="javelin 800", OR(AND(E383='club records'!$F$34, F383&gt;='club records'!$G$34), AND(E383='club records'!$F$35, F383&gt;='club records'!$G$35))), "CR", " ")</f>
        <v xml:space="preserve"> </v>
      </c>
      <c r="AM383" s="14" t="str">
        <f>IF(AND(B383="shot 3", E383='club records'!$F$36, F383&gt;='club records'!$G$36), "CR", " ")</f>
        <v xml:space="preserve"> </v>
      </c>
      <c r="AN383" s="14" t="str">
        <f>IF(AND(B383="shot 4", E383='club records'!$F$37, F383&gt;='club records'!$G$37), "CR", " ")</f>
        <v xml:space="preserve"> </v>
      </c>
      <c r="AO383" s="14" t="str">
        <f>IF(AND(B383="shot 5", E383='club records'!$F$38, F383&gt;='club records'!$G$38), "CR", " ")</f>
        <v xml:space="preserve"> </v>
      </c>
      <c r="AP383" s="14" t="str">
        <f>IF(AND(B383="shot 6", E383='club records'!$F$39, F383&gt;='club records'!$G$39), "CR", " ")</f>
        <v xml:space="preserve"> </v>
      </c>
      <c r="AQ383" s="14" t="str">
        <f>IF(AND(B383="shot 7.26", E383='club records'!$F$40, F383&gt;='club records'!$G$40), "CR", " ")</f>
        <v xml:space="preserve"> </v>
      </c>
      <c r="AR383" s="14" t="str">
        <f>IF(AND(B383="60H",OR(AND(E383='club records'!$J$1,F383&lt;='club records'!$K$1),AND(E383='club records'!$J$2,F383&lt;='club records'!$K$2),AND(E383='club records'!$J$3,F383&lt;='club records'!$K$3),AND(E383='club records'!$J$4,F383&lt;='club records'!$K$4),AND(E383='club records'!$J$5,F383&lt;='club records'!$K$5))),"CR"," ")</f>
        <v xml:space="preserve"> </v>
      </c>
      <c r="AS383" s="14" t="str">
        <f>IF(AND(B383="75H", AND(E383='club records'!$J$6, F383&lt;='club records'!$K$6)), "CR", " ")</f>
        <v xml:space="preserve"> </v>
      </c>
      <c r="AT383" s="14" t="str">
        <f>IF(AND(B383="80H", AND(E383='club records'!$J$7, F383&lt;='club records'!$K$7)), "CR", " ")</f>
        <v xml:space="preserve"> </v>
      </c>
      <c r="AU383" s="14" t="str">
        <f>IF(AND(B383="100H", AND(E383='club records'!$J$8, F383&lt;='club records'!$K$8)), "CR", " ")</f>
        <v xml:space="preserve"> </v>
      </c>
      <c r="AV383" s="14" t="str">
        <f>IF(AND(B383="110H", OR(AND(E383='club records'!$J$9, F383&lt;='club records'!$K$9), AND(E383='club records'!$J$10, F383&lt;='club records'!$K$10))), "CR", " ")</f>
        <v xml:space="preserve"> </v>
      </c>
      <c r="AW383" s="14" t="str">
        <f>IF(AND(B383="400H", OR(AND(E383='club records'!$J$11, F383&lt;='club records'!$K$11), AND(E383='club records'!$J$12, F383&lt;='club records'!$K$12), AND(E383='club records'!$J$13, F383&lt;='club records'!$K$13), AND(E383='club records'!$J$14, F383&lt;='club records'!$K$14))), "CR", " ")</f>
        <v xml:space="preserve"> </v>
      </c>
      <c r="AX383" s="14" t="str">
        <f>IF(AND(B383="1500SC", AND(E383='club records'!$J$15, F383&lt;='club records'!$K$15)), "CR", " ")</f>
        <v xml:space="preserve"> </v>
      </c>
      <c r="AY383" s="14" t="str">
        <f>IF(AND(B383="2000SC", OR(AND(E383='club records'!$J$17, F383&lt;='club records'!$K$17), AND(E383='club records'!$J$18, F383&lt;='club records'!$K$18))), "CR", " ")</f>
        <v xml:space="preserve"> </v>
      </c>
      <c r="AZ383" s="14" t="str">
        <f>IF(AND(B383="3000SC", OR(AND(E383='club records'!$J$20, F383&lt;='club records'!$K$20), AND(E383='club records'!$J$21, F383&lt;='club records'!$K$21))), "CR", " ")</f>
        <v xml:space="preserve"> </v>
      </c>
      <c r="BA383" s="15" t="str">
        <f>IF(AND(B383="4x100", OR(AND(E383='club records'!$N$1, F383&lt;='club records'!$O$1), AND(E383='club records'!$N$2, F383&lt;='club records'!$O$2), AND(E383='club records'!$N$3, F383&lt;='club records'!$O$3), AND(E383='club records'!$N$4, F383&lt;='club records'!$O$4), AND(E383='club records'!$N$5, F383&lt;='club records'!$O$5))), "CR", " ")</f>
        <v xml:space="preserve"> </v>
      </c>
      <c r="BB383" s="15" t="str">
        <f>IF(AND(B383="4x200", OR(AND(E383='club records'!$N$6, F383&lt;='club records'!$O$6), AND(E383='club records'!$N$7, F383&lt;='club records'!$O$7), AND(E383='club records'!$N$8, F383&lt;='club records'!$O$8), AND(E383='club records'!$N$9, F383&lt;='club records'!$O$9), AND(E383='club records'!$N$10, F383&lt;='club records'!$O$10))), "CR", " ")</f>
        <v xml:space="preserve"> </v>
      </c>
      <c r="BC383" s="15" t="str">
        <f>IF(AND(B383="4x300", AND(E383='club records'!$N$11, F383&lt;='club records'!$O$11)), "CR", " ")</f>
        <v xml:space="preserve"> </v>
      </c>
      <c r="BD383" s="15" t="str">
        <f>IF(AND(B383="4x400", OR(AND(E383='club records'!$N$12, F383&lt;='club records'!$O$12), AND(E383='club records'!$N$13, F383&lt;='club records'!$O$13), AND(E383='club records'!$N$14, F383&lt;='club records'!$O$14), AND(E383='club records'!$N$15, F383&lt;='club records'!$O$15))), "CR", " ")</f>
        <v xml:space="preserve"> </v>
      </c>
      <c r="BE383" s="15" t="str">
        <f>IF(AND(B383="3x800", OR(AND(E383='club records'!$N$16, F383&lt;='club records'!$O$16), AND(E383='club records'!$N$17, F383&lt;='club records'!$O$17), AND(E383='club records'!$N$18, F383&lt;='club records'!$O$18))), "CR", " ")</f>
        <v xml:space="preserve"> </v>
      </c>
      <c r="BF383" s="15" t="str">
        <f>IF(AND(B383="pentathlon", OR(AND(E383='club records'!$N$21, F383&gt;='club records'!$O$21), AND(E383='club records'!$N$22, F383&gt;='club records'!$O$22),AND(E383='club records'!$N$23, F383&gt;='club records'!$O$23),AND(E383='club records'!$N$24, F383&gt;='club records'!$O$24))), "CR", " ")</f>
        <v xml:space="preserve"> </v>
      </c>
      <c r="BG383" s="15" t="str">
        <f>IF(AND(B383="heptathlon", OR(AND(E383='club records'!$N$26, F383&gt;='club records'!$O$26), AND(E383='club records'!$N$27, F383&gt;='club records'!$O$27))), "CR", " ")</f>
        <v xml:space="preserve"> </v>
      </c>
      <c r="BH383" s="15" t="str">
        <f>IF(AND(B383="decathlon", OR(AND(E383='club records'!$N$29, F383&gt;='club records'!$O$29), AND(E383='club records'!$N$30, F383&gt;='club records'!$O$30),AND(E383='club records'!$N$31, F383&gt;='club records'!$O$31))), "CR", " ")</f>
        <v xml:space="preserve"> </v>
      </c>
    </row>
    <row r="384" spans="1:60" ht="14.5" x14ac:dyDescent="0.35">
      <c r="A384" s="1" t="s">
        <v>519</v>
      </c>
      <c r="B384" s="2">
        <v>100</v>
      </c>
      <c r="C384" s="1" t="s">
        <v>96</v>
      </c>
      <c r="D384" s="1" t="s">
        <v>97</v>
      </c>
      <c r="E384" s="19" t="s">
        <v>366</v>
      </c>
      <c r="F384" s="21">
        <v>14.3</v>
      </c>
      <c r="G384" s="26">
        <v>43635</v>
      </c>
      <c r="H384" s="1" t="s">
        <v>304</v>
      </c>
      <c r="I384" s="1" t="s">
        <v>305</v>
      </c>
      <c r="J384" s="15" t="str">
        <f t="shared" ref="J384:J410" si="37">IF(OR(K384="CR", L384="CR", M384="CR", N384="CR", O384="CR", P384="CR", Q384="CR", R384="CR", S384="CR", T384="CR",U384="CR", V384="CR", W384="CR", X384="CR", Y384="CR", Z384="CR", AA384="CR", AB384="CR", AC384="CR", AD384="CR", AE384="CR", AF384="CR", AG384="CR", AH384="CR", AI384="CR", AJ384="CR", AK384="CR", AL384="CR", AM384="CR", AN384="CR", AO384="CR", AP384="CR", AQ384="CR", AR384="CR", AS384="CR", AT384="CR", AU384="CR", AV384="CR", AW384="CR", AX384="CR", AY384="CR", AZ384="CR", BA384="CR", BB384="CR", BC384="CR", BD384="CR", BE384="CR", BF384="CR", BG384="CR", BH384="CR"), "***CLUB RECORD***", "")</f>
        <v/>
      </c>
      <c r="K384" s="15" t="str">
        <f>IF(AND(B384=100, OR(AND(E384='club records'!$B$6, F384&lt;='club records'!$C$6), AND(E384='club records'!$B$7, F384&lt;='club records'!$C$7), AND(E384='club records'!$B$8, F384&lt;='club records'!$C$8), AND(E384='club records'!$B$9, F384&lt;='club records'!$C$9), AND(E384='club records'!$B$10, F384&lt;='club records'!$C$10))), "CR", " ")</f>
        <v xml:space="preserve"> </v>
      </c>
      <c r="L384" s="15" t="str">
        <f>IF(AND(B384=200, OR(AND(E384='club records'!$B$11, F384&lt;='club records'!$C$11), AND(E384='club records'!$B$12, F384&lt;='club records'!$C$12), AND(E384='club records'!$B$13, F384&lt;='club records'!$C$13), AND(E384='club records'!$B$14, F384&lt;='club records'!$C$14), AND(E384='club records'!$B$15, F384&lt;='club records'!$C$15))), "CR", " ")</f>
        <v xml:space="preserve"> </v>
      </c>
      <c r="M384" s="15" t="str">
        <f>IF(AND(B384=300, OR(AND(E384='club records'!$B$16, F384&lt;='club records'!$C$16), AND(E384='club records'!$B$17, F384&lt;='club records'!$C$17))), "CR", " ")</f>
        <v xml:space="preserve"> </v>
      </c>
      <c r="N384" s="15" t="str">
        <f>IF(AND(B384=400, OR(AND(E384='club records'!$B$18, F384&lt;='club records'!$C$18), AND(E384='club records'!$B$19, F384&lt;='club records'!$C$19), AND(E384='club records'!$B$20, F384&lt;='club records'!$C$20), AND(E384='club records'!$B$21, F384&lt;='club records'!$C$21))), "CR", " ")</f>
        <v xml:space="preserve"> </v>
      </c>
      <c r="O384" s="15" t="str">
        <f>IF(AND(B384=800, OR(AND(E384='club records'!$B$22, F384&lt;='club records'!$C$22), AND(E384='club records'!$B$23, F384&lt;='club records'!$C$23), AND(E384='club records'!$B$24, F384&lt;='club records'!$C$24), AND(E384='club records'!$B$25, F384&lt;='club records'!$C$25), AND(E384='club records'!$B$26, F384&lt;='club records'!$C$26))), "CR", " ")</f>
        <v xml:space="preserve"> </v>
      </c>
      <c r="P384" s="15" t="str">
        <f>IF(AND(B384=1000, OR(AND(E384='club records'!$B$27, F384&lt;='club records'!$C$27), AND(E384='club records'!$B$28, F384&lt;='club records'!$C$28))), "CR", " ")</f>
        <v xml:space="preserve"> </v>
      </c>
      <c r="Q384" s="15" t="str">
        <f>IF(AND(B384=1500, OR(AND(E384='club records'!$B$29, F384&lt;='club records'!$C$29), AND(E384='club records'!$B$30, F384&lt;='club records'!$C$30), AND(E384='club records'!$B$31, F384&lt;='club records'!$C$31), AND(E384='club records'!$B$32, F384&lt;='club records'!$C$32), AND(E384='club records'!$B$33, F384&lt;='club records'!$C$33))), "CR", " ")</f>
        <v xml:space="preserve"> </v>
      </c>
      <c r="R384" s="15" t="str">
        <f>IF(AND(B384="1600 (Mile)",OR(AND(E384='club records'!$B$34,F384&lt;='club records'!$C$34),AND(E384='club records'!$B$35,F384&lt;='club records'!$C$35),AND(E384='club records'!$B$36,F384&lt;='club records'!$C$36),AND(E384='club records'!$B$37,F384&lt;='club records'!$C$37))),"CR"," ")</f>
        <v xml:space="preserve"> </v>
      </c>
      <c r="S384" s="15" t="str">
        <f>IF(AND(B384=3000, OR(AND(E384='club records'!$B$38, F384&lt;='club records'!$C$38), AND(E384='club records'!$B$39, F384&lt;='club records'!$C$39), AND(E384='club records'!$B$40, F384&lt;='club records'!$C$40), AND(E384='club records'!$B$41, F384&lt;='club records'!$C$41))), "CR", " ")</f>
        <v xml:space="preserve"> </v>
      </c>
      <c r="T384" s="15" t="str">
        <f>IF(AND(B384=5000, OR(AND(E384='club records'!$B$42, F384&lt;='club records'!$C$42), AND(E384='club records'!$B$43, F384&lt;='club records'!$C$43))), "CR", " ")</f>
        <v xml:space="preserve"> </v>
      </c>
      <c r="U384" s="14" t="str">
        <f>IF(AND(B384=10000, OR(AND(E384='club records'!$B$44, F384&lt;='club records'!$C$44), AND(E384='club records'!$B$45, F384&lt;='club records'!$C$45))), "CR", " ")</f>
        <v xml:space="preserve"> </v>
      </c>
      <c r="V384" s="14" t="str">
        <f>IF(AND(B384="high jump", OR(AND(E384='club records'!$F$1, F384&gt;='club records'!$G$1), AND(E384='club records'!$F$2, F384&gt;='club records'!$G$2), AND(E384='club records'!$F$3, F384&gt;='club records'!$G$3), AND(E384='club records'!$F$4, F384&gt;='club records'!$G$4), AND(E384='club records'!$F$5, F384&gt;='club records'!$G$5))), "CR", " ")</f>
        <v xml:space="preserve"> </v>
      </c>
      <c r="W384" s="14" t="str">
        <f>IF(AND(B384="long jump", OR(AND(E384='club records'!$F$6, F384&gt;='club records'!$G$6), AND(E384='club records'!$F$7, F384&gt;='club records'!$G$7), AND(E384='club records'!$F$8, F384&gt;='club records'!$G$8), AND(E384='club records'!$F$9, F384&gt;='club records'!$G$9), AND(E384='club records'!$F$10, F384&gt;='club records'!$G$10))), "CR", " ")</f>
        <v xml:space="preserve"> </v>
      </c>
      <c r="X384" s="14" t="str">
        <f>IF(AND(B384="triple jump", OR(AND(E384='club records'!$F$11, F384&gt;='club records'!$G$11), AND(E384='club records'!$F$12, F384&gt;='club records'!$G$12), AND(E384='club records'!$F$13, F384&gt;='club records'!$G$13), AND(E384='club records'!$F$14, F384&gt;='club records'!$G$14), AND(E384='club records'!$F$15, F384&gt;='club records'!$G$15))), "CR", " ")</f>
        <v xml:space="preserve"> </v>
      </c>
      <c r="Y384" s="14" t="str">
        <f>IF(AND(B384="pole vault", OR(AND(E384='club records'!$F$16, F384&gt;='club records'!$G$16), AND(E384='club records'!$F$17, F384&gt;='club records'!$G$17), AND(E384='club records'!$F$18, F384&gt;='club records'!$G$18), AND(E384='club records'!$F$19, F384&gt;='club records'!$G$19), AND(E384='club records'!$F$20, F384&gt;='club records'!$G$20))), "CR", " ")</f>
        <v xml:space="preserve"> </v>
      </c>
      <c r="Z384" s="14" t="str">
        <f>IF(AND(B384="discus 1", E384='club records'!$F$21, F384&gt;='club records'!$G$21), "CR", " ")</f>
        <v xml:space="preserve"> </v>
      </c>
      <c r="AA384" s="14" t="str">
        <f>IF(AND(B384="discus 1.25", E384='club records'!$F$22, F384&gt;='club records'!$G$22), "CR", " ")</f>
        <v xml:space="preserve"> </v>
      </c>
      <c r="AB384" s="14" t="str">
        <f>IF(AND(B384="discus 1.5", E384='club records'!$F$23, F384&gt;='club records'!$G$23), "CR", " ")</f>
        <v xml:space="preserve"> </v>
      </c>
      <c r="AC384" s="14" t="str">
        <f>IF(AND(B384="discus 1.75", E384='club records'!$F$24, F384&gt;='club records'!$G$24), "CR", " ")</f>
        <v xml:space="preserve"> </v>
      </c>
      <c r="AD384" s="14" t="str">
        <f>IF(AND(B384="discus 2", E384='club records'!$F$25, F384&gt;='club records'!$G$25), "CR", " ")</f>
        <v xml:space="preserve"> </v>
      </c>
      <c r="AE384" s="14" t="str">
        <f>IF(AND(B384="hammer 4", E384='club records'!$F$27, F384&gt;='club records'!$G$27), "CR", " ")</f>
        <v xml:space="preserve"> </v>
      </c>
      <c r="AF384" s="14" t="str">
        <f>IF(AND(B384="hammer 5", E384='club records'!$F$28, F384&gt;='club records'!$G$28), "CR", " ")</f>
        <v xml:space="preserve"> </v>
      </c>
      <c r="AG384" s="14" t="str">
        <f>IF(AND(B384="hammer 6", E384='club records'!$F$29, F384&gt;='club records'!$G$29), "CR", " ")</f>
        <v xml:space="preserve"> </v>
      </c>
      <c r="AH384" s="14" t="str">
        <f>IF(AND(B384="hammer 7.26", E384='club records'!$F$30, F384&gt;='club records'!$G$30), "CR", " ")</f>
        <v xml:space="preserve"> </v>
      </c>
      <c r="AI384" s="14" t="str">
        <f>IF(AND(B384="javelin 400", E384='club records'!$F$31, F384&gt;='club records'!$G$31), "CR", " ")</f>
        <v xml:space="preserve"> </v>
      </c>
      <c r="AJ384" s="14" t="str">
        <f>IF(AND(B384="javelin 600", E384='club records'!$F$32, F384&gt;='club records'!$G$32), "CR", " ")</f>
        <v xml:space="preserve"> </v>
      </c>
      <c r="AK384" s="14" t="str">
        <f>IF(AND(B384="javelin 700", E384='club records'!$F$33, F384&gt;='club records'!$G$33), "CR", " ")</f>
        <v xml:space="preserve"> </v>
      </c>
      <c r="AL384" s="14" t="str">
        <f>IF(AND(B384="javelin 800", OR(AND(E384='club records'!$F$34, F384&gt;='club records'!$G$34), AND(E384='club records'!$F$35, F384&gt;='club records'!$G$35))), "CR", " ")</f>
        <v xml:space="preserve"> </v>
      </c>
      <c r="AM384" s="14" t="str">
        <f>IF(AND(B384="shot 3", E384='club records'!$F$36, F384&gt;='club records'!$G$36), "CR", " ")</f>
        <v xml:space="preserve"> </v>
      </c>
      <c r="AN384" s="14" t="str">
        <f>IF(AND(B384="shot 4", E384='club records'!$F$37, F384&gt;='club records'!$G$37), "CR", " ")</f>
        <v xml:space="preserve"> </v>
      </c>
      <c r="AO384" s="14" t="str">
        <f>IF(AND(B384="shot 5", E384='club records'!$F$38, F384&gt;='club records'!$G$38), "CR", " ")</f>
        <v xml:space="preserve"> </v>
      </c>
      <c r="AP384" s="14" t="str">
        <f>IF(AND(B384="shot 6", E384='club records'!$F$39, F384&gt;='club records'!$G$39), "CR", " ")</f>
        <v xml:space="preserve"> </v>
      </c>
      <c r="AQ384" s="14" t="str">
        <f>IF(AND(B384="shot 7.26", E384='club records'!$F$40, F384&gt;='club records'!$G$40), "CR", " ")</f>
        <v xml:space="preserve"> </v>
      </c>
      <c r="AR384" s="14" t="str">
        <f>IF(AND(B384="60H",OR(AND(E384='club records'!$J$1,F384&lt;='club records'!$K$1),AND(E384='club records'!$J$2,F384&lt;='club records'!$K$2),AND(E384='club records'!$J$3,F384&lt;='club records'!$K$3),AND(E384='club records'!$J$4,F384&lt;='club records'!$K$4),AND(E384='club records'!$J$5,F384&lt;='club records'!$K$5))),"CR"," ")</f>
        <v xml:space="preserve"> </v>
      </c>
      <c r="AS384" s="14" t="str">
        <f>IF(AND(B384="75H", AND(E384='club records'!$J$6, F384&lt;='club records'!$K$6)), "CR", " ")</f>
        <v xml:space="preserve"> </v>
      </c>
      <c r="AT384" s="14" t="str">
        <f>IF(AND(B384="80H", AND(E384='club records'!$J$7, F384&lt;='club records'!$K$7)), "CR", " ")</f>
        <v xml:space="preserve"> </v>
      </c>
      <c r="AU384" s="14" t="str">
        <f>IF(AND(B384="100H", AND(E384='club records'!$J$8, F384&lt;='club records'!$K$8)), "CR", " ")</f>
        <v xml:space="preserve"> </v>
      </c>
      <c r="AV384" s="14" t="str">
        <f>IF(AND(B384="110H", OR(AND(E384='club records'!$J$9, F384&lt;='club records'!$K$9), AND(E384='club records'!$J$10, F384&lt;='club records'!$K$10))), "CR", " ")</f>
        <v xml:space="preserve"> </v>
      </c>
      <c r="AW384" s="14" t="str">
        <f>IF(AND(B384="400H", OR(AND(E384='club records'!$J$11, F384&lt;='club records'!$K$11), AND(E384='club records'!$J$12, F384&lt;='club records'!$K$12), AND(E384='club records'!$J$13, F384&lt;='club records'!$K$13), AND(E384='club records'!$J$14, F384&lt;='club records'!$K$14))), "CR", " ")</f>
        <v xml:space="preserve"> </v>
      </c>
      <c r="AX384" s="14" t="str">
        <f>IF(AND(B384="1500SC", AND(E384='club records'!$J$15, F384&lt;='club records'!$K$15)), "CR", " ")</f>
        <v xml:space="preserve"> </v>
      </c>
      <c r="AY384" s="14" t="str">
        <f>IF(AND(B384="2000SC", OR(AND(E384='club records'!$J$17, F384&lt;='club records'!$K$17), AND(E384='club records'!$J$18, F384&lt;='club records'!$K$18))), "CR", " ")</f>
        <v xml:space="preserve"> </v>
      </c>
      <c r="AZ384" s="14" t="str">
        <f>IF(AND(B384="3000SC", OR(AND(E384='club records'!$J$20, F384&lt;='club records'!$K$20), AND(E384='club records'!$J$21, F384&lt;='club records'!$K$21))), "CR", " ")</f>
        <v xml:space="preserve"> </v>
      </c>
      <c r="BA384" s="15" t="str">
        <f>IF(AND(B384="4x100", OR(AND(E384='club records'!$N$1, F384&lt;='club records'!$O$1), AND(E384='club records'!$N$2, F384&lt;='club records'!$O$2), AND(E384='club records'!$N$3, F384&lt;='club records'!$O$3), AND(E384='club records'!$N$4, F384&lt;='club records'!$O$4), AND(E384='club records'!$N$5, F384&lt;='club records'!$O$5))), "CR", " ")</f>
        <v xml:space="preserve"> </v>
      </c>
      <c r="BB384" s="15" t="str">
        <f>IF(AND(B384="4x200", OR(AND(E384='club records'!$N$6, F384&lt;='club records'!$O$6), AND(E384='club records'!$N$7, F384&lt;='club records'!$O$7), AND(E384='club records'!$N$8, F384&lt;='club records'!$O$8), AND(E384='club records'!$N$9, F384&lt;='club records'!$O$9), AND(E384='club records'!$N$10, F384&lt;='club records'!$O$10))), "CR", " ")</f>
        <v xml:space="preserve"> </v>
      </c>
      <c r="BC384" s="15" t="str">
        <f>IF(AND(B384="4x300", AND(E384='club records'!$N$11, F384&lt;='club records'!$O$11)), "CR", " ")</f>
        <v xml:space="preserve"> </v>
      </c>
      <c r="BD384" s="15" t="str">
        <f>IF(AND(B384="4x400", OR(AND(E384='club records'!$N$12, F384&lt;='club records'!$O$12), AND(E384='club records'!$N$13, F384&lt;='club records'!$O$13), AND(E384='club records'!$N$14, F384&lt;='club records'!$O$14), AND(E384='club records'!$N$15, F384&lt;='club records'!$O$15))), "CR", " ")</f>
        <v xml:space="preserve"> </v>
      </c>
      <c r="BE384" s="15" t="str">
        <f>IF(AND(B384="3x800", OR(AND(E384='club records'!$N$16, F384&lt;='club records'!$O$16), AND(E384='club records'!$N$17, F384&lt;='club records'!$O$17), AND(E384='club records'!$N$18, F384&lt;='club records'!$O$18))), "CR", " ")</f>
        <v xml:space="preserve"> </v>
      </c>
      <c r="BF384" s="15" t="str">
        <f>IF(AND(B384="pentathlon", OR(AND(E384='club records'!$N$21, F384&gt;='club records'!$O$21), AND(E384='club records'!$N$22, F384&gt;='club records'!$O$22),AND(E384='club records'!$N$23, F384&gt;='club records'!$O$23),AND(E384='club records'!$N$24, F384&gt;='club records'!$O$24))), "CR", " ")</f>
        <v xml:space="preserve"> </v>
      </c>
      <c r="BG384" s="15" t="str">
        <f>IF(AND(B384="heptathlon", OR(AND(E384='club records'!$N$26, F384&gt;='club records'!$O$26), AND(E384='club records'!$N$27, F384&gt;='club records'!$O$27))), "CR", " ")</f>
        <v xml:space="preserve"> </v>
      </c>
      <c r="BH384" s="15" t="str">
        <f>IF(AND(B384="decathlon", OR(AND(E384='club records'!$N$29, F384&gt;='club records'!$O$29), AND(E384='club records'!$N$30, F384&gt;='club records'!$O$30),AND(E384='club records'!$N$31, F384&gt;='club records'!$O$31))), "CR", " ")</f>
        <v xml:space="preserve"> </v>
      </c>
    </row>
    <row r="385" spans="1:16333" ht="14.5" x14ac:dyDescent="0.35">
      <c r="A385" s="1" t="s">
        <v>519</v>
      </c>
      <c r="B385" s="2">
        <v>100</v>
      </c>
      <c r="C385" s="1" t="s">
        <v>558</v>
      </c>
      <c r="D385" s="1" t="s">
        <v>559</v>
      </c>
      <c r="E385" s="19" t="s">
        <v>13</v>
      </c>
      <c r="F385" s="21">
        <v>15.76</v>
      </c>
      <c r="G385" s="27">
        <v>43712</v>
      </c>
      <c r="H385" s="1" t="s">
        <v>313</v>
      </c>
      <c r="I385" s="1" t="s">
        <v>305</v>
      </c>
      <c r="J385" s="15" t="str">
        <f t="shared" si="37"/>
        <v/>
      </c>
      <c r="K385" s="15" t="str">
        <f>IF(AND(B385=100, OR(AND(E385='club records'!$B$6, F385&lt;='club records'!$C$6), AND(E385='club records'!$B$7, F385&lt;='club records'!$C$7), AND(E385='club records'!$B$8, F385&lt;='club records'!$C$8), AND(E385='club records'!$B$9, F385&lt;='club records'!$C$9), AND(E385='club records'!$B$10, F385&lt;='club records'!$C$10))), "CR", " ")</f>
        <v xml:space="preserve"> </v>
      </c>
      <c r="L385" s="15" t="str">
        <f>IF(AND(B385=200, OR(AND(E385='club records'!$B$11, F385&lt;='club records'!$C$11), AND(E385='club records'!$B$12, F385&lt;='club records'!$C$12), AND(E385='club records'!$B$13, F385&lt;='club records'!$C$13), AND(E385='club records'!$B$14, F385&lt;='club records'!$C$14), AND(E385='club records'!$B$15, F385&lt;='club records'!$C$15))), "CR", " ")</f>
        <v xml:space="preserve"> </v>
      </c>
      <c r="M385" s="15" t="str">
        <f>IF(AND(B385=300, OR(AND(E385='club records'!$B$16, F385&lt;='club records'!$C$16), AND(E385='club records'!$B$17, F385&lt;='club records'!$C$17))), "CR", " ")</f>
        <v xml:space="preserve"> </v>
      </c>
      <c r="N385" s="15" t="str">
        <f>IF(AND(B385=400, OR(AND(E385='club records'!$B$18, F385&lt;='club records'!$C$18), AND(E385='club records'!$B$19, F385&lt;='club records'!$C$19), AND(E385='club records'!$B$20, F385&lt;='club records'!$C$20), AND(E385='club records'!$B$21, F385&lt;='club records'!$C$21))), "CR", " ")</f>
        <v xml:space="preserve"> </v>
      </c>
      <c r="O385" s="15" t="str">
        <f>IF(AND(B385=800, OR(AND(E385='club records'!$B$22, F385&lt;='club records'!$C$22), AND(E385='club records'!$B$23, F385&lt;='club records'!$C$23), AND(E385='club records'!$B$24, F385&lt;='club records'!$C$24), AND(E385='club records'!$B$25, F385&lt;='club records'!$C$25), AND(E385='club records'!$B$26, F385&lt;='club records'!$C$26))), "CR", " ")</f>
        <v xml:space="preserve"> </v>
      </c>
      <c r="P385" s="15" t="str">
        <f>IF(AND(B385=1000, OR(AND(E385='club records'!$B$27, F385&lt;='club records'!$C$27), AND(E385='club records'!$B$28, F385&lt;='club records'!$C$28))), "CR", " ")</f>
        <v xml:space="preserve"> </v>
      </c>
      <c r="Q385" s="15" t="str">
        <f>IF(AND(B385=1500, OR(AND(E385='club records'!$B$29, F385&lt;='club records'!$C$29), AND(E385='club records'!$B$30, F385&lt;='club records'!$C$30), AND(E385='club records'!$B$31, F385&lt;='club records'!$C$31), AND(E385='club records'!$B$32, F385&lt;='club records'!$C$32), AND(E385='club records'!$B$33, F385&lt;='club records'!$C$33))), "CR", " ")</f>
        <v xml:space="preserve"> </v>
      </c>
      <c r="R385" s="15" t="str">
        <f>IF(AND(B385="1600 (Mile)",OR(AND(E385='club records'!$B$34,F385&lt;='club records'!$C$34),AND(E385='club records'!$B$35,F385&lt;='club records'!$C$35),AND(E385='club records'!$B$36,F385&lt;='club records'!$C$36),AND(E385='club records'!$B$37,F385&lt;='club records'!$C$37))),"CR"," ")</f>
        <v xml:space="preserve"> </v>
      </c>
      <c r="S385" s="15" t="str">
        <f>IF(AND(B385=3000, OR(AND(E385='club records'!$B$38, F385&lt;='club records'!$C$38), AND(E385='club records'!$B$39, F385&lt;='club records'!$C$39), AND(E385='club records'!$B$40, F385&lt;='club records'!$C$40), AND(E385='club records'!$B$41, F385&lt;='club records'!$C$41))), "CR", " ")</f>
        <v xml:space="preserve"> </v>
      </c>
      <c r="T385" s="15" t="str">
        <f>IF(AND(B385=5000, OR(AND(E385='club records'!$B$42, F385&lt;='club records'!$C$42), AND(E385='club records'!$B$43, F385&lt;='club records'!$C$43))), "CR", " ")</f>
        <v xml:space="preserve"> </v>
      </c>
      <c r="U385" s="14" t="str">
        <f>IF(AND(B385=10000, OR(AND(E385='club records'!$B$44, F385&lt;='club records'!$C$44), AND(E385='club records'!$B$45, F385&lt;='club records'!$C$45))), "CR", " ")</f>
        <v xml:space="preserve"> </v>
      </c>
      <c r="V385" s="14" t="str">
        <f>IF(AND(B385="high jump", OR(AND(E385='club records'!$F$1, F385&gt;='club records'!$G$1), AND(E385='club records'!$F$2, F385&gt;='club records'!$G$2), AND(E385='club records'!$F$3, F385&gt;='club records'!$G$3), AND(E385='club records'!$F$4, F385&gt;='club records'!$G$4), AND(E385='club records'!$F$5, F385&gt;='club records'!$G$5))), "CR", " ")</f>
        <v xml:space="preserve"> </v>
      </c>
      <c r="W385" s="14" t="str">
        <f>IF(AND(B385="long jump", OR(AND(E385='club records'!$F$6, F385&gt;='club records'!$G$6), AND(E385='club records'!$F$7, F385&gt;='club records'!$G$7), AND(E385='club records'!$F$8, F385&gt;='club records'!$G$8), AND(E385='club records'!$F$9, F385&gt;='club records'!$G$9), AND(E385='club records'!$F$10, F385&gt;='club records'!$G$10))), "CR", " ")</f>
        <v xml:space="preserve"> </v>
      </c>
      <c r="X385" s="14" t="str">
        <f>IF(AND(B385="triple jump", OR(AND(E385='club records'!$F$11, F385&gt;='club records'!$G$11), AND(E385='club records'!$F$12, F385&gt;='club records'!$G$12), AND(E385='club records'!$F$13, F385&gt;='club records'!$G$13), AND(E385='club records'!$F$14, F385&gt;='club records'!$G$14), AND(E385='club records'!$F$15, F385&gt;='club records'!$G$15))), "CR", " ")</f>
        <v xml:space="preserve"> </v>
      </c>
      <c r="Y385" s="14" t="str">
        <f>IF(AND(B385="pole vault", OR(AND(E385='club records'!$F$16, F385&gt;='club records'!$G$16), AND(E385='club records'!$F$17, F385&gt;='club records'!$G$17), AND(E385='club records'!$F$18, F385&gt;='club records'!$G$18), AND(E385='club records'!$F$19, F385&gt;='club records'!$G$19), AND(E385='club records'!$F$20, F385&gt;='club records'!$G$20))), "CR", " ")</f>
        <v xml:space="preserve"> </v>
      </c>
      <c r="Z385" s="14" t="str">
        <f>IF(AND(B385="discus 1", E385='club records'!$F$21, F385&gt;='club records'!$G$21), "CR", " ")</f>
        <v xml:space="preserve"> </v>
      </c>
      <c r="AA385" s="14" t="str">
        <f>IF(AND(B385="discus 1.25", E385='club records'!$F$22, F385&gt;='club records'!$G$22), "CR", " ")</f>
        <v xml:space="preserve"> </v>
      </c>
      <c r="AB385" s="14" t="str">
        <f>IF(AND(B385="discus 1.5", E385='club records'!$F$23, F385&gt;='club records'!$G$23), "CR", " ")</f>
        <v xml:space="preserve"> </v>
      </c>
      <c r="AC385" s="14" t="str">
        <f>IF(AND(B385="discus 1.75", E385='club records'!$F$24, F385&gt;='club records'!$G$24), "CR", " ")</f>
        <v xml:space="preserve"> </v>
      </c>
      <c r="AD385" s="14" t="str">
        <f>IF(AND(B385="discus 2", E385='club records'!$F$25, F385&gt;='club records'!$G$25), "CR", " ")</f>
        <v xml:space="preserve"> </v>
      </c>
      <c r="AE385" s="14" t="str">
        <f>IF(AND(B385="hammer 4", E385='club records'!$F$27, F385&gt;='club records'!$G$27), "CR", " ")</f>
        <v xml:space="preserve"> </v>
      </c>
      <c r="AF385" s="14" t="str">
        <f>IF(AND(B385="hammer 5", E385='club records'!$F$28, F385&gt;='club records'!$G$28), "CR", " ")</f>
        <v xml:space="preserve"> </v>
      </c>
      <c r="AG385" s="14" t="str">
        <f>IF(AND(B385="hammer 6", E385='club records'!$F$29, F385&gt;='club records'!$G$29), "CR", " ")</f>
        <v xml:space="preserve"> </v>
      </c>
      <c r="AH385" s="14" t="str">
        <f>IF(AND(B385="hammer 7.26", E385='club records'!$F$30, F385&gt;='club records'!$G$30), "CR", " ")</f>
        <v xml:space="preserve"> </v>
      </c>
      <c r="AI385" s="14" t="str">
        <f>IF(AND(B385="javelin 400", E385='club records'!$F$31, F385&gt;='club records'!$G$31), "CR", " ")</f>
        <v xml:space="preserve"> </v>
      </c>
      <c r="AJ385" s="14" t="str">
        <f>IF(AND(B385="javelin 600", E385='club records'!$F$32, F385&gt;='club records'!$G$32), "CR", " ")</f>
        <v xml:space="preserve"> </v>
      </c>
      <c r="AK385" s="14" t="str">
        <f>IF(AND(B385="javelin 700", E385='club records'!$F$33, F385&gt;='club records'!$G$33), "CR", " ")</f>
        <v xml:space="preserve"> </v>
      </c>
      <c r="AL385" s="14" t="str">
        <f>IF(AND(B385="javelin 800", OR(AND(E385='club records'!$F$34, F385&gt;='club records'!$G$34), AND(E385='club records'!$F$35, F385&gt;='club records'!$G$35))), "CR", " ")</f>
        <v xml:space="preserve"> </v>
      </c>
      <c r="AM385" s="14" t="str">
        <f>IF(AND(B385="shot 3", E385='club records'!$F$36, F385&gt;='club records'!$G$36), "CR", " ")</f>
        <v xml:space="preserve"> </v>
      </c>
      <c r="AN385" s="14" t="str">
        <f>IF(AND(B385="shot 4", E385='club records'!$F$37, F385&gt;='club records'!$G$37), "CR", " ")</f>
        <v xml:space="preserve"> </v>
      </c>
      <c r="AO385" s="14" t="str">
        <f>IF(AND(B385="shot 5", E385='club records'!$F$38, F385&gt;='club records'!$G$38), "CR", " ")</f>
        <v xml:space="preserve"> </v>
      </c>
      <c r="AP385" s="14" t="str">
        <f>IF(AND(B385="shot 6", E385='club records'!$F$39, F385&gt;='club records'!$G$39), "CR", " ")</f>
        <v xml:space="preserve"> </v>
      </c>
      <c r="AQ385" s="14" t="str">
        <f>IF(AND(B385="shot 7.26", E385='club records'!$F$40, F385&gt;='club records'!$G$40), "CR", " ")</f>
        <v xml:space="preserve"> </v>
      </c>
      <c r="AR385" s="14" t="str">
        <f>IF(AND(B385="60H",OR(AND(E385='club records'!$J$1,F385&lt;='club records'!$K$1),AND(E385='club records'!$J$2,F385&lt;='club records'!$K$2),AND(E385='club records'!$J$3,F385&lt;='club records'!$K$3),AND(E385='club records'!$J$4,F385&lt;='club records'!$K$4),AND(E385='club records'!$J$5,F385&lt;='club records'!$K$5))),"CR"," ")</f>
        <v xml:space="preserve"> </v>
      </c>
      <c r="AS385" s="14" t="str">
        <f>IF(AND(B385="75H", AND(E385='club records'!$J$6, F385&lt;='club records'!$K$6)), "CR", " ")</f>
        <v xml:space="preserve"> </v>
      </c>
      <c r="AT385" s="14" t="str">
        <f>IF(AND(B385="80H", AND(E385='club records'!$J$7, F385&lt;='club records'!$K$7)), "CR", " ")</f>
        <v xml:space="preserve"> </v>
      </c>
      <c r="AU385" s="14" t="str">
        <f>IF(AND(B385="100H", AND(E385='club records'!$J$8, F385&lt;='club records'!$K$8)), "CR", " ")</f>
        <v xml:space="preserve"> </v>
      </c>
      <c r="AV385" s="14" t="str">
        <f>IF(AND(B385="110H", OR(AND(E385='club records'!$J$9, F385&lt;='club records'!$K$9), AND(E385='club records'!$J$10, F385&lt;='club records'!$K$10))), "CR", " ")</f>
        <v xml:space="preserve"> </v>
      </c>
      <c r="AW385" s="14" t="str">
        <f>IF(AND(B385="400H", OR(AND(E385='club records'!$J$11, F385&lt;='club records'!$K$11), AND(E385='club records'!$J$12, F385&lt;='club records'!$K$12), AND(E385='club records'!$J$13, F385&lt;='club records'!$K$13), AND(E385='club records'!$J$14, F385&lt;='club records'!$K$14))), "CR", " ")</f>
        <v xml:space="preserve"> </v>
      </c>
      <c r="AX385" s="14" t="str">
        <f>IF(AND(B385="1500SC", AND(E385='club records'!$J$15, F385&lt;='club records'!$K$15)), "CR", " ")</f>
        <v xml:space="preserve"> </v>
      </c>
      <c r="AY385" s="14" t="str">
        <f>IF(AND(B385="2000SC", OR(AND(E385='club records'!$J$17, F385&lt;='club records'!$K$17), AND(E385='club records'!$J$18, F385&lt;='club records'!$K$18))), "CR", " ")</f>
        <v xml:space="preserve"> </v>
      </c>
      <c r="AZ385" s="14" t="str">
        <f>IF(AND(B385="3000SC", OR(AND(E385='club records'!$J$20, F385&lt;='club records'!$K$20), AND(E385='club records'!$J$21, F385&lt;='club records'!$K$21))), "CR", " ")</f>
        <v xml:space="preserve"> </v>
      </c>
      <c r="BA385" s="15" t="str">
        <f>IF(AND(B385="4x100", OR(AND(E385='club records'!$N$1, F385&lt;='club records'!$O$1), AND(E385='club records'!$N$2, F385&lt;='club records'!$O$2), AND(E385='club records'!$N$3, F385&lt;='club records'!$O$3), AND(E385='club records'!$N$4, F385&lt;='club records'!$O$4), AND(E385='club records'!$N$5, F385&lt;='club records'!$O$5))), "CR", " ")</f>
        <v xml:space="preserve"> </v>
      </c>
      <c r="BB385" s="15" t="str">
        <f>IF(AND(B385="4x200", OR(AND(E385='club records'!$N$6, F385&lt;='club records'!$O$6), AND(E385='club records'!$N$7, F385&lt;='club records'!$O$7), AND(E385='club records'!$N$8, F385&lt;='club records'!$O$8), AND(E385='club records'!$N$9, F385&lt;='club records'!$O$9), AND(E385='club records'!$N$10, F385&lt;='club records'!$O$10))), "CR", " ")</f>
        <v xml:space="preserve"> </v>
      </c>
      <c r="BC385" s="15" t="str">
        <f>IF(AND(B385="4x300", AND(E385='club records'!$N$11, F385&lt;='club records'!$O$11)), "CR", " ")</f>
        <v xml:space="preserve"> </v>
      </c>
      <c r="BD385" s="15" t="str">
        <f>IF(AND(B385="4x400", OR(AND(E385='club records'!$N$12, F385&lt;='club records'!$O$12), AND(E385='club records'!$N$13, F385&lt;='club records'!$O$13), AND(E385='club records'!$N$14, F385&lt;='club records'!$O$14), AND(E385='club records'!$N$15, F385&lt;='club records'!$O$15))), "CR", " ")</f>
        <v xml:space="preserve"> </v>
      </c>
      <c r="BE385" s="15" t="str">
        <f>IF(AND(B385="3x800", OR(AND(E385='club records'!$N$16, F385&lt;='club records'!$O$16), AND(E385='club records'!$N$17, F385&lt;='club records'!$O$17), AND(E385='club records'!$N$18, F385&lt;='club records'!$O$18))), "CR", " ")</f>
        <v xml:space="preserve"> </v>
      </c>
      <c r="BF385" s="15" t="str">
        <f>IF(AND(B385="pentathlon", OR(AND(E385='club records'!$N$21, F385&gt;='club records'!$O$21), AND(E385='club records'!$N$22, F385&gt;='club records'!$O$22),AND(E385='club records'!$N$23, F385&gt;='club records'!$O$23),AND(E385='club records'!$N$24, F385&gt;='club records'!$O$24))), "CR", " ")</f>
        <v xml:space="preserve"> </v>
      </c>
      <c r="BG385" s="15" t="str">
        <f>IF(AND(B385="heptathlon", OR(AND(E385='club records'!$N$26, F385&gt;='club records'!$O$26), AND(E385='club records'!$N$27, F385&gt;='club records'!$O$27))), "CR", " ")</f>
        <v xml:space="preserve"> </v>
      </c>
      <c r="BH385" s="15" t="str">
        <f>IF(AND(B385="decathlon", OR(AND(E385='club records'!$N$29, F385&gt;='club records'!$O$29), AND(E385='club records'!$N$30, F385&gt;='club records'!$O$30),AND(E385='club records'!$N$31, F385&gt;='club records'!$O$31))), "CR", " ")</f>
        <v xml:space="preserve"> </v>
      </c>
    </row>
    <row r="386" spans="1:16333" ht="14.5" x14ac:dyDescent="0.35">
      <c r="A386" s="1" t="s">
        <v>519</v>
      </c>
      <c r="B386" s="2">
        <v>150</v>
      </c>
      <c r="C386" s="1" t="s">
        <v>288</v>
      </c>
      <c r="D386" s="1" t="s">
        <v>261</v>
      </c>
      <c r="E386" s="19" t="s">
        <v>11</v>
      </c>
      <c r="F386" s="21">
        <v>18.52</v>
      </c>
      <c r="G386" s="27">
        <v>43712</v>
      </c>
      <c r="H386" s="1" t="s">
        <v>313</v>
      </c>
      <c r="I386" s="1" t="s">
        <v>305</v>
      </c>
      <c r="J386" s="15" t="str">
        <f t="shared" si="37"/>
        <v/>
      </c>
      <c r="K386" s="15" t="str">
        <f>IF(AND(B386=100, OR(AND(E386='club records'!$B$6, F386&lt;='club records'!$C$6), AND(E386='club records'!$B$7, F386&lt;='club records'!$C$7), AND(E386='club records'!$B$8, F386&lt;='club records'!$C$8), AND(E386='club records'!$B$9, F386&lt;='club records'!$C$9), AND(E386='club records'!$B$10, F386&lt;='club records'!$C$10))), "CR", " ")</f>
        <v xml:space="preserve"> </v>
      </c>
      <c r="L386" s="15" t="str">
        <f>IF(AND(B386=200, OR(AND(E386='club records'!$B$11, F386&lt;='club records'!$C$11), AND(E386='club records'!$B$12, F386&lt;='club records'!$C$12), AND(E386='club records'!$B$13, F386&lt;='club records'!$C$13), AND(E386='club records'!$B$14, F386&lt;='club records'!$C$14), AND(E386='club records'!$B$15, F386&lt;='club records'!$C$15))), "CR", " ")</f>
        <v xml:space="preserve"> </v>
      </c>
      <c r="M386" s="15" t="str">
        <f>IF(AND(B386=300, OR(AND(E386='club records'!$B$16, F386&lt;='club records'!$C$16), AND(E386='club records'!$B$17, F386&lt;='club records'!$C$17))), "CR", " ")</f>
        <v xml:space="preserve"> </v>
      </c>
      <c r="N386" s="15" t="str">
        <f>IF(AND(B386=400, OR(AND(E386='club records'!$B$18, F386&lt;='club records'!$C$18), AND(E386='club records'!$B$19, F386&lt;='club records'!$C$19), AND(E386='club records'!$B$20, F386&lt;='club records'!$C$20), AND(E386='club records'!$B$21, F386&lt;='club records'!$C$21))), "CR", " ")</f>
        <v xml:space="preserve"> </v>
      </c>
      <c r="O386" s="15" t="str">
        <f>IF(AND(B386=800, OR(AND(E386='club records'!$B$22, F386&lt;='club records'!$C$22), AND(E386='club records'!$B$23, F386&lt;='club records'!$C$23), AND(E386='club records'!$B$24, F386&lt;='club records'!$C$24), AND(E386='club records'!$B$25, F386&lt;='club records'!$C$25), AND(E386='club records'!$B$26, F386&lt;='club records'!$C$26))), "CR", " ")</f>
        <v xml:space="preserve"> </v>
      </c>
      <c r="P386" s="15" t="str">
        <f>IF(AND(B386=1000, OR(AND(E386='club records'!$B$27, F386&lt;='club records'!$C$27), AND(E386='club records'!$B$28, F386&lt;='club records'!$C$28))), "CR", " ")</f>
        <v xml:space="preserve"> </v>
      </c>
      <c r="Q386" s="15" t="str">
        <f>IF(AND(B386=1500, OR(AND(E386='club records'!$B$29, F386&lt;='club records'!$C$29), AND(E386='club records'!$B$30, F386&lt;='club records'!$C$30), AND(E386='club records'!$B$31, F386&lt;='club records'!$C$31), AND(E386='club records'!$B$32, F386&lt;='club records'!$C$32), AND(E386='club records'!$B$33, F386&lt;='club records'!$C$33))), "CR", " ")</f>
        <v xml:space="preserve"> </v>
      </c>
      <c r="R386" s="15" t="str">
        <f>IF(AND(B386="1600 (Mile)",OR(AND(E386='club records'!$B$34,F386&lt;='club records'!$C$34),AND(E386='club records'!$B$35,F386&lt;='club records'!$C$35),AND(E386='club records'!$B$36,F386&lt;='club records'!$C$36),AND(E386='club records'!$B$37,F386&lt;='club records'!$C$37))),"CR"," ")</f>
        <v xml:space="preserve"> </v>
      </c>
      <c r="S386" s="15" t="str">
        <f>IF(AND(B386=3000, OR(AND(E386='club records'!$B$38, F386&lt;='club records'!$C$38), AND(E386='club records'!$B$39, F386&lt;='club records'!$C$39), AND(E386='club records'!$B$40, F386&lt;='club records'!$C$40), AND(E386='club records'!$B$41, F386&lt;='club records'!$C$41))), "CR", " ")</f>
        <v xml:space="preserve"> </v>
      </c>
      <c r="T386" s="15" t="str">
        <f>IF(AND(B386=5000, OR(AND(E386='club records'!$B$42, F386&lt;='club records'!$C$42), AND(E386='club records'!$B$43, F386&lt;='club records'!$C$43))), "CR", " ")</f>
        <v xml:space="preserve"> </v>
      </c>
      <c r="U386" s="14" t="str">
        <f>IF(AND(B386=10000, OR(AND(E386='club records'!$B$44, F386&lt;='club records'!$C$44), AND(E386='club records'!$B$45, F386&lt;='club records'!$C$45))), "CR", " ")</f>
        <v xml:space="preserve"> </v>
      </c>
      <c r="V386" s="14" t="str">
        <f>IF(AND(B386="high jump", OR(AND(E386='club records'!$F$1, F386&gt;='club records'!$G$1), AND(E386='club records'!$F$2, F386&gt;='club records'!$G$2), AND(E386='club records'!$F$3, F386&gt;='club records'!$G$3), AND(E386='club records'!$F$4, F386&gt;='club records'!$G$4), AND(E386='club records'!$F$5, F386&gt;='club records'!$G$5))), "CR", " ")</f>
        <v xml:space="preserve"> </v>
      </c>
      <c r="W386" s="14" t="str">
        <f>IF(AND(B386="long jump", OR(AND(E386='club records'!$F$6, F386&gt;='club records'!$G$6), AND(E386='club records'!$F$7, F386&gt;='club records'!$G$7), AND(E386='club records'!$F$8, F386&gt;='club records'!$G$8), AND(E386='club records'!$F$9, F386&gt;='club records'!$G$9), AND(E386='club records'!$F$10, F386&gt;='club records'!$G$10))), "CR", " ")</f>
        <v xml:space="preserve"> </v>
      </c>
      <c r="X386" s="14" t="str">
        <f>IF(AND(B386="triple jump", OR(AND(E386='club records'!$F$11, F386&gt;='club records'!$G$11), AND(E386='club records'!$F$12, F386&gt;='club records'!$G$12), AND(E386='club records'!$F$13, F386&gt;='club records'!$G$13), AND(E386='club records'!$F$14, F386&gt;='club records'!$G$14), AND(E386='club records'!$F$15, F386&gt;='club records'!$G$15))), "CR", " ")</f>
        <v xml:space="preserve"> </v>
      </c>
      <c r="Y386" s="14" t="str">
        <f>IF(AND(B386="pole vault", OR(AND(E386='club records'!$F$16, F386&gt;='club records'!$G$16), AND(E386='club records'!$F$17, F386&gt;='club records'!$G$17), AND(E386='club records'!$F$18, F386&gt;='club records'!$G$18), AND(E386='club records'!$F$19, F386&gt;='club records'!$G$19), AND(E386='club records'!$F$20, F386&gt;='club records'!$G$20))), "CR", " ")</f>
        <v xml:space="preserve"> </v>
      </c>
      <c r="Z386" s="14" t="str">
        <f>IF(AND(B386="discus 1", E386='club records'!$F$21, F386&gt;='club records'!$G$21), "CR", " ")</f>
        <v xml:space="preserve"> </v>
      </c>
      <c r="AA386" s="14" t="str">
        <f>IF(AND(B386="discus 1.25", E386='club records'!$F$22, F386&gt;='club records'!$G$22), "CR", " ")</f>
        <v xml:space="preserve"> </v>
      </c>
      <c r="AB386" s="14" t="str">
        <f>IF(AND(B386="discus 1.5", E386='club records'!$F$23, F386&gt;='club records'!$G$23), "CR", " ")</f>
        <v xml:space="preserve"> </v>
      </c>
      <c r="AC386" s="14" t="str">
        <f>IF(AND(B386="discus 1.75", E386='club records'!$F$24, F386&gt;='club records'!$G$24), "CR", " ")</f>
        <v xml:space="preserve"> </v>
      </c>
      <c r="AD386" s="14" t="str">
        <f>IF(AND(B386="discus 2", E386='club records'!$F$25, F386&gt;='club records'!$G$25), "CR", " ")</f>
        <v xml:space="preserve"> </v>
      </c>
      <c r="AE386" s="14" t="str">
        <f>IF(AND(B386="hammer 4", E386='club records'!$F$27, F386&gt;='club records'!$G$27), "CR", " ")</f>
        <v xml:space="preserve"> </v>
      </c>
      <c r="AF386" s="14" t="str">
        <f>IF(AND(B386="hammer 5", E386='club records'!$F$28, F386&gt;='club records'!$G$28), "CR", " ")</f>
        <v xml:space="preserve"> </v>
      </c>
      <c r="AG386" s="14" t="str">
        <f>IF(AND(B386="hammer 6", E386='club records'!$F$29, F386&gt;='club records'!$G$29), "CR", " ")</f>
        <v xml:space="preserve"> </v>
      </c>
      <c r="AH386" s="14" t="str">
        <f>IF(AND(B386="hammer 7.26", E386='club records'!$F$30, F386&gt;='club records'!$G$30), "CR", " ")</f>
        <v xml:space="preserve"> </v>
      </c>
      <c r="AI386" s="14" t="str">
        <f>IF(AND(B386="javelin 400", E386='club records'!$F$31, F386&gt;='club records'!$G$31), "CR", " ")</f>
        <v xml:space="preserve"> </v>
      </c>
      <c r="AJ386" s="14" t="str">
        <f>IF(AND(B386="javelin 600", E386='club records'!$F$32, F386&gt;='club records'!$G$32), "CR", " ")</f>
        <v xml:space="preserve"> </v>
      </c>
      <c r="AK386" s="14" t="str">
        <f>IF(AND(B386="javelin 700", E386='club records'!$F$33, F386&gt;='club records'!$G$33), "CR", " ")</f>
        <v xml:space="preserve"> </v>
      </c>
      <c r="AL386" s="14" t="str">
        <f>IF(AND(B386="javelin 800", OR(AND(E386='club records'!$F$34, F386&gt;='club records'!$G$34), AND(E386='club records'!$F$35, F386&gt;='club records'!$G$35))), "CR", " ")</f>
        <v xml:space="preserve"> </v>
      </c>
      <c r="AM386" s="14" t="str">
        <f>IF(AND(B386="shot 3", E386='club records'!$F$36, F386&gt;='club records'!$G$36), "CR", " ")</f>
        <v xml:space="preserve"> </v>
      </c>
      <c r="AN386" s="14" t="str">
        <f>IF(AND(B386="shot 4", E386='club records'!$F$37, F386&gt;='club records'!$G$37), "CR", " ")</f>
        <v xml:space="preserve"> </v>
      </c>
      <c r="AO386" s="14" t="str">
        <f>IF(AND(B386="shot 5", E386='club records'!$F$38, F386&gt;='club records'!$G$38), "CR", " ")</f>
        <v xml:space="preserve"> </v>
      </c>
      <c r="AP386" s="14" t="str">
        <f>IF(AND(B386="shot 6", E386='club records'!$F$39, F386&gt;='club records'!$G$39), "CR", " ")</f>
        <v xml:space="preserve"> </v>
      </c>
      <c r="AQ386" s="14" t="str">
        <f>IF(AND(B386="shot 7.26", E386='club records'!$F$40, F386&gt;='club records'!$G$40), "CR", " ")</f>
        <v xml:space="preserve"> </v>
      </c>
      <c r="AR386" s="14" t="str">
        <f>IF(AND(B386="60H",OR(AND(E386='club records'!$J$1,F386&lt;='club records'!$K$1),AND(E386='club records'!$J$2,F386&lt;='club records'!$K$2),AND(E386='club records'!$J$3,F386&lt;='club records'!$K$3),AND(E386='club records'!$J$4,F386&lt;='club records'!$K$4),AND(E386='club records'!$J$5,F386&lt;='club records'!$K$5))),"CR"," ")</f>
        <v xml:space="preserve"> </v>
      </c>
      <c r="AS386" s="14" t="str">
        <f>IF(AND(B386="75H", AND(E386='club records'!$J$6, F386&lt;='club records'!$K$6)), "CR", " ")</f>
        <v xml:space="preserve"> </v>
      </c>
      <c r="AT386" s="14" t="str">
        <f>IF(AND(B386="80H", AND(E386='club records'!$J$7, F386&lt;='club records'!$K$7)), "CR", " ")</f>
        <v xml:space="preserve"> </v>
      </c>
      <c r="AU386" s="14" t="str">
        <f>IF(AND(B386="100H", AND(E386='club records'!$J$8, F386&lt;='club records'!$K$8)), "CR", " ")</f>
        <v xml:space="preserve"> </v>
      </c>
      <c r="AV386" s="14" t="str">
        <f>IF(AND(B386="110H", OR(AND(E386='club records'!$J$9, F386&lt;='club records'!$K$9), AND(E386='club records'!$J$10, F386&lt;='club records'!$K$10))), "CR", " ")</f>
        <v xml:space="preserve"> </v>
      </c>
      <c r="AW386" s="14" t="str">
        <f>IF(AND(B386="400H", OR(AND(E386='club records'!$J$11, F386&lt;='club records'!$K$11), AND(E386='club records'!$J$12, F386&lt;='club records'!$K$12), AND(E386='club records'!$J$13, F386&lt;='club records'!$K$13), AND(E386='club records'!$J$14, F386&lt;='club records'!$K$14))), "CR", " ")</f>
        <v xml:space="preserve"> </v>
      </c>
      <c r="AX386" s="14" t="str">
        <f>IF(AND(B386="1500SC", AND(E386='club records'!$J$15, F386&lt;='club records'!$K$15)), "CR", " ")</f>
        <v xml:space="preserve"> </v>
      </c>
      <c r="AY386" s="14" t="str">
        <f>IF(AND(B386="2000SC", OR(AND(E386='club records'!$J$17, F386&lt;='club records'!$K$17), AND(E386='club records'!$J$18, F386&lt;='club records'!$K$18))), "CR", " ")</f>
        <v xml:space="preserve"> </v>
      </c>
      <c r="AZ386" s="14" t="str">
        <f>IF(AND(B386="3000SC", OR(AND(E386='club records'!$J$20, F386&lt;='club records'!$K$20), AND(E386='club records'!$J$21, F386&lt;='club records'!$K$21))), "CR", " ")</f>
        <v xml:space="preserve"> </v>
      </c>
      <c r="BA386" s="15" t="str">
        <f>IF(AND(B386="4x100", OR(AND(E386='club records'!$N$1, F386&lt;='club records'!$O$1), AND(E386='club records'!$N$2, F386&lt;='club records'!$O$2), AND(E386='club records'!$N$3, F386&lt;='club records'!$O$3), AND(E386='club records'!$N$4, F386&lt;='club records'!$O$4), AND(E386='club records'!$N$5, F386&lt;='club records'!$O$5))), "CR", " ")</f>
        <v xml:space="preserve"> </v>
      </c>
      <c r="BB386" s="15" t="str">
        <f>IF(AND(B386="4x200", OR(AND(E386='club records'!$N$6, F386&lt;='club records'!$O$6), AND(E386='club records'!$N$7, F386&lt;='club records'!$O$7), AND(E386='club records'!$N$8, F386&lt;='club records'!$O$8), AND(E386='club records'!$N$9, F386&lt;='club records'!$O$9), AND(E386='club records'!$N$10, F386&lt;='club records'!$O$10))), "CR", " ")</f>
        <v xml:space="preserve"> </v>
      </c>
      <c r="BC386" s="15" t="str">
        <f>IF(AND(B386="4x300", AND(E386='club records'!$N$11, F386&lt;='club records'!$O$11)), "CR", " ")</f>
        <v xml:space="preserve"> </v>
      </c>
      <c r="BD386" s="15" t="str">
        <f>IF(AND(B386="4x400", OR(AND(E386='club records'!$N$12, F386&lt;='club records'!$O$12), AND(E386='club records'!$N$13, F386&lt;='club records'!$O$13), AND(E386='club records'!$N$14, F386&lt;='club records'!$O$14), AND(E386='club records'!$N$15, F386&lt;='club records'!$O$15))), "CR", " ")</f>
        <v xml:space="preserve"> </v>
      </c>
      <c r="BE386" s="15" t="str">
        <f>IF(AND(B386="3x800", OR(AND(E386='club records'!$N$16, F386&lt;='club records'!$O$16), AND(E386='club records'!$N$17, F386&lt;='club records'!$O$17), AND(E386='club records'!$N$18, F386&lt;='club records'!$O$18))), "CR", " ")</f>
        <v xml:space="preserve"> </v>
      </c>
      <c r="BF386" s="15" t="str">
        <f>IF(AND(B386="pentathlon", OR(AND(E386='club records'!$N$21, F386&gt;='club records'!$O$21), AND(E386='club records'!$N$22, F386&gt;='club records'!$O$22),AND(E386='club records'!$N$23, F386&gt;='club records'!$O$23),AND(E386='club records'!$N$24, F386&gt;='club records'!$O$24))), "CR", " ")</f>
        <v xml:space="preserve"> </v>
      </c>
      <c r="BG386" s="15" t="str">
        <f>IF(AND(B386="heptathlon", OR(AND(E386='club records'!$N$26, F386&gt;='club records'!$O$26), AND(E386='club records'!$N$27, F386&gt;='club records'!$O$27))), "CR", " ")</f>
        <v xml:space="preserve"> </v>
      </c>
      <c r="BH386" s="15" t="str">
        <f>IF(AND(B386="decathlon", OR(AND(E386='club records'!$N$29, F386&gt;='club records'!$O$29), AND(E386='club records'!$N$30, F386&gt;='club records'!$O$30),AND(E386='club records'!$N$31, F386&gt;='club records'!$O$31))), "CR", " ")</f>
        <v xml:space="preserve"> </v>
      </c>
    </row>
    <row r="387" spans="1:16333" ht="14.5" x14ac:dyDescent="0.35">
      <c r="A387" s="1" t="s">
        <v>519</v>
      </c>
      <c r="B387" s="2">
        <v>150</v>
      </c>
      <c r="C387" s="1" t="s">
        <v>78</v>
      </c>
      <c r="D387" s="1" t="s">
        <v>69</v>
      </c>
      <c r="E387" s="19" t="s">
        <v>79</v>
      </c>
      <c r="F387" s="21">
        <v>19.690000000000001</v>
      </c>
      <c r="G387" s="27">
        <v>43712</v>
      </c>
      <c r="H387" s="1" t="s">
        <v>313</v>
      </c>
      <c r="I387" s="1" t="s">
        <v>305</v>
      </c>
      <c r="J387" s="15" t="str">
        <f t="shared" si="37"/>
        <v/>
      </c>
      <c r="K387" s="15" t="str">
        <f>IF(AND(B387=100, OR(AND(E387='club records'!$B$6, F387&lt;='club records'!$C$6), AND(E387='club records'!$B$7, F387&lt;='club records'!$C$7), AND(E387='club records'!$B$8, F387&lt;='club records'!$C$8), AND(E387='club records'!$B$9, F387&lt;='club records'!$C$9), AND(E387='club records'!$B$10, F387&lt;='club records'!$C$10))), "CR", " ")</f>
        <v xml:space="preserve"> </v>
      </c>
      <c r="L387" s="15" t="str">
        <f>IF(AND(B387=200, OR(AND(E387='club records'!$B$11, F387&lt;='club records'!$C$11), AND(E387='club records'!$B$12, F387&lt;='club records'!$C$12), AND(E387='club records'!$B$13, F387&lt;='club records'!$C$13), AND(E387='club records'!$B$14, F387&lt;='club records'!$C$14), AND(E387='club records'!$B$15, F387&lt;='club records'!$C$15))), "CR", " ")</f>
        <v xml:space="preserve"> </v>
      </c>
      <c r="M387" s="15" t="str">
        <f>IF(AND(B387=300, OR(AND(E387='club records'!$B$16, F387&lt;='club records'!$C$16), AND(E387='club records'!$B$17, F387&lt;='club records'!$C$17))), "CR", " ")</f>
        <v xml:space="preserve"> </v>
      </c>
      <c r="N387" s="15" t="str">
        <f>IF(AND(B387=400, OR(AND(E387='club records'!$B$18, F387&lt;='club records'!$C$18), AND(E387='club records'!$B$19, F387&lt;='club records'!$C$19), AND(E387='club records'!$B$20, F387&lt;='club records'!$C$20), AND(E387='club records'!$B$21, F387&lt;='club records'!$C$21))), "CR", " ")</f>
        <v xml:space="preserve"> </v>
      </c>
      <c r="O387" s="15" t="str">
        <f>IF(AND(B387=800, OR(AND(E387='club records'!$B$22, F387&lt;='club records'!$C$22), AND(E387='club records'!$B$23, F387&lt;='club records'!$C$23), AND(E387='club records'!$B$24, F387&lt;='club records'!$C$24), AND(E387='club records'!$B$25, F387&lt;='club records'!$C$25), AND(E387='club records'!$B$26, F387&lt;='club records'!$C$26))), "CR", " ")</f>
        <v xml:space="preserve"> </v>
      </c>
      <c r="P387" s="15" t="str">
        <f>IF(AND(B387=1000, OR(AND(E387='club records'!$B$27, F387&lt;='club records'!$C$27), AND(E387='club records'!$B$28, F387&lt;='club records'!$C$28))), "CR", " ")</f>
        <v xml:space="preserve"> </v>
      </c>
      <c r="Q387" s="15" t="str">
        <f>IF(AND(B387=1500, OR(AND(E387='club records'!$B$29, F387&lt;='club records'!$C$29), AND(E387='club records'!$B$30, F387&lt;='club records'!$C$30), AND(E387='club records'!$B$31, F387&lt;='club records'!$C$31), AND(E387='club records'!$B$32, F387&lt;='club records'!$C$32), AND(E387='club records'!$B$33, F387&lt;='club records'!$C$33))), "CR", " ")</f>
        <v xml:space="preserve"> </v>
      </c>
      <c r="R387" s="15" t="str">
        <f>IF(AND(B387="1600 (Mile)",OR(AND(E387='club records'!$B$34,F387&lt;='club records'!$C$34),AND(E387='club records'!$B$35,F387&lt;='club records'!$C$35),AND(E387='club records'!$B$36,F387&lt;='club records'!$C$36),AND(E387='club records'!$B$37,F387&lt;='club records'!$C$37))),"CR"," ")</f>
        <v xml:space="preserve"> </v>
      </c>
      <c r="S387" s="15" t="str">
        <f>IF(AND(B387=3000, OR(AND(E387='club records'!$B$38, F387&lt;='club records'!$C$38), AND(E387='club records'!$B$39, F387&lt;='club records'!$C$39), AND(E387='club records'!$B$40, F387&lt;='club records'!$C$40), AND(E387='club records'!$B$41, F387&lt;='club records'!$C$41))), "CR", " ")</f>
        <v xml:space="preserve"> </v>
      </c>
      <c r="T387" s="15" t="str">
        <f>IF(AND(B387=5000, OR(AND(E387='club records'!$B$42, F387&lt;='club records'!$C$42), AND(E387='club records'!$B$43, F387&lt;='club records'!$C$43))), "CR", " ")</f>
        <v xml:space="preserve"> </v>
      </c>
      <c r="U387" s="14" t="str">
        <f>IF(AND(B387=10000, OR(AND(E387='club records'!$B$44, F387&lt;='club records'!$C$44), AND(E387='club records'!$B$45, F387&lt;='club records'!$C$45))), "CR", " ")</f>
        <v xml:space="preserve"> </v>
      </c>
      <c r="V387" s="14" t="str">
        <f>IF(AND(B387="high jump", OR(AND(E387='club records'!$F$1, F387&gt;='club records'!$G$1), AND(E387='club records'!$F$2, F387&gt;='club records'!$G$2), AND(E387='club records'!$F$3, F387&gt;='club records'!$G$3), AND(E387='club records'!$F$4, F387&gt;='club records'!$G$4), AND(E387='club records'!$F$5, F387&gt;='club records'!$G$5))), "CR", " ")</f>
        <v xml:space="preserve"> </v>
      </c>
      <c r="W387" s="14" t="str">
        <f>IF(AND(B387="long jump", OR(AND(E387='club records'!$F$6, F387&gt;='club records'!$G$6), AND(E387='club records'!$F$7, F387&gt;='club records'!$G$7), AND(E387='club records'!$F$8, F387&gt;='club records'!$G$8), AND(E387='club records'!$F$9, F387&gt;='club records'!$G$9), AND(E387='club records'!$F$10, F387&gt;='club records'!$G$10))), "CR", " ")</f>
        <v xml:space="preserve"> </v>
      </c>
      <c r="X387" s="14" t="str">
        <f>IF(AND(B387="triple jump", OR(AND(E387='club records'!$F$11, F387&gt;='club records'!$G$11), AND(E387='club records'!$F$12, F387&gt;='club records'!$G$12), AND(E387='club records'!$F$13, F387&gt;='club records'!$G$13), AND(E387='club records'!$F$14, F387&gt;='club records'!$G$14), AND(E387='club records'!$F$15, F387&gt;='club records'!$G$15))), "CR", " ")</f>
        <v xml:space="preserve"> </v>
      </c>
      <c r="Y387" s="14" t="str">
        <f>IF(AND(B387="pole vault", OR(AND(E387='club records'!$F$16, F387&gt;='club records'!$G$16), AND(E387='club records'!$F$17, F387&gt;='club records'!$G$17), AND(E387='club records'!$F$18, F387&gt;='club records'!$G$18), AND(E387='club records'!$F$19, F387&gt;='club records'!$G$19), AND(E387='club records'!$F$20, F387&gt;='club records'!$G$20))), "CR", " ")</f>
        <v xml:space="preserve"> </v>
      </c>
      <c r="Z387" s="14" t="str">
        <f>IF(AND(B387="discus 1", E387='club records'!$F$21, F387&gt;='club records'!$G$21), "CR", " ")</f>
        <v xml:space="preserve"> </v>
      </c>
      <c r="AA387" s="14" t="str">
        <f>IF(AND(B387="discus 1.25", E387='club records'!$F$22, F387&gt;='club records'!$G$22), "CR", " ")</f>
        <v xml:space="preserve"> </v>
      </c>
      <c r="AB387" s="14" t="str">
        <f>IF(AND(B387="discus 1.5", E387='club records'!$F$23, F387&gt;='club records'!$G$23), "CR", " ")</f>
        <v xml:space="preserve"> </v>
      </c>
      <c r="AC387" s="14" t="str">
        <f>IF(AND(B387="discus 1.75", E387='club records'!$F$24, F387&gt;='club records'!$G$24), "CR", " ")</f>
        <v xml:space="preserve"> </v>
      </c>
      <c r="AD387" s="14" t="str">
        <f>IF(AND(B387="discus 2", E387='club records'!$F$25, F387&gt;='club records'!$G$25), "CR", " ")</f>
        <v xml:space="preserve"> </v>
      </c>
      <c r="AE387" s="14" t="str">
        <f>IF(AND(B387="hammer 4", E387='club records'!$F$27, F387&gt;='club records'!$G$27), "CR", " ")</f>
        <v xml:space="preserve"> </v>
      </c>
      <c r="AF387" s="14" t="str">
        <f>IF(AND(B387="hammer 5", E387='club records'!$F$28, F387&gt;='club records'!$G$28), "CR", " ")</f>
        <v xml:space="preserve"> </v>
      </c>
      <c r="AG387" s="14" t="str">
        <f>IF(AND(B387="hammer 6", E387='club records'!$F$29, F387&gt;='club records'!$G$29), "CR", " ")</f>
        <v xml:space="preserve"> </v>
      </c>
      <c r="AH387" s="14" t="str">
        <f>IF(AND(B387="hammer 7.26", E387='club records'!$F$30, F387&gt;='club records'!$G$30), "CR", " ")</f>
        <v xml:space="preserve"> </v>
      </c>
      <c r="AI387" s="14" t="str">
        <f>IF(AND(B387="javelin 400", E387='club records'!$F$31, F387&gt;='club records'!$G$31), "CR", " ")</f>
        <v xml:space="preserve"> </v>
      </c>
      <c r="AJ387" s="14" t="str">
        <f>IF(AND(B387="javelin 600", E387='club records'!$F$32, F387&gt;='club records'!$G$32), "CR", " ")</f>
        <v xml:space="preserve"> </v>
      </c>
      <c r="AK387" s="14" t="str">
        <f>IF(AND(B387="javelin 700", E387='club records'!$F$33, F387&gt;='club records'!$G$33), "CR", " ")</f>
        <v xml:space="preserve"> </v>
      </c>
      <c r="AL387" s="14" t="str">
        <f>IF(AND(B387="javelin 800", OR(AND(E387='club records'!$F$34, F387&gt;='club records'!$G$34), AND(E387='club records'!$F$35, F387&gt;='club records'!$G$35))), "CR", " ")</f>
        <v xml:space="preserve"> </v>
      </c>
      <c r="AM387" s="14" t="str">
        <f>IF(AND(B387="shot 3", E387='club records'!$F$36, F387&gt;='club records'!$G$36), "CR", " ")</f>
        <v xml:space="preserve"> </v>
      </c>
      <c r="AN387" s="14" t="str">
        <f>IF(AND(B387="shot 4", E387='club records'!$F$37, F387&gt;='club records'!$G$37), "CR", " ")</f>
        <v xml:space="preserve"> </v>
      </c>
      <c r="AO387" s="14" t="str">
        <f>IF(AND(B387="shot 5", E387='club records'!$F$38, F387&gt;='club records'!$G$38), "CR", " ")</f>
        <v xml:space="preserve"> </v>
      </c>
      <c r="AP387" s="14" t="str">
        <f>IF(AND(B387="shot 6", E387='club records'!$F$39, F387&gt;='club records'!$G$39), "CR", " ")</f>
        <v xml:space="preserve"> </v>
      </c>
      <c r="AQ387" s="14" t="str">
        <f>IF(AND(B387="shot 7.26", E387='club records'!$F$40, F387&gt;='club records'!$G$40), "CR", " ")</f>
        <v xml:space="preserve"> </v>
      </c>
      <c r="AR387" s="14" t="str">
        <f>IF(AND(B387="60H",OR(AND(E387='club records'!$J$1,F387&lt;='club records'!$K$1),AND(E387='club records'!$J$2,F387&lt;='club records'!$K$2),AND(E387='club records'!$J$3,F387&lt;='club records'!$K$3),AND(E387='club records'!$J$4,F387&lt;='club records'!$K$4),AND(E387='club records'!$J$5,F387&lt;='club records'!$K$5))),"CR"," ")</f>
        <v xml:space="preserve"> </v>
      </c>
      <c r="AS387" s="14" t="str">
        <f>IF(AND(B387="75H", AND(E387='club records'!$J$6, F387&lt;='club records'!$K$6)), "CR", " ")</f>
        <v xml:space="preserve"> </v>
      </c>
      <c r="AT387" s="14" t="str">
        <f>IF(AND(B387="80H", AND(E387='club records'!$J$7, F387&lt;='club records'!$K$7)), "CR", " ")</f>
        <v xml:space="preserve"> </v>
      </c>
      <c r="AU387" s="14" t="str">
        <f>IF(AND(B387="100H", AND(E387='club records'!$J$8, F387&lt;='club records'!$K$8)), "CR", " ")</f>
        <v xml:space="preserve"> </v>
      </c>
      <c r="AV387" s="14" t="str">
        <f>IF(AND(B387="110H", OR(AND(E387='club records'!$J$9, F387&lt;='club records'!$K$9), AND(E387='club records'!$J$10, F387&lt;='club records'!$K$10))), "CR", " ")</f>
        <v xml:space="preserve"> </v>
      </c>
      <c r="AW387" s="14" t="str">
        <f>IF(AND(B387="400H", OR(AND(E387='club records'!$J$11, F387&lt;='club records'!$K$11), AND(E387='club records'!$J$12, F387&lt;='club records'!$K$12), AND(E387='club records'!$J$13, F387&lt;='club records'!$K$13), AND(E387='club records'!$J$14, F387&lt;='club records'!$K$14))), "CR", " ")</f>
        <v xml:space="preserve"> </v>
      </c>
      <c r="AX387" s="14" t="str">
        <f>IF(AND(B387="1500SC", AND(E387='club records'!$J$15, F387&lt;='club records'!$K$15)), "CR", " ")</f>
        <v xml:space="preserve"> </v>
      </c>
      <c r="AY387" s="14" t="str">
        <f>IF(AND(B387="2000SC", OR(AND(E387='club records'!$J$17, F387&lt;='club records'!$K$17), AND(E387='club records'!$J$18, F387&lt;='club records'!$K$18))), "CR", " ")</f>
        <v xml:space="preserve"> </v>
      </c>
      <c r="AZ387" s="14" t="str">
        <f>IF(AND(B387="3000SC", OR(AND(E387='club records'!$J$20, F387&lt;='club records'!$K$20), AND(E387='club records'!$J$21, F387&lt;='club records'!$K$21))), "CR", " ")</f>
        <v xml:space="preserve"> </v>
      </c>
      <c r="BA387" s="15" t="str">
        <f>IF(AND(B387="4x100", OR(AND(E387='club records'!$N$1, F387&lt;='club records'!$O$1), AND(E387='club records'!$N$2, F387&lt;='club records'!$O$2), AND(E387='club records'!$N$3, F387&lt;='club records'!$O$3), AND(E387='club records'!$N$4, F387&lt;='club records'!$O$4), AND(E387='club records'!$N$5, F387&lt;='club records'!$O$5))), "CR", " ")</f>
        <v xml:space="preserve"> </v>
      </c>
      <c r="BB387" s="15" t="str">
        <f>IF(AND(B387="4x200", OR(AND(E387='club records'!$N$6, F387&lt;='club records'!$O$6), AND(E387='club records'!$N$7, F387&lt;='club records'!$O$7), AND(E387='club records'!$N$8, F387&lt;='club records'!$O$8), AND(E387='club records'!$N$9, F387&lt;='club records'!$O$9), AND(E387='club records'!$N$10, F387&lt;='club records'!$O$10))), "CR", " ")</f>
        <v xml:space="preserve"> </v>
      </c>
      <c r="BC387" s="15" t="str">
        <f>IF(AND(B387="4x300", AND(E387='club records'!$N$11, F387&lt;='club records'!$O$11)), "CR", " ")</f>
        <v xml:space="preserve"> </v>
      </c>
      <c r="BD387" s="15" t="str">
        <f>IF(AND(B387="4x400", OR(AND(E387='club records'!$N$12, F387&lt;='club records'!$O$12), AND(E387='club records'!$N$13, F387&lt;='club records'!$O$13), AND(E387='club records'!$N$14, F387&lt;='club records'!$O$14), AND(E387='club records'!$N$15, F387&lt;='club records'!$O$15))), "CR", " ")</f>
        <v xml:space="preserve"> </v>
      </c>
      <c r="BE387" s="15" t="str">
        <f>IF(AND(B387="3x800", OR(AND(E387='club records'!$N$16, F387&lt;='club records'!$O$16), AND(E387='club records'!$N$17, F387&lt;='club records'!$O$17), AND(E387='club records'!$N$18, F387&lt;='club records'!$O$18))), "CR", " ")</f>
        <v xml:space="preserve"> </v>
      </c>
      <c r="BF387" s="15" t="str">
        <f>IF(AND(B387="pentathlon", OR(AND(E387='club records'!$N$21, F387&gt;='club records'!$O$21), AND(E387='club records'!$N$22, F387&gt;='club records'!$O$22),AND(E387='club records'!$N$23, F387&gt;='club records'!$O$23),AND(E387='club records'!$N$24, F387&gt;='club records'!$O$24))), "CR", " ")</f>
        <v xml:space="preserve"> </v>
      </c>
      <c r="BG387" s="15" t="str">
        <f>IF(AND(B387="heptathlon", OR(AND(E387='club records'!$N$26, F387&gt;='club records'!$O$26), AND(E387='club records'!$N$27, F387&gt;='club records'!$O$27))), "CR", " ")</f>
        <v xml:space="preserve"> </v>
      </c>
      <c r="BH387" s="15" t="str">
        <f>IF(AND(B387="decathlon", OR(AND(E387='club records'!$N$29, F387&gt;='club records'!$O$29), AND(E387='club records'!$N$30, F387&gt;='club records'!$O$30),AND(E387='club records'!$N$31, F387&gt;='club records'!$O$31))), "CR", " ")</f>
        <v xml:space="preserve"> </v>
      </c>
    </row>
    <row r="388" spans="1:16333" ht="14.5" x14ac:dyDescent="0.35">
      <c r="A388" s="1" t="s">
        <v>519</v>
      </c>
      <c r="B388" s="2">
        <v>150</v>
      </c>
      <c r="C388" s="1" t="s">
        <v>96</v>
      </c>
      <c r="D388" s="1" t="s">
        <v>97</v>
      </c>
      <c r="E388" s="19" t="s">
        <v>366</v>
      </c>
      <c r="F388" s="21">
        <v>20.66</v>
      </c>
      <c r="G388" s="26">
        <v>43649</v>
      </c>
      <c r="H388" s="1" t="s">
        <v>313</v>
      </c>
      <c r="I388" s="1" t="s">
        <v>305</v>
      </c>
      <c r="J388" s="15" t="str">
        <f t="shared" si="37"/>
        <v/>
      </c>
      <c r="K388" s="15" t="str">
        <f>IF(AND(B388=100, OR(AND(E388='club records'!$B$6, F388&lt;='club records'!$C$6), AND(E388='club records'!$B$7, F388&lt;='club records'!$C$7), AND(E388='club records'!$B$8, F388&lt;='club records'!$C$8), AND(E388='club records'!$B$9, F388&lt;='club records'!$C$9), AND(E388='club records'!$B$10, F388&lt;='club records'!$C$10))), "CR", " ")</f>
        <v xml:space="preserve"> </v>
      </c>
      <c r="L388" s="15" t="str">
        <f>IF(AND(B388=200, OR(AND(E388='club records'!$B$11, F388&lt;='club records'!$C$11), AND(E388='club records'!$B$12, F388&lt;='club records'!$C$12), AND(E388='club records'!$B$13, F388&lt;='club records'!$C$13), AND(E388='club records'!$B$14, F388&lt;='club records'!$C$14), AND(E388='club records'!$B$15, F388&lt;='club records'!$C$15))), "CR", " ")</f>
        <v xml:space="preserve"> </v>
      </c>
      <c r="M388" s="15" t="str">
        <f>IF(AND(B388=300, OR(AND(E388='club records'!$B$16, F388&lt;='club records'!$C$16), AND(E388='club records'!$B$17, F388&lt;='club records'!$C$17))), "CR", " ")</f>
        <v xml:space="preserve"> </v>
      </c>
      <c r="N388" s="15" t="str">
        <f>IF(AND(B388=400, OR(AND(E388='club records'!$B$18, F388&lt;='club records'!$C$18), AND(E388='club records'!$B$19, F388&lt;='club records'!$C$19), AND(E388='club records'!$B$20, F388&lt;='club records'!$C$20), AND(E388='club records'!$B$21, F388&lt;='club records'!$C$21))), "CR", " ")</f>
        <v xml:space="preserve"> </v>
      </c>
      <c r="O388" s="15" t="str">
        <f>IF(AND(B388=800, OR(AND(E388='club records'!$B$22, F388&lt;='club records'!$C$22), AND(E388='club records'!$B$23, F388&lt;='club records'!$C$23), AND(E388='club records'!$B$24, F388&lt;='club records'!$C$24), AND(E388='club records'!$B$25, F388&lt;='club records'!$C$25), AND(E388='club records'!$B$26, F388&lt;='club records'!$C$26))), "CR", " ")</f>
        <v xml:space="preserve"> </v>
      </c>
      <c r="P388" s="15" t="str">
        <f>IF(AND(B388=1000, OR(AND(E388='club records'!$B$27, F388&lt;='club records'!$C$27), AND(E388='club records'!$B$28, F388&lt;='club records'!$C$28))), "CR", " ")</f>
        <v xml:space="preserve"> </v>
      </c>
      <c r="Q388" s="15" t="str">
        <f>IF(AND(B388=1500, OR(AND(E388='club records'!$B$29, F388&lt;='club records'!$C$29), AND(E388='club records'!$B$30, F388&lt;='club records'!$C$30), AND(E388='club records'!$B$31, F388&lt;='club records'!$C$31), AND(E388='club records'!$B$32, F388&lt;='club records'!$C$32), AND(E388='club records'!$B$33, F388&lt;='club records'!$C$33))), "CR", " ")</f>
        <v xml:space="preserve"> </v>
      </c>
      <c r="R388" s="15" t="str">
        <f>IF(AND(B388="1600 (Mile)",OR(AND(E388='club records'!$B$34,F388&lt;='club records'!$C$34),AND(E388='club records'!$B$35,F388&lt;='club records'!$C$35),AND(E388='club records'!$B$36,F388&lt;='club records'!$C$36),AND(E388='club records'!$B$37,F388&lt;='club records'!$C$37))),"CR"," ")</f>
        <v xml:space="preserve"> </v>
      </c>
      <c r="S388" s="15" t="str">
        <f>IF(AND(B388=3000, OR(AND(E388='club records'!$B$38, F388&lt;='club records'!$C$38), AND(E388='club records'!$B$39, F388&lt;='club records'!$C$39), AND(E388='club records'!$B$40, F388&lt;='club records'!$C$40), AND(E388='club records'!$B$41, F388&lt;='club records'!$C$41))), "CR", " ")</f>
        <v xml:space="preserve"> </v>
      </c>
      <c r="T388" s="15" t="str">
        <f>IF(AND(B388=5000, OR(AND(E388='club records'!$B$42, F388&lt;='club records'!$C$42), AND(E388='club records'!$B$43, F388&lt;='club records'!$C$43))), "CR", " ")</f>
        <v xml:space="preserve"> </v>
      </c>
      <c r="U388" s="14" t="str">
        <f>IF(AND(B388=10000, OR(AND(E388='club records'!$B$44, F388&lt;='club records'!$C$44), AND(E388='club records'!$B$45, F388&lt;='club records'!$C$45))), "CR", " ")</f>
        <v xml:space="preserve"> </v>
      </c>
      <c r="V388" s="14" t="str">
        <f>IF(AND(B388="high jump", OR(AND(E388='club records'!$F$1, F388&gt;='club records'!$G$1), AND(E388='club records'!$F$2, F388&gt;='club records'!$G$2), AND(E388='club records'!$F$3, F388&gt;='club records'!$G$3), AND(E388='club records'!$F$4, F388&gt;='club records'!$G$4), AND(E388='club records'!$F$5, F388&gt;='club records'!$G$5))), "CR", " ")</f>
        <v xml:space="preserve"> </v>
      </c>
      <c r="W388" s="14" t="str">
        <f>IF(AND(B388="long jump", OR(AND(E388='club records'!$F$6, F388&gt;='club records'!$G$6), AND(E388='club records'!$F$7, F388&gt;='club records'!$G$7), AND(E388='club records'!$F$8, F388&gt;='club records'!$G$8), AND(E388='club records'!$F$9, F388&gt;='club records'!$G$9), AND(E388='club records'!$F$10, F388&gt;='club records'!$G$10))), "CR", " ")</f>
        <v xml:space="preserve"> </v>
      </c>
      <c r="X388" s="14" t="str">
        <f>IF(AND(B388="triple jump", OR(AND(E388='club records'!$F$11, F388&gt;='club records'!$G$11), AND(E388='club records'!$F$12, F388&gt;='club records'!$G$12), AND(E388='club records'!$F$13, F388&gt;='club records'!$G$13), AND(E388='club records'!$F$14, F388&gt;='club records'!$G$14), AND(E388='club records'!$F$15, F388&gt;='club records'!$G$15))), "CR", " ")</f>
        <v xml:space="preserve"> </v>
      </c>
      <c r="Y388" s="14" t="str">
        <f>IF(AND(B388="pole vault", OR(AND(E388='club records'!$F$16, F388&gt;='club records'!$G$16), AND(E388='club records'!$F$17, F388&gt;='club records'!$G$17), AND(E388='club records'!$F$18, F388&gt;='club records'!$G$18), AND(E388='club records'!$F$19, F388&gt;='club records'!$G$19), AND(E388='club records'!$F$20, F388&gt;='club records'!$G$20))), "CR", " ")</f>
        <v xml:space="preserve"> </v>
      </c>
      <c r="Z388" s="14" t="str">
        <f>IF(AND(B388="discus 1", E388='club records'!$F$21, F388&gt;='club records'!$G$21), "CR", " ")</f>
        <v xml:space="preserve"> </v>
      </c>
      <c r="AA388" s="14" t="str">
        <f>IF(AND(B388="discus 1.25", E388='club records'!$F$22, F388&gt;='club records'!$G$22), "CR", " ")</f>
        <v xml:space="preserve"> </v>
      </c>
      <c r="AB388" s="14" t="str">
        <f>IF(AND(B388="discus 1.5", E388='club records'!$F$23, F388&gt;='club records'!$G$23), "CR", " ")</f>
        <v xml:space="preserve"> </v>
      </c>
      <c r="AC388" s="14" t="str">
        <f>IF(AND(B388="discus 1.75", E388='club records'!$F$24, F388&gt;='club records'!$G$24), "CR", " ")</f>
        <v xml:space="preserve"> </v>
      </c>
      <c r="AD388" s="14" t="str">
        <f>IF(AND(B388="discus 2", E388='club records'!$F$25, F388&gt;='club records'!$G$25), "CR", " ")</f>
        <v xml:space="preserve"> </v>
      </c>
      <c r="AE388" s="14" t="str">
        <f>IF(AND(B388="hammer 4", E388='club records'!$F$27, F388&gt;='club records'!$G$27), "CR", " ")</f>
        <v xml:space="preserve"> </v>
      </c>
      <c r="AF388" s="14" t="str">
        <f>IF(AND(B388="hammer 5", E388='club records'!$F$28, F388&gt;='club records'!$G$28), "CR", " ")</f>
        <v xml:space="preserve"> </v>
      </c>
      <c r="AG388" s="14" t="str">
        <f>IF(AND(B388="hammer 6", E388='club records'!$F$29, F388&gt;='club records'!$G$29), "CR", " ")</f>
        <v xml:space="preserve"> </v>
      </c>
      <c r="AH388" s="14" t="str">
        <f>IF(AND(B388="hammer 7.26", E388='club records'!$F$30, F388&gt;='club records'!$G$30), "CR", " ")</f>
        <v xml:space="preserve"> </v>
      </c>
      <c r="AI388" s="14" t="str">
        <f>IF(AND(B388="javelin 400", E388='club records'!$F$31, F388&gt;='club records'!$G$31), "CR", " ")</f>
        <v xml:space="preserve"> </v>
      </c>
      <c r="AJ388" s="14" t="str">
        <f>IF(AND(B388="javelin 600", E388='club records'!$F$32, F388&gt;='club records'!$G$32), "CR", " ")</f>
        <v xml:space="preserve"> </v>
      </c>
      <c r="AK388" s="14" t="str">
        <f>IF(AND(B388="javelin 700", E388='club records'!$F$33, F388&gt;='club records'!$G$33), "CR", " ")</f>
        <v xml:space="preserve"> </v>
      </c>
      <c r="AL388" s="14" t="str">
        <f>IF(AND(B388="javelin 800", OR(AND(E388='club records'!$F$34, F388&gt;='club records'!$G$34), AND(E388='club records'!$F$35, F388&gt;='club records'!$G$35))), "CR", " ")</f>
        <v xml:space="preserve"> </v>
      </c>
      <c r="AM388" s="14" t="str">
        <f>IF(AND(B388="shot 3", E388='club records'!$F$36, F388&gt;='club records'!$G$36), "CR", " ")</f>
        <v xml:space="preserve"> </v>
      </c>
      <c r="AN388" s="14" t="str">
        <f>IF(AND(B388="shot 4", E388='club records'!$F$37, F388&gt;='club records'!$G$37), "CR", " ")</f>
        <v xml:space="preserve"> </v>
      </c>
      <c r="AO388" s="14" t="str">
        <f>IF(AND(B388="shot 5", E388='club records'!$F$38, F388&gt;='club records'!$G$38), "CR", " ")</f>
        <v xml:space="preserve"> </v>
      </c>
      <c r="AP388" s="14" t="str">
        <f>IF(AND(B388="shot 6", E388='club records'!$F$39, F388&gt;='club records'!$G$39), "CR", " ")</f>
        <v xml:space="preserve"> </v>
      </c>
      <c r="AQ388" s="14" t="str">
        <f>IF(AND(B388="shot 7.26", E388='club records'!$F$40, F388&gt;='club records'!$G$40), "CR", " ")</f>
        <v xml:space="preserve"> </v>
      </c>
      <c r="AR388" s="14" t="str">
        <f>IF(AND(B388="60H",OR(AND(E388='club records'!$J$1,F388&lt;='club records'!$K$1),AND(E388='club records'!$J$2,F388&lt;='club records'!$K$2),AND(E388='club records'!$J$3,F388&lt;='club records'!$K$3),AND(E388='club records'!$J$4,F388&lt;='club records'!$K$4),AND(E388='club records'!$J$5,F388&lt;='club records'!$K$5))),"CR"," ")</f>
        <v xml:space="preserve"> </v>
      </c>
      <c r="AS388" s="14" t="str">
        <f>IF(AND(B388="75H", AND(E388='club records'!$J$6, F388&lt;='club records'!$K$6)), "CR", " ")</f>
        <v xml:space="preserve"> </v>
      </c>
      <c r="AT388" s="14" t="str">
        <f>IF(AND(B388="80H", AND(E388='club records'!$J$7, F388&lt;='club records'!$K$7)), "CR", " ")</f>
        <v xml:space="preserve"> </v>
      </c>
      <c r="AU388" s="14" t="str">
        <f>IF(AND(B388="100H", AND(E388='club records'!$J$8, F388&lt;='club records'!$K$8)), "CR", " ")</f>
        <v xml:space="preserve"> </v>
      </c>
      <c r="AV388" s="14" t="str">
        <f>IF(AND(B388="110H", OR(AND(E388='club records'!$J$9, F388&lt;='club records'!$K$9), AND(E388='club records'!$J$10, F388&lt;='club records'!$K$10))), "CR", " ")</f>
        <v xml:space="preserve"> </v>
      </c>
      <c r="AW388" s="14" t="str">
        <f>IF(AND(B388="400H", OR(AND(E388='club records'!$J$11, F388&lt;='club records'!$K$11), AND(E388='club records'!$J$12, F388&lt;='club records'!$K$12), AND(E388='club records'!$J$13, F388&lt;='club records'!$K$13), AND(E388='club records'!$J$14, F388&lt;='club records'!$K$14))), "CR", " ")</f>
        <v xml:space="preserve"> </v>
      </c>
      <c r="AX388" s="14" t="str">
        <f>IF(AND(B388="1500SC", AND(E388='club records'!$J$15, F388&lt;='club records'!$K$15)), "CR", " ")</f>
        <v xml:space="preserve"> </v>
      </c>
      <c r="AY388" s="14" t="str">
        <f>IF(AND(B388="2000SC", OR(AND(E388='club records'!$J$17, F388&lt;='club records'!$K$17), AND(E388='club records'!$J$18, F388&lt;='club records'!$K$18))), "CR", " ")</f>
        <v xml:space="preserve"> </v>
      </c>
      <c r="AZ388" s="14" t="str">
        <f>IF(AND(B388="3000SC", OR(AND(E388='club records'!$J$20, F388&lt;='club records'!$K$20), AND(E388='club records'!$J$21, F388&lt;='club records'!$K$21))), "CR", " ")</f>
        <v xml:space="preserve"> </v>
      </c>
      <c r="BA388" s="15" t="str">
        <f>IF(AND(B388="4x100", OR(AND(E388='club records'!$N$1, F388&lt;='club records'!$O$1), AND(E388='club records'!$N$2, F388&lt;='club records'!$O$2), AND(E388='club records'!$N$3, F388&lt;='club records'!$O$3), AND(E388='club records'!$N$4, F388&lt;='club records'!$O$4), AND(E388='club records'!$N$5, F388&lt;='club records'!$O$5))), "CR", " ")</f>
        <v xml:space="preserve"> </v>
      </c>
      <c r="BB388" s="15" t="str">
        <f>IF(AND(B388="4x200", OR(AND(E388='club records'!$N$6, F388&lt;='club records'!$O$6), AND(E388='club records'!$N$7, F388&lt;='club records'!$O$7), AND(E388='club records'!$N$8, F388&lt;='club records'!$O$8), AND(E388='club records'!$N$9, F388&lt;='club records'!$O$9), AND(E388='club records'!$N$10, F388&lt;='club records'!$O$10))), "CR", " ")</f>
        <v xml:space="preserve"> </v>
      </c>
      <c r="BC388" s="15" t="str">
        <f>IF(AND(B388="4x300", AND(E388='club records'!$N$11, F388&lt;='club records'!$O$11)), "CR", " ")</f>
        <v xml:space="preserve"> </v>
      </c>
      <c r="BD388" s="15" t="str">
        <f>IF(AND(B388="4x400", OR(AND(E388='club records'!$N$12, F388&lt;='club records'!$O$12), AND(E388='club records'!$N$13, F388&lt;='club records'!$O$13), AND(E388='club records'!$N$14, F388&lt;='club records'!$O$14), AND(E388='club records'!$N$15, F388&lt;='club records'!$O$15))), "CR", " ")</f>
        <v xml:space="preserve"> </v>
      </c>
      <c r="BE388" s="15" t="str">
        <f>IF(AND(B388="3x800", OR(AND(E388='club records'!$N$16, F388&lt;='club records'!$O$16), AND(E388='club records'!$N$17, F388&lt;='club records'!$O$17), AND(E388='club records'!$N$18, F388&lt;='club records'!$O$18))), "CR", " ")</f>
        <v xml:space="preserve"> </v>
      </c>
      <c r="BF388" s="15" t="str">
        <f>IF(AND(B388="pentathlon", OR(AND(E388='club records'!$N$21, F388&gt;='club records'!$O$21), AND(E388='club records'!$N$22, F388&gt;='club records'!$O$22),AND(E388='club records'!$N$23, F388&gt;='club records'!$O$23),AND(E388='club records'!$N$24, F388&gt;='club records'!$O$24))), "CR", " ")</f>
        <v xml:space="preserve"> </v>
      </c>
      <c r="BG388" s="15" t="str">
        <f>IF(AND(B388="heptathlon", OR(AND(E388='club records'!$N$26, F388&gt;='club records'!$O$26), AND(E388='club records'!$N$27, F388&gt;='club records'!$O$27))), "CR", " ")</f>
        <v xml:space="preserve"> </v>
      </c>
      <c r="BH388" s="15" t="str">
        <f>IF(AND(B388="decathlon", OR(AND(E388='club records'!$N$29, F388&gt;='club records'!$O$29), AND(E388='club records'!$N$30, F388&gt;='club records'!$O$30),AND(E388='club records'!$N$31, F388&gt;='club records'!$O$31))), "CR", " ")</f>
        <v xml:space="preserve"> </v>
      </c>
      <c r="BI388" s="4"/>
      <c r="BJ388" s="4"/>
      <c r="BK388" s="4"/>
      <c r="BL388" s="4"/>
    </row>
    <row r="389" spans="1:16333" ht="14.5" x14ac:dyDescent="0.35">
      <c r="A389" s="1" t="s">
        <v>519</v>
      </c>
      <c r="B389" s="2">
        <v>200</v>
      </c>
      <c r="C389" s="1" t="s">
        <v>2</v>
      </c>
      <c r="D389" s="1" t="s">
        <v>37</v>
      </c>
      <c r="E389" s="19" t="s">
        <v>10</v>
      </c>
      <c r="F389" s="20">
        <v>21.58</v>
      </c>
      <c r="G389" s="27">
        <v>43575</v>
      </c>
      <c r="H389" s="1" t="s">
        <v>313</v>
      </c>
      <c r="I389" s="1" t="s">
        <v>314</v>
      </c>
      <c r="J389" s="15" t="str">
        <f t="shared" si="37"/>
        <v/>
      </c>
      <c r="K389" s="15" t="str">
        <f>IF(AND(B389=100, OR(AND(E389='club records'!$B$6, F389&lt;='club records'!$C$6), AND(E389='club records'!$B$7, F389&lt;='club records'!$C$7), AND(E389='club records'!$B$8, F389&lt;='club records'!$C$8), AND(E389='club records'!$B$9, F389&lt;='club records'!$C$9), AND(E389='club records'!$B$10, F389&lt;='club records'!$C$10))), "CR", " ")</f>
        <v xml:space="preserve"> </v>
      </c>
      <c r="L389" s="15" t="str">
        <f>IF(AND(B389=200, OR(AND(E389='club records'!$B$11, F389&lt;='club records'!$C$11), AND(E389='club records'!$B$12, F389&lt;='club records'!$C$12), AND(E389='club records'!$B$13, F389&lt;='club records'!$C$13), AND(E389='club records'!$B$14, F389&lt;='club records'!$C$14), AND(E389='club records'!$B$15, F389&lt;='club records'!$C$15))), "CR", " ")</f>
        <v xml:space="preserve"> </v>
      </c>
      <c r="M389" s="15" t="str">
        <f>IF(AND(B389=300, OR(AND(E389='club records'!$B$16, F389&lt;='club records'!$C$16), AND(E389='club records'!$B$17, F389&lt;='club records'!$C$17))), "CR", " ")</f>
        <v xml:space="preserve"> </v>
      </c>
      <c r="N389" s="15" t="str">
        <f>IF(AND(B389=400, OR(AND(E389='club records'!$B$18, F389&lt;='club records'!$C$18), AND(E389='club records'!$B$19, F389&lt;='club records'!$C$19), AND(E389='club records'!$B$20, F389&lt;='club records'!$C$20), AND(E389='club records'!$B$21, F389&lt;='club records'!$C$21))), "CR", " ")</f>
        <v xml:space="preserve"> </v>
      </c>
      <c r="O389" s="15" t="str">
        <f>IF(AND(B389=800, OR(AND(E389='club records'!$B$22, F389&lt;='club records'!$C$22), AND(E389='club records'!$B$23, F389&lt;='club records'!$C$23), AND(E389='club records'!$B$24, F389&lt;='club records'!$C$24), AND(E389='club records'!$B$25, F389&lt;='club records'!$C$25), AND(E389='club records'!$B$26, F389&lt;='club records'!$C$26))), "CR", " ")</f>
        <v xml:space="preserve"> </v>
      </c>
      <c r="P389" s="15" t="str">
        <f>IF(AND(B389=1000, OR(AND(E389='club records'!$B$27, F389&lt;='club records'!$C$27), AND(E389='club records'!$B$28, F389&lt;='club records'!$C$28))), "CR", " ")</f>
        <v xml:space="preserve"> </v>
      </c>
      <c r="Q389" s="15" t="str">
        <f>IF(AND(B389=1500, OR(AND(E389='club records'!$B$29, F389&lt;='club records'!$C$29), AND(E389='club records'!$B$30, F389&lt;='club records'!$C$30), AND(E389='club records'!$B$31, F389&lt;='club records'!$C$31), AND(E389='club records'!$B$32, F389&lt;='club records'!$C$32), AND(E389='club records'!$B$33, F389&lt;='club records'!$C$33))), "CR", " ")</f>
        <v xml:space="preserve"> </v>
      </c>
      <c r="R389" s="15" t="str">
        <f>IF(AND(B389="1600 (Mile)",OR(AND(E389='club records'!$B$34,F389&lt;='club records'!$C$34),AND(E389='club records'!$B$35,F389&lt;='club records'!$C$35),AND(E389='club records'!$B$36,F389&lt;='club records'!$C$36),AND(E389='club records'!$B$37,F389&lt;='club records'!$C$37))),"CR"," ")</f>
        <v xml:space="preserve"> </v>
      </c>
      <c r="S389" s="15" t="str">
        <f>IF(AND(B389=3000, OR(AND(E389='club records'!$B$38, F389&lt;='club records'!$C$38), AND(E389='club records'!$B$39, F389&lt;='club records'!$C$39), AND(E389='club records'!$B$40, F389&lt;='club records'!$C$40), AND(E389='club records'!$B$41, F389&lt;='club records'!$C$41))), "CR", " ")</f>
        <v xml:space="preserve"> </v>
      </c>
      <c r="T389" s="15" t="str">
        <f>IF(AND(B389=5000, OR(AND(E389='club records'!$B$42, F389&lt;='club records'!$C$42), AND(E389='club records'!$B$43, F389&lt;='club records'!$C$43))), "CR", " ")</f>
        <v xml:space="preserve"> </v>
      </c>
      <c r="U389" s="14" t="str">
        <f>IF(AND(B389=10000, OR(AND(E389='club records'!$B$44, F389&lt;='club records'!$C$44), AND(E389='club records'!$B$45, F389&lt;='club records'!$C$45))), "CR", " ")</f>
        <v xml:space="preserve"> </v>
      </c>
      <c r="V389" s="14" t="str">
        <f>IF(AND(B389="high jump", OR(AND(E389='club records'!$F$1, F389&gt;='club records'!$G$1), AND(E389='club records'!$F$2, F389&gt;='club records'!$G$2), AND(E389='club records'!$F$3, F389&gt;='club records'!$G$3), AND(E389='club records'!$F$4, F389&gt;='club records'!$G$4), AND(E389='club records'!$F$5, F389&gt;='club records'!$G$5))), "CR", " ")</f>
        <v xml:space="preserve"> </v>
      </c>
      <c r="W389" s="14" t="str">
        <f>IF(AND(B389="long jump", OR(AND(E389='club records'!$F$6, F389&gt;='club records'!$G$6), AND(E389='club records'!$F$7, F389&gt;='club records'!$G$7), AND(E389='club records'!$F$8, F389&gt;='club records'!$G$8), AND(E389='club records'!$F$9, F389&gt;='club records'!$G$9), AND(E389='club records'!$F$10, F389&gt;='club records'!$G$10))), "CR", " ")</f>
        <v xml:space="preserve"> </v>
      </c>
      <c r="X389" s="14" t="str">
        <f>IF(AND(B389="triple jump", OR(AND(E389='club records'!$F$11, F389&gt;='club records'!$G$11), AND(E389='club records'!$F$12, F389&gt;='club records'!$G$12), AND(E389='club records'!$F$13, F389&gt;='club records'!$G$13), AND(E389='club records'!$F$14, F389&gt;='club records'!$G$14), AND(E389='club records'!$F$15, F389&gt;='club records'!$G$15))), "CR", " ")</f>
        <v xml:space="preserve"> </v>
      </c>
      <c r="Y389" s="14" t="str">
        <f>IF(AND(B389="pole vault", OR(AND(E389='club records'!$F$16, F389&gt;='club records'!$G$16), AND(E389='club records'!$F$17, F389&gt;='club records'!$G$17), AND(E389='club records'!$F$18, F389&gt;='club records'!$G$18), AND(E389='club records'!$F$19, F389&gt;='club records'!$G$19), AND(E389='club records'!$F$20, F389&gt;='club records'!$G$20))), "CR", " ")</f>
        <v xml:space="preserve"> </v>
      </c>
      <c r="Z389" s="14" t="str">
        <f>IF(AND(B389="discus 1", E389='club records'!$F$21, F389&gt;='club records'!$G$21), "CR", " ")</f>
        <v xml:space="preserve"> </v>
      </c>
      <c r="AA389" s="14" t="str">
        <f>IF(AND(B389="discus 1.25", E389='club records'!$F$22, F389&gt;='club records'!$G$22), "CR", " ")</f>
        <v xml:space="preserve"> </v>
      </c>
      <c r="AB389" s="14" t="str">
        <f>IF(AND(B389="discus 1.5", E389='club records'!$F$23, F389&gt;='club records'!$G$23), "CR", " ")</f>
        <v xml:space="preserve"> </v>
      </c>
      <c r="AC389" s="14" t="str">
        <f>IF(AND(B389="discus 1.75", E389='club records'!$F$24, F389&gt;='club records'!$G$24), "CR", " ")</f>
        <v xml:space="preserve"> </v>
      </c>
      <c r="AD389" s="14" t="str">
        <f>IF(AND(B389="discus 2", E389='club records'!$F$25, F389&gt;='club records'!$G$25), "CR", " ")</f>
        <v xml:space="preserve"> </v>
      </c>
      <c r="AE389" s="14" t="str">
        <f>IF(AND(B389="hammer 4", E389='club records'!$F$27, F389&gt;='club records'!$G$27), "CR", " ")</f>
        <v xml:space="preserve"> </v>
      </c>
      <c r="AF389" s="14" t="str">
        <f>IF(AND(B389="hammer 5", E389='club records'!$F$28, F389&gt;='club records'!$G$28), "CR", " ")</f>
        <v xml:space="preserve"> </v>
      </c>
      <c r="AG389" s="14" t="str">
        <f>IF(AND(B389="hammer 6", E389='club records'!$F$29, F389&gt;='club records'!$G$29), "CR", " ")</f>
        <v xml:space="preserve"> </v>
      </c>
      <c r="AH389" s="14" t="str">
        <f>IF(AND(B389="hammer 7.26", E389='club records'!$F$30, F389&gt;='club records'!$G$30), "CR", " ")</f>
        <v xml:space="preserve"> </v>
      </c>
      <c r="AI389" s="14" t="str">
        <f>IF(AND(B389="javelin 400", E389='club records'!$F$31, F389&gt;='club records'!$G$31), "CR", " ")</f>
        <v xml:space="preserve"> </v>
      </c>
      <c r="AJ389" s="14" t="str">
        <f>IF(AND(B389="javelin 600", E389='club records'!$F$32, F389&gt;='club records'!$G$32), "CR", " ")</f>
        <v xml:space="preserve"> </v>
      </c>
      <c r="AK389" s="14" t="str">
        <f>IF(AND(B389="javelin 700", E389='club records'!$F$33, F389&gt;='club records'!$G$33), "CR", " ")</f>
        <v xml:space="preserve"> </v>
      </c>
      <c r="AL389" s="14" t="str">
        <f>IF(AND(B389="javelin 800", OR(AND(E389='club records'!$F$34, F389&gt;='club records'!$G$34), AND(E389='club records'!$F$35, F389&gt;='club records'!$G$35))), "CR", " ")</f>
        <v xml:space="preserve"> </v>
      </c>
      <c r="AM389" s="14" t="str">
        <f>IF(AND(B389="shot 3", E389='club records'!$F$36, F389&gt;='club records'!$G$36), "CR", " ")</f>
        <v xml:space="preserve"> </v>
      </c>
      <c r="AN389" s="14" t="str">
        <f>IF(AND(B389="shot 4", E389='club records'!$F$37, F389&gt;='club records'!$G$37), "CR", " ")</f>
        <v xml:space="preserve"> </v>
      </c>
      <c r="AO389" s="14" t="str">
        <f>IF(AND(B389="shot 5", E389='club records'!$F$38, F389&gt;='club records'!$G$38), "CR", " ")</f>
        <v xml:space="preserve"> </v>
      </c>
      <c r="AP389" s="14" t="str">
        <f>IF(AND(B389="shot 6", E389='club records'!$F$39, F389&gt;='club records'!$G$39), "CR", " ")</f>
        <v xml:space="preserve"> </v>
      </c>
      <c r="AQ389" s="14" t="str">
        <f>IF(AND(B389="shot 7.26", E389='club records'!$F$40, F389&gt;='club records'!$G$40), "CR", " ")</f>
        <v xml:space="preserve"> </v>
      </c>
      <c r="AR389" s="14" t="str">
        <f>IF(AND(B389="60H",OR(AND(E389='club records'!$J$1,F389&lt;='club records'!$K$1),AND(E389='club records'!$J$2,F389&lt;='club records'!$K$2),AND(E389='club records'!$J$3,F389&lt;='club records'!$K$3),AND(E389='club records'!$J$4,F389&lt;='club records'!$K$4),AND(E389='club records'!$J$5,F389&lt;='club records'!$K$5))),"CR"," ")</f>
        <v xml:space="preserve"> </v>
      </c>
      <c r="AS389" s="14" t="str">
        <f>IF(AND(B389="75H", AND(E389='club records'!$J$6, F389&lt;='club records'!$K$6)), "CR", " ")</f>
        <v xml:space="preserve"> </v>
      </c>
      <c r="AT389" s="14" t="str">
        <f>IF(AND(B389="80H", AND(E389='club records'!$J$7, F389&lt;='club records'!$K$7)), "CR", " ")</f>
        <v xml:space="preserve"> </v>
      </c>
      <c r="AU389" s="14" t="str">
        <f>IF(AND(B389="100H", AND(E389='club records'!$J$8, F389&lt;='club records'!$K$8)), "CR", " ")</f>
        <v xml:space="preserve"> </v>
      </c>
      <c r="AV389" s="14" t="str">
        <f>IF(AND(B389="110H", OR(AND(E389='club records'!$J$9, F389&lt;='club records'!$K$9), AND(E389='club records'!$J$10, F389&lt;='club records'!$K$10))), "CR", " ")</f>
        <v xml:space="preserve"> </v>
      </c>
      <c r="AW389" s="14" t="str">
        <f>IF(AND(B389="400H", OR(AND(E389='club records'!$J$11, F389&lt;='club records'!$K$11), AND(E389='club records'!$J$12, F389&lt;='club records'!$K$12), AND(E389='club records'!$J$13, F389&lt;='club records'!$K$13), AND(E389='club records'!$J$14, F389&lt;='club records'!$K$14))), "CR", " ")</f>
        <v xml:space="preserve"> </v>
      </c>
      <c r="AX389" s="14" t="str">
        <f>IF(AND(B389="1500SC", AND(E389='club records'!$J$15, F389&lt;='club records'!$K$15)), "CR", " ")</f>
        <v xml:space="preserve"> </v>
      </c>
      <c r="AY389" s="14" t="str">
        <f>IF(AND(B389="2000SC", OR(AND(E389='club records'!$J$17, F389&lt;='club records'!$K$17), AND(E389='club records'!$J$18, F389&lt;='club records'!$K$18))), "CR", " ")</f>
        <v xml:space="preserve"> </v>
      </c>
      <c r="AZ389" s="14" t="str">
        <f>IF(AND(B389="3000SC", OR(AND(E389='club records'!$J$20, F389&lt;='club records'!$K$20), AND(E389='club records'!$J$21, F389&lt;='club records'!$K$21))), "CR", " ")</f>
        <v xml:space="preserve"> </v>
      </c>
      <c r="BA389" s="15" t="str">
        <f>IF(AND(B389="4x100", OR(AND(E389='club records'!$N$1, F389&lt;='club records'!$O$1), AND(E389='club records'!$N$2, F389&lt;='club records'!$O$2), AND(E389='club records'!$N$3, F389&lt;='club records'!$O$3), AND(E389='club records'!$N$4, F389&lt;='club records'!$O$4), AND(E389='club records'!$N$5, F389&lt;='club records'!$O$5))), "CR", " ")</f>
        <v xml:space="preserve"> </v>
      </c>
      <c r="BB389" s="15" t="str">
        <f>IF(AND(B389="4x200", OR(AND(E389='club records'!$N$6, F389&lt;='club records'!$O$6), AND(E389='club records'!$N$7, F389&lt;='club records'!$O$7), AND(E389='club records'!$N$8, F389&lt;='club records'!$O$8), AND(E389='club records'!$N$9, F389&lt;='club records'!$O$9), AND(E389='club records'!$N$10, F389&lt;='club records'!$O$10))), "CR", " ")</f>
        <v xml:space="preserve"> </v>
      </c>
      <c r="BC389" s="15" t="str">
        <f>IF(AND(B389="4x300", AND(E389='club records'!$N$11, F389&lt;='club records'!$O$11)), "CR", " ")</f>
        <v xml:space="preserve"> </v>
      </c>
      <c r="BD389" s="15" t="str">
        <f>IF(AND(B389="4x400", OR(AND(E389='club records'!$N$12, F389&lt;='club records'!$O$12), AND(E389='club records'!$N$13, F389&lt;='club records'!$O$13), AND(E389='club records'!$N$14, F389&lt;='club records'!$O$14), AND(E389='club records'!$N$15, F389&lt;='club records'!$O$15))), "CR", " ")</f>
        <v xml:space="preserve"> </v>
      </c>
      <c r="BE389" s="15" t="str">
        <f>IF(AND(B389="3x800", OR(AND(E389='club records'!$N$16, F389&lt;='club records'!$O$16), AND(E389='club records'!$N$17, F389&lt;='club records'!$O$17), AND(E389='club records'!$N$18, F389&lt;='club records'!$O$18))), "CR", " ")</f>
        <v xml:space="preserve"> </v>
      </c>
      <c r="BF389" s="15" t="str">
        <f>IF(AND(B389="pentathlon", OR(AND(E389='club records'!$N$21, F389&gt;='club records'!$O$21), AND(E389='club records'!$N$22, F389&gt;='club records'!$O$22),AND(E389='club records'!$N$23, F389&gt;='club records'!$O$23),AND(E389='club records'!$N$24, F389&gt;='club records'!$O$24))), "CR", " ")</f>
        <v xml:space="preserve"> </v>
      </c>
      <c r="BG389" s="15" t="str">
        <f>IF(AND(B389="heptathlon", OR(AND(E389='club records'!$N$26, F389&gt;='club records'!$O$26), AND(E389='club records'!$N$27, F389&gt;='club records'!$O$27))), "CR", " ")</f>
        <v xml:space="preserve"> </v>
      </c>
      <c r="BH389" s="15" t="str">
        <f>IF(AND(B389="decathlon", OR(AND(E389='club records'!$N$29, F389&gt;='club records'!$O$29), AND(E389='club records'!$N$30, F389&gt;='club records'!$O$30),AND(E389='club records'!$N$31, F389&gt;='club records'!$O$31))), "CR", " ")</f>
        <v xml:space="preserve"> </v>
      </c>
    </row>
    <row r="390" spans="1:16333" ht="14.5" x14ac:dyDescent="0.35">
      <c r="A390" s="1" t="s">
        <v>519</v>
      </c>
      <c r="B390" s="2">
        <v>200</v>
      </c>
      <c r="C390" s="1" t="s">
        <v>35</v>
      </c>
      <c r="D390" s="1" t="s">
        <v>36</v>
      </c>
      <c r="E390" s="19" t="s">
        <v>10</v>
      </c>
      <c r="F390" s="20">
        <v>21.67</v>
      </c>
      <c r="G390" s="26">
        <v>43621</v>
      </c>
      <c r="H390" s="1" t="s">
        <v>404</v>
      </c>
      <c r="J390" s="15" t="str">
        <f t="shared" si="37"/>
        <v/>
      </c>
      <c r="K390" s="15" t="str">
        <f>IF(AND(B390=100, OR(AND(E390='club records'!$B$6, F390&lt;='club records'!$C$6), AND(E390='club records'!$B$7, F390&lt;='club records'!$C$7), AND(E390='club records'!$B$8, F390&lt;='club records'!$C$8), AND(E390='club records'!$B$9, F390&lt;='club records'!$C$9), AND(E390='club records'!$B$10, F390&lt;='club records'!$C$10))), "CR", " ")</f>
        <v xml:space="preserve"> </v>
      </c>
      <c r="L390" s="15" t="str">
        <f>IF(AND(B390=200, OR(AND(E390='club records'!$B$11, F390&lt;='club records'!$C$11), AND(E390='club records'!$B$12, F390&lt;='club records'!$C$12), AND(E390='club records'!$B$13, F390&lt;='club records'!$C$13), AND(E390='club records'!$B$14, F390&lt;='club records'!$C$14), AND(E390='club records'!$B$15, F390&lt;='club records'!$C$15))), "CR", " ")</f>
        <v xml:space="preserve"> </v>
      </c>
      <c r="M390" s="15" t="str">
        <f>IF(AND(B390=300, OR(AND(E390='club records'!$B$16, F390&lt;='club records'!$C$16), AND(E390='club records'!$B$17, F390&lt;='club records'!$C$17))), "CR", " ")</f>
        <v xml:space="preserve"> </v>
      </c>
      <c r="N390" s="15" t="str">
        <f>IF(AND(B390=400, OR(AND(E390='club records'!$B$18, F390&lt;='club records'!$C$18), AND(E390='club records'!$B$19, F390&lt;='club records'!$C$19), AND(E390='club records'!$B$20, F390&lt;='club records'!$C$20), AND(E390='club records'!$B$21, F390&lt;='club records'!$C$21))), "CR", " ")</f>
        <v xml:space="preserve"> </v>
      </c>
      <c r="O390" s="15" t="str">
        <f>IF(AND(B390=800, OR(AND(E390='club records'!$B$22, F390&lt;='club records'!$C$22), AND(E390='club records'!$B$23, F390&lt;='club records'!$C$23), AND(E390='club records'!$B$24, F390&lt;='club records'!$C$24), AND(E390='club records'!$B$25, F390&lt;='club records'!$C$25), AND(E390='club records'!$B$26, F390&lt;='club records'!$C$26))), "CR", " ")</f>
        <v xml:space="preserve"> </v>
      </c>
      <c r="P390" s="15" t="str">
        <f>IF(AND(B390=1000, OR(AND(E390='club records'!$B$27, F390&lt;='club records'!$C$27), AND(E390='club records'!$B$28, F390&lt;='club records'!$C$28))), "CR", " ")</f>
        <v xml:space="preserve"> </v>
      </c>
      <c r="Q390" s="15" t="str">
        <f>IF(AND(B390=1500, OR(AND(E390='club records'!$B$29, F390&lt;='club records'!$C$29), AND(E390='club records'!$B$30, F390&lt;='club records'!$C$30), AND(E390='club records'!$B$31, F390&lt;='club records'!$C$31), AND(E390='club records'!$B$32, F390&lt;='club records'!$C$32), AND(E390='club records'!$B$33, F390&lt;='club records'!$C$33))), "CR", " ")</f>
        <v xml:space="preserve"> </v>
      </c>
      <c r="R390" s="15" t="str">
        <f>IF(AND(B390="1600 (Mile)",OR(AND(E390='club records'!$B$34,F390&lt;='club records'!$C$34),AND(E390='club records'!$B$35,F390&lt;='club records'!$C$35),AND(E390='club records'!$B$36,F390&lt;='club records'!$C$36),AND(E390='club records'!$B$37,F390&lt;='club records'!$C$37))),"CR"," ")</f>
        <v xml:space="preserve"> </v>
      </c>
      <c r="S390" s="15" t="str">
        <f>IF(AND(B390=3000, OR(AND(E390='club records'!$B$38, F390&lt;='club records'!$C$38), AND(E390='club records'!$B$39, F390&lt;='club records'!$C$39), AND(E390='club records'!$B$40, F390&lt;='club records'!$C$40), AND(E390='club records'!$B$41, F390&lt;='club records'!$C$41))), "CR", " ")</f>
        <v xml:space="preserve"> </v>
      </c>
      <c r="T390" s="15" t="str">
        <f>IF(AND(B390=5000, OR(AND(E390='club records'!$B$42, F390&lt;='club records'!$C$42), AND(E390='club records'!$B$43, F390&lt;='club records'!$C$43))), "CR", " ")</f>
        <v xml:space="preserve"> </v>
      </c>
      <c r="U390" s="14" t="str">
        <f>IF(AND(B390=10000, OR(AND(E390='club records'!$B$44, F390&lt;='club records'!$C$44), AND(E390='club records'!$B$45, F390&lt;='club records'!$C$45))), "CR", " ")</f>
        <v xml:space="preserve"> </v>
      </c>
      <c r="V390" s="14" t="str">
        <f>IF(AND(B390="high jump", OR(AND(E390='club records'!$F$1, F390&gt;='club records'!$G$1), AND(E390='club records'!$F$2, F390&gt;='club records'!$G$2), AND(E390='club records'!$F$3, F390&gt;='club records'!$G$3), AND(E390='club records'!$F$4, F390&gt;='club records'!$G$4), AND(E390='club records'!$F$5, F390&gt;='club records'!$G$5))), "CR", " ")</f>
        <v xml:space="preserve"> </v>
      </c>
      <c r="W390" s="14" t="str">
        <f>IF(AND(B390="long jump", OR(AND(E390='club records'!$F$6, F390&gt;='club records'!$G$6), AND(E390='club records'!$F$7, F390&gt;='club records'!$G$7), AND(E390='club records'!$F$8, F390&gt;='club records'!$G$8), AND(E390='club records'!$F$9, F390&gt;='club records'!$G$9), AND(E390='club records'!$F$10, F390&gt;='club records'!$G$10))), "CR", " ")</f>
        <v xml:space="preserve"> </v>
      </c>
      <c r="X390" s="14" t="str">
        <f>IF(AND(B390="triple jump", OR(AND(E390='club records'!$F$11, F390&gt;='club records'!$G$11), AND(E390='club records'!$F$12, F390&gt;='club records'!$G$12), AND(E390='club records'!$F$13, F390&gt;='club records'!$G$13), AND(E390='club records'!$F$14, F390&gt;='club records'!$G$14), AND(E390='club records'!$F$15, F390&gt;='club records'!$G$15))), "CR", " ")</f>
        <v xml:space="preserve"> </v>
      </c>
      <c r="Y390" s="14" t="str">
        <f>IF(AND(B390="pole vault", OR(AND(E390='club records'!$F$16, F390&gt;='club records'!$G$16), AND(E390='club records'!$F$17, F390&gt;='club records'!$G$17), AND(E390='club records'!$F$18, F390&gt;='club records'!$G$18), AND(E390='club records'!$F$19, F390&gt;='club records'!$G$19), AND(E390='club records'!$F$20, F390&gt;='club records'!$G$20))), "CR", " ")</f>
        <v xml:space="preserve"> </v>
      </c>
      <c r="Z390" s="14" t="str">
        <f>IF(AND(B390="discus 1", E390='club records'!$F$21, F390&gt;='club records'!$G$21), "CR", " ")</f>
        <v xml:space="preserve"> </v>
      </c>
      <c r="AA390" s="14" t="str">
        <f>IF(AND(B390="discus 1.25", E390='club records'!$F$22, F390&gt;='club records'!$G$22), "CR", " ")</f>
        <v xml:space="preserve"> </v>
      </c>
      <c r="AB390" s="14" t="str">
        <f>IF(AND(B390="discus 1.5", E390='club records'!$F$23, F390&gt;='club records'!$G$23), "CR", " ")</f>
        <v xml:space="preserve"> </v>
      </c>
      <c r="AC390" s="14" t="str">
        <f>IF(AND(B390="discus 1.75", E390='club records'!$F$24, F390&gt;='club records'!$G$24), "CR", " ")</f>
        <v xml:space="preserve"> </v>
      </c>
      <c r="AD390" s="14" t="str">
        <f>IF(AND(B390="discus 2", E390='club records'!$F$25, F390&gt;='club records'!$G$25), "CR", " ")</f>
        <v xml:space="preserve"> </v>
      </c>
      <c r="AE390" s="14" t="str">
        <f>IF(AND(B390="hammer 4", E390='club records'!$F$27, F390&gt;='club records'!$G$27), "CR", " ")</f>
        <v xml:space="preserve"> </v>
      </c>
      <c r="AF390" s="14" t="str">
        <f>IF(AND(B390="hammer 5", E390='club records'!$F$28, F390&gt;='club records'!$G$28), "CR", " ")</f>
        <v xml:space="preserve"> </v>
      </c>
      <c r="AG390" s="14" t="str">
        <f>IF(AND(B390="hammer 6", E390='club records'!$F$29, F390&gt;='club records'!$G$29), "CR", " ")</f>
        <v xml:space="preserve"> </v>
      </c>
      <c r="AH390" s="14" t="str">
        <f>IF(AND(B390="hammer 7.26", E390='club records'!$F$30, F390&gt;='club records'!$G$30), "CR", " ")</f>
        <v xml:space="preserve"> </v>
      </c>
      <c r="AI390" s="14" t="str">
        <f>IF(AND(B390="javelin 400", E390='club records'!$F$31, F390&gt;='club records'!$G$31), "CR", " ")</f>
        <v xml:space="preserve"> </v>
      </c>
      <c r="AJ390" s="14" t="str">
        <f>IF(AND(B390="javelin 600", E390='club records'!$F$32, F390&gt;='club records'!$G$32), "CR", " ")</f>
        <v xml:space="preserve"> </v>
      </c>
      <c r="AK390" s="14" t="str">
        <f>IF(AND(B390="javelin 700", E390='club records'!$F$33, F390&gt;='club records'!$G$33), "CR", " ")</f>
        <v xml:space="preserve"> </v>
      </c>
      <c r="AL390" s="14" t="str">
        <f>IF(AND(B390="javelin 800", OR(AND(E390='club records'!$F$34, F390&gt;='club records'!$G$34), AND(E390='club records'!$F$35, F390&gt;='club records'!$G$35))), "CR", " ")</f>
        <v xml:space="preserve"> </v>
      </c>
      <c r="AM390" s="14" t="str">
        <f>IF(AND(B390="shot 3", E390='club records'!$F$36, F390&gt;='club records'!$G$36), "CR", " ")</f>
        <v xml:space="preserve"> </v>
      </c>
      <c r="AN390" s="14" t="str">
        <f>IF(AND(B390="shot 4", E390='club records'!$F$37, F390&gt;='club records'!$G$37), "CR", " ")</f>
        <v xml:space="preserve"> </v>
      </c>
      <c r="AO390" s="14" t="str">
        <f>IF(AND(B390="shot 5", E390='club records'!$F$38, F390&gt;='club records'!$G$38), "CR", " ")</f>
        <v xml:space="preserve"> </v>
      </c>
      <c r="AP390" s="14" t="str">
        <f>IF(AND(B390="shot 6", E390='club records'!$F$39, F390&gt;='club records'!$G$39), "CR", " ")</f>
        <v xml:space="preserve"> </v>
      </c>
      <c r="AQ390" s="14" t="str">
        <f>IF(AND(B390="shot 7.26", E390='club records'!$F$40, F390&gt;='club records'!$G$40), "CR", " ")</f>
        <v xml:space="preserve"> </v>
      </c>
      <c r="AR390" s="14" t="str">
        <f>IF(AND(B390="60H",OR(AND(E390='club records'!$J$1,F390&lt;='club records'!$K$1),AND(E390='club records'!$J$2,F390&lt;='club records'!$K$2),AND(E390='club records'!$J$3,F390&lt;='club records'!$K$3),AND(E390='club records'!$J$4,F390&lt;='club records'!$K$4),AND(E390='club records'!$J$5,F390&lt;='club records'!$K$5))),"CR"," ")</f>
        <v xml:space="preserve"> </v>
      </c>
      <c r="AS390" s="14" t="str">
        <f>IF(AND(B390="75H", AND(E390='club records'!$J$6, F390&lt;='club records'!$K$6)), "CR", " ")</f>
        <v xml:space="preserve"> </v>
      </c>
      <c r="AT390" s="14" t="str">
        <f>IF(AND(B390="80H", AND(E390='club records'!$J$7, F390&lt;='club records'!$K$7)), "CR", " ")</f>
        <v xml:space="preserve"> </v>
      </c>
      <c r="AU390" s="14" t="str">
        <f>IF(AND(B390="100H", AND(E390='club records'!$J$8, F390&lt;='club records'!$K$8)), "CR", " ")</f>
        <v xml:space="preserve"> </v>
      </c>
      <c r="AV390" s="14" t="str">
        <f>IF(AND(B390="110H", OR(AND(E390='club records'!$J$9, F390&lt;='club records'!$K$9), AND(E390='club records'!$J$10, F390&lt;='club records'!$K$10))), "CR", " ")</f>
        <v xml:space="preserve"> </v>
      </c>
      <c r="AW390" s="14" t="str">
        <f>IF(AND(B390="400H", OR(AND(E390='club records'!$J$11, F390&lt;='club records'!$K$11), AND(E390='club records'!$J$12, F390&lt;='club records'!$K$12), AND(E390='club records'!$J$13, F390&lt;='club records'!$K$13), AND(E390='club records'!$J$14, F390&lt;='club records'!$K$14))), "CR", " ")</f>
        <v xml:space="preserve"> </v>
      </c>
      <c r="AX390" s="14" t="str">
        <f>IF(AND(B390="1500SC", AND(E390='club records'!$J$15, F390&lt;='club records'!$K$15)), "CR", " ")</f>
        <v xml:space="preserve"> </v>
      </c>
      <c r="AY390" s="14" t="str">
        <f>IF(AND(B390="2000SC", OR(AND(E390='club records'!$J$17, F390&lt;='club records'!$K$17), AND(E390='club records'!$J$18, F390&lt;='club records'!$K$18))), "CR", " ")</f>
        <v xml:space="preserve"> </v>
      </c>
      <c r="AZ390" s="14" t="str">
        <f>IF(AND(B390="3000SC", OR(AND(E390='club records'!$J$20, F390&lt;='club records'!$K$20), AND(E390='club records'!$J$21, F390&lt;='club records'!$K$21))), "CR", " ")</f>
        <v xml:space="preserve"> </v>
      </c>
      <c r="BA390" s="15" t="str">
        <f>IF(AND(B390="4x100", OR(AND(E390='club records'!$N$1, F390&lt;='club records'!$O$1), AND(E390='club records'!$N$2, F390&lt;='club records'!$O$2), AND(E390='club records'!$N$3, F390&lt;='club records'!$O$3), AND(E390='club records'!$N$4, F390&lt;='club records'!$O$4), AND(E390='club records'!$N$5, F390&lt;='club records'!$O$5))), "CR", " ")</f>
        <v xml:space="preserve"> </v>
      </c>
      <c r="BB390" s="15" t="str">
        <f>IF(AND(B390="4x200", OR(AND(E390='club records'!$N$6, F390&lt;='club records'!$O$6), AND(E390='club records'!$N$7, F390&lt;='club records'!$O$7), AND(E390='club records'!$N$8, F390&lt;='club records'!$O$8), AND(E390='club records'!$N$9, F390&lt;='club records'!$O$9), AND(E390='club records'!$N$10, F390&lt;='club records'!$O$10))), "CR", " ")</f>
        <v xml:space="preserve"> </v>
      </c>
      <c r="BC390" s="15" t="str">
        <f>IF(AND(B390="4x300", AND(E390='club records'!$N$11, F390&lt;='club records'!$O$11)), "CR", " ")</f>
        <v xml:space="preserve"> </v>
      </c>
      <c r="BD390" s="15" t="str">
        <f>IF(AND(B390="4x400", OR(AND(E390='club records'!$N$12, F390&lt;='club records'!$O$12), AND(E390='club records'!$N$13, F390&lt;='club records'!$O$13), AND(E390='club records'!$N$14, F390&lt;='club records'!$O$14), AND(E390='club records'!$N$15, F390&lt;='club records'!$O$15))), "CR", " ")</f>
        <v xml:space="preserve"> </v>
      </c>
      <c r="BE390" s="15" t="str">
        <f>IF(AND(B390="3x800", OR(AND(E390='club records'!$N$16, F390&lt;='club records'!$O$16), AND(E390='club records'!$N$17, F390&lt;='club records'!$O$17), AND(E390='club records'!$N$18, F390&lt;='club records'!$O$18))), "CR", " ")</f>
        <v xml:space="preserve"> </v>
      </c>
      <c r="BF390" s="15" t="str">
        <f>IF(AND(B390="pentathlon", OR(AND(E390='club records'!$N$21, F390&gt;='club records'!$O$21), AND(E390='club records'!$N$22, F390&gt;='club records'!$O$22),AND(E390='club records'!$N$23, F390&gt;='club records'!$O$23),AND(E390='club records'!$N$24, F390&gt;='club records'!$O$24))), "CR", " ")</f>
        <v xml:space="preserve"> </v>
      </c>
      <c r="BG390" s="15" t="str">
        <f>IF(AND(B390="heptathlon", OR(AND(E390='club records'!$N$26, F390&gt;='club records'!$O$26), AND(E390='club records'!$N$27, F390&gt;='club records'!$O$27))), "CR", " ")</f>
        <v xml:space="preserve"> </v>
      </c>
      <c r="BH390" s="15" t="str">
        <f>IF(AND(B390="decathlon", OR(AND(E390='club records'!$N$29, F390&gt;='club records'!$O$29), AND(E390='club records'!$N$30, F390&gt;='club records'!$O$30),AND(E390='club records'!$N$31, F390&gt;='club records'!$O$31))), "CR", " ")</f>
        <v xml:space="preserve"> </v>
      </c>
    </row>
    <row r="391" spans="1:16333" ht="14.5" x14ac:dyDescent="0.35">
      <c r="A391" s="1" t="s">
        <v>519</v>
      </c>
      <c r="B391" s="2">
        <v>200</v>
      </c>
      <c r="C391" s="1" t="s">
        <v>38</v>
      </c>
      <c r="D391" s="1" t="s">
        <v>39</v>
      </c>
      <c r="E391" s="19" t="s">
        <v>10</v>
      </c>
      <c r="F391" s="20">
        <v>23.05</v>
      </c>
      <c r="G391" s="27">
        <v>43589</v>
      </c>
      <c r="H391" s="1" t="s">
        <v>313</v>
      </c>
      <c r="I391" s="1" t="s">
        <v>321</v>
      </c>
      <c r="J391" s="15" t="str">
        <f t="shared" si="37"/>
        <v/>
      </c>
      <c r="K391" s="15" t="str">
        <f>IF(AND(B391=100, OR(AND(E391='club records'!$B$6, F391&lt;='club records'!$C$6), AND(E391='club records'!$B$7, F391&lt;='club records'!$C$7), AND(E391='club records'!$B$8, F391&lt;='club records'!$C$8), AND(E391='club records'!$B$9, F391&lt;='club records'!$C$9), AND(E391='club records'!$B$10, F391&lt;='club records'!$C$10))), "CR", " ")</f>
        <v xml:space="preserve"> </v>
      </c>
      <c r="L391" s="15" t="str">
        <f>IF(AND(B391=200, OR(AND(E391='club records'!$B$11, F391&lt;='club records'!$C$11), AND(E391='club records'!$B$12, F391&lt;='club records'!$C$12), AND(E391='club records'!$B$13, F391&lt;='club records'!$C$13), AND(E391='club records'!$B$14, F391&lt;='club records'!$C$14), AND(E391='club records'!$B$15, F391&lt;='club records'!$C$15))), "CR", " ")</f>
        <v xml:space="preserve"> </v>
      </c>
      <c r="M391" s="15" t="str">
        <f>IF(AND(B391=300, OR(AND(E391='club records'!$B$16, F391&lt;='club records'!$C$16), AND(E391='club records'!$B$17, F391&lt;='club records'!$C$17))), "CR", " ")</f>
        <v xml:space="preserve"> </v>
      </c>
      <c r="N391" s="15" t="str">
        <f>IF(AND(B391=400, OR(AND(E391='club records'!$B$18, F391&lt;='club records'!$C$18), AND(E391='club records'!$B$19, F391&lt;='club records'!$C$19), AND(E391='club records'!$B$20, F391&lt;='club records'!$C$20), AND(E391='club records'!$B$21, F391&lt;='club records'!$C$21))), "CR", " ")</f>
        <v xml:space="preserve"> </v>
      </c>
      <c r="O391" s="15" t="str">
        <f>IF(AND(B391=800, OR(AND(E391='club records'!$B$22, F391&lt;='club records'!$C$22), AND(E391='club records'!$B$23, F391&lt;='club records'!$C$23), AND(E391='club records'!$B$24, F391&lt;='club records'!$C$24), AND(E391='club records'!$B$25, F391&lt;='club records'!$C$25), AND(E391='club records'!$B$26, F391&lt;='club records'!$C$26))), "CR", " ")</f>
        <v xml:space="preserve"> </v>
      </c>
      <c r="P391" s="15" t="str">
        <f>IF(AND(B391=1000, OR(AND(E391='club records'!$B$27, F391&lt;='club records'!$C$27), AND(E391='club records'!$B$28, F391&lt;='club records'!$C$28))), "CR", " ")</f>
        <v xml:space="preserve"> </v>
      </c>
      <c r="Q391" s="15" t="str">
        <f>IF(AND(B391=1500, OR(AND(E391='club records'!$B$29, F391&lt;='club records'!$C$29), AND(E391='club records'!$B$30, F391&lt;='club records'!$C$30), AND(E391='club records'!$B$31, F391&lt;='club records'!$C$31), AND(E391='club records'!$B$32, F391&lt;='club records'!$C$32), AND(E391='club records'!$B$33, F391&lt;='club records'!$C$33))), "CR", " ")</f>
        <v xml:space="preserve"> </v>
      </c>
      <c r="R391" s="15" t="str">
        <f>IF(AND(B391="1600 (Mile)",OR(AND(E391='club records'!$B$34,F391&lt;='club records'!$C$34),AND(E391='club records'!$B$35,F391&lt;='club records'!$C$35),AND(E391='club records'!$B$36,F391&lt;='club records'!$C$36),AND(E391='club records'!$B$37,F391&lt;='club records'!$C$37))),"CR"," ")</f>
        <v xml:space="preserve"> </v>
      </c>
      <c r="S391" s="15" t="str">
        <f>IF(AND(B391=3000, OR(AND(E391='club records'!$B$38, F391&lt;='club records'!$C$38), AND(E391='club records'!$B$39, F391&lt;='club records'!$C$39), AND(E391='club records'!$B$40, F391&lt;='club records'!$C$40), AND(E391='club records'!$B$41, F391&lt;='club records'!$C$41))), "CR", " ")</f>
        <v xml:space="preserve"> </v>
      </c>
      <c r="T391" s="15" t="str">
        <f>IF(AND(B391=5000, OR(AND(E391='club records'!$B$42, F391&lt;='club records'!$C$42), AND(E391='club records'!$B$43, F391&lt;='club records'!$C$43))), "CR", " ")</f>
        <v xml:space="preserve"> </v>
      </c>
      <c r="U391" s="14" t="str">
        <f>IF(AND(B391=10000, OR(AND(E391='club records'!$B$44, F391&lt;='club records'!$C$44), AND(E391='club records'!$B$45, F391&lt;='club records'!$C$45))), "CR", " ")</f>
        <v xml:space="preserve"> </v>
      </c>
      <c r="V391" s="14" t="str">
        <f>IF(AND(B391="high jump", OR(AND(E391='club records'!$F$1, F391&gt;='club records'!$G$1), AND(E391='club records'!$F$2, F391&gt;='club records'!$G$2), AND(E391='club records'!$F$3, F391&gt;='club records'!$G$3), AND(E391='club records'!$F$4, F391&gt;='club records'!$G$4), AND(E391='club records'!$F$5, F391&gt;='club records'!$G$5))), "CR", " ")</f>
        <v xml:space="preserve"> </v>
      </c>
      <c r="W391" s="14" t="str">
        <f>IF(AND(B391="long jump", OR(AND(E391='club records'!$F$6, F391&gt;='club records'!$G$6), AND(E391='club records'!$F$7, F391&gt;='club records'!$G$7), AND(E391='club records'!$F$8, F391&gt;='club records'!$G$8), AND(E391='club records'!$F$9, F391&gt;='club records'!$G$9), AND(E391='club records'!$F$10, F391&gt;='club records'!$G$10))), "CR", " ")</f>
        <v xml:space="preserve"> </v>
      </c>
      <c r="X391" s="14" t="str">
        <f>IF(AND(B391="triple jump", OR(AND(E391='club records'!$F$11, F391&gt;='club records'!$G$11), AND(E391='club records'!$F$12, F391&gt;='club records'!$G$12), AND(E391='club records'!$F$13, F391&gt;='club records'!$G$13), AND(E391='club records'!$F$14, F391&gt;='club records'!$G$14), AND(E391='club records'!$F$15, F391&gt;='club records'!$G$15))), "CR", " ")</f>
        <v xml:space="preserve"> </v>
      </c>
      <c r="Y391" s="14" t="str">
        <f>IF(AND(B391="pole vault", OR(AND(E391='club records'!$F$16, F391&gt;='club records'!$G$16), AND(E391='club records'!$F$17, F391&gt;='club records'!$G$17), AND(E391='club records'!$F$18, F391&gt;='club records'!$G$18), AND(E391='club records'!$F$19, F391&gt;='club records'!$G$19), AND(E391='club records'!$F$20, F391&gt;='club records'!$G$20))), "CR", " ")</f>
        <v xml:space="preserve"> </v>
      </c>
      <c r="Z391" s="14" t="str">
        <f>IF(AND(B391="discus 1", E391='club records'!$F$21, F391&gt;='club records'!$G$21), "CR", " ")</f>
        <v xml:space="preserve"> </v>
      </c>
      <c r="AA391" s="14" t="str">
        <f>IF(AND(B391="discus 1.25", E391='club records'!$F$22, F391&gt;='club records'!$G$22), "CR", " ")</f>
        <v xml:space="preserve"> </v>
      </c>
      <c r="AB391" s="14" t="str">
        <f>IF(AND(B391="discus 1.5", E391='club records'!$F$23, F391&gt;='club records'!$G$23), "CR", " ")</f>
        <v xml:space="preserve"> </v>
      </c>
      <c r="AC391" s="14" t="str">
        <f>IF(AND(B391="discus 1.75", E391='club records'!$F$24, F391&gt;='club records'!$G$24), "CR", " ")</f>
        <v xml:space="preserve"> </v>
      </c>
      <c r="AD391" s="14" t="str">
        <f>IF(AND(B391="discus 2", E391='club records'!$F$25, F391&gt;='club records'!$G$25), "CR", " ")</f>
        <v xml:space="preserve"> </v>
      </c>
      <c r="AE391" s="14" t="str">
        <f>IF(AND(B391="hammer 4", E391='club records'!$F$27, F391&gt;='club records'!$G$27), "CR", " ")</f>
        <v xml:space="preserve"> </v>
      </c>
      <c r="AF391" s="14" t="str">
        <f>IF(AND(B391="hammer 5", E391='club records'!$F$28, F391&gt;='club records'!$G$28), "CR", " ")</f>
        <v xml:space="preserve"> </v>
      </c>
      <c r="AG391" s="14" t="str">
        <f>IF(AND(B391="hammer 6", E391='club records'!$F$29, F391&gt;='club records'!$G$29), "CR", " ")</f>
        <v xml:space="preserve"> </v>
      </c>
      <c r="AH391" s="14" t="str">
        <f>IF(AND(B391="hammer 7.26", E391='club records'!$F$30, F391&gt;='club records'!$G$30), "CR", " ")</f>
        <v xml:space="preserve"> </v>
      </c>
      <c r="AI391" s="14" t="str">
        <f>IF(AND(B391="javelin 400", E391='club records'!$F$31, F391&gt;='club records'!$G$31), "CR", " ")</f>
        <v xml:space="preserve"> </v>
      </c>
      <c r="AJ391" s="14" t="str">
        <f>IF(AND(B391="javelin 600", E391='club records'!$F$32, F391&gt;='club records'!$G$32), "CR", " ")</f>
        <v xml:space="preserve"> </v>
      </c>
      <c r="AK391" s="14" t="str">
        <f>IF(AND(B391="javelin 700", E391='club records'!$F$33, F391&gt;='club records'!$G$33), "CR", " ")</f>
        <v xml:space="preserve"> </v>
      </c>
      <c r="AL391" s="14" t="str">
        <f>IF(AND(B391="javelin 800", OR(AND(E391='club records'!$F$34, F391&gt;='club records'!$G$34), AND(E391='club records'!$F$35, F391&gt;='club records'!$G$35))), "CR", " ")</f>
        <v xml:space="preserve"> </v>
      </c>
      <c r="AM391" s="14" t="str">
        <f>IF(AND(B391="shot 3", E391='club records'!$F$36, F391&gt;='club records'!$G$36), "CR", " ")</f>
        <v xml:space="preserve"> </v>
      </c>
      <c r="AN391" s="14" t="str">
        <f>IF(AND(B391="shot 4", E391='club records'!$F$37, F391&gt;='club records'!$G$37), "CR", " ")</f>
        <v xml:space="preserve"> </v>
      </c>
      <c r="AO391" s="14" t="str">
        <f>IF(AND(B391="shot 5", E391='club records'!$F$38, F391&gt;='club records'!$G$38), "CR", " ")</f>
        <v xml:space="preserve"> </v>
      </c>
      <c r="AP391" s="14" t="str">
        <f>IF(AND(B391="shot 6", E391='club records'!$F$39, F391&gt;='club records'!$G$39), "CR", " ")</f>
        <v xml:space="preserve"> </v>
      </c>
      <c r="AQ391" s="14" t="str">
        <f>IF(AND(B391="shot 7.26", E391='club records'!$F$40, F391&gt;='club records'!$G$40), "CR", " ")</f>
        <v xml:space="preserve"> </v>
      </c>
      <c r="AR391" s="14" t="str">
        <f>IF(AND(B391="60H",OR(AND(E391='club records'!$J$1,F391&lt;='club records'!$K$1),AND(E391='club records'!$J$2,F391&lt;='club records'!$K$2),AND(E391='club records'!$J$3,F391&lt;='club records'!$K$3),AND(E391='club records'!$J$4,F391&lt;='club records'!$K$4),AND(E391='club records'!$J$5,F391&lt;='club records'!$K$5))),"CR"," ")</f>
        <v xml:space="preserve"> </v>
      </c>
      <c r="AS391" s="14" t="str">
        <f>IF(AND(B391="75H", AND(E391='club records'!$J$6, F391&lt;='club records'!$K$6)), "CR", " ")</f>
        <v xml:space="preserve"> </v>
      </c>
      <c r="AT391" s="14" t="str">
        <f>IF(AND(B391="80H", AND(E391='club records'!$J$7, F391&lt;='club records'!$K$7)), "CR", " ")</f>
        <v xml:space="preserve"> </v>
      </c>
      <c r="AU391" s="14" t="str">
        <f>IF(AND(B391="100H", AND(E391='club records'!$J$8, F391&lt;='club records'!$K$8)), "CR", " ")</f>
        <v xml:space="preserve"> </v>
      </c>
      <c r="AV391" s="14" t="str">
        <f>IF(AND(B391="110H", OR(AND(E391='club records'!$J$9, F391&lt;='club records'!$K$9), AND(E391='club records'!$J$10, F391&lt;='club records'!$K$10))), "CR", " ")</f>
        <v xml:space="preserve"> </v>
      </c>
      <c r="AW391" s="14" t="str">
        <f>IF(AND(B391="400H", OR(AND(E391='club records'!$J$11, F391&lt;='club records'!$K$11), AND(E391='club records'!$J$12, F391&lt;='club records'!$K$12), AND(E391='club records'!$J$13, F391&lt;='club records'!$K$13), AND(E391='club records'!$J$14, F391&lt;='club records'!$K$14))), "CR", " ")</f>
        <v xml:space="preserve"> </v>
      </c>
      <c r="AX391" s="14" t="str">
        <f>IF(AND(B391="1500SC", AND(E391='club records'!$J$15, F391&lt;='club records'!$K$15)), "CR", " ")</f>
        <v xml:space="preserve"> </v>
      </c>
      <c r="AY391" s="14" t="str">
        <f>IF(AND(B391="2000SC", OR(AND(E391='club records'!$J$17, F391&lt;='club records'!$K$17), AND(E391='club records'!$J$18, F391&lt;='club records'!$K$18))), "CR", " ")</f>
        <v xml:space="preserve"> </v>
      </c>
      <c r="AZ391" s="14" t="str">
        <f>IF(AND(B391="3000SC", OR(AND(E391='club records'!$J$20, F391&lt;='club records'!$K$20), AND(E391='club records'!$J$21, F391&lt;='club records'!$K$21))), "CR", " ")</f>
        <v xml:space="preserve"> </v>
      </c>
      <c r="BA391" s="15" t="str">
        <f>IF(AND(B391="4x100", OR(AND(E391='club records'!$N$1, F391&lt;='club records'!$O$1), AND(E391='club records'!$N$2, F391&lt;='club records'!$O$2), AND(E391='club records'!$N$3, F391&lt;='club records'!$O$3), AND(E391='club records'!$N$4, F391&lt;='club records'!$O$4), AND(E391='club records'!$N$5, F391&lt;='club records'!$O$5))), "CR", " ")</f>
        <v xml:space="preserve"> </v>
      </c>
      <c r="BB391" s="15" t="str">
        <f>IF(AND(B391="4x200", OR(AND(E391='club records'!$N$6, F391&lt;='club records'!$O$6), AND(E391='club records'!$N$7, F391&lt;='club records'!$O$7), AND(E391='club records'!$N$8, F391&lt;='club records'!$O$8), AND(E391='club records'!$N$9, F391&lt;='club records'!$O$9), AND(E391='club records'!$N$10, F391&lt;='club records'!$O$10))), "CR", " ")</f>
        <v xml:space="preserve"> </v>
      </c>
      <c r="BC391" s="15" t="str">
        <f>IF(AND(B391="4x300", AND(E391='club records'!$N$11, F391&lt;='club records'!$O$11)), "CR", " ")</f>
        <v xml:space="preserve"> </v>
      </c>
      <c r="BD391" s="15" t="str">
        <f>IF(AND(B391="4x400", OR(AND(E391='club records'!$N$12, F391&lt;='club records'!$O$12), AND(E391='club records'!$N$13, F391&lt;='club records'!$O$13), AND(E391='club records'!$N$14, F391&lt;='club records'!$O$14), AND(E391='club records'!$N$15, F391&lt;='club records'!$O$15))), "CR", " ")</f>
        <v xml:space="preserve"> </v>
      </c>
      <c r="BE391" s="15" t="str">
        <f>IF(AND(B391="3x800", OR(AND(E391='club records'!$N$16, F391&lt;='club records'!$O$16), AND(E391='club records'!$N$17, F391&lt;='club records'!$O$17), AND(E391='club records'!$N$18, F391&lt;='club records'!$O$18))), "CR", " ")</f>
        <v xml:space="preserve"> </v>
      </c>
      <c r="BF391" s="15" t="str">
        <f>IF(AND(B391="pentathlon", OR(AND(E391='club records'!$N$21, F391&gt;='club records'!$O$21), AND(E391='club records'!$N$22, F391&gt;='club records'!$O$22),AND(E391='club records'!$N$23, F391&gt;='club records'!$O$23),AND(E391='club records'!$N$24, F391&gt;='club records'!$O$24))), "CR", " ")</f>
        <v xml:space="preserve"> </v>
      </c>
      <c r="BG391" s="15" t="str">
        <f>IF(AND(B391="heptathlon", OR(AND(E391='club records'!$N$26, F391&gt;='club records'!$O$26), AND(E391='club records'!$N$27, F391&gt;='club records'!$O$27))), "CR", " ")</f>
        <v xml:space="preserve"> </v>
      </c>
      <c r="BH391" s="15" t="str">
        <f>IF(AND(B391="decathlon", OR(AND(E391='club records'!$N$29, F391&gt;='club records'!$O$29), AND(E391='club records'!$N$30, F391&gt;='club records'!$O$30),AND(E391='club records'!$N$31, F391&gt;='club records'!$O$31))), "CR", " ")</f>
        <v xml:space="preserve"> </v>
      </c>
    </row>
    <row r="392" spans="1:16333" ht="14.5" x14ac:dyDescent="0.35">
      <c r="A392" s="1" t="s">
        <v>519</v>
      </c>
      <c r="B392" s="2">
        <v>200</v>
      </c>
      <c r="C392" s="1" t="s">
        <v>57</v>
      </c>
      <c r="D392" s="1" t="s">
        <v>58</v>
      </c>
      <c r="E392" s="19" t="s">
        <v>10</v>
      </c>
      <c r="F392" s="20">
        <v>23.28</v>
      </c>
      <c r="G392" s="27">
        <v>43575</v>
      </c>
      <c r="H392" s="1" t="s">
        <v>313</v>
      </c>
      <c r="I392" s="1" t="s">
        <v>314</v>
      </c>
      <c r="J392" s="15" t="str">
        <f t="shared" si="37"/>
        <v/>
      </c>
      <c r="K392" s="15" t="str">
        <f>IF(AND(B392=100, OR(AND(E392='club records'!$B$6, F392&lt;='club records'!$C$6), AND(E392='club records'!$B$7, F392&lt;='club records'!$C$7), AND(E392='club records'!$B$8, F392&lt;='club records'!$C$8), AND(E392='club records'!$B$9, F392&lt;='club records'!$C$9), AND(E392='club records'!$B$10, F392&lt;='club records'!$C$10))), "CR", " ")</f>
        <v xml:space="preserve"> </v>
      </c>
      <c r="L392" s="15" t="str">
        <f>IF(AND(B392=200, OR(AND(E392='club records'!$B$11, F392&lt;='club records'!$C$11), AND(E392='club records'!$B$12, F392&lt;='club records'!$C$12), AND(E392='club records'!$B$13, F392&lt;='club records'!$C$13), AND(E392='club records'!$B$14, F392&lt;='club records'!$C$14), AND(E392='club records'!$B$15, F392&lt;='club records'!$C$15))), "CR", " ")</f>
        <v xml:space="preserve"> </v>
      </c>
      <c r="M392" s="15" t="str">
        <f>IF(AND(B392=300, OR(AND(E392='club records'!$B$16, F392&lt;='club records'!$C$16), AND(E392='club records'!$B$17, F392&lt;='club records'!$C$17))), "CR", " ")</f>
        <v xml:space="preserve"> </v>
      </c>
      <c r="N392" s="15" t="str">
        <f>IF(AND(B392=400, OR(AND(E392='club records'!$B$18, F392&lt;='club records'!$C$18), AND(E392='club records'!$B$19, F392&lt;='club records'!$C$19), AND(E392='club records'!$B$20, F392&lt;='club records'!$C$20), AND(E392='club records'!$B$21, F392&lt;='club records'!$C$21))), "CR", " ")</f>
        <v xml:space="preserve"> </v>
      </c>
      <c r="O392" s="15" t="str">
        <f>IF(AND(B392=800, OR(AND(E392='club records'!$B$22, F392&lt;='club records'!$C$22), AND(E392='club records'!$B$23, F392&lt;='club records'!$C$23), AND(E392='club records'!$B$24, F392&lt;='club records'!$C$24), AND(E392='club records'!$B$25, F392&lt;='club records'!$C$25), AND(E392='club records'!$B$26, F392&lt;='club records'!$C$26))), "CR", " ")</f>
        <v xml:space="preserve"> </v>
      </c>
      <c r="P392" s="15" t="str">
        <f>IF(AND(B392=1000, OR(AND(E392='club records'!$B$27, F392&lt;='club records'!$C$27), AND(E392='club records'!$B$28, F392&lt;='club records'!$C$28))), "CR", " ")</f>
        <v xml:space="preserve"> </v>
      </c>
      <c r="Q392" s="15" t="str">
        <f>IF(AND(B392=1500, OR(AND(E392='club records'!$B$29, F392&lt;='club records'!$C$29), AND(E392='club records'!$B$30, F392&lt;='club records'!$C$30), AND(E392='club records'!$B$31, F392&lt;='club records'!$C$31), AND(E392='club records'!$B$32, F392&lt;='club records'!$C$32), AND(E392='club records'!$B$33, F392&lt;='club records'!$C$33))), "CR", " ")</f>
        <v xml:space="preserve"> </v>
      </c>
      <c r="R392" s="15" t="str">
        <f>IF(AND(B392="1600 (Mile)",OR(AND(E392='club records'!$B$34,F392&lt;='club records'!$C$34),AND(E392='club records'!$B$35,F392&lt;='club records'!$C$35),AND(E392='club records'!$B$36,F392&lt;='club records'!$C$36),AND(E392='club records'!$B$37,F392&lt;='club records'!$C$37))),"CR"," ")</f>
        <v xml:space="preserve"> </v>
      </c>
      <c r="S392" s="15" t="str">
        <f>IF(AND(B392=3000, OR(AND(E392='club records'!$B$38, F392&lt;='club records'!$C$38), AND(E392='club records'!$B$39, F392&lt;='club records'!$C$39), AND(E392='club records'!$B$40, F392&lt;='club records'!$C$40), AND(E392='club records'!$B$41, F392&lt;='club records'!$C$41))), "CR", " ")</f>
        <v xml:space="preserve"> </v>
      </c>
      <c r="T392" s="15" t="str">
        <f>IF(AND(B392=5000, OR(AND(E392='club records'!$B$42, F392&lt;='club records'!$C$42), AND(E392='club records'!$B$43, F392&lt;='club records'!$C$43))), "CR", " ")</f>
        <v xml:space="preserve"> </v>
      </c>
      <c r="U392" s="14" t="str">
        <f>IF(AND(B392=10000, OR(AND(E392='club records'!$B$44, F392&lt;='club records'!$C$44), AND(E392='club records'!$B$45, F392&lt;='club records'!$C$45))), "CR", " ")</f>
        <v xml:space="preserve"> </v>
      </c>
      <c r="V392" s="14" t="str">
        <f>IF(AND(B392="high jump", OR(AND(E392='club records'!$F$1, F392&gt;='club records'!$G$1), AND(E392='club records'!$F$2, F392&gt;='club records'!$G$2), AND(E392='club records'!$F$3, F392&gt;='club records'!$G$3), AND(E392='club records'!$F$4, F392&gt;='club records'!$G$4), AND(E392='club records'!$F$5, F392&gt;='club records'!$G$5))), "CR", " ")</f>
        <v xml:space="preserve"> </v>
      </c>
      <c r="W392" s="14" t="str">
        <f>IF(AND(B392="long jump", OR(AND(E392='club records'!$F$6, F392&gt;='club records'!$G$6), AND(E392='club records'!$F$7, F392&gt;='club records'!$G$7), AND(E392='club records'!$F$8, F392&gt;='club records'!$G$8), AND(E392='club records'!$F$9, F392&gt;='club records'!$G$9), AND(E392='club records'!$F$10, F392&gt;='club records'!$G$10))), "CR", " ")</f>
        <v xml:space="preserve"> </v>
      </c>
      <c r="X392" s="14" t="str">
        <f>IF(AND(B392="triple jump", OR(AND(E392='club records'!$F$11, F392&gt;='club records'!$G$11), AND(E392='club records'!$F$12, F392&gt;='club records'!$G$12), AND(E392='club records'!$F$13, F392&gt;='club records'!$G$13), AND(E392='club records'!$F$14, F392&gt;='club records'!$G$14), AND(E392='club records'!$F$15, F392&gt;='club records'!$G$15))), "CR", " ")</f>
        <v xml:space="preserve"> </v>
      </c>
      <c r="Y392" s="14" t="str">
        <f>IF(AND(B392="pole vault", OR(AND(E392='club records'!$F$16, F392&gt;='club records'!$G$16), AND(E392='club records'!$F$17, F392&gt;='club records'!$G$17), AND(E392='club records'!$F$18, F392&gt;='club records'!$G$18), AND(E392='club records'!$F$19, F392&gt;='club records'!$G$19), AND(E392='club records'!$F$20, F392&gt;='club records'!$G$20))), "CR", " ")</f>
        <v xml:space="preserve"> </v>
      </c>
      <c r="Z392" s="14" t="str">
        <f>IF(AND(B392="discus 1", E392='club records'!$F$21, F392&gt;='club records'!$G$21), "CR", " ")</f>
        <v xml:space="preserve"> </v>
      </c>
      <c r="AA392" s="14" t="str">
        <f>IF(AND(B392="discus 1.25", E392='club records'!$F$22, F392&gt;='club records'!$G$22), "CR", " ")</f>
        <v xml:space="preserve"> </v>
      </c>
      <c r="AB392" s="14" t="str">
        <f>IF(AND(B392="discus 1.5", E392='club records'!$F$23, F392&gt;='club records'!$G$23), "CR", " ")</f>
        <v xml:space="preserve"> </v>
      </c>
      <c r="AC392" s="14" t="str">
        <f>IF(AND(B392="discus 1.75", E392='club records'!$F$24, F392&gt;='club records'!$G$24), "CR", " ")</f>
        <v xml:space="preserve"> </v>
      </c>
      <c r="AD392" s="14" t="str">
        <f>IF(AND(B392="discus 2", E392='club records'!$F$25, F392&gt;='club records'!$G$25), "CR", " ")</f>
        <v xml:space="preserve"> </v>
      </c>
      <c r="AE392" s="14" t="str">
        <f>IF(AND(B392="hammer 4", E392='club records'!$F$27, F392&gt;='club records'!$G$27), "CR", " ")</f>
        <v xml:space="preserve"> </v>
      </c>
      <c r="AF392" s="14" t="str">
        <f>IF(AND(B392="hammer 5", E392='club records'!$F$28, F392&gt;='club records'!$G$28), "CR", " ")</f>
        <v xml:space="preserve"> </v>
      </c>
      <c r="AG392" s="14" t="str">
        <f>IF(AND(B392="hammer 6", E392='club records'!$F$29, F392&gt;='club records'!$G$29), "CR", " ")</f>
        <v xml:space="preserve"> </v>
      </c>
      <c r="AH392" s="14" t="str">
        <f>IF(AND(B392="hammer 7.26", E392='club records'!$F$30, F392&gt;='club records'!$G$30), "CR", " ")</f>
        <v xml:space="preserve"> </v>
      </c>
      <c r="AI392" s="14" t="str">
        <f>IF(AND(B392="javelin 400", E392='club records'!$F$31, F392&gt;='club records'!$G$31), "CR", " ")</f>
        <v xml:space="preserve"> </v>
      </c>
      <c r="AJ392" s="14" t="str">
        <f>IF(AND(B392="javelin 600", E392='club records'!$F$32, F392&gt;='club records'!$G$32), "CR", " ")</f>
        <v xml:space="preserve"> </v>
      </c>
      <c r="AK392" s="14" t="str">
        <f>IF(AND(B392="javelin 700", E392='club records'!$F$33, F392&gt;='club records'!$G$33), "CR", " ")</f>
        <v xml:space="preserve"> </v>
      </c>
      <c r="AL392" s="14" t="str">
        <f>IF(AND(B392="javelin 800", OR(AND(E392='club records'!$F$34, F392&gt;='club records'!$G$34), AND(E392='club records'!$F$35, F392&gt;='club records'!$G$35))), "CR", " ")</f>
        <v xml:space="preserve"> </v>
      </c>
      <c r="AM392" s="14" t="str">
        <f>IF(AND(B392="shot 3", E392='club records'!$F$36, F392&gt;='club records'!$G$36), "CR", " ")</f>
        <v xml:space="preserve"> </v>
      </c>
      <c r="AN392" s="14" t="str">
        <f>IF(AND(B392="shot 4", E392='club records'!$F$37, F392&gt;='club records'!$G$37), "CR", " ")</f>
        <v xml:space="preserve"> </v>
      </c>
      <c r="AO392" s="14" t="str">
        <f>IF(AND(B392="shot 5", E392='club records'!$F$38, F392&gt;='club records'!$G$38), "CR", " ")</f>
        <v xml:space="preserve"> </v>
      </c>
      <c r="AP392" s="14" t="str">
        <f>IF(AND(B392="shot 6", E392='club records'!$F$39, F392&gt;='club records'!$G$39), "CR", " ")</f>
        <v xml:space="preserve"> </v>
      </c>
      <c r="AQ392" s="14" t="str">
        <f>IF(AND(B392="shot 7.26", E392='club records'!$F$40, F392&gt;='club records'!$G$40), "CR", " ")</f>
        <v xml:space="preserve"> </v>
      </c>
      <c r="AR392" s="14" t="str">
        <f>IF(AND(B392="60H",OR(AND(E392='club records'!$J$1,F392&lt;='club records'!$K$1),AND(E392='club records'!$J$2,F392&lt;='club records'!$K$2),AND(E392='club records'!$J$3,F392&lt;='club records'!$K$3),AND(E392='club records'!$J$4,F392&lt;='club records'!$K$4),AND(E392='club records'!$J$5,F392&lt;='club records'!$K$5))),"CR"," ")</f>
        <v xml:space="preserve"> </v>
      </c>
      <c r="AS392" s="14" t="str">
        <f>IF(AND(B392="75H", AND(E392='club records'!$J$6, F392&lt;='club records'!$K$6)), "CR", " ")</f>
        <v xml:space="preserve"> </v>
      </c>
      <c r="AT392" s="14" t="str">
        <f>IF(AND(B392="80H", AND(E392='club records'!$J$7, F392&lt;='club records'!$K$7)), "CR", " ")</f>
        <v xml:space="preserve"> </v>
      </c>
      <c r="AU392" s="14" t="str">
        <f>IF(AND(B392="100H", AND(E392='club records'!$J$8, F392&lt;='club records'!$K$8)), "CR", " ")</f>
        <v xml:space="preserve"> </v>
      </c>
      <c r="AV392" s="14" t="str">
        <f>IF(AND(B392="110H", OR(AND(E392='club records'!$J$9, F392&lt;='club records'!$K$9), AND(E392='club records'!$J$10, F392&lt;='club records'!$K$10))), "CR", " ")</f>
        <v xml:space="preserve"> </v>
      </c>
      <c r="AW392" s="14" t="str">
        <f>IF(AND(B392="400H", OR(AND(E392='club records'!$J$11, F392&lt;='club records'!$K$11), AND(E392='club records'!$J$12, F392&lt;='club records'!$K$12), AND(E392='club records'!$J$13, F392&lt;='club records'!$K$13), AND(E392='club records'!$J$14, F392&lt;='club records'!$K$14))), "CR", " ")</f>
        <v xml:space="preserve"> </v>
      </c>
      <c r="AX392" s="14" t="str">
        <f>IF(AND(B392="1500SC", AND(E392='club records'!$J$15, F392&lt;='club records'!$K$15)), "CR", " ")</f>
        <v xml:space="preserve"> </v>
      </c>
      <c r="AY392" s="14" t="str">
        <f>IF(AND(B392="2000SC", OR(AND(E392='club records'!$J$17, F392&lt;='club records'!$K$17), AND(E392='club records'!$J$18, F392&lt;='club records'!$K$18))), "CR", " ")</f>
        <v xml:space="preserve"> </v>
      </c>
      <c r="AZ392" s="14" t="str">
        <f>IF(AND(B392="3000SC", OR(AND(E392='club records'!$J$20, F392&lt;='club records'!$K$20), AND(E392='club records'!$J$21, F392&lt;='club records'!$K$21))), "CR", " ")</f>
        <v xml:space="preserve"> </v>
      </c>
      <c r="BA392" s="15" t="str">
        <f>IF(AND(B392="4x100", OR(AND(E392='club records'!$N$1, F392&lt;='club records'!$O$1), AND(E392='club records'!$N$2, F392&lt;='club records'!$O$2), AND(E392='club records'!$N$3, F392&lt;='club records'!$O$3), AND(E392='club records'!$N$4, F392&lt;='club records'!$O$4), AND(E392='club records'!$N$5, F392&lt;='club records'!$O$5))), "CR", " ")</f>
        <v xml:space="preserve"> </v>
      </c>
      <c r="BB392" s="15" t="str">
        <f>IF(AND(B392="4x200", OR(AND(E392='club records'!$N$6, F392&lt;='club records'!$O$6), AND(E392='club records'!$N$7, F392&lt;='club records'!$O$7), AND(E392='club records'!$N$8, F392&lt;='club records'!$O$8), AND(E392='club records'!$N$9, F392&lt;='club records'!$O$9), AND(E392='club records'!$N$10, F392&lt;='club records'!$O$10))), "CR", " ")</f>
        <v xml:space="preserve"> </v>
      </c>
      <c r="BC392" s="15" t="str">
        <f>IF(AND(B392="4x300", AND(E392='club records'!$N$11, F392&lt;='club records'!$O$11)), "CR", " ")</f>
        <v xml:space="preserve"> </v>
      </c>
      <c r="BD392" s="15" t="str">
        <f>IF(AND(B392="4x400", OR(AND(E392='club records'!$N$12, F392&lt;='club records'!$O$12), AND(E392='club records'!$N$13, F392&lt;='club records'!$O$13), AND(E392='club records'!$N$14, F392&lt;='club records'!$O$14), AND(E392='club records'!$N$15, F392&lt;='club records'!$O$15))), "CR", " ")</f>
        <v xml:space="preserve"> </v>
      </c>
      <c r="BE392" s="15" t="str">
        <f>IF(AND(B392="3x800", OR(AND(E392='club records'!$N$16, F392&lt;='club records'!$O$16), AND(E392='club records'!$N$17, F392&lt;='club records'!$O$17), AND(E392='club records'!$N$18, F392&lt;='club records'!$O$18))), "CR", " ")</f>
        <v xml:space="preserve"> </v>
      </c>
      <c r="BF392" s="15" t="str">
        <f>IF(AND(B392="pentathlon", OR(AND(E392='club records'!$N$21, F392&gt;='club records'!$O$21), AND(E392='club records'!$N$22, F392&gt;='club records'!$O$22),AND(E392='club records'!$N$23, F392&gt;='club records'!$O$23),AND(E392='club records'!$N$24, F392&gt;='club records'!$O$24))), "CR", " ")</f>
        <v xml:space="preserve"> </v>
      </c>
      <c r="BG392" s="15" t="str">
        <f>IF(AND(B392="heptathlon", OR(AND(E392='club records'!$N$26, F392&gt;='club records'!$O$26), AND(E392='club records'!$N$27, F392&gt;='club records'!$O$27))), "CR", " ")</f>
        <v xml:space="preserve"> </v>
      </c>
      <c r="BH392" s="15" t="str">
        <f>IF(AND(B392="decathlon", OR(AND(E392='club records'!$N$29, F392&gt;='club records'!$O$29), AND(E392='club records'!$N$30, F392&gt;='club records'!$O$30),AND(E392='club records'!$N$31, F392&gt;='club records'!$O$31))), "CR", " ")</f>
        <v xml:space="preserve"> </v>
      </c>
    </row>
    <row r="393" spans="1:16333" ht="14.5" x14ac:dyDescent="0.35">
      <c r="A393" s="1" t="s">
        <v>519</v>
      </c>
      <c r="B393" s="2">
        <v>200</v>
      </c>
      <c r="C393" s="1" t="s">
        <v>147</v>
      </c>
      <c r="D393" s="1" t="s">
        <v>325</v>
      </c>
      <c r="E393" s="19" t="s">
        <v>10</v>
      </c>
      <c r="F393" s="21">
        <v>24.58</v>
      </c>
      <c r="G393" s="26">
        <v>43644</v>
      </c>
      <c r="H393" s="1" t="s">
        <v>248</v>
      </c>
      <c r="I393" s="1" t="s">
        <v>305</v>
      </c>
      <c r="J393" s="15" t="str">
        <f t="shared" si="37"/>
        <v/>
      </c>
      <c r="K393" s="15" t="str">
        <f>IF(AND(B393=100, OR(AND(E393='club records'!$B$6, F393&lt;='club records'!$C$6), AND(E393='club records'!$B$7, F393&lt;='club records'!$C$7), AND(E393='club records'!$B$8, F393&lt;='club records'!$C$8), AND(E393='club records'!$B$9, F393&lt;='club records'!$C$9), AND(E393='club records'!$B$10, F393&lt;='club records'!$C$10))), "CR", " ")</f>
        <v xml:space="preserve"> </v>
      </c>
      <c r="L393" s="15" t="str">
        <f>IF(AND(B393=200, OR(AND(E393='club records'!$B$11, F393&lt;='club records'!$C$11), AND(E393='club records'!$B$12, F393&lt;='club records'!$C$12), AND(E393='club records'!$B$13, F393&lt;='club records'!$C$13), AND(E393='club records'!$B$14, F393&lt;='club records'!$C$14), AND(E393='club records'!$B$15, F393&lt;='club records'!$C$15))), "CR", " ")</f>
        <v xml:space="preserve"> </v>
      </c>
      <c r="M393" s="15" t="str">
        <f>IF(AND(B393=300, OR(AND(E393='club records'!$B$16, F393&lt;='club records'!$C$16), AND(E393='club records'!$B$17, F393&lt;='club records'!$C$17))), "CR", " ")</f>
        <v xml:space="preserve"> </v>
      </c>
      <c r="N393" s="15" t="str">
        <f>IF(AND(B393=400, OR(AND(E393='club records'!$B$18, F393&lt;='club records'!$C$18), AND(E393='club records'!$B$19, F393&lt;='club records'!$C$19), AND(E393='club records'!$B$20, F393&lt;='club records'!$C$20), AND(E393='club records'!$B$21, F393&lt;='club records'!$C$21))), "CR", " ")</f>
        <v xml:space="preserve"> </v>
      </c>
      <c r="O393" s="15" t="str">
        <f>IF(AND(B393=800, OR(AND(E393='club records'!$B$22, F393&lt;='club records'!$C$22), AND(E393='club records'!$B$23, F393&lt;='club records'!$C$23), AND(E393='club records'!$B$24, F393&lt;='club records'!$C$24), AND(E393='club records'!$B$25, F393&lt;='club records'!$C$25), AND(E393='club records'!$B$26, F393&lt;='club records'!$C$26))), "CR", " ")</f>
        <v xml:space="preserve"> </v>
      </c>
      <c r="P393" s="15" t="str">
        <f>IF(AND(B393=1000, OR(AND(E393='club records'!$B$27, F393&lt;='club records'!$C$27), AND(E393='club records'!$B$28, F393&lt;='club records'!$C$28))), "CR", " ")</f>
        <v xml:space="preserve"> </v>
      </c>
      <c r="Q393" s="15" t="str">
        <f>IF(AND(B393=1500, OR(AND(E393='club records'!$B$29, F393&lt;='club records'!$C$29), AND(E393='club records'!$B$30, F393&lt;='club records'!$C$30), AND(E393='club records'!$B$31, F393&lt;='club records'!$C$31), AND(E393='club records'!$B$32, F393&lt;='club records'!$C$32), AND(E393='club records'!$B$33, F393&lt;='club records'!$C$33))), "CR", " ")</f>
        <v xml:space="preserve"> </v>
      </c>
      <c r="R393" s="15" t="str">
        <f>IF(AND(B393="1600 (Mile)",OR(AND(E393='club records'!$B$34,F393&lt;='club records'!$C$34),AND(E393='club records'!$B$35,F393&lt;='club records'!$C$35),AND(E393='club records'!$B$36,F393&lt;='club records'!$C$36),AND(E393='club records'!$B$37,F393&lt;='club records'!$C$37))),"CR"," ")</f>
        <v xml:space="preserve"> </v>
      </c>
      <c r="S393" s="15" t="str">
        <f>IF(AND(B393=3000, OR(AND(E393='club records'!$B$38, F393&lt;='club records'!$C$38), AND(E393='club records'!$B$39, F393&lt;='club records'!$C$39), AND(E393='club records'!$B$40, F393&lt;='club records'!$C$40), AND(E393='club records'!$B$41, F393&lt;='club records'!$C$41))), "CR", " ")</f>
        <v xml:space="preserve"> </v>
      </c>
      <c r="T393" s="15" t="str">
        <f>IF(AND(B393=5000, OR(AND(E393='club records'!$B$42, F393&lt;='club records'!$C$42), AND(E393='club records'!$B$43, F393&lt;='club records'!$C$43))), "CR", " ")</f>
        <v xml:space="preserve"> </v>
      </c>
      <c r="U393" s="14" t="str">
        <f>IF(AND(B393=10000, OR(AND(E393='club records'!$B$44, F393&lt;='club records'!$C$44), AND(E393='club records'!$B$45, F393&lt;='club records'!$C$45))), "CR", " ")</f>
        <v xml:space="preserve"> </v>
      </c>
      <c r="V393" s="14" t="str">
        <f>IF(AND(B393="high jump", OR(AND(E393='club records'!$F$1, F393&gt;='club records'!$G$1), AND(E393='club records'!$F$2, F393&gt;='club records'!$G$2), AND(E393='club records'!$F$3, F393&gt;='club records'!$G$3), AND(E393='club records'!$F$4, F393&gt;='club records'!$G$4), AND(E393='club records'!$F$5, F393&gt;='club records'!$G$5))), "CR", " ")</f>
        <v xml:space="preserve"> </v>
      </c>
      <c r="W393" s="14" t="str">
        <f>IF(AND(B393="long jump", OR(AND(E393='club records'!$F$6, F393&gt;='club records'!$G$6), AND(E393='club records'!$F$7, F393&gt;='club records'!$G$7), AND(E393='club records'!$F$8, F393&gt;='club records'!$G$8), AND(E393='club records'!$F$9, F393&gt;='club records'!$G$9), AND(E393='club records'!$F$10, F393&gt;='club records'!$G$10))), "CR", " ")</f>
        <v xml:space="preserve"> </v>
      </c>
      <c r="X393" s="14" t="str">
        <f>IF(AND(B393="triple jump", OR(AND(E393='club records'!$F$11, F393&gt;='club records'!$G$11), AND(E393='club records'!$F$12, F393&gt;='club records'!$G$12), AND(E393='club records'!$F$13, F393&gt;='club records'!$G$13), AND(E393='club records'!$F$14, F393&gt;='club records'!$G$14), AND(E393='club records'!$F$15, F393&gt;='club records'!$G$15))), "CR", " ")</f>
        <v xml:space="preserve"> </v>
      </c>
      <c r="Y393" s="14" t="str">
        <f>IF(AND(B393="pole vault", OR(AND(E393='club records'!$F$16, F393&gt;='club records'!$G$16), AND(E393='club records'!$F$17, F393&gt;='club records'!$G$17), AND(E393='club records'!$F$18, F393&gt;='club records'!$G$18), AND(E393='club records'!$F$19, F393&gt;='club records'!$G$19), AND(E393='club records'!$F$20, F393&gt;='club records'!$G$20))), "CR", " ")</f>
        <v xml:space="preserve"> </v>
      </c>
      <c r="Z393" s="14" t="str">
        <f>IF(AND(B393="discus 1", E393='club records'!$F$21, F393&gt;='club records'!$G$21), "CR", " ")</f>
        <v xml:space="preserve"> </v>
      </c>
      <c r="AA393" s="14" t="str">
        <f>IF(AND(B393="discus 1.25", E393='club records'!$F$22, F393&gt;='club records'!$G$22), "CR", " ")</f>
        <v xml:space="preserve"> </v>
      </c>
      <c r="AB393" s="14" t="str">
        <f>IF(AND(B393="discus 1.5", E393='club records'!$F$23, F393&gt;='club records'!$G$23), "CR", " ")</f>
        <v xml:space="preserve"> </v>
      </c>
      <c r="AC393" s="14" t="str">
        <f>IF(AND(B393="discus 1.75", E393='club records'!$F$24, F393&gt;='club records'!$G$24), "CR", " ")</f>
        <v xml:space="preserve"> </v>
      </c>
      <c r="AD393" s="14" t="str">
        <f>IF(AND(B393="discus 2", E393='club records'!$F$25, F393&gt;='club records'!$G$25), "CR", " ")</f>
        <v xml:space="preserve"> </v>
      </c>
      <c r="AE393" s="14" t="str">
        <f>IF(AND(B393="hammer 4", E393='club records'!$F$27, F393&gt;='club records'!$G$27), "CR", " ")</f>
        <v xml:space="preserve"> </v>
      </c>
      <c r="AF393" s="14" t="str">
        <f>IF(AND(B393="hammer 5", E393='club records'!$F$28, F393&gt;='club records'!$G$28), "CR", " ")</f>
        <v xml:space="preserve"> </v>
      </c>
      <c r="AG393" s="14" t="str">
        <f>IF(AND(B393="hammer 6", E393='club records'!$F$29, F393&gt;='club records'!$G$29), "CR", " ")</f>
        <v xml:space="preserve"> </v>
      </c>
      <c r="AH393" s="14" t="str">
        <f>IF(AND(B393="hammer 7.26", E393='club records'!$F$30, F393&gt;='club records'!$G$30), "CR", " ")</f>
        <v xml:space="preserve"> </v>
      </c>
      <c r="AI393" s="14" t="str">
        <f>IF(AND(B393="javelin 400", E393='club records'!$F$31, F393&gt;='club records'!$G$31), "CR", " ")</f>
        <v xml:space="preserve"> </v>
      </c>
      <c r="AJ393" s="14" t="str">
        <f>IF(AND(B393="javelin 600", E393='club records'!$F$32, F393&gt;='club records'!$G$32), "CR", " ")</f>
        <v xml:space="preserve"> </v>
      </c>
      <c r="AK393" s="14" t="str">
        <f>IF(AND(B393="javelin 700", E393='club records'!$F$33, F393&gt;='club records'!$G$33), "CR", " ")</f>
        <v xml:space="preserve"> </v>
      </c>
      <c r="AL393" s="14" t="str">
        <f>IF(AND(B393="javelin 800", OR(AND(E393='club records'!$F$34, F393&gt;='club records'!$G$34), AND(E393='club records'!$F$35, F393&gt;='club records'!$G$35))), "CR", " ")</f>
        <v xml:space="preserve"> </v>
      </c>
      <c r="AM393" s="14" t="str">
        <f>IF(AND(B393="shot 3", E393='club records'!$F$36, F393&gt;='club records'!$G$36), "CR", " ")</f>
        <v xml:space="preserve"> </v>
      </c>
      <c r="AN393" s="14" t="str">
        <f>IF(AND(B393="shot 4", E393='club records'!$F$37, F393&gt;='club records'!$G$37), "CR", " ")</f>
        <v xml:space="preserve"> </v>
      </c>
      <c r="AO393" s="14" t="str">
        <f>IF(AND(B393="shot 5", E393='club records'!$F$38, F393&gt;='club records'!$G$38), "CR", " ")</f>
        <v xml:space="preserve"> </v>
      </c>
      <c r="AP393" s="14" t="str">
        <f>IF(AND(B393="shot 6", E393='club records'!$F$39, F393&gt;='club records'!$G$39), "CR", " ")</f>
        <v xml:space="preserve"> </v>
      </c>
      <c r="AQ393" s="14" t="str">
        <f>IF(AND(B393="shot 7.26", E393='club records'!$F$40, F393&gt;='club records'!$G$40), "CR", " ")</f>
        <v xml:space="preserve"> </v>
      </c>
      <c r="AR393" s="14" t="str">
        <f>IF(AND(B393="60H",OR(AND(E393='club records'!$J$1,F393&lt;='club records'!$K$1),AND(E393='club records'!$J$2,F393&lt;='club records'!$K$2),AND(E393='club records'!$J$3,F393&lt;='club records'!$K$3),AND(E393='club records'!$J$4,F393&lt;='club records'!$K$4),AND(E393='club records'!$J$5,F393&lt;='club records'!$K$5))),"CR"," ")</f>
        <v xml:space="preserve"> </v>
      </c>
      <c r="AS393" s="14" t="str">
        <f>IF(AND(B393="75H", AND(E393='club records'!$J$6, F393&lt;='club records'!$K$6)), "CR", " ")</f>
        <v xml:space="preserve"> </v>
      </c>
      <c r="AT393" s="14" t="str">
        <f>IF(AND(B393="80H", AND(E393='club records'!$J$7, F393&lt;='club records'!$K$7)), "CR", " ")</f>
        <v xml:space="preserve"> </v>
      </c>
      <c r="AU393" s="14" t="str">
        <f>IF(AND(B393="100H", AND(E393='club records'!$J$8, F393&lt;='club records'!$K$8)), "CR", " ")</f>
        <v xml:space="preserve"> </v>
      </c>
      <c r="AV393" s="14" t="str">
        <f>IF(AND(B393="110H", OR(AND(E393='club records'!$J$9, F393&lt;='club records'!$K$9), AND(E393='club records'!$J$10, F393&lt;='club records'!$K$10))), "CR", " ")</f>
        <v xml:space="preserve"> </v>
      </c>
      <c r="AW393" s="14" t="str">
        <f>IF(AND(B393="400H", OR(AND(E393='club records'!$J$11, F393&lt;='club records'!$K$11), AND(E393='club records'!$J$12, F393&lt;='club records'!$K$12), AND(E393='club records'!$J$13, F393&lt;='club records'!$K$13), AND(E393='club records'!$J$14, F393&lt;='club records'!$K$14))), "CR", " ")</f>
        <v xml:space="preserve"> </v>
      </c>
      <c r="AX393" s="14" t="str">
        <f>IF(AND(B393="1500SC", AND(E393='club records'!$J$15, F393&lt;='club records'!$K$15)), "CR", " ")</f>
        <v xml:space="preserve"> </v>
      </c>
      <c r="AY393" s="14" t="str">
        <f>IF(AND(B393="2000SC", OR(AND(E393='club records'!$J$17, F393&lt;='club records'!$K$17), AND(E393='club records'!$J$18, F393&lt;='club records'!$K$18))), "CR", " ")</f>
        <v xml:space="preserve"> </v>
      </c>
      <c r="AZ393" s="14" t="str">
        <f>IF(AND(B393="3000SC", OR(AND(E393='club records'!$J$20, F393&lt;='club records'!$K$20), AND(E393='club records'!$J$21, F393&lt;='club records'!$K$21))), "CR", " ")</f>
        <v xml:space="preserve"> </v>
      </c>
      <c r="BA393" s="15" t="str">
        <f>IF(AND(B393="4x100", OR(AND(E393='club records'!$N$1, F393&lt;='club records'!$O$1), AND(E393='club records'!$N$2, F393&lt;='club records'!$O$2), AND(E393='club records'!$N$3, F393&lt;='club records'!$O$3), AND(E393='club records'!$N$4, F393&lt;='club records'!$O$4), AND(E393='club records'!$N$5, F393&lt;='club records'!$O$5))), "CR", " ")</f>
        <v xml:space="preserve"> </v>
      </c>
      <c r="BB393" s="15" t="str">
        <f>IF(AND(B393="4x200", OR(AND(E393='club records'!$N$6, F393&lt;='club records'!$O$6), AND(E393='club records'!$N$7, F393&lt;='club records'!$O$7), AND(E393='club records'!$N$8, F393&lt;='club records'!$O$8), AND(E393='club records'!$N$9, F393&lt;='club records'!$O$9), AND(E393='club records'!$N$10, F393&lt;='club records'!$O$10))), "CR", " ")</f>
        <v xml:space="preserve"> </v>
      </c>
      <c r="BC393" s="15" t="str">
        <f>IF(AND(B393="4x300", AND(E393='club records'!$N$11, F393&lt;='club records'!$O$11)), "CR", " ")</f>
        <v xml:space="preserve"> </v>
      </c>
      <c r="BD393" s="15" t="str">
        <f>IF(AND(B393="4x400", OR(AND(E393='club records'!$N$12, F393&lt;='club records'!$O$12), AND(E393='club records'!$N$13, F393&lt;='club records'!$O$13), AND(E393='club records'!$N$14, F393&lt;='club records'!$O$14), AND(E393='club records'!$N$15, F393&lt;='club records'!$O$15))), "CR", " ")</f>
        <v xml:space="preserve"> </v>
      </c>
      <c r="BE393" s="15" t="str">
        <f>IF(AND(B393="3x800", OR(AND(E393='club records'!$N$16, F393&lt;='club records'!$O$16), AND(E393='club records'!$N$17, F393&lt;='club records'!$O$17), AND(E393='club records'!$N$18, F393&lt;='club records'!$O$18))), "CR", " ")</f>
        <v xml:space="preserve"> </v>
      </c>
      <c r="BF393" s="15" t="str">
        <f>IF(AND(B393="pentathlon", OR(AND(E393='club records'!$N$21, F393&gt;='club records'!$O$21), AND(E393='club records'!$N$22, F393&gt;='club records'!$O$22),AND(E393='club records'!$N$23, F393&gt;='club records'!$O$23),AND(E393='club records'!$N$24, F393&gt;='club records'!$O$24))), "CR", " ")</f>
        <v xml:space="preserve"> </v>
      </c>
      <c r="BG393" s="15" t="str">
        <f>IF(AND(B393="heptathlon", OR(AND(E393='club records'!$N$26, F393&gt;='club records'!$O$26), AND(E393='club records'!$N$27, F393&gt;='club records'!$O$27))), "CR", " ")</f>
        <v xml:space="preserve"> </v>
      </c>
      <c r="BH393" s="15" t="str">
        <f>IF(AND(B393="decathlon", OR(AND(E393='club records'!$N$29, F393&gt;='club records'!$O$29), AND(E393='club records'!$N$30, F393&gt;='club records'!$O$30),AND(E393='club records'!$N$31, F393&gt;='club records'!$O$31))), "CR", " ")</f>
        <v xml:space="preserve"> </v>
      </c>
    </row>
    <row r="394" spans="1:16333" ht="14.5" x14ac:dyDescent="0.35">
      <c r="A394" s="1" t="s">
        <v>519</v>
      </c>
      <c r="B394" s="2">
        <v>200</v>
      </c>
      <c r="C394" s="1" t="s">
        <v>114</v>
      </c>
      <c r="D394" s="1" t="s">
        <v>115</v>
      </c>
      <c r="E394" s="19" t="s">
        <v>10</v>
      </c>
      <c r="F394" s="20">
        <v>25.68</v>
      </c>
      <c r="G394" s="27">
        <v>39903</v>
      </c>
      <c r="H394" s="1" t="s">
        <v>248</v>
      </c>
      <c r="I394" s="1" t="s">
        <v>249</v>
      </c>
      <c r="J394" s="15" t="str">
        <f t="shared" si="37"/>
        <v/>
      </c>
      <c r="K394" s="15" t="str">
        <f>IF(AND(B394=100, OR(AND(E394='club records'!$B$6, F394&lt;='club records'!$C$6), AND(E394='club records'!$B$7, F394&lt;='club records'!$C$7), AND(E394='club records'!$B$8, F394&lt;='club records'!$C$8), AND(E394='club records'!$B$9, F394&lt;='club records'!$C$9), AND(E394='club records'!$B$10, F394&lt;='club records'!$C$10))), "CR", " ")</f>
        <v xml:space="preserve"> </v>
      </c>
      <c r="L394" s="15" t="str">
        <f>IF(AND(B394=200, OR(AND(E394='club records'!$B$11, F394&lt;='club records'!$C$11), AND(E394='club records'!$B$12, F394&lt;='club records'!$C$12), AND(E394='club records'!$B$13, F394&lt;='club records'!$C$13), AND(E394='club records'!$B$14, F394&lt;='club records'!$C$14), AND(E394='club records'!$B$15, F394&lt;='club records'!$C$15))), "CR", " ")</f>
        <v xml:space="preserve"> </v>
      </c>
      <c r="M394" s="15" t="str">
        <f>IF(AND(B394=300, OR(AND(E394='club records'!$B$16, F394&lt;='club records'!$C$16), AND(E394='club records'!$B$17, F394&lt;='club records'!$C$17))), "CR", " ")</f>
        <v xml:space="preserve"> </v>
      </c>
      <c r="N394" s="15" t="str">
        <f>IF(AND(B394=400, OR(AND(E394='club records'!$B$18, F394&lt;='club records'!$C$18), AND(E394='club records'!$B$19, F394&lt;='club records'!$C$19), AND(E394='club records'!$B$20, F394&lt;='club records'!$C$20), AND(E394='club records'!$B$21, F394&lt;='club records'!$C$21))), "CR", " ")</f>
        <v xml:space="preserve"> </v>
      </c>
      <c r="O394" s="15" t="str">
        <f>IF(AND(B394=800, OR(AND(E394='club records'!$B$22, F394&lt;='club records'!$C$22), AND(E394='club records'!$B$23, F394&lt;='club records'!$C$23), AND(E394='club records'!$B$24, F394&lt;='club records'!$C$24), AND(E394='club records'!$B$25, F394&lt;='club records'!$C$25), AND(E394='club records'!$B$26, F394&lt;='club records'!$C$26))), "CR", " ")</f>
        <v xml:space="preserve"> </v>
      </c>
      <c r="P394" s="15" t="str">
        <f>IF(AND(B394=1000, OR(AND(E394='club records'!$B$27, F394&lt;='club records'!$C$27), AND(E394='club records'!$B$28, F394&lt;='club records'!$C$28))), "CR", " ")</f>
        <v xml:space="preserve"> </v>
      </c>
      <c r="Q394" s="15" t="str">
        <f>IF(AND(B394=1500, OR(AND(E394='club records'!$B$29, F394&lt;='club records'!$C$29), AND(E394='club records'!$B$30, F394&lt;='club records'!$C$30), AND(E394='club records'!$B$31, F394&lt;='club records'!$C$31), AND(E394='club records'!$B$32, F394&lt;='club records'!$C$32), AND(E394='club records'!$B$33, F394&lt;='club records'!$C$33))), "CR", " ")</f>
        <v xml:space="preserve"> </v>
      </c>
      <c r="R394" s="15" t="str">
        <f>IF(AND(B394="1600 (Mile)",OR(AND(E394='club records'!$B$34,F394&lt;='club records'!$C$34),AND(E394='club records'!$B$35,F394&lt;='club records'!$C$35),AND(E394='club records'!$B$36,F394&lt;='club records'!$C$36),AND(E394='club records'!$B$37,F394&lt;='club records'!$C$37))),"CR"," ")</f>
        <v xml:space="preserve"> </v>
      </c>
      <c r="S394" s="15" t="str">
        <f>IF(AND(B394=3000, OR(AND(E394='club records'!$B$38, F394&lt;='club records'!$C$38), AND(E394='club records'!$B$39, F394&lt;='club records'!$C$39), AND(E394='club records'!$B$40, F394&lt;='club records'!$C$40), AND(E394='club records'!$B$41, F394&lt;='club records'!$C$41))), "CR", " ")</f>
        <v xml:space="preserve"> </v>
      </c>
      <c r="T394" s="15" t="str">
        <f>IF(AND(B394=5000, OR(AND(E394='club records'!$B$42, F394&lt;='club records'!$C$42), AND(E394='club records'!$B$43, F394&lt;='club records'!$C$43))), "CR", " ")</f>
        <v xml:space="preserve"> </v>
      </c>
      <c r="U394" s="14" t="str">
        <f>IF(AND(B394=10000, OR(AND(E394='club records'!$B$44, F394&lt;='club records'!$C$44), AND(E394='club records'!$B$45, F394&lt;='club records'!$C$45))), "CR", " ")</f>
        <v xml:space="preserve"> </v>
      </c>
      <c r="V394" s="14" t="str">
        <f>IF(AND(B394="high jump", OR(AND(E394='club records'!$F$1, F394&gt;='club records'!$G$1), AND(E394='club records'!$F$2, F394&gt;='club records'!$G$2), AND(E394='club records'!$F$3, F394&gt;='club records'!$G$3), AND(E394='club records'!$F$4, F394&gt;='club records'!$G$4), AND(E394='club records'!$F$5, F394&gt;='club records'!$G$5))), "CR", " ")</f>
        <v xml:space="preserve"> </v>
      </c>
      <c r="W394" s="14" t="str">
        <f>IF(AND(B394="long jump", OR(AND(E394='club records'!$F$6, F394&gt;='club records'!$G$6), AND(E394='club records'!$F$7, F394&gt;='club records'!$G$7), AND(E394='club records'!$F$8, F394&gt;='club records'!$G$8), AND(E394='club records'!$F$9, F394&gt;='club records'!$G$9), AND(E394='club records'!$F$10, F394&gt;='club records'!$G$10))), "CR", " ")</f>
        <v xml:space="preserve"> </v>
      </c>
      <c r="X394" s="14" t="str">
        <f>IF(AND(B394="triple jump", OR(AND(E394='club records'!$F$11, F394&gt;='club records'!$G$11), AND(E394='club records'!$F$12, F394&gt;='club records'!$G$12), AND(E394='club records'!$F$13, F394&gt;='club records'!$G$13), AND(E394='club records'!$F$14, F394&gt;='club records'!$G$14), AND(E394='club records'!$F$15, F394&gt;='club records'!$G$15))), "CR", " ")</f>
        <v xml:space="preserve"> </v>
      </c>
      <c r="Y394" s="14" t="str">
        <f>IF(AND(B394="pole vault", OR(AND(E394='club records'!$F$16, F394&gt;='club records'!$G$16), AND(E394='club records'!$F$17, F394&gt;='club records'!$G$17), AND(E394='club records'!$F$18, F394&gt;='club records'!$G$18), AND(E394='club records'!$F$19, F394&gt;='club records'!$G$19), AND(E394='club records'!$F$20, F394&gt;='club records'!$G$20))), "CR", " ")</f>
        <v xml:space="preserve"> </v>
      </c>
      <c r="Z394" s="14" t="str">
        <f>IF(AND(B394="discus 1", E394='club records'!$F$21, F394&gt;='club records'!$G$21), "CR", " ")</f>
        <v xml:space="preserve"> </v>
      </c>
      <c r="AA394" s="14" t="str">
        <f>IF(AND(B394="discus 1.25", E394='club records'!$F$22, F394&gt;='club records'!$G$22), "CR", " ")</f>
        <v xml:space="preserve"> </v>
      </c>
      <c r="AB394" s="14" t="str">
        <f>IF(AND(B394="discus 1.5", E394='club records'!$F$23, F394&gt;='club records'!$G$23), "CR", " ")</f>
        <v xml:space="preserve"> </v>
      </c>
      <c r="AC394" s="14" t="str">
        <f>IF(AND(B394="discus 1.75", E394='club records'!$F$24, F394&gt;='club records'!$G$24), "CR", " ")</f>
        <v xml:space="preserve"> </v>
      </c>
      <c r="AD394" s="14" t="str">
        <f>IF(AND(B394="discus 2", E394='club records'!$F$25, F394&gt;='club records'!$G$25), "CR", " ")</f>
        <v xml:space="preserve"> </v>
      </c>
      <c r="AE394" s="14" t="str">
        <f>IF(AND(B394="hammer 4", E394='club records'!$F$27, F394&gt;='club records'!$G$27), "CR", " ")</f>
        <v xml:space="preserve"> </v>
      </c>
      <c r="AF394" s="14" t="str">
        <f>IF(AND(B394="hammer 5", E394='club records'!$F$28, F394&gt;='club records'!$G$28), "CR", " ")</f>
        <v xml:space="preserve"> </v>
      </c>
      <c r="AG394" s="14" t="str">
        <f>IF(AND(B394="hammer 6", E394='club records'!$F$29, F394&gt;='club records'!$G$29), "CR", " ")</f>
        <v xml:space="preserve"> </v>
      </c>
      <c r="AH394" s="14" t="str">
        <f>IF(AND(B394="hammer 7.26", E394='club records'!$F$30, F394&gt;='club records'!$G$30), "CR", " ")</f>
        <v xml:space="preserve"> </v>
      </c>
      <c r="AI394" s="14" t="str">
        <f>IF(AND(B394="javelin 400", E394='club records'!$F$31, F394&gt;='club records'!$G$31), "CR", " ")</f>
        <v xml:space="preserve"> </v>
      </c>
      <c r="AJ394" s="14" t="str">
        <f>IF(AND(B394="javelin 600", E394='club records'!$F$32, F394&gt;='club records'!$G$32), "CR", " ")</f>
        <v xml:space="preserve"> </v>
      </c>
      <c r="AK394" s="14" t="str">
        <f>IF(AND(B394="javelin 700", E394='club records'!$F$33, F394&gt;='club records'!$G$33), "CR", " ")</f>
        <v xml:space="preserve"> </v>
      </c>
      <c r="AL394" s="14" t="str">
        <f>IF(AND(B394="javelin 800", OR(AND(E394='club records'!$F$34, F394&gt;='club records'!$G$34), AND(E394='club records'!$F$35, F394&gt;='club records'!$G$35))), "CR", " ")</f>
        <v xml:space="preserve"> </v>
      </c>
      <c r="AM394" s="14" t="str">
        <f>IF(AND(B394="shot 3", E394='club records'!$F$36, F394&gt;='club records'!$G$36), "CR", " ")</f>
        <v xml:space="preserve"> </v>
      </c>
      <c r="AN394" s="14" t="str">
        <f>IF(AND(B394="shot 4", E394='club records'!$F$37, F394&gt;='club records'!$G$37), "CR", " ")</f>
        <v xml:space="preserve"> </v>
      </c>
      <c r="AO394" s="14" t="str">
        <f>IF(AND(B394="shot 5", E394='club records'!$F$38, F394&gt;='club records'!$G$38), "CR", " ")</f>
        <v xml:space="preserve"> </v>
      </c>
      <c r="AP394" s="14" t="str">
        <f>IF(AND(B394="shot 6", E394='club records'!$F$39, F394&gt;='club records'!$G$39), "CR", " ")</f>
        <v xml:space="preserve"> </v>
      </c>
      <c r="AQ394" s="14" t="str">
        <f>IF(AND(B394="shot 7.26", E394='club records'!$F$40, F394&gt;='club records'!$G$40), "CR", " ")</f>
        <v xml:space="preserve"> </v>
      </c>
      <c r="AR394" s="14" t="str">
        <f>IF(AND(B394="60H",OR(AND(E394='club records'!$J$1,F394&lt;='club records'!$K$1),AND(E394='club records'!$J$2,F394&lt;='club records'!$K$2),AND(E394='club records'!$J$3,F394&lt;='club records'!$K$3),AND(E394='club records'!$J$4,F394&lt;='club records'!$K$4),AND(E394='club records'!$J$5,F394&lt;='club records'!$K$5))),"CR"," ")</f>
        <v xml:space="preserve"> </v>
      </c>
      <c r="AS394" s="14" t="str">
        <f>IF(AND(B394="75H", AND(E394='club records'!$J$6, F394&lt;='club records'!$K$6)), "CR", " ")</f>
        <v xml:space="preserve"> </v>
      </c>
      <c r="AT394" s="14" t="str">
        <f>IF(AND(B394="80H", AND(E394='club records'!$J$7, F394&lt;='club records'!$K$7)), "CR", " ")</f>
        <v xml:space="preserve"> </v>
      </c>
      <c r="AU394" s="14" t="str">
        <f>IF(AND(B394="100H", AND(E394='club records'!$J$8, F394&lt;='club records'!$K$8)), "CR", " ")</f>
        <v xml:space="preserve"> </v>
      </c>
      <c r="AV394" s="14" t="str">
        <f>IF(AND(B394="110H", OR(AND(E394='club records'!$J$9, F394&lt;='club records'!$K$9), AND(E394='club records'!$J$10, F394&lt;='club records'!$K$10))), "CR", " ")</f>
        <v xml:space="preserve"> </v>
      </c>
      <c r="AW394" s="14" t="str">
        <f>IF(AND(B394="400H", OR(AND(E394='club records'!$J$11, F394&lt;='club records'!$K$11), AND(E394='club records'!$J$12, F394&lt;='club records'!$K$12), AND(E394='club records'!$J$13, F394&lt;='club records'!$K$13), AND(E394='club records'!$J$14, F394&lt;='club records'!$K$14))), "CR", " ")</f>
        <v xml:space="preserve"> </v>
      </c>
      <c r="AX394" s="14" t="str">
        <f>IF(AND(B394="1500SC", AND(E394='club records'!$J$15, F394&lt;='club records'!$K$15)), "CR", " ")</f>
        <v xml:space="preserve"> </v>
      </c>
      <c r="AY394" s="14" t="str">
        <f>IF(AND(B394="2000SC", OR(AND(E394='club records'!$J$17, F394&lt;='club records'!$K$17), AND(E394='club records'!$J$18, F394&lt;='club records'!$K$18))), "CR", " ")</f>
        <v xml:space="preserve"> </v>
      </c>
      <c r="AZ394" s="14" t="str">
        <f>IF(AND(B394="3000SC", OR(AND(E394='club records'!$J$20, F394&lt;='club records'!$K$20), AND(E394='club records'!$J$21, F394&lt;='club records'!$K$21))), "CR", " ")</f>
        <v xml:space="preserve"> </v>
      </c>
      <c r="BA394" s="15" t="str">
        <f>IF(AND(B394="4x100", OR(AND(E394='club records'!$N$1, F394&lt;='club records'!$O$1), AND(E394='club records'!$N$2, F394&lt;='club records'!$O$2), AND(E394='club records'!$N$3, F394&lt;='club records'!$O$3), AND(E394='club records'!$N$4, F394&lt;='club records'!$O$4), AND(E394='club records'!$N$5, F394&lt;='club records'!$O$5))), "CR", " ")</f>
        <v xml:space="preserve"> </v>
      </c>
      <c r="BB394" s="15" t="str">
        <f>IF(AND(B394="4x200", OR(AND(E394='club records'!$N$6, F394&lt;='club records'!$O$6), AND(E394='club records'!$N$7, F394&lt;='club records'!$O$7), AND(E394='club records'!$N$8, F394&lt;='club records'!$O$8), AND(E394='club records'!$N$9, F394&lt;='club records'!$O$9), AND(E394='club records'!$N$10, F394&lt;='club records'!$O$10))), "CR", " ")</f>
        <v xml:space="preserve"> </v>
      </c>
      <c r="BC394" s="15" t="str">
        <f>IF(AND(B394="4x300", AND(E394='club records'!$N$11, F394&lt;='club records'!$O$11)), "CR", " ")</f>
        <v xml:space="preserve"> </v>
      </c>
      <c r="BD394" s="15" t="str">
        <f>IF(AND(B394="4x400", OR(AND(E394='club records'!$N$12, F394&lt;='club records'!$O$12), AND(E394='club records'!$N$13, F394&lt;='club records'!$O$13), AND(E394='club records'!$N$14, F394&lt;='club records'!$O$14), AND(E394='club records'!$N$15, F394&lt;='club records'!$O$15))), "CR", " ")</f>
        <v xml:space="preserve"> </v>
      </c>
      <c r="BE394" s="15" t="str">
        <f>IF(AND(B394="3x800", OR(AND(E394='club records'!$N$16, F394&lt;='club records'!$O$16), AND(E394='club records'!$N$17, F394&lt;='club records'!$O$17), AND(E394='club records'!$N$18, F394&lt;='club records'!$O$18))), "CR", " ")</f>
        <v xml:space="preserve"> </v>
      </c>
      <c r="BF394" s="15" t="str">
        <f>IF(AND(B394="pentathlon", OR(AND(E394='club records'!$N$21, F394&gt;='club records'!$O$21), AND(E394='club records'!$N$22, F394&gt;='club records'!$O$22),AND(E394='club records'!$N$23, F394&gt;='club records'!$O$23),AND(E394='club records'!$N$24, F394&gt;='club records'!$O$24))), "CR", " ")</f>
        <v xml:space="preserve"> </v>
      </c>
      <c r="BG394" s="15" t="str">
        <f>IF(AND(B394="heptathlon", OR(AND(E394='club records'!$N$26, F394&gt;='club records'!$O$26), AND(E394='club records'!$N$27, F394&gt;='club records'!$O$27))), "CR", " ")</f>
        <v xml:space="preserve"> </v>
      </c>
      <c r="BH394" s="15" t="str">
        <f>IF(AND(B394="decathlon", OR(AND(E394='club records'!$N$29, F394&gt;='club records'!$O$29), AND(E394='club records'!$N$30, F394&gt;='club records'!$O$30),AND(E394='club records'!$N$31, F394&gt;='club records'!$O$31))), "CR", " ")</f>
        <v xml:space="preserve"> </v>
      </c>
    </row>
    <row r="395" spans="1:16333" s="4" customFormat="1" ht="14.5" x14ac:dyDescent="0.35">
      <c r="A395" s="1" t="s">
        <v>519</v>
      </c>
      <c r="B395" s="2">
        <v>200</v>
      </c>
      <c r="C395" s="1" t="s">
        <v>89</v>
      </c>
      <c r="D395" s="1" t="s">
        <v>90</v>
      </c>
      <c r="E395" s="19" t="s">
        <v>62</v>
      </c>
      <c r="F395" s="20">
        <v>26.34</v>
      </c>
      <c r="G395" s="27">
        <v>43708</v>
      </c>
      <c r="H395" s="1" t="s">
        <v>313</v>
      </c>
      <c r="I395" s="1" t="s">
        <v>581</v>
      </c>
      <c r="J395" s="15" t="str">
        <f t="shared" si="37"/>
        <v/>
      </c>
      <c r="K395" s="15" t="str">
        <f>IF(AND(B395=100, OR(AND(E395='club records'!$B$6, F395&lt;='club records'!$C$6), AND(E395='club records'!$B$7, F395&lt;='club records'!$C$7), AND(E395='club records'!$B$8, F395&lt;='club records'!$C$8), AND(E395='club records'!$B$9, F395&lt;='club records'!$C$9), AND(E395='club records'!$B$10, F395&lt;='club records'!$C$10))), "CR", " ")</f>
        <v xml:space="preserve"> </v>
      </c>
      <c r="L395" s="15" t="str">
        <f>IF(AND(B395=200, OR(AND(E395='club records'!$B$11, F395&lt;='club records'!$C$11), AND(E395='club records'!$B$12, F395&lt;='club records'!$C$12), AND(E395='club records'!$B$13, F395&lt;='club records'!$C$13), AND(E395='club records'!$B$14, F395&lt;='club records'!$C$14), AND(E395='club records'!$B$15, F395&lt;='club records'!$C$15))), "CR", " ")</f>
        <v xml:space="preserve"> </v>
      </c>
      <c r="M395" s="15" t="str">
        <f>IF(AND(B395=300, OR(AND(E395='club records'!$B$16, F395&lt;='club records'!$C$16), AND(E395='club records'!$B$17, F395&lt;='club records'!$C$17))), "CR", " ")</f>
        <v xml:space="preserve"> </v>
      </c>
      <c r="N395" s="15" t="str">
        <f>IF(AND(B395=400, OR(AND(E395='club records'!$B$18, F395&lt;='club records'!$C$18), AND(E395='club records'!$B$19, F395&lt;='club records'!$C$19), AND(E395='club records'!$B$20, F395&lt;='club records'!$C$20), AND(E395='club records'!$B$21, F395&lt;='club records'!$C$21))), "CR", " ")</f>
        <v xml:space="preserve"> </v>
      </c>
      <c r="O395" s="15" t="str">
        <f>IF(AND(B395=800, OR(AND(E395='club records'!$B$22, F395&lt;='club records'!$C$22), AND(E395='club records'!$B$23, F395&lt;='club records'!$C$23), AND(E395='club records'!$B$24, F395&lt;='club records'!$C$24), AND(E395='club records'!$B$25, F395&lt;='club records'!$C$25), AND(E395='club records'!$B$26, F395&lt;='club records'!$C$26))), "CR", " ")</f>
        <v xml:space="preserve"> </v>
      </c>
      <c r="P395" s="15" t="str">
        <f>IF(AND(B395=1000, OR(AND(E395='club records'!$B$27, F395&lt;='club records'!$C$27), AND(E395='club records'!$B$28, F395&lt;='club records'!$C$28))), "CR", " ")</f>
        <v xml:space="preserve"> </v>
      </c>
      <c r="Q395" s="15" t="str">
        <f>IF(AND(B395=1500, OR(AND(E395='club records'!$B$29, F395&lt;='club records'!$C$29), AND(E395='club records'!$B$30, F395&lt;='club records'!$C$30), AND(E395='club records'!$B$31, F395&lt;='club records'!$C$31), AND(E395='club records'!$B$32, F395&lt;='club records'!$C$32), AND(E395='club records'!$B$33, F395&lt;='club records'!$C$33))), "CR", " ")</f>
        <v xml:space="preserve"> </v>
      </c>
      <c r="R395" s="15" t="str">
        <f>IF(AND(B395="1600 (Mile)",OR(AND(E395='club records'!$B$34,F395&lt;='club records'!$C$34),AND(E395='club records'!$B$35,F395&lt;='club records'!$C$35),AND(E395='club records'!$B$36,F395&lt;='club records'!$C$36),AND(E395='club records'!$B$37,F395&lt;='club records'!$C$37))),"CR"," ")</f>
        <v xml:space="preserve"> </v>
      </c>
      <c r="S395" s="15" t="str">
        <f>IF(AND(B395=3000, OR(AND(E395='club records'!$B$38, F395&lt;='club records'!$C$38), AND(E395='club records'!$B$39, F395&lt;='club records'!$C$39), AND(E395='club records'!$B$40, F395&lt;='club records'!$C$40), AND(E395='club records'!$B$41, F395&lt;='club records'!$C$41))), "CR", " ")</f>
        <v xml:space="preserve"> </v>
      </c>
      <c r="T395" s="15" t="str">
        <f>IF(AND(B395=5000, OR(AND(E395='club records'!$B$42, F395&lt;='club records'!$C$42), AND(E395='club records'!$B$43, F395&lt;='club records'!$C$43))), "CR", " ")</f>
        <v xml:space="preserve"> </v>
      </c>
      <c r="U395" s="14" t="str">
        <f>IF(AND(B395=10000, OR(AND(E395='club records'!$B$44, F395&lt;='club records'!$C$44), AND(E395='club records'!$B$45, F395&lt;='club records'!$C$45))), "CR", " ")</f>
        <v xml:space="preserve"> </v>
      </c>
      <c r="V395" s="14" t="str">
        <f>IF(AND(B395="high jump", OR(AND(E395='club records'!$F$1, F395&gt;='club records'!$G$1), AND(E395='club records'!$F$2, F395&gt;='club records'!$G$2), AND(E395='club records'!$F$3, F395&gt;='club records'!$G$3), AND(E395='club records'!$F$4, F395&gt;='club records'!$G$4), AND(E395='club records'!$F$5, F395&gt;='club records'!$G$5))), "CR", " ")</f>
        <v xml:space="preserve"> </v>
      </c>
      <c r="W395" s="14" t="str">
        <f>IF(AND(B395="long jump", OR(AND(E395='club records'!$F$6, F395&gt;='club records'!$G$6), AND(E395='club records'!$F$7, F395&gt;='club records'!$G$7), AND(E395='club records'!$F$8, F395&gt;='club records'!$G$8), AND(E395='club records'!$F$9, F395&gt;='club records'!$G$9), AND(E395='club records'!$F$10, F395&gt;='club records'!$G$10))), "CR", " ")</f>
        <v xml:space="preserve"> </v>
      </c>
      <c r="X395" s="14" t="str">
        <f>IF(AND(B395="triple jump", OR(AND(E395='club records'!$F$11, F395&gt;='club records'!$G$11), AND(E395='club records'!$F$12, F395&gt;='club records'!$G$12), AND(E395='club records'!$F$13, F395&gt;='club records'!$G$13), AND(E395='club records'!$F$14, F395&gt;='club records'!$G$14), AND(E395='club records'!$F$15, F395&gt;='club records'!$G$15))), "CR", " ")</f>
        <v xml:space="preserve"> </v>
      </c>
      <c r="Y395" s="14" t="str">
        <f>IF(AND(B395="pole vault", OR(AND(E395='club records'!$F$16, F395&gt;='club records'!$G$16), AND(E395='club records'!$F$17, F395&gt;='club records'!$G$17), AND(E395='club records'!$F$18, F395&gt;='club records'!$G$18), AND(E395='club records'!$F$19, F395&gt;='club records'!$G$19), AND(E395='club records'!$F$20, F395&gt;='club records'!$G$20))), "CR", " ")</f>
        <v xml:space="preserve"> </v>
      </c>
      <c r="Z395" s="14" t="str">
        <f>IF(AND(B395="discus 1", E395='club records'!$F$21, F395&gt;='club records'!$G$21), "CR", " ")</f>
        <v xml:space="preserve"> </v>
      </c>
      <c r="AA395" s="14" t="str">
        <f>IF(AND(B395="discus 1.25", E395='club records'!$F$22, F395&gt;='club records'!$G$22), "CR", " ")</f>
        <v xml:space="preserve"> </v>
      </c>
      <c r="AB395" s="14" t="str">
        <f>IF(AND(B395="discus 1.5", E395='club records'!$F$23, F395&gt;='club records'!$G$23), "CR", " ")</f>
        <v xml:space="preserve"> </v>
      </c>
      <c r="AC395" s="14" t="str">
        <f>IF(AND(B395="discus 1.75", E395='club records'!$F$24, F395&gt;='club records'!$G$24), "CR", " ")</f>
        <v xml:space="preserve"> </v>
      </c>
      <c r="AD395" s="14" t="str">
        <f>IF(AND(B395="discus 2", E395='club records'!$F$25, F395&gt;='club records'!$G$25), "CR", " ")</f>
        <v xml:space="preserve"> </v>
      </c>
      <c r="AE395" s="14" t="str">
        <f>IF(AND(B395="hammer 4", E395='club records'!$F$27, F395&gt;='club records'!$G$27), "CR", " ")</f>
        <v xml:space="preserve"> </v>
      </c>
      <c r="AF395" s="14" t="str">
        <f>IF(AND(B395="hammer 5", E395='club records'!$F$28, F395&gt;='club records'!$G$28), "CR", " ")</f>
        <v xml:space="preserve"> </v>
      </c>
      <c r="AG395" s="14" t="str">
        <f>IF(AND(B395="hammer 6", E395='club records'!$F$29, F395&gt;='club records'!$G$29), "CR", " ")</f>
        <v xml:space="preserve"> </v>
      </c>
      <c r="AH395" s="14" t="str">
        <f>IF(AND(B395="hammer 7.26", E395='club records'!$F$30, F395&gt;='club records'!$G$30), "CR", " ")</f>
        <v xml:space="preserve"> </v>
      </c>
      <c r="AI395" s="14" t="str">
        <f>IF(AND(B395="javelin 400", E395='club records'!$F$31, F395&gt;='club records'!$G$31), "CR", " ")</f>
        <v xml:space="preserve"> </v>
      </c>
      <c r="AJ395" s="14" t="str">
        <f>IF(AND(B395="javelin 600", E395='club records'!$F$32, F395&gt;='club records'!$G$32), "CR", " ")</f>
        <v xml:space="preserve"> </v>
      </c>
      <c r="AK395" s="14" t="str">
        <f>IF(AND(B395="javelin 700", E395='club records'!$F$33, F395&gt;='club records'!$G$33), "CR", " ")</f>
        <v xml:space="preserve"> </v>
      </c>
      <c r="AL395" s="14" t="str">
        <f>IF(AND(B395="javelin 800", OR(AND(E395='club records'!$F$34, F395&gt;='club records'!$G$34), AND(E395='club records'!$F$35, F395&gt;='club records'!$G$35))), "CR", " ")</f>
        <v xml:space="preserve"> </v>
      </c>
      <c r="AM395" s="14" t="str">
        <f>IF(AND(B395="shot 3", E395='club records'!$F$36, F395&gt;='club records'!$G$36), "CR", " ")</f>
        <v xml:space="preserve"> </v>
      </c>
      <c r="AN395" s="14" t="str">
        <f>IF(AND(B395="shot 4", E395='club records'!$F$37, F395&gt;='club records'!$G$37), "CR", " ")</f>
        <v xml:space="preserve"> </v>
      </c>
      <c r="AO395" s="14" t="str">
        <f>IF(AND(B395="shot 5", E395='club records'!$F$38, F395&gt;='club records'!$G$38), "CR", " ")</f>
        <v xml:space="preserve"> </v>
      </c>
      <c r="AP395" s="14" t="str">
        <f>IF(AND(B395="shot 6", E395='club records'!$F$39, F395&gt;='club records'!$G$39), "CR", " ")</f>
        <v xml:space="preserve"> </v>
      </c>
      <c r="AQ395" s="14" t="str">
        <f>IF(AND(B395="shot 7.26", E395='club records'!$F$40, F395&gt;='club records'!$G$40), "CR", " ")</f>
        <v xml:space="preserve"> </v>
      </c>
      <c r="AR395" s="14" t="str">
        <f>IF(AND(B395="60H",OR(AND(E395='club records'!$J$1,F395&lt;='club records'!$K$1),AND(E395='club records'!$J$2,F395&lt;='club records'!$K$2),AND(E395='club records'!$J$3,F395&lt;='club records'!$K$3),AND(E395='club records'!$J$4,F395&lt;='club records'!$K$4),AND(E395='club records'!$J$5,F395&lt;='club records'!$K$5))),"CR"," ")</f>
        <v xml:space="preserve"> </v>
      </c>
      <c r="AS395" s="14" t="str">
        <f>IF(AND(B395="75H", AND(E395='club records'!$J$6, F395&lt;='club records'!$K$6)), "CR", " ")</f>
        <v xml:space="preserve"> </v>
      </c>
      <c r="AT395" s="14" t="str">
        <f>IF(AND(B395="80H", AND(E395='club records'!$J$7, F395&lt;='club records'!$K$7)), "CR", " ")</f>
        <v xml:space="preserve"> </v>
      </c>
      <c r="AU395" s="14" t="str">
        <f>IF(AND(B395="100H", AND(E395='club records'!$J$8, F395&lt;='club records'!$K$8)), "CR", " ")</f>
        <v xml:space="preserve"> </v>
      </c>
      <c r="AV395" s="14" t="str">
        <f>IF(AND(B395="110H", OR(AND(E395='club records'!$J$9, F395&lt;='club records'!$K$9), AND(E395='club records'!$J$10, F395&lt;='club records'!$K$10))), "CR", " ")</f>
        <v xml:space="preserve"> </v>
      </c>
      <c r="AW395" s="14" t="str">
        <f>IF(AND(B395="400H", OR(AND(E395='club records'!$J$11, F395&lt;='club records'!$K$11), AND(E395='club records'!$J$12, F395&lt;='club records'!$K$12), AND(E395='club records'!$J$13, F395&lt;='club records'!$K$13), AND(E395='club records'!$J$14, F395&lt;='club records'!$K$14))), "CR", " ")</f>
        <v xml:space="preserve"> </v>
      </c>
      <c r="AX395" s="14" t="str">
        <f>IF(AND(B395="1500SC", AND(E395='club records'!$J$15, F395&lt;='club records'!$K$15)), "CR", " ")</f>
        <v xml:space="preserve"> </v>
      </c>
      <c r="AY395" s="14" t="str">
        <f>IF(AND(B395="2000SC", OR(AND(E395='club records'!$J$17, F395&lt;='club records'!$K$17), AND(E395='club records'!$J$18, F395&lt;='club records'!$K$18))), "CR", " ")</f>
        <v xml:space="preserve"> </v>
      </c>
      <c r="AZ395" s="14" t="str">
        <f>IF(AND(B395="3000SC", OR(AND(E395='club records'!$J$20, F395&lt;='club records'!$K$20), AND(E395='club records'!$J$21, F395&lt;='club records'!$K$21))), "CR", " ")</f>
        <v xml:space="preserve"> </v>
      </c>
      <c r="BA395" s="15" t="str">
        <f>IF(AND(B395="4x100", OR(AND(E395='club records'!$N$1, F395&lt;='club records'!$O$1), AND(E395='club records'!$N$2, F395&lt;='club records'!$O$2), AND(E395='club records'!$N$3, F395&lt;='club records'!$O$3), AND(E395='club records'!$N$4, F395&lt;='club records'!$O$4), AND(E395='club records'!$N$5, F395&lt;='club records'!$O$5))), "CR", " ")</f>
        <v xml:space="preserve"> </v>
      </c>
      <c r="BB395" s="15" t="str">
        <f>IF(AND(B395="4x200", OR(AND(E395='club records'!$N$6, F395&lt;='club records'!$O$6), AND(E395='club records'!$N$7, F395&lt;='club records'!$O$7), AND(E395='club records'!$N$8, F395&lt;='club records'!$O$8), AND(E395='club records'!$N$9, F395&lt;='club records'!$O$9), AND(E395='club records'!$N$10, F395&lt;='club records'!$O$10))), "CR", " ")</f>
        <v xml:space="preserve"> </v>
      </c>
      <c r="BC395" s="15" t="str">
        <f>IF(AND(B395="4x300", AND(E395='club records'!$N$11, F395&lt;='club records'!$O$11)), "CR", " ")</f>
        <v xml:space="preserve"> </v>
      </c>
      <c r="BD395" s="15" t="str">
        <f>IF(AND(B395="4x400", OR(AND(E395='club records'!$N$12, F395&lt;='club records'!$O$12), AND(E395='club records'!$N$13, F395&lt;='club records'!$O$13), AND(E395='club records'!$N$14, F395&lt;='club records'!$O$14), AND(E395='club records'!$N$15, F395&lt;='club records'!$O$15))), "CR", " ")</f>
        <v xml:space="preserve"> </v>
      </c>
      <c r="BE395" s="15" t="str">
        <f>IF(AND(B395="3x800", OR(AND(E395='club records'!$N$16, F395&lt;='club records'!$O$16), AND(E395='club records'!$N$17, F395&lt;='club records'!$O$17), AND(E395='club records'!$N$18, F395&lt;='club records'!$O$18))), "CR", " ")</f>
        <v xml:space="preserve"> </v>
      </c>
      <c r="BF395" s="15" t="str">
        <f>IF(AND(B395="pentathlon", OR(AND(E395='club records'!$N$21, F395&gt;='club records'!$O$21), AND(E395='club records'!$N$22, F395&gt;='club records'!$O$22),AND(E395='club records'!$N$23, F395&gt;='club records'!$O$23),AND(E395='club records'!$N$24, F395&gt;='club records'!$O$24))), "CR", " ")</f>
        <v xml:space="preserve"> </v>
      </c>
      <c r="BG395" s="15" t="str">
        <f>IF(AND(B395="heptathlon", OR(AND(E395='club records'!$N$26, F395&gt;='club records'!$O$26), AND(E395='club records'!$N$27, F395&gt;='club records'!$O$27))), "CR", " ")</f>
        <v xml:space="preserve"> </v>
      </c>
      <c r="BH395" s="15" t="str">
        <f>IF(AND(B395="decathlon", OR(AND(E395='club records'!$N$29, F395&gt;='club records'!$O$29), AND(E395='club records'!$N$30, F395&gt;='club records'!$O$30),AND(E395='club records'!$N$31, F395&gt;='club records'!$O$31))), "CR", " ")</f>
        <v xml:space="preserve"> </v>
      </c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  <c r="ANR395" s="1"/>
      <c r="ANS395" s="1"/>
      <c r="ANT395" s="1"/>
      <c r="ANU395" s="1"/>
      <c r="ANV395" s="1"/>
      <c r="ANW395" s="1"/>
      <c r="ANX395" s="1"/>
      <c r="ANY395" s="1"/>
      <c r="ANZ395" s="1"/>
      <c r="AOA395" s="1"/>
      <c r="AOB395" s="1"/>
      <c r="AOC395" s="1"/>
      <c r="AOD395" s="1"/>
      <c r="AOE395" s="1"/>
      <c r="AOF395" s="1"/>
      <c r="AOG395" s="1"/>
      <c r="AOH395" s="1"/>
      <c r="AOI395" s="1"/>
      <c r="AOJ395" s="1"/>
      <c r="AOK395" s="1"/>
      <c r="AOL395" s="1"/>
      <c r="AOM395" s="1"/>
      <c r="AON395" s="1"/>
      <c r="AOO395" s="1"/>
      <c r="AOP395" s="1"/>
      <c r="AOQ395" s="1"/>
      <c r="AOR395" s="1"/>
      <c r="AOS395" s="1"/>
      <c r="AOT395" s="1"/>
      <c r="AOU395" s="1"/>
      <c r="AOV395" s="1"/>
      <c r="AOW395" s="1"/>
      <c r="AOX395" s="1"/>
      <c r="AOY395" s="1"/>
      <c r="AOZ395" s="1"/>
      <c r="APA395" s="1"/>
      <c r="APB395" s="1"/>
      <c r="APC395" s="1"/>
      <c r="APD395" s="1"/>
      <c r="APE395" s="1"/>
      <c r="APF395" s="1"/>
      <c r="APG395" s="1"/>
      <c r="APH395" s="1"/>
      <c r="API395" s="1"/>
      <c r="APJ395" s="1"/>
      <c r="APK395" s="1"/>
      <c r="APL395" s="1"/>
      <c r="APM395" s="1"/>
      <c r="APN395" s="1"/>
      <c r="APO395" s="1"/>
      <c r="APP395" s="1"/>
      <c r="APQ395" s="1"/>
      <c r="APR395" s="1"/>
      <c r="APS395" s="1"/>
      <c r="APT395" s="1"/>
      <c r="APU395" s="1"/>
      <c r="APV395" s="1"/>
      <c r="APW395" s="1"/>
      <c r="APX395" s="1"/>
      <c r="APY395" s="1"/>
      <c r="APZ395" s="1"/>
      <c r="AQA395" s="1"/>
      <c r="AQB395" s="1"/>
      <c r="AQC395" s="1"/>
      <c r="AQD395" s="1"/>
      <c r="AQE395" s="1"/>
      <c r="AQF395" s="1"/>
      <c r="AQG395" s="1"/>
      <c r="AQH395" s="1"/>
      <c r="AQI395" s="1"/>
      <c r="AQJ395" s="1"/>
      <c r="AQK395" s="1"/>
      <c r="AQL395" s="1"/>
      <c r="AQM395" s="1"/>
      <c r="AQN395" s="1"/>
      <c r="AQO395" s="1"/>
      <c r="AQP395" s="1"/>
      <c r="AQQ395" s="1"/>
      <c r="AQR395" s="1"/>
      <c r="AQS395" s="1"/>
      <c r="AQT395" s="1"/>
      <c r="AQU395" s="1"/>
      <c r="AQV395" s="1"/>
      <c r="AQW395" s="1"/>
      <c r="AQX395" s="1"/>
      <c r="AQY395" s="1"/>
      <c r="AQZ395" s="1"/>
      <c r="ARA395" s="1"/>
      <c r="ARB395" s="1"/>
      <c r="ARC395" s="1"/>
      <c r="ARD395" s="1"/>
      <c r="ARE395" s="1"/>
      <c r="ARF395" s="1"/>
      <c r="ARG395" s="1"/>
      <c r="ARH395" s="1"/>
      <c r="ARI395" s="1"/>
      <c r="ARJ395" s="1"/>
      <c r="ARK395" s="1"/>
      <c r="ARL395" s="1"/>
      <c r="ARM395" s="1"/>
      <c r="ARN395" s="1"/>
      <c r="ARO395" s="1"/>
      <c r="ARP395" s="1"/>
      <c r="ARQ395" s="1"/>
      <c r="ARR395" s="1"/>
      <c r="ARS395" s="1"/>
      <c r="ART395" s="1"/>
      <c r="ARU395" s="1"/>
      <c r="ARV395" s="1"/>
      <c r="ARW395" s="1"/>
      <c r="ARX395" s="1"/>
      <c r="ARY395" s="1"/>
      <c r="ARZ395" s="1"/>
      <c r="ASA395" s="1"/>
      <c r="ASB395" s="1"/>
      <c r="ASC395" s="1"/>
      <c r="ASD395" s="1"/>
      <c r="ASE395" s="1"/>
      <c r="ASF395" s="1"/>
      <c r="ASG395" s="1"/>
      <c r="ASH395" s="1"/>
      <c r="ASI395" s="1"/>
      <c r="ASJ395" s="1"/>
      <c r="ASK395" s="1"/>
      <c r="ASL395" s="1"/>
      <c r="ASM395" s="1"/>
      <c r="ASN395" s="1"/>
      <c r="ASO395" s="1"/>
      <c r="ASP395" s="1"/>
      <c r="ASQ395" s="1"/>
      <c r="ASR395" s="1"/>
      <c r="ASS395" s="1"/>
      <c r="AST395" s="1"/>
      <c r="ASU395" s="1"/>
      <c r="ASV395" s="1"/>
      <c r="ASW395" s="1"/>
      <c r="ASX395" s="1"/>
      <c r="ASY395" s="1"/>
      <c r="ASZ395" s="1"/>
      <c r="ATA395" s="1"/>
      <c r="ATB395" s="1"/>
      <c r="ATC395" s="1"/>
      <c r="ATD395" s="1"/>
      <c r="ATE395" s="1"/>
      <c r="ATF395" s="1"/>
      <c r="ATG395" s="1"/>
      <c r="ATH395" s="1"/>
      <c r="ATI395" s="1"/>
      <c r="ATJ395" s="1"/>
      <c r="ATK395" s="1"/>
      <c r="ATL395" s="1"/>
      <c r="ATM395" s="1"/>
      <c r="ATN395" s="1"/>
      <c r="ATO395" s="1"/>
      <c r="ATP395" s="1"/>
      <c r="ATQ395" s="1"/>
      <c r="ATR395" s="1"/>
      <c r="ATS395" s="1"/>
      <c r="ATT395" s="1"/>
      <c r="ATU395" s="1"/>
      <c r="ATV395" s="1"/>
      <c r="ATW395" s="1"/>
      <c r="ATX395" s="1"/>
      <c r="ATY395" s="1"/>
      <c r="ATZ395" s="1"/>
      <c r="AUA395" s="1"/>
      <c r="AUB395" s="1"/>
      <c r="AUC395" s="1"/>
      <c r="AUD395" s="1"/>
      <c r="AUE395" s="1"/>
      <c r="AUF395" s="1"/>
      <c r="AUG395" s="1"/>
      <c r="AUH395" s="1"/>
      <c r="AUI395" s="1"/>
      <c r="AUJ395" s="1"/>
      <c r="AUK395" s="1"/>
      <c r="AUL395" s="1"/>
      <c r="AUM395" s="1"/>
      <c r="AUN395" s="1"/>
      <c r="AUO395" s="1"/>
      <c r="AUP395" s="1"/>
      <c r="AUQ395" s="1"/>
      <c r="AUR395" s="1"/>
      <c r="AUS395" s="1"/>
      <c r="AUT395" s="1"/>
      <c r="AUU395" s="1"/>
      <c r="AUV395" s="1"/>
      <c r="AUW395" s="1"/>
      <c r="AUX395" s="1"/>
      <c r="AUY395" s="1"/>
      <c r="AUZ395" s="1"/>
      <c r="AVA395" s="1"/>
      <c r="AVB395" s="1"/>
      <c r="AVC395" s="1"/>
      <c r="AVD395" s="1"/>
      <c r="AVE395" s="1"/>
      <c r="AVF395" s="1"/>
      <c r="AVG395" s="1"/>
      <c r="AVH395" s="1"/>
      <c r="AVI395" s="1"/>
      <c r="AVJ395" s="1"/>
      <c r="AVK395" s="1"/>
      <c r="AVL395" s="1"/>
      <c r="AVM395" s="1"/>
      <c r="AVN395" s="1"/>
      <c r="AVO395" s="1"/>
      <c r="AVP395" s="1"/>
      <c r="AVQ395" s="1"/>
      <c r="AVR395" s="1"/>
      <c r="AVS395" s="1"/>
      <c r="AVT395" s="1"/>
      <c r="AVU395" s="1"/>
      <c r="AVV395" s="1"/>
      <c r="AVW395" s="1"/>
      <c r="AVX395" s="1"/>
      <c r="AVY395" s="1"/>
      <c r="AVZ395" s="1"/>
      <c r="AWA395" s="1"/>
      <c r="AWB395" s="1"/>
      <c r="AWC395" s="1"/>
      <c r="AWD395" s="1"/>
      <c r="AWE395" s="1"/>
      <c r="AWF395" s="1"/>
      <c r="AWG395" s="1"/>
      <c r="AWH395" s="1"/>
      <c r="AWI395" s="1"/>
      <c r="AWJ395" s="1"/>
      <c r="AWK395" s="1"/>
      <c r="AWL395" s="1"/>
      <c r="AWM395" s="1"/>
      <c r="AWN395" s="1"/>
      <c r="AWO395" s="1"/>
      <c r="AWP395" s="1"/>
      <c r="AWQ395" s="1"/>
      <c r="AWR395" s="1"/>
      <c r="AWS395" s="1"/>
      <c r="AWT395" s="1"/>
      <c r="AWU395" s="1"/>
      <c r="AWV395" s="1"/>
      <c r="AWW395" s="1"/>
      <c r="AWX395" s="1"/>
      <c r="AWY395" s="1"/>
      <c r="AWZ395" s="1"/>
      <c r="AXA395" s="1"/>
      <c r="AXB395" s="1"/>
      <c r="AXC395" s="1"/>
      <c r="AXD395" s="1"/>
      <c r="AXE395" s="1"/>
      <c r="AXF395" s="1"/>
      <c r="AXG395" s="1"/>
      <c r="AXH395" s="1"/>
      <c r="AXI395" s="1"/>
      <c r="AXJ395" s="1"/>
      <c r="AXK395" s="1"/>
      <c r="AXL395" s="1"/>
      <c r="AXM395" s="1"/>
      <c r="AXN395" s="1"/>
      <c r="AXO395" s="1"/>
      <c r="AXP395" s="1"/>
      <c r="AXQ395" s="1"/>
      <c r="AXR395" s="1"/>
      <c r="AXS395" s="1"/>
      <c r="AXT395" s="1"/>
      <c r="AXU395" s="1"/>
      <c r="AXV395" s="1"/>
      <c r="AXW395" s="1"/>
      <c r="AXX395" s="1"/>
      <c r="AXY395" s="1"/>
      <c r="AXZ395" s="1"/>
      <c r="AYA395" s="1"/>
      <c r="AYB395" s="1"/>
      <c r="AYC395" s="1"/>
      <c r="AYD395" s="1"/>
      <c r="AYE395" s="1"/>
      <c r="AYF395" s="1"/>
      <c r="AYG395" s="1"/>
      <c r="AYH395" s="1"/>
      <c r="AYI395" s="1"/>
      <c r="AYJ395" s="1"/>
      <c r="AYK395" s="1"/>
      <c r="AYL395" s="1"/>
      <c r="AYM395" s="1"/>
      <c r="AYN395" s="1"/>
      <c r="AYO395" s="1"/>
      <c r="AYP395" s="1"/>
      <c r="AYQ395" s="1"/>
      <c r="AYR395" s="1"/>
      <c r="AYS395" s="1"/>
      <c r="AYT395" s="1"/>
      <c r="AYU395" s="1"/>
      <c r="AYV395" s="1"/>
      <c r="AYW395" s="1"/>
      <c r="AYX395" s="1"/>
      <c r="AYY395" s="1"/>
      <c r="AYZ395" s="1"/>
      <c r="AZA395" s="1"/>
      <c r="AZB395" s="1"/>
      <c r="AZC395" s="1"/>
      <c r="AZD395" s="1"/>
      <c r="AZE395" s="1"/>
      <c r="AZF395" s="1"/>
      <c r="AZG395" s="1"/>
      <c r="AZH395" s="1"/>
      <c r="AZI395" s="1"/>
      <c r="AZJ395" s="1"/>
      <c r="AZK395" s="1"/>
      <c r="AZL395" s="1"/>
      <c r="AZM395" s="1"/>
      <c r="AZN395" s="1"/>
      <c r="AZO395" s="1"/>
      <c r="AZP395" s="1"/>
      <c r="AZQ395" s="1"/>
      <c r="AZR395" s="1"/>
      <c r="AZS395" s="1"/>
      <c r="AZT395" s="1"/>
      <c r="AZU395" s="1"/>
      <c r="AZV395" s="1"/>
      <c r="AZW395" s="1"/>
      <c r="AZX395" s="1"/>
      <c r="AZY395" s="1"/>
      <c r="AZZ395" s="1"/>
      <c r="BAA395" s="1"/>
      <c r="BAB395" s="1"/>
      <c r="BAC395" s="1"/>
      <c r="BAD395" s="1"/>
      <c r="BAE395" s="1"/>
      <c r="BAF395" s="1"/>
      <c r="BAG395" s="1"/>
      <c r="BAH395" s="1"/>
      <c r="BAI395" s="1"/>
      <c r="BAJ395" s="1"/>
      <c r="BAK395" s="1"/>
      <c r="BAL395" s="1"/>
      <c r="BAM395" s="1"/>
      <c r="BAN395" s="1"/>
      <c r="BAO395" s="1"/>
      <c r="BAP395" s="1"/>
      <c r="BAQ395" s="1"/>
      <c r="BAR395" s="1"/>
      <c r="BAS395" s="1"/>
      <c r="BAT395" s="1"/>
      <c r="BAU395" s="1"/>
      <c r="BAV395" s="1"/>
      <c r="BAW395" s="1"/>
      <c r="BAX395" s="1"/>
      <c r="BAY395" s="1"/>
      <c r="BAZ395" s="1"/>
      <c r="BBA395" s="1"/>
      <c r="BBB395" s="1"/>
      <c r="BBC395" s="1"/>
      <c r="BBD395" s="1"/>
      <c r="BBE395" s="1"/>
      <c r="BBF395" s="1"/>
      <c r="BBG395" s="1"/>
      <c r="BBH395" s="1"/>
      <c r="BBI395" s="1"/>
      <c r="BBJ395" s="1"/>
      <c r="BBK395" s="1"/>
      <c r="BBL395" s="1"/>
      <c r="BBM395" s="1"/>
      <c r="BBN395" s="1"/>
      <c r="BBO395" s="1"/>
      <c r="BBP395" s="1"/>
      <c r="BBQ395" s="1"/>
      <c r="BBR395" s="1"/>
      <c r="BBS395" s="1"/>
      <c r="BBT395" s="1"/>
      <c r="BBU395" s="1"/>
      <c r="BBV395" s="1"/>
      <c r="BBW395" s="1"/>
      <c r="BBX395" s="1"/>
      <c r="BBY395" s="1"/>
      <c r="BBZ395" s="1"/>
      <c r="BCA395" s="1"/>
      <c r="BCB395" s="1"/>
      <c r="BCC395" s="1"/>
      <c r="BCD395" s="1"/>
      <c r="BCE395" s="1"/>
      <c r="BCF395" s="1"/>
      <c r="BCG395" s="1"/>
      <c r="BCH395" s="1"/>
      <c r="BCI395" s="1"/>
      <c r="BCJ395" s="1"/>
      <c r="BCK395" s="1"/>
      <c r="BCL395" s="1"/>
      <c r="BCM395" s="1"/>
      <c r="BCN395" s="1"/>
      <c r="BCO395" s="1"/>
      <c r="BCP395" s="1"/>
      <c r="BCQ395" s="1"/>
      <c r="BCR395" s="1"/>
      <c r="BCS395" s="1"/>
      <c r="BCT395" s="1"/>
      <c r="BCU395" s="1"/>
      <c r="BCV395" s="1"/>
      <c r="BCW395" s="1"/>
      <c r="BCX395" s="1"/>
      <c r="BCY395" s="1"/>
      <c r="BCZ395" s="1"/>
      <c r="BDA395" s="1"/>
      <c r="BDB395" s="1"/>
      <c r="BDC395" s="1"/>
      <c r="BDD395" s="1"/>
      <c r="BDE395" s="1"/>
      <c r="BDF395" s="1"/>
      <c r="BDG395" s="1"/>
      <c r="BDH395" s="1"/>
      <c r="BDI395" s="1"/>
      <c r="BDJ395" s="1"/>
      <c r="BDK395" s="1"/>
      <c r="BDL395" s="1"/>
      <c r="BDM395" s="1"/>
      <c r="BDN395" s="1"/>
      <c r="BDO395" s="1"/>
      <c r="BDP395" s="1"/>
      <c r="BDQ395" s="1"/>
      <c r="BDR395" s="1"/>
      <c r="BDS395" s="1"/>
      <c r="BDT395" s="1"/>
      <c r="BDU395" s="1"/>
      <c r="BDV395" s="1"/>
      <c r="BDW395" s="1"/>
      <c r="BDX395" s="1"/>
      <c r="BDY395" s="1"/>
      <c r="BDZ395" s="1"/>
      <c r="BEA395" s="1"/>
      <c r="BEB395" s="1"/>
      <c r="BEC395" s="1"/>
      <c r="BED395" s="1"/>
      <c r="BEE395" s="1"/>
      <c r="BEF395" s="1"/>
      <c r="BEG395" s="1"/>
      <c r="BEH395" s="1"/>
      <c r="BEI395" s="1"/>
      <c r="BEJ395" s="1"/>
      <c r="BEK395" s="1"/>
      <c r="BEL395" s="1"/>
      <c r="BEM395" s="1"/>
      <c r="BEN395" s="1"/>
      <c r="BEO395" s="1"/>
      <c r="BEP395" s="1"/>
      <c r="BEQ395" s="1"/>
      <c r="BER395" s="1"/>
      <c r="BES395" s="1"/>
      <c r="BET395" s="1"/>
      <c r="BEU395" s="1"/>
      <c r="BEV395" s="1"/>
      <c r="BEW395" s="1"/>
      <c r="BEX395" s="1"/>
      <c r="BEY395" s="1"/>
      <c r="BEZ395" s="1"/>
      <c r="BFA395" s="1"/>
      <c r="BFB395" s="1"/>
      <c r="BFC395" s="1"/>
      <c r="BFD395" s="1"/>
      <c r="BFE395" s="1"/>
      <c r="BFF395" s="1"/>
      <c r="BFG395" s="1"/>
      <c r="BFH395" s="1"/>
      <c r="BFI395" s="1"/>
      <c r="BFJ395" s="1"/>
      <c r="BFK395" s="1"/>
      <c r="BFL395" s="1"/>
      <c r="BFM395" s="1"/>
      <c r="BFN395" s="1"/>
      <c r="BFO395" s="1"/>
      <c r="BFP395" s="1"/>
      <c r="BFQ395" s="1"/>
      <c r="BFR395" s="1"/>
      <c r="BFS395" s="1"/>
      <c r="BFT395" s="1"/>
      <c r="BFU395" s="1"/>
      <c r="BFV395" s="1"/>
      <c r="BFW395" s="1"/>
      <c r="BFX395" s="1"/>
      <c r="BFY395" s="1"/>
      <c r="BFZ395" s="1"/>
      <c r="BGA395" s="1"/>
      <c r="BGB395" s="1"/>
      <c r="BGC395" s="1"/>
      <c r="BGD395" s="1"/>
      <c r="BGE395" s="1"/>
      <c r="BGF395" s="1"/>
      <c r="BGG395" s="1"/>
      <c r="BGH395" s="1"/>
      <c r="BGI395" s="1"/>
      <c r="BGJ395" s="1"/>
      <c r="BGK395" s="1"/>
      <c r="BGL395" s="1"/>
      <c r="BGM395" s="1"/>
      <c r="BGN395" s="1"/>
      <c r="BGO395" s="1"/>
      <c r="BGP395" s="1"/>
      <c r="BGQ395" s="1"/>
      <c r="BGR395" s="1"/>
      <c r="BGS395" s="1"/>
      <c r="BGT395" s="1"/>
      <c r="BGU395" s="1"/>
      <c r="BGV395" s="1"/>
      <c r="BGW395" s="1"/>
      <c r="BGX395" s="1"/>
      <c r="BGY395" s="1"/>
      <c r="BGZ395" s="1"/>
      <c r="BHA395" s="1"/>
      <c r="BHB395" s="1"/>
      <c r="BHC395" s="1"/>
      <c r="BHD395" s="1"/>
      <c r="BHE395" s="1"/>
      <c r="BHF395" s="1"/>
      <c r="BHG395" s="1"/>
      <c r="BHH395" s="1"/>
      <c r="BHI395" s="1"/>
      <c r="BHJ395" s="1"/>
      <c r="BHK395" s="1"/>
      <c r="BHL395" s="1"/>
      <c r="BHM395" s="1"/>
      <c r="BHN395" s="1"/>
      <c r="BHO395" s="1"/>
      <c r="BHP395" s="1"/>
      <c r="BHQ395" s="1"/>
      <c r="BHR395" s="1"/>
      <c r="BHS395" s="1"/>
      <c r="BHT395" s="1"/>
      <c r="BHU395" s="1"/>
      <c r="BHV395" s="1"/>
      <c r="BHW395" s="1"/>
      <c r="BHX395" s="1"/>
      <c r="BHY395" s="1"/>
      <c r="BHZ395" s="1"/>
      <c r="BIA395" s="1"/>
      <c r="BIB395" s="1"/>
      <c r="BIC395" s="1"/>
      <c r="BID395" s="1"/>
      <c r="BIE395" s="1"/>
      <c r="BIF395" s="1"/>
      <c r="BIG395" s="1"/>
      <c r="BIH395" s="1"/>
      <c r="BII395" s="1"/>
      <c r="BIJ395" s="1"/>
      <c r="BIK395" s="1"/>
      <c r="BIL395" s="1"/>
      <c r="BIM395" s="1"/>
      <c r="BIN395" s="1"/>
      <c r="BIO395" s="1"/>
      <c r="BIP395" s="1"/>
      <c r="BIQ395" s="1"/>
      <c r="BIR395" s="1"/>
      <c r="BIS395" s="1"/>
      <c r="BIT395" s="1"/>
      <c r="BIU395" s="1"/>
      <c r="BIV395" s="1"/>
      <c r="BIW395" s="1"/>
      <c r="BIX395" s="1"/>
      <c r="BIY395" s="1"/>
      <c r="BIZ395" s="1"/>
      <c r="BJA395" s="1"/>
      <c r="BJB395" s="1"/>
      <c r="BJC395" s="1"/>
      <c r="BJD395" s="1"/>
      <c r="BJE395" s="1"/>
      <c r="BJF395" s="1"/>
      <c r="BJG395" s="1"/>
      <c r="BJH395" s="1"/>
      <c r="BJI395" s="1"/>
      <c r="BJJ395" s="1"/>
      <c r="BJK395" s="1"/>
      <c r="BJL395" s="1"/>
      <c r="BJM395" s="1"/>
      <c r="BJN395" s="1"/>
      <c r="BJO395" s="1"/>
      <c r="BJP395" s="1"/>
      <c r="BJQ395" s="1"/>
      <c r="BJR395" s="1"/>
      <c r="BJS395" s="1"/>
      <c r="BJT395" s="1"/>
      <c r="BJU395" s="1"/>
      <c r="BJV395" s="1"/>
      <c r="BJW395" s="1"/>
      <c r="BJX395" s="1"/>
      <c r="BJY395" s="1"/>
      <c r="BJZ395" s="1"/>
      <c r="BKA395" s="1"/>
      <c r="BKB395" s="1"/>
      <c r="BKC395" s="1"/>
      <c r="BKD395" s="1"/>
      <c r="BKE395" s="1"/>
      <c r="BKF395" s="1"/>
      <c r="BKG395" s="1"/>
      <c r="BKH395" s="1"/>
      <c r="BKI395" s="1"/>
      <c r="BKJ395" s="1"/>
      <c r="BKK395" s="1"/>
      <c r="BKL395" s="1"/>
      <c r="BKM395" s="1"/>
      <c r="BKN395" s="1"/>
      <c r="BKO395" s="1"/>
      <c r="BKP395" s="1"/>
      <c r="BKQ395" s="1"/>
      <c r="BKR395" s="1"/>
      <c r="BKS395" s="1"/>
      <c r="BKT395" s="1"/>
      <c r="BKU395" s="1"/>
      <c r="BKV395" s="1"/>
      <c r="BKW395" s="1"/>
      <c r="BKX395" s="1"/>
      <c r="BKY395" s="1"/>
      <c r="BKZ395" s="1"/>
      <c r="BLA395" s="1"/>
      <c r="BLB395" s="1"/>
      <c r="BLC395" s="1"/>
      <c r="BLD395" s="1"/>
      <c r="BLE395" s="1"/>
      <c r="BLF395" s="1"/>
      <c r="BLG395" s="1"/>
      <c r="BLH395" s="1"/>
      <c r="BLI395" s="1"/>
      <c r="BLJ395" s="1"/>
      <c r="BLK395" s="1"/>
      <c r="BLL395" s="1"/>
      <c r="BLM395" s="1"/>
      <c r="BLN395" s="1"/>
      <c r="BLO395" s="1"/>
      <c r="BLP395" s="1"/>
      <c r="BLQ395" s="1"/>
      <c r="BLR395" s="1"/>
      <c r="BLS395" s="1"/>
      <c r="BLT395" s="1"/>
      <c r="BLU395" s="1"/>
      <c r="BLV395" s="1"/>
      <c r="BLW395" s="1"/>
      <c r="BLX395" s="1"/>
      <c r="BLY395" s="1"/>
      <c r="BLZ395" s="1"/>
      <c r="BMA395" s="1"/>
      <c r="BMB395" s="1"/>
      <c r="BMC395" s="1"/>
      <c r="BMD395" s="1"/>
      <c r="BME395" s="1"/>
      <c r="BMF395" s="1"/>
      <c r="BMG395" s="1"/>
      <c r="BMH395" s="1"/>
      <c r="BMI395" s="1"/>
      <c r="BMJ395" s="1"/>
      <c r="BMK395" s="1"/>
      <c r="BML395" s="1"/>
      <c r="BMM395" s="1"/>
      <c r="BMN395" s="1"/>
      <c r="BMO395" s="1"/>
      <c r="BMP395" s="1"/>
      <c r="BMQ395" s="1"/>
      <c r="BMR395" s="1"/>
      <c r="BMS395" s="1"/>
      <c r="BMT395" s="1"/>
      <c r="BMU395" s="1"/>
      <c r="BMV395" s="1"/>
      <c r="BMW395" s="1"/>
      <c r="BMX395" s="1"/>
      <c r="BMY395" s="1"/>
      <c r="BMZ395" s="1"/>
      <c r="BNA395" s="1"/>
      <c r="BNB395" s="1"/>
      <c r="BNC395" s="1"/>
      <c r="BND395" s="1"/>
      <c r="BNE395" s="1"/>
      <c r="BNF395" s="1"/>
      <c r="BNG395" s="1"/>
      <c r="BNH395" s="1"/>
      <c r="BNI395" s="1"/>
      <c r="BNJ395" s="1"/>
      <c r="BNK395" s="1"/>
      <c r="BNL395" s="1"/>
      <c r="BNM395" s="1"/>
      <c r="BNN395" s="1"/>
      <c r="BNO395" s="1"/>
      <c r="BNP395" s="1"/>
      <c r="BNQ395" s="1"/>
      <c r="BNR395" s="1"/>
      <c r="BNS395" s="1"/>
      <c r="BNT395" s="1"/>
      <c r="BNU395" s="1"/>
      <c r="BNV395" s="1"/>
      <c r="BNW395" s="1"/>
      <c r="BNX395" s="1"/>
      <c r="BNY395" s="1"/>
      <c r="BNZ395" s="1"/>
      <c r="BOA395" s="1"/>
      <c r="BOB395" s="1"/>
      <c r="BOC395" s="1"/>
      <c r="BOD395" s="1"/>
      <c r="BOE395" s="1"/>
      <c r="BOF395" s="1"/>
      <c r="BOG395" s="1"/>
      <c r="BOH395" s="1"/>
      <c r="BOI395" s="1"/>
      <c r="BOJ395" s="1"/>
      <c r="BOK395" s="1"/>
      <c r="BOL395" s="1"/>
      <c r="BOM395" s="1"/>
      <c r="BON395" s="1"/>
      <c r="BOO395" s="1"/>
      <c r="BOP395" s="1"/>
      <c r="BOQ395" s="1"/>
      <c r="BOR395" s="1"/>
      <c r="BOS395" s="1"/>
      <c r="BOT395" s="1"/>
      <c r="BOU395" s="1"/>
      <c r="BOV395" s="1"/>
      <c r="BOW395" s="1"/>
      <c r="BOX395" s="1"/>
      <c r="BOY395" s="1"/>
      <c r="BOZ395" s="1"/>
      <c r="BPA395" s="1"/>
      <c r="BPB395" s="1"/>
      <c r="BPC395" s="1"/>
      <c r="BPD395" s="1"/>
      <c r="BPE395" s="1"/>
      <c r="BPF395" s="1"/>
      <c r="BPG395" s="1"/>
      <c r="BPH395" s="1"/>
      <c r="BPI395" s="1"/>
      <c r="BPJ395" s="1"/>
      <c r="BPK395" s="1"/>
      <c r="BPL395" s="1"/>
      <c r="BPM395" s="1"/>
      <c r="BPN395" s="1"/>
      <c r="BPO395" s="1"/>
      <c r="BPP395" s="1"/>
      <c r="BPQ395" s="1"/>
      <c r="BPR395" s="1"/>
      <c r="BPS395" s="1"/>
      <c r="BPT395" s="1"/>
      <c r="BPU395" s="1"/>
      <c r="BPV395" s="1"/>
      <c r="BPW395" s="1"/>
      <c r="BPX395" s="1"/>
      <c r="BPY395" s="1"/>
      <c r="BPZ395" s="1"/>
      <c r="BQA395" s="1"/>
      <c r="BQB395" s="1"/>
      <c r="BQC395" s="1"/>
      <c r="BQD395" s="1"/>
      <c r="BQE395" s="1"/>
      <c r="BQF395" s="1"/>
      <c r="BQG395" s="1"/>
      <c r="BQH395" s="1"/>
      <c r="BQI395" s="1"/>
      <c r="BQJ395" s="1"/>
      <c r="BQK395" s="1"/>
      <c r="BQL395" s="1"/>
      <c r="BQM395" s="1"/>
      <c r="BQN395" s="1"/>
      <c r="BQO395" s="1"/>
      <c r="BQP395" s="1"/>
      <c r="BQQ395" s="1"/>
      <c r="BQR395" s="1"/>
      <c r="BQS395" s="1"/>
      <c r="BQT395" s="1"/>
      <c r="BQU395" s="1"/>
      <c r="BQV395" s="1"/>
      <c r="BQW395" s="1"/>
      <c r="BQX395" s="1"/>
      <c r="BQY395" s="1"/>
      <c r="BQZ395" s="1"/>
      <c r="BRA395" s="1"/>
      <c r="BRB395" s="1"/>
      <c r="BRC395" s="1"/>
      <c r="BRD395" s="1"/>
      <c r="BRE395" s="1"/>
      <c r="BRF395" s="1"/>
      <c r="BRG395" s="1"/>
      <c r="BRH395" s="1"/>
      <c r="BRI395" s="1"/>
      <c r="BRJ395" s="1"/>
      <c r="BRK395" s="1"/>
      <c r="BRL395" s="1"/>
      <c r="BRM395" s="1"/>
      <c r="BRN395" s="1"/>
      <c r="BRO395" s="1"/>
      <c r="BRP395" s="1"/>
      <c r="BRQ395" s="1"/>
      <c r="BRR395" s="1"/>
      <c r="BRS395" s="1"/>
      <c r="BRT395" s="1"/>
      <c r="BRU395" s="1"/>
      <c r="BRV395" s="1"/>
      <c r="BRW395" s="1"/>
      <c r="BRX395" s="1"/>
      <c r="BRY395" s="1"/>
      <c r="BRZ395" s="1"/>
      <c r="BSA395" s="1"/>
      <c r="BSB395" s="1"/>
      <c r="BSC395" s="1"/>
      <c r="BSD395" s="1"/>
      <c r="BSE395" s="1"/>
      <c r="BSF395" s="1"/>
      <c r="BSG395" s="1"/>
      <c r="BSH395" s="1"/>
      <c r="BSI395" s="1"/>
      <c r="BSJ395" s="1"/>
      <c r="BSK395" s="1"/>
      <c r="BSL395" s="1"/>
      <c r="BSM395" s="1"/>
      <c r="BSN395" s="1"/>
      <c r="BSO395" s="1"/>
      <c r="BSP395" s="1"/>
      <c r="BSQ395" s="1"/>
      <c r="BSR395" s="1"/>
      <c r="BSS395" s="1"/>
      <c r="BST395" s="1"/>
      <c r="BSU395" s="1"/>
      <c r="BSV395" s="1"/>
      <c r="BSW395" s="1"/>
      <c r="BSX395" s="1"/>
      <c r="BSY395" s="1"/>
      <c r="BSZ395" s="1"/>
      <c r="BTA395" s="1"/>
      <c r="BTB395" s="1"/>
      <c r="BTC395" s="1"/>
      <c r="BTD395" s="1"/>
      <c r="BTE395" s="1"/>
      <c r="BTF395" s="1"/>
      <c r="BTG395" s="1"/>
      <c r="BTH395" s="1"/>
      <c r="BTI395" s="1"/>
      <c r="BTJ395" s="1"/>
      <c r="BTK395" s="1"/>
      <c r="BTL395" s="1"/>
      <c r="BTM395" s="1"/>
      <c r="BTN395" s="1"/>
      <c r="BTO395" s="1"/>
      <c r="BTP395" s="1"/>
      <c r="BTQ395" s="1"/>
      <c r="BTR395" s="1"/>
      <c r="BTS395" s="1"/>
      <c r="BTT395" s="1"/>
      <c r="BTU395" s="1"/>
      <c r="BTV395" s="1"/>
      <c r="BTW395" s="1"/>
      <c r="BTX395" s="1"/>
      <c r="BTY395" s="1"/>
      <c r="BTZ395" s="1"/>
      <c r="BUA395" s="1"/>
      <c r="BUB395" s="1"/>
      <c r="BUC395" s="1"/>
      <c r="BUD395" s="1"/>
      <c r="BUE395" s="1"/>
      <c r="BUF395" s="1"/>
      <c r="BUG395" s="1"/>
      <c r="BUH395" s="1"/>
      <c r="BUI395" s="1"/>
      <c r="BUJ395" s="1"/>
      <c r="BUK395" s="1"/>
      <c r="BUL395" s="1"/>
      <c r="BUM395" s="1"/>
      <c r="BUN395" s="1"/>
      <c r="BUO395" s="1"/>
      <c r="BUP395" s="1"/>
      <c r="BUQ395" s="1"/>
      <c r="BUR395" s="1"/>
      <c r="BUS395" s="1"/>
      <c r="BUT395" s="1"/>
      <c r="BUU395" s="1"/>
      <c r="BUV395" s="1"/>
      <c r="BUW395" s="1"/>
      <c r="BUX395" s="1"/>
      <c r="BUY395" s="1"/>
      <c r="BUZ395" s="1"/>
      <c r="BVA395" s="1"/>
      <c r="BVB395" s="1"/>
      <c r="BVC395" s="1"/>
      <c r="BVD395" s="1"/>
      <c r="BVE395" s="1"/>
      <c r="BVF395" s="1"/>
      <c r="BVG395" s="1"/>
      <c r="BVH395" s="1"/>
      <c r="BVI395" s="1"/>
      <c r="BVJ395" s="1"/>
      <c r="BVK395" s="1"/>
      <c r="BVL395" s="1"/>
      <c r="BVM395" s="1"/>
      <c r="BVN395" s="1"/>
      <c r="BVO395" s="1"/>
      <c r="BVP395" s="1"/>
      <c r="BVQ395" s="1"/>
      <c r="BVR395" s="1"/>
      <c r="BVS395" s="1"/>
      <c r="BVT395" s="1"/>
      <c r="BVU395" s="1"/>
      <c r="BVV395" s="1"/>
      <c r="BVW395" s="1"/>
      <c r="BVX395" s="1"/>
      <c r="BVY395" s="1"/>
      <c r="BVZ395" s="1"/>
      <c r="BWA395" s="1"/>
      <c r="BWB395" s="1"/>
      <c r="BWC395" s="1"/>
      <c r="BWD395" s="1"/>
      <c r="BWE395" s="1"/>
      <c r="BWF395" s="1"/>
      <c r="BWG395" s="1"/>
      <c r="BWH395" s="1"/>
      <c r="BWI395" s="1"/>
      <c r="BWJ395" s="1"/>
      <c r="BWK395" s="1"/>
      <c r="BWL395" s="1"/>
      <c r="BWM395" s="1"/>
      <c r="BWN395" s="1"/>
      <c r="BWO395" s="1"/>
      <c r="BWP395" s="1"/>
      <c r="BWQ395" s="1"/>
      <c r="BWR395" s="1"/>
      <c r="BWS395" s="1"/>
      <c r="BWT395" s="1"/>
      <c r="BWU395" s="1"/>
      <c r="BWV395" s="1"/>
      <c r="BWW395" s="1"/>
      <c r="BWX395" s="1"/>
      <c r="BWY395" s="1"/>
      <c r="BWZ395" s="1"/>
      <c r="BXA395" s="1"/>
      <c r="BXB395" s="1"/>
      <c r="BXC395" s="1"/>
      <c r="BXD395" s="1"/>
      <c r="BXE395" s="1"/>
      <c r="BXF395" s="1"/>
      <c r="BXG395" s="1"/>
      <c r="BXH395" s="1"/>
      <c r="BXI395" s="1"/>
      <c r="BXJ395" s="1"/>
      <c r="BXK395" s="1"/>
      <c r="BXL395" s="1"/>
      <c r="BXM395" s="1"/>
      <c r="BXN395" s="1"/>
      <c r="BXO395" s="1"/>
      <c r="BXP395" s="1"/>
      <c r="BXQ395" s="1"/>
      <c r="BXR395" s="1"/>
      <c r="BXS395" s="1"/>
      <c r="BXT395" s="1"/>
      <c r="BXU395" s="1"/>
      <c r="BXV395" s="1"/>
      <c r="BXW395" s="1"/>
      <c r="BXX395" s="1"/>
      <c r="BXY395" s="1"/>
      <c r="BXZ395" s="1"/>
      <c r="BYA395" s="1"/>
      <c r="BYB395" s="1"/>
      <c r="BYC395" s="1"/>
      <c r="BYD395" s="1"/>
      <c r="BYE395" s="1"/>
      <c r="BYF395" s="1"/>
      <c r="BYG395" s="1"/>
      <c r="BYH395" s="1"/>
      <c r="BYI395" s="1"/>
      <c r="BYJ395" s="1"/>
      <c r="BYK395" s="1"/>
      <c r="BYL395" s="1"/>
      <c r="BYM395" s="1"/>
      <c r="BYN395" s="1"/>
      <c r="BYO395" s="1"/>
      <c r="BYP395" s="1"/>
      <c r="BYQ395" s="1"/>
      <c r="BYR395" s="1"/>
      <c r="BYS395" s="1"/>
      <c r="BYT395" s="1"/>
      <c r="BYU395" s="1"/>
      <c r="BYV395" s="1"/>
      <c r="BYW395" s="1"/>
      <c r="BYX395" s="1"/>
      <c r="BYY395" s="1"/>
      <c r="BYZ395" s="1"/>
      <c r="BZA395" s="1"/>
      <c r="BZB395" s="1"/>
      <c r="BZC395" s="1"/>
      <c r="BZD395" s="1"/>
      <c r="BZE395" s="1"/>
      <c r="BZF395" s="1"/>
      <c r="BZG395" s="1"/>
      <c r="BZH395" s="1"/>
      <c r="BZI395" s="1"/>
      <c r="BZJ395" s="1"/>
      <c r="BZK395" s="1"/>
      <c r="BZL395" s="1"/>
      <c r="BZM395" s="1"/>
      <c r="BZN395" s="1"/>
      <c r="BZO395" s="1"/>
      <c r="BZP395" s="1"/>
      <c r="BZQ395" s="1"/>
      <c r="BZR395" s="1"/>
      <c r="BZS395" s="1"/>
      <c r="BZT395" s="1"/>
      <c r="BZU395" s="1"/>
      <c r="BZV395" s="1"/>
      <c r="BZW395" s="1"/>
      <c r="BZX395" s="1"/>
      <c r="BZY395" s="1"/>
      <c r="BZZ395" s="1"/>
      <c r="CAA395" s="1"/>
      <c r="CAB395" s="1"/>
      <c r="CAC395" s="1"/>
      <c r="CAD395" s="1"/>
      <c r="CAE395" s="1"/>
      <c r="CAF395" s="1"/>
      <c r="CAG395" s="1"/>
      <c r="CAH395" s="1"/>
      <c r="CAI395" s="1"/>
      <c r="CAJ395" s="1"/>
      <c r="CAK395" s="1"/>
      <c r="CAL395" s="1"/>
      <c r="CAM395" s="1"/>
      <c r="CAN395" s="1"/>
      <c r="CAO395" s="1"/>
      <c r="CAP395" s="1"/>
      <c r="CAQ395" s="1"/>
      <c r="CAR395" s="1"/>
      <c r="CAS395" s="1"/>
      <c r="CAT395" s="1"/>
      <c r="CAU395" s="1"/>
      <c r="CAV395" s="1"/>
      <c r="CAW395" s="1"/>
      <c r="CAX395" s="1"/>
      <c r="CAY395" s="1"/>
      <c r="CAZ395" s="1"/>
      <c r="CBA395" s="1"/>
      <c r="CBB395" s="1"/>
      <c r="CBC395" s="1"/>
      <c r="CBD395" s="1"/>
      <c r="CBE395" s="1"/>
      <c r="CBF395" s="1"/>
      <c r="CBG395" s="1"/>
      <c r="CBH395" s="1"/>
      <c r="CBI395" s="1"/>
      <c r="CBJ395" s="1"/>
      <c r="CBK395" s="1"/>
      <c r="CBL395" s="1"/>
      <c r="CBM395" s="1"/>
      <c r="CBN395" s="1"/>
      <c r="CBO395" s="1"/>
      <c r="CBP395" s="1"/>
      <c r="CBQ395" s="1"/>
      <c r="CBR395" s="1"/>
      <c r="CBS395" s="1"/>
      <c r="CBT395" s="1"/>
      <c r="CBU395" s="1"/>
      <c r="CBV395" s="1"/>
      <c r="CBW395" s="1"/>
      <c r="CBX395" s="1"/>
      <c r="CBY395" s="1"/>
      <c r="CBZ395" s="1"/>
      <c r="CCA395" s="1"/>
      <c r="CCB395" s="1"/>
      <c r="CCC395" s="1"/>
      <c r="CCD395" s="1"/>
      <c r="CCE395" s="1"/>
      <c r="CCF395" s="1"/>
      <c r="CCG395" s="1"/>
      <c r="CCH395" s="1"/>
      <c r="CCI395" s="1"/>
      <c r="CCJ395" s="1"/>
      <c r="CCK395" s="1"/>
      <c r="CCL395" s="1"/>
      <c r="CCM395" s="1"/>
      <c r="CCN395" s="1"/>
      <c r="CCO395" s="1"/>
      <c r="CCP395" s="1"/>
      <c r="CCQ395" s="1"/>
      <c r="CCR395" s="1"/>
      <c r="CCS395" s="1"/>
      <c r="CCT395" s="1"/>
      <c r="CCU395" s="1"/>
      <c r="CCV395" s="1"/>
      <c r="CCW395" s="1"/>
      <c r="CCX395" s="1"/>
      <c r="CCY395" s="1"/>
      <c r="CCZ395" s="1"/>
      <c r="CDA395" s="1"/>
      <c r="CDB395" s="1"/>
      <c r="CDC395" s="1"/>
      <c r="CDD395" s="1"/>
      <c r="CDE395" s="1"/>
      <c r="CDF395" s="1"/>
      <c r="CDG395" s="1"/>
      <c r="CDH395" s="1"/>
      <c r="CDI395" s="1"/>
      <c r="CDJ395" s="1"/>
      <c r="CDK395" s="1"/>
      <c r="CDL395" s="1"/>
      <c r="CDM395" s="1"/>
      <c r="CDN395" s="1"/>
      <c r="CDO395" s="1"/>
      <c r="CDP395" s="1"/>
      <c r="CDQ395" s="1"/>
      <c r="CDR395" s="1"/>
      <c r="CDS395" s="1"/>
      <c r="CDT395" s="1"/>
      <c r="CDU395" s="1"/>
      <c r="CDV395" s="1"/>
      <c r="CDW395" s="1"/>
      <c r="CDX395" s="1"/>
      <c r="CDY395" s="1"/>
      <c r="CDZ395" s="1"/>
      <c r="CEA395" s="1"/>
      <c r="CEB395" s="1"/>
      <c r="CEC395" s="1"/>
      <c r="CED395" s="1"/>
      <c r="CEE395" s="1"/>
      <c r="CEF395" s="1"/>
      <c r="CEG395" s="1"/>
      <c r="CEH395" s="1"/>
      <c r="CEI395" s="1"/>
      <c r="CEJ395" s="1"/>
      <c r="CEK395" s="1"/>
      <c r="CEL395" s="1"/>
      <c r="CEM395" s="1"/>
      <c r="CEN395" s="1"/>
      <c r="CEO395" s="1"/>
      <c r="CEP395" s="1"/>
      <c r="CEQ395" s="1"/>
      <c r="CER395" s="1"/>
      <c r="CES395" s="1"/>
      <c r="CET395" s="1"/>
      <c r="CEU395" s="1"/>
      <c r="CEV395" s="1"/>
      <c r="CEW395" s="1"/>
      <c r="CEX395" s="1"/>
      <c r="CEY395" s="1"/>
      <c r="CEZ395" s="1"/>
      <c r="CFA395" s="1"/>
      <c r="CFB395" s="1"/>
      <c r="CFC395" s="1"/>
      <c r="CFD395" s="1"/>
      <c r="CFE395" s="1"/>
      <c r="CFF395" s="1"/>
      <c r="CFG395" s="1"/>
      <c r="CFH395" s="1"/>
      <c r="CFI395" s="1"/>
      <c r="CFJ395" s="1"/>
      <c r="CFK395" s="1"/>
      <c r="CFL395" s="1"/>
      <c r="CFM395" s="1"/>
      <c r="CFN395" s="1"/>
      <c r="CFO395" s="1"/>
      <c r="CFP395" s="1"/>
      <c r="CFQ395" s="1"/>
      <c r="CFR395" s="1"/>
      <c r="CFS395" s="1"/>
      <c r="CFT395" s="1"/>
      <c r="CFU395" s="1"/>
      <c r="CFV395" s="1"/>
      <c r="CFW395" s="1"/>
      <c r="CFX395" s="1"/>
      <c r="CFY395" s="1"/>
      <c r="CFZ395" s="1"/>
      <c r="CGA395" s="1"/>
      <c r="CGB395" s="1"/>
      <c r="CGC395" s="1"/>
      <c r="CGD395" s="1"/>
      <c r="CGE395" s="1"/>
      <c r="CGF395" s="1"/>
      <c r="CGG395" s="1"/>
      <c r="CGH395" s="1"/>
      <c r="CGI395" s="1"/>
      <c r="CGJ395" s="1"/>
      <c r="CGK395" s="1"/>
      <c r="CGL395" s="1"/>
      <c r="CGM395" s="1"/>
      <c r="CGN395" s="1"/>
      <c r="CGO395" s="1"/>
      <c r="CGP395" s="1"/>
      <c r="CGQ395" s="1"/>
      <c r="CGR395" s="1"/>
      <c r="CGS395" s="1"/>
      <c r="CGT395" s="1"/>
      <c r="CGU395" s="1"/>
      <c r="CGV395" s="1"/>
      <c r="CGW395" s="1"/>
      <c r="CGX395" s="1"/>
      <c r="CGY395" s="1"/>
      <c r="CGZ395" s="1"/>
      <c r="CHA395" s="1"/>
      <c r="CHB395" s="1"/>
      <c r="CHC395" s="1"/>
      <c r="CHD395" s="1"/>
      <c r="CHE395" s="1"/>
      <c r="CHF395" s="1"/>
      <c r="CHG395" s="1"/>
      <c r="CHH395" s="1"/>
      <c r="CHI395" s="1"/>
      <c r="CHJ395" s="1"/>
      <c r="CHK395" s="1"/>
      <c r="CHL395" s="1"/>
      <c r="CHM395" s="1"/>
      <c r="CHN395" s="1"/>
      <c r="CHO395" s="1"/>
      <c r="CHP395" s="1"/>
      <c r="CHQ395" s="1"/>
      <c r="CHR395" s="1"/>
      <c r="CHS395" s="1"/>
      <c r="CHT395" s="1"/>
      <c r="CHU395" s="1"/>
      <c r="CHV395" s="1"/>
      <c r="CHW395" s="1"/>
      <c r="CHX395" s="1"/>
      <c r="CHY395" s="1"/>
      <c r="CHZ395" s="1"/>
      <c r="CIA395" s="1"/>
      <c r="CIB395" s="1"/>
      <c r="CIC395" s="1"/>
      <c r="CID395" s="1"/>
      <c r="CIE395" s="1"/>
      <c r="CIF395" s="1"/>
      <c r="CIG395" s="1"/>
      <c r="CIH395" s="1"/>
      <c r="CII395" s="1"/>
      <c r="CIJ395" s="1"/>
      <c r="CIK395" s="1"/>
      <c r="CIL395" s="1"/>
      <c r="CIM395" s="1"/>
      <c r="CIN395" s="1"/>
      <c r="CIO395" s="1"/>
      <c r="CIP395" s="1"/>
      <c r="CIQ395" s="1"/>
      <c r="CIR395" s="1"/>
      <c r="CIS395" s="1"/>
      <c r="CIT395" s="1"/>
      <c r="CIU395" s="1"/>
      <c r="CIV395" s="1"/>
      <c r="CIW395" s="1"/>
      <c r="CIX395" s="1"/>
      <c r="CIY395" s="1"/>
      <c r="CIZ395" s="1"/>
      <c r="CJA395" s="1"/>
      <c r="CJB395" s="1"/>
      <c r="CJC395" s="1"/>
      <c r="CJD395" s="1"/>
      <c r="CJE395" s="1"/>
      <c r="CJF395" s="1"/>
      <c r="CJG395" s="1"/>
      <c r="CJH395" s="1"/>
      <c r="CJI395" s="1"/>
      <c r="CJJ395" s="1"/>
      <c r="CJK395" s="1"/>
      <c r="CJL395" s="1"/>
      <c r="CJM395" s="1"/>
      <c r="CJN395" s="1"/>
      <c r="CJO395" s="1"/>
      <c r="CJP395" s="1"/>
      <c r="CJQ395" s="1"/>
      <c r="CJR395" s="1"/>
      <c r="CJS395" s="1"/>
      <c r="CJT395" s="1"/>
      <c r="CJU395" s="1"/>
      <c r="CJV395" s="1"/>
      <c r="CJW395" s="1"/>
      <c r="CJX395" s="1"/>
      <c r="CJY395" s="1"/>
      <c r="CJZ395" s="1"/>
      <c r="CKA395" s="1"/>
      <c r="CKB395" s="1"/>
      <c r="CKC395" s="1"/>
      <c r="CKD395" s="1"/>
      <c r="CKE395" s="1"/>
      <c r="CKF395" s="1"/>
      <c r="CKG395" s="1"/>
      <c r="CKH395" s="1"/>
      <c r="CKI395" s="1"/>
      <c r="CKJ395" s="1"/>
      <c r="CKK395" s="1"/>
      <c r="CKL395" s="1"/>
      <c r="CKM395" s="1"/>
      <c r="CKN395" s="1"/>
      <c r="CKO395" s="1"/>
      <c r="CKP395" s="1"/>
      <c r="CKQ395" s="1"/>
      <c r="CKR395" s="1"/>
      <c r="CKS395" s="1"/>
      <c r="CKT395" s="1"/>
      <c r="CKU395" s="1"/>
      <c r="CKV395" s="1"/>
      <c r="CKW395" s="1"/>
      <c r="CKX395" s="1"/>
      <c r="CKY395" s="1"/>
      <c r="CKZ395" s="1"/>
      <c r="CLA395" s="1"/>
      <c r="CLB395" s="1"/>
      <c r="CLC395" s="1"/>
      <c r="CLD395" s="1"/>
      <c r="CLE395" s="1"/>
      <c r="CLF395" s="1"/>
      <c r="CLG395" s="1"/>
      <c r="CLH395" s="1"/>
      <c r="CLI395" s="1"/>
      <c r="CLJ395" s="1"/>
      <c r="CLK395" s="1"/>
      <c r="CLL395" s="1"/>
      <c r="CLM395" s="1"/>
      <c r="CLN395" s="1"/>
      <c r="CLO395" s="1"/>
      <c r="CLP395" s="1"/>
      <c r="CLQ395" s="1"/>
      <c r="CLR395" s="1"/>
      <c r="CLS395" s="1"/>
      <c r="CLT395" s="1"/>
      <c r="CLU395" s="1"/>
      <c r="CLV395" s="1"/>
      <c r="CLW395" s="1"/>
      <c r="CLX395" s="1"/>
      <c r="CLY395" s="1"/>
      <c r="CLZ395" s="1"/>
      <c r="CMA395" s="1"/>
      <c r="CMB395" s="1"/>
      <c r="CMC395" s="1"/>
      <c r="CMD395" s="1"/>
      <c r="CME395" s="1"/>
      <c r="CMF395" s="1"/>
      <c r="CMG395" s="1"/>
      <c r="CMH395" s="1"/>
      <c r="CMI395" s="1"/>
      <c r="CMJ395" s="1"/>
      <c r="CMK395" s="1"/>
      <c r="CML395" s="1"/>
      <c r="CMM395" s="1"/>
      <c r="CMN395" s="1"/>
      <c r="CMO395" s="1"/>
      <c r="CMP395" s="1"/>
      <c r="CMQ395" s="1"/>
      <c r="CMR395" s="1"/>
      <c r="CMS395" s="1"/>
      <c r="CMT395" s="1"/>
      <c r="CMU395" s="1"/>
      <c r="CMV395" s="1"/>
      <c r="CMW395" s="1"/>
      <c r="CMX395" s="1"/>
      <c r="CMY395" s="1"/>
      <c r="CMZ395" s="1"/>
      <c r="CNA395" s="1"/>
      <c r="CNB395" s="1"/>
      <c r="CNC395" s="1"/>
      <c r="CND395" s="1"/>
      <c r="CNE395" s="1"/>
      <c r="CNF395" s="1"/>
      <c r="CNG395" s="1"/>
      <c r="CNH395" s="1"/>
      <c r="CNI395" s="1"/>
      <c r="CNJ395" s="1"/>
      <c r="CNK395" s="1"/>
      <c r="CNL395" s="1"/>
      <c r="CNM395" s="1"/>
      <c r="CNN395" s="1"/>
      <c r="CNO395" s="1"/>
      <c r="CNP395" s="1"/>
      <c r="CNQ395" s="1"/>
      <c r="CNR395" s="1"/>
      <c r="CNS395" s="1"/>
      <c r="CNT395" s="1"/>
      <c r="CNU395" s="1"/>
      <c r="CNV395" s="1"/>
      <c r="CNW395" s="1"/>
      <c r="CNX395" s="1"/>
      <c r="CNY395" s="1"/>
      <c r="CNZ395" s="1"/>
      <c r="COA395" s="1"/>
      <c r="COB395" s="1"/>
      <c r="COC395" s="1"/>
      <c r="COD395" s="1"/>
      <c r="COE395" s="1"/>
      <c r="COF395" s="1"/>
      <c r="COG395" s="1"/>
      <c r="COH395" s="1"/>
      <c r="COI395" s="1"/>
      <c r="COJ395" s="1"/>
      <c r="COK395" s="1"/>
      <c r="COL395" s="1"/>
      <c r="COM395" s="1"/>
      <c r="CON395" s="1"/>
      <c r="COO395" s="1"/>
      <c r="COP395" s="1"/>
      <c r="COQ395" s="1"/>
      <c r="COR395" s="1"/>
      <c r="COS395" s="1"/>
      <c r="COT395" s="1"/>
      <c r="COU395" s="1"/>
      <c r="COV395" s="1"/>
      <c r="COW395" s="1"/>
      <c r="COX395" s="1"/>
      <c r="COY395" s="1"/>
      <c r="COZ395" s="1"/>
      <c r="CPA395" s="1"/>
      <c r="CPB395" s="1"/>
      <c r="CPC395" s="1"/>
      <c r="CPD395" s="1"/>
      <c r="CPE395" s="1"/>
      <c r="CPF395" s="1"/>
      <c r="CPG395" s="1"/>
      <c r="CPH395" s="1"/>
      <c r="CPI395" s="1"/>
      <c r="CPJ395" s="1"/>
      <c r="CPK395" s="1"/>
      <c r="CPL395" s="1"/>
      <c r="CPM395" s="1"/>
      <c r="CPN395" s="1"/>
      <c r="CPO395" s="1"/>
      <c r="CPP395" s="1"/>
      <c r="CPQ395" s="1"/>
      <c r="CPR395" s="1"/>
      <c r="CPS395" s="1"/>
      <c r="CPT395" s="1"/>
      <c r="CPU395" s="1"/>
      <c r="CPV395" s="1"/>
      <c r="CPW395" s="1"/>
      <c r="CPX395" s="1"/>
      <c r="CPY395" s="1"/>
      <c r="CPZ395" s="1"/>
      <c r="CQA395" s="1"/>
      <c r="CQB395" s="1"/>
      <c r="CQC395" s="1"/>
      <c r="CQD395" s="1"/>
      <c r="CQE395" s="1"/>
      <c r="CQF395" s="1"/>
      <c r="CQG395" s="1"/>
      <c r="CQH395" s="1"/>
      <c r="CQI395" s="1"/>
      <c r="CQJ395" s="1"/>
      <c r="CQK395" s="1"/>
      <c r="CQL395" s="1"/>
      <c r="CQM395" s="1"/>
      <c r="CQN395" s="1"/>
      <c r="CQO395" s="1"/>
      <c r="CQP395" s="1"/>
      <c r="CQQ395" s="1"/>
      <c r="CQR395" s="1"/>
      <c r="CQS395" s="1"/>
      <c r="CQT395" s="1"/>
      <c r="CQU395" s="1"/>
      <c r="CQV395" s="1"/>
      <c r="CQW395" s="1"/>
      <c r="CQX395" s="1"/>
      <c r="CQY395" s="1"/>
      <c r="CQZ395" s="1"/>
      <c r="CRA395" s="1"/>
      <c r="CRB395" s="1"/>
      <c r="CRC395" s="1"/>
      <c r="CRD395" s="1"/>
      <c r="CRE395" s="1"/>
      <c r="CRF395" s="1"/>
      <c r="CRG395" s="1"/>
      <c r="CRH395" s="1"/>
      <c r="CRI395" s="1"/>
      <c r="CRJ395" s="1"/>
      <c r="CRK395" s="1"/>
      <c r="CRL395" s="1"/>
      <c r="CRM395" s="1"/>
      <c r="CRN395" s="1"/>
      <c r="CRO395" s="1"/>
      <c r="CRP395" s="1"/>
      <c r="CRQ395" s="1"/>
      <c r="CRR395" s="1"/>
      <c r="CRS395" s="1"/>
      <c r="CRT395" s="1"/>
      <c r="CRU395" s="1"/>
      <c r="CRV395" s="1"/>
      <c r="CRW395" s="1"/>
      <c r="CRX395" s="1"/>
      <c r="CRY395" s="1"/>
      <c r="CRZ395" s="1"/>
      <c r="CSA395" s="1"/>
      <c r="CSB395" s="1"/>
      <c r="CSC395" s="1"/>
      <c r="CSD395" s="1"/>
      <c r="CSE395" s="1"/>
      <c r="CSF395" s="1"/>
      <c r="CSG395" s="1"/>
      <c r="CSH395" s="1"/>
      <c r="CSI395" s="1"/>
      <c r="CSJ395" s="1"/>
      <c r="CSK395" s="1"/>
      <c r="CSL395" s="1"/>
      <c r="CSM395" s="1"/>
      <c r="CSN395" s="1"/>
      <c r="CSO395" s="1"/>
      <c r="CSP395" s="1"/>
      <c r="CSQ395" s="1"/>
      <c r="CSR395" s="1"/>
      <c r="CSS395" s="1"/>
      <c r="CST395" s="1"/>
      <c r="CSU395" s="1"/>
      <c r="CSV395" s="1"/>
      <c r="CSW395" s="1"/>
      <c r="CSX395" s="1"/>
      <c r="CSY395" s="1"/>
      <c r="CSZ395" s="1"/>
      <c r="CTA395" s="1"/>
      <c r="CTB395" s="1"/>
      <c r="CTC395" s="1"/>
      <c r="CTD395" s="1"/>
      <c r="CTE395" s="1"/>
      <c r="CTF395" s="1"/>
      <c r="CTG395" s="1"/>
      <c r="CTH395" s="1"/>
      <c r="CTI395" s="1"/>
      <c r="CTJ395" s="1"/>
      <c r="CTK395" s="1"/>
      <c r="CTL395" s="1"/>
      <c r="CTM395" s="1"/>
      <c r="CTN395" s="1"/>
      <c r="CTO395" s="1"/>
      <c r="CTP395" s="1"/>
      <c r="CTQ395" s="1"/>
      <c r="CTR395" s="1"/>
      <c r="CTS395" s="1"/>
      <c r="CTT395" s="1"/>
      <c r="CTU395" s="1"/>
      <c r="CTV395" s="1"/>
      <c r="CTW395" s="1"/>
      <c r="CTX395" s="1"/>
      <c r="CTY395" s="1"/>
      <c r="CTZ395" s="1"/>
      <c r="CUA395" s="1"/>
      <c r="CUB395" s="1"/>
      <c r="CUC395" s="1"/>
      <c r="CUD395" s="1"/>
      <c r="CUE395" s="1"/>
      <c r="CUF395" s="1"/>
      <c r="CUG395" s="1"/>
      <c r="CUH395" s="1"/>
      <c r="CUI395" s="1"/>
      <c r="CUJ395" s="1"/>
      <c r="CUK395" s="1"/>
      <c r="CUL395" s="1"/>
      <c r="CUM395" s="1"/>
      <c r="CUN395" s="1"/>
      <c r="CUO395" s="1"/>
      <c r="CUP395" s="1"/>
      <c r="CUQ395" s="1"/>
      <c r="CUR395" s="1"/>
      <c r="CUS395" s="1"/>
      <c r="CUT395" s="1"/>
      <c r="CUU395" s="1"/>
      <c r="CUV395" s="1"/>
      <c r="CUW395" s="1"/>
      <c r="CUX395" s="1"/>
      <c r="CUY395" s="1"/>
      <c r="CUZ395" s="1"/>
      <c r="CVA395" s="1"/>
      <c r="CVB395" s="1"/>
      <c r="CVC395" s="1"/>
      <c r="CVD395" s="1"/>
      <c r="CVE395" s="1"/>
      <c r="CVF395" s="1"/>
      <c r="CVG395" s="1"/>
      <c r="CVH395" s="1"/>
      <c r="CVI395" s="1"/>
      <c r="CVJ395" s="1"/>
      <c r="CVK395" s="1"/>
      <c r="CVL395" s="1"/>
      <c r="CVM395" s="1"/>
      <c r="CVN395" s="1"/>
      <c r="CVO395" s="1"/>
      <c r="CVP395" s="1"/>
      <c r="CVQ395" s="1"/>
      <c r="CVR395" s="1"/>
      <c r="CVS395" s="1"/>
      <c r="CVT395" s="1"/>
      <c r="CVU395" s="1"/>
      <c r="CVV395" s="1"/>
      <c r="CVW395" s="1"/>
      <c r="CVX395" s="1"/>
      <c r="CVY395" s="1"/>
      <c r="CVZ395" s="1"/>
      <c r="CWA395" s="1"/>
      <c r="CWB395" s="1"/>
      <c r="CWC395" s="1"/>
      <c r="CWD395" s="1"/>
      <c r="CWE395" s="1"/>
      <c r="CWF395" s="1"/>
      <c r="CWG395" s="1"/>
      <c r="CWH395" s="1"/>
      <c r="CWI395" s="1"/>
      <c r="CWJ395" s="1"/>
      <c r="CWK395" s="1"/>
      <c r="CWL395" s="1"/>
      <c r="CWM395" s="1"/>
      <c r="CWN395" s="1"/>
      <c r="CWO395" s="1"/>
      <c r="CWP395" s="1"/>
      <c r="CWQ395" s="1"/>
      <c r="CWR395" s="1"/>
      <c r="CWS395" s="1"/>
      <c r="CWT395" s="1"/>
      <c r="CWU395" s="1"/>
      <c r="CWV395" s="1"/>
      <c r="CWW395" s="1"/>
      <c r="CWX395" s="1"/>
      <c r="CWY395" s="1"/>
      <c r="CWZ395" s="1"/>
      <c r="CXA395" s="1"/>
      <c r="CXB395" s="1"/>
      <c r="CXC395" s="1"/>
      <c r="CXD395" s="1"/>
      <c r="CXE395" s="1"/>
      <c r="CXF395" s="1"/>
      <c r="CXG395" s="1"/>
      <c r="CXH395" s="1"/>
      <c r="CXI395" s="1"/>
      <c r="CXJ395" s="1"/>
      <c r="CXK395" s="1"/>
      <c r="CXL395" s="1"/>
      <c r="CXM395" s="1"/>
      <c r="CXN395" s="1"/>
      <c r="CXO395" s="1"/>
      <c r="CXP395" s="1"/>
      <c r="CXQ395" s="1"/>
      <c r="CXR395" s="1"/>
      <c r="CXS395" s="1"/>
      <c r="CXT395" s="1"/>
      <c r="CXU395" s="1"/>
      <c r="CXV395" s="1"/>
      <c r="CXW395" s="1"/>
      <c r="CXX395" s="1"/>
      <c r="CXY395" s="1"/>
      <c r="CXZ395" s="1"/>
      <c r="CYA395" s="1"/>
      <c r="CYB395" s="1"/>
      <c r="CYC395" s="1"/>
      <c r="CYD395" s="1"/>
      <c r="CYE395" s="1"/>
      <c r="CYF395" s="1"/>
      <c r="CYG395" s="1"/>
      <c r="CYH395" s="1"/>
      <c r="CYI395" s="1"/>
      <c r="CYJ395" s="1"/>
      <c r="CYK395" s="1"/>
      <c r="CYL395" s="1"/>
      <c r="CYM395" s="1"/>
      <c r="CYN395" s="1"/>
      <c r="CYO395" s="1"/>
      <c r="CYP395" s="1"/>
      <c r="CYQ395" s="1"/>
      <c r="CYR395" s="1"/>
      <c r="CYS395" s="1"/>
      <c r="CYT395" s="1"/>
      <c r="CYU395" s="1"/>
      <c r="CYV395" s="1"/>
      <c r="CYW395" s="1"/>
      <c r="CYX395" s="1"/>
      <c r="CYY395" s="1"/>
      <c r="CYZ395" s="1"/>
      <c r="CZA395" s="1"/>
      <c r="CZB395" s="1"/>
      <c r="CZC395" s="1"/>
      <c r="CZD395" s="1"/>
      <c r="CZE395" s="1"/>
      <c r="CZF395" s="1"/>
      <c r="CZG395" s="1"/>
      <c r="CZH395" s="1"/>
      <c r="CZI395" s="1"/>
      <c r="CZJ395" s="1"/>
      <c r="CZK395" s="1"/>
      <c r="CZL395" s="1"/>
      <c r="CZM395" s="1"/>
      <c r="CZN395" s="1"/>
      <c r="CZO395" s="1"/>
      <c r="CZP395" s="1"/>
      <c r="CZQ395" s="1"/>
      <c r="CZR395" s="1"/>
      <c r="CZS395" s="1"/>
      <c r="CZT395" s="1"/>
      <c r="CZU395" s="1"/>
      <c r="CZV395" s="1"/>
      <c r="CZW395" s="1"/>
      <c r="CZX395" s="1"/>
      <c r="CZY395" s="1"/>
      <c r="CZZ395" s="1"/>
      <c r="DAA395" s="1"/>
      <c r="DAB395" s="1"/>
      <c r="DAC395" s="1"/>
      <c r="DAD395" s="1"/>
      <c r="DAE395" s="1"/>
      <c r="DAF395" s="1"/>
      <c r="DAG395" s="1"/>
      <c r="DAH395" s="1"/>
      <c r="DAI395" s="1"/>
      <c r="DAJ395" s="1"/>
      <c r="DAK395" s="1"/>
      <c r="DAL395" s="1"/>
      <c r="DAM395" s="1"/>
      <c r="DAN395" s="1"/>
      <c r="DAO395" s="1"/>
      <c r="DAP395" s="1"/>
      <c r="DAQ395" s="1"/>
      <c r="DAR395" s="1"/>
      <c r="DAS395" s="1"/>
      <c r="DAT395" s="1"/>
      <c r="DAU395" s="1"/>
      <c r="DAV395" s="1"/>
      <c r="DAW395" s="1"/>
      <c r="DAX395" s="1"/>
      <c r="DAY395" s="1"/>
      <c r="DAZ395" s="1"/>
      <c r="DBA395" s="1"/>
      <c r="DBB395" s="1"/>
      <c r="DBC395" s="1"/>
      <c r="DBD395" s="1"/>
      <c r="DBE395" s="1"/>
      <c r="DBF395" s="1"/>
      <c r="DBG395" s="1"/>
      <c r="DBH395" s="1"/>
      <c r="DBI395" s="1"/>
      <c r="DBJ395" s="1"/>
      <c r="DBK395" s="1"/>
      <c r="DBL395" s="1"/>
      <c r="DBM395" s="1"/>
      <c r="DBN395" s="1"/>
      <c r="DBO395" s="1"/>
      <c r="DBP395" s="1"/>
      <c r="DBQ395" s="1"/>
      <c r="DBR395" s="1"/>
      <c r="DBS395" s="1"/>
      <c r="DBT395" s="1"/>
      <c r="DBU395" s="1"/>
      <c r="DBV395" s="1"/>
      <c r="DBW395" s="1"/>
      <c r="DBX395" s="1"/>
      <c r="DBY395" s="1"/>
      <c r="DBZ395" s="1"/>
      <c r="DCA395" s="1"/>
      <c r="DCB395" s="1"/>
      <c r="DCC395" s="1"/>
      <c r="DCD395" s="1"/>
      <c r="DCE395" s="1"/>
      <c r="DCF395" s="1"/>
      <c r="DCG395" s="1"/>
      <c r="DCH395" s="1"/>
      <c r="DCI395" s="1"/>
      <c r="DCJ395" s="1"/>
      <c r="DCK395" s="1"/>
      <c r="DCL395" s="1"/>
      <c r="DCM395" s="1"/>
      <c r="DCN395" s="1"/>
      <c r="DCO395" s="1"/>
      <c r="DCP395" s="1"/>
      <c r="DCQ395" s="1"/>
      <c r="DCR395" s="1"/>
      <c r="DCS395" s="1"/>
      <c r="DCT395" s="1"/>
      <c r="DCU395" s="1"/>
      <c r="DCV395" s="1"/>
      <c r="DCW395" s="1"/>
      <c r="DCX395" s="1"/>
      <c r="DCY395" s="1"/>
      <c r="DCZ395" s="1"/>
      <c r="DDA395" s="1"/>
      <c r="DDB395" s="1"/>
      <c r="DDC395" s="1"/>
      <c r="DDD395" s="1"/>
      <c r="DDE395" s="1"/>
      <c r="DDF395" s="1"/>
      <c r="DDG395" s="1"/>
      <c r="DDH395" s="1"/>
      <c r="DDI395" s="1"/>
      <c r="DDJ395" s="1"/>
      <c r="DDK395" s="1"/>
      <c r="DDL395" s="1"/>
      <c r="DDM395" s="1"/>
      <c r="DDN395" s="1"/>
      <c r="DDO395" s="1"/>
      <c r="DDP395" s="1"/>
      <c r="DDQ395" s="1"/>
      <c r="DDR395" s="1"/>
      <c r="DDS395" s="1"/>
      <c r="DDT395" s="1"/>
      <c r="DDU395" s="1"/>
      <c r="DDV395" s="1"/>
      <c r="DDW395" s="1"/>
      <c r="DDX395" s="1"/>
      <c r="DDY395" s="1"/>
      <c r="DDZ395" s="1"/>
      <c r="DEA395" s="1"/>
      <c r="DEB395" s="1"/>
      <c r="DEC395" s="1"/>
      <c r="DED395" s="1"/>
      <c r="DEE395" s="1"/>
      <c r="DEF395" s="1"/>
      <c r="DEG395" s="1"/>
      <c r="DEH395" s="1"/>
      <c r="DEI395" s="1"/>
      <c r="DEJ395" s="1"/>
      <c r="DEK395" s="1"/>
      <c r="DEL395" s="1"/>
      <c r="DEM395" s="1"/>
      <c r="DEN395" s="1"/>
      <c r="DEO395" s="1"/>
      <c r="DEP395" s="1"/>
      <c r="DEQ395" s="1"/>
      <c r="DER395" s="1"/>
      <c r="DES395" s="1"/>
      <c r="DET395" s="1"/>
      <c r="DEU395" s="1"/>
      <c r="DEV395" s="1"/>
      <c r="DEW395" s="1"/>
      <c r="DEX395" s="1"/>
      <c r="DEY395" s="1"/>
      <c r="DEZ395" s="1"/>
      <c r="DFA395" s="1"/>
      <c r="DFB395" s="1"/>
      <c r="DFC395" s="1"/>
      <c r="DFD395" s="1"/>
      <c r="DFE395" s="1"/>
      <c r="DFF395" s="1"/>
      <c r="DFG395" s="1"/>
      <c r="DFH395" s="1"/>
      <c r="DFI395" s="1"/>
      <c r="DFJ395" s="1"/>
      <c r="DFK395" s="1"/>
      <c r="DFL395" s="1"/>
      <c r="DFM395" s="1"/>
      <c r="DFN395" s="1"/>
      <c r="DFO395" s="1"/>
      <c r="DFP395" s="1"/>
      <c r="DFQ395" s="1"/>
      <c r="DFR395" s="1"/>
      <c r="DFS395" s="1"/>
      <c r="DFT395" s="1"/>
      <c r="DFU395" s="1"/>
      <c r="DFV395" s="1"/>
      <c r="DFW395" s="1"/>
      <c r="DFX395" s="1"/>
      <c r="DFY395" s="1"/>
      <c r="DFZ395" s="1"/>
      <c r="DGA395" s="1"/>
      <c r="DGB395" s="1"/>
      <c r="DGC395" s="1"/>
      <c r="DGD395" s="1"/>
      <c r="DGE395" s="1"/>
      <c r="DGF395" s="1"/>
      <c r="DGG395" s="1"/>
      <c r="DGH395" s="1"/>
      <c r="DGI395" s="1"/>
      <c r="DGJ395" s="1"/>
      <c r="DGK395" s="1"/>
      <c r="DGL395" s="1"/>
      <c r="DGM395" s="1"/>
      <c r="DGN395" s="1"/>
      <c r="DGO395" s="1"/>
      <c r="DGP395" s="1"/>
      <c r="DGQ395" s="1"/>
      <c r="DGR395" s="1"/>
      <c r="DGS395" s="1"/>
      <c r="DGT395" s="1"/>
      <c r="DGU395" s="1"/>
      <c r="DGV395" s="1"/>
      <c r="DGW395" s="1"/>
      <c r="DGX395" s="1"/>
      <c r="DGY395" s="1"/>
      <c r="DGZ395" s="1"/>
      <c r="DHA395" s="1"/>
      <c r="DHB395" s="1"/>
      <c r="DHC395" s="1"/>
      <c r="DHD395" s="1"/>
      <c r="DHE395" s="1"/>
      <c r="DHF395" s="1"/>
      <c r="DHG395" s="1"/>
      <c r="DHH395" s="1"/>
      <c r="DHI395" s="1"/>
      <c r="DHJ395" s="1"/>
      <c r="DHK395" s="1"/>
      <c r="DHL395" s="1"/>
      <c r="DHM395" s="1"/>
      <c r="DHN395" s="1"/>
      <c r="DHO395" s="1"/>
      <c r="DHP395" s="1"/>
      <c r="DHQ395" s="1"/>
      <c r="DHR395" s="1"/>
      <c r="DHS395" s="1"/>
      <c r="DHT395" s="1"/>
      <c r="DHU395" s="1"/>
      <c r="DHV395" s="1"/>
      <c r="DHW395" s="1"/>
      <c r="DHX395" s="1"/>
      <c r="DHY395" s="1"/>
      <c r="DHZ395" s="1"/>
      <c r="DIA395" s="1"/>
      <c r="DIB395" s="1"/>
      <c r="DIC395" s="1"/>
      <c r="DID395" s="1"/>
      <c r="DIE395" s="1"/>
      <c r="DIF395" s="1"/>
      <c r="DIG395" s="1"/>
      <c r="DIH395" s="1"/>
      <c r="DII395" s="1"/>
      <c r="DIJ395" s="1"/>
      <c r="DIK395" s="1"/>
      <c r="DIL395" s="1"/>
      <c r="DIM395" s="1"/>
      <c r="DIN395" s="1"/>
      <c r="DIO395" s="1"/>
      <c r="DIP395" s="1"/>
      <c r="DIQ395" s="1"/>
      <c r="DIR395" s="1"/>
      <c r="DIS395" s="1"/>
      <c r="DIT395" s="1"/>
      <c r="DIU395" s="1"/>
      <c r="DIV395" s="1"/>
      <c r="DIW395" s="1"/>
      <c r="DIX395" s="1"/>
      <c r="DIY395" s="1"/>
      <c r="DIZ395" s="1"/>
      <c r="DJA395" s="1"/>
      <c r="DJB395" s="1"/>
      <c r="DJC395" s="1"/>
      <c r="DJD395" s="1"/>
      <c r="DJE395" s="1"/>
      <c r="DJF395" s="1"/>
      <c r="DJG395" s="1"/>
      <c r="DJH395" s="1"/>
      <c r="DJI395" s="1"/>
      <c r="DJJ395" s="1"/>
      <c r="DJK395" s="1"/>
      <c r="DJL395" s="1"/>
      <c r="DJM395" s="1"/>
      <c r="DJN395" s="1"/>
      <c r="DJO395" s="1"/>
      <c r="DJP395" s="1"/>
      <c r="DJQ395" s="1"/>
      <c r="DJR395" s="1"/>
      <c r="DJS395" s="1"/>
      <c r="DJT395" s="1"/>
      <c r="DJU395" s="1"/>
      <c r="DJV395" s="1"/>
      <c r="DJW395" s="1"/>
      <c r="DJX395" s="1"/>
      <c r="DJY395" s="1"/>
      <c r="DJZ395" s="1"/>
      <c r="DKA395" s="1"/>
      <c r="DKB395" s="1"/>
      <c r="DKC395" s="1"/>
      <c r="DKD395" s="1"/>
      <c r="DKE395" s="1"/>
      <c r="DKF395" s="1"/>
      <c r="DKG395" s="1"/>
      <c r="DKH395" s="1"/>
      <c r="DKI395" s="1"/>
      <c r="DKJ395" s="1"/>
      <c r="DKK395" s="1"/>
      <c r="DKL395" s="1"/>
      <c r="DKM395" s="1"/>
      <c r="DKN395" s="1"/>
      <c r="DKO395" s="1"/>
      <c r="DKP395" s="1"/>
      <c r="DKQ395" s="1"/>
      <c r="DKR395" s="1"/>
      <c r="DKS395" s="1"/>
      <c r="DKT395" s="1"/>
      <c r="DKU395" s="1"/>
      <c r="DKV395" s="1"/>
      <c r="DKW395" s="1"/>
      <c r="DKX395" s="1"/>
      <c r="DKY395" s="1"/>
      <c r="DKZ395" s="1"/>
      <c r="DLA395" s="1"/>
      <c r="DLB395" s="1"/>
      <c r="DLC395" s="1"/>
      <c r="DLD395" s="1"/>
      <c r="DLE395" s="1"/>
      <c r="DLF395" s="1"/>
      <c r="DLG395" s="1"/>
      <c r="DLH395" s="1"/>
      <c r="DLI395" s="1"/>
      <c r="DLJ395" s="1"/>
      <c r="DLK395" s="1"/>
      <c r="DLL395" s="1"/>
      <c r="DLM395" s="1"/>
      <c r="DLN395" s="1"/>
      <c r="DLO395" s="1"/>
      <c r="DLP395" s="1"/>
      <c r="DLQ395" s="1"/>
      <c r="DLR395" s="1"/>
      <c r="DLS395" s="1"/>
      <c r="DLT395" s="1"/>
      <c r="DLU395" s="1"/>
      <c r="DLV395" s="1"/>
      <c r="DLW395" s="1"/>
      <c r="DLX395" s="1"/>
      <c r="DLY395" s="1"/>
      <c r="DLZ395" s="1"/>
      <c r="DMA395" s="1"/>
      <c r="DMB395" s="1"/>
      <c r="DMC395" s="1"/>
      <c r="DMD395" s="1"/>
      <c r="DME395" s="1"/>
      <c r="DMF395" s="1"/>
      <c r="DMG395" s="1"/>
      <c r="DMH395" s="1"/>
      <c r="DMI395" s="1"/>
      <c r="DMJ395" s="1"/>
      <c r="DMK395" s="1"/>
      <c r="DML395" s="1"/>
      <c r="DMM395" s="1"/>
      <c r="DMN395" s="1"/>
      <c r="DMO395" s="1"/>
      <c r="DMP395" s="1"/>
      <c r="DMQ395" s="1"/>
      <c r="DMR395" s="1"/>
      <c r="DMS395" s="1"/>
      <c r="DMT395" s="1"/>
      <c r="DMU395" s="1"/>
      <c r="DMV395" s="1"/>
      <c r="DMW395" s="1"/>
      <c r="DMX395" s="1"/>
      <c r="DMY395" s="1"/>
      <c r="DMZ395" s="1"/>
      <c r="DNA395" s="1"/>
      <c r="DNB395" s="1"/>
      <c r="DNC395" s="1"/>
      <c r="DND395" s="1"/>
      <c r="DNE395" s="1"/>
      <c r="DNF395" s="1"/>
      <c r="DNG395" s="1"/>
      <c r="DNH395" s="1"/>
      <c r="DNI395" s="1"/>
      <c r="DNJ395" s="1"/>
      <c r="DNK395" s="1"/>
      <c r="DNL395" s="1"/>
      <c r="DNM395" s="1"/>
      <c r="DNN395" s="1"/>
      <c r="DNO395" s="1"/>
      <c r="DNP395" s="1"/>
      <c r="DNQ395" s="1"/>
      <c r="DNR395" s="1"/>
      <c r="DNS395" s="1"/>
      <c r="DNT395" s="1"/>
      <c r="DNU395" s="1"/>
      <c r="DNV395" s="1"/>
      <c r="DNW395" s="1"/>
      <c r="DNX395" s="1"/>
      <c r="DNY395" s="1"/>
      <c r="DNZ395" s="1"/>
      <c r="DOA395" s="1"/>
      <c r="DOB395" s="1"/>
      <c r="DOC395" s="1"/>
      <c r="DOD395" s="1"/>
      <c r="DOE395" s="1"/>
      <c r="DOF395" s="1"/>
      <c r="DOG395" s="1"/>
      <c r="DOH395" s="1"/>
      <c r="DOI395" s="1"/>
      <c r="DOJ395" s="1"/>
      <c r="DOK395" s="1"/>
      <c r="DOL395" s="1"/>
      <c r="DOM395" s="1"/>
      <c r="DON395" s="1"/>
      <c r="DOO395" s="1"/>
      <c r="DOP395" s="1"/>
      <c r="DOQ395" s="1"/>
      <c r="DOR395" s="1"/>
      <c r="DOS395" s="1"/>
      <c r="DOT395" s="1"/>
      <c r="DOU395" s="1"/>
      <c r="DOV395" s="1"/>
      <c r="DOW395" s="1"/>
      <c r="DOX395" s="1"/>
      <c r="DOY395" s="1"/>
      <c r="DOZ395" s="1"/>
      <c r="DPA395" s="1"/>
      <c r="DPB395" s="1"/>
      <c r="DPC395" s="1"/>
      <c r="DPD395" s="1"/>
      <c r="DPE395" s="1"/>
      <c r="DPF395" s="1"/>
      <c r="DPG395" s="1"/>
      <c r="DPH395" s="1"/>
      <c r="DPI395" s="1"/>
      <c r="DPJ395" s="1"/>
      <c r="DPK395" s="1"/>
      <c r="DPL395" s="1"/>
      <c r="DPM395" s="1"/>
      <c r="DPN395" s="1"/>
      <c r="DPO395" s="1"/>
      <c r="DPP395" s="1"/>
      <c r="DPQ395" s="1"/>
      <c r="DPR395" s="1"/>
      <c r="DPS395" s="1"/>
      <c r="DPT395" s="1"/>
      <c r="DPU395" s="1"/>
      <c r="DPV395" s="1"/>
      <c r="DPW395" s="1"/>
      <c r="DPX395" s="1"/>
      <c r="DPY395" s="1"/>
      <c r="DPZ395" s="1"/>
      <c r="DQA395" s="1"/>
      <c r="DQB395" s="1"/>
      <c r="DQC395" s="1"/>
      <c r="DQD395" s="1"/>
      <c r="DQE395" s="1"/>
      <c r="DQF395" s="1"/>
      <c r="DQG395" s="1"/>
      <c r="DQH395" s="1"/>
      <c r="DQI395" s="1"/>
      <c r="DQJ395" s="1"/>
      <c r="DQK395" s="1"/>
      <c r="DQL395" s="1"/>
      <c r="DQM395" s="1"/>
      <c r="DQN395" s="1"/>
      <c r="DQO395" s="1"/>
      <c r="DQP395" s="1"/>
      <c r="DQQ395" s="1"/>
      <c r="DQR395" s="1"/>
      <c r="DQS395" s="1"/>
      <c r="DQT395" s="1"/>
      <c r="DQU395" s="1"/>
      <c r="DQV395" s="1"/>
      <c r="DQW395" s="1"/>
      <c r="DQX395" s="1"/>
      <c r="DQY395" s="1"/>
      <c r="DQZ395" s="1"/>
      <c r="DRA395" s="1"/>
      <c r="DRB395" s="1"/>
      <c r="DRC395" s="1"/>
      <c r="DRD395" s="1"/>
      <c r="DRE395" s="1"/>
      <c r="DRF395" s="1"/>
      <c r="DRG395" s="1"/>
      <c r="DRH395" s="1"/>
      <c r="DRI395" s="1"/>
      <c r="DRJ395" s="1"/>
      <c r="DRK395" s="1"/>
      <c r="DRL395" s="1"/>
      <c r="DRM395" s="1"/>
      <c r="DRN395" s="1"/>
      <c r="DRO395" s="1"/>
      <c r="DRP395" s="1"/>
      <c r="DRQ395" s="1"/>
      <c r="DRR395" s="1"/>
      <c r="DRS395" s="1"/>
      <c r="DRT395" s="1"/>
      <c r="DRU395" s="1"/>
      <c r="DRV395" s="1"/>
      <c r="DRW395" s="1"/>
      <c r="DRX395" s="1"/>
      <c r="DRY395" s="1"/>
      <c r="DRZ395" s="1"/>
      <c r="DSA395" s="1"/>
      <c r="DSB395" s="1"/>
      <c r="DSC395" s="1"/>
      <c r="DSD395" s="1"/>
      <c r="DSE395" s="1"/>
      <c r="DSF395" s="1"/>
      <c r="DSG395" s="1"/>
      <c r="DSH395" s="1"/>
      <c r="DSI395" s="1"/>
      <c r="DSJ395" s="1"/>
      <c r="DSK395" s="1"/>
      <c r="DSL395" s="1"/>
      <c r="DSM395" s="1"/>
      <c r="DSN395" s="1"/>
      <c r="DSO395" s="1"/>
      <c r="DSP395" s="1"/>
      <c r="DSQ395" s="1"/>
      <c r="DSR395" s="1"/>
      <c r="DSS395" s="1"/>
      <c r="DST395" s="1"/>
      <c r="DSU395" s="1"/>
      <c r="DSV395" s="1"/>
      <c r="DSW395" s="1"/>
      <c r="DSX395" s="1"/>
      <c r="DSY395" s="1"/>
      <c r="DSZ395" s="1"/>
      <c r="DTA395" s="1"/>
      <c r="DTB395" s="1"/>
      <c r="DTC395" s="1"/>
      <c r="DTD395" s="1"/>
      <c r="DTE395" s="1"/>
      <c r="DTF395" s="1"/>
      <c r="DTG395" s="1"/>
      <c r="DTH395" s="1"/>
      <c r="DTI395" s="1"/>
      <c r="DTJ395" s="1"/>
      <c r="DTK395" s="1"/>
      <c r="DTL395" s="1"/>
      <c r="DTM395" s="1"/>
      <c r="DTN395" s="1"/>
      <c r="DTO395" s="1"/>
      <c r="DTP395" s="1"/>
      <c r="DTQ395" s="1"/>
      <c r="DTR395" s="1"/>
      <c r="DTS395" s="1"/>
      <c r="DTT395" s="1"/>
      <c r="DTU395" s="1"/>
      <c r="DTV395" s="1"/>
      <c r="DTW395" s="1"/>
      <c r="DTX395" s="1"/>
      <c r="DTY395" s="1"/>
      <c r="DTZ395" s="1"/>
      <c r="DUA395" s="1"/>
      <c r="DUB395" s="1"/>
      <c r="DUC395" s="1"/>
      <c r="DUD395" s="1"/>
      <c r="DUE395" s="1"/>
      <c r="DUF395" s="1"/>
      <c r="DUG395" s="1"/>
      <c r="DUH395" s="1"/>
      <c r="DUI395" s="1"/>
      <c r="DUJ395" s="1"/>
      <c r="DUK395" s="1"/>
      <c r="DUL395" s="1"/>
      <c r="DUM395" s="1"/>
      <c r="DUN395" s="1"/>
      <c r="DUO395" s="1"/>
      <c r="DUP395" s="1"/>
      <c r="DUQ395" s="1"/>
      <c r="DUR395" s="1"/>
      <c r="DUS395" s="1"/>
      <c r="DUT395" s="1"/>
      <c r="DUU395" s="1"/>
      <c r="DUV395" s="1"/>
      <c r="DUW395" s="1"/>
      <c r="DUX395" s="1"/>
      <c r="DUY395" s="1"/>
      <c r="DUZ395" s="1"/>
      <c r="DVA395" s="1"/>
      <c r="DVB395" s="1"/>
      <c r="DVC395" s="1"/>
      <c r="DVD395" s="1"/>
      <c r="DVE395" s="1"/>
      <c r="DVF395" s="1"/>
      <c r="DVG395" s="1"/>
      <c r="DVH395" s="1"/>
      <c r="DVI395" s="1"/>
      <c r="DVJ395" s="1"/>
      <c r="DVK395" s="1"/>
      <c r="DVL395" s="1"/>
      <c r="DVM395" s="1"/>
      <c r="DVN395" s="1"/>
      <c r="DVO395" s="1"/>
      <c r="DVP395" s="1"/>
      <c r="DVQ395" s="1"/>
      <c r="DVR395" s="1"/>
      <c r="DVS395" s="1"/>
      <c r="DVT395" s="1"/>
      <c r="DVU395" s="1"/>
      <c r="DVV395" s="1"/>
      <c r="DVW395" s="1"/>
      <c r="DVX395" s="1"/>
      <c r="DVY395" s="1"/>
      <c r="DVZ395" s="1"/>
      <c r="DWA395" s="1"/>
      <c r="DWB395" s="1"/>
      <c r="DWC395" s="1"/>
      <c r="DWD395" s="1"/>
      <c r="DWE395" s="1"/>
      <c r="DWF395" s="1"/>
      <c r="DWG395" s="1"/>
      <c r="DWH395" s="1"/>
      <c r="DWI395" s="1"/>
      <c r="DWJ395" s="1"/>
      <c r="DWK395" s="1"/>
      <c r="DWL395" s="1"/>
      <c r="DWM395" s="1"/>
      <c r="DWN395" s="1"/>
      <c r="DWO395" s="1"/>
      <c r="DWP395" s="1"/>
      <c r="DWQ395" s="1"/>
      <c r="DWR395" s="1"/>
      <c r="DWS395" s="1"/>
      <c r="DWT395" s="1"/>
      <c r="DWU395" s="1"/>
      <c r="DWV395" s="1"/>
      <c r="DWW395" s="1"/>
      <c r="DWX395" s="1"/>
      <c r="DWY395" s="1"/>
      <c r="DWZ395" s="1"/>
      <c r="DXA395" s="1"/>
      <c r="DXB395" s="1"/>
      <c r="DXC395" s="1"/>
      <c r="DXD395" s="1"/>
      <c r="DXE395" s="1"/>
      <c r="DXF395" s="1"/>
      <c r="DXG395" s="1"/>
      <c r="DXH395" s="1"/>
      <c r="DXI395" s="1"/>
      <c r="DXJ395" s="1"/>
      <c r="DXK395" s="1"/>
      <c r="DXL395" s="1"/>
      <c r="DXM395" s="1"/>
      <c r="DXN395" s="1"/>
      <c r="DXO395" s="1"/>
      <c r="DXP395" s="1"/>
      <c r="DXQ395" s="1"/>
      <c r="DXR395" s="1"/>
      <c r="DXS395" s="1"/>
      <c r="DXT395" s="1"/>
      <c r="DXU395" s="1"/>
      <c r="DXV395" s="1"/>
      <c r="DXW395" s="1"/>
      <c r="DXX395" s="1"/>
      <c r="DXY395" s="1"/>
      <c r="DXZ395" s="1"/>
      <c r="DYA395" s="1"/>
      <c r="DYB395" s="1"/>
      <c r="DYC395" s="1"/>
      <c r="DYD395" s="1"/>
      <c r="DYE395" s="1"/>
      <c r="DYF395" s="1"/>
      <c r="DYG395" s="1"/>
      <c r="DYH395" s="1"/>
      <c r="DYI395" s="1"/>
      <c r="DYJ395" s="1"/>
      <c r="DYK395" s="1"/>
      <c r="DYL395" s="1"/>
      <c r="DYM395" s="1"/>
      <c r="DYN395" s="1"/>
      <c r="DYO395" s="1"/>
      <c r="DYP395" s="1"/>
      <c r="DYQ395" s="1"/>
      <c r="DYR395" s="1"/>
      <c r="DYS395" s="1"/>
      <c r="DYT395" s="1"/>
      <c r="DYU395" s="1"/>
      <c r="DYV395" s="1"/>
      <c r="DYW395" s="1"/>
      <c r="DYX395" s="1"/>
      <c r="DYY395" s="1"/>
      <c r="DYZ395" s="1"/>
      <c r="DZA395" s="1"/>
      <c r="DZB395" s="1"/>
      <c r="DZC395" s="1"/>
      <c r="DZD395" s="1"/>
      <c r="DZE395" s="1"/>
      <c r="DZF395" s="1"/>
      <c r="DZG395" s="1"/>
      <c r="DZH395" s="1"/>
      <c r="DZI395" s="1"/>
      <c r="DZJ395" s="1"/>
      <c r="DZK395" s="1"/>
      <c r="DZL395" s="1"/>
      <c r="DZM395" s="1"/>
      <c r="DZN395" s="1"/>
      <c r="DZO395" s="1"/>
      <c r="DZP395" s="1"/>
      <c r="DZQ395" s="1"/>
      <c r="DZR395" s="1"/>
      <c r="DZS395" s="1"/>
      <c r="DZT395" s="1"/>
      <c r="DZU395" s="1"/>
      <c r="DZV395" s="1"/>
      <c r="DZW395" s="1"/>
      <c r="DZX395" s="1"/>
      <c r="DZY395" s="1"/>
      <c r="DZZ395" s="1"/>
      <c r="EAA395" s="1"/>
      <c r="EAB395" s="1"/>
      <c r="EAC395" s="1"/>
      <c r="EAD395" s="1"/>
      <c r="EAE395" s="1"/>
      <c r="EAF395" s="1"/>
      <c r="EAG395" s="1"/>
      <c r="EAH395" s="1"/>
      <c r="EAI395" s="1"/>
      <c r="EAJ395" s="1"/>
      <c r="EAK395" s="1"/>
      <c r="EAL395" s="1"/>
      <c r="EAM395" s="1"/>
      <c r="EAN395" s="1"/>
      <c r="EAO395" s="1"/>
      <c r="EAP395" s="1"/>
      <c r="EAQ395" s="1"/>
      <c r="EAR395" s="1"/>
      <c r="EAS395" s="1"/>
      <c r="EAT395" s="1"/>
      <c r="EAU395" s="1"/>
      <c r="EAV395" s="1"/>
      <c r="EAW395" s="1"/>
      <c r="EAX395" s="1"/>
      <c r="EAY395" s="1"/>
      <c r="EAZ395" s="1"/>
      <c r="EBA395" s="1"/>
      <c r="EBB395" s="1"/>
      <c r="EBC395" s="1"/>
      <c r="EBD395" s="1"/>
      <c r="EBE395" s="1"/>
      <c r="EBF395" s="1"/>
      <c r="EBG395" s="1"/>
      <c r="EBH395" s="1"/>
      <c r="EBI395" s="1"/>
      <c r="EBJ395" s="1"/>
      <c r="EBK395" s="1"/>
      <c r="EBL395" s="1"/>
      <c r="EBM395" s="1"/>
      <c r="EBN395" s="1"/>
      <c r="EBO395" s="1"/>
      <c r="EBP395" s="1"/>
      <c r="EBQ395" s="1"/>
      <c r="EBR395" s="1"/>
      <c r="EBS395" s="1"/>
      <c r="EBT395" s="1"/>
      <c r="EBU395" s="1"/>
      <c r="EBV395" s="1"/>
      <c r="EBW395" s="1"/>
      <c r="EBX395" s="1"/>
      <c r="EBY395" s="1"/>
      <c r="EBZ395" s="1"/>
      <c r="ECA395" s="1"/>
      <c r="ECB395" s="1"/>
      <c r="ECC395" s="1"/>
      <c r="ECD395" s="1"/>
      <c r="ECE395" s="1"/>
      <c r="ECF395" s="1"/>
      <c r="ECG395" s="1"/>
      <c r="ECH395" s="1"/>
      <c r="ECI395" s="1"/>
      <c r="ECJ395" s="1"/>
      <c r="ECK395" s="1"/>
      <c r="ECL395" s="1"/>
      <c r="ECM395" s="1"/>
      <c r="ECN395" s="1"/>
      <c r="ECO395" s="1"/>
      <c r="ECP395" s="1"/>
      <c r="ECQ395" s="1"/>
      <c r="ECR395" s="1"/>
      <c r="ECS395" s="1"/>
      <c r="ECT395" s="1"/>
      <c r="ECU395" s="1"/>
      <c r="ECV395" s="1"/>
      <c r="ECW395" s="1"/>
      <c r="ECX395" s="1"/>
      <c r="ECY395" s="1"/>
      <c r="ECZ395" s="1"/>
      <c r="EDA395" s="1"/>
      <c r="EDB395" s="1"/>
      <c r="EDC395" s="1"/>
      <c r="EDD395" s="1"/>
      <c r="EDE395" s="1"/>
      <c r="EDF395" s="1"/>
      <c r="EDG395" s="1"/>
      <c r="EDH395" s="1"/>
      <c r="EDI395" s="1"/>
      <c r="EDJ395" s="1"/>
      <c r="EDK395" s="1"/>
      <c r="EDL395" s="1"/>
      <c r="EDM395" s="1"/>
      <c r="EDN395" s="1"/>
      <c r="EDO395" s="1"/>
      <c r="EDP395" s="1"/>
      <c r="EDQ395" s="1"/>
      <c r="EDR395" s="1"/>
      <c r="EDS395" s="1"/>
      <c r="EDT395" s="1"/>
      <c r="EDU395" s="1"/>
      <c r="EDV395" s="1"/>
      <c r="EDW395" s="1"/>
      <c r="EDX395" s="1"/>
      <c r="EDY395" s="1"/>
      <c r="EDZ395" s="1"/>
      <c r="EEA395" s="1"/>
      <c r="EEB395" s="1"/>
      <c r="EEC395" s="1"/>
      <c r="EED395" s="1"/>
      <c r="EEE395" s="1"/>
      <c r="EEF395" s="1"/>
      <c r="EEG395" s="1"/>
      <c r="EEH395" s="1"/>
      <c r="EEI395" s="1"/>
      <c r="EEJ395" s="1"/>
      <c r="EEK395" s="1"/>
      <c r="EEL395" s="1"/>
      <c r="EEM395" s="1"/>
      <c r="EEN395" s="1"/>
      <c r="EEO395" s="1"/>
      <c r="EEP395" s="1"/>
      <c r="EEQ395" s="1"/>
      <c r="EER395" s="1"/>
      <c r="EES395" s="1"/>
      <c r="EET395" s="1"/>
      <c r="EEU395" s="1"/>
      <c r="EEV395" s="1"/>
      <c r="EEW395" s="1"/>
      <c r="EEX395" s="1"/>
      <c r="EEY395" s="1"/>
      <c r="EEZ395" s="1"/>
      <c r="EFA395" s="1"/>
      <c r="EFB395" s="1"/>
      <c r="EFC395" s="1"/>
      <c r="EFD395" s="1"/>
      <c r="EFE395" s="1"/>
      <c r="EFF395" s="1"/>
      <c r="EFG395" s="1"/>
      <c r="EFH395" s="1"/>
      <c r="EFI395" s="1"/>
      <c r="EFJ395" s="1"/>
      <c r="EFK395" s="1"/>
      <c r="EFL395" s="1"/>
      <c r="EFM395" s="1"/>
      <c r="EFN395" s="1"/>
      <c r="EFO395" s="1"/>
      <c r="EFP395" s="1"/>
      <c r="EFQ395" s="1"/>
      <c r="EFR395" s="1"/>
      <c r="EFS395" s="1"/>
      <c r="EFT395" s="1"/>
      <c r="EFU395" s="1"/>
      <c r="EFV395" s="1"/>
      <c r="EFW395" s="1"/>
      <c r="EFX395" s="1"/>
      <c r="EFY395" s="1"/>
      <c r="EFZ395" s="1"/>
      <c r="EGA395" s="1"/>
      <c r="EGB395" s="1"/>
      <c r="EGC395" s="1"/>
      <c r="EGD395" s="1"/>
      <c r="EGE395" s="1"/>
      <c r="EGF395" s="1"/>
      <c r="EGG395" s="1"/>
      <c r="EGH395" s="1"/>
      <c r="EGI395" s="1"/>
      <c r="EGJ395" s="1"/>
      <c r="EGK395" s="1"/>
      <c r="EGL395" s="1"/>
      <c r="EGM395" s="1"/>
      <c r="EGN395" s="1"/>
      <c r="EGO395" s="1"/>
      <c r="EGP395" s="1"/>
      <c r="EGQ395" s="1"/>
      <c r="EGR395" s="1"/>
      <c r="EGS395" s="1"/>
      <c r="EGT395" s="1"/>
      <c r="EGU395" s="1"/>
      <c r="EGV395" s="1"/>
      <c r="EGW395" s="1"/>
      <c r="EGX395" s="1"/>
      <c r="EGY395" s="1"/>
      <c r="EGZ395" s="1"/>
      <c r="EHA395" s="1"/>
      <c r="EHB395" s="1"/>
      <c r="EHC395" s="1"/>
      <c r="EHD395" s="1"/>
      <c r="EHE395" s="1"/>
      <c r="EHF395" s="1"/>
      <c r="EHG395" s="1"/>
      <c r="EHH395" s="1"/>
      <c r="EHI395" s="1"/>
      <c r="EHJ395" s="1"/>
      <c r="EHK395" s="1"/>
      <c r="EHL395" s="1"/>
      <c r="EHM395" s="1"/>
      <c r="EHN395" s="1"/>
      <c r="EHO395" s="1"/>
      <c r="EHP395" s="1"/>
      <c r="EHQ395" s="1"/>
      <c r="EHR395" s="1"/>
      <c r="EHS395" s="1"/>
      <c r="EHT395" s="1"/>
      <c r="EHU395" s="1"/>
      <c r="EHV395" s="1"/>
      <c r="EHW395" s="1"/>
      <c r="EHX395" s="1"/>
      <c r="EHY395" s="1"/>
      <c r="EHZ395" s="1"/>
      <c r="EIA395" s="1"/>
      <c r="EIB395" s="1"/>
      <c r="EIC395" s="1"/>
      <c r="EID395" s="1"/>
      <c r="EIE395" s="1"/>
      <c r="EIF395" s="1"/>
      <c r="EIG395" s="1"/>
      <c r="EIH395" s="1"/>
      <c r="EII395" s="1"/>
      <c r="EIJ395" s="1"/>
      <c r="EIK395" s="1"/>
      <c r="EIL395" s="1"/>
      <c r="EIM395" s="1"/>
      <c r="EIN395" s="1"/>
      <c r="EIO395" s="1"/>
      <c r="EIP395" s="1"/>
      <c r="EIQ395" s="1"/>
      <c r="EIR395" s="1"/>
      <c r="EIS395" s="1"/>
      <c r="EIT395" s="1"/>
      <c r="EIU395" s="1"/>
      <c r="EIV395" s="1"/>
      <c r="EIW395" s="1"/>
      <c r="EIX395" s="1"/>
      <c r="EIY395" s="1"/>
      <c r="EIZ395" s="1"/>
      <c r="EJA395" s="1"/>
      <c r="EJB395" s="1"/>
      <c r="EJC395" s="1"/>
      <c r="EJD395" s="1"/>
      <c r="EJE395" s="1"/>
      <c r="EJF395" s="1"/>
      <c r="EJG395" s="1"/>
      <c r="EJH395" s="1"/>
      <c r="EJI395" s="1"/>
      <c r="EJJ395" s="1"/>
      <c r="EJK395" s="1"/>
      <c r="EJL395" s="1"/>
      <c r="EJM395" s="1"/>
      <c r="EJN395" s="1"/>
      <c r="EJO395" s="1"/>
      <c r="EJP395" s="1"/>
      <c r="EJQ395" s="1"/>
      <c r="EJR395" s="1"/>
      <c r="EJS395" s="1"/>
      <c r="EJT395" s="1"/>
      <c r="EJU395" s="1"/>
      <c r="EJV395" s="1"/>
      <c r="EJW395" s="1"/>
      <c r="EJX395" s="1"/>
      <c r="EJY395" s="1"/>
      <c r="EJZ395" s="1"/>
      <c r="EKA395" s="1"/>
      <c r="EKB395" s="1"/>
      <c r="EKC395" s="1"/>
      <c r="EKD395" s="1"/>
      <c r="EKE395" s="1"/>
      <c r="EKF395" s="1"/>
      <c r="EKG395" s="1"/>
      <c r="EKH395" s="1"/>
      <c r="EKI395" s="1"/>
      <c r="EKJ395" s="1"/>
      <c r="EKK395" s="1"/>
      <c r="EKL395" s="1"/>
      <c r="EKM395" s="1"/>
      <c r="EKN395" s="1"/>
      <c r="EKO395" s="1"/>
      <c r="EKP395" s="1"/>
      <c r="EKQ395" s="1"/>
      <c r="EKR395" s="1"/>
      <c r="EKS395" s="1"/>
      <c r="EKT395" s="1"/>
      <c r="EKU395" s="1"/>
      <c r="EKV395" s="1"/>
      <c r="EKW395" s="1"/>
      <c r="EKX395" s="1"/>
      <c r="EKY395" s="1"/>
      <c r="EKZ395" s="1"/>
      <c r="ELA395" s="1"/>
      <c r="ELB395" s="1"/>
      <c r="ELC395" s="1"/>
      <c r="ELD395" s="1"/>
      <c r="ELE395" s="1"/>
      <c r="ELF395" s="1"/>
      <c r="ELG395" s="1"/>
      <c r="ELH395" s="1"/>
      <c r="ELI395" s="1"/>
      <c r="ELJ395" s="1"/>
      <c r="ELK395" s="1"/>
      <c r="ELL395" s="1"/>
      <c r="ELM395" s="1"/>
      <c r="ELN395" s="1"/>
      <c r="ELO395" s="1"/>
      <c r="ELP395" s="1"/>
      <c r="ELQ395" s="1"/>
      <c r="ELR395" s="1"/>
      <c r="ELS395" s="1"/>
      <c r="ELT395" s="1"/>
      <c r="ELU395" s="1"/>
      <c r="ELV395" s="1"/>
      <c r="ELW395" s="1"/>
      <c r="ELX395" s="1"/>
      <c r="ELY395" s="1"/>
      <c r="ELZ395" s="1"/>
      <c r="EMA395" s="1"/>
      <c r="EMB395" s="1"/>
      <c r="EMC395" s="1"/>
      <c r="EMD395" s="1"/>
      <c r="EME395" s="1"/>
      <c r="EMF395" s="1"/>
      <c r="EMG395" s="1"/>
      <c r="EMH395" s="1"/>
      <c r="EMI395" s="1"/>
      <c r="EMJ395" s="1"/>
      <c r="EMK395" s="1"/>
      <c r="EML395" s="1"/>
      <c r="EMM395" s="1"/>
      <c r="EMN395" s="1"/>
      <c r="EMO395" s="1"/>
      <c r="EMP395" s="1"/>
      <c r="EMQ395" s="1"/>
      <c r="EMR395" s="1"/>
      <c r="EMS395" s="1"/>
      <c r="EMT395" s="1"/>
      <c r="EMU395" s="1"/>
      <c r="EMV395" s="1"/>
      <c r="EMW395" s="1"/>
      <c r="EMX395" s="1"/>
      <c r="EMY395" s="1"/>
      <c r="EMZ395" s="1"/>
      <c r="ENA395" s="1"/>
      <c r="ENB395" s="1"/>
      <c r="ENC395" s="1"/>
      <c r="END395" s="1"/>
      <c r="ENE395" s="1"/>
      <c r="ENF395" s="1"/>
      <c r="ENG395" s="1"/>
      <c r="ENH395" s="1"/>
      <c r="ENI395" s="1"/>
      <c r="ENJ395" s="1"/>
      <c r="ENK395" s="1"/>
      <c r="ENL395" s="1"/>
      <c r="ENM395" s="1"/>
      <c r="ENN395" s="1"/>
      <c r="ENO395" s="1"/>
      <c r="ENP395" s="1"/>
      <c r="ENQ395" s="1"/>
      <c r="ENR395" s="1"/>
      <c r="ENS395" s="1"/>
      <c r="ENT395" s="1"/>
      <c r="ENU395" s="1"/>
      <c r="ENV395" s="1"/>
      <c r="ENW395" s="1"/>
      <c r="ENX395" s="1"/>
      <c r="ENY395" s="1"/>
      <c r="ENZ395" s="1"/>
      <c r="EOA395" s="1"/>
      <c r="EOB395" s="1"/>
      <c r="EOC395" s="1"/>
      <c r="EOD395" s="1"/>
      <c r="EOE395" s="1"/>
      <c r="EOF395" s="1"/>
      <c r="EOG395" s="1"/>
      <c r="EOH395" s="1"/>
      <c r="EOI395" s="1"/>
      <c r="EOJ395" s="1"/>
      <c r="EOK395" s="1"/>
      <c r="EOL395" s="1"/>
      <c r="EOM395" s="1"/>
      <c r="EON395" s="1"/>
      <c r="EOO395" s="1"/>
      <c r="EOP395" s="1"/>
      <c r="EOQ395" s="1"/>
      <c r="EOR395" s="1"/>
      <c r="EOS395" s="1"/>
      <c r="EOT395" s="1"/>
      <c r="EOU395" s="1"/>
      <c r="EOV395" s="1"/>
      <c r="EOW395" s="1"/>
      <c r="EOX395" s="1"/>
      <c r="EOY395" s="1"/>
      <c r="EOZ395" s="1"/>
      <c r="EPA395" s="1"/>
      <c r="EPB395" s="1"/>
      <c r="EPC395" s="1"/>
      <c r="EPD395" s="1"/>
      <c r="EPE395" s="1"/>
      <c r="EPF395" s="1"/>
      <c r="EPG395" s="1"/>
      <c r="EPH395" s="1"/>
      <c r="EPI395" s="1"/>
      <c r="EPJ395" s="1"/>
      <c r="EPK395" s="1"/>
      <c r="EPL395" s="1"/>
      <c r="EPM395" s="1"/>
      <c r="EPN395" s="1"/>
      <c r="EPO395" s="1"/>
      <c r="EPP395" s="1"/>
      <c r="EPQ395" s="1"/>
      <c r="EPR395" s="1"/>
      <c r="EPS395" s="1"/>
      <c r="EPT395" s="1"/>
      <c r="EPU395" s="1"/>
      <c r="EPV395" s="1"/>
      <c r="EPW395" s="1"/>
      <c r="EPX395" s="1"/>
      <c r="EPY395" s="1"/>
      <c r="EPZ395" s="1"/>
      <c r="EQA395" s="1"/>
      <c r="EQB395" s="1"/>
      <c r="EQC395" s="1"/>
      <c r="EQD395" s="1"/>
      <c r="EQE395" s="1"/>
      <c r="EQF395" s="1"/>
      <c r="EQG395" s="1"/>
      <c r="EQH395" s="1"/>
      <c r="EQI395" s="1"/>
      <c r="EQJ395" s="1"/>
      <c r="EQK395" s="1"/>
      <c r="EQL395" s="1"/>
      <c r="EQM395" s="1"/>
      <c r="EQN395" s="1"/>
      <c r="EQO395" s="1"/>
      <c r="EQP395" s="1"/>
      <c r="EQQ395" s="1"/>
      <c r="EQR395" s="1"/>
      <c r="EQS395" s="1"/>
      <c r="EQT395" s="1"/>
      <c r="EQU395" s="1"/>
      <c r="EQV395" s="1"/>
      <c r="EQW395" s="1"/>
      <c r="EQX395" s="1"/>
      <c r="EQY395" s="1"/>
      <c r="EQZ395" s="1"/>
      <c r="ERA395" s="1"/>
      <c r="ERB395" s="1"/>
      <c r="ERC395" s="1"/>
      <c r="ERD395" s="1"/>
      <c r="ERE395" s="1"/>
      <c r="ERF395" s="1"/>
      <c r="ERG395" s="1"/>
      <c r="ERH395" s="1"/>
      <c r="ERI395" s="1"/>
      <c r="ERJ395" s="1"/>
      <c r="ERK395" s="1"/>
      <c r="ERL395" s="1"/>
      <c r="ERM395" s="1"/>
      <c r="ERN395" s="1"/>
      <c r="ERO395" s="1"/>
      <c r="ERP395" s="1"/>
      <c r="ERQ395" s="1"/>
      <c r="ERR395" s="1"/>
      <c r="ERS395" s="1"/>
      <c r="ERT395" s="1"/>
      <c r="ERU395" s="1"/>
      <c r="ERV395" s="1"/>
      <c r="ERW395" s="1"/>
      <c r="ERX395" s="1"/>
      <c r="ERY395" s="1"/>
      <c r="ERZ395" s="1"/>
      <c r="ESA395" s="1"/>
      <c r="ESB395" s="1"/>
      <c r="ESC395" s="1"/>
      <c r="ESD395" s="1"/>
      <c r="ESE395" s="1"/>
      <c r="ESF395" s="1"/>
      <c r="ESG395" s="1"/>
      <c r="ESH395" s="1"/>
      <c r="ESI395" s="1"/>
      <c r="ESJ395" s="1"/>
      <c r="ESK395" s="1"/>
      <c r="ESL395" s="1"/>
      <c r="ESM395" s="1"/>
      <c r="ESN395" s="1"/>
      <c r="ESO395" s="1"/>
      <c r="ESP395" s="1"/>
      <c r="ESQ395" s="1"/>
      <c r="ESR395" s="1"/>
      <c r="ESS395" s="1"/>
      <c r="EST395" s="1"/>
      <c r="ESU395" s="1"/>
      <c r="ESV395" s="1"/>
      <c r="ESW395" s="1"/>
      <c r="ESX395" s="1"/>
      <c r="ESY395" s="1"/>
      <c r="ESZ395" s="1"/>
      <c r="ETA395" s="1"/>
      <c r="ETB395" s="1"/>
      <c r="ETC395" s="1"/>
      <c r="ETD395" s="1"/>
      <c r="ETE395" s="1"/>
      <c r="ETF395" s="1"/>
      <c r="ETG395" s="1"/>
      <c r="ETH395" s="1"/>
      <c r="ETI395" s="1"/>
      <c r="ETJ395" s="1"/>
      <c r="ETK395" s="1"/>
      <c r="ETL395" s="1"/>
      <c r="ETM395" s="1"/>
      <c r="ETN395" s="1"/>
      <c r="ETO395" s="1"/>
      <c r="ETP395" s="1"/>
      <c r="ETQ395" s="1"/>
      <c r="ETR395" s="1"/>
      <c r="ETS395" s="1"/>
      <c r="ETT395" s="1"/>
      <c r="ETU395" s="1"/>
      <c r="ETV395" s="1"/>
      <c r="ETW395" s="1"/>
      <c r="ETX395" s="1"/>
      <c r="ETY395" s="1"/>
      <c r="ETZ395" s="1"/>
      <c r="EUA395" s="1"/>
      <c r="EUB395" s="1"/>
      <c r="EUC395" s="1"/>
      <c r="EUD395" s="1"/>
      <c r="EUE395" s="1"/>
      <c r="EUF395" s="1"/>
      <c r="EUG395" s="1"/>
      <c r="EUH395" s="1"/>
      <c r="EUI395" s="1"/>
      <c r="EUJ395" s="1"/>
      <c r="EUK395" s="1"/>
      <c r="EUL395" s="1"/>
      <c r="EUM395" s="1"/>
      <c r="EUN395" s="1"/>
      <c r="EUO395" s="1"/>
      <c r="EUP395" s="1"/>
      <c r="EUQ395" s="1"/>
      <c r="EUR395" s="1"/>
      <c r="EUS395" s="1"/>
      <c r="EUT395" s="1"/>
      <c r="EUU395" s="1"/>
      <c r="EUV395" s="1"/>
      <c r="EUW395" s="1"/>
      <c r="EUX395" s="1"/>
      <c r="EUY395" s="1"/>
      <c r="EUZ395" s="1"/>
      <c r="EVA395" s="1"/>
      <c r="EVB395" s="1"/>
      <c r="EVC395" s="1"/>
      <c r="EVD395" s="1"/>
      <c r="EVE395" s="1"/>
      <c r="EVF395" s="1"/>
      <c r="EVG395" s="1"/>
      <c r="EVH395" s="1"/>
      <c r="EVI395" s="1"/>
      <c r="EVJ395" s="1"/>
      <c r="EVK395" s="1"/>
      <c r="EVL395" s="1"/>
      <c r="EVM395" s="1"/>
      <c r="EVN395" s="1"/>
      <c r="EVO395" s="1"/>
      <c r="EVP395" s="1"/>
      <c r="EVQ395" s="1"/>
      <c r="EVR395" s="1"/>
      <c r="EVS395" s="1"/>
      <c r="EVT395" s="1"/>
      <c r="EVU395" s="1"/>
      <c r="EVV395" s="1"/>
      <c r="EVW395" s="1"/>
      <c r="EVX395" s="1"/>
      <c r="EVY395" s="1"/>
      <c r="EVZ395" s="1"/>
      <c r="EWA395" s="1"/>
      <c r="EWB395" s="1"/>
      <c r="EWC395" s="1"/>
      <c r="EWD395" s="1"/>
      <c r="EWE395" s="1"/>
      <c r="EWF395" s="1"/>
      <c r="EWG395" s="1"/>
      <c r="EWH395" s="1"/>
      <c r="EWI395" s="1"/>
      <c r="EWJ395" s="1"/>
      <c r="EWK395" s="1"/>
      <c r="EWL395" s="1"/>
      <c r="EWM395" s="1"/>
      <c r="EWN395" s="1"/>
      <c r="EWO395" s="1"/>
      <c r="EWP395" s="1"/>
      <c r="EWQ395" s="1"/>
      <c r="EWR395" s="1"/>
      <c r="EWS395" s="1"/>
      <c r="EWT395" s="1"/>
      <c r="EWU395" s="1"/>
      <c r="EWV395" s="1"/>
      <c r="EWW395" s="1"/>
      <c r="EWX395" s="1"/>
      <c r="EWY395" s="1"/>
      <c r="EWZ395" s="1"/>
      <c r="EXA395" s="1"/>
      <c r="EXB395" s="1"/>
      <c r="EXC395" s="1"/>
      <c r="EXD395" s="1"/>
      <c r="EXE395" s="1"/>
      <c r="EXF395" s="1"/>
      <c r="EXG395" s="1"/>
      <c r="EXH395" s="1"/>
      <c r="EXI395" s="1"/>
      <c r="EXJ395" s="1"/>
      <c r="EXK395" s="1"/>
      <c r="EXL395" s="1"/>
      <c r="EXM395" s="1"/>
      <c r="EXN395" s="1"/>
      <c r="EXO395" s="1"/>
      <c r="EXP395" s="1"/>
      <c r="EXQ395" s="1"/>
      <c r="EXR395" s="1"/>
      <c r="EXS395" s="1"/>
      <c r="EXT395" s="1"/>
      <c r="EXU395" s="1"/>
      <c r="EXV395" s="1"/>
      <c r="EXW395" s="1"/>
      <c r="EXX395" s="1"/>
      <c r="EXY395" s="1"/>
      <c r="EXZ395" s="1"/>
      <c r="EYA395" s="1"/>
      <c r="EYB395" s="1"/>
      <c r="EYC395" s="1"/>
      <c r="EYD395" s="1"/>
      <c r="EYE395" s="1"/>
      <c r="EYF395" s="1"/>
      <c r="EYG395" s="1"/>
      <c r="EYH395" s="1"/>
      <c r="EYI395" s="1"/>
      <c r="EYJ395" s="1"/>
      <c r="EYK395" s="1"/>
      <c r="EYL395" s="1"/>
      <c r="EYM395" s="1"/>
      <c r="EYN395" s="1"/>
      <c r="EYO395" s="1"/>
      <c r="EYP395" s="1"/>
      <c r="EYQ395" s="1"/>
      <c r="EYR395" s="1"/>
      <c r="EYS395" s="1"/>
      <c r="EYT395" s="1"/>
      <c r="EYU395" s="1"/>
      <c r="EYV395" s="1"/>
      <c r="EYW395" s="1"/>
      <c r="EYX395" s="1"/>
      <c r="EYY395" s="1"/>
      <c r="EYZ395" s="1"/>
      <c r="EZA395" s="1"/>
      <c r="EZB395" s="1"/>
      <c r="EZC395" s="1"/>
      <c r="EZD395" s="1"/>
      <c r="EZE395" s="1"/>
      <c r="EZF395" s="1"/>
      <c r="EZG395" s="1"/>
      <c r="EZH395" s="1"/>
      <c r="EZI395" s="1"/>
      <c r="EZJ395" s="1"/>
      <c r="EZK395" s="1"/>
      <c r="EZL395" s="1"/>
      <c r="EZM395" s="1"/>
      <c r="EZN395" s="1"/>
      <c r="EZO395" s="1"/>
      <c r="EZP395" s="1"/>
      <c r="EZQ395" s="1"/>
      <c r="EZR395" s="1"/>
      <c r="EZS395" s="1"/>
      <c r="EZT395" s="1"/>
      <c r="EZU395" s="1"/>
      <c r="EZV395" s="1"/>
      <c r="EZW395" s="1"/>
      <c r="EZX395" s="1"/>
      <c r="EZY395" s="1"/>
      <c r="EZZ395" s="1"/>
      <c r="FAA395" s="1"/>
      <c r="FAB395" s="1"/>
      <c r="FAC395" s="1"/>
      <c r="FAD395" s="1"/>
      <c r="FAE395" s="1"/>
      <c r="FAF395" s="1"/>
      <c r="FAG395" s="1"/>
      <c r="FAH395" s="1"/>
      <c r="FAI395" s="1"/>
      <c r="FAJ395" s="1"/>
      <c r="FAK395" s="1"/>
      <c r="FAL395" s="1"/>
      <c r="FAM395" s="1"/>
      <c r="FAN395" s="1"/>
      <c r="FAO395" s="1"/>
      <c r="FAP395" s="1"/>
      <c r="FAQ395" s="1"/>
      <c r="FAR395" s="1"/>
      <c r="FAS395" s="1"/>
      <c r="FAT395" s="1"/>
      <c r="FAU395" s="1"/>
      <c r="FAV395" s="1"/>
      <c r="FAW395" s="1"/>
      <c r="FAX395" s="1"/>
      <c r="FAY395" s="1"/>
      <c r="FAZ395" s="1"/>
      <c r="FBA395" s="1"/>
      <c r="FBB395" s="1"/>
      <c r="FBC395" s="1"/>
      <c r="FBD395" s="1"/>
      <c r="FBE395" s="1"/>
      <c r="FBF395" s="1"/>
      <c r="FBG395" s="1"/>
      <c r="FBH395" s="1"/>
      <c r="FBI395" s="1"/>
      <c r="FBJ395" s="1"/>
      <c r="FBK395" s="1"/>
      <c r="FBL395" s="1"/>
      <c r="FBM395" s="1"/>
      <c r="FBN395" s="1"/>
      <c r="FBO395" s="1"/>
      <c r="FBP395" s="1"/>
      <c r="FBQ395" s="1"/>
      <c r="FBR395" s="1"/>
      <c r="FBS395" s="1"/>
      <c r="FBT395" s="1"/>
      <c r="FBU395" s="1"/>
      <c r="FBV395" s="1"/>
      <c r="FBW395" s="1"/>
      <c r="FBX395" s="1"/>
      <c r="FBY395" s="1"/>
      <c r="FBZ395" s="1"/>
      <c r="FCA395" s="1"/>
      <c r="FCB395" s="1"/>
      <c r="FCC395" s="1"/>
      <c r="FCD395" s="1"/>
      <c r="FCE395" s="1"/>
      <c r="FCF395" s="1"/>
      <c r="FCG395" s="1"/>
      <c r="FCH395" s="1"/>
      <c r="FCI395" s="1"/>
      <c r="FCJ395" s="1"/>
      <c r="FCK395" s="1"/>
      <c r="FCL395" s="1"/>
      <c r="FCM395" s="1"/>
      <c r="FCN395" s="1"/>
      <c r="FCO395" s="1"/>
      <c r="FCP395" s="1"/>
      <c r="FCQ395" s="1"/>
      <c r="FCR395" s="1"/>
      <c r="FCS395" s="1"/>
      <c r="FCT395" s="1"/>
      <c r="FCU395" s="1"/>
      <c r="FCV395" s="1"/>
      <c r="FCW395" s="1"/>
      <c r="FCX395" s="1"/>
      <c r="FCY395" s="1"/>
      <c r="FCZ395" s="1"/>
      <c r="FDA395" s="1"/>
      <c r="FDB395" s="1"/>
      <c r="FDC395" s="1"/>
      <c r="FDD395" s="1"/>
      <c r="FDE395" s="1"/>
      <c r="FDF395" s="1"/>
      <c r="FDG395" s="1"/>
      <c r="FDH395" s="1"/>
      <c r="FDI395" s="1"/>
      <c r="FDJ395" s="1"/>
      <c r="FDK395" s="1"/>
      <c r="FDL395" s="1"/>
      <c r="FDM395" s="1"/>
      <c r="FDN395" s="1"/>
      <c r="FDO395" s="1"/>
      <c r="FDP395" s="1"/>
      <c r="FDQ395" s="1"/>
      <c r="FDR395" s="1"/>
      <c r="FDS395" s="1"/>
      <c r="FDT395" s="1"/>
      <c r="FDU395" s="1"/>
      <c r="FDV395" s="1"/>
      <c r="FDW395" s="1"/>
      <c r="FDX395" s="1"/>
      <c r="FDY395" s="1"/>
      <c r="FDZ395" s="1"/>
      <c r="FEA395" s="1"/>
      <c r="FEB395" s="1"/>
      <c r="FEC395" s="1"/>
      <c r="FED395" s="1"/>
      <c r="FEE395" s="1"/>
      <c r="FEF395" s="1"/>
      <c r="FEG395" s="1"/>
      <c r="FEH395" s="1"/>
      <c r="FEI395" s="1"/>
      <c r="FEJ395" s="1"/>
      <c r="FEK395" s="1"/>
      <c r="FEL395" s="1"/>
      <c r="FEM395" s="1"/>
      <c r="FEN395" s="1"/>
      <c r="FEO395" s="1"/>
      <c r="FEP395" s="1"/>
      <c r="FEQ395" s="1"/>
      <c r="FER395" s="1"/>
      <c r="FES395" s="1"/>
      <c r="FET395" s="1"/>
      <c r="FEU395" s="1"/>
      <c r="FEV395" s="1"/>
      <c r="FEW395" s="1"/>
      <c r="FEX395" s="1"/>
      <c r="FEY395" s="1"/>
      <c r="FEZ395" s="1"/>
      <c r="FFA395" s="1"/>
      <c r="FFB395" s="1"/>
      <c r="FFC395" s="1"/>
      <c r="FFD395" s="1"/>
      <c r="FFE395" s="1"/>
      <c r="FFF395" s="1"/>
      <c r="FFG395" s="1"/>
      <c r="FFH395" s="1"/>
      <c r="FFI395" s="1"/>
      <c r="FFJ395" s="1"/>
      <c r="FFK395" s="1"/>
      <c r="FFL395" s="1"/>
      <c r="FFM395" s="1"/>
      <c r="FFN395" s="1"/>
      <c r="FFO395" s="1"/>
      <c r="FFP395" s="1"/>
      <c r="FFQ395" s="1"/>
      <c r="FFR395" s="1"/>
      <c r="FFS395" s="1"/>
      <c r="FFT395" s="1"/>
      <c r="FFU395" s="1"/>
      <c r="FFV395" s="1"/>
      <c r="FFW395" s="1"/>
      <c r="FFX395" s="1"/>
      <c r="FFY395" s="1"/>
      <c r="FFZ395" s="1"/>
      <c r="FGA395" s="1"/>
      <c r="FGB395" s="1"/>
      <c r="FGC395" s="1"/>
      <c r="FGD395" s="1"/>
      <c r="FGE395" s="1"/>
      <c r="FGF395" s="1"/>
      <c r="FGG395" s="1"/>
      <c r="FGH395" s="1"/>
      <c r="FGI395" s="1"/>
      <c r="FGJ395" s="1"/>
      <c r="FGK395" s="1"/>
      <c r="FGL395" s="1"/>
      <c r="FGM395" s="1"/>
      <c r="FGN395" s="1"/>
      <c r="FGO395" s="1"/>
      <c r="FGP395" s="1"/>
      <c r="FGQ395" s="1"/>
      <c r="FGR395" s="1"/>
      <c r="FGS395" s="1"/>
      <c r="FGT395" s="1"/>
      <c r="FGU395" s="1"/>
      <c r="FGV395" s="1"/>
      <c r="FGW395" s="1"/>
      <c r="FGX395" s="1"/>
      <c r="FGY395" s="1"/>
      <c r="FGZ395" s="1"/>
      <c r="FHA395" s="1"/>
      <c r="FHB395" s="1"/>
      <c r="FHC395" s="1"/>
      <c r="FHD395" s="1"/>
      <c r="FHE395" s="1"/>
      <c r="FHF395" s="1"/>
      <c r="FHG395" s="1"/>
      <c r="FHH395" s="1"/>
      <c r="FHI395" s="1"/>
      <c r="FHJ395" s="1"/>
      <c r="FHK395" s="1"/>
      <c r="FHL395" s="1"/>
      <c r="FHM395" s="1"/>
      <c r="FHN395" s="1"/>
      <c r="FHO395" s="1"/>
      <c r="FHP395" s="1"/>
      <c r="FHQ395" s="1"/>
      <c r="FHR395" s="1"/>
      <c r="FHS395" s="1"/>
      <c r="FHT395" s="1"/>
      <c r="FHU395" s="1"/>
      <c r="FHV395" s="1"/>
      <c r="FHW395" s="1"/>
      <c r="FHX395" s="1"/>
      <c r="FHY395" s="1"/>
      <c r="FHZ395" s="1"/>
      <c r="FIA395" s="1"/>
      <c r="FIB395" s="1"/>
      <c r="FIC395" s="1"/>
      <c r="FID395" s="1"/>
      <c r="FIE395" s="1"/>
      <c r="FIF395" s="1"/>
      <c r="FIG395" s="1"/>
      <c r="FIH395" s="1"/>
      <c r="FII395" s="1"/>
      <c r="FIJ395" s="1"/>
      <c r="FIK395" s="1"/>
      <c r="FIL395" s="1"/>
      <c r="FIM395" s="1"/>
      <c r="FIN395" s="1"/>
      <c r="FIO395" s="1"/>
      <c r="FIP395" s="1"/>
      <c r="FIQ395" s="1"/>
      <c r="FIR395" s="1"/>
      <c r="FIS395" s="1"/>
      <c r="FIT395" s="1"/>
      <c r="FIU395" s="1"/>
      <c r="FIV395" s="1"/>
      <c r="FIW395" s="1"/>
      <c r="FIX395" s="1"/>
      <c r="FIY395" s="1"/>
      <c r="FIZ395" s="1"/>
      <c r="FJA395" s="1"/>
      <c r="FJB395" s="1"/>
      <c r="FJC395" s="1"/>
      <c r="FJD395" s="1"/>
      <c r="FJE395" s="1"/>
      <c r="FJF395" s="1"/>
      <c r="FJG395" s="1"/>
      <c r="FJH395" s="1"/>
      <c r="FJI395" s="1"/>
      <c r="FJJ395" s="1"/>
      <c r="FJK395" s="1"/>
      <c r="FJL395" s="1"/>
      <c r="FJM395" s="1"/>
      <c r="FJN395" s="1"/>
      <c r="FJO395" s="1"/>
      <c r="FJP395" s="1"/>
      <c r="FJQ395" s="1"/>
      <c r="FJR395" s="1"/>
      <c r="FJS395" s="1"/>
      <c r="FJT395" s="1"/>
      <c r="FJU395" s="1"/>
      <c r="FJV395" s="1"/>
      <c r="FJW395" s="1"/>
      <c r="FJX395" s="1"/>
      <c r="FJY395" s="1"/>
      <c r="FJZ395" s="1"/>
      <c r="FKA395" s="1"/>
      <c r="FKB395" s="1"/>
      <c r="FKC395" s="1"/>
      <c r="FKD395" s="1"/>
      <c r="FKE395" s="1"/>
      <c r="FKF395" s="1"/>
      <c r="FKG395" s="1"/>
      <c r="FKH395" s="1"/>
      <c r="FKI395" s="1"/>
      <c r="FKJ395" s="1"/>
      <c r="FKK395" s="1"/>
      <c r="FKL395" s="1"/>
      <c r="FKM395" s="1"/>
      <c r="FKN395" s="1"/>
      <c r="FKO395" s="1"/>
      <c r="FKP395" s="1"/>
      <c r="FKQ395" s="1"/>
      <c r="FKR395" s="1"/>
      <c r="FKS395" s="1"/>
      <c r="FKT395" s="1"/>
      <c r="FKU395" s="1"/>
      <c r="FKV395" s="1"/>
      <c r="FKW395" s="1"/>
      <c r="FKX395" s="1"/>
      <c r="FKY395" s="1"/>
      <c r="FKZ395" s="1"/>
      <c r="FLA395" s="1"/>
      <c r="FLB395" s="1"/>
      <c r="FLC395" s="1"/>
      <c r="FLD395" s="1"/>
      <c r="FLE395" s="1"/>
      <c r="FLF395" s="1"/>
      <c r="FLG395" s="1"/>
      <c r="FLH395" s="1"/>
      <c r="FLI395" s="1"/>
      <c r="FLJ395" s="1"/>
      <c r="FLK395" s="1"/>
      <c r="FLL395" s="1"/>
      <c r="FLM395" s="1"/>
      <c r="FLN395" s="1"/>
      <c r="FLO395" s="1"/>
      <c r="FLP395" s="1"/>
      <c r="FLQ395" s="1"/>
      <c r="FLR395" s="1"/>
      <c r="FLS395" s="1"/>
      <c r="FLT395" s="1"/>
      <c r="FLU395" s="1"/>
      <c r="FLV395" s="1"/>
      <c r="FLW395" s="1"/>
      <c r="FLX395" s="1"/>
      <c r="FLY395" s="1"/>
      <c r="FLZ395" s="1"/>
      <c r="FMA395" s="1"/>
      <c r="FMB395" s="1"/>
      <c r="FMC395" s="1"/>
      <c r="FMD395" s="1"/>
      <c r="FME395" s="1"/>
      <c r="FMF395" s="1"/>
      <c r="FMG395" s="1"/>
      <c r="FMH395" s="1"/>
      <c r="FMI395" s="1"/>
      <c r="FMJ395" s="1"/>
      <c r="FMK395" s="1"/>
      <c r="FML395" s="1"/>
      <c r="FMM395" s="1"/>
      <c r="FMN395" s="1"/>
      <c r="FMO395" s="1"/>
      <c r="FMP395" s="1"/>
      <c r="FMQ395" s="1"/>
      <c r="FMR395" s="1"/>
      <c r="FMS395" s="1"/>
      <c r="FMT395" s="1"/>
      <c r="FMU395" s="1"/>
      <c r="FMV395" s="1"/>
      <c r="FMW395" s="1"/>
      <c r="FMX395" s="1"/>
      <c r="FMY395" s="1"/>
      <c r="FMZ395" s="1"/>
      <c r="FNA395" s="1"/>
      <c r="FNB395" s="1"/>
      <c r="FNC395" s="1"/>
      <c r="FND395" s="1"/>
      <c r="FNE395" s="1"/>
      <c r="FNF395" s="1"/>
      <c r="FNG395" s="1"/>
      <c r="FNH395" s="1"/>
      <c r="FNI395" s="1"/>
      <c r="FNJ395" s="1"/>
      <c r="FNK395" s="1"/>
      <c r="FNL395" s="1"/>
      <c r="FNM395" s="1"/>
      <c r="FNN395" s="1"/>
      <c r="FNO395" s="1"/>
      <c r="FNP395" s="1"/>
      <c r="FNQ395" s="1"/>
      <c r="FNR395" s="1"/>
      <c r="FNS395" s="1"/>
      <c r="FNT395" s="1"/>
      <c r="FNU395" s="1"/>
      <c r="FNV395" s="1"/>
      <c r="FNW395" s="1"/>
      <c r="FNX395" s="1"/>
      <c r="FNY395" s="1"/>
      <c r="FNZ395" s="1"/>
      <c r="FOA395" s="1"/>
      <c r="FOB395" s="1"/>
      <c r="FOC395" s="1"/>
      <c r="FOD395" s="1"/>
      <c r="FOE395" s="1"/>
      <c r="FOF395" s="1"/>
      <c r="FOG395" s="1"/>
      <c r="FOH395" s="1"/>
      <c r="FOI395" s="1"/>
      <c r="FOJ395" s="1"/>
      <c r="FOK395" s="1"/>
      <c r="FOL395" s="1"/>
      <c r="FOM395" s="1"/>
      <c r="FON395" s="1"/>
      <c r="FOO395" s="1"/>
      <c r="FOP395" s="1"/>
      <c r="FOQ395" s="1"/>
      <c r="FOR395" s="1"/>
      <c r="FOS395" s="1"/>
      <c r="FOT395" s="1"/>
      <c r="FOU395" s="1"/>
      <c r="FOV395" s="1"/>
      <c r="FOW395" s="1"/>
      <c r="FOX395" s="1"/>
      <c r="FOY395" s="1"/>
      <c r="FOZ395" s="1"/>
      <c r="FPA395" s="1"/>
      <c r="FPB395" s="1"/>
      <c r="FPC395" s="1"/>
      <c r="FPD395" s="1"/>
      <c r="FPE395" s="1"/>
      <c r="FPF395" s="1"/>
      <c r="FPG395" s="1"/>
      <c r="FPH395" s="1"/>
      <c r="FPI395" s="1"/>
      <c r="FPJ395" s="1"/>
      <c r="FPK395" s="1"/>
      <c r="FPL395" s="1"/>
      <c r="FPM395" s="1"/>
      <c r="FPN395" s="1"/>
      <c r="FPO395" s="1"/>
      <c r="FPP395" s="1"/>
      <c r="FPQ395" s="1"/>
      <c r="FPR395" s="1"/>
      <c r="FPS395" s="1"/>
      <c r="FPT395" s="1"/>
      <c r="FPU395" s="1"/>
      <c r="FPV395" s="1"/>
      <c r="FPW395" s="1"/>
      <c r="FPX395" s="1"/>
      <c r="FPY395" s="1"/>
      <c r="FPZ395" s="1"/>
      <c r="FQA395" s="1"/>
      <c r="FQB395" s="1"/>
      <c r="FQC395" s="1"/>
      <c r="FQD395" s="1"/>
      <c r="FQE395" s="1"/>
      <c r="FQF395" s="1"/>
      <c r="FQG395" s="1"/>
      <c r="FQH395" s="1"/>
      <c r="FQI395" s="1"/>
      <c r="FQJ395" s="1"/>
      <c r="FQK395" s="1"/>
      <c r="FQL395" s="1"/>
      <c r="FQM395" s="1"/>
      <c r="FQN395" s="1"/>
      <c r="FQO395" s="1"/>
      <c r="FQP395" s="1"/>
      <c r="FQQ395" s="1"/>
      <c r="FQR395" s="1"/>
      <c r="FQS395" s="1"/>
      <c r="FQT395" s="1"/>
      <c r="FQU395" s="1"/>
      <c r="FQV395" s="1"/>
      <c r="FQW395" s="1"/>
      <c r="FQX395" s="1"/>
      <c r="FQY395" s="1"/>
      <c r="FQZ395" s="1"/>
      <c r="FRA395" s="1"/>
      <c r="FRB395" s="1"/>
      <c r="FRC395" s="1"/>
      <c r="FRD395" s="1"/>
      <c r="FRE395" s="1"/>
      <c r="FRF395" s="1"/>
      <c r="FRG395" s="1"/>
      <c r="FRH395" s="1"/>
      <c r="FRI395" s="1"/>
      <c r="FRJ395" s="1"/>
      <c r="FRK395" s="1"/>
      <c r="FRL395" s="1"/>
      <c r="FRM395" s="1"/>
      <c r="FRN395" s="1"/>
      <c r="FRO395" s="1"/>
      <c r="FRP395" s="1"/>
      <c r="FRQ395" s="1"/>
      <c r="FRR395" s="1"/>
      <c r="FRS395" s="1"/>
      <c r="FRT395" s="1"/>
      <c r="FRU395" s="1"/>
      <c r="FRV395" s="1"/>
      <c r="FRW395" s="1"/>
      <c r="FRX395" s="1"/>
      <c r="FRY395" s="1"/>
      <c r="FRZ395" s="1"/>
      <c r="FSA395" s="1"/>
      <c r="FSB395" s="1"/>
      <c r="FSC395" s="1"/>
      <c r="FSD395" s="1"/>
      <c r="FSE395" s="1"/>
      <c r="FSF395" s="1"/>
      <c r="FSG395" s="1"/>
      <c r="FSH395" s="1"/>
      <c r="FSI395" s="1"/>
      <c r="FSJ395" s="1"/>
      <c r="FSK395" s="1"/>
      <c r="FSL395" s="1"/>
      <c r="FSM395" s="1"/>
      <c r="FSN395" s="1"/>
      <c r="FSO395" s="1"/>
      <c r="FSP395" s="1"/>
      <c r="FSQ395" s="1"/>
      <c r="FSR395" s="1"/>
      <c r="FSS395" s="1"/>
      <c r="FST395" s="1"/>
      <c r="FSU395" s="1"/>
      <c r="FSV395" s="1"/>
      <c r="FSW395" s="1"/>
      <c r="FSX395" s="1"/>
      <c r="FSY395" s="1"/>
      <c r="FSZ395" s="1"/>
      <c r="FTA395" s="1"/>
      <c r="FTB395" s="1"/>
      <c r="FTC395" s="1"/>
      <c r="FTD395" s="1"/>
      <c r="FTE395" s="1"/>
      <c r="FTF395" s="1"/>
      <c r="FTG395" s="1"/>
      <c r="FTH395" s="1"/>
      <c r="FTI395" s="1"/>
      <c r="FTJ395" s="1"/>
      <c r="FTK395" s="1"/>
      <c r="FTL395" s="1"/>
      <c r="FTM395" s="1"/>
      <c r="FTN395" s="1"/>
      <c r="FTO395" s="1"/>
      <c r="FTP395" s="1"/>
      <c r="FTQ395" s="1"/>
      <c r="FTR395" s="1"/>
      <c r="FTS395" s="1"/>
      <c r="FTT395" s="1"/>
      <c r="FTU395" s="1"/>
      <c r="FTV395" s="1"/>
      <c r="FTW395" s="1"/>
      <c r="FTX395" s="1"/>
      <c r="FTY395" s="1"/>
      <c r="FTZ395" s="1"/>
      <c r="FUA395" s="1"/>
      <c r="FUB395" s="1"/>
      <c r="FUC395" s="1"/>
      <c r="FUD395" s="1"/>
      <c r="FUE395" s="1"/>
      <c r="FUF395" s="1"/>
      <c r="FUG395" s="1"/>
      <c r="FUH395" s="1"/>
      <c r="FUI395" s="1"/>
      <c r="FUJ395" s="1"/>
      <c r="FUK395" s="1"/>
      <c r="FUL395" s="1"/>
      <c r="FUM395" s="1"/>
      <c r="FUN395" s="1"/>
      <c r="FUO395" s="1"/>
      <c r="FUP395" s="1"/>
      <c r="FUQ395" s="1"/>
      <c r="FUR395" s="1"/>
      <c r="FUS395" s="1"/>
      <c r="FUT395" s="1"/>
      <c r="FUU395" s="1"/>
      <c r="FUV395" s="1"/>
      <c r="FUW395" s="1"/>
      <c r="FUX395" s="1"/>
      <c r="FUY395" s="1"/>
      <c r="FUZ395" s="1"/>
      <c r="FVA395" s="1"/>
      <c r="FVB395" s="1"/>
      <c r="FVC395" s="1"/>
      <c r="FVD395" s="1"/>
      <c r="FVE395" s="1"/>
      <c r="FVF395" s="1"/>
      <c r="FVG395" s="1"/>
      <c r="FVH395" s="1"/>
      <c r="FVI395" s="1"/>
      <c r="FVJ395" s="1"/>
      <c r="FVK395" s="1"/>
      <c r="FVL395" s="1"/>
      <c r="FVM395" s="1"/>
      <c r="FVN395" s="1"/>
      <c r="FVO395" s="1"/>
      <c r="FVP395" s="1"/>
      <c r="FVQ395" s="1"/>
      <c r="FVR395" s="1"/>
      <c r="FVS395" s="1"/>
      <c r="FVT395" s="1"/>
      <c r="FVU395" s="1"/>
      <c r="FVV395" s="1"/>
      <c r="FVW395" s="1"/>
      <c r="FVX395" s="1"/>
      <c r="FVY395" s="1"/>
      <c r="FVZ395" s="1"/>
      <c r="FWA395" s="1"/>
      <c r="FWB395" s="1"/>
      <c r="FWC395" s="1"/>
      <c r="FWD395" s="1"/>
      <c r="FWE395" s="1"/>
      <c r="FWF395" s="1"/>
      <c r="FWG395" s="1"/>
      <c r="FWH395" s="1"/>
      <c r="FWI395" s="1"/>
      <c r="FWJ395" s="1"/>
      <c r="FWK395" s="1"/>
      <c r="FWL395" s="1"/>
      <c r="FWM395" s="1"/>
      <c r="FWN395" s="1"/>
      <c r="FWO395" s="1"/>
      <c r="FWP395" s="1"/>
      <c r="FWQ395" s="1"/>
      <c r="FWR395" s="1"/>
      <c r="FWS395" s="1"/>
      <c r="FWT395" s="1"/>
      <c r="FWU395" s="1"/>
      <c r="FWV395" s="1"/>
      <c r="FWW395" s="1"/>
      <c r="FWX395" s="1"/>
      <c r="FWY395" s="1"/>
      <c r="FWZ395" s="1"/>
      <c r="FXA395" s="1"/>
      <c r="FXB395" s="1"/>
      <c r="FXC395" s="1"/>
      <c r="FXD395" s="1"/>
      <c r="FXE395" s="1"/>
      <c r="FXF395" s="1"/>
      <c r="FXG395" s="1"/>
      <c r="FXH395" s="1"/>
      <c r="FXI395" s="1"/>
      <c r="FXJ395" s="1"/>
      <c r="FXK395" s="1"/>
      <c r="FXL395" s="1"/>
      <c r="FXM395" s="1"/>
      <c r="FXN395" s="1"/>
      <c r="FXO395" s="1"/>
      <c r="FXP395" s="1"/>
      <c r="FXQ395" s="1"/>
      <c r="FXR395" s="1"/>
      <c r="FXS395" s="1"/>
      <c r="FXT395" s="1"/>
      <c r="FXU395" s="1"/>
      <c r="FXV395" s="1"/>
      <c r="FXW395" s="1"/>
      <c r="FXX395" s="1"/>
      <c r="FXY395" s="1"/>
      <c r="FXZ395" s="1"/>
      <c r="FYA395" s="1"/>
      <c r="FYB395" s="1"/>
      <c r="FYC395" s="1"/>
      <c r="FYD395" s="1"/>
      <c r="FYE395" s="1"/>
      <c r="FYF395" s="1"/>
      <c r="FYG395" s="1"/>
      <c r="FYH395" s="1"/>
      <c r="FYI395" s="1"/>
      <c r="FYJ395" s="1"/>
      <c r="FYK395" s="1"/>
      <c r="FYL395" s="1"/>
      <c r="FYM395" s="1"/>
      <c r="FYN395" s="1"/>
      <c r="FYO395" s="1"/>
      <c r="FYP395" s="1"/>
      <c r="FYQ395" s="1"/>
      <c r="FYR395" s="1"/>
      <c r="FYS395" s="1"/>
      <c r="FYT395" s="1"/>
      <c r="FYU395" s="1"/>
      <c r="FYV395" s="1"/>
      <c r="FYW395" s="1"/>
      <c r="FYX395" s="1"/>
      <c r="FYY395" s="1"/>
      <c r="FYZ395" s="1"/>
      <c r="FZA395" s="1"/>
      <c r="FZB395" s="1"/>
      <c r="FZC395" s="1"/>
      <c r="FZD395" s="1"/>
      <c r="FZE395" s="1"/>
      <c r="FZF395" s="1"/>
      <c r="FZG395" s="1"/>
      <c r="FZH395" s="1"/>
      <c r="FZI395" s="1"/>
      <c r="FZJ395" s="1"/>
      <c r="FZK395" s="1"/>
      <c r="FZL395" s="1"/>
      <c r="FZM395" s="1"/>
      <c r="FZN395" s="1"/>
      <c r="FZO395" s="1"/>
      <c r="FZP395" s="1"/>
      <c r="FZQ395" s="1"/>
      <c r="FZR395" s="1"/>
      <c r="FZS395" s="1"/>
      <c r="FZT395" s="1"/>
      <c r="FZU395" s="1"/>
      <c r="FZV395" s="1"/>
      <c r="FZW395" s="1"/>
      <c r="FZX395" s="1"/>
      <c r="FZY395" s="1"/>
      <c r="FZZ395" s="1"/>
      <c r="GAA395" s="1"/>
      <c r="GAB395" s="1"/>
      <c r="GAC395" s="1"/>
      <c r="GAD395" s="1"/>
      <c r="GAE395" s="1"/>
      <c r="GAF395" s="1"/>
      <c r="GAG395" s="1"/>
      <c r="GAH395" s="1"/>
      <c r="GAI395" s="1"/>
      <c r="GAJ395" s="1"/>
      <c r="GAK395" s="1"/>
      <c r="GAL395" s="1"/>
      <c r="GAM395" s="1"/>
      <c r="GAN395" s="1"/>
      <c r="GAO395" s="1"/>
      <c r="GAP395" s="1"/>
      <c r="GAQ395" s="1"/>
      <c r="GAR395" s="1"/>
      <c r="GAS395" s="1"/>
      <c r="GAT395" s="1"/>
      <c r="GAU395" s="1"/>
      <c r="GAV395" s="1"/>
      <c r="GAW395" s="1"/>
      <c r="GAX395" s="1"/>
      <c r="GAY395" s="1"/>
      <c r="GAZ395" s="1"/>
      <c r="GBA395" s="1"/>
      <c r="GBB395" s="1"/>
      <c r="GBC395" s="1"/>
      <c r="GBD395" s="1"/>
      <c r="GBE395" s="1"/>
      <c r="GBF395" s="1"/>
      <c r="GBG395" s="1"/>
      <c r="GBH395" s="1"/>
      <c r="GBI395" s="1"/>
      <c r="GBJ395" s="1"/>
      <c r="GBK395" s="1"/>
      <c r="GBL395" s="1"/>
      <c r="GBM395" s="1"/>
      <c r="GBN395" s="1"/>
      <c r="GBO395" s="1"/>
      <c r="GBP395" s="1"/>
      <c r="GBQ395" s="1"/>
      <c r="GBR395" s="1"/>
      <c r="GBS395" s="1"/>
      <c r="GBT395" s="1"/>
      <c r="GBU395" s="1"/>
      <c r="GBV395" s="1"/>
      <c r="GBW395" s="1"/>
      <c r="GBX395" s="1"/>
      <c r="GBY395" s="1"/>
      <c r="GBZ395" s="1"/>
      <c r="GCA395" s="1"/>
      <c r="GCB395" s="1"/>
      <c r="GCC395" s="1"/>
      <c r="GCD395" s="1"/>
      <c r="GCE395" s="1"/>
      <c r="GCF395" s="1"/>
      <c r="GCG395" s="1"/>
      <c r="GCH395" s="1"/>
      <c r="GCI395" s="1"/>
      <c r="GCJ395" s="1"/>
      <c r="GCK395" s="1"/>
      <c r="GCL395" s="1"/>
      <c r="GCM395" s="1"/>
      <c r="GCN395" s="1"/>
      <c r="GCO395" s="1"/>
      <c r="GCP395" s="1"/>
      <c r="GCQ395" s="1"/>
      <c r="GCR395" s="1"/>
      <c r="GCS395" s="1"/>
      <c r="GCT395" s="1"/>
      <c r="GCU395" s="1"/>
      <c r="GCV395" s="1"/>
      <c r="GCW395" s="1"/>
      <c r="GCX395" s="1"/>
      <c r="GCY395" s="1"/>
      <c r="GCZ395" s="1"/>
      <c r="GDA395" s="1"/>
      <c r="GDB395" s="1"/>
      <c r="GDC395" s="1"/>
      <c r="GDD395" s="1"/>
      <c r="GDE395" s="1"/>
      <c r="GDF395" s="1"/>
      <c r="GDG395" s="1"/>
      <c r="GDH395" s="1"/>
      <c r="GDI395" s="1"/>
      <c r="GDJ395" s="1"/>
      <c r="GDK395" s="1"/>
      <c r="GDL395" s="1"/>
      <c r="GDM395" s="1"/>
      <c r="GDN395" s="1"/>
      <c r="GDO395" s="1"/>
      <c r="GDP395" s="1"/>
      <c r="GDQ395" s="1"/>
      <c r="GDR395" s="1"/>
      <c r="GDS395" s="1"/>
      <c r="GDT395" s="1"/>
      <c r="GDU395" s="1"/>
      <c r="GDV395" s="1"/>
      <c r="GDW395" s="1"/>
      <c r="GDX395" s="1"/>
      <c r="GDY395" s="1"/>
      <c r="GDZ395" s="1"/>
      <c r="GEA395" s="1"/>
      <c r="GEB395" s="1"/>
      <c r="GEC395" s="1"/>
      <c r="GED395" s="1"/>
      <c r="GEE395" s="1"/>
      <c r="GEF395" s="1"/>
      <c r="GEG395" s="1"/>
      <c r="GEH395" s="1"/>
      <c r="GEI395" s="1"/>
      <c r="GEJ395" s="1"/>
      <c r="GEK395" s="1"/>
      <c r="GEL395" s="1"/>
      <c r="GEM395" s="1"/>
      <c r="GEN395" s="1"/>
      <c r="GEO395" s="1"/>
      <c r="GEP395" s="1"/>
      <c r="GEQ395" s="1"/>
      <c r="GER395" s="1"/>
      <c r="GES395" s="1"/>
      <c r="GET395" s="1"/>
      <c r="GEU395" s="1"/>
      <c r="GEV395" s="1"/>
      <c r="GEW395" s="1"/>
      <c r="GEX395" s="1"/>
      <c r="GEY395" s="1"/>
      <c r="GEZ395" s="1"/>
      <c r="GFA395" s="1"/>
      <c r="GFB395" s="1"/>
      <c r="GFC395" s="1"/>
      <c r="GFD395" s="1"/>
      <c r="GFE395" s="1"/>
      <c r="GFF395" s="1"/>
      <c r="GFG395" s="1"/>
      <c r="GFH395" s="1"/>
      <c r="GFI395" s="1"/>
      <c r="GFJ395" s="1"/>
      <c r="GFK395" s="1"/>
      <c r="GFL395" s="1"/>
      <c r="GFM395" s="1"/>
      <c r="GFN395" s="1"/>
      <c r="GFO395" s="1"/>
      <c r="GFP395" s="1"/>
      <c r="GFQ395" s="1"/>
      <c r="GFR395" s="1"/>
      <c r="GFS395" s="1"/>
      <c r="GFT395" s="1"/>
      <c r="GFU395" s="1"/>
      <c r="GFV395" s="1"/>
      <c r="GFW395" s="1"/>
      <c r="GFX395" s="1"/>
      <c r="GFY395" s="1"/>
      <c r="GFZ395" s="1"/>
      <c r="GGA395" s="1"/>
      <c r="GGB395" s="1"/>
      <c r="GGC395" s="1"/>
      <c r="GGD395" s="1"/>
      <c r="GGE395" s="1"/>
      <c r="GGF395" s="1"/>
      <c r="GGG395" s="1"/>
      <c r="GGH395" s="1"/>
      <c r="GGI395" s="1"/>
      <c r="GGJ395" s="1"/>
      <c r="GGK395" s="1"/>
      <c r="GGL395" s="1"/>
      <c r="GGM395" s="1"/>
      <c r="GGN395" s="1"/>
      <c r="GGO395" s="1"/>
      <c r="GGP395" s="1"/>
      <c r="GGQ395" s="1"/>
      <c r="GGR395" s="1"/>
      <c r="GGS395" s="1"/>
      <c r="GGT395" s="1"/>
      <c r="GGU395" s="1"/>
      <c r="GGV395" s="1"/>
      <c r="GGW395" s="1"/>
      <c r="GGX395" s="1"/>
      <c r="GGY395" s="1"/>
      <c r="GGZ395" s="1"/>
      <c r="GHA395" s="1"/>
      <c r="GHB395" s="1"/>
      <c r="GHC395" s="1"/>
      <c r="GHD395" s="1"/>
      <c r="GHE395" s="1"/>
      <c r="GHF395" s="1"/>
      <c r="GHG395" s="1"/>
      <c r="GHH395" s="1"/>
      <c r="GHI395" s="1"/>
      <c r="GHJ395" s="1"/>
      <c r="GHK395" s="1"/>
      <c r="GHL395" s="1"/>
      <c r="GHM395" s="1"/>
      <c r="GHN395" s="1"/>
      <c r="GHO395" s="1"/>
      <c r="GHP395" s="1"/>
      <c r="GHQ395" s="1"/>
      <c r="GHR395" s="1"/>
      <c r="GHS395" s="1"/>
      <c r="GHT395" s="1"/>
      <c r="GHU395" s="1"/>
      <c r="GHV395" s="1"/>
      <c r="GHW395" s="1"/>
      <c r="GHX395" s="1"/>
      <c r="GHY395" s="1"/>
      <c r="GHZ395" s="1"/>
      <c r="GIA395" s="1"/>
      <c r="GIB395" s="1"/>
      <c r="GIC395" s="1"/>
      <c r="GID395" s="1"/>
      <c r="GIE395" s="1"/>
      <c r="GIF395" s="1"/>
      <c r="GIG395" s="1"/>
      <c r="GIH395" s="1"/>
      <c r="GII395" s="1"/>
      <c r="GIJ395" s="1"/>
      <c r="GIK395" s="1"/>
      <c r="GIL395" s="1"/>
      <c r="GIM395" s="1"/>
      <c r="GIN395" s="1"/>
      <c r="GIO395" s="1"/>
      <c r="GIP395" s="1"/>
      <c r="GIQ395" s="1"/>
      <c r="GIR395" s="1"/>
      <c r="GIS395" s="1"/>
      <c r="GIT395" s="1"/>
      <c r="GIU395" s="1"/>
      <c r="GIV395" s="1"/>
      <c r="GIW395" s="1"/>
      <c r="GIX395" s="1"/>
      <c r="GIY395" s="1"/>
      <c r="GIZ395" s="1"/>
      <c r="GJA395" s="1"/>
      <c r="GJB395" s="1"/>
      <c r="GJC395" s="1"/>
      <c r="GJD395" s="1"/>
      <c r="GJE395" s="1"/>
      <c r="GJF395" s="1"/>
      <c r="GJG395" s="1"/>
      <c r="GJH395" s="1"/>
      <c r="GJI395" s="1"/>
      <c r="GJJ395" s="1"/>
      <c r="GJK395" s="1"/>
      <c r="GJL395" s="1"/>
      <c r="GJM395" s="1"/>
      <c r="GJN395" s="1"/>
      <c r="GJO395" s="1"/>
      <c r="GJP395" s="1"/>
      <c r="GJQ395" s="1"/>
      <c r="GJR395" s="1"/>
      <c r="GJS395" s="1"/>
      <c r="GJT395" s="1"/>
      <c r="GJU395" s="1"/>
      <c r="GJV395" s="1"/>
      <c r="GJW395" s="1"/>
      <c r="GJX395" s="1"/>
      <c r="GJY395" s="1"/>
      <c r="GJZ395" s="1"/>
      <c r="GKA395" s="1"/>
      <c r="GKB395" s="1"/>
      <c r="GKC395" s="1"/>
      <c r="GKD395" s="1"/>
      <c r="GKE395" s="1"/>
      <c r="GKF395" s="1"/>
      <c r="GKG395" s="1"/>
      <c r="GKH395" s="1"/>
      <c r="GKI395" s="1"/>
      <c r="GKJ395" s="1"/>
      <c r="GKK395" s="1"/>
      <c r="GKL395" s="1"/>
      <c r="GKM395" s="1"/>
      <c r="GKN395" s="1"/>
      <c r="GKO395" s="1"/>
      <c r="GKP395" s="1"/>
      <c r="GKQ395" s="1"/>
      <c r="GKR395" s="1"/>
      <c r="GKS395" s="1"/>
      <c r="GKT395" s="1"/>
      <c r="GKU395" s="1"/>
      <c r="GKV395" s="1"/>
      <c r="GKW395" s="1"/>
      <c r="GKX395" s="1"/>
      <c r="GKY395" s="1"/>
      <c r="GKZ395" s="1"/>
      <c r="GLA395" s="1"/>
      <c r="GLB395" s="1"/>
      <c r="GLC395" s="1"/>
      <c r="GLD395" s="1"/>
      <c r="GLE395" s="1"/>
      <c r="GLF395" s="1"/>
      <c r="GLG395" s="1"/>
      <c r="GLH395" s="1"/>
      <c r="GLI395" s="1"/>
      <c r="GLJ395" s="1"/>
      <c r="GLK395" s="1"/>
      <c r="GLL395" s="1"/>
      <c r="GLM395" s="1"/>
      <c r="GLN395" s="1"/>
      <c r="GLO395" s="1"/>
      <c r="GLP395" s="1"/>
      <c r="GLQ395" s="1"/>
      <c r="GLR395" s="1"/>
      <c r="GLS395" s="1"/>
      <c r="GLT395" s="1"/>
      <c r="GLU395" s="1"/>
      <c r="GLV395" s="1"/>
      <c r="GLW395" s="1"/>
      <c r="GLX395" s="1"/>
      <c r="GLY395" s="1"/>
      <c r="GLZ395" s="1"/>
      <c r="GMA395" s="1"/>
      <c r="GMB395" s="1"/>
      <c r="GMC395" s="1"/>
      <c r="GMD395" s="1"/>
      <c r="GME395" s="1"/>
      <c r="GMF395" s="1"/>
      <c r="GMG395" s="1"/>
      <c r="GMH395" s="1"/>
      <c r="GMI395" s="1"/>
      <c r="GMJ395" s="1"/>
      <c r="GMK395" s="1"/>
      <c r="GML395" s="1"/>
      <c r="GMM395" s="1"/>
      <c r="GMN395" s="1"/>
      <c r="GMO395" s="1"/>
      <c r="GMP395" s="1"/>
      <c r="GMQ395" s="1"/>
      <c r="GMR395" s="1"/>
      <c r="GMS395" s="1"/>
      <c r="GMT395" s="1"/>
      <c r="GMU395" s="1"/>
      <c r="GMV395" s="1"/>
      <c r="GMW395" s="1"/>
      <c r="GMX395" s="1"/>
      <c r="GMY395" s="1"/>
      <c r="GMZ395" s="1"/>
      <c r="GNA395" s="1"/>
      <c r="GNB395" s="1"/>
      <c r="GNC395" s="1"/>
      <c r="GND395" s="1"/>
      <c r="GNE395" s="1"/>
      <c r="GNF395" s="1"/>
      <c r="GNG395" s="1"/>
      <c r="GNH395" s="1"/>
      <c r="GNI395" s="1"/>
      <c r="GNJ395" s="1"/>
      <c r="GNK395" s="1"/>
      <c r="GNL395" s="1"/>
      <c r="GNM395" s="1"/>
      <c r="GNN395" s="1"/>
      <c r="GNO395" s="1"/>
      <c r="GNP395" s="1"/>
      <c r="GNQ395" s="1"/>
      <c r="GNR395" s="1"/>
      <c r="GNS395" s="1"/>
      <c r="GNT395" s="1"/>
      <c r="GNU395" s="1"/>
      <c r="GNV395" s="1"/>
      <c r="GNW395" s="1"/>
      <c r="GNX395" s="1"/>
      <c r="GNY395" s="1"/>
      <c r="GNZ395" s="1"/>
      <c r="GOA395" s="1"/>
      <c r="GOB395" s="1"/>
      <c r="GOC395" s="1"/>
      <c r="GOD395" s="1"/>
      <c r="GOE395" s="1"/>
      <c r="GOF395" s="1"/>
      <c r="GOG395" s="1"/>
      <c r="GOH395" s="1"/>
      <c r="GOI395" s="1"/>
      <c r="GOJ395" s="1"/>
      <c r="GOK395" s="1"/>
      <c r="GOL395" s="1"/>
      <c r="GOM395" s="1"/>
      <c r="GON395" s="1"/>
      <c r="GOO395" s="1"/>
      <c r="GOP395" s="1"/>
      <c r="GOQ395" s="1"/>
      <c r="GOR395" s="1"/>
      <c r="GOS395" s="1"/>
      <c r="GOT395" s="1"/>
      <c r="GOU395" s="1"/>
      <c r="GOV395" s="1"/>
      <c r="GOW395" s="1"/>
      <c r="GOX395" s="1"/>
      <c r="GOY395" s="1"/>
      <c r="GOZ395" s="1"/>
      <c r="GPA395" s="1"/>
      <c r="GPB395" s="1"/>
      <c r="GPC395" s="1"/>
      <c r="GPD395" s="1"/>
      <c r="GPE395" s="1"/>
      <c r="GPF395" s="1"/>
      <c r="GPG395" s="1"/>
      <c r="GPH395" s="1"/>
      <c r="GPI395" s="1"/>
      <c r="GPJ395" s="1"/>
      <c r="GPK395" s="1"/>
      <c r="GPL395" s="1"/>
      <c r="GPM395" s="1"/>
      <c r="GPN395" s="1"/>
      <c r="GPO395" s="1"/>
      <c r="GPP395" s="1"/>
      <c r="GPQ395" s="1"/>
      <c r="GPR395" s="1"/>
      <c r="GPS395" s="1"/>
      <c r="GPT395" s="1"/>
      <c r="GPU395" s="1"/>
      <c r="GPV395" s="1"/>
      <c r="GPW395" s="1"/>
      <c r="GPX395" s="1"/>
      <c r="GPY395" s="1"/>
      <c r="GPZ395" s="1"/>
      <c r="GQA395" s="1"/>
      <c r="GQB395" s="1"/>
      <c r="GQC395" s="1"/>
      <c r="GQD395" s="1"/>
      <c r="GQE395" s="1"/>
      <c r="GQF395" s="1"/>
      <c r="GQG395" s="1"/>
      <c r="GQH395" s="1"/>
      <c r="GQI395" s="1"/>
      <c r="GQJ395" s="1"/>
      <c r="GQK395" s="1"/>
      <c r="GQL395" s="1"/>
      <c r="GQM395" s="1"/>
      <c r="GQN395" s="1"/>
      <c r="GQO395" s="1"/>
      <c r="GQP395" s="1"/>
      <c r="GQQ395" s="1"/>
      <c r="GQR395" s="1"/>
      <c r="GQS395" s="1"/>
      <c r="GQT395" s="1"/>
      <c r="GQU395" s="1"/>
      <c r="GQV395" s="1"/>
      <c r="GQW395" s="1"/>
      <c r="GQX395" s="1"/>
      <c r="GQY395" s="1"/>
      <c r="GQZ395" s="1"/>
      <c r="GRA395" s="1"/>
      <c r="GRB395" s="1"/>
      <c r="GRC395" s="1"/>
      <c r="GRD395" s="1"/>
      <c r="GRE395" s="1"/>
      <c r="GRF395" s="1"/>
      <c r="GRG395" s="1"/>
      <c r="GRH395" s="1"/>
      <c r="GRI395" s="1"/>
      <c r="GRJ395" s="1"/>
      <c r="GRK395" s="1"/>
      <c r="GRL395" s="1"/>
      <c r="GRM395" s="1"/>
      <c r="GRN395" s="1"/>
      <c r="GRO395" s="1"/>
      <c r="GRP395" s="1"/>
      <c r="GRQ395" s="1"/>
      <c r="GRR395" s="1"/>
      <c r="GRS395" s="1"/>
      <c r="GRT395" s="1"/>
      <c r="GRU395" s="1"/>
      <c r="GRV395" s="1"/>
      <c r="GRW395" s="1"/>
      <c r="GRX395" s="1"/>
      <c r="GRY395" s="1"/>
      <c r="GRZ395" s="1"/>
      <c r="GSA395" s="1"/>
      <c r="GSB395" s="1"/>
      <c r="GSC395" s="1"/>
      <c r="GSD395" s="1"/>
      <c r="GSE395" s="1"/>
      <c r="GSF395" s="1"/>
      <c r="GSG395" s="1"/>
      <c r="GSH395" s="1"/>
      <c r="GSI395" s="1"/>
      <c r="GSJ395" s="1"/>
      <c r="GSK395" s="1"/>
      <c r="GSL395" s="1"/>
      <c r="GSM395" s="1"/>
      <c r="GSN395" s="1"/>
      <c r="GSO395" s="1"/>
      <c r="GSP395" s="1"/>
      <c r="GSQ395" s="1"/>
      <c r="GSR395" s="1"/>
      <c r="GSS395" s="1"/>
      <c r="GST395" s="1"/>
      <c r="GSU395" s="1"/>
      <c r="GSV395" s="1"/>
      <c r="GSW395" s="1"/>
      <c r="GSX395" s="1"/>
      <c r="GSY395" s="1"/>
      <c r="GSZ395" s="1"/>
      <c r="GTA395" s="1"/>
      <c r="GTB395" s="1"/>
      <c r="GTC395" s="1"/>
      <c r="GTD395" s="1"/>
      <c r="GTE395" s="1"/>
      <c r="GTF395" s="1"/>
      <c r="GTG395" s="1"/>
      <c r="GTH395" s="1"/>
      <c r="GTI395" s="1"/>
      <c r="GTJ395" s="1"/>
      <c r="GTK395" s="1"/>
      <c r="GTL395" s="1"/>
      <c r="GTM395" s="1"/>
      <c r="GTN395" s="1"/>
      <c r="GTO395" s="1"/>
      <c r="GTP395" s="1"/>
      <c r="GTQ395" s="1"/>
      <c r="GTR395" s="1"/>
      <c r="GTS395" s="1"/>
      <c r="GTT395" s="1"/>
      <c r="GTU395" s="1"/>
      <c r="GTV395" s="1"/>
      <c r="GTW395" s="1"/>
      <c r="GTX395" s="1"/>
      <c r="GTY395" s="1"/>
      <c r="GTZ395" s="1"/>
      <c r="GUA395" s="1"/>
      <c r="GUB395" s="1"/>
      <c r="GUC395" s="1"/>
      <c r="GUD395" s="1"/>
      <c r="GUE395" s="1"/>
      <c r="GUF395" s="1"/>
      <c r="GUG395" s="1"/>
      <c r="GUH395" s="1"/>
      <c r="GUI395" s="1"/>
      <c r="GUJ395" s="1"/>
      <c r="GUK395" s="1"/>
      <c r="GUL395" s="1"/>
      <c r="GUM395" s="1"/>
      <c r="GUN395" s="1"/>
      <c r="GUO395" s="1"/>
      <c r="GUP395" s="1"/>
      <c r="GUQ395" s="1"/>
      <c r="GUR395" s="1"/>
      <c r="GUS395" s="1"/>
      <c r="GUT395" s="1"/>
      <c r="GUU395" s="1"/>
      <c r="GUV395" s="1"/>
      <c r="GUW395" s="1"/>
      <c r="GUX395" s="1"/>
      <c r="GUY395" s="1"/>
      <c r="GUZ395" s="1"/>
      <c r="GVA395" s="1"/>
      <c r="GVB395" s="1"/>
      <c r="GVC395" s="1"/>
      <c r="GVD395" s="1"/>
      <c r="GVE395" s="1"/>
      <c r="GVF395" s="1"/>
      <c r="GVG395" s="1"/>
      <c r="GVH395" s="1"/>
      <c r="GVI395" s="1"/>
      <c r="GVJ395" s="1"/>
      <c r="GVK395" s="1"/>
      <c r="GVL395" s="1"/>
      <c r="GVM395" s="1"/>
      <c r="GVN395" s="1"/>
      <c r="GVO395" s="1"/>
      <c r="GVP395" s="1"/>
      <c r="GVQ395" s="1"/>
      <c r="GVR395" s="1"/>
      <c r="GVS395" s="1"/>
      <c r="GVT395" s="1"/>
      <c r="GVU395" s="1"/>
      <c r="GVV395" s="1"/>
      <c r="GVW395" s="1"/>
      <c r="GVX395" s="1"/>
      <c r="GVY395" s="1"/>
      <c r="GVZ395" s="1"/>
      <c r="GWA395" s="1"/>
      <c r="GWB395" s="1"/>
      <c r="GWC395" s="1"/>
      <c r="GWD395" s="1"/>
      <c r="GWE395" s="1"/>
      <c r="GWF395" s="1"/>
      <c r="GWG395" s="1"/>
      <c r="GWH395" s="1"/>
      <c r="GWI395" s="1"/>
      <c r="GWJ395" s="1"/>
      <c r="GWK395" s="1"/>
      <c r="GWL395" s="1"/>
      <c r="GWM395" s="1"/>
      <c r="GWN395" s="1"/>
      <c r="GWO395" s="1"/>
      <c r="GWP395" s="1"/>
      <c r="GWQ395" s="1"/>
      <c r="GWR395" s="1"/>
      <c r="GWS395" s="1"/>
      <c r="GWT395" s="1"/>
      <c r="GWU395" s="1"/>
      <c r="GWV395" s="1"/>
      <c r="GWW395" s="1"/>
      <c r="GWX395" s="1"/>
      <c r="GWY395" s="1"/>
      <c r="GWZ395" s="1"/>
      <c r="GXA395" s="1"/>
      <c r="GXB395" s="1"/>
      <c r="GXC395" s="1"/>
      <c r="GXD395" s="1"/>
      <c r="GXE395" s="1"/>
      <c r="GXF395" s="1"/>
      <c r="GXG395" s="1"/>
      <c r="GXH395" s="1"/>
      <c r="GXI395" s="1"/>
      <c r="GXJ395" s="1"/>
      <c r="GXK395" s="1"/>
      <c r="GXL395" s="1"/>
      <c r="GXM395" s="1"/>
      <c r="GXN395" s="1"/>
      <c r="GXO395" s="1"/>
      <c r="GXP395" s="1"/>
      <c r="GXQ395" s="1"/>
      <c r="GXR395" s="1"/>
      <c r="GXS395" s="1"/>
      <c r="GXT395" s="1"/>
      <c r="GXU395" s="1"/>
      <c r="GXV395" s="1"/>
      <c r="GXW395" s="1"/>
      <c r="GXX395" s="1"/>
      <c r="GXY395" s="1"/>
      <c r="GXZ395" s="1"/>
      <c r="GYA395" s="1"/>
      <c r="GYB395" s="1"/>
      <c r="GYC395" s="1"/>
      <c r="GYD395" s="1"/>
      <c r="GYE395" s="1"/>
      <c r="GYF395" s="1"/>
      <c r="GYG395" s="1"/>
      <c r="GYH395" s="1"/>
      <c r="GYI395" s="1"/>
      <c r="GYJ395" s="1"/>
      <c r="GYK395" s="1"/>
      <c r="GYL395" s="1"/>
      <c r="GYM395" s="1"/>
      <c r="GYN395" s="1"/>
      <c r="GYO395" s="1"/>
      <c r="GYP395" s="1"/>
      <c r="GYQ395" s="1"/>
      <c r="GYR395" s="1"/>
      <c r="GYS395" s="1"/>
      <c r="GYT395" s="1"/>
      <c r="GYU395" s="1"/>
      <c r="GYV395" s="1"/>
      <c r="GYW395" s="1"/>
      <c r="GYX395" s="1"/>
      <c r="GYY395" s="1"/>
      <c r="GYZ395" s="1"/>
      <c r="GZA395" s="1"/>
      <c r="GZB395" s="1"/>
      <c r="GZC395" s="1"/>
      <c r="GZD395" s="1"/>
      <c r="GZE395" s="1"/>
      <c r="GZF395" s="1"/>
      <c r="GZG395" s="1"/>
      <c r="GZH395" s="1"/>
      <c r="GZI395" s="1"/>
      <c r="GZJ395" s="1"/>
      <c r="GZK395" s="1"/>
      <c r="GZL395" s="1"/>
      <c r="GZM395" s="1"/>
      <c r="GZN395" s="1"/>
      <c r="GZO395" s="1"/>
      <c r="GZP395" s="1"/>
      <c r="GZQ395" s="1"/>
      <c r="GZR395" s="1"/>
      <c r="GZS395" s="1"/>
      <c r="GZT395" s="1"/>
      <c r="GZU395" s="1"/>
      <c r="GZV395" s="1"/>
      <c r="GZW395" s="1"/>
      <c r="GZX395" s="1"/>
      <c r="GZY395" s="1"/>
      <c r="GZZ395" s="1"/>
      <c r="HAA395" s="1"/>
      <c r="HAB395" s="1"/>
      <c r="HAC395" s="1"/>
      <c r="HAD395" s="1"/>
      <c r="HAE395" s="1"/>
      <c r="HAF395" s="1"/>
      <c r="HAG395" s="1"/>
      <c r="HAH395" s="1"/>
      <c r="HAI395" s="1"/>
      <c r="HAJ395" s="1"/>
      <c r="HAK395" s="1"/>
      <c r="HAL395" s="1"/>
      <c r="HAM395" s="1"/>
      <c r="HAN395" s="1"/>
      <c r="HAO395" s="1"/>
      <c r="HAP395" s="1"/>
      <c r="HAQ395" s="1"/>
      <c r="HAR395" s="1"/>
      <c r="HAS395" s="1"/>
      <c r="HAT395" s="1"/>
      <c r="HAU395" s="1"/>
      <c r="HAV395" s="1"/>
      <c r="HAW395" s="1"/>
      <c r="HAX395" s="1"/>
      <c r="HAY395" s="1"/>
      <c r="HAZ395" s="1"/>
      <c r="HBA395" s="1"/>
      <c r="HBB395" s="1"/>
      <c r="HBC395" s="1"/>
      <c r="HBD395" s="1"/>
      <c r="HBE395" s="1"/>
      <c r="HBF395" s="1"/>
      <c r="HBG395" s="1"/>
      <c r="HBH395" s="1"/>
      <c r="HBI395" s="1"/>
      <c r="HBJ395" s="1"/>
      <c r="HBK395" s="1"/>
      <c r="HBL395" s="1"/>
      <c r="HBM395" s="1"/>
      <c r="HBN395" s="1"/>
      <c r="HBO395" s="1"/>
      <c r="HBP395" s="1"/>
      <c r="HBQ395" s="1"/>
      <c r="HBR395" s="1"/>
      <c r="HBS395" s="1"/>
      <c r="HBT395" s="1"/>
      <c r="HBU395" s="1"/>
      <c r="HBV395" s="1"/>
      <c r="HBW395" s="1"/>
      <c r="HBX395" s="1"/>
      <c r="HBY395" s="1"/>
      <c r="HBZ395" s="1"/>
      <c r="HCA395" s="1"/>
      <c r="HCB395" s="1"/>
      <c r="HCC395" s="1"/>
      <c r="HCD395" s="1"/>
      <c r="HCE395" s="1"/>
      <c r="HCF395" s="1"/>
      <c r="HCG395" s="1"/>
      <c r="HCH395" s="1"/>
      <c r="HCI395" s="1"/>
      <c r="HCJ395" s="1"/>
      <c r="HCK395" s="1"/>
      <c r="HCL395" s="1"/>
      <c r="HCM395" s="1"/>
      <c r="HCN395" s="1"/>
      <c r="HCO395" s="1"/>
      <c r="HCP395" s="1"/>
      <c r="HCQ395" s="1"/>
      <c r="HCR395" s="1"/>
      <c r="HCS395" s="1"/>
      <c r="HCT395" s="1"/>
      <c r="HCU395" s="1"/>
      <c r="HCV395" s="1"/>
      <c r="HCW395" s="1"/>
      <c r="HCX395" s="1"/>
      <c r="HCY395" s="1"/>
      <c r="HCZ395" s="1"/>
      <c r="HDA395" s="1"/>
      <c r="HDB395" s="1"/>
      <c r="HDC395" s="1"/>
      <c r="HDD395" s="1"/>
      <c r="HDE395" s="1"/>
      <c r="HDF395" s="1"/>
      <c r="HDG395" s="1"/>
      <c r="HDH395" s="1"/>
      <c r="HDI395" s="1"/>
      <c r="HDJ395" s="1"/>
      <c r="HDK395" s="1"/>
      <c r="HDL395" s="1"/>
      <c r="HDM395" s="1"/>
      <c r="HDN395" s="1"/>
      <c r="HDO395" s="1"/>
      <c r="HDP395" s="1"/>
      <c r="HDQ395" s="1"/>
      <c r="HDR395" s="1"/>
      <c r="HDS395" s="1"/>
      <c r="HDT395" s="1"/>
      <c r="HDU395" s="1"/>
      <c r="HDV395" s="1"/>
      <c r="HDW395" s="1"/>
      <c r="HDX395" s="1"/>
      <c r="HDY395" s="1"/>
      <c r="HDZ395" s="1"/>
      <c r="HEA395" s="1"/>
      <c r="HEB395" s="1"/>
      <c r="HEC395" s="1"/>
      <c r="HED395" s="1"/>
      <c r="HEE395" s="1"/>
      <c r="HEF395" s="1"/>
      <c r="HEG395" s="1"/>
      <c r="HEH395" s="1"/>
      <c r="HEI395" s="1"/>
      <c r="HEJ395" s="1"/>
      <c r="HEK395" s="1"/>
      <c r="HEL395" s="1"/>
      <c r="HEM395" s="1"/>
      <c r="HEN395" s="1"/>
      <c r="HEO395" s="1"/>
      <c r="HEP395" s="1"/>
      <c r="HEQ395" s="1"/>
      <c r="HER395" s="1"/>
      <c r="HES395" s="1"/>
      <c r="HET395" s="1"/>
      <c r="HEU395" s="1"/>
      <c r="HEV395" s="1"/>
      <c r="HEW395" s="1"/>
      <c r="HEX395" s="1"/>
      <c r="HEY395" s="1"/>
      <c r="HEZ395" s="1"/>
      <c r="HFA395" s="1"/>
      <c r="HFB395" s="1"/>
      <c r="HFC395" s="1"/>
      <c r="HFD395" s="1"/>
      <c r="HFE395" s="1"/>
      <c r="HFF395" s="1"/>
      <c r="HFG395" s="1"/>
      <c r="HFH395" s="1"/>
      <c r="HFI395" s="1"/>
      <c r="HFJ395" s="1"/>
      <c r="HFK395" s="1"/>
      <c r="HFL395" s="1"/>
      <c r="HFM395" s="1"/>
      <c r="HFN395" s="1"/>
      <c r="HFO395" s="1"/>
      <c r="HFP395" s="1"/>
      <c r="HFQ395" s="1"/>
      <c r="HFR395" s="1"/>
      <c r="HFS395" s="1"/>
      <c r="HFT395" s="1"/>
      <c r="HFU395" s="1"/>
      <c r="HFV395" s="1"/>
      <c r="HFW395" s="1"/>
      <c r="HFX395" s="1"/>
      <c r="HFY395" s="1"/>
      <c r="HFZ395" s="1"/>
      <c r="HGA395" s="1"/>
      <c r="HGB395" s="1"/>
      <c r="HGC395" s="1"/>
      <c r="HGD395" s="1"/>
      <c r="HGE395" s="1"/>
      <c r="HGF395" s="1"/>
      <c r="HGG395" s="1"/>
      <c r="HGH395" s="1"/>
      <c r="HGI395" s="1"/>
      <c r="HGJ395" s="1"/>
      <c r="HGK395" s="1"/>
      <c r="HGL395" s="1"/>
      <c r="HGM395" s="1"/>
      <c r="HGN395" s="1"/>
      <c r="HGO395" s="1"/>
      <c r="HGP395" s="1"/>
      <c r="HGQ395" s="1"/>
      <c r="HGR395" s="1"/>
      <c r="HGS395" s="1"/>
      <c r="HGT395" s="1"/>
      <c r="HGU395" s="1"/>
      <c r="HGV395" s="1"/>
      <c r="HGW395" s="1"/>
      <c r="HGX395" s="1"/>
      <c r="HGY395" s="1"/>
      <c r="HGZ395" s="1"/>
      <c r="HHA395" s="1"/>
      <c r="HHB395" s="1"/>
      <c r="HHC395" s="1"/>
      <c r="HHD395" s="1"/>
      <c r="HHE395" s="1"/>
      <c r="HHF395" s="1"/>
      <c r="HHG395" s="1"/>
      <c r="HHH395" s="1"/>
      <c r="HHI395" s="1"/>
      <c r="HHJ395" s="1"/>
      <c r="HHK395" s="1"/>
      <c r="HHL395" s="1"/>
      <c r="HHM395" s="1"/>
      <c r="HHN395" s="1"/>
      <c r="HHO395" s="1"/>
      <c r="HHP395" s="1"/>
      <c r="HHQ395" s="1"/>
      <c r="HHR395" s="1"/>
      <c r="HHS395" s="1"/>
      <c r="HHT395" s="1"/>
      <c r="HHU395" s="1"/>
      <c r="HHV395" s="1"/>
      <c r="HHW395" s="1"/>
      <c r="HHX395" s="1"/>
      <c r="HHY395" s="1"/>
      <c r="HHZ395" s="1"/>
      <c r="HIA395" s="1"/>
      <c r="HIB395" s="1"/>
      <c r="HIC395" s="1"/>
      <c r="HID395" s="1"/>
      <c r="HIE395" s="1"/>
      <c r="HIF395" s="1"/>
      <c r="HIG395" s="1"/>
      <c r="HIH395" s="1"/>
      <c r="HII395" s="1"/>
      <c r="HIJ395" s="1"/>
      <c r="HIK395" s="1"/>
      <c r="HIL395" s="1"/>
      <c r="HIM395" s="1"/>
      <c r="HIN395" s="1"/>
      <c r="HIO395" s="1"/>
      <c r="HIP395" s="1"/>
      <c r="HIQ395" s="1"/>
      <c r="HIR395" s="1"/>
      <c r="HIS395" s="1"/>
      <c r="HIT395" s="1"/>
      <c r="HIU395" s="1"/>
      <c r="HIV395" s="1"/>
      <c r="HIW395" s="1"/>
      <c r="HIX395" s="1"/>
      <c r="HIY395" s="1"/>
      <c r="HIZ395" s="1"/>
      <c r="HJA395" s="1"/>
      <c r="HJB395" s="1"/>
      <c r="HJC395" s="1"/>
      <c r="HJD395" s="1"/>
      <c r="HJE395" s="1"/>
      <c r="HJF395" s="1"/>
      <c r="HJG395" s="1"/>
      <c r="HJH395" s="1"/>
      <c r="HJI395" s="1"/>
      <c r="HJJ395" s="1"/>
      <c r="HJK395" s="1"/>
      <c r="HJL395" s="1"/>
      <c r="HJM395" s="1"/>
      <c r="HJN395" s="1"/>
      <c r="HJO395" s="1"/>
      <c r="HJP395" s="1"/>
      <c r="HJQ395" s="1"/>
      <c r="HJR395" s="1"/>
      <c r="HJS395" s="1"/>
      <c r="HJT395" s="1"/>
      <c r="HJU395" s="1"/>
      <c r="HJV395" s="1"/>
      <c r="HJW395" s="1"/>
      <c r="HJX395" s="1"/>
      <c r="HJY395" s="1"/>
      <c r="HJZ395" s="1"/>
      <c r="HKA395" s="1"/>
      <c r="HKB395" s="1"/>
      <c r="HKC395" s="1"/>
      <c r="HKD395" s="1"/>
      <c r="HKE395" s="1"/>
      <c r="HKF395" s="1"/>
      <c r="HKG395" s="1"/>
      <c r="HKH395" s="1"/>
      <c r="HKI395" s="1"/>
      <c r="HKJ395" s="1"/>
      <c r="HKK395" s="1"/>
      <c r="HKL395" s="1"/>
      <c r="HKM395" s="1"/>
      <c r="HKN395" s="1"/>
      <c r="HKO395" s="1"/>
      <c r="HKP395" s="1"/>
      <c r="HKQ395" s="1"/>
      <c r="HKR395" s="1"/>
      <c r="HKS395" s="1"/>
      <c r="HKT395" s="1"/>
      <c r="HKU395" s="1"/>
      <c r="HKV395" s="1"/>
      <c r="HKW395" s="1"/>
      <c r="HKX395" s="1"/>
      <c r="HKY395" s="1"/>
      <c r="HKZ395" s="1"/>
      <c r="HLA395" s="1"/>
      <c r="HLB395" s="1"/>
      <c r="HLC395" s="1"/>
      <c r="HLD395" s="1"/>
      <c r="HLE395" s="1"/>
      <c r="HLF395" s="1"/>
      <c r="HLG395" s="1"/>
      <c r="HLH395" s="1"/>
      <c r="HLI395" s="1"/>
      <c r="HLJ395" s="1"/>
      <c r="HLK395" s="1"/>
      <c r="HLL395" s="1"/>
      <c r="HLM395" s="1"/>
      <c r="HLN395" s="1"/>
      <c r="HLO395" s="1"/>
      <c r="HLP395" s="1"/>
      <c r="HLQ395" s="1"/>
      <c r="HLR395" s="1"/>
      <c r="HLS395" s="1"/>
      <c r="HLT395" s="1"/>
      <c r="HLU395" s="1"/>
      <c r="HLV395" s="1"/>
      <c r="HLW395" s="1"/>
      <c r="HLX395" s="1"/>
      <c r="HLY395" s="1"/>
      <c r="HLZ395" s="1"/>
      <c r="HMA395" s="1"/>
      <c r="HMB395" s="1"/>
      <c r="HMC395" s="1"/>
      <c r="HMD395" s="1"/>
      <c r="HME395" s="1"/>
      <c r="HMF395" s="1"/>
      <c r="HMG395" s="1"/>
      <c r="HMH395" s="1"/>
      <c r="HMI395" s="1"/>
      <c r="HMJ395" s="1"/>
      <c r="HMK395" s="1"/>
      <c r="HML395" s="1"/>
      <c r="HMM395" s="1"/>
      <c r="HMN395" s="1"/>
      <c r="HMO395" s="1"/>
      <c r="HMP395" s="1"/>
      <c r="HMQ395" s="1"/>
      <c r="HMR395" s="1"/>
      <c r="HMS395" s="1"/>
      <c r="HMT395" s="1"/>
      <c r="HMU395" s="1"/>
      <c r="HMV395" s="1"/>
      <c r="HMW395" s="1"/>
      <c r="HMX395" s="1"/>
      <c r="HMY395" s="1"/>
      <c r="HMZ395" s="1"/>
      <c r="HNA395" s="1"/>
      <c r="HNB395" s="1"/>
      <c r="HNC395" s="1"/>
      <c r="HND395" s="1"/>
      <c r="HNE395" s="1"/>
      <c r="HNF395" s="1"/>
      <c r="HNG395" s="1"/>
      <c r="HNH395" s="1"/>
      <c r="HNI395" s="1"/>
      <c r="HNJ395" s="1"/>
      <c r="HNK395" s="1"/>
      <c r="HNL395" s="1"/>
      <c r="HNM395" s="1"/>
      <c r="HNN395" s="1"/>
      <c r="HNO395" s="1"/>
      <c r="HNP395" s="1"/>
      <c r="HNQ395" s="1"/>
      <c r="HNR395" s="1"/>
      <c r="HNS395" s="1"/>
      <c r="HNT395" s="1"/>
      <c r="HNU395" s="1"/>
      <c r="HNV395" s="1"/>
      <c r="HNW395" s="1"/>
      <c r="HNX395" s="1"/>
      <c r="HNY395" s="1"/>
      <c r="HNZ395" s="1"/>
      <c r="HOA395" s="1"/>
      <c r="HOB395" s="1"/>
      <c r="HOC395" s="1"/>
      <c r="HOD395" s="1"/>
      <c r="HOE395" s="1"/>
      <c r="HOF395" s="1"/>
      <c r="HOG395" s="1"/>
      <c r="HOH395" s="1"/>
      <c r="HOI395" s="1"/>
      <c r="HOJ395" s="1"/>
      <c r="HOK395" s="1"/>
      <c r="HOL395" s="1"/>
      <c r="HOM395" s="1"/>
      <c r="HON395" s="1"/>
      <c r="HOO395" s="1"/>
      <c r="HOP395" s="1"/>
      <c r="HOQ395" s="1"/>
      <c r="HOR395" s="1"/>
      <c r="HOS395" s="1"/>
      <c r="HOT395" s="1"/>
      <c r="HOU395" s="1"/>
      <c r="HOV395" s="1"/>
      <c r="HOW395" s="1"/>
      <c r="HOX395" s="1"/>
      <c r="HOY395" s="1"/>
      <c r="HOZ395" s="1"/>
      <c r="HPA395" s="1"/>
      <c r="HPB395" s="1"/>
      <c r="HPC395" s="1"/>
      <c r="HPD395" s="1"/>
      <c r="HPE395" s="1"/>
      <c r="HPF395" s="1"/>
      <c r="HPG395" s="1"/>
      <c r="HPH395" s="1"/>
      <c r="HPI395" s="1"/>
      <c r="HPJ395" s="1"/>
      <c r="HPK395" s="1"/>
      <c r="HPL395" s="1"/>
      <c r="HPM395" s="1"/>
      <c r="HPN395" s="1"/>
      <c r="HPO395" s="1"/>
      <c r="HPP395" s="1"/>
      <c r="HPQ395" s="1"/>
      <c r="HPR395" s="1"/>
      <c r="HPS395" s="1"/>
      <c r="HPT395" s="1"/>
      <c r="HPU395" s="1"/>
      <c r="HPV395" s="1"/>
      <c r="HPW395" s="1"/>
      <c r="HPX395" s="1"/>
      <c r="HPY395" s="1"/>
      <c r="HPZ395" s="1"/>
      <c r="HQA395" s="1"/>
      <c r="HQB395" s="1"/>
      <c r="HQC395" s="1"/>
      <c r="HQD395" s="1"/>
      <c r="HQE395" s="1"/>
      <c r="HQF395" s="1"/>
      <c r="HQG395" s="1"/>
      <c r="HQH395" s="1"/>
      <c r="HQI395" s="1"/>
      <c r="HQJ395" s="1"/>
      <c r="HQK395" s="1"/>
      <c r="HQL395" s="1"/>
      <c r="HQM395" s="1"/>
      <c r="HQN395" s="1"/>
      <c r="HQO395" s="1"/>
      <c r="HQP395" s="1"/>
      <c r="HQQ395" s="1"/>
      <c r="HQR395" s="1"/>
      <c r="HQS395" s="1"/>
      <c r="HQT395" s="1"/>
      <c r="HQU395" s="1"/>
      <c r="HQV395" s="1"/>
      <c r="HQW395" s="1"/>
      <c r="HQX395" s="1"/>
      <c r="HQY395" s="1"/>
      <c r="HQZ395" s="1"/>
      <c r="HRA395" s="1"/>
      <c r="HRB395" s="1"/>
      <c r="HRC395" s="1"/>
      <c r="HRD395" s="1"/>
      <c r="HRE395" s="1"/>
      <c r="HRF395" s="1"/>
      <c r="HRG395" s="1"/>
      <c r="HRH395" s="1"/>
      <c r="HRI395" s="1"/>
      <c r="HRJ395" s="1"/>
      <c r="HRK395" s="1"/>
      <c r="HRL395" s="1"/>
      <c r="HRM395" s="1"/>
      <c r="HRN395" s="1"/>
      <c r="HRO395" s="1"/>
      <c r="HRP395" s="1"/>
      <c r="HRQ395" s="1"/>
      <c r="HRR395" s="1"/>
      <c r="HRS395" s="1"/>
      <c r="HRT395" s="1"/>
      <c r="HRU395" s="1"/>
      <c r="HRV395" s="1"/>
      <c r="HRW395" s="1"/>
      <c r="HRX395" s="1"/>
      <c r="HRY395" s="1"/>
      <c r="HRZ395" s="1"/>
      <c r="HSA395" s="1"/>
      <c r="HSB395" s="1"/>
      <c r="HSC395" s="1"/>
      <c r="HSD395" s="1"/>
      <c r="HSE395" s="1"/>
      <c r="HSF395" s="1"/>
      <c r="HSG395" s="1"/>
      <c r="HSH395" s="1"/>
      <c r="HSI395" s="1"/>
      <c r="HSJ395" s="1"/>
      <c r="HSK395" s="1"/>
      <c r="HSL395" s="1"/>
      <c r="HSM395" s="1"/>
      <c r="HSN395" s="1"/>
      <c r="HSO395" s="1"/>
      <c r="HSP395" s="1"/>
      <c r="HSQ395" s="1"/>
      <c r="HSR395" s="1"/>
      <c r="HSS395" s="1"/>
      <c r="HST395" s="1"/>
      <c r="HSU395" s="1"/>
      <c r="HSV395" s="1"/>
      <c r="HSW395" s="1"/>
      <c r="HSX395" s="1"/>
      <c r="HSY395" s="1"/>
      <c r="HSZ395" s="1"/>
      <c r="HTA395" s="1"/>
      <c r="HTB395" s="1"/>
      <c r="HTC395" s="1"/>
      <c r="HTD395" s="1"/>
      <c r="HTE395" s="1"/>
      <c r="HTF395" s="1"/>
      <c r="HTG395" s="1"/>
      <c r="HTH395" s="1"/>
      <c r="HTI395" s="1"/>
      <c r="HTJ395" s="1"/>
      <c r="HTK395" s="1"/>
      <c r="HTL395" s="1"/>
      <c r="HTM395" s="1"/>
      <c r="HTN395" s="1"/>
      <c r="HTO395" s="1"/>
      <c r="HTP395" s="1"/>
      <c r="HTQ395" s="1"/>
      <c r="HTR395" s="1"/>
      <c r="HTS395" s="1"/>
      <c r="HTT395" s="1"/>
      <c r="HTU395" s="1"/>
      <c r="HTV395" s="1"/>
      <c r="HTW395" s="1"/>
      <c r="HTX395" s="1"/>
      <c r="HTY395" s="1"/>
      <c r="HTZ395" s="1"/>
      <c r="HUA395" s="1"/>
      <c r="HUB395" s="1"/>
      <c r="HUC395" s="1"/>
      <c r="HUD395" s="1"/>
      <c r="HUE395" s="1"/>
      <c r="HUF395" s="1"/>
      <c r="HUG395" s="1"/>
      <c r="HUH395" s="1"/>
      <c r="HUI395" s="1"/>
      <c r="HUJ395" s="1"/>
      <c r="HUK395" s="1"/>
      <c r="HUL395" s="1"/>
      <c r="HUM395" s="1"/>
      <c r="HUN395" s="1"/>
      <c r="HUO395" s="1"/>
      <c r="HUP395" s="1"/>
      <c r="HUQ395" s="1"/>
      <c r="HUR395" s="1"/>
      <c r="HUS395" s="1"/>
      <c r="HUT395" s="1"/>
      <c r="HUU395" s="1"/>
      <c r="HUV395" s="1"/>
      <c r="HUW395" s="1"/>
      <c r="HUX395" s="1"/>
      <c r="HUY395" s="1"/>
      <c r="HUZ395" s="1"/>
      <c r="HVA395" s="1"/>
      <c r="HVB395" s="1"/>
      <c r="HVC395" s="1"/>
      <c r="HVD395" s="1"/>
      <c r="HVE395" s="1"/>
      <c r="HVF395" s="1"/>
      <c r="HVG395" s="1"/>
      <c r="HVH395" s="1"/>
      <c r="HVI395" s="1"/>
      <c r="HVJ395" s="1"/>
      <c r="HVK395" s="1"/>
      <c r="HVL395" s="1"/>
      <c r="HVM395" s="1"/>
      <c r="HVN395" s="1"/>
      <c r="HVO395" s="1"/>
      <c r="HVP395" s="1"/>
      <c r="HVQ395" s="1"/>
      <c r="HVR395" s="1"/>
      <c r="HVS395" s="1"/>
      <c r="HVT395" s="1"/>
      <c r="HVU395" s="1"/>
      <c r="HVV395" s="1"/>
      <c r="HVW395" s="1"/>
      <c r="HVX395" s="1"/>
      <c r="HVY395" s="1"/>
      <c r="HVZ395" s="1"/>
      <c r="HWA395" s="1"/>
      <c r="HWB395" s="1"/>
      <c r="HWC395" s="1"/>
      <c r="HWD395" s="1"/>
      <c r="HWE395" s="1"/>
      <c r="HWF395" s="1"/>
      <c r="HWG395" s="1"/>
      <c r="HWH395" s="1"/>
      <c r="HWI395" s="1"/>
      <c r="HWJ395" s="1"/>
      <c r="HWK395" s="1"/>
      <c r="HWL395" s="1"/>
      <c r="HWM395" s="1"/>
      <c r="HWN395" s="1"/>
      <c r="HWO395" s="1"/>
      <c r="HWP395" s="1"/>
      <c r="HWQ395" s="1"/>
      <c r="HWR395" s="1"/>
      <c r="HWS395" s="1"/>
      <c r="HWT395" s="1"/>
      <c r="HWU395" s="1"/>
      <c r="HWV395" s="1"/>
      <c r="HWW395" s="1"/>
      <c r="HWX395" s="1"/>
      <c r="HWY395" s="1"/>
      <c r="HWZ395" s="1"/>
      <c r="HXA395" s="1"/>
      <c r="HXB395" s="1"/>
      <c r="HXC395" s="1"/>
      <c r="HXD395" s="1"/>
      <c r="HXE395" s="1"/>
      <c r="HXF395" s="1"/>
      <c r="HXG395" s="1"/>
      <c r="HXH395" s="1"/>
      <c r="HXI395" s="1"/>
      <c r="HXJ395" s="1"/>
      <c r="HXK395" s="1"/>
      <c r="HXL395" s="1"/>
      <c r="HXM395" s="1"/>
      <c r="HXN395" s="1"/>
      <c r="HXO395" s="1"/>
      <c r="HXP395" s="1"/>
      <c r="HXQ395" s="1"/>
      <c r="HXR395" s="1"/>
      <c r="HXS395" s="1"/>
      <c r="HXT395" s="1"/>
      <c r="HXU395" s="1"/>
      <c r="HXV395" s="1"/>
      <c r="HXW395" s="1"/>
      <c r="HXX395" s="1"/>
      <c r="HXY395" s="1"/>
      <c r="HXZ395" s="1"/>
      <c r="HYA395" s="1"/>
      <c r="HYB395" s="1"/>
      <c r="HYC395" s="1"/>
      <c r="HYD395" s="1"/>
      <c r="HYE395" s="1"/>
      <c r="HYF395" s="1"/>
      <c r="HYG395" s="1"/>
      <c r="HYH395" s="1"/>
      <c r="HYI395" s="1"/>
      <c r="HYJ395" s="1"/>
      <c r="HYK395" s="1"/>
      <c r="HYL395" s="1"/>
      <c r="HYM395" s="1"/>
      <c r="HYN395" s="1"/>
      <c r="HYO395" s="1"/>
      <c r="HYP395" s="1"/>
      <c r="HYQ395" s="1"/>
      <c r="HYR395" s="1"/>
      <c r="HYS395" s="1"/>
      <c r="HYT395" s="1"/>
      <c r="HYU395" s="1"/>
      <c r="HYV395" s="1"/>
      <c r="HYW395" s="1"/>
      <c r="HYX395" s="1"/>
      <c r="HYY395" s="1"/>
      <c r="HYZ395" s="1"/>
      <c r="HZA395" s="1"/>
      <c r="HZB395" s="1"/>
      <c r="HZC395" s="1"/>
      <c r="HZD395" s="1"/>
      <c r="HZE395" s="1"/>
      <c r="HZF395" s="1"/>
      <c r="HZG395" s="1"/>
      <c r="HZH395" s="1"/>
      <c r="HZI395" s="1"/>
      <c r="HZJ395" s="1"/>
      <c r="HZK395" s="1"/>
      <c r="HZL395" s="1"/>
      <c r="HZM395" s="1"/>
      <c r="HZN395" s="1"/>
      <c r="HZO395" s="1"/>
      <c r="HZP395" s="1"/>
      <c r="HZQ395" s="1"/>
      <c r="HZR395" s="1"/>
      <c r="HZS395" s="1"/>
      <c r="HZT395" s="1"/>
      <c r="HZU395" s="1"/>
      <c r="HZV395" s="1"/>
      <c r="HZW395" s="1"/>
      <c r="HZX395" s="1"/>
      <c r="HZY395" s="1"/>
      <c r="HZZ395" s="1"/>
      <c r="IAA395" s="1"/>
      <c r="IAB395" s="1"/>
      <c r="IAC395" s="1"/>
      <c r="IAD395" s="1"/>
      <c r="IAE395" s="1"/>
      <c r="IAF395" s="1"/>
      <c r="IAG395" s="1"/>
      <c r="IAH395" s="1"/>
      <c r="IAI395" s="1"/>
      <c r="IAJ395" s="1"/>
      <c r="IAK395" s="1"/>
      <c r="IAL395" s="1"/>
      <c r="IAM395" s="1"/>
      <c r="IAN395" s="1"/>
      <c r="IAO395" s="1"/>
      <c r="IAP395" s="1"/>
      <c r="IAQ395" s="1"/>
      <c r="IAR395" s="1"/>
      <c r="IAS395" s="1"/>
      <c r="IAT395" s="1"/>
      <c r="IAU395" s="1"/>
      <c r="IAV395" s="1"/>
      <c r="IAW395" s="1"/>
      <c r="IAX395" s="1"/>
      <c r="IAY395" s="1"/>
      <c r="IAZ395" s="1"/>
      <c r="IBA395" s="1"/>
      <c r="IBB395" s="1"/>
      <c r="IBC395" s="1"/>
      <c r="IBD395" s="1"/>
      <c r="IBE395" s="1"/>
      <c r="IBF395" s="1"/>
      <c r="IBG395" s="1"/>
      <c r="IBH395" s="1"/>
      <c r="IBI395" s="1"/>
      <c r="IBJ395" s="1"/>
      <c r="IBK395" s="1"/>
      <c r="IBL395" s="1"/>
      <c r="IBM395" s="1"/>
      <c r="IBN395" s="1"/>
      <c r="IBO395" s="1"/>
      <c r="IBP395" s="1"/>
      <c r="IBQ395" s="1"/>
      <c r="IBR395" s="1"/>
      <c r="IBS395" s="1"/>
      <c r="IBT395" s="1"/>
      <c r="IBU395" s="1"/>
      <c r="IBV395" s="1"/>
      <c r="IBW395" s="1"/>
      <c r="IBX395" s="1"/>
      <c r="IBY395" s="1"/>
      <c r="IBZ395" s="1"/>
      <c r="ICA395" s="1"/>
      <c r="ICB395" s="1"/>
      <c r="ICC395" s="1"/>
      <c r="ICD395" s="1"/>
      <c r="ICE395" s="1"/>
      <c r="ICF395" s="1"/>
      <c r="ICG395" s="1"/>
      <c r="ICH395" s="1"/>
      <c r="ICI395" s="1"/>
      <c r="ICJ395" s="1"/>
      <c r="ICK395" s="1"/>
      <c r="ICL395" s="1"/>
      <c r="ICM395" s="1"/>
      <c r="ICN395" s="1"/>
      <c r="ICO395" s="1"/>
      <c r="ICP395" s="1"/>
      <c r="ICQ395" s="1"/>
      <c r="ICR395" s="1"/>
      <c r="ICS395" s="1"/>
      <c r="ICT395" s="1"/>
      <c r="ICU395" s="1"/>
      <c r="ICV395" s="1"/>
      <c r="ICW395" s="1"/>
      <c r="ICX395" s="1"/>
      <c r="ICY395" s="1"/>
      <c r="ICZ395" s="1"/>
      <c r="IDA395" s="1"/>
      <c r="IDB395" s="1"/>
      <c r="IDC395" s="1"/>
      <c r="IDD395" s="1"/>
      <c r="IDE395" s="1"/>
      <c r="IDF395" s="1"/>
      <c r="IDG395" s="1"/>
      <c r="IDH395" s="1"/>
      <c r="IDI395" s="1"/>
      <c r="IDJ395" s="1"/>
      <c r="IDK395" s="1"/>
      <c r="IDL395" s="1"/>
      <c r="IDM395" s="1"/>
      <c r="IDN395" s="1"/>
      <c r="IDO395" s="1"/>
      <c r="IDP395" s="1"/>
      <c r="IDQ395" s="1"/>
      <c r="IDR395" s="1"/>
      <c r="IDS395" s="1"/>
      <c r="IDT395" s="1"/>
      <c r="IDU395" s="1"/>
      <c r="IDV395" s="1"/>
      <c r="IDW395" s="1"/>
      <c r="IDX395" s="1"/>
      <c r="IDY395" s="1"/>
      <c r="IDZ395" s="1"/>
      <c r="IEA395" s="1"/>
      <c r="IEB395" s="1"/>
      <c r="IEC395" s="1"/>
      <c r="IED395" s="1"/>
      <c r="IEE395" s="1"/>
      <c r="IEF395" s="1"/>
      <c r="IEG395" s="1"/>
      <c r="IEH395" s="1"/>
      <c r="IEI395" s="1"/>
      <c r="IEJ395" s="1"/>
      <c r="IEK395" s="1"/>
      <c r="IEL395" s="1"/>
      <c r="IEM395" s="1"/>
      <c r="IEN395" s="1"/>
      <c r="IEO395" s="1"/>
      <c r="IEP395" s="1"/>
      <c r="IEQ395" s="1"/>
      <c r="IER395" s="1"/>
      <c r="IES395" s="1"/>
      <c r="IET395" s="1"/>
      <c r="IEU395" s="1"/>
      <c r="IEV395" s="1"/>
      <c r="IEW395" s="1"/>
      <c r="IEX395" s="1"/>
      <c r="IEY395" s="1"/>
      <c r="IEZ395" s="1"/>
      <c r="IFA395" s="1"/>
      <c r="IFB395" s="1"/>
      <c r="IFC395" s="1"/>
      <c r="IFD395" s="1"/>
      <c r="IFE395" s="1"/>
      <c r="IFF395" s="1"/>
      <c r="IFG395" s="1"/>
      <c r="IFH395" s="1"/>
      <c r="IFI395" s="1"/>
      <c r="IFJ395" s="1"/>
      <c r="IFK395" s="1"/>
      <c r="IFL395" s="1"/>
      <c r="IFM395" s="1"/>
      <c r="IFN395" s="1"/>
      <c r="IFO395" s="1"/>
      <c r="IFP395" s="1"/>
      <c r="IFQ395" s="1"/>
      <c r="IFR395" s="1"/>
      <c r="IFS395" s="1"/>
      <c r="IFT395" s="1"/>
      <c r="IFU395" s="1"/>
      <c r="IFV395" s="1"/>
      <c r="IFW395" s="1"/>
      <c r="IFX395" s="1"/>
      <c r="IFY395" s="1"/>
      <c r="IFZ395" s="1"/>
      <c r="IGA395" s="1"/>
      <c r="IGB395" s="1"/>
      <c r="IGC395" s="1"/>
      <c r="IGD395" s="1"/>
      <c r="IGE395" s="1"/>
      <c r="IGF395" s="1"/>
      <c r="IGG395" s="1"/>
      <c r="IGH395" s="1"/>
      <c r="IGI395" s="1"/>
      <c r="IGJ395" s="1"/>
      <c r="IGK395" s="1"/>
      <c r="IGL395" s="1"/>
      <c r="IGM395" s="1"/>
      <c r="IGN395" s="1"/>
      <c r="IGO395" s="1"/>
      <c r="IGP395" s="1"/>
      <c r="IGQ395" s="1"/>
      <c r="IGR395" s="1"/>
      <c r="IGS395" s="1"/>
      <c r="IGT395" s="1"/>
      <c r="IGU395" s="1"/>
      <c r="IGV395" s="1"/>
      <c r="IGW395" s="1"/>
      <c r="IGX395" s="1"/>
      <c r="IGY395" s="1"/>
      <c r="IGZ395" s="1"/>
      <c r="IHA395" s="1"/>
      <c r="IHB395" s="1"/>
      <c r="IHC395" s="1"/>
      <c r="IHD395" s="1"/>
      <c r="IHE395" s="1"/>
      <c r="IHF395" s="1"/>
      <c r="IHG395" s="1"/>
      <c r="IHH395" s="1"/>
      <c r="IHI395" s="1"/>
      <c r="IHJ395" s="1"/>
      <c r="IHK395" s="1"/>
      <c r="IHL395" s="1"/>
      <c r="IHM395" s="1"/>
      <c r="IHN395" s="1"/>
      <c r="IHO395" s="1"/>
      <c r="IHP395" s="1"/>
      <c r="IHQ395" s="1"/>
      <c r="IHR395" s="1"/>
      <c r="IHS395" s="1"/>
      <c r="IHT395" s="1"/>
      <c r="IHU395" s="1"/>
      <c r="IHV395" s="1"/>
      <c r="IHW395" s="1"/>
      <c r="IHX395" s="1"/>
      <c r="IHY395" s="1"/>
      <c r="IHZ395" s="1"/>
      <c r="IIA395" s="1"/>
      <c r="IIB395" s="1"/>
      <c r="IIC395" s="1"/>
      <c r="IID395" s="1"/>
      <c r="IIE395" s="1"/>
      <c r="IIF395" s="1"/>
      <c r="IIG395" s="1"/>
      <c r="IIH395" s="1"/>
      <c r="III395" s="1"/>
      <c r="IIJ395" s="1"/>
      <c r="IIK395" s="1"/>
      <c r="IIL395" s="1"/>
      <c r="IIM395" s="1"/>
      <c r="IIN395" s="1"/>
      <c r="IIO395" s="1"/>
      <c r="IIP395" s="1"/>
      <c r="IIQ395" s="1"/>
      <c r="IIR395" s="1"/>
      <c r="IIS395" s="1"/>
      <c r="IIT395" s="1"/>
      <c r="IIU395" s="1"/>
      <c r="IIV395" s="1"/>
      <c r="IIW395" s="1"/>
      <c r="IIX395" s="1"/>
      <c r="IIY395" s="1"/>
      <c r="IIZ395" s="1"/>
      <c r="IJA395" s="1"/>
      <c r="IJB395" s="1"/>
      <c r="IJC395" s="1"/>
      <c r="IJD395" s="1"/>
      <c r="IJE395" s="1"/>
      <c r="IJF395" s="1"/>
      <c r="IJG395" s="1"/>
      <c r="IJH395" s="1"/>
      <c r="IJI395" s="1"/>
      <c r="IJJ395" s="1"/>
      <c r="IJK395" s="1"/>
      <c r="IJL395" s="1"/>
      <c r="IJM395" s="1"/>
      <c r="IJN395" s="1"/>
      <c r="IJO395" s="1"/>
      <c r="IJP395" s="1"/>
      <c r="IJQ395" s="1"/>
      <c r="IJR395" s="1"/>
      <c r="IJS395" s="1"/>
      <c r="IJT395" s="1"/>
      <c r="IJU395" s="1"/>
      <c r="IJV395" s="1"/>
      <c r="IJW395" s="1"/>
      <c r="IJX395" s="1"/>
      <c r="IJY395" s="1"/>
      <c r="IJZ395" s="1"/>
      <c r="IKA395" s="1"/>
      <c r="IKB395" s="1"/>
      <c r="IKC395" s="1"/>
      <c r="IKD395" s="1"/>
      <c r="IKE395" s="1"/>
      <c r="IKF395" s="1"/>
      <c r="IKG395" s="1"/>
      <c r="IKH395" s="1"/>
      <c r="IKI395" s="1"/>
      <c r="IKJ395" s="1"/>
      <c r="IKK395" s="1"/>
      <c r="IKL395" s="1"/>
      <c r="IKM395" s="1"/>
      <c r="IKN395" s="1"/>
      <c r="IKO395" s="1"/>
      <c r="IKP395" s="1"/>
      <c r="IKQ395" s="1"/>
      <c r="IKR395" s="1"/>
      <c r="IKS395" s="1"/>
      <c r="IKT395" s="1"/>
      <c r="IKU395" s="1"/>
      <c r="IKV395" s="1"/>
      <c r="IKW395" s="1"/>
      <c r="IKX395" s="1"/>
      <c r="IKY395" s="1"/>
      <c r="IKZ395" s="1"/>
      <c r="ILA395" s="1"/>
      <c r="ILB395" s="1"/>
      <c r="ILC395" s="1"/>
      <c r="ILD395" s="1"/>
      <c r="ILE395" s="1"/>
      <c r="ILF395" s="1"/>
      <c r="ILG395" s="1"/>
      <c r="ILH395" s="1"/>
      <c r="ILI395" s="1"/>
      <c r="ILJ395" s="1"/>
      <c r="ILK395" s="1"/>
      <c r="ILL395" s="1"/>
      <c r="ILM395" s="1"/>
      <c r="ILN395" s="1"/>
      <c r="ILO395" s="1"/>
      <c r="ILP395" s="1"/>
      <c r="ILQ395" s="1"/>
      <c r="ILR395" s="1"/>
      <c r="ILS395" s="1"/>
      <c r="ILT395" s="1"/>
      <c r="ILU395" s="1"/>
      <c r="ILV395" s="1"/>
      <c r="ILW395" s="1"/>
      <c r="ILX395" s="1"/>
      <c r="ILY395" s="1"/>
      <c r="ILZ395" s="1"/>
      <c r="IMA395" s="1"/>
      <c r="IMB395" s="1"/>
      <c r="IMC395" s="1"/>
      <c r="IMD395" s="1"/>
      <c r="IME395" s="1"/>
      <c r="IMF395" s="1"/>
      <c r="IMG395" s="1"/>
      <c r="IMH395" s="1"/>
      <c r="IMI395" s="1"/>
      <c r="IMJ395" s="1"/>
      <c r="IMK395" s="1"/>
      <c r="IML395" s="1"/>
      <c r="IMM395" s="1"/>
      <c r="IMN395" s="1"/>
      <c r="IMO395" s="1"/>
      <c r="IMP395" s="1"/>
      <c r="IMQ395" s="1"/>
      <c r="IMR395" s="1"/>
      <c r="IMS395" s="1"/>
      <c r="IMT395" s="1"/>
      <c r="IMU395" s="1"/>
      <c r="IMV395" s="1"/>
      <c r="IMW395" s="1"/>
      <c r="IMX395" s="1"/>
      <c r="IMY395" s="1"/>
      <c r="IMZ395" s="1"/>
      <c r="INA395" s="1"/>
      <c r="INB395" s="1"/>
      <c r="INC395" s="1"/>
      <c r="IND395" s="1"/>
      <c r="INE395" s="1"/>
      <c r="INF395" s="1"/>
      <c r="ING395" s="1"/>
      <c r="INH395" s="1"/>
      <c r="INI395" s="1"/>
      <c r="INJ395" s="1"/>
      <c r="INK395" s="1"/>
      <c r="INL395" s="1"/>
      <c r="INM395" s="1"/>
      <c r="INN395" s="1"/>
      <c r="INO395" s="1"/>
      <c r="INP395" s="1"/>
      <c r="INQ395" s="1"/>
      <c r="INR395" s="1"/>
      <c r="INS395" s="1"/>
      <c r="INT395" s="1"/>
      <c r="INU395" s="1"/>
      <c r="INV395" s="1"/>
      <c r="INW395" s="1"/>
      <c r="INX395" s="1"/>
      <c r="INY395" s="1"/>
      <c r="INZ395" s="1"/>
      <c r="IOA395" s="1"/>
      <c r="IOB395" s="1"/>
      <c r="IOC395" s="1"/>
      <c r="IOD395" s="1"/>
      <c r="IOE395" s="1"/>
      <c r="IOF395" s="1"/>
      <c r="IOG395" s="1"/>
      <c r="IOH395" s="1"/>
      <c r="IOI395" s="1"/>
      <c r="IOJ395" s="1"/>
      <c r="IOK395" s="1"/>
      <c r="IOL395" s="1"/>
      <c r="IOM395" s="1"/>
      <c r="ION395" s="1"/>
      <c r="IOO395" s="1"/>
      <c r="IOP395" s="1"/>
      <c r="IOQ395" s="1"/>
      <c r="IOR395" s="1"/>
      <c r="IOS395" s="1"/>
      <c r="IOT395" s="1"/>
      <c r="IOU395" s="1"/>
      <c r="IOV395" s="1"/>
      <c r="IOW395" s="1"/>
      <c r="IOX395" s="1"/>
      <c r="IOY395" s="1"/>
      <c r="IOZ395" s="1"/>
      <c r="IPA395" s="1"/>
      <c r="IPB395" s="1"/>
      <c r="IPC395" s="1"/>
      <c r="IPD395" s="1"/>
      <c r="IPE395" s="1"/>
      <c r="IPF395" s="1"/>
      <c r="IPG395" s="1"/>
      <c r="IPH395" s="1"/>
      <c r="IPI395" s="1"/>
      <c r="IPJ395" s="1"/>
      <c r="IPK395" s="1"/>
      <c r="IPL395" s="1"/>
      <c r="IPM395" s="1"/>
      <c r="IPN395" s="1"/>
      <c r="IPO395" s="1"/>
      <c r="IPP395" s="1"/>
      <c r="IPQ395" s="1"/>
      <c r="IPR395" s="1"/>
      <c r="IPS395" s="1"/>
      <c r="IPT395" s="1"/>
      <c r="IPU395" s="1"/>
      <c r="IPV395" s="1"/>
      <c r="IPW395" s="1"/>
      <c r="IPX395" s="1"/>
      <c r="IPY395" s="1"/>
      <c r="IPZ395" s="1"/>
      <c r="IQA395" s="1"/>
      <c r="IQB395" s="1"/>
      <c r="IQC395" s="1"/>
      <c r="IQD395" s="1"/>
      <c r="IQE395" s="1"/>
      <c r="IQF395" s="1"/>
      <c r="IQG395" s="1"/>
      <c r="IQH395" s="1"/>
      <c r="IQI395" s="1"/>
      <c r="IQJ395" s="1"/>
      <c r="IQK395" s="1"/>
      <c r="IQL395" s="1"/>
      <c r="IQM395" s="1"/>
      <c r="IQN395" s="1"/>
      <c r="IQO395" s="1"/>
      <c r="IQP395" s="1"/>
      <c r="IQQ395" s="1"/>
      <c r="IQR395" s="1"/>
      <c r="IQS395" s="1"/>
      <c r="IQT395" s="1"/>
      <c r="IQU395" s="1"/>
      <c r="IQV395" s="1"/>
      <c r="IQW395" s="1"/>
      <c r="IQX395" s="1"/>
      <c r="IQY395" s="1"/>
      <c r="IQZ395" s="1"/>
      <c r="IRA395" s="1"/>
      <c r="IRB395" s="1"/>
      <c r="IRC395" s="1"/>
      <c r="IRD395" s="1"/>
      <c r="IRE395" s="1"/>
      <c r="IRF395" s="1"/>
      <c r="IRG395" s="1"/>
      <c r="IRH395" s="1"/>
      <c r="IRI395" s="1"/>
      <c r="IRJ395" s="1"/>
      <c r="IRK395" s="1"/>
      <c r="IRL395" s="1"/>
      <c r="IRM395" s="1"/>
      <c r="IRN395" s="1"/>
      <c r="IRO395" s="1"/>
      <c r="IRP395" s="1"/>
      <c r="IRQ395" s="1"/>
      <c r="IRR395" s="1"/>
      <c r="IRS395" s="1"/>
      <c r="IRT395" s="1"/>
      <c r="IRU395" s="1"/>
      <c r="IRV395" s="1"/>
      <c r="IRW395" s="1"/>
      <c r="IRX395" s="1"/>
      <c r="IRY395" s="1"/>
      <c r="IRZ395" s="1"/>
      <c r="ISA395" s="1"/>
      <c r="ISB395" s="1"/>
      <c r="ISC395" s="1"/>
      <c r="ISD395" s="1"/>
      <c r="ISE395" s="1"/>
      <c r="ISF395" s="1"/>
      <c r="ISG395" s="1"/>
      <c r="ISH395" s="1"/>
      <c r="ISI395" s="1"/>
      <c r="ISJ395" s="1"/>
      <c r="ISK395" s="1"/>
      <c r="ISL395" s="1"/>
      <c r="ISM395" s="1"/>
      <c r="ISN395" s="1"/>
      <c r="ISO395" s="1"/>
      <c r="ISP395" s="1"/>
      <c r="ISQ395" s="1"/>
      <c r="ISR395" s="1"/>
      <c r="ISS395" s="1"/>
      <c r="IST395" s="1"/>
      <c r="ISU395" s="1"/>
      <c r="ISV395" s="1"/>
      <c r="ISW395" s="1"/>
      <c r="ISX395" s="1"/>
      <c r="ISY395" s="1"/>
      <c r="ISZ395" s="1"/>
      <c r="ITA395" s="1"/>
      <c r="ITB395" s="1"/>
      <c r="ITC395" s="1"/>
      <c r="ITD395" s="1"/>
      <c r="ITE395" s="1"/>
      <c r="ITF395" s="1"/>
      <c r="ITG395" s="1"/>
      <c r="ITH395" s="1"/>
      <c r="ITI395" s="1"/>
      <c r="ITJ395" s="1"/>
      <c r="ITK395" s="1"/>
      <c r="ITL395" s="1"/>
      <c r="ITM395" s="1"/>
      <c r="ITN395" s="1"/>
      <c r="ITO395" s="1"/>
      <c r="ITP395" s="1"/>
      <c r="ITQ395" s="1"/>
      <c r="ITR395" s="1"/>
      <c r="ITS395" s="1"/>
      <c r="ITT395" s="1"/>
      <c r="ITU395" s="1"/>
      <c r="ITV395" s="1"/>
      <c r="ITW395" s="1"/>
      <c r="ITX395" s="1"/>
      <c r="ITY395" s="1"/>
      <c r="ITZ395" s="1"/>
      <c r="IUA395" s="1"/>
      <c r="IUB395" s="1"/>
      <c r="IUC395" s="1"/>
      <c r="IUD395" s="1"/>
      <c r="IUE395" s="1"/>
      <c r="IUF395" s="1"/>
      <c r="IUG395" s="1"/>
      <c r="IUH395" s="1"/>
      <c r="IUI395" s="1"/>
      <c r="IUJ395" s="1"/>
      <c r="IUK395" s="1"/>
      <c r="IUL395" s="1"/>
      <c r="IUM395" s="1"/>
      <c r="IUN395" s="1"/>
      <c r="IUO395" s="1"/>
      <c r="IUP395" s="1"/>
      <c r="IUQ395" s="1"/>
      <c r="IUR395" s="1"/>
      <c r="IUS395" s="1"/>
      <c r="IUT395" s="1"/>
      <c r="IUU395" s="1"/>
      <c r="IUV395" s="1"/>
      <c r="IUW395" s="1"/>
      <c r="IUX395" s="1"/>
      <c r="IUY395" s="1"/>
      <c r="IUZ395" s="1"/>
      <c r="IVA395" s="1"/>
      <c r="IVB395" s="1"/>
      <c r="IVC395" s="1"/>
      <c r="IVD395" s="1"/>
      <c r="IVE395" s="1"/>
      <c r="IVF395" s="1"/>
      <c r="IVG395" s="1"/>
      <c r="IVH395" s="1"/>
      <c r="IVI395" s="1"/>
      <c r="IVJ395" s="1"/>
      <c r="IVK395" s="1"/>
      <c r="IVL395" s="1"/>
      <c r="IVM395" s="1"/>
      <c r="IVN395" s="1"/>
      <c r="IVO395" s="1"/>
      <c r="IVP395" s="1"/>
      <c r="IVQ395" s="1"/>
      <c r="IVR395" s="1"/>
      <c r="IVS395" s="1"/>
      <c r="IVT395" s="1"/>
      <c r="IVU395" s="1"/>
      <c r="IVV395" s="1"/>
      <c r="IVW395" s="1"/>
      <c r="IVX395" s="1"/>
      <c r="IVY395" s="1"/>
      <c r="IVZ395" s="1"/>
      <c r="IWA395" s="1"/>
      <c r="IWB395" s="1"/>
      <c r="IWC395" s="1"/>
      <c r="IWD395" s="1"/>
      <c r="IWE395" s="1"/>
      <c r="IWF395" s="1"/>
      <c r="IWG395" s="1"/>
      <c r="IWH395" s="1"/>
      <c r="IWI395" s="1"/>
      <c r="IWJ395" s="1"/>
      <c r="IWK395" s="1"/>
      <c r="IWL395" s="1"/>
      <c r="IWM395" s="1"/>
      <c r="IWN395" s="1"/>
      <c r="IWO395" s="1"/>
      <c r="IWP395" s="1"/>
      <c r="IWQ395" s="1"/>
      <c r="IWR395" s="1"/>
      <c r="IWS395" s="1"/>
      <c r="IWT395" s="1"/>
      <c r="IWU395" s="1"/>
      <c r="IWV395" s="1"/>
      <c r="IWW395" s="1"/>
      <c r="IWX395" s="1"/>
      <c r="IWY395" s="1"/>
      <c r="IWZ395" s="1"/>
      <c r="IXA395" s="1"/>
      <c r="IXB395" s="1"/>
      <c r="IXC395" s="1"/>
      <c r="IXD395" s="1"/>
      <c r="IXE395" s="1"/>
      <c r="IXF395" s="1"/>
      <c r="IXG395" s="1"/>
      <c r="IXH395" s="1"/>
      <c r="IXI395" s="1"/>
      <c r="IXJ395" s="1"/>
      <c r="IXK395" s="1"/>
      <c r="IXL395" s="1"/>
      <c r="IXM395" s="1"/>
      <c r="IXN395" s="1"/>
      <c r="IXO395" s="1"/>
      <c r="IXP395" s="1"/>
      <c r="IXQ395" s="1"/>
      <c r="IXR395" s="1"/>
      <c r="IXS395" s="1"/>
      <c r="IXT395" s="1"/>
      <c r="IXU395" s="1"/>
      <c r="IXV395" s="1"/>
      <c r="IXW395" s="1"/>
      <c r="IXX395" s="1"/>
      <c r="IXY395" s="1"/>
      <c r="IXZ395" s="1"/>
      <c r="IYA395" s="1"/>
      <c r="IYB395" s="1"/>
      <c r="IYC395" s="1"/>
      <c r="IYD395" s="1"/>
      <c r="IYE395" s="1"/>
      <c r="IYF395" s="1"/>
      <c r="IYG395" s="1"/>
      <c r="IYH395" s="1"/>
      <c r="IYI395" s="1"/>
      <c r="IYJ395" s="1"/>
      <c r="IYK395" s="1"/>
      <c r="IYL395" s="1"/>
      <c r="IYM395" s="1"/>
      <c r="IYN395" s="1"/>
      <c r="IYO395" s="1"/>
      <c r="IYP395" s="1"/>
      <c r="IYQ395" s="1"/>
      <c r="IYR395" s="1"/>
      <c r="IYS395" s="1"/>
      <c r="IYT395" s="1"/>
      <c r="IYU395" s="1"/>
      <c r="IYV395" s="1"/>
      <c r="IYW395" s="1"/>
      <c r="IYX395" s="1"/>
      <c r="IYY395" s="1"/>
      <c r="IYZ395" s="1"/>
      <c r="IZA395" s="1"/>
      <c r="IZB395" s="1"/>
      <c r="IZC395" s="1"/>
      <c r="IZD395" s="1"/>
      <c r="IZE395" s="1"/>
      <c r="IZF395" s="1"/>
      <c r="IZG395" s="1"/>
      <c r="IZH395" s="1"/>
      <c r="IZI395" s="1"/>
      <c r="IZJ395" s="1"/>
      <c r="IZK395" s="1"/>
      <c r="IZL395" s="1"/>
      <c r="IZM395" s="1"/>
      <c r="IZN395" s="1"/>
      <c r="IZO395" s="1"/>
      <c r="IZP395" s="1"/>
      <c r="IZQ395" s="1"/>
      <c r="IZR395" s="1"/>
      <c r="IZS395" s="1"/>
      <c r="IZT395" s="1"/>
      <c r="IZU395" s="1"/>
      <c r="IZV395" s="1"/>
      <c r="IZW395" s="1"/>
      <c r="IZX395" s="1"/>
      <c r="IZY395" s="1"/>
      <c r="IZZ395" s="1"/>
      <c r="JAA395" s="1"/>
      <c r="JAB395" s="1"/>
      <c r="JAC395" s="1"/>
      <c r="JAD395" s="1"/>
      <c r="JAE395" s="1"/>
      <c r="JAF395" s="1"/>
      <c r="JAG395" s="1"/>
      <c r="JAH395" s="1"/>
      <c r="JAI395" s="1"/>
      <c r="JAJ395" s="1"/>
      <c r="JAK395" s="1"/>
      <c r="JAL395" s="1"/>
      <c r="JAM395" s="1"/>
      <c r="JAN395" s="1"/>
      <c r="JAO395" s="1"/>
      <c r="JAP395" s="1"/>
      <c r="JAQ395" s="1"/>
      <c r="JAR395" s="1"/>
      <c r="JAS395" s="1"/>
      <c r="JAT395" s="1"/>
      <c r="JAU395" s="1"/>
      <c r="JAV395" s="1"/>
      <c r="JAW395" s="1"/>
      <c r="JAX395" s="1"/>
      <c r="JAY395" s="1"/>
      <c r="JAZ395" s="1"/>
      <c r="JBA395" s="1"/>
      <c r="JBB395" s="1"/>
      <c r="JBC395" s="1"/>
      <c r="JBD395" s="1"/>
      <c r="JBE395" s="1"/>
      <c r="JBF395" s="1"/>
      <c r="JBG395" s="1"/>
      <c r="JBH395" s="1"/>
      <c r="JBI395" s="1"/>
      <c r="JBJ395" s="1"/>
      <c r="JBK395" s="1"/>
      <c r="JBL395" s="1"/>
      <c r="JBM395" s="1"/>
      <c r="JBN395" s="1"/>
      <c r="JBO395" s="1"/>
      <c r="JBP395" s="1"/>
      <c r="JBQ395" s="1"/>
      <c r="JBR395" s="1"/>
      <c r="JBS395" s="1"/>
      <c r="JBT395" s="1"/>
      <c r="JBU395" s="1"/>
      <c r="JBV395" s="1"/>
      <c r="JBW395" s="1"/>
      <c r="JBX395" s="1"/>
      <c r="JBY395" s="1"/>
      <c r="JBZ395" s="1"/>
      <c r="JCA395" s="1"/>
      <c r="JCB395" s="1"/>
      <c r="JCC395" s="1"/>
      <c r="JCD395" s="1"/>
      <c r="JCE395" s="1"/>
      <c r="JCF395" s="1"/>
      <c r="JCG395" s="1"/>
      <c r="JCH395" s="1"/>
      <c r="JCI395" s="1"/>
      <c r="JCJ395" s="1"/>
      <c r="JCK395" s="1"/>
      <c r="JCL395" s="1"/>
      <c r="JCM395" s="1"/>
      <c r="JCN395" s="1"/>
      <c r="JCO395" s="1"/>
      <c r="JCP395" s="1"/>
      <c r="JCQ395" s="1"/>
      <c r="JCR395" s="1"/>
      <c r="JCS395" s="1"/>
      <c r="JCT395" s="1"/>
      <c r="JCU395" s="1"/>
      <c r="JCV395" s="1"/>
      <c r="JCW395" s="1"/>
      <c r="JCX395" s="1"/>
      <c r="JCY395" s="1"/>
      <c r="JCZ395" s="1"/>
      <c r="JDA395" s="1"/>
      <c r="JDB395" s="1"/>
      <c r="JDC395" s="1"/>
      <c r="JDD395" s="1"/>
      <c r="JDE395" s="1"/>
      <c r="JDF395" s="1"/>
      <c r="JDG395" s="1"/>
      <c r="JDH395" s="1"/>
      <c r="JDI395" s="1"/>
      <c r="JDJ395" s="1"/>
      <c r="JDK395" s="1"/>
      <c r="JDL395" s="1"/>
      <c r="JDM395" s="1"/>
      <c r="JDN395" s="1"/>
      <c r="JDO395" s="1"/>
      <c r="JDP395" s="1"/>
      <c r="JDQ395" s="1"/>
      <c r="JDR395" s="1"/>
      <c r="JDS395" s="1"/>
      <c r="JDT395" s="1"/>
      <c r="JDU395" s="1"/>
      <c r="JDV395" s="1"/>
      <c r="JDW395" s="1"/>
      <c r="JDX395" s="1"/>
      <c r="JDY395" s="1"/>
      <c r="JDZ395" s="1"/>
      <c r="JEA395" s="1"/>
      <c r="JEB395" s="1"/>
      <c r="JEC395" s="1"/>
      <c r="JED395" s="1"/>
      <c r="JEE395" s="1"/>
      <c r="JEF395" s="1"/>
      <c r="JEG395" s="1"/>
      <c r="JEH395" s="1"/>
      <c r="JEI395" s="1"/>
      <c r="JEJ395" s="1"/>
      <c r="JEK395" s="1"/>
      <c r="JEL395" s="1"/>
      <c r="JEM395" s="1"/>
      <c r="JEN395" s="1"/>
      <c r="JEO395" s="1"/>
      <c r="JEP395" s="1"/>
      <c r="JEQ395" s="1"/>
      <c r="JER395" s="1"/>
      <c r="JES395" s="1"/>
      <c r="JET395" s="1"/>
      <c r="JEU395" s="1"/>
      <c r="JEV395" s="1"/>
      <c r="JEW395" s="1"/>
      <c r="JEX395" s="1"/>
      <c r="JEY395" s="1"/>
      <c r="JEZ395" s="1"/>
      <c r="JFA395" s="1"/>
      <c r="JFB395" s="1"/>
      <c r="JFC395" s="1"/>
      <c r="JFD395" s="1"/>
      <c r="JFE395" s="1"/>
      <c r="JFF395" s="1"/>
      <c r="JFG395" s="1"/>
      <c r="JFH395" s="1"/>
      <c r="JFI395" s="1"/>
      <c r="JFJ395" s="1"/>
      <c r="JFK395" s="1"/>
      <c r="JFL395" s="1"/>
      <c r="JFM395" s="1"/>
      <c r="JFN395" s="1"/>
      <c r="JFO395" s="1"/>
      <c r="JFP395" s="1"/>
      <c r="JFQ395" s="1"/>
      <c r="JFR395" s="1"/>
      <c r="JFS395" s="1"/>
      <c r="JFT395" s="1"/>
      <c r="JFU395" s="1"/>
      <c r="JFV395" s="1"/>
      <c r="JFW395" s="1"/>
      <c r="JFX395" s="1"/>
      <c r="JFY395" s="1"/>
      <c r="JFZ395" s="1"/>
      <c r="JGA395" s="1"/>
      <c r="JGB395" s="1"/>
      <c r="JGC395" s="1"/>
      <c r="JGD395" s="1"/>
      <c r="JGE395" s="1"/>
      <c r="JGF395" s="1"/>
      <c r="JGG395" s="1"/>
      <c r="JGH395" s="1"/>
      <c r="JGI395" s="1"/>
      <c r="JGJ395" s="1"/>
      <c r="JGK395" s="1"/>
      <c r="JGL395" s="1"/>
      <c r="JGM395" s="1"/>
      <c r="JGN395" s="1"/>
      <c r="JGO395" s="1"/>
      <c r="JGP395" s="1"/>
      <c r="JGQ395" s="1"/>
      <c r="JGR395" s="1"/>
      <c r="JGS395" s="1"/>
      <c r="JGT395" s="1"/>
      <c r="JGU395" s="1"/>
      <c r="JGV395" s="1"/>
      <c r="JGW395" s="1"/>
      <c r="JGX395" s="1"/>
      <c r="JGY395" s="1"/>
      <c r="JGZ395" s="1"/>
      <c r="JHA395" s="1"/>
      <c r="JHB395" s="1"/>
      <c r="JHC395" s="1"/>
      <c r="JHD395" s="1"/>
      <c r="JHE395" s="1"/>
      <c r="JHF395" s="1"/>
      <c r="JHG395" s="1"/>
      <c r="JHH395" s="1"/>
      <c r="JHI395" s="1"/>
      <c r="JHJ395" s="1"/>
      <c r="JHK395" s="1"/>
      <c r="JHL395" s="1"/>
      <c r="JHM395" s="1"/>
      <c r="JHN395" s="1"/>
      <c r="JHO395" s="1"/>
      <c r="JHP395" s="1"/>
      <c r="JHQ395" s="1"/>
      <c r="JHR395" s="1"/>
      <c r="JHS395" s="1"/>
      <c r="JHT395" s="1"/>
      <c r="JHU395" s="1"/>
      <c r="JHV395" s="1"/>
      <c r="JHW395" s="1"/>
      <c r="JHX395" s="1"/>
      <c r="JHY395" s="1"/>
      <c r="JHZ395" s="1"/>
      <c r="JIA395" s="1"/>
      <c r="JIB395" s="1"/>
      <c r="JIC395" s="1"/>
      <c r="JID395" s="1"/>
      <c r="JIE395" s="1"/>
      <c r="JIF395" s="1"/>
      <c r="JIG395" s="1"/>
      <c r="JIH395" s="1"/>
      <c r="JII395" s="1"/>
      <c r="JIJ395" s="1"/>
      <c r="JIK395" s="1"/>
      <c r="JIL395" s="1"/>
      <c r="JIM395" s="1"/>
      <c r="JIN395" s="1"/>
      <c r="JIO395" s="1"/>
      <c r="JIP395" s="1"/>
      <c r="JIQ395" s="1"/>
      <c r="JIR395" s="1"/>
      <c r="JIS395" s="1"/>
      <c r="JIT395" s="1"/>
      <c r="JIU395" s="1"/>
      <c r="JIV395" s="1"/>
      <c r="JIW395" s="1"/>
      <c r="JIX395" s="1"/>
      <c r="JIY395" s="1"/>
      <c r="JIZ395" s="1"/>
      <c r="JJA395" s="1"/>
      <c r="JJB395" s="1"/>
      <c r="JJC395" s="1"/>
      <c r="JJD395" s="1"/>
      <c r="JJE395" s="1"/>
      <c r="JJF395" s="1"/>
      <c r="JJG395" s="1"/>
      <c r="JJH395" s="1"/>
      <c r="JJI395" s="1"/>
      <c r="JJJ395" s="1"/>
      <c r="JJK395" s="1"/>
      <c r="JJL395" s="1"/>
      <c r="JJM395" s="1"/>
      <c r="JJN395" s="1"/>
      <c r="JJO395" s="1"/>
      <c r="JJP395" s="1"/>
      <c r="JJQ395" s="1"/>
      <c r="JJR395" s="1"/>
      <c r="JJS395" s="1"/>
      <c r="JJT395" s="1"/>
      <c r="JJU395" s="1"/>
      <c r="JJV395" s="1"/>
      <c r="JJW395" s="1"/>
      <c r="JJX395" s="1"/>
      <c r="JJY395" s="1"/>
      <c r="JJZ395" s="1"/>
      <c r="JKA395" s="1"/>
      <c r="JKB395" s="1"/>
      <c r="JKC395" s="1"/>
      <c r="JKD395" s="1"/>
      <c r="JKE395" s="1"/>
      <c r="JKF395" s="1"/>
      <c r="JKG395" s="1"/>
      <c r="JKH395" s="1"/>
      <c r="JKI395" s="1"/>
      <c r="JKJ395" s="1"/>
      <c r="JKK395" s="1"/>
      <c r="JKL395" s="1"/>
      <c r="JKM395" s="1"/>
      <c r="JKN395" s="1"/>
      <c r="JKO395" s="1"/>
      <c r="JKP395" s="1"/>
      <c r="JKQ395" s="1"/>
      <c r="JKR395" s="1"/>
      <c r="JKS395" s="1"/>
      <c r="JKT395" s="1"/>
      <c r="JKU395" s="1"/>
      <c r="JKV395" s="1"/>
      <c r="JKW395" s="1"/>
      <c r="JKX395" s="1"/>
      <c r="JKY395" s="1"/>
      <c r="JKZ395" s="1"/>
      <c r="JLA395" s="1"/>
      <c r="JLB395" s="1"/>
      <c r="JLC395" s="1"/>
      <c r="JLD395" s="1"/>
      <c r="JLE395" s="1"/>
      <c r="JLF395" s="1"/>
      <c r="JLG395" s="1"/>
      <c r="JLH395" s="1"/>
      <c r="JLI395" s="1"/>
      <c r="JLJ395" s="1"/>
      <c r="JLK395" s="1"/>
      <c r="JLL395" s="1"/>
      <c r="JLM395" s="1"/>
      <c r="JLN395" s="1"/>
      <c r="JLO395" s="1"/>
      <c r="JLP395" s="1"/>
      <c r="JLQ395" s="1"/>
      <c r="JLR395" s="1"/>
      <c r="JLS395" s="1"/>
      <c r="JLT395" s="1"/>
      <c r="JLU395" s="1"/>
      <c r="JLV395" s="1"/>
      <c r="JLW395" s="1"/>
      <c r="JLX395" s="1"/>
      <c r="JLY395" s="1"/>
      <c r="JLZ395" s="1"/>
      <c r="JMA395" s="1"/>
      <c r="JMB395" s="1"/>
      <c r="JMC395" s="1"/>
      <c r="JMD395" s="1"/>
      <c r="JME395" s="1"/>
      <c r="JMF395" s="1"/>
      <c r="JMG395" s="1"/>
      <c r="JMH395" s="1"/>
      <c r="JMI395" s="1"/>
      <c r="JMJ395" s="1"/>
      <c r="JMK395" s="1"/>
      <c r="JML395" s="1"/>
      <c r="JMM395" s="1"/>
      <c r="JMN395" s="1"/>
      <c r="JMO395" s="1"/>
      <c r="JMP395" s="1"/>
      <c r="JMQ395" s="1"/>
      <c r="JMR395" s="1"/>
      <c r="JMS395" s="1"/>
      <c r="JMT395" s="1"/>
      <c r="JMU395" s="1"/>
      <c r="JMV395" s="1"/>
      <c r="JMW395" s="1"/>
      <c r="JMX395" s="1"/>
      <c r="JMY395" s="1"/>
      <c r="JMZ395" s="1"/>
      <c r="JNA395" s="1"/>
      <c r="JNB395" s="1"/>
      <c r="JNC395" s="1"/>
      <c r="JND395" s="1"/>
      <c r="JNE395" s="1"/>
      <c r="JNF395" s="1"/>
      <c r="JNG395" s="1"/>
      <c r="JNH395" s="1"/>
      <c r="JNI395" s="1"/>
      <c r="JNJ395" s="1"/>
      <c r="JNK395" s="1"/>
      <c r="JNL395" s="1"/>
      <c r="JNM395" s="1"/>
      <c r="JNN395" s="1"/>
      <c r="JNO395" s="1"/>
      <c r="JNP395" s="1"/>
      <c r="JNQ395" s="1"/>
      <c r="JNR395" s="1"/>
      <c r="JNS395" s="1"/>
      <c r="JNT395" s="1"/>
      <c r="JNU395" s="1"/>
      <c r="JNV395" s="1"/>
      <c r="JNW395" s="1"/>
      <c r="JNX395" s="1"/>
      <c r="JNY395" s="1"/>
      <c r="JNZ395" s="1"/>
      <c r="JOA395" s="1"/>
      <c r="JOB395" s="1"/>
      <c r="JOC395" s="1"/>
      <c r="JOD395" s="1"/>
      <c r="JOE395" s="1"/>
      <c r="JOF395" s="1"/>
      <c r="JOG395" s="1"/>
      <c r="JOH395" s="1"/>
      <c r="JOI395" s="1"/>
      <c r="JOJ395" s="1"/>
      <c r="JOK395" s="1"/>
      <c r="JOL395" s="1"/>
      <c r="JOM395" s="1"/>
      <c r="JON395" s="1"/>
      <c r="JOO395" s="1"/>
      <c r="JOP395" s="1"/>
      <c r="JOQ395" s="1"/>
      <c r="JOR395" s="1"/>
      <c r="JOS395" s="1"/>
      <c r="JOT395" s="1"/>
      <c r="JOU395" s="1"/>
      <c r="JOV395" s="1"/>
      <c r="JOW395" s="1"/>
      <c r="JOX395" s="1"/>
      <c r="JOY395" s="1"/>
      <c r="JOZ395" s="1"/>
      <c r="JPA395" s="1"/>
      <c r="JPB395" s="1"/>
      <c r="JPC395" s="1"/>
      <c r="JPD395" s="1"/>
      <c r="JPE395" s="1"/>
      <c r="JPF395" s="1"/>
      <c r="JPG395" s="1"/>
      <c r="JPH395" s="1"/>
      <c r="JPI395" s="1"/>
      <c r="JPJ395" s="1"/>
      <c r="JPK395" s="1"/>
      <c r="JPL395" s="1"/>
      <c r="JPM395" s="1"/>
      <c r="JPN395" s="1"/>
      <c r="JPO395" s="1"/>
      <c r="JPP395" s="1"/>
      <c r="JPQ395" s="1"/>
      <c r="JPR395" s="1"/>
      <c r="JPS395" s="1"/>
      <c r="JPT395" s="1"/>
      <c r="JPU395" s="1"/>
      <c r="JPV395" s="1"/>
      <c r="JPW395" s="1"/>
      <c r="JPX395" s="1"/>
      <c r="JPY395" s="1"/>
      <c r="JPZ395" s="1"/>
      <c r="JQA395" s="1"/>
      <c r="JQB395" s="1"/>
      <c r="JQC395" s="1"/>
      <c r="JQD395" s="1"/>
      <c r="JQE395" s="1"/>
      <c r="JQF395" s="1"/>
      <c r="JQG395" s="1"/>
      <c r="JQH395" s="1"/>
      <c r="JQI395" s="1"/>
      <c r="JQJ395" s="1"/>
      <c r="JQK395" s="1"/>
      <c r="JQL395" s="1"/>
      <c r="JQM395" s="1"/>
      <c r="JQN395" s="1"/>
      <c r="JQO395" s="1"/>
      <c r="JQP395" s="1"/>
      <c r="JQQ395" s="1"/>
      <c r="JQR395" s="1"/>
      <c r="JQS395" s="1"/>
      <c r="JQT395" s="1"/>
      <c r="JQU395" s="1"/>
      <c r="JQV395" s="1"/>
      <c r="JQW395" s="1"/>
      <c r="JQX395" s="1"/>
      <c r="JQY395" s="1"/>
      <c r="JQZ395" s="1"/>
      <c r="JRA395" s="1"/>
      <c r="JRB395" s="1"/>
      <c r="JRC395" s="1"/>
      <c r="JRD395" s="1"/>
      <c r="JRE395" s="1"/>
      <c r="JRF395" s="1"/>
      <c r="JRG395" s="1"/>
      <c r="JRH395" s="1"/>
      <c r="JRI395" s="1"/>
      <c r="JRJ395" s="1"/>
      <c r="JRK395" s="1"/>
      <c r="JRL395" s="1"/>
      <c r="JRM395" s="1"/>
      <c r="JRN395" s="1"/>
      <c r="JRO395" s="1"/>
      <c r="JRP395" s="1"/>
      <c r="JRQ395" s="1"/>
      <c r="JRR395" s="1"/>
      <c r="JRS395" s="1"/>
      <c r="JRT395" s="1"/>
      <c r="JRU395" s="1"/>
      <c r="JRV395" s="1"/>
      <c r="JRW395" s="1"/>
      <c r="JRX395" s="1"/>
      <c r="JRY395" s="1"/>
      <c r="JRZ395" s="1"/>
      <c r="JSA395" s="1"/>
      <c r="JSB395" s="1"/>
      <c r="JSC395" s="1"/>
      <c r="JSD395" s="1"/>
      <c r="JSE395" s="1"/>
      <c r="JSF395" s="1"/>
      <c r="JSG395" s="1"/>
      <c r="JSH395" s="1"/>
      <c r="JSI395" s="1"/>
      <c r="JSJ395" s="1"/>
      <c r="JSK395" s="1"/>
      <c r="JSL395" s="1"/>
      <c r="JSM395" s="1"/>
      <c r="JSN395" s="1"/>
      <c r="JSO395" s="1"/>
      <c r="JSP395" s="1"/>
      <c r="JSQ395" s="1"/>
      <c r="JSR395" s="1"/>
      <c r="JSS395" s="1"/>
      <c r="JST395" s="1"/>
      <c r="JSU395" s="1"/>
      <c r="JSV395" s="1"/>
      <c r="JSW395" s="1"/>
      <c r="JSX395" s="1"/>
      <c r="JSY395" s="1"/>
      <c r="JSZ395" s="1"/>
      <c r="JTA395" s="1"/>
      <c r="JTB395" s="1"/>
      <c r="JTC395" s="1"/>
      <c r="JTD395" s="1"/>
      <c r="JTE395" s="1"/>
      <c r="JTF395" s="1"/>
      <c r="JTG395" s="1"/>
      <c r="JTH395" s="1"/>
      <c r="JTI395" s="1"/>
      <c r="JTJ395" s="1"/>
      <c r="JTK395" s="1"/>
      <c r="JTL395" s="1"/>
      <c r="JTM395" s="1"/>
      <c r="JTN395" s="1"/>
      <c r="JTO395" s="1"/>
      <c r="JTP395" s="1"/>
      <c r="JTQ395" s="1"/>
      <c r="JTR395" s="1"/>
      <c r="JTS395" s="1"/>
      <c r="JTT395" s="1"/>
      <c r="JTU395" s="1"/>
      <c r="JTV395" s="1"/>
      <c r="JTW395" s="1"/>
      <c r="JTX395" s="1"/>
      <c r="JTY395" s="1"/>
      <c r="JTZ395" s="1"/>
      <c r="JUA395" s="1"/>
      <c r="JUB395" s="1"/>
      <c r="JUC395" s="1"/>
      <c r="JUD395" s="1"/>
      <c r="JUE395" s="1"/>
      <c r="JUF395" s="1"/>
      <c r="JUG395" s="1"/>
      <c r="JUH395" s="1"/>
      <c r="JUI395" s="1"/>
      <c r="JUJ395" s="1"/>
      <c r="JUK395" s="1"/>
      <c r="JUL395" s="1"/>
      <c r="JUM395" s="1"/>
      <c r="JUN395" s="1"/>
      <c r="JUO395" s="1"/>
      <c r="JUP395" s="1"/>
      <c r="JUQ395" s="1"/>
      <c r="JUR395" s="1"/>
      <c r="JUS395" s="1"/>
      <c r="JUT395" s="1"/>
      <c r="JUU395" s="1"/>
      <c r="JUV395" s="1"/>
      <c r="JUW395" s="1"/>
      <c r="JUX395" s="1"/>
      <c r="JUY395" s="1"/>
      <c r="JUZ395" s="1"/>
      <c r="JVA395" s="1"/>
      <c r="JVB395" s="1"/>
      <c r="JVC395" s="1"/>
      <c r="JVD395" s="1"/>
      <c r="JVE395" s="1"/>
      <c r="JVF395" s="1"/>
      <c r="JVG395" s="1"/>
      <c r="JVH395" s="1"/>
      <c r="JVI395" s="1"/>
      <c r="JVJ395" s="1"/>
      <c r="JVK395" s="1"/>
      <c r="JVL395" s="1"/>
      <c r="JVM395" s="1"/>
      <c r="JVN395" s="1"/>
      <c r="JVO395" s="1"/>
      <c r="JVP395" s="1"/>
      <c r="JVQ395" s="1"/>
      <c r="JVR395" s="1"/>
      <c r="JVS395" s="1"/>
      <c r="JVT395" s="1"/>
      <c r="JVU395" s="1"/>
      <c r="JVV395" s="1"/>
      <c r="JVW395" s="1"/>
      <c r="JVX395" s="1"/>
      <c r="JVY395" s="1"/>
      <c r="JVZ395" s="1"/>
      <c r="JWA395" s="1"/>
      <c r="JWB395" s="1"/>
      <c r="JWC395" s="1"/>
      <c r="JWD395" s="1"/>
      <c r="JWE395" s="1"/>
      <c r="JWF395" s="1"/>
      <c r="JWG395" s="1"/>
      <c r="JWH395" s="1"/>
      <c r="JWI395" s="1"/>
      <c r="JWJ395" s="1"/>
      <c r="JWK395" s="1"/>
      <c r="JWL395" s="1"/>
      <c r="JWM395" s="1"/>
      <c r="JWN395" s="1"/>
      <c r="JWO395" s="1"/>
      <c r="JWP395" s="1"/>
      <c r="JWQ395" s="1"/>
      <c r="JWR395" s="1"/>
      <c r="JWS395" s="1"/>
      <c r="JWT395" s="1"/>
      <c r="JWU395" s="1"/>
      <c r="JWV395" s="1"/>
      <c r="JWW395" s="1"/>
      <c r="JWX395" s="1"/>
      <c r="JWY395" s="1"/>
      <c r="JWZ395" s="1"/>
      <c r="JXA395" s="1"/>
      <c r="JXB395" s="1"/>
      <c r="JXC395" s="1"/>
      <c r="JXD395" s="1"/>
      <c r="JXE395" s="1"/>
      <c r="JXF395" s="1"/>
      <c r="JXG395" s="1"/>
      <c r="JXH395" s="1"/>
      <c r="JXI395" s="1"/>
      <c r="JXJ395" s="1"/>
      <c r="JXK395" s="1"/>
      <c r="JXL395" s="1"/>
      <c r="JXM395" s="1"/>
      <c r="JXN395" s="1"/>
      <c r="JXO395" s="1"/>
      <c r="JXP395" s="1"/>
      <c r="JXQ395" s="1"/>
      <c r="JXR395" s="1"/>
      <c r="JXS395" s="1"/>
      <c r="JXT395" s="1"/>
      <c r="JXU395" s="1"/>
      <c r="JXV395" s="1"/>
      <c r="JXW395" s="1"/>
      <c r="JXX395" s="1"/>
      <c r="JXY395" s="1"/>
      <c r="JXZ395" s="1"/>
      <c r="JYA395" s="1"/>
      <c r="JYB395" s="1"/>
      <c r="JYC395" s="1"/>
      <c r="JYD395" s="1"/>
      <c r="JYE395" s="1"/>
      <c r="JYF395" s="1"/>
      <c r="JYG395" s="1"/>
      <c r="JYH395" s="1"/>
      <c r="JYI395" s="1"/>
      <c r="JYJ395" s="1"/>
      <c r="JYK395" s="1"/>
      <c r="JYL395" s="1"/>
      <c r="JYM395" s="1"/>
      <c r="JYN395" s="1"/>
      <c r="JYO395" s="1"/>
      <c r="JYP395" s="1"/>
      <c r="JYQ395" s="1"/>
      <c r="JYR395" s="1"/>
      <c r="JYS395" s="1"/>
      <c r="JYT395" s="1"/>
      <c r="JYU395" s="1"/>
      <c r="JYV395" s="1"/>
      <c r="JYW395" s="1"/>
      <c r="JYX395" s="1"/>
      <c r="JYY395" s="1"/>
      <c r="JYZ395" s="1"/>
      <c r="JZA395" s="1"/>
      <c r="JZB395" s="1"/>
      <c r="JZC395" s="1"/>
      <c r="JZD395" s="1"/>
      <c r="JZE395" s="1"/>
      <c r="JZF395" s="1"/>
      <c r="JZG395" s="1"/>
      <c r="JZH395" s="1"/>
      <c r="JZI395" s="1"/>
      <c r="JZJ395" s="1"/>
      <c r="JZK395" s="1"/>
      <c r="JZL395" s="1"/>
      <c r="JZM395" s="1"/>
      <c r="JZN395" s="1"/>
      <c r="JZO395" s="1"/>
      <c r="JZP395" s="1"/>
      <c r="JZQ395" s="1"/>
      <c r="JZR395" s="1"/>
      <c r="JZS395" s="1"/>
      <c r="JZT395" s="1"/>
      <c r="JZU395" s="1"/>
      <c r="JZV395" s="1"/>
      <c r="JZW395" s="1"/>
      <c r="JZX395" s="1"/>
      <c r="JZY395" s="1"/>
      <c r="JZZ395" s="1"/>
      <c r="KAA395" s="1"/>
      <c r="KAB395" s="1"/>
      <c r="KAC395" s="1"/>
      <c r="KAD395" s="1"/>
      <c r="KAE395" s="1"/>
      <c r="KAF395" s="1"/>
      <c r="KAG395" s="1"/>
      <c r="KAH395" s="1"/>
      <c r="KAI395" s="1"/>
      <c r="KAJ395" s="1"/>
      <c r="KAK395" s="1"/>
      <c r="KAL395" s="1"/>
      <c r="KAM395" s="1"/>
      <c r="KAN395" s="1"/>
      <c r="KAO395" s="1"/>
      <c r="KAP395" s="1"/>
      <c r="KAQ395" s="1"/>
      <c r="KAR395" s="1"/>
      <c r="KAS395" s="1"/>
      <c r="KAT395" s="1"/>
      <c r="KAU395" s="1"/>
      <c r="KAV395" s="1"/>
      <c r="KAW395" s="1"/>
      <c r="KAX395" s="1"/>
      <c r="KAY395" s="1"/>
      <c r="KAZ395" s="1"/>
      <c r="KBA395" s="1"/>
      <c r="KBB395" s="1"/>
      <c r="KBC395" s="1"/>
      <c r="KBD395" s="1"/>
      <c r="KBE395" s="1"/>
      <c r="KBF395" s="1"/>
      <c r="KBG395" s="1"/>
      <c r="KBH395" s="1"/>
      <c r="KBI395" s="1"/>
      <c r="KBJ395" s="1"/>
      <c r="KBK395" s="1"/>
      <c r="KBL395" s="1"/>
      <c r="KBM395" s="1"/>
      <c r="KBN395" s="1"/>
      <c r="KBO395" s="1"/>
      <c r="KBP395" s="1"/>
      <c r="KBQ395" s="1"/>
      <c r="KBR395" s="1"/>
      <c r="KBS395" s="1"/>
      <c r="KBT395" s="1"/>
      <c r="KBU395" s="1"/>
      <c r="KBV395" s="1"/>
      <c r="KBW395" s="1"/>
      <c r="KBX395" s="1"/>
      <c r="KBY395" s="1"/>
      <c r="KBZ395" s="1"/>
      <c r="KCA395" s="1"/>
      <c r="KCB395" s="1"/>
      <c r="KCC395" s="1"/>
      <c r="KCD395" s="1"/>
      <c r="KCE395" s="1"/>
      <c r="KCF395" s="1"/>
      <c r="KCG395" s="1"/>
      <c r="KCH395" s="1"/>
      <c r="KCI395" s="1"/>
      <c r="KCJ395" s="1"/>
      <c r="KCK395" s="1"/>
      <c r="KCL395" s="1"/>
      <c r="KCM395" s="1"/>
      <c r="KCN395" s="1"/>
      <c r="KCO395" s="1"/>
      <c r="KCP395" s="1"/>
      <c r="KCQ395" s="1"/>
      <c r="KCR395" s="1"/>
      <c r="KCS395" s="1"/>
      <c r="KCT395" s="1"/>
      <c r="KCU395" s="1"/>
      <c r="KCV395" s="1"/>
      <c r="KCW395" s="1"/>
      <c r="KCX395" s="1"/>
      <c r="KCY395" s="1"/>
      <c r="KCZ395" s="1"/>
      <c r="KDA395" s="1"/>
      <c r="KDB395" s="1"/>
      <c r="KDC395" s="1"/>
      <c r="KDD395" s="1"/>
      <c r="KDE395" s="1"/>
      <c r="KDF395" s="1"/>
      <c r="KDG395" s="1"/>
      <c r="KDH395" s="1"/>
      <c r="KDI395" s="1"/>
      <c r="KDJ395" s="1"/>
      <c r="KDK395" s="1"/>
      <c r="KDL395" s="1"/>
      <c r="KDM395" s="1"/>
      <c r="KDN395" s="1"/>
      <c r="KDO395" s="1"/>
      <c r="KDP395" s="1"/>
      <c r="KDQ395" s="1"/>
      <c r="KDR395" s="1"/>
      <c r="KDS395" s="1"/>
      <c r="KDT395" s="1"/>
      <c r="KDU395" s="1"/>
      <c r="KDV395" s="1"/>
      <c r="KDW395" s="1"/>
      <c r="KDX395" s="1"/>
      <c r="KDY395" s="1"/>
      <c r="KDZ395" s="1"/>
      <c r="KEA395" s="1"/>
      <c r="KEB395" s="1"/>
      <c r="KEC395" s="1"/>
      <c r="KED395" s="1"/>
      <c r="KEE395" s="1"/>
      <c r="KEF395" s="1"/>
      <c r="KEG395" s="1"/>
      <c r="KEH395" s="1"/>
      <c r="KEI395" s="1"/>
      <c r="KEJ395" s="1"/>
      <c r="KEK395" s="1"/>
      <c r="KEL395" s="1"/>
      <c r="KEM395" s="1"/>
      <c r="KEN395" s="1"/>
      <c r="KEO395" s="1"/>
      <c r="KEP395" s="1"/>
      <c r="KEQ395" s="1"/>
      <c r="KER395" s="1"/>
      <c r="KES395" s="1"/>
      <c r="KET395" s="1"/>
      <c r="KEU395" s="1"/>
      <c r="KEV395" s="1"/>
      <c r="KEW395" s="1"/>
      <c r="KEX395" s="1"/>
      <c r="KEY395" s="1"/>
      <c r="KEZ395" s="1"/>
      <c r="KFA395" s="1"/>
      <c r="KFB395" s="1"/>
      <c r="KFC395" s="1"/>
      <c r="KFD395" s="1"/>
      <c r="KFE395" s="1"/>
      <c r="KFF395" s="1"/>
      <c r="KFG395" s="1"/>
      <c r="KFH395" s="1"/>
      <c r="KFI395" s="1"/>
      <c r="KFJ395" s="1"/>
      <c r="KFK395" s="1"/>
      <c r="KFL395" s="1"/>
      <c r="KFM395" s="1"/>
      <c r="KFN395" s="1"/>
      <c r="KFO395" s="1"/>
      <c r="KFP395" s="1"/>
      <c r="KFQ395" s="1"/>
      <c r="KFR395" s="1"/>
      <c r="KFS395" s="1"/>
      <c r="KFT395" s="1"/>
      <c r="KFU395" s="1"/>
      <c r="KFV395" s="1"/>
      <c r="KFW395" s="1"/>
      <c r="KFX395" s="1"/>
      <c r="KFY395" s="1"/>
      <c r="KFZ395" s="1"/>
      <c r="KGA395" s="1"/>
      <c r="KGB395" s="1"/>
      <c r="KGC395" s="1"/>
      <c r="KGD395" s="1"/>
      <c r="KGE395" s="1"/>
      <c r="KGF395" s="1"/>
      <c r="KGG395" s="1"/>
      <c r="KGH395" s="1"/>
      <c r="KGI395" s="1"/>
      <c r="KGJ395" s="1"/>
      <c r="KGK395" s="1"/>
      <c r="KGL395" s="1"/>
      <c r="KGM395" s="1"/>
      <c r="KGN395" s="1"/>
      <c r="KGO395" s="1"/>
      <c r="KGP395" s="1"/>
      <c r="KGQ395" s="1"/>
      <c r="KGR395" s="1"/>
      <c r="KGS395" s="1"/>
      <c r="KGT395" s="1"/>
      <c r="KGU395" s="1"/>
      <c r="KGV395" s="1"/>
      <c r="KGW395" s="1"/>
      <c r="KGX395" s="1"/>
      <c r="KGY395" s="1"/>
      <c r="KGZ395" s="1"/>
      <c r="KHA395" s="1"/>
      <c r="KHB395" s="1"/>
      <c r="KHC395" s="1"/>
      <c r="KHD395" s="1"/>
      <c r="KHE395" s="1"/>
      <c r="KHF395" s="1"/>
      <c r="KHG395" s="1"/>
      <c r="KHH395" s="1"/>
      <c r="KHI395" s="1"/>
      <c r="KHJ395" s="1"/>
      <c r="KHK395" s="1"/>
      <c r="KHL395" s="1"/>
      <c r="KHM395" s="1"/>
      <c r="KHN395" s="1"/>
      <c r="KHO395" s="1"/>
      <c r="KHP395" s="1"/>
      <c r="KHQ395" s="1"/>
      <c r="KHR395" s="1"/>
      <c r="KHS395" s="1"/>
      <c r="KHT395" s="1"/>
      <c r="KHU395" s="1"/>
      <c r="KHV395" s="1"/>
      <c r="KHW395" s="1"/>
      <c r="KHX395" s="1"/>
      <c r="KHY395" s="1"/>
      <c r="KHZ395" s="1"/>
      <c r="KIA395" s="1"/>
      <c r="KIB395" s="1"/>
      <c r="KIC395" s="1"/>
      <c r="KID395" s="1"/>
      <c r="KIE395" s="1"/>
      <c r="KIF395" s="1"/>
      <c r="KIG395" s="1"/>
      <c r="KIH395" s="1"/>
      <c r="KII395" s="1"/>
      <c r="KIJ395" s="1"/>
      <c r="KIK395" s="1"/>
      <c r="KIL395" s="1"/>
      <c r="KIM395" s="1"/>
      <c r="KIN395" s="1"/>
      <c r="KIO395" s="1"/>
      <c r="KIP395" s="1"/>
      <c r="KIQ395" s="1"/>
      <c r="KIR395" s="1"/>
      <c r="KIS395" s="1"/>
      <c r="KIT395" s="1"/>
      <c r="KIU395" s="1"/>
      <c r="KIV395" s="1"/>
      <c r="KIW395" s="1"/>
      <c r="KIX395" s="1"/>
      <c r="KIY395" s="1"/>
      <c r="KIZ395" s="1"/>
      <c r="KJA395" s="1"/>
      <c r="KJB395" s="1"/>
      <c r="KJC395" s="1"/>
      <c r="KJD395" s="1"/>
      <c r="KJE395" s="1"/>
      <c r="KJF395" s="1"/>
      <c r="KJG395" s="1"/>
      <c r="KJH395" s="1"/>
      <c r="KJI395" s="1"/>
      <c r="KJJ395" s="1"/>
      <c r="KJK395" s="1"/>
      <c r="KJL395" s="1"/>
      <c r="KJM395" s="1"/>
      <c r="KJN395" s="1"/>
      <c r="KJO395" s="1"/>
      <c r="KJP395" s="1"/>
      <c r="KJQ395" s="1"/>
      <c r="KJR395" s="1"/>
      <c r="KJS395" s="1"/>
      <c r="KJT395" s="1"/>
      <c r="KJU395" s="1"/>
      <c r="KJV395" s="1"/>
      <c r="KJW395" s="1"/>
      <c r="KJX395" s="1"/>
      <c r="KJY395" s="1"/>
      <c r="KJZ395" s="1"/>
      <c r="KKA395" s="1"/>
      <c r="KKB395" s="1"/>
      <c r="KKC395" s="1"/>
      <c r="KKD395" s="1"/>
      <c r="KKE395" s="1"/>
      <c r="KKF395" s="1"/>
      <c r="KKG395" s="1"/>
      <c r="KKH395" s="1"/>
      <c r="KKI395" s="1"/>
      <c r="KKJ395" s="1"/>
      <c r="KKK395" s="1"/>
      <c r="KKL395" s="1"/>
      <c r="KKM395" s="1"/>
      <c r="KKN395" s="1"/>
      <c r="KKO395" s="1"/>
      <c r="KKP395" s="1"/>
      <c r="KKQ395" s="1"/>
      <c r="KKR395" s="1"/>
      <c r="KKS395" s="1"/>
      <c r="KKT395" s="1"/>
      <c r="KKU395" s="1"/>
      <c r="KKV395" s="1"/>
      <c r="KKW395" s="1"/>
      <c r="KKX395" s="1"/>
      <c r="KKY395" s="1"/>
      <c r="KKZ395" s="1"/>
      <c r="KLA395" s="1"/>
      <c r="KLB395" s="1"/>
      <c r="KLC395" s="1"/>
      <c r="KLD395" s="1"/>
      <c r="KLE395" s="1"/>
      <c r="KLF395" s="1"/>
      <c r="KLG395" s="1"/>
      <c r="KLH395" s="1"/>
      <c r="KLI395" s="1"/>
      <c r="KLJ395" s="1"/>
      <c r="KLK395" s="1"/>
      <c r="KLL395" s="1"/>
      <c r="KLM395" s="1"/>
      <c r="KLN395" s="1"/>
      <c r="KLO395" s="1"/>
      <c r="KLP395" s="1"/>
      <c r="KLQ395" s="1"/>
      <c r="KLR395" s="1"/>
      <c r="KLS395" s="1"/>
      <c r="KLT395" s="1"/>
      <c r="KLU395" s="1"/>
      <c r="KLV395" s="1"/>
      <c r="KLW395" s="1"/>
      <c r="KLX395" s="1"/>
      <c r="KLY395" s="1"/>
      <c r="KLZ395" s="1"/>
      <c r="KMA395" s="1"/>
      <c r="KMB395" s="1"/>
      <c r="KMC395" s="1"/>
      <c r="KMD395" s="1"/>
      <c r="KME395" s="1"/>
      <c r="KMF395" s="1"/>
      <c r="KMG395" s="1"/>
      <c r="KMH395" s="1"/>
      <c r="KMI395" s="1"/>
      <c r="KMJ395" s="1"/>
      <c r="KMK395" s="1"/>
      <c r="KML395" s="1"/>
      <c r="KMM395" s="1"/>
      <c r="KMN395" s="1"/>
      <c r="KMO395" s="1"/>
      <c r="KMP395" s="1"/>
      <c r="KMQ395" s="1"/>
      <c r="KMR395" s="1"/>
      <c r="KMS395" s="1"/>
      <c r="KMT395" s="1"/>
      <c r="KMU395" s="1"/>
      <c r="KMV395" s="1"/>
      <c r="KMW395" s="1"/>
      <c r="KMX395" s="1"/>
      <c r="KMY395" s="1"/>
      <c r="KMZ395" s="1"/>
      <c r="KNA395" s="1"/>
      <c r="KNB395" s="1"/>
      <c r="KNC395" s="1"/>
      <c r="KND395" s="1"/>
      <c r="KNE395" s="1"/>
      <c r="KNF395" s="1"/>
      <c r="KNG395" s="1"/>
      <c r="KNH395" s="1"/>
      <c r="KNI395" s="1"/>
      <c r="KNJ395" s="1"/>
      <c r="KNK395" s="1"/>
      <c r="KNL395" s="1"/>
      <c r="KNM395" s="1"/>
      <c r="KNN395" s="1"/>
      <c r="KNO395" s="1"/>
      <c r="KNP395" s="1"/>
      <c r="KNQ395" s="1"/>
      <c r="KNR395" s="1"/>
      <c r="KNS395" s="1"/>
      <c r="KNT395" s="1"/>
      <c r="KNU395" s="1"/>
      <c r="KNV395" s="1"/>
      <c r="KNW395" s="1"/>
      <c r="KNX395" s="1"/>
      <c r="KNY395" s="1"/>
      <c r="KNZ395" s="1"/>
      <c r="KOA395" s="1"/>
      <c r="KOB395" s="1"/>
      <c r="KOC395" s="1"/>
      <c r="KOD395" s="1"/>
      <c r="KOE395" s="1"/>
      <c r="KOF395" s="1"/>
      <c r="KOG395" s="1"/>
      <c r="KOH395" s="1"/>
      <c r="KOI395" s="1"/>
      <c r="KOJ395" s="1"/>
      <c r="KOK395" s="1"/>
      <c r="KOL395" s="1"/>
      <c r="KOM395" s="1"/>
      <c r="KON395" s="1"/>
      <c r="KOO395" s="1"/>
      <c r="KOP395" s="1"/>
      <c r="KOQ395" s="1"/>
      <c r="KOR395" s="1"/>
      <c r="KOS395" s="1"/>
      <c r="KOT395" s="1"/>
      <c r="KOU395" s="1"/>
      <c r="KOV395" s="1"/>
      <c r="KOW395" s="1"/>
      <c r="KOX395" s="1"/>
      <c r="KOY395" s="1"/>
      <c r="KOZ395" s="1"/>
      <c r="KPA395" s="1"/>
      <c r="KPB395" s="1"/>
      <c r="KPC395" s="1"/>
      <c r="KPD395" s="1"/>
      <c r="KPE395" s="1"/>
      <c r="KPF395" s="1"/>
      <c r="KPG395" s="1"/>
      <c r="KPH395" s="1"/>
      <c r="KPI395" s="1"/>
      <c r="KPJ395" s="1"/>
      <c r="KPK395" s="1"/>
      <c r="KPL395" s="1"/>
      <c r="KPM395" s="1"/>
      <c r="KPN395" s="1"/>
      <c r="KPO395" s="1"/>
      <c r="KPP395" s="1"/>
      <c r="KPQ395" s="1"/>
      <c r="KPR395" s="1"/>
      <c r="KPS395" s="1"/>
      <c r="KPT395" s="1"/>
      <c r="KPU395" s="1"/>
      <c r="KPV395" s="1"/>
      <c r="KPW395" s="1"/>
      <c r="KPX395" s="1"/>
      <c r="KPY395" s="1"/>
      <c r="KPZ395" s="1"/>
      <c r="KQA395" s="1"/>
      <c r="KQB395" s="1"/>
      <c r="KQC395" s="1"/>
      <c r="KQD395" s="1"/>
      <c r="KQE395" s="1"/>
      <c r="KQF395" s="1"/>
      <c r="KQG395" s="1"/>
      <c r="KQH395" s="1"/>
      <c r="KQI395" s="1"/>
      <c r="KQJ395" s="1"/>
      <c r="KQK395" s="1"/>
      <c r="KQL395" s="1"/>
      <c r="KQM395" s="1"/>
      <c r="KQN395" s="1"/>
      <c r="KQO395" s="1"/>
      <c r="KQP395" s="1"/>
      <c r="KQQ395" s="1"/>
      <c r="KQR395" s="1"/>
      <c r="KQS395" s="1"/>
      <c r="KQT395" s="1"/>
      <c r="KQU395" s="1"/>
      <c r="KQV395" s="1"/>
      <c r="KQW395" s="1"/>
      <c r="KQX395" s="1"/>
      <c r="KQY395" s="1"/>
      <c r="KQZ395" s="1"/>
      <c r="KRA395" s="1"/>
      <c r="KRB395" s="1"/>
      <c r="KRC395" s="1"/>
      <c r="KRD395" s="1"/>
      <c r="KRE395" s="1"/>
      <c r="KRF395" s="1"/>
      <c r="KRG395" s="1"/>
      <c r="KRH395" s="1"/>
      <c r="KRI395" s="1"/>
      <c r="KRJ395" s="1"/>
      <c r="KRK395" s="1"/>
      <c r="KRL395" s="1"/>
      <c r="KRM395" s="1"/>
      <c r="KRN395" s="1"/>
      <c r="KRO395" s="1"/>
      <c r="KRP395" s="1"/>
      <c r="KRQ395" s="1"/>
      <c r="KRR395" s="1"/>
      <c r="KRS395" s="1"/>
      <c r="KRT395" s="1"/>
      <c r="KRU395" s="1"/>
      <c r="KRV395" s="1"/>
      <c r="KRW395" s="1"/>
      <c r="KRX395" s="1"/>
      <c r="KRY395" s="1"/>
      <c r="KRZ395" s="1"/>
      <c r="KSA395" s="1"/>
      <c r="KSB395" s="1"/>
      <c r="KSC395" s="1"/>
      <c r="KSD395" s="1"/>
      <c r="KSE395" s="1"/>
      <c r="KSF395" s="1"/>
      <c r="KSG395" s="1"/>
      <c r="KSH395" s="1"/>
      <c r="KSI395" s="1"/>
      <c r="KSJ395" s="1"/>
      <c r="KSK395" s="1"/>
      <c r="KSL395" s="1"/>
      <c r="KSM395" s="1"/>
      <c r="KSN395" s="1"/>
      <c r="KSO395" s="1"/>
      <c r="KSP395" s="1"/>
      <c r="KSQ395" s="1"/>
      <c r="KSR395" s="1"/>
      <c r="KSS395" s="1"/>
      <c r="KST395" s="1"/>
      <c r="KSU395" s="1"/>
      <c r="KSV395" s="1"/>
      <c r="KSW395" s="1"/>
      <c r="KSX395" s="1"/>
      <c r="KSY395" s="1"/>
      <c r="KSZ395" s="1"/>
      <c r="KTA395" s="1"/>
      <c r="KTB395" s="1"/>
      <c r="KTC395" s="1"/>
      <c r="KTD395" s="1"/>
      <c r="KTE395" s="1"/>
      <c r="KTF395" s="1"/>
      <c r="KTG395" s="1"/>
      <c r="KTH395" s="1"/>
      <c r="KTI395" s="1"/>
      <c r="KTJ395" s="1"/>
      <c r="KTK395" s="1"/>
      <c r="KTL395" s="1"/>
      <c r="KTM395" s="1"/>
      <c r="KTN395" s="1"/>
      <c r="KTO395" s="1"/>
      <c r="KTP395" s="1"/>
      <c r="KTQ395" s="1"/>
      <c r="KTR395" s="1"/>
      <c r="KTS395" s="1"/>
      <c r="KTT395" s="1"/>
      <c r="KTU395" s="1"/>
      <c r="KTV395" s="1"/>
      <c r="KTW395" s="1"/>
      <c r="KTX395" s="1"/>
      <c r="KTY395" s="1"/>
      <c r="KTZ395" s="1"/>
      <c r="KUA395" s="1"/>
      <c r="KUB395" s="1"/>
      <c r="KUC395" s="1"/>
      <c r="KUD395" s="1"/>
      <c r="KUE395" s="1"/>
      <c r="KUF395" s="1"/>
      <c r="KUG395" s="1"/>
      <c r="KUH395" s="1"/>
      <c r="KUI395" s="1"/>
      <c r="KUJ395" s="1"/>
      <c r="KUK395" s="1"/>
      <c r="KUL395" s="1"/>
      <c r="KUM395" s="1"/>
      <c r="KUN395" s="1"/>
      <c r="KUO395" s="1"/>
      <c r="KUP395" s="1"/>
      <c r="KUQ395" s="1"/>
      <c r="KUR395" s="1"/>
      <c r="KUS395" s="1"/>
      <c r="KUT395" s="1"/>
      <c r="KUU395" s="1"/>
      <c r="KUV395" s="1"/>
      <c r="KUW395" s="1"/>
      <c r="KUX395" s="1"/>
      <c r="KUY395" s="1"/>
      <c r="KUZ395" s="1"/>
      <c r="KVA395" s="1"/>
      <c r="KVB395" s="1"/>
      <c r="KVC395" s="1"/>
      <c r="KVD395" s="1"/>
      <c r="KVE395" s="1"/>
      <c r="KVF395" s="1"/>
      <c r="KVG395" s="1"/>
      <c r="KVH395" s="1"/>
      <c r="KVI395" s="1"/>
      <c r="KVJ395" s="1"/>
      <c r="KVK395" s="1"/>
      <c r="KVL395" s="1"/>
      <c r="KVM395" s="1"/>
      <c r="KVN395" s="1"/>
      <c r="KVO395" s="1"/>
      <c r="KVP395" s="1"/>
      <c r="KVQ395" s="1"/>
      <c r="KVR395" s="1"/>
      <c r="KVS395" s="1"/>
      <c r="KVT395" s="1"/>
      <c r="KVU395" s="1"/>
      <c r="KVV395" s="1"/>
      <c r="KVW395" s="1"/>
      <c r="KVX395" s="1"/>
      <c r="KVY395" s="1"/>
      <c r="KVZ395" s="1"/>
      <c r="KWA395" s="1"/>
      <c r="KWB395" s="1"/>
      <c r="KWC395" s="1"/>
      <c r="KWD395" s="1"/>
      <c r="KWE395" s="1"/>
      <c r="KWF395" s="1"/>
      <c r="KWG395" s="1"/>
      <c r="KWH395" s="1"/>
      <c r="KWI395" s="1"/>
      <c r="KWJ395" s="1"/>
      <c r="KWK395" s="1"/>
      <c r="KWL395" s="1"/>
      <c r="KWM395" s="1"/>
      <c r="KWN395" s="1"/>
      <c r="KWO395" s="1"/>
      <c r="KWP395" s="1"/>
      <c r="KWQ395" s="1"/>
      <c r="KWR395" s="1"/>
      <c r="KWS395" s="1"/>
      <c r="KWT395" s="1"/>
      <c r="KWU395" s="1"/>
      <c r="KWV395" s="1"/>
      <c r="KWW395" s="1"/>
      <c r="KWX395" s="1"/>
      <c r="KWY395" s="1"/>
      <c r="KWZ395" s="1"/>
      <c r="KXA395" s="1"/>
      <c r="KXB395" s="1"/>
      <c r="KXC395" s="1"/>
      <c r="KXD395" s="1"/>
      <c r="KXE395" s="1"/>
      <c r="KXF395" s="1"/>
      <c r="KXG395" s="1"/>
      <c r="KXH395" s="1"/>
      <c r="KXI395" s="1"/>
      <c r="KXJ395" s="1"/>
      <c r="KXK395" s="1"/>
      <c r="KXL395" s="1"/>
      <c r="KXM395" s="1"/>
      <c r="KXN395" s="1"/>
      <c r="KXO395" s="1"/>
      <c r="KXP395" s="1"/>
      <c r="KXQ395" s="1"/>
      <c r="KXR395" s="1"/>
      <c r="KXS395" s="1"/>
      <c r="KXT395" s="1"/>
      <c r="KXU395" s="1"/>
      <c r="KXV395" s="1"/>
      <c r="KXW395" s="1"/>
      <c r="KXX395" s="1"/>
      <c r="KXY395" s="1"/>
      <c r="KXZ395" s="1"/>
      <c r="KYA395" s="1"/>
      <c r="KYB395" s="1"/>
      <c r="KYC395" s="1"/>
      <c r="KYD395" s="1"/>
      <c r="KYE395" s="1"/>
      <c r="KYF395" s="1"/>
      <c r="KYG395" s="1"/>
      <c r="KYH395" s="1"/>
      <c r="KYI395" s="1"/>
      <c r="KYJ395" s="1"/>
      <c r="KYK395" s="1"/>
      <c r="KYL395" s="1"/>
      <c r="KYM395" s="1"/>
      <c r="KYN395" s="1"/>
      <c r="KYO395" s="1"/>
      <c r="KYP395" s="1"/>
      <c r="KYQ395" s="1"/>
      <c r="KYR395" s="1"/>
      <c r="KYS395" s="1"/>
      <c r="KYT395" s="1"/>
      <c r="KYU395" s="1"/>
      <c r="KYV395" s="1"/>
      <c r="KYW395" s="1"/>
      <c r="KYX395" s="1"/>
      <c r="KYY395" s="1"/>
      <c r="KYZ395" s="1"/>
      <c r="KZA395" s="1"/>
      <c r="KZB395" s="1"/>
      <c r="KZC395" s="1"/>
      <c r="KZD395" s="1"/>
      <c r="KZE395" s="1"/>
      <c r="KZF395" s="1"/>
      <c r="KZG395" s="1"/>
      <c r="KZH395" s="1"/>
      <c r="KZI395" s="1"/>
      <c r="KZJ395" s="1"/>
      <c r="KZK395" s="1"/>
      <c r="KZL395" s="1"/>
      <c r="KZM395" s="1"/>
      <c r="KZN395" s="1"/>
      <c r="KZO395" s="1"/>
      <c r="KZP395" s="1"/>
      <c r="KZQ395" s="1"/>
      <c r="KZR395" s="1"/>
      <c r="KZS395" s="1"/>
      <c r="KZT395" s="1"/>
      <c r="KZU395" s="1"/>
      <c r="KZV395" s="1"/>
      <c r="KZW395" s="1"/>
      <c r="KZX395" s="1"/>
      <c r="KZY395" s="1"/>
      <c r="KZZ395" s="1"/>
      <c r="LAA395" s="1"/>
      <c r="LAB395" s="1"/>
      <c r="LAC395" s="1"/>
      <c r="LAD395" s="1"/>
      <c r="LAE395" s="1"/>
      <c r="LAF395" s="1"/>
      <c r="LAG395" s="1"/>
      <c r="LAH395" s="1"/>
      <c r="LAI395" s="1"/>
      <c r="LAJ395" s="1"/>
      <c r="LAK395" s="1"/>
      <c r="LAL395" s="1"/>
      <c r="LAM395" s="1"/>
      <c r="LAN395" s="1"/>
      <c r="LAO395" s="1"/>
      <c r="LAP395" s="1"/>
      <c r="LAQ395" s="1"/>
      <c r="LAR395" s="1"/>
      <c r="LAS395" s="1"/>
      <c r="LAT395" s="1"/>
      <c r="LAU395" s="1"/>
      <c r="LAV395" s="1"/>
      <c r="LAW395" s="1"/>
      <c r="LAX395" s="1"/>
      <c r="LAY395" s="1"/>
      <c r="LAZ395" s="1"/>
      <c r="LBA395" s="1"/>
      <c r="LBB395" s="1"/>
      <c r="LBC395" s="1"/>
      <c r="LBD395" s="1"/>
      <c r="LBE395" s="1"/>
      <c r="LBF395" s="1"/>
      <c r="LBG395" s="1"/>
      <c r="LBH395" s="1"/>
      <c r="LBI395" s="1"/>
      <c r="LBJ395" s="1"/>
      <c r="LBK395" s="1"/>
      <c r="LBL395" s="1"/>
      <c r="LBM395" s="1"/>
      <c r="LBN395" s="1"/>
      <c r="LBO395" s="1"/>
      <c r="LBP395" s="1"/>
      <c r="LBQ395" s="1"/>
      <c r="LBR395" s="1"/>
      <c r="LBS395" s="1"/>
      <c r="LBT395" s="1"/>
      <c r="LBU395" s="1"/>
      <c r="LBV395" s="1"/>
      <c r="LBW395" s="1"/>
      <c r="LBX395" s="1"/>
      <c r="LBY395" s="1"/>
      <c r="LBZ395" s="1"/>
      <c r="LCA395" s="1"/>
      <c r="LCB395" s="1"/>
      <c r="LCC395" s="1"/>
      <c r="LCD395" s="1"/>
      <c r="LCE395" s="1"/>
      <c r="LCF395" s="1"/>
      <c r="LCG395" s="1"/>
      <c r="LCH395" s="1"/>
      <c r="LCI395" s="1"/>
      <c r="LCJ395" s="1"/>
      <c r="LCK395" s="1"/>
      <c r="LCL395" s="1"/>
      <c r="LCM395" s="1"/>
      <c r="LCN395" s="1"/>
      <c r="LCO395" s="1"/>
      <c r="LCP395" s="1"/>
      <c r="LCQ395" s="1"/>
      <c r="LCR395" s="1"/>
      <c r="LCS395" s="1"/>
      <c r="LCT395" s="1"/>
      <c r="LCU395" s="1"/>
      <c r="LCV395" s="1"/>
      <c r="LCW395" s="1"/>
      <c r="LCX395" s="1"/>
      <c r="LCY395" s="1"/>
      <c r="LCZ395" s="1"/>
      <c r="LDA395" s="1"/>
      <c r="LDB395" s="1"/>
      <c r="LDC395" s="1"/>
      <c r="LDD395" s="1"/>
      <c r="LDE395" s="1"/>
      <c r="LDF395" s="1"/>
      <c r="LDG395" s="1"/>
      <c r="LDH395" s="1"/>
      <c r="LDI395" s="1"/>
      <c r="LDJ395" s="1"/>
      <c r="LDK395" s="1"/>
      <c r="LDL395" s="1"/>
      <c r="LDM395" s="1"/>
      <c r="LDN395" s="1"/>
      <c r="LDO395" s="1"/>
      <c r="LDP395" s="1"/>
      <c r="LDQ395" s="1"/>
      <c r="LDR395" s="1"/>
      <c r="LDS395" s="1"/>
      <c r="LDT395" s="1"/>
      <c r="LDU395" s="1"/>
      <c r="LDV395" s="1"/>
      <c r="LDW395" s="1"/>
      <c r="LDX395" s="1"/>
      <c r="LDY395" s="1"/>
      <c r="LDZ395" s="1"/>
      <c r="LEA395" s="1"/>
      <c r="LEB395" s="1"/>
      <c r="LEC395" s="1"/>
      <c r="LED395" s="1"/>
      <c r="LEE395" s="1"/>
      <c r="LEF395" s="1"/>
      <c r="LEG395" s="1"/>
      <c r="LEH395" s="1"/>
      <c r="LEI395" s="1"/>
      <c r="LEJ395" s="1"/>
      <c r="LEK395" s="1"/>
      <c r="LEL395" s="1"/>
      <c r="LEM395" s="1"/>
      <c r="LEN395" s="1"/>
      <c r="LEO395" s="1"/>
      <c r="LEP395" s="1"/>
      <c r="LEQ395" s="1"/>
      <c r="LER395" s="1"/>
      <c r="LES395" s="1"/>
      <c r="LET395" s="1"/>
      <c r="LEU395" s="1"/>
      <c r="LEV395" s="1"/>
      <c r="LEW395" s="1"/>
      <c r="LEX395" s="1"/>
      <c r="LEY395" s="1"/>
      <c r="LEZ395" s="1"/>
      <c r="LFA395" s="1"/>
      <c r="LFB395" s="1"/>
      <c r="LFC395" s="1"/>
      <c r="LFD395" s="1"/>
      <c r="LFE395" s="1"/>
      <c r="LFF395" s="1"/>
      <c r="LFG395" s="1"/>
      <c r="LFH395" s="1"/>
      <c r="LFI395" s="1"/>
      <c r="LFJ395" s="1"/>
      <c r="LFK395" s="1"/>
      <c r="LFL395" s="1"/>
      <c r="LFM395" s="1"/>
      <c r="LFN395" s="1"/>
      <c r="LFO395" s="1"/>
      <c r="LFP395" s="1"/>
      <c r="LFQ395" s="1"/>
      <c r="LFR395" s="1"/>
      <c r="LFS395" s="1"/>
      <c r="LFT395" s="1"/>
      <c r="LFU395" s="1"/>
      <c r="LFV395" s="1"/>
      <c r="LFW395" s="1"/>
      <c r="LFX395" s="1"/>
      <c r="LFY395" s="1"/>
      <c r="LFZ395" s="1"/>
      <c r="LGA395" s="1"/>
      <c r="LGB395" s="1"/>
      <c r="LGC395" s="1"/>
      <c r="LGD395" s="1"/>
      <c r="LGE395" s="1"/>
      <c r="LGF395" s="1"/>
      <c r="LGG395" s="1"/>
      <c r="LGH395" s="1"/>
      <c r="LGI395" s="1"/>
      <c r="LGJ395" s="1"/>
      <c r="LGK395" s="1"/>
      <c r="LGL395" s="1"/>
      <c r="LGM395" s="1"/>
      <c r="LGN395" s="1"/>
      <c r="LGO395" s="1"/>
      <c r="LGP395" s="1"/>
      <c r="LGQ395" s="1"/>
      <c r="LGR395" s="1"/>
      <c r="LGS395" s="1"/>
      <c r="LGT395" s="1"/>
      <c r="LGU395" s="1"/>
      <c r="LGV395" s="1"/>
      <c r="LGW395" s="1"/>
      <c r="LGX395" s="1"/>
      <c r="LGY395" s="1"/>
      <c r="LGZ395" s="1"/>
      <c r="LHA395" s="1"/>
      <c r="LHB395" s="1"/>
      <c r="LHC395" s="1"/>
      <c r="LHD395" s="1"/>
      <c r="LHE395" s="1"/>
      <c r="LHF395" s="1"/>
      <c r="LHG395" s="1"/>
      <c r="LHH395" s="1"/>
      <c r="LHI395" s="1"/>
      <c r="LHJ395" s="1"/>
      <c r="LHK395" s="1"/>
      <c r="LHL395" s="1"/>
      <c r="LHM395" s="1"/>
      <c r="LHN395" s="1"/>
      <c r="LHO395" s="1"/>
      <c r="LHP395" s="1"/>
      <c r="LHQ395" s="1"/>
      <c r="LHR395" s="1"/>
      <c r="LHS395" s="1"/>
      <c r="LHT395" s="1"/>
      <c r="LHU395" s="1"/>
      <c r="LHV395" s="1"/>
      <c r="LHW395" s="1"/>
      <c r="LHX395" s="1"/>
      <c r="LHY395" s="1"/>
      <c r="LHZ395" s="1"/>
      <c r="LIA395" s="1"/>
      <c r="LIB395" s="1"/>
      <c r="LIC395" s="1"/>
      <c r="LID395" s="1"/>
      <c r="LIE395" s="1"/>
      <c r="LIF395" s="1"/>
      <c r="LIG395" s="1"/>
      <c r="LIH395" s="1"/>
      <c r="LII395" s="1"/>
      <c r="LIJ395" s="1"/>
      <c r="LIK395" s="1"/>
      <c r="LIL395" s="1"/>
      <c r="LIM395" s="1"/>
      <c r="LIN395" s="1"/>
      <c r="LIO395" s="1"/>
      <c r="LIP395" s="1"/>
      <c r="LIQ395" s="1"/>
      <c r="LIR395" s="1"/>
      <c r="LIS395" s="1"/>
      <c r="LIT395" s="1"/>
      <c r="LIU395" s="1"/>
      <c r="LIV395" s="1"/>
      <c r="LIW395" s="1"/>
      <c r="LIX395" s="1"/>
      <c r="LIY395" s="1"/>
      <c r="LIZ395" s="1"/>
      <c r="LJA395" s="1"/>
      <c r="LJB395" s="1"/>
      <c r="LJC395" s="1"/>
      <c r="LJD395" s="1"/>
      <c r="LJE395" s="1"/>
      <c r="LJF395" s="1"/>
      <c r="LJG395" s="1"/>
      <c r="LJH395" s="1"/>
      <c r="LJI395" s="1"/>
      <c r="LJJ395" s="1"/>
      <c r="LJK395" s="1"/>
      <c r="LJL395" s="1"/>
      <c r="LJM395" s="1"/>
      <c r="LJN395" s="1"/>
      <c r="LJO395" s="1"/>
      <c r="LJP395" s="1"/>
      <c r="LJQ395" s="1"/>
      <c r="LJR395" s="1"/>
      <c r="LJS395" s="1"/>
      <c r="LJT395" s="1"/>
      <c r="LJU395" s="1"/>
      <c r="LJV395" s="1"/>
      <c r="LJW395" s="1"/>
      <c r="LJX395" s="1"/>
      <c r="LJY395" s="1"/>
      <c r="LJZ395" s="1"/>
      <c r="LKA395" s="1"/>
      <c r="LKB395" s="1"/>
      <c r="LKC395" s="1"/>
      <c r="LKD395" s="1"/>
      <c r="LKE395" s="1"/>
      <c r="LKF395" s="1"/>
      <c r="LKG395" s="1"/>
      <c r="LKH395" s="1"/>
      <c r="LKI395" s="1"/>
      <c r="LKJ395" s="1"/>
      <c r="LKK395" s="1"/>
      <c r="LKL395" s="1"/>
      <c r="LKM395" s="1"/>
      <c r="LKN395" s="1"/>
      <c r="LKO395" s="1"/>
      <c r="LKP395" s="1"/>
      <c r="LKQ395" s="1"/>
      <c r="LKR395" s="1"/>
      <c r="LKS395" s="1"/>
      <c r="LKT395" s="1"/>
      <c r="LKU395" s="1"/>
      <c r="LKV395" s="1"/>
      <c r="LKW395" s="1"/>
      <c r="LKX395" s="1"/>
      <c r="LKY395" s="1"/>
      <c r="LKZ395" s="1"/>
      <c r="LLA395" s="1"/>
      <c r="LLB395" s="1"/>
      <c r="LLC395" s="1"/>
      <c r="LLD395" s="1"/>
      <c r="LLE395" s="1"/>
      <c r="LLF395" s="1"/>
      <c r="LLG395" s="1"/>
      <c r="LLH395" s="1"/>
      <c r="LLI395" s="1"/>
      <c r="LLJ395" s="1"/>
      <c r="LLK395" s="1"/>
      <c r="LLL395" s="1"/>
      <c r="LLM395" s="1"/>
      <c r="LLN395" s="1"/>
      <c r="LLO395" s="1"/>
      <c r="LLP395" s="1"/>
      <c r="LLQ395" s="1"/>
      <c r="LLR395" s="1"/>
      <c r="LLS395" s="1"/>
      <c r="LLT395" s="1"/>
      <c r="LLU395" s="1"/>
      <c r="LLV395" s="1"/>
      <c r="LLW395" s="1"/>
      <c r="LLX395" s="1"/>
      <c r="LLY395" s="1"/>
      <c r="LLZ395" s="1"/>
      <c r="LMA395" s="1"/>
      <c r="LMB395" s="1"/>
      <c r="LMC395" s="1"/>
      <c r="LMD395" s="1"/>
      <c r="LME395" s="1"/>
      <c r="LMF395" s="1"/>
      <c r="LMG395" s="1"/>
      <c r="LMH395" s="1"/>
      <c r="LMI395" s="1"/>
      <c r="LMJ395" s="1"/>
      <c r="LMK395" s="1"/>
      <c r="LML395" s="1"/>
      <c r="LMM395" s="1"/>
      <c r="LMN395" s="1"/>
      <c r="LMO395" s="1"/>
      <c r="LMP395" s="1"/>
      <c r="LMQ395" s="1"/>
      <c r="LMR395" s="1"/>
      <c r="LMS395" s="1"/>
      <c r="LMT395" s="1"/>
      <c r="LMU395" s="1"/>
      <c r="LMV395" s="1"/>
      <c r="LMW395" s="1"/>
      <c r="LMX395" s="1"/>
      <c r="LMY395" s="1"/>
      <c r="LMZ395" s="1"/>
      <c r="LNA395" s="1"/>
      <c r="LNB395" s="1"/>
      <c r="LNC395" s="1"/>
      <c r="LND395" s="1"/>
      <c r="LNE395" s="1"/>
      <c r="LNF395" s="1"/>
      <c r="LNG395" s="1"/>
      <c r="LNH395" s="1"/>
      <c r="LNI395" s="1"/>
      <c r="LNJ395" s="1"/>
      <c r="LNK395" s="1"/>
      <c r="LNL395" s="1"/>
      <c r="LNM395" s="1"/>
      <c r="LNN395" s="1"/>
      <c r="LNO395" s="1"/>
      <c r="LNP395" s="1"/>
      <c r="LNQ395" s="1"/>
      <c r="LNR395" s="1"/>
      <c r="LNS395" s="1"/>
      <c r="LNT395" s="1"/>
      <c r="LNU395" s="1"/>
      <c r="LNV395" s="1"/>
      <c r="LNW395" s="1"/>
      <c r="LNX395" s="1"/>
      <c r="LNY395" s="1"/>
      <c r="LNZ395" s="1"/>
      <c r="LOA395" s="1"/>
      <c r="LOB395" s="1"/>
      <c r="LOC395" s="1"/>
      <c r="LOD395" s="1"/>
      <c r="LOE395" s="1"/>
      <c r="LOF395" s="1"/>
      <c r="LOG395" s="1"/>
      <c r="LOH395" s="1"/>
      <c r="LOI395" s="1"/>
      <c r="LOJ395" s="1"/>
      <c r="LOK395" s="1"/>
      <c r="LOL395" s="1"/>
      <c r="LOM395" s="1"/>
      <c r="LON395" s="1"/>
      <c r="LOO395" s="1"/>
      <c r="LOP395" s="1"/>
      <c r="LOQ395" s="1"/>
      <c r="LOR395" s="1"/>
      <c r="LOS395" s="1"/>
      <c r="LOT395" s="1"/>
      <c r="LOU395" s="1"/>
      <c r="LOV395" s="1"/>
      <c r="LOW395" s="1"/>
      <c r="LOX395" s="1"/>
      <c r="LOY395" s="1"/>
      <c r="LOZ395" s="1"/>
      <c r="LPA395" s="1"/>
      <c r="LPB395" s="1"/>
      <c r="LPC395" s="1"/>
      <c r="LPD395" s="1"/>
      <c r="LPE395" s="1"/>
      <c r="LPF395" s="1"/>
      <c r="LPG395" s="1"/>
      <c r="LPH395" s="1"/>
      <c r="LPI395" s="1"/>
      <c r="LPJ395" s="1"/>
      <c r="LPK395" s="1"/>
      <c r="LPL395" s="1"/>
      <c r="LPM395" s="1"/>
      <c r="LPN395" s="1"/>
      <c r="LPO395" s="1"/>
      <c r="LPP395" s="1"/>
      <c r="LPQ395" s="1"/>
      <c r="LPR395" s="1"/>
      <c r="LPS395" s="1"/>
      <c r="LPT395" s="1"/>
      <c r="LPU395" s="1"/>
      <c r="LPV395" s="1"/>
      <c r="LPW395" s="1"/>
      <c r="LPX395" s="1"/>
      <c r="LPY395" s="1"/>
      <c r="LPZ395" s="1"/>
      <c r="LQA395" s="1"/>
      <c r="LQB395" s="1"/>
      <c r="LQC395" s="1"/>
      <c r="LQD395" s="1"/>
      <c r="LQE395" s="1"/>
      <c r="LQF395" s="1"/>
      <c r="LQG395" s="1"/>
      <c r="LQH395" s="1"/>
      <c r="LQI395" s="1"/>
      <c r="LQJ395" s="1"/>
      <c r="LQK395" s="1"/>
      <c r="LQL395" s="1"/>
      <c r="LQM395" s="1"/>
      <c r="LQN395" s="1"/>
      <c r="LQO395" s="1"/>
      <c r="LQP395" s="1"/>
      <c r="LQQ395" s="1"/>
      <c r="LQR395" s="1"/>
      <c r="LQS395" s="1"/>
      <c r="LQT395" s="1"/>
      <c r="LQU395" s="1"/>
      <c r="LQV395" s="1"/>
      <c r="LQW395" s="1"/>
      <c r="LQX395" s="1"/>
      <c r="LQY395" s="1"/>
      <c r="LQZ395" s="1"/>
      <c r="LRA395" s="1"/>
      <c r="LRB395" s="1"/>
      <c r="LRC395" s="1"/>
      <c r="LRD395" s="1"/>
      <c r="LRE395" s="1"/>
      <c r="LRF395" s="1"/>
      <c r="LRG395" s="1"/>
      <c r="LRH395" s="1"/>
      <c r="LRI395" s="1"/>
      <c r="LRJ395" s="1"/>
      <c r="LRK395" s="1"/>
      <c r="LRL395" s="1"/>
      <c r="LRM395" s="1"/>
      <c r="LRN395" s="1"/>
      <c r="LRO395" s="1"/>
      <c r="LRP395" s="1"/>
      <c r="LRQ395" s="1"/>
      <c r="LRR395" s="1"/>
      <c r="LRS395" s="1"/>
      <c r="LRT395" s="1"/>
      <c r="LRU395" s="1"/>
      <c r="LRV395" s="1"/>
      <c r="LRW395" s="1"/>
      <c r="LRX395" s="1"/>
      <c r="LRY395" s="1"/>
      <c r="LRZ395" s="1"/>
      <c r="LSA395" s="1"/>
      <c r="LSB395" s="1"/>
      <c r="LSC395" s="1"/>
      <c r="LSD395" s="1"/>
      <c r="LSE395" s="1"/>
      <c r="LSF395" s="1"/>
      <c r="LSG395" s="1"/>
      <c r="LSH395" s="1"/>
      <c r="LSI395" s="1"/>
      <c r="LSJ395" s="1"/>
      <c r="LSK395" s="1"/>
      <c r="LSL395" s="1"/>
      <c r="LSM395" s="1"/>
      <c r="LSN395" s="1"/>
      <c r="LSO395" s="1"/>
      <c r="LSP395" s="1"/>
      <c r="LSQ395" s="1"/>
      <c r="LSR395" s="1"/>
      <c r="LSS395" s="1"/>
      <c r="LST395" s="1"/>
      <c r="LSU395" s="1"/>
      <c r="LSV395" s="1"/>
      <c r="LSW395" s="1"/>
      <c r="LSX395" s="1"/>
      <c r="LSY395" s="1"/>
      <c r="LSZ395" s="1"/>
      <c r="LTA395" s="1"/>
      <c r="LTB395" s="1"/>
      <c r="LTC395" s="1"/>
      <c r="LTD395" s="1"/>
      <c r="LTE395" s="1"/>
      <c r="LTF395" s="1"/>
      <c r="LTG395" s="1"/>
      <c r="LTH395" s="1"/>
      <c r="LTI395" s="1"/>
      <c r="LTJ395" s="1"/>
      <c r="LTK395" s="1"/>
      <c r="LTL395" s="1"/>
      <c r="LTM395" s="1"/>
      <c r="LTN395" s="1"/>
      <c r="LTO395" s="1"/>
      <c r="LTP395" s="1"/>
      <c r="LTQ395" s="1"/>
      <c r="LTR395" s="1"/>
      <c r="LTS395" s="1"/>
      <c r="LTT395" s="1"/>
      <c r="LTU395" s="1"/>
      <c r="LTV395" s="1"/>
      <c r="LTW395" s="1"/>
      <c r="LTX395" s="1"/>
      <c r="LTY395" s="1"/>
      <c r="LTZ395" s="1"/>
      <c r="LUA395" s="1"/>
      <c r="LUB395" s="1"/>
      <c r="LUC395" s="1"/>
      <c r="LUD395" s="1"/>
      <c r="LUE395" s="1"/>
      <c r="LUF395" s="1"/>
      <c r="LUG395" s="1"/>
      <c r="LUH395" s="1"/>
      <c r="LUI395" s="1"/>
      <c r="LUJ395" s="1"/>
      <c r="LUK395" s="1"/>
      <c r="LUL395" s="1"/>
      <c r="LUM395" s="1"/>
      <c r="LUN395" s="1"/>
      <c r="LUO395" s="1"/>
      <c r="LUP395" s="1"/>
      <c r="LUQ395" s="1"/>
      <c r="LUR395" s="1"/>
      <c r="LUS395" s="1"/>
      <c r="LUT395" s="1"/>
      <c r="LUU395" s="1"/>
      <c r="LUV395" s="1"/>
      <c r="LUW395" s="1"/>
      <c r="LUX395" s="1"/>
      <c r="LUY395" s="1"/>
      <c r="LUZ395" s="1"/>
      <c r="LVA395" s="1"/>
      <c r="LVB395" s="1"/>
      <c r="LVC395" s="1"/>
      <c r="LVD395" s="1"/>
      <c r="LVE395" s="1"/>
      <c r="LVF395" s="1"/>
      <c r="LVG395" s="1"/>
      <c r="LVH395" s="1"/>
      <c r="LVI395" s="1"/>
      <c r="LVJ395" s="1"/>
      <c r="LVK395" s="1"/>
      <c r="LVL395" s="1"/>
      <c r="LVM395" s="1"/>
      <c r="LVN395" s="1"/>
      <c r="LVO395" s="1"/>
      <c r="LVP395" s="1"/>
      <c r="LVQ395" s="1"/>
      <c r="LVR395" s="1"/>
      <c r="LVS395" s="1"/>
      <c r="LVT395" s="1"/>
      <c r="LVU395" s="1"/>
      <c r="LVV395" s="1"/>
      <c r="LVW395" s="1"/>
      <c r="LVX395" s="1"/>
      <c r="LVY395" s="1"/>
      <c r="LVZ395" s="1"/>
      <c r="LWA395" s="1"/>
      <c r="LWB395" s="1"/>
      <c r="LWC395" s="1"/>
      <c r="LWD395" s="1"/>
      <c r="LWE395" s="1"/>
      <c r="LWF395" s="1"/>
      <c r="LWG395" s="1"/>
      <c r="LWH395" s="1"/>
      <c r="LWI395" s="1"/>
      <c r="LWJ395" s="1"/>
      <c r="LWK395" s="1"/>
      <c r="LWL395" s="1"/>
      <c r="LWM395" s="1"/>
      <c r="LWN395" s="1"/>
      <c r="LWO395" s="1"/>
      <c r="LWP395" s="1"/>
      <c r="LWQ395" s="1"/>
      <c r="LWR395" s="1"/>
      <c r="LWS395" s="1"/>
      <c r="LWT395" s="1"/>
      <c r="LWU395" s="1"/>
      <c r="LWV395" s="1"/>
      <c r="LWW395" s="1"/>
      <c r="LWX395" s="1"/>
      <c r="LWY395" s="1"/>
      <c r="LWZ395" s="1"/>
      <c r="LXA395" s="1"/>
      <c r="LXB395" s="1"/>
      <c r="LXC395" s="1"/>
      <c r="LXD395" s="1"/>
      <c r="LXE395" s="1"/>
      <c r="LXF395" s="1"/>
      <c r="LXG395" s="1"/>
      <c r="LXH395" s="1"/>
      <c r="LXI395" s="1"/>
      <c r="LXJ395" s="1"/>
      <c r="LXK395" s="1"/>
      <c r="LXL395" s="1"/>
      <c r="LXM395" s="1"/>
      <c r="LXN395" s="1"/>
      <c r="LXO395" s="1"/>
      <c r="LXP395" s="1"/>
      <c r="LXQ395" s="1"/>
      <c r="LXR395" s="1"/>
      <c r="LXS395" s="1"/>
      <c r="LXT395" s="1"/>
      <c r="LXU395" s="1"/>
      <c r="LXV395" s="1"/>
      <c r="LXW395" s="1"/>
      <c r="LXX395" s="1"/>
      <c r="LXY395" s="1"/>
      <c r="LXZ395" s="1"/>
      <c r="LYA395" s="1"/>
      <c r="LYB395" s="1"/>
      <c r="LYC395" s="1"/>
      <c r="LYD395" s="1"/>
      <c r="LYE395" s="1"/>
      <c r="LYF395" s="1"/>
      <c r="LYG395" s="1"/>
      <c r="LYH395" s="1"/>
      <c r="LYI395" s="1"/>
      <c r="LYJ395" s="1"/>
      <c r="LYK395" s="1"/>
      <c r="LYL395" s="1"/>
      <c r="LYM395" s="1"/>
      <c r="LYN395" s="1"/>
      <c r="LYO395" s="1"/>
      <c r="LYP395" s="1"/>
      <c r="LYQ395" s="1"/>
      <c r="LYR395" s="1"/>
      <c r="LYS395" s="1"/>
      <c r="LYT395" s="1"/>
      <c r="LYU395" s="1"/>
      <c r="LYV395" s="1"/>
      <c r="LYW395" s="1"/>
      <c r="LYX395" s="1"/>
      <c r="LYY395" s="1"/>
      <c r="LYZ395" s="1"/>
      <c r="LZA395" s="1"/>
      <c r="LZB395" s="1"/>
      <c r="LZC395" s="1"/>
      <c r="LZD395" s="1"/>
      <c r="LZE395" s="1"/>
      <c r="LZF395" s="1"/>
      <c r="LZG395" s="1"/>
      <c r="LZH395" s="1"/>
      <c r="LZI395" s="1"/>
      <c r="LZJ395" s="1"/>
      <c r="LZK395" s="1"/>
      <c r="LZL395" s="1"/>
      <c r="LZM395" s="1"/>
      <c r="LZN395" s="1"/>
      <c r="LZO395" s="1"/>
      <c r="LZP395" s="1"/>
      <c r="LZQ395" s="1"/>
      <c r="LZR395" s="1"/>
      <c r="LZS395" s="1"/>
      <c r="LZT395" s="1"/>
      <c r="LZU395" s="1"/>
      <c r="LZV395" s="1"/>
      <c r="LZW395" s="1"/>
      <c r="LZX395" s="1"/>
      <c r="LZY395" s="1"/>
      <c r="LZZ395" s="1"/>
      <c r="MAA395" s="1"/>
      <c r="MAB395" s="1"/>
      <c r="MAC395" s="1"/>
      <c r="MAD395" s="1"/>
      <c r="MAE395" s="1"/>
      <c r="MAF395" s="1"/>
      <c r="MAG395" s="1"/>
      <c r="MAH395" s="1"/>
      <c r="MAI395" s="1"/>
      <c r="MAJ395" s="1"/>
      <c r="MAK395" s="1"/>
      <c r="MAL395" s="1"/>
      <c r="MAM395" s="1"/>
      <c r="MAN395" s="1"/>
      <c r="MAO395" s="1"/>
      <c r="MAP395" s="1"/>
      <c r="MAQ395" s="1"/>
      <c r="MAR395" s="1"/>
      <c r="MAS395" s="1"/>
      <c r="MAT395" s="1"/>
      <c r="MAU395" s="1"/>
      <c r="MAV395" s="1"/>
      <c r="MAW395" s="1"/>
      <c r="MAX395" s="1"/>
      <c r="MAY395" s="1"/>
      <c r="MAZ395" s="1"/>
      <c r="MBA395" s="1"/>
      <c r="MBB395" s="1"/>
      <c r="MBC395" s="1"/>
      <c r="MBD395" s="1"/>
      <c r="MBE395" s="1"/>
      <c r="MBF395" s="1"/>
      <c r="MBG395" s="1"/>
      <c r="MBH395" s="1"/>
      <c r="MBI395" s="1"/>
      <c r="MBJ395" s="1"/>
      <c r="MBK395" s="1"/>
      <c r="MBL395" s="1"/>
      <c r="MBM395" s="1"/>
      <c r="MBN395" s="1"/>
      <c r="MBO395" s="1"/>
      <c r="MBP395" s="1"/>
      <c r="MBQ395" s="1"/>
      <c r="MBR395" s="1"/>
      <c r="MBS395" s="1"/>
      <c r="MBT395" s="1"/>
      <c r="MBU395" s="1"/>
      <c r="MBV395" s="1"/>
      <c r="MBW395" s="1"/>
      <c r="MBX395" s="1"/>
      <c r="MBY395" s="1"/>
      <c r="MBZ395" s="1"/>
      <c r="MCA395" s="1"/>
      <c r="MCB395" s="1"/>
      <c r="MCC395" s="1"/>
      <c r="MCD395" s="1"/>
      <c r="MCE395" s="1"/>
      <c r="MCF395" s="1"/>
      <c r="MCG395" s="1"/>
      <c r="MCH395" s="1"/>
      <c r="MCI395" s="1"/>
      <c r="MCJ395" s="1"/>
      <c r="MCK395" s="1"/>
      <c r="MCL395" s="1"/>
      <c r="MCM395" s="1"/>
      <c r="MCN395" s="1"/>
      <c r="MCO395" s="1"/>
      <c r="MCP395" s="1"/>
      <c r="MCQ395" s="1"/>
      <c r="MCR395" s="1"/>
      <c r="MCS395" s="1"/>
      <c r="MCT395" s="1"/>
      <c r="MCU395" s="1"/>
      <c r="MCV395" s="1"/>
      <c r="MCW395" s="1"/>
      <c r="MCX395" s="1"/>
      <c r="MCY395" s="1"/>
      <c r="MCZ395" s="1"/>
      <c r="MDA395" s="1"/>
      <c r="MDB395" s="1"/>
      <c r="MDC395" s="1"/>
      <c r="MDD395" s="1"/>
      <c r="MDE395" s="1"/>
      <c r="MDF395" s="1"/>
      <c r="MDG395" s="1"/>
      <c r="MDH395" s="1"/>
      <c r="MDI395" s="1"/>
      <c r="MDJ395" s="1"/>
      <c r="MDK395" s="1"/>
      <c r="MDL395" s="1"/>
      <c r="MDM395" s="1"/>
      <c r="MDN395" s="1"/>
      <c r="MDO395" s="1"/>
      <c r="MDP395" s="1"/>
      <c r="MDQ395" s="1"/>
      <c r="MDR395" s="1"/>
      <c r="MDS395" s="1"/>
      <c r="MDT395" s="1"/>
      <c r="MDU395" s="1"/>
      <c r="MDV395" s="1"/>
      <c r="MDW395" s="1"/>
      <c r="MDX395" s="1"/>
      <c r="MDY395" s="1"/>
      <c r="MDZ395" s="1"/>
      <c r="MEA395" s="1"/>
      <c r="MEB395" s="1"/>
      <c r="MEC395" s="1"/>
      <c r="MED395" s="1"/>
      <c r="MEE395" s="1"/>
      <c r="MEF395" s="1"/>
      <c r="MEG395" s="1"/>
      <c r="MEH395" s="1"/>
      <c r="MEI395" s="1"/>
      <c r="MEJ395" s="1"/>
      <c r="MEK395" s="1"/>
      <c r="MEL395" s="1"/>
      <c r="MEM395" s="1"/>
      <c r="MEN395" s="1"/>
      <c r="MEO395" s="1"/>
      <c r="MEP395" s="1"/>
      <c r="MEQ395" s="1"/>
      <c r="MER395" s="1"/>
      <c r="MES395" s="1"/>
      <c r="MET395" s="1"/>
      <c r="MEU395" s="1"/>
      <c r="MEV395" s="1"/>
      <c r="MEW395" s="1"/>
      <c r="MEX395" s="1"/>
      <c r="MEY395" s="1"/>
      <c r="MEZ395" s="1"/>
      <c r="MFA395" s="1"/>
      <c r="MFB395" s="1"/>
      <c r="MFC395" s="1"/>
      <c r="MFD395" s="1"/>
      <c r="MFE395" s="1"/>
      <c r="MFF395" s="1"/>
      <c r="MFG395" s="1"/>
      <c r="MFH395" s="1"/>
      <c r="MFI395" s="1"/>
      <c r="MFJ395" s="1"/>
      <c r="MFK395" s="1"/>
      <c r="MFL395" s="1"/>
      <c r="MFM395" s="1"/>
      <c r="MFN395" s="1"/>
      <c r="MFO395" s="1"/>
      <c r="MFP395" s="1"/>
      <c r="MFQ395" s="1"/>
      <c r="MFR395" s="1"/>
      <c r="MFS395" s="1"/>
      <c r="MFT395" s="1"/>
      <c r="MFU395" s="1"/>
      <c r="MFV395" s="1"/>
      <c r="MFW395" s="1"/>
      <c r="MFX395" s="1"/>
      <c r="MFY395" s="1"/>
      <c r="MFZ395" s="1"/>
      <c r="MGA395" s="1"/>
      <c r="MGB395" s="1"/>
      <c r="MGC395" s="1"/>
      <c r="MGD395" s="1"/>
      <c r="MGE395" s="1"/>
      <c r="MGF395" s="1"/>
      <c r="MGG395" s="1"/>
      <c r="MGH395" s="1"/>
      <c r="MGI395" s="1"/>
      <c r="MGJ395" s="1"/>
      <c r="MGK395" s="1"/>
      <c r="MGL395" s="1"/>
      <c r="MGM395" s="1"/>
      <c r="MGN395" s="1"/>
      <c r="MGO395" s="1"/>
      <c r="MGP395" s="1"/>
      <c r="MGQ395" s="1"/>
      <c r="MGR395" s="1"/>
      <c r="MGS395" s="1"/>
      <c r="MGT395" s="1"/>
      <c r="MGU395" s="1"/>
      <c r="MGV395" s="1"/>
      <c r="MGW395" s="1"/>
      <c r="MGX395" s="1"/>
      <c r="MGY395" s="1"/>
      <c r="MGZ395" s="1"/>
      <c r="MHA395" s="1"/>
      <c r="MHB395" s="1"/>
      <c r="MHC395" s="1"/>
      <c r="MHD395" s="1"/>
      <c r="MHE395" s="1"/>
      <c r="MHF395" s="1"/>
      <c r="MHG395" s="1"/>
      <c r="MHH395" s="1"/>
      <c r="MHI395" s="1"/>
      <c r="MHJ395" s="1"/>
      <c r="MHK395" s="1"/>
      <c r="MHL395" s="1"/>
      <c r="MHM395" s="1"/>
      <c r="MHN395" s="1"/>
      <c r="MHO395" s="1"/>
      <c r="MHP395" s="1"/>
      <c r="MHQ395" s="1"/>
      <c r="MHR395" s="1"/>
      <c r="MHS395" s="1"/>
      <c r="MHT395" s="1"/>
      <c r="MHU395" s="1"/>
      <c r="MHV395" s="1"/>
      <c r="MHW395" s="1"/>
      <c r="MHX395" s="1"/>
      <c r="MHY395" s="1"/>
      <c r="MHZ395" s="1"/>
      <c r="MIA395" s="1"/>
      <c r="MIB395" s="1"/>
      <c r="MIC395" s="1"/>
      <c r="MID395" s="1"/>
      <c r="MIE395" s="1"/>
      <c r="MIF395" s="1"/>
      <c r="MIG395" s="1"/>
      <c r="MIH395" s="1"/>
      <c r="MII395" s="1"/>
      <c r="MIJ395" s="1"/>
      <c r="MIK395" s="1"/>
      <c r="MIL395" s="1"/>
      <c r="MIM395" s="1"/>
      <c r="MIN395" s="1"/>
      <c r="MIO395" s="1"/>
      <c r="MIP395" s="1"/>
      <c r="MIQ395" s="1"/>
      <c r="MIR395" s="1"/>
      <c r="MIS395" s="1"/>
      <c r="MIT395" s="1"/>
      <c r="MIU395" s="1"/>
      <c r="MIV395" s="1"/>
      <c r="MIW395" s="1"/>
      <c r="MIX395" s="1"/>
      <c r="MIY395" s="1"/>
      <c r="MIZ395" s="1"/>
      <c r="MJA395" s="1"/>
      <c r="MJB395" s="1"/>
      <c r="MJC395" s="1"/>
      <c r="MJD395" s="1"/>
      <c r="MJE395" s="1"/>
      <c r="MJF395" s="1"/>
      <c r="MJG395" s="1"/>
      <c r="MJH395" s="1"/>
      <c r="MJI395" s="1"/>
      <c r="MJJ395" s="1"/>
      <c r="MJK395" s="1"/>
      <c r="MJL395" s="1"/>
      <c r="MJM395" s="1"/>
      <c r="MJN395" s="1"/>
      <c r="MJO395" s="1"/>
      <c r="MJP395" s="1"/>
      <c r="MJQ395" s="1"/>
      <c r="MJR395" s="1"/>
      <c r="MJS395" s="1"/>
      <c r="MJT395" s="1"/>
      <c r="MJU395" s="1"/>
      <c r="MJV395" s="1"/>
      <c r="MJW395" s="1"/>
      <c r="MJX395" s="1"/>
      <c r="MJY395" s="1"/>
      <c r="MJZ395" s="1"/>
      <c r="MKA395" s="1"/>
      <c r="MKB395" s="1"/>
      <c r="MKC395" s="1"/>
      <c r="MKD395" s="1"/>
      <c r="MKE395" s="1"/>
      <c r="MKF395" s="1"/>
      <c r="MKG395" s="1"/>
      <c r="MKH395" s="1"/>
      <c r="MKI395" s="1"/>
      <c r="MKJ395" s="1"/>
      <c r="MKK395" s="1"/>
      <c r="MKL395" s="1"/>
      <c r="MKM395" s="1"/>
      <c r="MKN395" s="1"/>
      <c r="MKO395" s="1"/>
      <c r="MKP395" s="1"/>
      <c r="MKQ395" s="1"/>
      <c r="MKR395" s="1"/>
      <c r="MKS395" s="1"/>
      <c r="MKT395" s="1"/>
      <c r="MKU395" s="1"/>
      <c r="MKV395" s="1"/>
      <c r="MKW395" s="1"/>
      <c r="MKX395" s="1"/>
      <c r="MKY395" s="1"/>
      <c r="MKZ395" s="1"/>
      <c r="MLA395" s="1"/>
      <c r="MLB395" s="1"/>
      <c r="MLC395" s="1"/>
      <c r="MLD395" s="1"/>
      <c r="MLE395" s="1"/>
      <c r="MLF395" s="1"/>
      <c r="MLG395" s="1"/>
      <c r="MLH395" s="1"/>
      <c r="MLI395" s="1"/>
      <c r="MLJ395" s="1"/>
      <c r="MLK395" s="1"/>
      <c r="MLL395" s="1"/>
      <c r="MLM395" s="1"/>
      <c r="MLN395" s="1"/>
      <c r="MLO395" s="1"/>
      <c r="MLP395" s="1"/>
      <c r="MLQ395" s="1"/>
      <c r="MLR395" s="1"/>
      <c r="MLS395" s="1"/>
      <c r="MLT395" s="1"/>
      <c r="MLU395" s="1"/>
      <c r="MLV395" s="1"/>
      <c r="MLW395" s="1"/>
      <c r="MLX395" s="1"/>
      <c r="MLY395" s="1"/>
      <c r="MLZ395" s="1"/>
      <c r="MMA395" s="1"/>
      <c r="MMB395" s="1"/>
      <c r="MMC395" s="1"/>
      <c r="MMD395" s="1"/>
      <c r="MME395" s="1"/>
      <c r="MMF395" s="1"/>
      <c r="MMG395" s="1"/>
      <c r="MMH395" s="1"/>
      <c r="MMI395" s="1"/>
      <c r="MMJ395" s="1"/>
      <c r="MMK395" s="1"/>
      <c r="MML395" s="1"/>
      <c r="MMM395" s="1"/>
      <c r="MMN395" s="1"/>
      <c r="MMO395" s="1"/>
      <c r="MMP395" s="1"/>
      <c r="MMQ395" s="1"/>
      <c r="MMR395" s="1"/>
      <c r="MMS395" s="1"/>
      <c r="MMT395" s="1"/>
      <c r="MMU395" s="1"/>
      <c r="MMV395" s="1"/>
      <c r="MMW395" s="1"/>
      <c r="MMX395" s="1"/>
      <c r="MMY395" s="1"/>
      <c r="MMZ395" s="1"/>
      <c r="MNA395" s="1"/>
      <c r="MNB395" s="1"/>
      <c r="MNC395" s="1"/>
      <c r="MND395" s="1"/>
      <c r="MNE395" s="1"/>
      <c r="MNF395" s="1"/>
      <c r="MNG395" s="1"/>
      <c r="MNH395" s="1"/>
      <c r="MNI395" s="1"/>
      <c r="MNJ395" s="1"/>
      <c r="MNK395" s="1"/>
      <c r="MNL395" s="1"/>
      <c r="MNM395" s="1"/>
      <c r="MNN395" s="1"/>
      <c r="MNO395" s="1"/>
      <c r="MNP395" s="1"/>
      <c r="MNQ395" s="1"/>
      <c r="MNR395" s="1"/>
      <c r="MNS395" s="1"/>
      <c r="MNT395" s="1"/>
      <c r="MNU395" s="1"/>
      <c r="MNV395" s="1"/>
      <c r="MNW395" s="1"/>
      <c r="MNX395" s="1"/>
      <c r="MNY395" s="1"/>
      <c r="MNZ395" s="1"/>
      <c r="MOA395" s="1"/>
      <c r="MOB395" s="1"/>
      <c r="MOC395" s="1"/>
      <c r="MOD395" s="1"/>
      <c r="MOE395" s="1"/>
      <c r="MOF395" s="1"/>
      <c r="MOG395" s="1"/>
      <c r="MOH395" s="1"/>
      <c r="MOI395" s="1"/>
      <c r="MOJ395" s="1"/>
      <c r="MOK395" s="1"/>
      <c r="MOL395" s="1"/>
      <c r="MOM395" s="1"/>
      <c r="MON395" s="1"/>
      <c r="MOO395" s="1"/>
      <c r="MOP395" s="1"/>
      <c r="MOQ395" s="1"/>
      <c r="MOR395" s="1"/>
      <c r="MOS395" s="1"/>
      <c r="MOT395" s="1"/>
      <c r="MOU395" s="1"/>
      <c r="MOV395" s="1"/>
      <c r="MOW395" s="1"/>
      <c r="MOX395" s="1"/>
      <c r="MOY395" s="1"/>
      <c r="MOZ395" s="1"/>
      <c r="MPA395" s="1"/>
      <c r="MPB395" s="1"/>
      <c r="MPC395" s="1"/>
      <c r="MPD395" s="1"/>
      <c r="MPE395" s="1"/>
      <c r="MPF395" s="1"/>
      <c r="MPG395" s="1"/>
      <c r="MPH395" s="1"/>
      <c r="MPI395" s="1"/>
      <c r="MPJ395" s="1"/>
      <c r="MPK395" s="1"/>
      <c r="MPL395" s="1"/>
      <c r="MPM395" s="1"/>
      <c r="MPN395" s="1"/>
      <c r="MPO395" s="1"/>
      <c r="MPP395" s="1"/>
      <c r="MPQ395" s="1"/>
      <c r="MPR395" s="1"/>
      <c r="MPS395" s="1"/>
      <c r="MPT395" s="1"/>
      <c r="MPU395" s="1"/>
      <c r="MPV395" s="1"/>
      <c r="MPW395" s="1"/>
      <c r="MPX395" s="1"/>
      <c r="MPY395" s="1"/>
      <c r="MPZ395" s="1"/>
      <c r="MQA395" s="1"/>
      <c r="MQB395" s="1"/>
      <c r="MQC395" s="1"/>
      <c r="MQD395" s="1"/>
      <c r="MQE395" s="1"/>
      <c r="MQF395" s="1"/>
      <c r="MQG395" s="1"/>
      <c r="MQH395" s="1"/>
      <c r="MQI395" s="1"/>
      <c r="MQJ395" s="1"/>
      <c r="MQK395" s="1"/>
      <c r="MQL395" s="1"/>
      <c r="MQM395" s="1"/>
      <c r="MQN395" s="1"/>
      <c r="MQO395" s="1"/>
      <c r="MQP395" s="1"/>
      <c r="MQQ395" s="1"/>
      <c r="MQR395" s="1"/>
      <c r="MQS395" s="1"/>
      <c r="MQT395" s="1"/>
      <c r="MQU395" s="1"/>
      <c r="MQV395" s="1"/>
      <c r="MQW395" s="1"/>
      <c r="MQX395" s="1"/>
      <c r="MQY395" s="1"/>
      <c r="MQZ395" s="1"/>
      <c r="MRA395" s="1"/>
      <c r="MRB395" s="1"/>
      <c r="MRC395" s="1"/>
      <c r="MRD395" s="1"/>
      <c r="MRE395" s="1"/>
      <c r="MRF395" s="1"/>
      <c r="MRG395" s="1"/>
      <c r="MRH395" s="1"/>
      <c r="MRI395" s="1"/>
      <c r="MRJ395" s="1"/>
      <c r="MRK395" s="1"/>
      <c r="MRL395" s="1"/>
      <c r="MRM395" s="1"/>
      <c r="MRN395" s="1"/>
      <c r="MRO395" s="1"/>
      <c r="MRP395" s="1"/>
      <c r="MRQ395" s="1"/>
      <c r="MRR395" s="1"/>
      <c r="MRS395" s="1"/>
      <c r="MRT395" s="1"/>
      <c r="MRU395" s="1"/>
      <c r="MRV395" s="1"/>
      <c r="MRW395" s="1"/>
      <c r="MRX395" s="1"/>
      <c r="MRY395" s="1"/>
      <c r="MRZ395" s="1"/>
      <c r="MSA395" s="1"/>
      <c r="MSB395" s="1"/>
      <c r="MSC395" s="1"/>
      <c r="MSD395" s="1"/>
      <c r="MSE395" s="1"/>
      <c r="MSF395" s="1"/>
      <c r="MSG395" s="1"/>
      <c r="MSH395" s="1"/>
      <c r="MSI395" s="1"/>
      <c r="MSJ395" s="1"/>
      <c r="MSK395" s="1"/>
      <c r="MSL395" s="1"/>
      <c r="MSM395" s="1"/>
      <c r="MSN395" s="1"/>
      <c r="MSO395" s="1"/>
      <c r="MSP395" s="1"/>
      <c r="MSQ395" s="1"/>
      <c r="MSR395" s="1"/>
      <c r="MSS395" s="1"/>
      <c r="MST395" s="1"/>
      <c r="MSU395" s="1"/>
      <c r="MSV395" s="1"/>
      <c r="MSW395" s="1"/>
      <c r="MSX395" s="1"/>
      <c r="MSY395" s="1"/>
      <c r="MSZ395" s="1"/>
      <c r="MTA395" s="1"/>
      <c r="MTB395" s="1"/>
      <c r="MTC395" s="1"/>
      <c r="MTD395" s="1"/>
      <c r="MTE395" s="1"/>
      <c r="MTF395" s="1"/>
      <c r="MTG395" s="1"/>
      <c r="MTH395" s="1"/>
      <c r="MTI395" s="1"/>
      <c r="MTJ395" s="1"/>
      <c r="MTK395" s="1"/>
      <c r="MTL395" s="1"/>
      <c r="MTM395" s="1"/>
      <c r="MTN395" s="1"/>
      <c r="MTO395" s="1"/>
      <c r="MTP395" s="1"/>
      <c r="MTQ395" s="1"/>
      <c r="MTR395" s="1"/>
      <c r="MTS395" s="1"/>
      <c r="MTT395" s="1"/>
      <c r="MTU395" s="1"/>
      <c r="MTV395" s="1"/>
      <c r="MTW395" s="1"/>
      <c r="MTX395" s="1"/>
      <c r="MTY395" s="1"/>
      <c r="MTZ395" s="1"/>
      <c r="MUA395" s="1"/>
      <c r="MUB395" s="1"/>
      <c r="MUC395" s="1"/>
      <c r="MUD395" s="1"/>
      <c r="MUE395" s="1"/>
      <c r="MUF395" s="1"/>
      <c r="MUG395" s="1"/>
      <c r="MUH395" s="1"/>
      <c r="MUI395" s="1"/>
      <c r="MUJ395" s="1"/>
      <c r="MUK395" s="1"/>
      <c r="MUL395" s="1"/>
      <c r="MUM395" s="1"/>
      <c r="MUN395" s="1"/>
      <c r="MUO395" s="1"/>
      <c r="MUP395" s="1"/>
      <c r="MUQ395" s="1"/>
      <c r="MUR395" s="1"/>
      <c r="MUS395" s="1"/>
      <c r="MUT395" s="1"/>
      <c r="MUU395" s="1"/>
      <c r="MUV395" s="1"/>
      <c r="MUW395" s="1"/>
      <c r="MUX395" s="1"/>
      <c r="MUY395" s="1"/>
      <c r="MUZ395" s="1"/>
      <c r="MVA395" s="1"/>
      <c r="MVB395" s="1"/>
      <c r="MVC395" s="1"/>
      <c r="MVD395" s="1"/>
      <c r="MVE395" s="1"/>
      <c r="MVF395" s="1"/>
      <c r="MVG395" s="1"/>
      <c r="MVH395" s="1"/>
      <c r="MVI395" s="1"/>
      <c r="MVJ395" s="1"/>
      <c r="MVK395" s="1"/>
      <c r="MVL395" s="1"/>
      <c r="MVM395" s="1"/>
      <c r="MVN395" s="1"/>
      <c r="MVO395" s="1"/>
      <c r="MVP395" s="1"/>
      <c r="MVQ395" s="1"/>
      <c r="MVR395" s="1"/>
      <c r="MVS395" s="1"/>
      <c r="MVT395" s="1"/>
      <c r="MVU395" s="1"/>
      <c r="MVV395" s="1"/>
      <c r="MVW395" s="1"/>
      <c r="MVX395" s="1"/>
      <c r="MVY395" s="1"/>
      <c r="MVZ395" s="1"/>
      <c r="MWA395" s="1"/>
      <c r="MWB395" s="1"/>
      <c r="MWC395" s="1"/>
      <c r="MWD395" s="1"/>
      <c r="MWE395" s="1"/>
      <c r="MWF395" s="1"/>
      <c r="MWG395" s="1"/>
      <c r="MWH395" s="1"/>
      <c r="MWI395" s="1"/>
      <c r="MWJ395" s="1"/>
      <c r="MWK395" s="1"/>
      <c r="MWL395" s="1"/>
      <c r="MWM395" s="1"/>
      <c r="MWN395" s="1"/>
      <c r="MWO395" s="1"/>
      <c r="MWP395" s="1"/>
      <c r="MWQ395" s="1"/>
      <c r="MWR395" s="1"/>
      <c r="MWS395" s="1"/>
      <c r="MWT395" s="1"/>
      <c r="MWU395" s="1"/>
      <c r="MWV395" s="1"/>
      <c r="MWW395" s="1"/>
      <c r="MWX395" s="1"/>
      <c r="MWY395" s="1"/>
      <c r="MWZ395" s="1"/>
      <c r="MXA395" s="1"/>
      <c r="MXB395" s="1"/>
      <c r="MXC395" s="1"/>
      <c r="MXD395" s="1"/>
      <c r="MXE395" s="1"/>
      <c r="MXF395" s="1"/>
      <c r="MXG395" s="1"/>
      <c r="MXH395" s="1"/>
      <c r="MXI395" s="1"/>
      <c r="MXJ395" s="1"/>
      <c r="MXK395" s="1"/>
      <c r="MXL395" s="1"/>
      <c r="MXM395" s="1"/>
      <c r="MXN395" s="1"/>
      <c r="MXO395" s="1"/>
      <c r="MXP395" s="1"/>
      <c r="MXQ395" s="1"/>
      <c r="MXR395" s="1"/>
      <c r="MXS395" s="1"/>
      <c r="MXT395" s="1"/>
      <c r="MXU395" s="1"/>
      <c r="MXV395" s="1"/>
      <c r="MXW395" s="1"/>
      <c r="MXX395" s="1"/>
      <c r="MXY395" s="1"/>
      <c r="MXZ395" s="1"/>
      <c r="MYA395" s="1"/>
      <c r="MYB395" s="1"/>
      <c r="MYC395" s="1"/>
      <c r="MYD395" s="1"/>
      <c r="MYE395" s="1"/>
      <c r="MYF395" s="1"/>
      <c r="MYG395" s="1"/>
      <c r="MYH395" s="1"/>
      <c r="MYI395" s="1"/>
      <c r="MYJ395" s="1"/>
      <c r="MYK395" s="1"/>
      <c r="MYL395" s="1"/>
      <c r="MYM395" s="1"/>
      <c r="MYN395" s="1"/>
      <c r="MYO395" s="1"/>
      <c r="MYP395" s="1"/>
      <c r="MYQ395" s="1"/>
      <c r="MYR395" s="1"/>
      <c r="MYS395" s="1"/>
      <c r="MYT395" s="1"/>
      <c r="MYU395" s="1"/>
      <c r="MYV395" s="1"/>
      <c r="MYW395" s="1"/>
      <c r="MYX395" s="1"/>
      <c r="MYY395" s="1"/>
      <c r="MYZ395" s="1"/>
      <c r="MZA395" s="1"/>
      <c r="MZB395" s="1"/>
      <c r="MZC395" s="1"/>
      <c r="MZD395" s="1"/>
      <c r="MZE395" s="1"/>
      <c r="MZF395" s="1"/>
      <c r="MZG395" s="1"/>
      <c r="MZH395" s="1"/>
      <c r="MZI395" s="1"/>
      <c r="MZJ395" s="1"/>
      <c r="MZK395" s="1"/>
      <c r="MZL395" s="1"/>
      <c r="MZM395" s="1"/>
      <c r="MZN395" s="1"/>
      <c r="MZO395" s="1"/>
      <c r="MZP395" s="1"/>
      <c r="MZQ395" s="1"/>
      <c r="MZR395" s="1"/>
      <c r="MZS395" s="1"/>
      <c r="MZT395" s="1"/>
      <c r="MZU395" s="1"/>
      <c r="MZV395" s="1"/>
      <c r="MZW395" s="1"/>
      <c r="MZX395" s="1"/>
      <c r="MZY395" s="1"/>
      <c r="MZZ395" s="1"/>
      <c r="NAA395" s="1"/>
      <c r="NAB395" s="1"/>
      <c r="NAC395" s="1"/>
      <c r="NAD395" s="1"/>
      <c r="NAE395" s="1"/>
      <c r="NAF395" s="1"/>
      <c r="NAG395" s="1"/>
      <c r="NAH395" s="1"/>
      <c r="NAI395" s="1"/>
      <c r="NAJ395" s="1"/>
      <c r="NAK395" s="1"/>
      <c r="NAL395" s="1"/>
      <c r="NAM395" s="1"/>
      <c r="NAN395" s="1"/>
      <c r="NAO395" s="1"/>
      <c r="NAP395" s="1"/>
      <c r="NAQ395" s="1"/>
      <c r="NAR395" s="1"/>
      <c r="NAS395" s="1"/>
      <c r="NAT395" s="1"/>
      <c r="NAU395" s="1"/>
      <c r="NAV395" s="1"/>
      <c r="NAW395" s="1"/>
      <c r="NAX395" s="1"/>
      <c r="NAY395" s="1"/>
      <c r="NAZ395" s="1"/>
      <c r="NBA395" s="1"/>
      <c r="NBB395" s="1"/>
      <c r="NBC395" s="1"/>
      <c r="NBD395" s="1"/>
      <c r="NBE395" s="1"/>
      <c r="NBF395" s="1"/>
      <c r="NBG395" s="1"/>
      <c r="NBH395" s="1"/>
      <c r="NBI395" s="1"/>
      <c r="NBJ395" s="1"/>
      <c r="NBK395" s="1"/>
      <c r="NBL395" s="1"/>
      <c r="NBM395" s="1"/>
      <c r="NBN395" s="1"/>
      <c r="NBO395" s="1"/>
      <c r="NBP395" s="1"/>
      <c r="NBQ395" s="1"/>
      <c r="NBR395" s="1"/>
      <c r="NBS395" s="1"/>
      <c r="NBT395" s="1"/>
      <c r="NBU395" s="1"/>
      <c r="NBV395" s="1"/>
      <c r="NBW395" s="1"/>
      <c r="NBX395" s="1"/>
      <c r="NBY395" s="1"/>
      <c r="NBZ395" s="1"/>
      <c r="NCA395" s="1"/>
      <c r="NCB395" s="1"/>
      <c r="NCC395" s="1"/>
      <c r="NCD395" s="1"/>
      <c r="NCE395" s="1"/>
      <c r="NCF395" s="1"/>
      <c r="NCG395" s="1"/>
      <c r="NCH395" s="1"/>
      <c r="NCI395" s="1"/>
      <c r="NCJ395" s="1"/>
      <c r="NCK395" s="1"/>
      <c r="NCL395" s="1"/>
      <c r="NCM395" s="1"/>
      <c r="NCN395" s="1"/>
      <c r="NCO395" s="1"/>
      <c r="NCP395" s="1"/>
      <c r="NCQ395" s="1"/>
      <c r="NCR395" s="1"/>
      <c r="NCS395" s="1"/>
      <c r="NCT395" s="1"/>
      <c r="NCU395" s="1"/>
      <c r="NCV395" s="1"/>
      <c r="NCW395" s="1"/>
      <c r="NCX395" s="1"/>
      <c r="NCY395" s="1"/>
      <c r="NCZ395" s="1"/>
      <c r="NDA395" s="1"/>
      <c r="NDB395" s="1"/>
      <c r="NDC395" s="1"/>
      <c r="NDD395" s="1"/>
      <c r="NDE395" s="1"/>
      <c r="NDF395" s="1"/>
      <c r="NDG395" s="1"/>
      <c r="NDH395" s="1"/>
      <c r="NDI395" s="1"/>
      <c r="NDJ395" s="1"/>
      <c r="NDK395" s="1"/>
      <c r="NDL395" s="1"/>
      <c r="NDM395" s="1"/>
      <c r="NDN395" s="1"/>
      <c r="NDO395" s="1"/>
      <c r="NDP395" s="1"/>
      <c r="NDQ395" s="1"/>
      <c r="NDR395" s="1"/>
      <c r="NDS395" s="1"/>
      <c r="NDT395" s="1"/>
      <c r="NDU395" s="1"/>
      <c r="NDV395" s="1"/>
      <c r="NDW395" s="1"/>
      <c r="NDX395" s="1"/>
      <c r="NDY395" s="1"/>
      <c r="NDZ395" s="1"/>
      <c r="NEA395" s="1"/>
      <c r="NEB395" s="1"/>
      <c r="NEC395" s="1"/>
      <c r="NED395" s="1"/>
      <c r="NEE395" s="1"/>
      <c r="NEF395" s="1"/>
      <c r="NEG395" s="1"/>
      <c r="NEH395" s="1"/>
      <c r="NEI395" s="1"/>
      <c r="NEJ395" s="1"/>
      <c r="NEK395" s="1"/>
      <c r="NEL395" s="1"/>
      <c r="NEM395" s="1"/>
      <c r="NEN395" s="1"/>
      <c r="NEO395" s="1"/>
      <c r="NEP395" s="1"/>
      <c r="NEQ395" s="1"/>
      <c r="NER395" s="1"/>
      <c r="NES395" s="1"/>
      <c r="NET395" s="1"/>
      <c r="NEU395" s="1"/>
      <c r="NEV395" s="1"/>
      <c r="NEW395" s="1"/>
      <c r="NEX395" s="1"/>
      <c r="NEY395" s="1"/>
      <c r="NEZ395" s="1"/>
      <c r="NFA395" s="1"/>
      <c r="NFB395" s="1"/>
      <c r="NFC395" s="1"/>
      <c r="NFD395" s="1"/>
      <c r="NFE395" s="1"/>
      <c r="NFF395" s="1"/>
      <c r="NFG395" s="1"/>
      <c r="NFH395" s="1"/>
      <c r="NFI395" s="1"/>
      <c r="NFJ395" s="1"/>
      <c r="NFK395" s="1"/>
      <c r="NFL395" s="1"/>
      <c r="NFM395" s="1"/>
      <c r="NFN395" s="1"/>
      <c r="NFO395" s="1"/>
      <c r="NFP395" s="1"/>
      <c r="NFQ395" s="1"/>
      <c r="NFR395" s="1"/>
      <c r="NFS395" s="1"/>
      <c r="NFT395" s="1"/>
      <c r="NFU395" s="1"/>
      <c r="NFV395" s="1"/>
      <c r="NFW395" s="1"/>
      <c r="NFX395" s="1"/>
      <c r="NFY395" s="1"/>
      <c r="NFZ395" s="1"/>
      <c r="NGA395" s="1"/>
      <c r="NGB395" s="1"/>
      <c r="NGC395" s="1"/>
      <c r="NGD395" s="1"/>
      <c r="NGE395" s="1"/>
      <c r="NGF395" s="1"/>
      <c r="NGG395" s="1"/>
      <c r="NGH395" s="1"/>
      <c r="NGI395" s="1"/>
      <c r="NGJ395" s="1"/>
      <c r="NGK395" s="1"/>
      <c r="NGL395" s="1"/>
      <c r="NGM395" s="1"/>
      <c r="NGN395" s="1"/>
      <c r="NGO395" s="1"/>
      <c r="NGP395" s="1"/>
      <c r="NGQ395" s="1"/>
      <c r="NGR395" s="1"/>
      <c r="NGS395" s="1"/>
      <c r="NGT395" s="1"/>
      <c r="NGU395" s="1"/>
      <c r="NGV395" s="1"/>
      <c r="NGW395" s="1"/>
      <c r="NGX395" s="1"/>
      <c r="NGY395" s="1"/>
      <c r="NGZ395" s="1"/>
      <c r="NHA395" s="1"/>
      <c r="NHB395" s="1"/>
      <c r="NHC395" s="1"/>
      <c r="NHD395" s="1"/>
      <c r="NHE395" s="1"/>
      <c r="NHF395" s="1"/>
      <c r="NHG395" s="1"/>
      <c r="NHH395" s="1"/>
      <c r="NHI395" s="1"/>
      <c r="NHJ395" s="1"/>
      <c r="NHK395" s="1"/>
      <c r="NHL395" s="1"/>
      <c r="NHM395" s="1"/>
      <c r="NHN395" s="1"/>
      <c r="NHO395" s="1"/>
      <c r="NHP395" s="1"/>
      <c r="NHQ395" s="1"/>
      <c r="NHR395" s="1"/>
      <c r="NHS395" s="1"/>
      <c r="NHT395" s="1"/>
      <c r="NHU395" s="1"/>
      <c r="NHV395" s="1"/>
      <c r="NHW395" s="1"/>
      <c r="NHX395" s="1"/>
      <c r="NHY395" s="1"/>
      <c r="NHZ395" s="1"/>
      <c r="NIA395" s="1"/>
      <c r="NIB395" s="1"/>
      <c r="NIC395" s="1"/>
      <c r="NID395" s="1"/>
      <c r="NIE395" s="1"/>
      <c r="NIF395" s="1"/>
      <c r="NIG395" s="1"/>
      <c r="NIH395" s="1"/>
      <c r="NII395" s="1"/>
      <c r="NIJ395" s="1"/>
      <c r="NIK395" s="1"/>
      <c r="NIL395" s="1"/>
      <c r="NIM395" s="1"/>
      <c r="NIN395" s="1"/>
      <c r="NIO395" s="1"/>
      <c r="NIP395" s="1"/>
      <c r="NIQ395" s="1"/>
      <c r="NIR395" s="1"/>
      <c r="NIS395" s="1"/>
      <c r="NIT395" s="1"/>
      <c r="NIU395" s="1"/>
      <c r="NIV395" s="1"/>
      <c r="NIW395" s="1"/>
      <c r="NIX395" s="1"/>
      <c r="NIY395" s="1"/>
      <c r="NIZ395" s="1"/>
      <c r="NJA395" s="1"/>
      <c r="NJB395" s="1"/>
      <c r="NJC395" s="1"/>
      <c r="NJD395" s="1"/>
      <c r="NJE395" s="1"/>
      <c r="NJF395" s="1"/>
      <c r="NJG395" s="1"/>
      <c r="NJH395" s="1"/>
      <c r="NJI395" s="1"/>
      <c r="NJJ395" s="1"/>
      <c r="NJK395" s="1"/>
      <c r="NJL395" s="1"/>
      <c r="NJM395" s="1"/>
      <c r="NJN395" s="1"/>
      <c r="NJO395" s="1"/>
      <c r="NJP395" s="1"/>
      <c r="NJQ395" s="1"/>
      <c r="NJR395" s="1"/>
      <c r="NJS395" s="1"/>
      <c r="NJT395" s="1"/>
      <c r="NJU395" s="1"/>
      <c r="NJV395" s="1"/>
      <c r="NJW395" s="1"/>
      <c r="NJX395" s="1"/>
      <c r="NJY395" s="1"/>
      <c r="NJZ395" s="1"/>
      <c r="NKA395" s="1"/>
      <c r="NKB395" s="1"/>
      <c r="NKC395" s="1"/>
      <c r="NKD395" s="1"/>
      <c r="NKE395" s="1"/>
      <c r="NKF395" s="1"/>
      <c r="NKG395" s="1"/>
      <c r="NKH395" s="1"/>
      <c r="NKI395" s="1"/>
      <c r="NKJ395" s="1"/>
      <c r="NKK395" s="1"/>
      <c r="NKL395" s="1"/>
      <c r="NKM395" s="1"/>
      <c r="NKN395" s="1"/>
      <c r="NKO395" s="1"/>
      <c r="NKP395" s="1"/>
      <c r="NKQ395" s="1"/>
      <c r="NKR395" s="1"/>
      <c r="NKS395" s="1"/>
      <c r="NKT395" s="1"/>
      <c r="NKU395" s="1"/>
      <c r="NKV395" s="1"/>
      <c r="NKW395" s="1"/>
      <c r="NKX395" s="1"/>
      <c r="NKY395" s="1"/>
      <c r="NKZ395" s="1"/>
      <c r="NLA395" s="1"/>
      <c r="NLB395" s="1"/>
      <c r="NLC395" s="1"/>
      <c r="NLD395" s="1"/>
      <c r="NLE395" s="1"/>
      <c r="NLF395" s="1"/>
      <c r="NLG395" s="1"/>
      <c r="NLH395" s="1"/>
      <c r="NLI395" s="1"/>
      <c r="NLJ395" s="1"/>
      <c r="NLK395" s="1"/>
      <c r="NLL395" s="1"/>
      <c r="NLM395" s="1"/>
      <c r="NLN395" s="1"/>
      <c r="NLO395" s="1"/>
      <c r="NLP395" s="1"/>
      <c r="NLQ395" s="1"/>
      <c r="NLR395" s="1"/>
      <c r="NLS395" s="1"/>
      <c r="NLT395" s="1"/>
      <c r="NLU395" s="1"/>
      <c r="NLV395" s="1"/>
      <c r="NLW395" s="1"/>
      <c r="NLX395" s="1"/>
      <c r="NLY395" s="1"/>
      <c r="NLZ395" s="1"/>
      <c r="NMA395" s="1"/>
      <c r="NMB395" s="1"/>
      <c r="NMC395" s="1"/>
      <c r="NMD395" s="1"/>
      <c r="NME395" s="1"/>
      <c r="NMF395" s="1"/>
      <c r="NMG395" s="1"/>
      <c r="NMH395" s="1"/>
      <c r="NMI395" s="1"/>
      <c r="NMJ395" s="1"/>
      <c r="NMK395" s="1"/>
      <c r="NML395" s="1"/>
      <c r="NMM395" s="1"/>
      <c r="NMN395" s="1"/>
      <c r="NMO395" s="1"/>
      <c r="NMP395" s="1"/>
      <c r="NMQ395" s="1"/>
      <c r="NMR395" s="1"/>
      <c r="NMS395" s="1"/>
      <c r="NMT395" s="1"/>
      <c r="NMU395" s="1"/>
      <c r="NMV395" s="1"/>
      <c r="NMW395" s="1"/>
      <c r="NMX395" s="1"/>
      <c r="NMY395" s="1"/>
      <c r="NMZ395" s="1"/>
      <c r="NNA395" s="1"/>
      <c r="NNB395" s="1"/>
      <c r="NNC395" s="1"/>
      <c r="NND395" s="1"/>
      <c r="NNE395" s="1"/>
      <c r="NNF395" s="1"/>
      <c r="NNG395" s="1"/>
      <c r="NNH395" s="1"/>
      <c r="NNI395" s="1"/>
      <c r="NNJ395" s="1"/>
      <c r="NNK395" s="1"/>
      <c r="NNL395" s="1"/>
      <c r="NNM395" s="1"/>
      <c r="NNN395" s="1"/>
      <c r="NNO395" s="1"/>
      <c r="NNP395" s="1"/>
      <c r="NNQ395" s="1"/>
      <c r="NNR395" s="1"/>
      <c r="NNS395" s="1"/>
      <c r="NNT395" s="1"/>
      <c r="NNU395" s="1"/>
      <c r="NNV395" s="1"/>
      <c r="NNW395" s="1"/>
      <c r="NNX395" s="1"/>
      <c r="NNY395" s="1"/>
      <c r="NNZ395" s="1"/>
      <c r="NOA395" s="1"/>
      <c r="NOB395" s="1"/>
      <c r="NOC395" s="1"/>
      <c r="NOD395" s="1"/>
      <c r="NOE395" s="1"/>
      <c r="NOF395" s="1"/>
      <c r="NOG395" s="1"/>
      <c r="NOH395" s="1"/>
      <c r="NOI395" s="1"/>
      <c r="NOJ395" s="1"/>
      <c r="NOK395" s="1"/>
      <c r="NOL395" s="1"/>
      <c r="NOM395" s="1"/>
      <c r="NON395" s="1"/>
      <c r="NOO395" s="1"/>
      <c r="NOP395" s="1"/>
      <c r="NOQ395" s="1"/>
      <c r="NOR395" s="1"/>
      <c r="NOS395" s="1"/>
      <c r="NOT395" s="1"/>
      <c r="NOU395" s="1"/>
      <c r="NOV395" s="1"/>
      <c r="NOW395" s="1"/>
      <c r="NOX395" s="1"/>
      <c r="NOY395" s="1"/>
      <c r="NOZ395" s="1"/>
      <c r="NPA395" s="1"/>
      <c r="NPB395" s="1"/>
      <c r="NPC395" s="1"/>
      <c r="NPD395" s="1"/>
      <c r="NPE395" s="1"/>
      <c r="NPF395" s="1"/>
      <c r="NPG395" s="1"/>
      <c r="NPH395" s="1"/>
      <c r="NPI395" s="1"/>
      <c r="NPJ395" s="1"/>
      <c r="NPK395" s="1"/>
      <c r="NPL395" s="1"/>
      <c r="NPM395" s="1"/>
      <c r="NPN395" s="1"/>
      <c r="NPO395" s="1"/>
      <c r="NPP395" s="1"/>
      <c r="NPQ395" s="1"/>
      <c r="NPR395" s="1"/>
      <c r="NPS395" s="1"/>
      <c r="NPT395" s="1"/>
      <c r="NPU395" s="1"/>
      <c r="NPV395" s="1"/>
      <c r="NPW395" s="1"/>
      <c r="NPX395" s="1"/>
      <c r="NPY395" s="1"/>
      <c r="NPZ395" s="1"/>
      <c r="NQA395" s="1"/>
      <c r="NQB395" s="1"/>
      <c r="NQC395" s="1"/>
      <c r="NQD395" s="1"/>
      <c r="NQE395" s="1"/>
      <c r="NQF395" s="1"/>
      <c r="NQG395" s="1"/>
      <c r="NQH395" s="1"/>
      <c r="NQI395" s="1"/>
      <c r="NQJ395" s="1"/>
      <c r="NQK395" s="1"/>
      <c r="NQL395" s="1"/>
      <c r="NQM395" s="1"/>
      <c r="NQN395" s="1"/>
      <c r="NQO395" s="1"/>
      <c r="NQP395" s="1"/>
      <c r="NQQ395" s="1"/>
      <c r="NQR395" s="1"/>
      <c r="NQS395" s="1"/>
      <c r="NQT395" s="1"/>
      <c r="NQU395" s="1"/>
      <c r="NQV395" s="1"/>
      <c r="NQW395" s="1"/>
      <c r="NQX395" s="1"/>
      <c r="NQY395" s="1"/>
      <c r="NQZ395" s="1"/>
      <c r="NRA395" s="1"/>
      <c r="NRB395" s="1"/>
      <c r="NRC395" s="1"/>
      <c r="NRD395" s="1"/>
      <c r="NRE395" s="1"/>
      <c r="NRF395" s="1"/>
      <c r="NRG395" s="1"/>
      <c r="NRH395" s="1"/>
      <c r="NRI395" s="1"/>
      <c r="NRJ395" s="1"/>
      <c r="NRK395" s="1"/>
      <c r="NRL395" s="1"/>
      <c r="NRM395" s="1"/>
      <c r="NRN395" s="1"/>
      <c r="NRO395" s="1"/>
      <c r="NRP395" s="1"/>
      <c r="NRQ395" s="1"/>
      <c r="NRR395" s="1"/>
      <c r="NRS395" s="1"/>
      <c r="NRT395" s="1"/>
      <c r="NRU395" s="1"/>
      <c r="NRV395" s="1"/>
      <c r="NRW395" s="1"/>
      <c r="NRX395" s="1"/>
      <c r="NRY395" s="1"/>
      <c r="NRZ395" s="1"/>
      <c r="NSA395" s="1"/>
      <c r="NSB395" s="1"/>
      <c r="NSC395" s="1"/>
      <c r="NSD395" s="1"/>
      <c r="NSE395" s="1"/>
      <c r="NSF395" s="1"/>
      <c r="NSG395" s="1"/>
      <c r="NSH395" s="1"/>
      <c r="NSI395" s="1"/>
      <c r="NSJ395" s="1"/>
      <c r="NSK395" s="1"/>
      <c r="NSL395" s="1"/>
      <c r="NSM395" s="1"/>
      <c r="NSN395" s="1"/>
      <c r="NSO395" s="1"/>
      <c r="NSP395" s="1"/>
      <c r="NSQ395" s="1"/>
      <c r="NSR395" s="1"/>
      <c r="NSS395" s="1"/>
      <c r="NST395" s="1"/>
      <c r="NSU395" s="1"/>
      <c r="NSV395" s="1"/>
      <c r="NSW395" s="1"/>
      <c r="NSX395" s="1"/>
      <c r="NSY395" s="1"/>
      <c r="NSZ395" s="1"/>
      <c r="NTA395" s="1"/>
      <c r="NTB395" s="1"/>
      <c r="NTC395" s="1"/>
      <c r="NTD395" s="1"/>
      <c r="NTE395" s="1"/>
      <c r="NTF395" s="1"/>
      <c r="NTG395" s="1"/>
      <c r="NTH395" s="1"/>
      <c r="NTI395" s="1"/>
      <c r="NTJ395" s="1"/>
      <c r="NTK395" s="1"/>
      <c r="NTL395" s="1"/>
      <c r="NTM395" s="1"/>
      <c r="NTN395" s="1"/>
      <c r="NTO395" s="1"/>
      <c r="NTP395" s="1"/>
      <c r="NTQ395" s="1"/>
      <c r="NTR395" s="1"/>
      <c r="NTS395" s="1"/>
      <c r="NTT395" s="1"/>
      <c r="NTU395" s="1"/>
      <c r="NTV395" s="1"/>
      <c r="NTW395" s="1"/>
      <c r="NTX395" s="1"/>
      <c r="NTY395" s="1"/>
      <c r="NTZ395" s="1"/>
      <c r="NUA395" s="1"/>
      <c r="NUB395" s="1"/>
      <c r="NUC395" s="1"/>
      <c r="NUD395" s="1"/>
      <c r="NUE395" s="1"/>
      <c r="NUF395" s="1"/>
      <c r="NUG395" s="1"/>
      <c r="NUH395" s="1"/>
      <c r="NUI395" s="1"/>
      <c r="NUJ395" s="1"/>
      <c r="NUK395" s="1"/>
      <c r="NUL395" s="1"/>
      <c r="NUM395" s="1"/>
      <c r="NUN395" s="1"/>
      <c r="NUO395" s="1"/>
      <c r="NUP395" s="1"/>
      <c r="NUQ395" s="1"/>
      <c r="NUR395" s="1"/>
      <c r="NUS395" s="1"/>
      <c r="NUT395" s="1"/>
      <c r="NUU395" s="1"/>
      <c r="NUV395" s="1"/>
      <c r="NUW395" s="1"/>
      <c r="NUX395" s="1"/>
      <c r="NUY395" s="1"/>
      <c r="NUZ395" s="1"/>
      <c r="NVA395" s="1"/>
      <c r="NVB395" s="1"/>
      <c r="NVC395" s="1"/>
      <c r="NVD395" s="1"/>
      <c r="NVE395" s="1"/>
      <c r="NVF395" s="1"/>
      <c r="NVG395" s="1"/>
      <c r="NVH395" s="1"/>
      <c r="NVI395" s="1"/>
      <c r="NVJ395" s="1"/>
      <c r="NVK395" s="1"/>
      <c r="NVL395" s="1"/>
      <c r="NVM395" s="1"/>
      <c r="NVN395" s="1"/>
      <c r="NVO395" s="1"/>
      <c r="NVP395" s="1"/>
      <c r="NVQ395" s="1"/>
      <c r="NVR395" s="1"/>
      <c r="NVS395" s="1"/>
      <c r="NVT395" s="1"/>
      <c r="NVU395" s="1"/>
      <c r="NVV395" s="1"/>
      <c r="NVW395" s="1"/>
      <c r="NVX395" s="1"/>
      <c r="NVY395" s="1"/>
      <c r="NVZ395" s="1"/>
      <c r="NWA395" s="1"/>
      <c r="NWB395" s="1"/>
      <c r="NWC395" s="1"/>
      <c r="NWD395" s="1"/>
      <c r="NWE395" s="1"/>
      <c r="NWF395" s="1"/>
      <c r="NWG395" s="1"/>
      <c r="NWH395" s="1"/>
      <c r="NWI395" s="1"/>
      <c r="NWJ395" s="1"/>
      <c r="NWK395" s="1"/>
      <c r="NWL395" s="1"/>
      <c r="NWM395" s="1"/>
      <c r="NWN395" s="1"/>
      <c r="NWO395" s="1"/>
      <c r="NWP395" s="1"/>
      <c r="NWQ395" s="1"/>
      <c r="NWR395" s="1"/>
      <c r="NWS395" s="1"/>
      <c r="NWT395" s="1"/>
      <c r="NWU395" s="1"/>
      <c r="NWV395" s="1"/>
      <c r="NWW395" s="1"/>
      <c r="NWX395" s="1"/>
      <c r="NWY395" s="1"/>
      <c r="NWZ395" s="1"/>
      <c r="NXA395" s="1"/>
      <c r="NXB395" s="1"/>
      <c r="NXC395" s="1"/>
      <c r="NXD395" s="1"/>
      <c r="NXE395" s="1"/>
      <c r="NXF395" s="1"/>
      <c r="NXG395" s="1"/>
      <c r="NXH395" s="1"/>
      <c r="NXI395" s="1"/>
      <c r="NXJ395" s="1"/>
      <c r="NXK395" s="1"/>
      <c r="NXL395" s="1"/>
      <c r="NXM395" s="1"/>
      <c r="NXN395" s="1"/>
      <c r="NXO395" s="1"/>
      <c r="NXP395" s="1"/>
      <c r="NXQ395" s="1"/>
      <c r="NXR395" s="1"/>
      <c r="NXS395" s="1"/>
      <c r="NXT395" s="1"/>
      <c r="NXU395" s="1"/>
      <c r="NXV395" s="1"/>
      <c r="NXW395" s="1"/>
      <c r="NXX395" s="1"/>
      <c r="NXY395" s="1"/>
      <c r="NXZ395" s="1"/>
      <c r="NYA395" s="1"/>
      <c r="NYB395" s="1"/>
      <c r="NYC395" s="1"/>
      <c r="NYD395" s="1"/>
      <c r="NYE395" s="1"/>
      <c r="NYF395" s="1"/>
      <c r="NYG395" s="1"/>
      <c r="NYH395" s="1"/>
      <c r="NYI395" s="1"/>
      <c r="NYJ395" s="1"/>
      <c r="NYK395" s="1"/>
      <c r="NYL395" s="1"/>
      <c r="NYM395" s="1"/>
      <c r="NYN395" s="1"/>
      <c r="NYO395" s="1"/>
      <c r="NYP395" s="1"/>
      <c r="NYQ395" s="1"/>
      <c r="NYR395" s="1"/>
      <c r="NYS395" s="1"/>
      <c r="NYT395" s="1"/>
      <c r="NYU395" s="1"/>
      <c r="NYV395" s="1"/>
      <c r="NYW395" s="1"/>
      <c r="NYX395" s="1"/>
      <c r="NYY395" s="1"/>
      <c r="NYZ395" s="1"/>
      <c r="NZA395" s="1"/>
      <c r="NZB395" s="1"/>
      <c r="NZC395" s="1"/>
      <c r="NZD395" s="1"/>
      <c r="NZE395" s="1"/>
      <c r="NZF395" s="1"/>
      <c r="NZG395" s="1"/>
      <c r="NZH395" s="1"/>
      <c r="NZI395" s="1"/>
      <c r="NZJ395" s="1"/>
      <c r="NZK395" s="1"/>
      <c r="NZL395" s="1"/>
      <c r="NZM395" s="1"/>
      <c r="NZN395" s="1"/>
      <c r="NZO395" s="1"/>
      <c r="NZP395" s="1"/>
      <c r="NZQ395" s="1"/>
      <c r="NZR395" s="1"/>
      <c r="NZS395" s="1"/>
      <c r="NZT395" s="1"/>
      <c r="NZU395" s="1"/>
      <c r="NZV395" s="1"/>
      <c r="NZW395" s="1"/>
      <c r="NZX395" s="1"/>
      <c r="NZY395" s="1"/>
      <c r="NZZ395" s="1"/>
      <c r="OAA395" s="1"/>
      <c r="OAB395" s="1"/>
      <c r="OAC395" s="1"/>
      <c r="OAD395" s="1"/>
      <c r="OAE395" s="1"/>
      <c r="OAF395" s="1"/>
      <c r="OAG395" s="1"/>
      <c r="OAH395" s="1"/>
      <c r="OAI395" s="1"/>
      <c r="OAJ395" s="1"/>
      <c r="OAK395" s="1"/>
      <c r="OAL395" s="1"/>
      <c r="OAM395" s="1"/>
      <c r="OAN395" s="1"/>
      <c r="OAO395" s="1"/>
      <c r="OAP395" s="1"/>
      <c r="OAQ395" s="1"/>
      <c r="OAR395" s="1"/>
      <c r="OAS395" s="1"/>
      <c r="OAT395" s="1"/>
      <c r="OAU395" s="1"/>
      <c r="OAV395" s="1"/>
      <c r="OAW395" s="1"/>
      <c r="OAX395" s="1"/>
      <c r="OAY395" s="1"/>
      <c r="OAZ395" s="1"/>
      <c r="OBA395" s="1"/>
      <c r="OBB395" s="1"/>
      <c r="OBC395" s="1"/>
      <c r="OBD395" s="1"/>
      <c r="OBE395" s="1"/>
      <c r="OBF395" s="1"/>
      <c r="OBG395" s="1"/>
      <c r="OBH395" s="1"/>
      <c r="OBI395" s="1"/>
      <c r="OBJ395" s="1"/>
      <c r="OBK395" s="1"/>
      <c r="OBL395" s="1"/>
      <c r="OBM395" s="1"/>
      <c r="OBN395" s="1"/>
      <c r="OBO395" s="1"/>
      <c r="OBP395" s="1"/>
      <c r="OBQ395" s="1"/>
      <c r="OBR395" s="1"/>
      <c r="OBS395" s="1"/>
      <c r="OBT395" s="1"/>
      <c r="OBU395" s="1"/>
      <c r="OBV395" s="1"/>
      <c r="OBW395" s="1"/>
      <c r="OBX395" s="1"/>
      <c r="OBY395" s="1"/>
      <c r="OBZ395" s="1"/>
      <c r="OCA395" s="1"/>
      <c r="OCB395" s="1"/>
      <c r="OCC395" s="1"/>
      <c r="OCD395" s="1"/>
      <c r="OCE395" s="1"/>
      <c r="OCF395" s="1"/>
      <c r="OCG395" s="1"/>
      <c r="OCH395" s="1"/>
      <c r="OCI395" s="1"/>
      <c r="OCJ395" s="1"/>
      <c r="OCK395" s="1"/>
      <c r="OCL395" s="1"/>
      <c r="OCM395" s="1"/>
      <c r="OCN395" s="1"/>
      <c r="OCO395" s="1"/>
      <c r="OCP395" s="1"/>
      <c r="OCQ395" s="1"/>
      <c r="OCR395" s="1"/>
      <c r="OCS395" s="1"/>
      <c r="OCT395" s="1"/>
      <c r="OCU395" s="1"/>
      <c r="OCV395" s="1"/>
      <c r="OCW395" s="1"/>
      <c r="OCX395" s="1"/>
      <c r="OCY395" s="1"/>
      <c r="OCZ395" s="1"/>
      <c r="ODA395" s="1"/>
      <c r="ODB395" s="1"/>
      <c r="ODC395" s="1"/>
      <c r="ODD395" s="1"/>
      <c r="ODE395" s="1"/>
      <c r="ODF395" s="1"/>
      <c r="ODG395" s="1"/>
      <c r="ODH395" s="1"/>
      <c r="ODI395" s="1"/>
      <c r="ODJ395" s="1"/>
      <c r="ODK395" s="1"/>
      <c r="ODL395" s="1"/>
      <c r="ODM395" s="1"/>
      <c r="ODN395" s="1"/>
      <c r="ODO395" s="1"/>
      <c r="ODP395" s="1"/>
      <c r="ODQ395" s="1"/>
      <c r="ODR395" s="1"/>
      <c r="ODS395" s="1"/>
      <c r="ODT395" s="1"/>
      <c r="ODU395" s="1"/>
      <c r="ODV395" s="1"/>
      <c r="ODW395" s="1"/>
      <c r="ODX395" s="1"/>
      <c r="ODY395" s="1"/>
      <c r="ODZ395" s="1"/>
      <c r="OEA395" s="1"/>
      <c r="OEB395" s="1"/>
      <c r="OEC395" s="1"/>
      <c r="OED395" s="1"/>
      <c r="OEE395" s="1"/>
      <c r="OEF395" s="1"/>
      <c r="OEG395" s="1"/>
      <c r="OEH395" s="1"/>
      <c r="OEI395" s="1"/>
      <c r="OEJ395" s="1"/>
      <c r="OEK395" s="1"/>
      <c r="OEL395" s="1"/>
      <c r="OEM395" s="1"/>
      <c r="OEN395" s="1"/>
      <c r="OEO395" s="1"/>
      <c r="OEP395" s="1"/>
      <c r="OEQ395" s="1"/>
      <c r="OER395" s="1"/>
      <c r="OES395" s="1"/>
      <c r="OET395" s="1"/>
      <c r="OEU395" s="1"/>
      <c r="OEV395" s="1"/>
      <c r="OEW395" s="1"/>
      <c r="OEX395" s="1"/>
      <c r="OEY395" s="1"/>
      <c r="OEZ395" s="1"/>
      <c r="OFA395" s="1"/>
      <c r="OFB395" s="1"/>
      <c r="OFC395" s="1"/>
      <c r="OFD395" s="1"/>
      <c r="OFE395" s="1"/>
      <c r="OFF395" s="1"/>
      <c r="OFG395" s="1"/>
      <c r="OFH395" s="1"/>
      <c r="OFI395" s="1"/>
      <c r="OFJ395" s="1"/>
      <c r="OFK395" s="1"/>
      <c r="OFL395" s="1"/>
      <c r="OFM395" s="1"/>
      <c r="OFN395" s="1"/>
      <c r="OFO395" s="1"/>
      <c r="OFP395" s="1"/>
      <c r="OFQ395" s="1"/>
      <c r="OFR395" s="1"/>
      <c r="OFS395" s="1"/>
      <c r="OFT395" s="1"/>
      <c r="OFU395" s="1"/>
      <c r="OFV395" s="1"/>
      <c r="OFW395" s="1"/>
      <c r="OFX395" s="1"/>
      <c r="OFY395" s="1"/>
      <c r="OFZ395" s="1"/>
      <c r="OGA395" s="1"/>
      <c r="OGB395" s="1"/>
      <c r="OGC395" s="1"/>
      <c r="OGD395" s="1"/>
      <c r="OGE395" s="1"/>
      <c r="OGF395" s="1"/>
      <c r="OGG395" s="1"/>
      <c r="OGH395" s="1"/>
      <c r="OGI395" s="1"/>
      <c r="OGJ395" s="1"/>
      <c r="OGK395" s="1"/>
      <c r="OGL395" s="1"/>
      <c r="OGM395" s="1"/>
      <c r="OGN395" s="1"/>
      <c r="OGO395" s="1"/>
      <c r="OGP395" s="1"/>
      <c r="OGQ395" s="1"/>
      <c r="OGR395" s="1"/>
      <c r="OGS395" s="1"/>
      <c r="OGT395" s="1"/>
      <c r="OGU395" s="1"/>
      <c r="OGV395" s="1"/>
      <c r="OGW395" s="1"/>
      <c r="OGX395" s="1"/>
      <c r="OGY395" s="1"/>
      <c r="OGZ395" s="1"/>
      <c r="OHA395" s="1"/>
      <c r="OHB395" s="1"/>
      <c r="OHC395" s="1"/>
      <c r="OHD395" s="1"/>
      <c r="OHE395" s="1"/>
      <c r="OHF395" s="1"/>
      <c r="OHG395" s="1"/>
      <c r="OHH395" s="1"/>
      <c r="OHI395" s="1"/>
      <c r="OHJ395" s="1"/>
      <c r="OHK395" s="1"/>
      <c r="OHL395" s="1"/>
      <c r="OHM395" s="1"/>
      <c r="OHN395" s="1"/>
      <c r="OHO395" s="1"/>
      <c r="OHP395" s="1"/>
      <c r="OHQ395" s="1"/>
      <c r="OHR395" s="1"/>
      <c r="OHS395" s="1"/>
      <c r="OHT395" s="1"/>
      <c r="OHU395" s="1"/>
      <c r="OHV395" s="1"/>
      <c r="OHW395" s="1"/>
      <c r="OHX395" s="1"/>
      <c r="OHY395" s="1"/>
      <c r="OHZ395" s="1"/>
      <c r="OIA395" s="1"/>
      <c r="OIB395" s="1"/>
      <c r="OIC395" s="1"/>
      <c r="OID395" s="1"/>
      <c r="OIE395" s="1"/>
      <c r="OIF395" s="1"/>
      <c r="OIG395" s="1"/>
      <c r="OIH395" s="1"/>
      <c r="OII395" s="1"/>
      <c r="OIJ395" s="1"/>
      <c r="OIK395" s="1"/>
      <c r="OIL395" s="1"/>
      <c r="OIM395" s="1"/>
      <c r="OIN395" s="1"/>
      <c r="OIO395" s="1"/>
      <c r="OIP395" s="1"/>
      <c r="OIQ395" s="1"/>
      <c r="OIR395" s="1"/>
      <c r="OIS395" s="1"/>
      <c r="OIT395" s="1"/>
      <c r="OIU395" s="1"/>
      <c r="OIV395" s="1"/>
      <c r="OIW395" s="1"/>
      <c r="OIX395" s="1"/>
      <c r="OIY395" s="1"/>
      <c r="OIZ395" s="1"/>
      <c r="OJA395" s="1"/>
      <c r="OJB395" s="1"/>
      <c r="OJC395" s="1"/>
      <c r="OJD395" s="1"/>
      <c r="OJE395" s="1"/>
      <c r="OJF395" s="1"/>
      <c r="OJG395" s="1"/>
      <c r="OJH395" s="1"/>
      <c r="OJI395" s="1"/>
      <c r="OJJ395" s="1"/>
      <c r="OJK395" s="1"/>
      <c r="OJL395" s="1"/>
      <c r="OJM395" s="1"/>
      <c r="OJN395" s="1"/>
      <c r="OJO395" s="1"/>
      <c r="OJP395" s="1"/>
      <c r="OJQ395" s="1"/>
      <c r="OJR395" s="1"/>
      <c r="OJS395" s="1"/>
      <c r="OJT395" s="1"/>
      <c r="OJU395" s="1"/>
      <c r="OJV395" s="1"/>
      <c r="OJW395" s="1"/>
      <c r="OJX395" s="1"/>
      <c r="OJY395" s="1"/>
      <c r="OJZ395" s="1"/>
      <c r="OKA395" s="1"/>
      <c r="OKB395" s="1"/>
      <c r="OKC395" s="1"/>
      <c r="OKD395" s="1"/>
      <c r="OKE395" s="1"/>
      <c r="OKF395" s="1"/>
      <c r="OKG395" s="1"/>
      <c r="OKH395" s="1"/>
      <c r="OKI395" s="1"/>
      <c r="OKJ395" s="1"/>
      <c r="OKK395" s="1"/>
      <c r="OKL395" s="1"/>
      <c r="OKM395" s="1"/>
      <c r="OKN395" s="1"/>
      <c r="OKO395" s="1"/>
      <c r="OKP395" s="1"/>
      <c r="OKQ395" s="1"/>
      <c r="OKR395" s="1"/>
      <c r="OKS395" s="1"/>
      <c r="OKT395" s="1"/>
      <c r="OKU395" s="1"/>
      <c r="OKV395" s="1"/>
      <c r="OKW395" s="1"/>
      <c r="OKX395" s="1"/>
      <c r="OKY395" s="1"/>
      <c r="OKZ395" s="1"/>
      <c r="OLA395" s="1"/>
      <c r="OLB395" s="1"/>
      <c r="OLC395" s="1"/>
      <c r="OLD395" s="1"/>
      <c r="OLE395" s="1"/>
      <c r="OLF395" s="1"/>
      <c r="OLG395" s="1"/>
      <c r="OLH395" s="1"/>
      <c r="OLI395" s="1"/>
      <c r="OLJ395" s="1"/>
      <c r="OLK395" s="1"/>
      <c r="OLL395" s="1"/>
      <c r="OLM395" s="1"/>
      <c r="OLN395" s="1"/>
      <c r="OLO395" s="1"/>
      <c r="OLP395" s="1"/>
      <c r="OLQ395" s="1"/>
      <c r="OLR395" s="1"/>
      <c r="OLS395" s="1"/>
      <c r="OLT395" s="1"/>
      <c r="OLU395" s="1"/>
      <c r="OLV395" s="1"/>
      <c r="OLW395" s="1"/>
      <c r="OLX395" s="1"/>
      <c r="OLY395" s="1"/>
      <c r="OLZ395" s="1"/>
      <c r="OMA395" s="1"/>
      <c r="OMB395" s="1"/>
      <c r="OMC395" s="1"/>
      <c r="OMD395" s="1"/>
      <c r="OME395" s="1"/>
      <c r="OMF395" s="1"/>
      <c r="OMG395" s="1"/>
      <c r="OMH395" s="1"/>
      <c r="OMI395" s="1"/>
      <c r="OMJ395" s="1"/>
      <c r="OMK395" s="1"/>
      <c r="OML395" s="1"/>
      <c r="OMM395" s="1"/>
      <c r="OMN395" s="1"/>
      <c r="OMO395" s="1"/>
      <c r="OMP395" s="1"/>
      <c r="OMQ395" s="1"/>
      <c r="OMR395" s="1"/>
      <c r="OMS395" s="1"/>
      <c r="OMT395" s="1"/>
      <c r="OMU395" s="1"/>
      <c r="OMV395" s="1"/>
      <c r="OMW395" s="1"/>
      <c r="OMX395" s="1"/>
      <c r="OMY395" s="1"/>
      <c r="OMZ395" s="1"/>
      <c r="ONA395" s="1"/>
      <c r="ONB395" s="1"/>
      <c r="ONC395" s="1"/>
      <c r="OND395" s="1"/>
      <c r="ONE395" s="1"/>
      <c r="ONF395" s="1"/>
      <c r="ONG395" s="1"/>
      <c r="ONH395" s="1"/>
      <c r="ONI395" s="1"/>
      <c r="ONJ395" s="1"/>
      <c r="ONK395" s="1"/>
      <c r="ONL395" s="1"/>
      <c r="ONM395" s="1"/>
      <c r="ONN395" s="1"/>
      <c r="ONO395" s="1"/>
      <c r="ONP395" s="1"/>
      <c r="ONQ395" s="1"/>
      <c r="ONR395" s="1"/>
      <c r="ONS395" s="1"/>
      <c r="ONT395" s="1"/>
      <c r="ONU395" s="1"/>
      <c r="ONV395" s="1"/>
      <c r="ONW395" s="1"/>
      <c r="ONX395" s="1"/>
      <c r="ONY395" s="1"/>
      <c r="ONZ395" s="1"/>
      <c r="OOA395" s="1"/>
      <c r="OOB395" s="1"/>
      <c r="OOC395" s="1"/>
      <c r="OOD395" s="1"/>
      <c r="OOE395" s="1"/>
      <c r="OOF395" s="1"/>
      <c r="OOG395" s="1"/>
      <c r="OOH395" s="1"/>
      <c r="OOI395" s="1"/>
      <c r="OOJ395" s="1"/>
      <c r="OOK395" s="1"/>
      <c r="OOL395" s="1"/>
      <c r="OOM395" s="1"/>
      <c r="OON395" s="1"/>
      <c r="OOO395" s="1"/>
      <c r="OOP395" s="1"/>
      <c r="OOQ395" s="1"/>
      <c r="OOR395" s="1"/>
      <c r="OOS395" s="1"/>
      <c r="OOT395" s="1"/>
      <c r="OOU395" s="1"/>
      <c r="OOV395" s="1"/>
      <c r="OOW395" s="1"/>
      <c r="OOX395" s="1"/>
      <c r="OOY395" s="1"/>
      <c r="OOZ395" s="1"/>
      <c r="OPA395" s="1"/>
      <c r="OPB395" s="1"/>
      <c r="OPC395" s="1"/>
      <c r="OPD395" s="1"/>
      <c r="OPE395" s="1"/>
      <c r="OPF395" s="1"/>
      <c r="OPG395" s="1"/>
      <c r="OPH395" s="1"/>
      <c r="OPI395" s="1"/>
      <c r="OPJ395" s="1"/>
      <c r="OPK395" s="1"/>
      <c r="OPL395" s="1"/>
      <c r="OPM395" s="1"/>
      <c r="OPN395" s="1"/>
      <c r="OPO395" s="1"/>
      <c r="OPP395" s="1"/>
      <c r="OPQ395" s="1"/>
      <c r="OPR395" s="1"/>
      <c r="OPS395" s="1"/>
      <c r="OPT395" s="1"/>
      <c r="OPU395" s="1"/>
      <c r="OPV395" s="1"/>
      <c r="OPW395" s="1"/>
      <c r="OPX395" s="1"/>
      <c r="OPY395" s="1"/>
      <c r="OPZ395" s="1"/>
      <c r="OQA395" s="1"/>
      <c r="OQB395" s="1"/>
      <c r="OQC395" s="1"/>
      <c r="OQD395" s="1"/>
      <c r="OQE395" s="1"/>
      <c r="OQF395" s="1"/>
      <c r="OQG395" s="1"/>
      <c r="OQH395" s="1"/>
      <c r="OQI395" s="1"/>
      <c r="OQJ395" s="1"/>
      <c r="OQK395" s="1"/>
      <c r="OQL395" s="1"/>
      <c r="OQM395" s="1"/>
      <c r="OQN395" s="1"/>
      <c r="OQO395" s="1"/>
      <c r="OQP395" s="1"/>
      <c r="OQQ395" s="1"/>
      <c r="OQR395" s="1"/>
      <c r="OQS395" s="1"/>
      <c r="OQT395" s="1"/>
      <c r="OQU395" s="1"/>
      <c r="OQV395" s="1"/>
      <c r="OQW395" s="1"/>
      <c r="OQX395" s="1"/>
      <c r="OQY395" s="1"/>
      <c r="OQZ395" s="1"/>
      <c r="ORA395" s="1"/>
      <c r="ORB395" s="1"/>
      <c r="ORC395" s="1"/>
      <c r="ORD395" s="1"/>
      <c r="ORE395" s="1"/>
      <c r="ORF395" s="1"/>
      <c r="ORG395" s="1"/>
      <c r="ORH395" s="1"/>
      <c r="ORI395" s="1"/>
      <c r="ORJ395" s="1"/>
      <c r="ORK395" s="1"/>
      <c r="ORL395" s="1"/>
      <c r="ORM395" s="1"/>
      <c r="ORN395" s="1"/>
      <c r="ORO395" s="1"/>
      <c r="ORP395" s="1"/>
      <c r="ORQ395" s="1"/>
      <c r="ORR395" s="1"/>
      <c r="ORS395" s="1"/>
      <c r="ORT395" s="1"/>
      <c r="ORU395" s="1"/>
      <c r="ORV395" s="1"/>
      <c r="ORW395" s="1"/>
      <c r="ORX395" s="1"/>
      <c r="ORY395" s="1"/>
      <c r="ORZ395" s="1"/>
      <c r="OSA395" s="1"/>
      <c r="OSB395" s="1"/>
      <c r="OSC395" s="1"/>
      <c r="OSD395" s="1"/>
      <c r="OSE395" s="1"/>
      <c r="OSF395" s="1"/>
      <c r="OSG395" s="1"/>
      <c r="OSH395" s="1"/>
      <c r="OSI395" s="1"/>
      <c r="OSJ395" s="1"/>
      <c r="OSK395" s="1"/>
      <c r="OSL395" s="1"/>
      <c r="OSM395" s="1"/>
      <c r="OSN395" s="1"/>
      <c r="OSO395" s="1"/>
      <c r="OSP395" s="1"/>
      <c r="OSQ395" s="1"/>
      <c r="OSR395" s="1"/>
      <c r="OSS395" s="1"/>
      <c r="OST395" s="1"/>
      <c r="OSU395" s="1"/>
      <c r="OSV395" s="1"/>
      <c r="OSW395" s="1"/>
      <c r="OSX395" s="1"/>
      <c r="OSY395" s="1"/>
      <c r="OSZ395" s="1"/>
      <c r="OTA395" s="1"/>
      <c r="OTB395" s="1"/>
      <c r="OTC395" s="1"/>
      <c r="OTD395" s="1"/>
      <c r="OTE395" s="1"/>
      <c r="OTF395" s="1"/>
      <c r="OTG395" s="1"/>
      <c r="OTH395" s="1"/>
      <c r="OTI395" s="1"/>
      <c r="OTJ395" s="1"/>
      <c r="OTK395" s="1"/>
      <c r="OTL395" s="1"/>
      <c r="OTM395" s="1"/>
      <c r="OTN395" s="1"/>
      <c r="OTO395" s="1"/>
      <c r="OTP395" s="1"/>
      <c r="OTQ395" s="1"/>
      <c r="OTR395" s="1"/>
      <c r="OTS395" s="1"/>
      <c r="OTT395" s="1"/>
      <c r="OTU395" s="1"/>
      <c r="OTV395" s="1"/>
      <c r="OTW395" s="1"/>
      <c r="OTX395" s="1"/>
      <c r="OTY395" s="1"/>
      <c r="OTZ395" s="1"/>
      <c r="OUA395" s="1"/>
      <c r="OUB395" s="1"/>
      <c r="OUC395" s="1"/>
      <c r="OUD395" s="1"/>
      <c r="OUE395" s="1"/>
      <c r="OUF395" s="1"/>
      <c r="OUG395" s="1"/>
      <c r="OUH395" s="1"/>
      <c r="OUI395" s="1"/>
      <c r="OUJ395" s="1"/>
      <c r="OUK395" s="1"/>
      <c r="OUL395" s="1"/>
      <c r="OUM395" s="1"/>
      <c r="OUN395" s="1"/>
      <c r="OUO395" s="1"/>
      <c r="OUP395" s="1"/>
      <c r="OUQ395" s="1"/>
      <c r="OUR395" s="1"/>
      <c r="OUS395" s="1"/>
      <c r="OUT395" s="1"/>
      <c r="OUU395" s="1"/>
      <c r="OUV395" s="1"/>
      <c r="OUW395" s="1"/>
      <c r="OUX395" s="1"/>
      <c r="OUY395" s="1"/>
      <c r="OUZ395" s="1"/>
      <c r="OVA395" s="1"/>
      <c r="OVB395" s="1"/>
      <c r="OVC395" s="1"/>
      <c r="OVD395" s="1"/>
      <c r="OVE395" s="1"/>
      <c r="OVF395" s="1"/>
      <c r="OVG395" s="1"/>
      <c r="OVH395" s="1"/>
      <c r="OVI395" s="1"/>
      <c r="OVJ395" s="1"/>
      <c r="OVK395" s="1"/>
      <c r="OVL395" s="1"/>
      <c r="OVM395" s="1"/>
      <c r="OVN395" s="1"/>
      <c r="OVO395" s="1"/>
      <c r="OVP395" s="1"/>
      <c r="OVQ395" s="1"/>
      <c r="OVR395" s="1"/>
      <c r="OVS395" s="1"/>
      <c r="OVT395" s="1"/>
      <c r="OVU395" s="1"/>
      <c r="OVV395" s="1"/>
      <c r="OVW395" s="1"/>
      <c r="OVX395" s="1"/>
      <c r="OVY395" s="1"/>
      <c r="OVZ395" s="1"/>
      <c r="OWA395" s="1"/>
      <c r="OWB395" s="1"/>
      <c r="OWC395" s="1"/>
      <c r="OWD395" s="1"/>
      <c r="OWE395" s="1"/>
      <c r="OWF395" s="1"/>
      <c r="OWG395" s="1"/>
      <c r="OWH395" s="1"/>
      <c r="OWI395" s="1"/>
      <c r="OWJ395" s="1"/>
      <c r="OWK395" s="1"/>
      <c r="OWL395" s="1"/>
      <c r="OWM395" s="1"/>
      <c r="OWN395" s="1"/>
      <c r="OWO395" s="1"/>
      <c r="OWP395" s="1"/>
      <c r="OWQ395" s="1"/>
      <c r="OWR395" s="1"/>
      <c r="OWS395" s="1"/>
      <c r="OWT395" s="1"/>
      <c r="OWU395" s="1"/>
      <c r="OWV395" s="1"/>
      <c r="OWW395" s="1"/>
      <c r="OWX395" s="1"/>
      <c r="OWY395" s="1"/>
      <c r="OWZ395" s="1"/>
      <c r="OXA395" s="1"/>
      <c r="OXB395" s="1"/>
      <c r="OXC395" s="1"/>
      <c r="OXD395" s="1"/>
      <c r="OXE395" s="1"/>
      <c r="OXF395" s="1"/>
      <c r="OXG395" s="1"/>
      <c r="OXH395" s="1"/>
      <c r="OXI395" s="1"/>
      <c r="OXJ395" s="1"/>
      <c r="OXK395" s="1"/>
      <c r="OXL395" s="1"/>
      <c r="OXM395" s="1"/>
      <c r="OXN395" s="1"/>
      <c r="OXO395" s="1"/>
      <c r="OXP395" s="1"/>
      <c r="OXQ395" s="1"/>
      <c r="OXR395" s="1"/>
      <c r="OXS395" s="1"/>
      <c r="OXT395" s="1"/>
      <c r="OXU395" s="1"/>
      <c r="OXV395" s="1"/>
      <c r="OXW395" s="1"/>
      <c r="OXX395" s="1"/>
      <c r="OXY395" s="1"/>
      <c r="OXZ395" s="1"/>
      <c r="OYA395" s="1"/>
      <c r="OYB395" s="1"/>
      <c r="OYC395" s="1"/>
      <c r="OYD395" s="1"/>
      <c r="OYE395" s="1"/>
      <c r="OYF395" s="1"/>
      <c r="OYG395" s="1"/>
      <c r="OYH395" s="1"/>
      <c r="OYI395" s="1"/>
      <c r="OYJ395" s="1"/>
      <c r="OYK395" s="1"/>
      <c r="OYL395" s="1"/>
      <c r="OYM395" s="1"/>
      <c r="OYN395" s="1"/>
      <c r="OYO395" s="1"/>
      <c r="OYP395" s="1"/>
      <c r="OYQ395" s="1"/>
      <c r="OYR395" s="1"/>
      <c r="OYS395" s="1"/>
      <c r="OYT395" s="1"/>
      <c r="OYU395" s="1"/>
      <c r="OYV395" s="1"/>
      <c r="OYW395" s="1"/>
      <c r="OYX395" s="1"/>
      <c r="OYY395" s="1"/>
      <c r="OYZ395" s="1"/>
      <c r="OZA395" s="1"/>
      <c r="OZB395" s="1"/>
      <c r="OZC395" s="1"/>
      <c r="OZD395" s="1"/>
      <c r="OZE395" s="1"/>
      <c r="OZF395" s="1"/>
      <c r="OZG395" s="1"/>
      <c r="OZH395" s="1"/>
      <c r="OZI395" s="1"/>
      <c r="OZJ395" s="1"/>
      <c r="OZK395" s="1"/>
      <c r="OZL395" s="1"/>
      <c r="OZM395" s="1"/>
      <c r="OZN395" s="1"/>
      <c r="OZO395" s="1"/>
      <c r="OZP395" s="1"/>
      <c r="OZQ395" s="1"/>
      <c r="OZR395" s="1"/>
      <c r="OZS395" s="1"/>
      <c r="OZT395" s="1"/>
      <c r="OZU395" s="1"/>
      <c r="OZV395" s="1"/>
      <c r="OZW395" s="1"/>
      <c r="OZX395" s="1"/>
      <c r="OZY395" s="1"/>
      <c r="OZZ395" s="1"/>
      <c r="PAA395" s="1"/>
      <c r="PAB395" s="1"/>
      <c r="PAC395" s="1"/>
      <c r="PAD395" s="1"/>
      <c r="PAE395" s="1"/>
      <c r="PAF395" s="1"/>
      <c r="PAG395" s="1"/>
      <c r="PAH395" s="1"/>
      <c r="PAI395" s="1"/>
      <c r="PAJ395" s="1"/>
      <c r="PAK395" s="1"/>
      <c r="PAL395" s="1"/>
      <c r="PAM395" s="1"/>
      <c r="PAN395" s="1"/>
      <c r="PAO395" s="1"/>
      <c r="PAP395" s="1"/>
      <c r="PAQ395" s="1"/>
      <c r="PAR395" s="1"/>
      <c r="PAS395" s="1"/>
      <c r="PAT395" s="1"/>
      <c r="PAU395" s="1"/>
      <c r="PAV395" s="1"/>
      <c r="PAW395" s="1"/>
      <c r="PAX395" s="1"/>
      <c r="PAY395" s="1"/>
      <c r="PAZ395" s="1"/>
      <c r="PBA395" s="1"/>
      <c r="PBB395" s="1"/>
      <c r="PBC395" s="1"/>
      <c r="PBD395" s="1"/>
      <c r="PBE395" s="1"/>
      <c r="PBF395" s="1"/>
      <c r="PBG395" s="1"/>
      <c r="PBH395" s="1"/>
      <c r="PBI395" s="1"/>
      <c r="PBJ395" s="1"/>
      <c r="PBK395" s="1"/>
      <c r="PBL395" s="1"/>
      <c r="PBM395" s="1"/>
      <c r="PBN395" s="1"/>
      <c r="PBO395" s="1"/>
      <c r="PBP395" s="1"/>
      <c r="PBQ395" s="1"/>
      <c r="PBR395" s="1"/>
      <c r="PBS395" s="1"/>
      <c r="PBT395" s="1"/>
      <c r="PBU395" s="1"/>
      <c r="PBV395" s="1"/>
      <c r="PBW395" s="1"/>
      <c r="PBX395" s="1"/>
      <c r="PBY395" s="1"/>
      <c r="PBZ395" s="1"/>
      <c r="PCA395" s="1"/>
      <c r="PCB395" s="1"/>
      <c r="PCC395" s="1"/>
      <c r="PCD395" s="1"/>
      <c r="PCE395" s="1"/>
      <c r="PCF395" s="1"/>
      <c r="PCG395" s="1"/>
      <c r="PCH395" s="1"/>
      <c r="PCI395" s="1"/>
      <c r="PCJ395" s="1"/>
      <c r="PCK395" s="1"/>
      <c r="PCL395" s="1"/>
      <c r="PCM395" s="1"/>
      <c r="PCN395" s="1"/>
      <c r="PCO395" s="1"/>
      <c r="PCP395" s="1"/>
      <c r="PCQ395" s="1"/>
      <c r="PCR395" s="1"/>
      <c r="PCS395" s="1"/>
      <c r="PCT395" s="1"/>
      <c r="PCU395" s="1"/>
      <c r="PCV395" s="1"/>
      <c r="PCW395" s="1"/>
      <c r="PCX395" s="1"/>
      <c r="PCY395" s="1"/>
      <c r="PCZ395" s="1"/>
      <c r="PDA395" s="1"/>
      <c r="PDB395" s="1"/>
      <c r="PDC395" s="1"/>
      <c r="PDD395" s="1"/>
      <c r="PDE395" s="1"/>
      <c r="PDF395" s="1"/>
      <c r="PDG395" s="1"/>
      <c r="PDH395" s="1"/>
      <c r="PDI395" s="1"/>
      <c r="PDJ395" s="1"/>
      <c r="PDK395" s="1"/>
      <c r="PDL395" s="1"/>
      <c r="PDM395" s="1"/>
      <c r="PDN395" s="1"/>
      <c r="PDO395" s="1"/>
      <c r="PDP395" s="1"/>
      <c r="PDQ395" s="1"/>
      <c r="PDR395" s="1"/>
      <c r="PDS395" s="1"/>
      <c r="PDT395" s="1"/>
      <c r="PDU395" s="1"/>
      <c r="PDV395" s="1"/>
      <c r="PDW395" s="1"/>
      <c r="PDX395" s="1"/>
      <c r="PDY395" s="1"/>
      <c r="PDZ395" s="1"/>
      <c r="PEA395" s="1"/>
      <c r="PEB395" s="1"/>
      <c r="PEC395" s="1"/>
      <c r="PED395" s="1"/>
      <c r="PEE395" s="1"/>
      <c r="PEF395" s="1"/>
      <c r="PEG395" s="1"/>
      <c r="PEH395" s="1"/>
      <c r="PEI395" s="1"/>
      <c r="PEJ395" s="1"/>
      <c r="PEK395" s="1"/>
      <c r="PEL395" s="1"/>
      <c r="PEM395" s="1"/>
      <c r="PEN395" s="1"/>
      <c r="PEO395" s="1"/>
      <c r="PEP395" s="1"/>
      <c r="PEQ395" s="1"/>
      <c r="PER395" s="1"/>
      <c r="PES395" s="1"/>
      <c r="PET395" s="1"/>
      <c r="PEU395" s="1"/>
      <c r="PEV395" s="1"/>
      <c r="PEW395" s="1"/>
      <c r="PEX395" s="1"/>
      <c r="PEY395" s="1"/>
      <c r="PEZ395" s="1"/>
      <c r="PFA395" s="1"/>
      <c r="PFB395" s="1"/>
      <c r="PFC395" s="1"/>
      <c r="PFD395" s="1"/>
      <c r="PFE395" s="1"/>
      <c r="PFF395" s="1"/>
      <c r="PFG395" s="1"/>
      <c r="PFH395" s="1"/>
      <c r="PFI395" s="1"/>
      <c r="PFJ395" s="1"/>
      <c r="PFK395" s="1"/>
      <c r="PFL395" s="1"/>
      <c r="PFM395" s="1"/>
      <c r="PFN395" s="1"/>
      <c r="PFO395" s="1"/>
      <c r="PFP395" s="1"/>
      <c r="PFQ395" s="1"/>
      <c r="PFR395" s="1"/>
      <c r="PFS395" s="1"/>
      <c r="PFT395" s="1"/>
      <c r="PFU395" s="1"/>
      <c r="PFV395" s="1"/>
      <c r="PFW395" s="1"/>
      <c r="PFX395" s="1"/>
      <c r="PFY395" s="1"/>
      <c r="PFZ395" s="1"/>
      <c r="PGA395" s="1"/>
      <c r="PGB395" s="1"/>
      <c r="PGC395" s="1"/>
      <c r="PGD395" s="1"/>
      <c r="PGE395" s="1"/>
      <c r="PGF395" s="1"/>
      <c r="PGG395" s="1"/>
      <c r="PGH395" s="1"/>
      <c r="PGI395" s="1"/>
      <c r="PGJ395" s="1"/>
      <c r="PGK395" s="1"/>
      <c r="PGL395" s="1"/>
      <c r="PGM395" s="1"/>
      <c r="PGN395" s="1"/>
      <c r="PGO395" s="1"/>
      <c r="PGP395" s="1"/>
      <c r="PGQ395" s="1"/>
      <c r="PGR395" s="1"/>
      <c r="PGS395" s="1"/>
      <c r="PGT395" s="1"/>
      <c r="PGU395" s="1"/>
      <c r="PGV395" s="1"/>
      <c r="PGW395" s="1"/>
      <c r="PGX395" s="1"/>
      <c r="PGY395" s="1"/>
      <c r="PGZ395" s="1"/>
      <c r="PHA395" s="1"/>
      <c r="PHB395" s="1"/>
      <c r="PHC395" s="1"/>
      <c r="PHD395" s="1"/>
      <c r="PHE395" s="1"/>
      <c r="PHF395" s="1"/>
      <c r="PHG395" s="1"/>
      <c r="PHH395" s="1"/>
      <c r="PHI395" s="1"/>
      <c r="PHJ395" s="1"/>
      <c r="PHK395" s="1"/>
      <c r="PHL395" s="1"/>
      <c r="PHM395" s="1"/>
      <c r="PHN395" s="1"/>
      <c r="PHO395" s="1"/>
      <c r="PHP395" s="1"/>
      <c r="PHQ395" s="1"/>
      <c r="PHR395" s="1"/>
      <c r="PHS395" s="1"/>
      <c r="PHT395" s="1"/>
      <c r="PHU395" s="1"/>
      <c r="PHV395" s="1"/>
      <c r="PHW395" s="1"/>
      <c r="PHX395" s="1"/>
      <c r="PHY395" s="1"/>
      <c r="PHZ395" s="1"/>
      <c r="PIA395" s="1"/>
      <c r="PIB395" s="1"/>
      <c r="PIC395" s="1"/>
      <c r="PID395" s="1"/>
      <c r="PIE395" s="1"/>
      <c r="PIF395" s="1"/>
      <c r="PIG395" s="1"/>
      <c r="PIH395" s="1"/>
      <c r="PII395" s="1"/>
      <c r="PIJ395" s="1"/>
      <c r="PIK395" s="1"/>
      <c r="PIL395" s="1"/>
      <c r="PIM395" s="1"/>
      <c r="PIN395" s="1"/>
      <c r="PIO395" s="1"/>
      <c r="PIP395" s="1"/>
      <c r="PIQ395" s="1"/>
      <c r="PIR395" s="1"/>
      <c r="PIS395" s="1"/>
      <c r="PIT395" s="1"/>
      <c r="PIU395" s="1"/>
      <c r="PIV395" s="1"/>
      <c r="PIW395" s="1"/>
      <c r="PIX395" s="1"/>
      <c r="PIY395" s="1"/>
      <c r="PIZ395" s="1"/>
      <c r="PJA395" s="1"/>
      <c r="PJB395" s="1"/>
      <c r="PJC395" s="1"/>
      <c r="PJD395" s="1"/>
      <c r="PJE395" s="1"/>
      <c r="PJF395" s="1"/>
      <c r="PJG395" s="1"/>
      <c r="PJH395" s="1"/>
      <c r="PJI395" s="1"/>
      <c r="PJJ395" s="1"/>
      <c r="PJK395" s="1"/>
      <c r="PJL395" s="1"/>
      <c r="PJM395" s="1"/>
      <c r="PJN395" s="1"/>
      <c r="PJO395" s="1"/>
      <c r="PJP395" s="1"/>
      <c r="PJQ395" s="1"/>
      <c r="PJR395" s="1"/>
      <c r="PJS395" s="1"/>
      <c r="PJT395" s="1"/>
      <c r="PJU395" s="1"/>
      <c r="PJV395" s="1"/>
      <c r="PJW395" s="1"/>
      <c r="PJX395" s="1"/>
      <c r="PJY395" s="1"/>
      <c r="PJZ395" s="1"/>
      <c r="PKA395" s="1"/>
      <c r="PKB395" s="1"/>
      <c r="PKC395" s="1"/>
      <c r="PKD395" s="1"/>
      <c r="PKE395" s="1"/>
      <c r="PKF395" s="1"/>
      <c r="PKG395" s="1"/>
      <c r="PKH395" s="1"/>
      <c r="PKI395" s="1"/>
      <c r="PKJ395" s="1"/>
      <c r="PKK395" s="1"/>
      <c r="PKL395" s="1"/>
      <c r="PKM395" s="1"/>
      <c r="PKN395" s="1"/>
      <c r="PKO395" s="1"/>
      <c r="PKP395" s="1"/>
      <c r="PKQ395" s="1"/>
      <c r="PKR395" s="1"/>
      <c r="PKS395" s="1"/>
      <c r="PKT395" s="1"/>
      <c r="PKU395" s="1"/>
      <c r="PKV395" s="1"/>
      <c r="PKW395" s="1"/>
      <c r="PKX395" s="1"/>
      <c r="PKY395" s="1"/>
      <c r="PKZ395" s="1"/>
      <c r="PLA395" s="1"/>
      <c r="PLB395" s="1"/>
      <c r="PLC395" s="1"/>
      <c r="PLD395" s="1"/>
      <c r="PLE395" s="1"/>
      <c r="PLF395" s="1"/>
      <c r="PLG395" s="1"/>
      <c r="PLH395" s="1"/>
      <c r="PLI395" s="1"/>
      <c r="PLJ395" s="1"/>
      <c r="PLK395" s="1"/>
      <c r="PLL395" s="1"/>
      <c r="PLM395" s="1"/>
      <c r="PLN395" s="1"/>
      <c r="PLO395" s="1"/>
      <c r="PLP395" s="1"/>
      <c r="PLQ395" s="1"/>
      <c r="PLR395" s="1"/>
      <c r="PLS395" s="1"/>
      <c r="PLT395" s="1"/>
      <c r="PLU395" s="1"/>
      <c r="PLV395" s="1"/>
      <c r="PLW395" s="1"/>
      <c r="PLX395" s="1"/>
      <c r="PLY395" s="1"/>
      <c r="PLZ395" s="1"/>
      <c r="PMA395" s="1"/>
      <c r="PMB395" s="1"/>
      <c r="PMC395" s="1"/>
      <c r="PMD395" s="1"/>
      <c r="PME395" s="1"/>
      <c r="PMF395" s="1"/>
      <c r="PMG395" s="1"/>
      <c r="PMH395" s="1"/>
      <c r="PMI395" s="1"/>
      <c r="PMJ395" s="1"/>
      <c r="PMK395" s="1"/>
      <c r="PML395" s="1"/>
      <c r="PMM395" s="1"/>
      <c r="PMN395" s="1"/>
      <c r="PMO395" s="1"/>
      <c r="PMP395" s="1"/>
      <c r="PMQ395" s="1"/>
      <c r="PMR395" s="1"/>
      <c r="PMS395" s="1"/>
      <c r="PMT395" s="1"/>
      <c r="PMU395" s="1"/>
      <c r="PMV395" s="1"/>
      <c r="PMW395" s="1"/>
      <c r="PMX395" s="1"/>
      <c r="PMY395" s="1"/>
      <c r="PMZ395" s="1"/>
      <c r="PNA395" s="1"/>
      <c r="PNB395" s="1"/>
      <c r="PNC395" s="1"/>
      <c r="PND395" s="1"/>
      <c r="PNE395" s="1"/>
      <c r="PNF395" s="1"/>
      <c r="PNG395" s="1"/>
      <c r="PNH395" s="1"/>
      <c r="PNI395" s="1"/>
      <c r="PNJ395" s="1"/>
      <c r="PNK395" s="1"/>
      <c r="PNL395" s="1"/>
      <c r="PNM395" s="1"/>
      <c r="PNN395" s="1"/>
      <c r="PNO395" s="1"/>
      <c r="PNP395" s="1"/>
      <c r="PNQ395" s="1"/>
      <c r="PNR395" s="1"/>
      <c r="PNS395" s="1"/>
      <c r="PNT395" s="1"/>
      <c r="PNU395" s="1"/>
      <c r="PNV395" s="1"/>
      <c r="PNW395" s="1"/>
      <c r="PNX395" s="1"/>
      <c r="PNY395" s="1"/>
      <c r="PNZ395" s="1"/>
      <c r="POA395" s="1"/>
      <c r="POB395" s="1"/>
      <c r="POC395" s="1"/>
      <c r="POD395" s="1"/>
      <c r="POE395" s="1"/>
      <c r="POF395" s="1"/>
      <c r="POG395" s="1"/>
      <c r="POH395" s="1"/>
      <c r="POI395" s="1"/>
      <c r="POJ395" s="1"/>
      <c r="POK395" s="1"/>
      <c r="POL395" s="1"/>
      <c r="POM395" s="1"/>
      <c r="PON395" s="1"/>
      <c r="POO395" s="1"/>
      <c r="POP395" s="1"/>
      <c r="POQ395" s="1"/>
      <c r="POR395" s="1"/>
      <c r="POS395" s="1"/>
      <c r="POT395" s="1"/>
      <c r="POU395" s="1"/>
      <c r="POV395" s="1"/>
      <c r="POW395" s="1"/>
      <c r="POX395" s="1"/>
      <c r="POY395" s="1"/>
      <c r="POZ395" s="1"/>
      <c r="PPA395" s="1"/>
      <c r="PPB395" s="1"/>
      <c r="PPC395" s="1"/>
      <c r="PPD395" s="1"/>
      <c r="PPE395" s="1"/>
      <c r="PPF395" s="1"/>
      <c r="PPG395" s="1"/>
      <c r="PPH395" s="1"/>
      <c r="PPI395" s="1"/>
      <c r="PPJ395" s="1"/>
      <c r="PPK395" s="1"/>
      <c r="PPL395" s="1"/>
      <c r="PPM395" s="1"/>
      <c r="PPN395" s="1"/>
      <c r="PPO395" s="1"/>
      <c r="PPP395" s="1"/>
      <c r="PPQ395" s="1"/>
      <c r="PPR395" s="1"/>
      <c r="PPS395" s="1"/>
      <c r="PPT395" s="1"/>
      <c r="PPU395" s="1"/>
      <c r="PPV395" s="1"/>
      <c r="PPW395" s="1"/>
      <c r="PPX395" s="1"/>
      <c r="PPY395" s="1"/>
      <c r="PPZ395" s="1"/>
      <c r="PQA395" s="1"/>
      <c r="PQB395" s="1"/>
      <c r="PQC395" s="1"/>
      <c r="PQD395" s="1"/>
      <c r="PQE395" s="1"/>
      <c r="PQF395" s="1"/>
      <c r="PQG395" s="1"/>
      <c r="PQH395" s="1"/>
      <c r="PQI395" s="1"/>
      <c r="PQJ395" s="1"/>
      <c r="PQK395" s="1"/>
      <c r="PQL395" s="1"/>
      <c r="PQM395" s="1"/>
      <c r="PQN395" s="1"/>
      <c r="PQO395" s="1"/>
      <c r="PQP395" s="1"/>
      <c r="PQQ395" s="1"/>
      <c r="PQR395" s="1"/>
      <c r="PQS395" s="1"/>
      <c r="PQT395" s="1"/>
      <c r="PQU395" s="1"/>
      <c r="PQV395" s="1"/>
      <c r="PQW395" s="1"/>
      <c r="PQX395" s="1"/>
      <c r="PQY395" s="1"/>
      <c r="PQZ395" s="1"/>
      <c r="PRA395" s="1"/>
      <c r="PRB395" s="1"/>
      <c r="PRC395" s="1"/>
      <c r="PRD395" s="1"/>
      <c r="PRE395" s="1"/>
      <c r="PRF395" s="1"/>
      <c r="PRG395" s="1"/>
      <c r="PRH395" s="1"/>
      <c r="PRI395" s="1"/>
      <c r="PRJ395" s="1"/>
      <c r="PRK395" s="1"/>
      <c r="PRL395" s="1"/>
      <c r="PRM395" s="1"/>
      <c r="PRN395" s="1"/>
      <c r="PRO395" s="1"/>
      <c r="PRP395" s="1"/>
      <c r="PRQ395" s="1"/>
      <c r="PRR395" s="1"/>
      <c r="PRS395" s="1"/>
      <c r="PRT395" s="1"/>
      <c r="PRU395" s="1"/>
      <c r="PRV395" s="1"/>
      <c r="PRW395" s="1"/>
      <c r="PRX395" s="1"/>
      <c r="PRY395" s="1"/>
      <c r="PRZ395" s="1"/>
      <c r="PSA395" s="1"/>
      <c r="PSB395" s="1"/>
      <c r="PSC395" s="1"/>
      <c r="PSD395" s="1"/>
      <c r="PSE395" s="1"/>
      <c r="PSF395" s="1"/>
      <c r="PSG395" s="1"/>
      <c r="PSH395" s="1"/>
      <c r="PSI395" s="1"/>
      <c r="PSJ395" s="1"/>
      <c r="PSK395" s="1"/>
      <c r="PSL395" s="1"/>
      <c r="PSM395" s="1"/>
      <c r="PSN395" s="1"/>
      <c r="PSO395" s="1"/>
      <c r="PSP395" s="1"/>
      <c r="PSQ395" s="1"/>
      <c r="PSR395" s="1"/>
      <c r="PSS395" s="1"/>
      <c r="PST395" s="1"/>
      <c r="PSU395" s="1"/>
      <c r="PSV395" s="1"/>
      <c r="PSW395" s="1"/>
      <c r="PSX395" s="1"/>
      <c r="PSY395" s="1"/>
      <c r="PSZ395" s="1"/>
      <c r="PTA395" s="1"/>
      <c r="PTB395" s="1"/>
      <c r="PTC395" s="1"/>
      <c r="PTD395" s="1"/>
      <c r="PTE395" s="1"/>
      <c r="PTF395" s="1"/>
      <c r="PTG395" s="1"/>
      <c r="PTH395" s="1"/>
      <c r="PTI395" s="1"/>
      <c r="PTJ395" s="1"/>
      <c r="PTK395" s="1"/>
      <c r="PTL395" s="1"/>
      <c r="PTM395" s="1"/>
      <c r="PTN395" s="1"/>
      <c r="PTO395" s="1"/>
      <c r="PTP395" s="1"/>
      <c r="PTQ395" s="1"/>
      <c r="PTR395" s="1"/>
      <c r="PTS395" s="1"/>
      <c r="PTT395" s="1"/>
      <c r="PTU395" s="1"/>
      <c r="PTV395" s="1"/>
      <c r="PTW395" s="1"/>
      <c r="PTX395" s="1"/>
      <c r="PTY395" s="1"/>
      <c r="PTZ395" s="1"/>
      <c r="PUA395" s="1"/>
      <c r="PUB395" s="1"/>
      <c r="PUC395" s="1"/>
      <c r="PUD395" s="1"/>
      <c r="PUE395" s="1"/>
      <c r="PUF395" s="1"/>
      <c r="PUG395" s="1"/>
      <c r="PUH395" s="1"/>
      <c r="PUI395" s="1"/>
      <c r="PUJ395" s="1"/>
      <c r="PUK395" s="1"/>
      <c r="PUL395" s="1"/>
      <c r="PUM395" s="1"/>
      <c r="PUN395" s="1"/>
      <c r="PUO395" s="1"/>
      <c r="PUP395" s="1"/>
      <c r="PUQ395" s="1"/>
      <c r="PUR395" s="1"/>
      <c r="PUS395" s="1"/>
      <c r="PUT395" s="1"/>
      <c r="PUU395" s="1"/>
      <c r="PUV395" s="1"/>
      <c r="PUW395" s="1"/>
      <c r="PUX395" s="1"/>
      <c r="PUY395" s="1"/>
      <c r="PUZ395" s="1"/>
      <c r="PVA395" s="1"/>
      <c r="PVB395" s="1"/>
      <c r="PVC395" s="1"/>
      <c r="PVD395" s="1"/>
      <c r="PVE395" s="1"/>
      <c r="PVF395" s="1"/>
      <c r="PVG395" s="1"/>
      <c r="PVH395" s="1"/>
      <c r="PVI395" s="1"/>
      <c r="PVJ395" s="1"/>
      <c r="PVK395" s="1"/>
      <c r="PVL395" s="1"/>
      <c r="PVM395" s="1"/>
      <c r="PVN395" s="1"/>
      <c r="PVO395" s="1"/>
      <c r="PVP395" s="1"/>
      <c r="PVQ395" s="1"/>
      <c r="PVR395" s="1"/>
      <c r="PVS395" s="1"/>
      <c r="PVT395" s="1"/>
      <c r="PVU395" s="1"/>
      <c r="PVV395" s="1"/>
      <c r="PVW395" s="1"/>
      <c r="PVX395" s="1"/>
      <c r="PVY395" s="1"/>
      <c r="PVZ395" s="1"/>
      <c r="PWA395" s="1"/>
      <c r="PWB395" s="1"/>
      <c r="PWC395" s="1"/>
      <c r="PWD395" s="1"/>
      <c r="PWE395" s="1"/>
      <c r="PWF395" s="1"/>
      <c r="PWG395" s="1"/>
      <c r="PWH395" s="1"/>
      <c r="PWI395" s="1"/>
      <c r="PWJ395" s="1"/>
      <c r="PWK395" s="1"/>
      <c r="PWL395" s="1"/>
      <c r="PWM395" s="1"/>
      <c r="PWN395" s="1"/>
      <c r="PWO395" s="1"/>
      <c r="PWP395" s="1"/>
      <c r="PWQ395" s="1"/>
      <c r="PWR395" s="1"/>
      <c r="PWS395" s="1"/>
      <c r="PWT395" s="1"/>
      <c r="PWU395" s="1"/>
      <c r="PWV395" s="1"/>
      <c r="PWW395" s="1"/>
      <c r="PWX395" s="1"/>
      <c r="PWY395" s="1"/>
      <c r="PWZ395" s="1"/>
      <c r="PXA395" s="1"/>
      <c r="PXB395" s="1"/>
      <c r="PXC395" s="1"/>
      <c r="PXD395" s="1"/>
      <c r="PXE395" s="1"/>
      <c r="PXF395" s="1"/>
      <c r="PXG395" s="1"/>
      <c r="PXH395" s="1"/>
      <c r="PXI395" s="1"/>
      <c r="PXJ395" s="1"/>
      <c r="PXK395" s="1"/>
      <c r="PXL395" s="1"/>
      <c r="PXM395" s="1"/>
      <c r="PXN395" s="1"/>
      <c r="PXO395" s="1"/>
      <c r="PXP395" s="1"/>
      <c r="PXQ395" s="1"/>
      <c r="PXR395" s="1"/>
      <c r="PXS395" s="1"/>
      <c r="PXT395" s="1"/>
      <c r="PXU395" s="1"/>
      <c r="PXV395" s="1"/>
      <c r="PXW395" s="1"/>
      <c r="PXX395" s="1"/>
      <c r="PXY395" s="1"/>
      <c r="PXZ395" s="1"/>
      <c r="PYA395" s="1"/>
      <c r="PYB395" s="1"/>
      <c r="PYC395" s="1"/>
      <c r="PYD395" s="1"/>
      <c r="PYE395" s="1"/>
      <c r="PYF395" s="1"/>
      <c r="PYG395" s="1"/>
      <c r="PYH395" s="1"/>
      <c r="PYI395" s="1"/>
      <c r="PYJ395" s="1"/>
      <c r="PYK395" s="1"/>
      <c r="PYL395" s="1"/>
      <c r="PYM395" s="1"/>
      <c r="PYN395" s="1"/>
      <c r="PYO395" s="1"/>
      <c r="PYP395" s="1"/>
      <c r="PYQ395" s="1"/>
      <c r="PYR395" s="1"/>
      <c r="PYS395" s="1"/>
      <c r="PYT395" s="1"/>
      <c r="PYU395" s="1"/>
      <c r="PYV395" s="1"/>
      <c r="PYW395" s="1"/>
      <c r="PYX395" s="1"/>
      <c r="PYY395" s="1"/>
      <c r="PYZ395" s="1"/>
      <c r="PZA395" s="1"/>
      <c r="PZB395" s="1"/>
      <c r="PZC395" s="1"/>
      <c r="PZD395" s="1"/>
      <c r="PZE395" s="1"/>
      <c r="PZF395" s="1"/>
      <c r="PZG395" s="1"/>
      <c r="PZH395" s="1"/>
      <c r="PZI395" s="1"/>
      <c r="PZJ395" s="1"/>
      <c r="PZK395" s="1"/>
      <c r="PZL395" s="1"/>
      <c r="PZM395" s="1"/>
      <c r="PZN395" s="1"/>
      <c r="PZO395" s="1"/>
      <c r="PZP395" s="1"/>
      <c r="PZQ395" s="1"/>
      <c r="PZR395" s="1"/>
      <c r="PZS395" s="1"/>
      <c r="PZT395" s="1"/>
      <c r="PZU395" s="1"/>
      <c r="PZV395" s="1"/>
      <c r="PZW395" s="1"/>
      <c r="PZX395" s="1"/>
      <c r="PZY395" s="1"/>
      <c r="PZZ395" s="1"/>
      <c r="QAA395" s="1"/>
      <c r="QAB395" s="1"/>
      <c r="QAC395" s="1"/>
      <c r="QAD395" s="1"/>
      <c r="QAE395" s="1"/>
      <c r="QAF395" s="1"/>
      <c r="QAG395" s="1"/>
      <c r="QAH395" s="1"/>
      <c r="QAI395" s="1"/>
      <c r="QAJ395" s="1"/>
      <c r="QAK395" s="1"/>
      <c r="QAL395" s="1"/>
      <c r="QAM395" s="1"/>
      <c r="QAN395" s="1"/>
      <c r="QAO395" s="1"/>
      <c r="QAP395" s="1"/>
      <c r="QAQ395" s="1"/>
      <c r="QAR395" s="1"/>
      <c r="QAS395" s="1"/>
      <c r="QAT395" s="1"/>
      <c r="QAU395" s="1"/>
      <c r="QAV395" s="1"/>
      <c r="QAW395" s="1"/>
      <c r="QAX395" s="1"/>
      <c r="QAY395" s="1"/>
      <c r="QAZ395" s="1"/>
      <c r="QBA395" s="1"/>
      <c r="QBB395" s="1"/>
      <c r="QBC395" s="1"/>
      <c r="QBD395" s="1"/>
      <c r="QBE395" s="1"/>
      <c r="QBF395" s="1"/>
      <c r="QBG395" s="1"/>
      <c r="QBH395" s="1"/>
      <c r="QBI395" s="1"/>
      <c r="QBJ395" s="1"/>
      <c r="QBK395" s="1"/>
      <c r="QBL395" s="1"/>
      <c r="QBM395" s="1"/>
      <c r="QBN395" s="1"/>
      <c r="QBO395" s="1"/>
      <c r="QBP395" s="1"/>
      <c r="QBQ395" s="1"/>
      <c r="QBR395" s="1"/>
      <c r="QBS395" s="1"/>
      <c r="QBT395" s="1"/>
      <c r="QBU395" s="1"/>
      <c r="QBV395" s="1"/>
      <c r="QBW395" s="1"/>
      <c r="QBX395" s="1"/>
      <c r="QBY395" s="1"/>
      <c r="QBZ395" s="1"/>
      <c r="QCA395" s="1"/>
      <c r="QCB395" s="1"/>
      <c r="QCC395" s="1"/>
      <c r="QCD395" s="1"/>
      <c r="QCE395" s="1"/>
      <c r="QCF395" s="1"/>
      <c r="QCG395" s="1"/>
      <c r="QCH395" s="1"/>
      <c r="QCI395" s="1"/>
      <c r="QCJ395" s="1"/>
      <c r="QCK395" s="1"/>
      <c r="QCL395" s="1"/>
      <c r="QCM395" s="1"/>
      <c r="QCN395" s="1"/>
      <c r="QCO395" s="1"/>
      <c r="QCP395" s="1"/>
      <c r="QCQ395" s="1"/>
      <c r="QCR395" s="1"/>
      <c r="QCS395" s="1"/>
      <c r="QCT395" s="1"/>
      <c r="QCU395" s="1"/>
      <c r="QCV395" s="1"/>
      <c r="QCW395" s="1"/>
      <c r="QCX395" s="1"/>
      <c r="QCY395" s="1"/>
      <c r="QCZ395" s="1"/>
      <c r="QDA395" s="1"/>
      <c r="QDB395" s="1"/>
      <c r="QDC395" s="1"/>
      <c r="QDD395" s="1"/>
      <c r="QDE395" s="1"/>
      <c r="QDF395" s="1"/>
      <c r="QDG395" s="1"/>
      <c r="QDH395" s="1"/>
      <c r="QDI395" s="1"/>
      <c r="QDJ395" s="1"/>
      <c r="QDK395" s="1"/>
      <c r="QDL395" s="1"/>
      <c r="QDM395" s="1"/>
      <c r="QDN395" s="1"/>
      <c r="QDO395" s="1"/>
      <c r="QDP395" s="1"/>
      <c r="QDQ395" s="1"/>
      <c r="QDR395" s="1"/>
      <c r="QDS395" s="1"/>
      <c r="QDT395" s="1"/>
      <c r="QDU395" s="1"/>
      <c r="QDV395" s="1"/>
      <c r="QDW395" s="1"/>
      <c r="QDX395" s="1"/>
      <c r="QDY395" s="1"/>
      <c r="QDZ395" s="1"/>
      <c r="QEA395" s="1"/>
      <c r="QEB395" s="1"/>
      <c r="QEC395" s="1"/>
      <c r="QED395" s="1"/>
      <c r="QEE395" s="1"/>
      <c r="QEF395" s="1"/>
      <c r="QEG395" s="1"/>
      <c r="QEH395" s="1"/>
      <c r="QEI395" s="1"/>
      <c r="QEJ395" s="1"/>
      <c r="QEK395" s="1"/>
      <c r="QEL395" s="1"/>
      <c r="QEM395" s="1"/>
      <c r="QEN395" s="1"/>
      <c r="QEO395" s="1"/>
      <c r="QEP395" s="1"/>
      <c r="QEQ395" s="1"/>
      <c r="QER395" s="1"/>
      <c r="QES395" s="1"/>
      <c r="QET395" s="1"/>
      <c r="QEU395" s="1"/>
      <c r="QEV395" s="1"/>
      <c r="QEW395" s="1"/>
      <c r="QEX395" s="1"/>
      <c r="QEY395" s="1"/>
      <c r="QEZ395" s="1"/>
      <c r="QFA395" s="1"/>
      <c r="QFB395" s="1"/>
      <c r="QFC395" s="1"/>
      <c r="QFD395" s="1"/>
      <c r="QFE395" s="1"/>
      <c r="QFF395" s="1"/>
      <c r="QFG395" s="1"/>
      <c r="QFH395" s="1"/>
      <c r="QFI395" s="1"/>
      <c r="QFJ395" s="1"/>
      <c r="QFK395" s="1"/>
      <c r="QFL395" s="1"/>
      <c r="QFM395" s="1"/>
      <c r="QFN395" s="1"/>
      <c r="QFO395" s="1"/>
      <c r="QFP395" s="1"/>
      <c r="QFQ395" s="1"/>
      <c r="QFR395" s="1"/>
      <c r="QFS395" s="1"/>
      <c r="QFT395" s="1"/>
      <c r="QFU395" s="1"/>
      <c r="QFV395" s="1"/>
      <c r="QFW395" s="1"/>
      <c r="QFX395" s="1"/>
      <c r="QFY395" s="1"/>
      <c r="QFZ395" s="1"/>
      <c r="QGA395" s="1"/>
      <c r="QGB395" s="1"/>
      <c r="QGC395" s="1"/>
      <c r="QGD395" s="1"/>
      <c r="QGE395" s="1"/>
      <c r="QGF395" s="1"/>
      <c r="QGG395" s="1"/>
      <c r="QGH395" s="1"/>
      <c r="QGI395" s="1"/>
      <c r="QGJ395" s="1"/>
      <c r="QGK395" s="1"/>
      <c r="QGL395" s="1"/>
      <c r="QGM395" s="1"/>
      <c r="QGN395" s="1"/>
      <c r="QGO395" s="1"/>
      <c r="QGP395" s="1"/>
      <c r="QGQ395" s="1"/>
      <c r="QGR395" s="1"/>
      <c r="QGS395" s="1"/>
      <c r="QGT395" s="1"/>
      <c r="QGU395" s="1"/>
      <c r="QGV395" s="1"/>
      <c r="QGW395" s="1"/>
      <c r="QGX395" s="1"/>
      <c r="QGY395" s="1"/>
      <c r="QGZ395" s="1"/>
      <c r="QHA395" s="1"/>
      <c r="QHB395" s="1"/>
      <c r="QHC395" s="1"/>
      <c r="QHD395" s="1"/>
      <c r="QHE395" s="1"/>
      <c r="QHF395" s="1"/>
      <c r="QHG395" s="1"/>
      <c r="QHH395" s="1"/>
      <c r="QHI395" s="1"/>
      <c r="QHJ395" s="1"/>
      <c r="QHK395" s="1"/>
      <c r="QHL395" s="1"/>
      <c r="QHM395" s="1"/>
      <c r="QHN395" s="1"/>
      <c r="QHO395" s="1"/>
      <c r="QHP395" s="1"/>
      <c r="QHQ395" s="1"/>
      <c r="QHR395" s="1"/>
      <c r="QHS395" s="1"/>
      <c r="QHT395" s="1"/>
      <c r="QHU395" s="1"/>
      <c r="QHV395" s="1"/>
      <c r="QHW395" s="1"/>
      <c r="QHX395" s="1"/>
      <c r="QHY395" s="1"/>
      <c r="QHZ395" s="1"/>
      <c r="QIA395" s="1"/>
      <c r="QIB395" s="1"/>
      <c r="QIC395" s="1"/>
      <c r="QID395" s="1"/>
      <c r="QIE395" s="1"/>
      <c r="QIF395" s="1"/>
      <c r="QIG395" s="1"/>
      <c r="QIH395" s="1"/>
      <c r="QII395" s="1"/>
      <c r="QIJ395" s="1"/>
      <c r="QIK395" s="1"/>
      <c r="QIL395" s="1"/>
      <c r="QIM395" s="1"/>
      <c r="QIN395" s="1"/>
      <c r="QIO395" s="1"/>
      <c r="QIP395" s="1"/>
      <c r="QIQ395" s="1"/>
      <c r="QIR395" s="1"/>
      <c r="QIS395" s="1"/>
      <c r="QIT395" s="1"/>
      <c r="QIU395" s="1"/>
      <c r="QIV395" s="1"/>
      <c r="QIW395" s="1"/>
      <c r="QIX395" s="1"/>
      <c r="QIY395" s="1"/>
      <c r="QIZ395" s="1"/>
      <c r="QJA395" s="1"/>
      <c r="QJB395" s="1"/>
      <c r="QJC395" s="1"/>
      <c r="QJD395" s="1"/>
      <c r="QJE395" s="1"/>
      <c r="QJF395" s="1"/>
      <c r="QJG395" s="1"/>
      <c r="QJH395" s="1"/>
      <c r="QJI395" s="1"/>
      <c r="QJJ395" s="1"/>
      <c r="QJK395" s="1"/>
      <c r="QJL395" s="1"/>
      <c r="QJM395" s="1"/>
      <c r="QJN395" s="1"/>
      <c r="QJO395" s="1"/>
      <c r="QJP395" s="1"/>
      <c r="QJQ395" s="1"/>
      <c r="QJR395" s="1"/>
      <c r="QJS395" s="1"/>
      <c r="QJT395" s="1"/>
      <c r="QJU395" s="1"/>
      <c r="QJV395" s="1"/>
      <c r="QJW395" s="1"/>
      <c r="QJX395" s="1"/>
      <c r="QJY395" s="1"/>
      <c r="QJZ395" s="1"/>
      <c r="QKA395" s="1"/>
      <c r="QKB395" s="1"/>
      <c r="QKC395" s="1"/>
      <c r="QKD395" s="1"/>
      <c r="QKE395" s="1"/>
      <c r="QKF395" s="1"/>
      <c r="QKG395" s="1"/>
      <c r="QKH395" s="1"/>
      <c r="QKI395" s="1"/>
      <c r="QKJ395" s="1"/>
      <c r="QKK395" s="1"/>
      <c r="QKL395" s="1"/>
      <c r="QKM395" s="1"/>
      <c r="QKN395" s="1"/>
      <c r="QKO395" s="1"/>
      <c r="QKP395" s="1"/>
      <c r="QKQ395" s="1"/>
      <c r="QKR395" s="1"/>
      <c r="QKS395" s="1"/>
      <c r="QKT395" s="1"/>
      <c r="QKU395" s="1"/>
      <c r="QKV395" s="1"/>
      <c r="QKW395" s="1"/>
      <c r="QKX395" s="1"/>
      <c r="QKY395" s="1"/>
      <c r="QKZ395" s="1"/>
      <c r="QLA395" s="1"/>
      <c r="QLB395" s="1"/>
      <c r="QLC395" s="1"/>
      <c r="QLD395" s="1"/>
      <c r="QLE395" s="1"/>
      <c r="QLF395" s="1"/>
      <c r="QLG395" s="1"/>
      <c r="QLH395" s="1"/>
      <c r="QLI395" s="1"/>
      <c r="QLJ395" s="1"/>
      <c r="QLK395" s="1"/>
      <c r="QLL395" s="1"/>
      <c r="QLM395" s="1"/>
      <c r="QLN395" s="1"/>
      <c r="QLO395" s="1"/>
      <c r="QLP395" s="1"/>
      <c r="QLQ395" s="1"/>
      <c r="QLR395" s="1"/>
      <c r="QLS395" s="1"/>
      <c r="QLT395" s="1"/>
      <c r="QLU395" s="1"/>
      <c r="QLV395" s="1"/>
      <c r="QLW395" s="1"/>
      <c r="QLX395" s="1"/>
      <c r="QLY395" s="1"/>
      <c r="QLZ395" s="1"/>
      <c r="QMA395" s="1"/>
      <c r="QMB395" s="1"/>
      <c r="QMC395" s="1"/>
      <c r="QMD395" s="1"/>
      <c r="QME395" s="1"/>
      <c r="QMF395" s="1"/>
      <c r="QMG395" s="1"/>
      <c r="QMH395" s="1"/>
      <c r="QMI395" s="1"/>
      <c r="QMJ395" s="1"/>
      <c r="QMK395" s="1"/>
      <c r="QML395" s="1"/>
      <c r="QMM395" s="1"/>
      <c r="QMN395" s="1"/>
      <c r="QMO395" s="1"/>
      <c r="QMP395" s="1"/>
      <c r="QMQ395" s="1"/>
      <c r="QMR395" s="1"/>
      <c r="QMS395" s="1"/>
      <c r="QMT395" s="1"/>
      <c r="QMU395" s="1"/>
      <c r="QMV395" s="1"/>
      <c r="QMW395" s="1"/>
      <c r="QMX395" s="1"/>
      <c r="QMY395" s="1"/>
      <c r="QMZ395" s="1"/>
      <c r="QNA395" s="1"/>
      <c r="QNB395" s="1"/>
      <c r="QNC395" s="1"/>
      <c r="QND395" s="1"/>
      <c r="QNE395" s="1"/>
      <c r="QNF395" s="1"/>
      <c r="QNG395" s="1"/>
      <c r="QNH395" s="1"/>
      <c r="QNI395" s="1"/>
      <c r="QNJ395" s="1"/>
      <c r="QNK395" s="1"/>
      <c r="QNL395" s="1"/>
      <c r="QNM395" s="1"/>
      <c r="QNN395" s="1"/>
      <c r="QNO395" s="1"/>
      <c r="QNP395" s="1"/>
      <c r="QNQ395" s="1"/>
      <c r="QNR395" s="1"/>
      <c r="QNS395" s="1"/>
      <c r="QNT395" s="1"/>
      <c r="QNU395" s="1"/>
      <c r="QNV395" s="1"/>
      <c r="QNW395" s="1"/>
      <c r="QNX395" s="1"/>
      <c r="QNY395" s="1"/>
      <c r="QNZ395" s="1"/>
      <c r="QOA395" s="1"/>
      <c r="QOB395" s="1"/>
      <c r="QOC395" s="1"/>
      <c r="QOD395" s="1"/>
      <c r="QOE395" s="1"/>
      <c r="QOF395" s="1"/>
      <c r="QOG395" s="1"/>
      <c r="QOH395" s="1"/>
      <c r="QOI395" s="1"/>
      <c r="QOJ395" s="1"/>
      <c r="QOK395" s="1"/>
      <c r="QOL395" s="1"/>
      <c r="QOM395" s="1"/>
      <c r="QON395" s="1"/>
      <c r="QOO395" s="1"/>
      <c r="QOP395" s="1"/>
      <c r="QOQ395" s="1"/>
      <c r="QOR395" s="1"/>
      <c r="QOS395" s="1"/>
      <c r="QOT395" s="1"/>
      <c r="QOU395" s="1"/>
      <c r="QOV395" s="1"/>
      <c r="QOW395" s="1"/>
      <c r="QOX395" s="1"/>
      <c r="QOY395" s="1"/>
      <c r="QOZ395" s="1"/>
      <c r="QPA395" s="1"/>
      <c r="QPB395" s="1"/>
      <c r="QPC395" s="1"/>
      <c r="QPD395" s="1"/>
      <c r="QPE395" s="1"/>
      <c r="QPF395" s="1"/>
      <c r="QPG395" s="1"/>
      <c r="QPH395" s="1"/>
      <c r="QPI395" s="1"/>
      <c r="QPJ395" s="1"/>
      <c r="QPK395" s="1"/>
      <c r="QPL395" s="1"/>
      <c r="QPM395" s="1"/>
      <c r="QPN395" s="1"/>
      <c r="QPO395" s="1"/>
      <c r="QPP395" s="1"/>
      <c r="QPQ395" s="1"/>
      <c r="QPR395" s="1"/>
      <c r="QPS395" s="1"/>
      <c r="QPT395" s="1"/>
      <c r="QPU395" s="1"/>
      <c r="QPV395" s="1"/>
      <c r="QPW395" s="1"/>
      <c r="QPX395" s="1"/>
      <c r="QPY395" s="1"/>
      <c r="QPZ395" s="1"/>
      <c r="QQA395" s="1"/>
      <c r="QQB395" s="1"/>
      <c r="QQC395" s="1"/>
      <c r="QQD395" s="1"/>
      <c r="QQE395" s="1"/>
      <c r="QQF395" s="1"/>
      <c r="QQG395" s="1"/>
      <c r="QQH395" s="1"/>
      <c r="QQI395" s="1"/>
      <c r="QQJ395" s="1"/>
      <c r="QQK395" s="1"/>
      <c r="QQL395" s="1"/>
      <c r="QQM395" s="1"/>
      <c r="QQN395" s="1"/>
      <c r="QQO395" s="1"/>
      <c r="QQP395" s="1"/>
      <c r="QQQ395" s="1"/>
      <c r="QQR395" s="1"/>
      <c r="QQS395" s="1"/>
      <c r="QQT395" s="1"/>
      <c r="QQU395" s="1"/>
      <c r="QQV395" s="1"/>
      <c r="QQW395" s="1"/>
      <c r="QQX395" s="1"/>
      <c r="QQY395" s="1"/>
      <c r="QQZ395" s="1"/>
      <c r="QRA395" s="1"/>
      <c r="QRB395" s="1"/>
      <c r="QRC395" s="1"/>
      <c r="QRD395" s="1"/>
      <c r="QRE395" s="1"/>
      <c r="QRF395" s="1"/>
      <c r="QRG395" s="1"/>
      <c r="QRH395" s="1"/>
      <c r="QRI395" s="1"/>
      <c r="QRJ395" s="1"/>
      <c r="QRK395" s="1"/>
      <c r="QRL395" s="1"/>
      <c r="QRM395" s="1"/>
      <c r="QRN395" s="1"/>
      <c r="QRO395" s="1"/>
      <c r="QRP395" s="1"/>
      <c r="QRQ395" s="1"/>
      <c r="QRR395" s="1"/>
      <c r="QRS395" s="1"/>
      <c r="QRT395" s="1"/>
      <c r="QRU395" s="1"/>
      <c r="QRV395" s="1"/>
      <c r="QRW395" s="1"/>
      <c r="QRX395" s="1"/>
      <c r="QRY395" s="1"/>
      <c r="QRZ395" s="1"/>
      <c r="QSA395" s="1"/>
      <c r="QSB395" s="1"/>
      <c r="QSC395" s="1"/>
      <c r="QSD395" s="1"/>
      <c r="QSE395" s="1"/>
      <c r="QSF395" s="1"/>
      <c r="QSG395" s="1"/>
      <c r="QSH395" s="1"/>
      <c r="QSI395" s="1"/>
      <c r="QSJ395" s="1"/>
      <c r="QSK395" s="1"/>
      <c r="QSL395" s="1"/>
      <c r="QSM395" s="1"/>
      <c r="QSN395" s="1"/>
      <c r="QSO395" s="1"/>
      <c r="QSP395" s="1"/>
      <c r="QSQ395" s="1"/>
      <c r="QSR395" s="1"/>
      <c r="QSS395" s="1"/>
      <c r="QST395" s="1"/>
      <c r="QSU395" s="1"/>
      <c r="QSV395" s="1"/>
      <c r="QSW395" s="1"/>
      <c r="QSX395" s="1"/>
      <c r="QSY395" s="1"/>
      <c r="QSZ395" s="1"/>
      <c r="QTA395" s="1"/>
      <c r="QTB395" s="1"/>
      <c r="QTC395" s="1"/>
      <c r="QTD395" s="1"/>
      <c r="QTE395" s="1"/>
      <c r="QTF395" s="1"/>
      <c r="QTG395" s="1"/>
      <c r="QTH395" s="1"/>
      <c r="QTI395" s="1"/>
      <c r="QTJ395" s="1"/>
      <c r="QTK395" s="1"/>
      <c r="QTL395" s="1"/>
      <c r="QTM395" s="1"/>
      <c r="QTN395" s="1"/>
      <c r="QTO395" s="1"/>
      <c r="QTP395" s="1"/>
      <c r="QTQ395" s="1"/>
      <c r="QTR395" s="1"/>
      <c r="QTS395" s="1"/>
      <c r="QTT395" s="1"/>
      <c r="QTU395" s="1"/>
      <c r="QTV395" s="1"/>
      <c r="QTW395" s="1"/>
      <c r="QTX395" s="1"/>
      <c r="QTY395" s="1"/>
      <c r="QTZ395" s="1"/>
      <c r="QUA395" s="1"/>
      <c r="QUB395" s="1"/>
      <c r="QUC395" s="1"/>
      <c r="QUD395" s="1"/>
      <c r="QUE395" s="1"/>
      <c r="QUF395" s="1"/>
      <c r="QUG395" s="1"/>
      <c r="QUH395" s="1"/>
      <c r="QUI395" s="1"/>
      <c r="QUJ395" s="1"/>
      <c r="QUK395" s="1"/>
      <c r="QUL395" s="1"/>
      <c r="QUM395" s="1"/>
      <c r="QUN395" s="1"/>
      <c r="QUO395" s="1"/>
      <c r="QUP395" s="1"/>
      <c r="QUQ395" s="1"/>
      <c r="QUR395" s="1"/>
      <c r="QUS395" s="1"/>
      <c r="QUT395" s="1"/>
      <c r="QUU395" s="1"/>
      <c r="QUV395" s="1"/>
      <c r="QUW395" s="1"/>
      <c r="QUX395" s="1"/>
      <c r="QUY395" s="1"/>
      <c r="QUZ395" s="1"/>
      <c r="QVA395" s="1"/>
      <c r="QVB395" s="1"/>
      <c r="QVC395" s="1"/>
      <c r="QVD395" s="1"/>
      <c r="QVE395" s="1"/>
      <c r="QVF395" s="1"/>
      <c r="QVG395" s="1"/>
      <c r="QVH395" s="1"/>
      <c r="QVI395" s="1"/>
      <c r="QVJ395" s="1"/>
      <c r="QVK395" s="1"/>
      <c r="QVL395" s="1"/>
      <c r="QVM395" s="1"/>
      <c r="QVN395" s="1"/>
      <c r="QVO395" s="1"/>
      <c r="QVP395" s="1"/>
      <c r="QVQ395" s="1"/>
      <c r="QVR395" s="1"/>
      <c r="QVS395" s="1"/>
      <c r="QVT395" s="1"/>
      <c r="QVU395" s="1"/>
      <c r="QVV395" s="1"/>
      <c r="QVW395" s="1"/>
      <c r="QVX395" s="1"/>
      <c r="QVY395" s="1"/>
      <c r="QVZ395" s="1"/>
      <c r="QWA395" s="1"/>
      <c r="QWB395" s="1"/>
      <c r="QWC395" s="1"/>
      <c r="QWD395" s="1"/>
      <c r="QWE395" s="1"/>
      <c r="QWF395" s="1"/>
      <c r="QWG395" s="1"/>
      <c r="QWH395" s="1"/>
      <c r="QWI395" s="1"/>
      <c r="QWJ395" s="1"/>
      <c r="QWK395" s="1"/>
      <c r="QWL395" s="1"/>
      <c r="QWM395" s="1"/>
      <c r="QWN395" s="1"/>
      <c r="QWO395" s="1"/>
      <c r="QWP395" s="1"/>
      <c r="QWQ395" s="1"/>
      <c r="QWR395" s="1"/>
      <c r="QWS395" s="1"/>
      <c r="QWT395" s="1"/>
      <c r="QWU395" s="1"/>
      <c r="QWV395" s="1"/>
      <c r="QWW395" s="1"/>
      <c r="QWX395" s="1"/>
      <c r="QWY395" s="1"/>
      <c r="QWZ395" s="1"/>
      <c r="QXA395" s="1"/>
      <c r="QXB395" s="1"/>
      <c r="QXC395" s="1"/>
      <c r="QXD395" s="1"/>
      <c r="QXE395" s="1"/>
      <c r="QXF395" s="1"/>
      <c r="QXG395" s="1"/>
      <c r="QXH395" s="1"/>
      <c r="QXI395" s="1"/>
      <c r="QXJ395" s="1"/>
      <c r="QXK395" s="1"/>
      <c r="QXL395" s="1"/>
      <c r="QXM395" s="1"/>
      <c r="QXN395" s="1"/>
      <c r="QXO395" s="1"/>
      <c r="QXP395" s="1"/>
      <c r="QXQ395" s="1"/>
      <c r="QXR395" s="1"/>
      <c r="QXS395" s="1"/>
      <c r="QXT395" s="1"/>
      <c r="QXU395" s="1"/>
      <c r="QXV395" s="1"/>
      <c r="QXW395" s="1"/>
      <c r="QXX395" s="1"/>
      <c r="QXY395" s="1"/>
      <c r="QXZ395" s="1"/>
      <c r="QYA395" s="1"/>
      <c r="QYB395" s="1"/>
      <c r="QYC395" s="1"/>
      <c r="QYD395" s="1"/>
      <c r="QYE395" s="1"/>
      <c r="QYF395" s="1"/>
      <c r="QYG395" s="1"/>
      <c r="QYH395" s="1"/>
      <c r="QYI395" s="1"/>
      <c r="QYJ395" s="1"/>
      <c r="QYK395" s="1"/>
      <c r="QYL395" s="1"/>
      <c r="QYM395" s="1"/>
      <c r="QYN395" s="1"/>
      <c r="QYO395" s="1"/>
      <c r="QYP395" s="1"/>
      <c r="QYQ395" s="1"/>
      <c r="QYR395" s="1"/>
      <c r="QYS395" s="1"/>
      <c r="QYT395" s="1"/>
      <c r="QYU395" s="1"/>
      <c r="QYV395" s="1"/>
      <c r="QYW395" s="1"/>
      <c r="QYX395" s="1"/>
      <c r="QYY395" s="1"/>
      <c r="QYZ395" s="1"/>
      <c r="QZA395" s="1"/>
      <c r="QZB395" s="1"/>
      <c r="QZC395" s="1"/>
      <c r="QZD395" s="1"/>
      <c r="QZE395" s="1"/>
      <c r="QZF395" s="1"/>
      <c r="QZG395" s="1"/>
      <c r="QZH395" s="1"/>
      <c r="QZI395" s="1"/>
      <c r="QZJ395" s="1"/>
      <c r="QZK395" s="1"/>
      <c r="QZL395" s="1"/>
      <c r="QZM395" s="1"/>
      <c r="QZN395" s="1"/>
      <c r="QZO395" s="1"/>
      <c r="QZP395" s="1"/>
      <c r="QZQ395" s="1"/>
      <c r="QZR395" s="1"/>
      <c r="QZS395" s="1"/>
      <c r="QZT395" s="1"/>
      <c r="QZU395" s="1"/>
      <c r="QZV395" s="1"/>
      <c r="QZW395" s="1"/>
      <c r="QZX395" s="1"/>
      <c r="QZY395" s="1"/>
      <c r="QZZ395" s="1"/>
      <c r="RAA395" s="1"/>
      <c r="RAB395" s="1"/>
      <c r="RAC395" s="1"/>
      <c r="RAD395" s="1"/>
      <c r="RAE395" s="1"/>
      <c r="RAF395" s="1"/>
      <c r="RAG395" s="1"/>
      <c r="RAH395" s="1"/>
      <c r="RAI395" s="1"/>
      <c r="RAJ395" s="1"/>
      <c r="RAK395" s="1"/>
      <c r="RAL395" s="1"/>
      <c r="RAM395" s="1"/>
      <c r="RAN395" s="1"/>
      <c r="RAO395" s="1"/>
      <c r="RAP395" s="1"/>
      <c r="RAQ395" s="1"/>
      <c r="RAR395" s="1"/>
      <c r="RAS395" s="1"/>
      <c r="RAT395" s="1"/>
      <c r="RAU395" s="1"/>
      <c r="RAV395" s="1"/>
      <c r="RAW395" s="1"/>
      <c r="RAX395" s="1"/>
      <c r="RAY395" s="1"/>
      <c r="RAZ395" s="1"/>
      <c r="RBA395" s="1"/>
      <c r="RBB395" s="1"/>
      <c r="RBC395" s="1"/>
      <c r="RBD395" s="1"/>
      <c r="RBE395" s="1"/>
      <c r="RBF395" s="1"/>
      <c r="RBG395" s="1"/>
      <c r="RBH395" s="1"/>
      <c r="RBI395" s="1"/>
      <c r="RBJ395" s="1"/>
      <c r="RBK395" s="1"/>
      <c r="RBL395" s="1"/>
      <c r="RBM395" s="1"/>
      <c r="RBN395" s="1"/>
      <c r="RBO395" s="1"/>
      <c r="RBP395" s="1"/>
      <c r="RBQ395" s="1"/>
      <c r="RBR395" s="1"/>
      <c r="RBS395" s="1"/>
      <c r="RBT395" s="1"/>
      <c r="RBU395" s="1"/>
      <c r="RBV395" s="1"/>
      <c r="RBW395" s="1"/>
      <c r="RBX395" s="1"/>
      <c r="RBY395" s="1"/>
      <c r="RBZ395" s="1"/>
      <c r="RCA395" s="1"/>
      <c r="RCB395" s="1"/>
      <c r="RCC395" s="1"/>
      <c r="RCD395" s="1"/>
      <c r="RCE395" s="1"/>
      <c r="RCF395" s="1"/>
      <c r="RCG395" s="1"/>
      <c r="RCH395" s="1"/>
      <c r="RCI395" s="1"/>
      <c r="RCJ395" s="1"/>
      <c r="RCK395" s="1"/>
      <c r="RCL395" s="1"/>
      <c r="RCM395" s="1"/>
      <c r="RCN395" s="1"/>
      <c r="RCO395" s="1"/>
      <c r="RCP395" s="1"/>
      <c r="RCQ395" s="1"/>
      <c r="RCR395" s="1"/>
      <c r="RCS395" s="1"/>
      <c r="RCT395" s="1"/>
      <c r="RCU395" s="1"/>
      <c r="RCV395" s="1"/>
      <c r="RCW395" s="1"/>
      <c r="RCX395" s="1"/>
      <c r="RCY395" s="1"/>
      <c r="RCZ395" s="1"/>
      <c r="RDA395" s="1"/>
      <c r="RDB395" s="1"/>
      <c r="RDC395" s="1"/>
      <c r="RDD395" s="1"/>
      <c r="RDE395" s="1"/>
      <c r="RDF395" s="1"/>
      <c r="RDG395" s="1"/>
      <c r="RDH395" s="1"/>
      <c r="RDI395" s="1"/>
      <c r="RDJ395" s="1"/>
      <c r="RDK395" s="1"/>
      <c r="RDL395" s="1"/>
      <c r="RDM395" s="1"/>
      <c r="RDN395" s="1"/>
      <c r="RDO395" s="1"/>
      <c r="RDP395" s="1"/>
      <c r="RDQ395" s="1"/>
      <c r="RDR395" s="1"/>
      <c r="RDS395" s="1"/>
      <c r="RDT395" s="1"/>
      <c r="RDU395" s="1"/>
      <c r="RDV395" s="1"/>
      <c r="RDW395" s="1"/>
      <c r="RDX395" s="1"/>
      <c r="RDY395" s="1"/>
      <c r="RDZ395" s="1"/>
      <c r="REA395" s="1"/>
      <c r="REB395" s="1"/>
      <c r="REC395" s="1"/>
      <c r="RED395" s="1"/>
      <c r="REE395" s="1"/>
      <c r="REF395" s="1"/>
      <c r="REG395" s="1"/>
      <c r="REH395" s="1"/>
      <c r="REI395" s="1"/>
      <c r="REJ395" s="1"/>
      <c r="REK395" s="1"/>
      <c r="REL395" s="1"/>
      <c r="REM395" s="1"/>
      <c r="REN395" s="1"/>
      <c r="REO395" s="1"/>
      <c r="REP395" s="1"/>
      <c r="REQ395" s="1"/>
      <c r="RER395" s="1"/>
      <c r="RES395" s="1"/>
      <c r="RET395" s="1"/>
      <c r="REU395" s="1"/>
      <c r="REV395" s="1"/>
      <c r="REW395" s="1"/>
      <c r="REX395" s="1"/>
      <c r="REY395" s="1"/>
      <c r="REZ395" s="1"/>
      <c r="RFA395" s="1"/>
      <c r="RFB395" s="1"/>
      <c r="RFC395" s="1"/>
      <c r="RFD395" s="1"/>
      <c r="RFE395" s="1"/>
      <c r="RFF395" s="1"/>
      <c r="RFG395" s="1"/>
      <c r="RFH395" s="1"/>
      <c r="RFI395" s="1"/>
      <c r="RFJ395" s="1"/>
      <c r="RFK395" s="1"/>
      <c r="RFL395" s="1"/>
      <c r="RFM395" s="1"/>
      <c r="RFN395" s="1"/>
      <c r="RFO395" s="1"/>
      <c r="RFP395" s="1"/>
      <c r="RFQ395" s="1"/>
      <c r="RFR395" s="1"/>
      <c r="RFS395" s="1"/>
      <c r="RFT395" s="1"/>
      <c r="RFU395" s="1"/>
      <c r="RFV395" s="1"/>
      <c r="RFW395" s="1"/>
      <c r="RFX395" s="1"/>
      <c r="RFY395" s="1"/>
      <c r="RFZ395" s="1"/>
      <c r="RGA395" s="1"/>
      <c r="RGB395" s="1"/>
      <c r="RGC395" s="1"/>
      <c r="RGD395" s="1"/>
      <c r="RGE395" s="1"/>
      <c r="RGF395" s="1"/>
      <c r="RGG395" s="1"/>
      <c r="RGH395" s="1"/>
      <c r="RGI395" s="1"/>
      <c r="RGJ395" s="1"/>
      <c r="RGK395" s="1"/>
      <c r="RGL395" s="1"/>
      <c r="RGM395" s="1"/>
      <c r="RGN395" s="1"/>
      <c r="RGO395" s="1"/>
      <c r="RGP395" s="1"/>
      <c r="RGQ395" s="1"/>
      <c r="RGR395" s="1"/>
      <c r="RGS395" s="1"/>
      <c r="RGT395" s="1"/>
      <c r="RGU395" s="1"/>
      <c r="RGV395" s="1"/>
      <c r="RGW395" s="1"/>
      <c r="RGX395" s="1"/>
      <c r="RGY395" s="1"/>
      <c r="RGZ395" s="1"/>
      <c r="RHA395" s="1"/>
      <c r="RHB395" s="1"/>
      <c r="RHC395" s="1"/>
      <c r="RHD395" s="1"/>
      <c r="RHE395" s="1"/>
      <c r="RHF395" s="1"/>
      <c r="RHG395" s="1"/>
      <c r="RHH395" s="1"/>
      <c r="RHI395" s="1"/>
      <c r="RHJ395" s="1"/>
      <c r="RHK395" s="1"/>
      <c r="RHL395" s="1"/>
      <c r="RHM395" s="1"/>
      <c r="RHN395" s="1"/>
      <c r="RHO395" s="1"/>
      <c r="RHP395" s="1"/>
      <c r="RHQ395" s="1"/>
      <c r="RHR395" s="1"/>
      <c r="RHS395" s="1"/>
      <c r="RHT395" s="1"/>
      <c r="RHU395" s="1"/>
      <c r="RHV395" s="1"/>
      <c r="RHW395" s="1"/>
      <c r="RHX395" s="1"/>
      <c r="RHY395" s="1"/>
      <c r="RHZ395" s="1"/>
      <c r="RIA395" s="1"/>
      <c r="RIB395" s="1"/>
      <c r="RIC395" s="1"/>
      <c r="RID395" s="1"/>
      <c r="RIE395" s="1"/>
      <c r="RIF395" s="1"/>
      <c r="RIG395" s="1"/>
      <c r="RIH395" s="1"/>
      <c r="RII395" s="1"/>
      <c r="RIJ395" s="1"/>
      <c r="RIK395" s="1"/>
      <c r="RIL395" s="1"/>
      <c r="RIM395" s="1"/>
      <c r="RIN395" s="1"/>
      <c r="RIO395" s="1"/>
      <c r="RIP395" s="1"/>
      <c r="RIQ395" s="1"/>
      <c r="RIR395" s="1"/>
      <c r="RIS395" s="1"/>
      <c r="RIT395" s="1"/>
      <c r="RIU395" s="1"/>
      <c r="RIV395" s="1"/>
      <c r="RIW395" s="1"/>
      <c r="RIX395" s="1"/>
      <c r="RIY395" s="1"/>
      <c r="RIZ395" s="1"/>
      <c r="RJA395" s="1"/>
      <c r="RJB395" s="1"/>
      <c r="RJC395" s="1"/>
      <c r="RJD395" s="1"/>
      <c r="RJE395" s="1"/>
      <c r="RJF395" s="1"/>
      <c r="RJG395" s="1"/>
      <c r="RJH395" s="1"/>
      <c r="RJI395" s="1"/>
      <c r="RJJ395" s="1"/>
      <c r="RJK395" s="1"/>
      <c r="RJL395" s="1"/>
      <c r="RJM395" s="1"/>
      <c r="RJN395" s="1"/>
      <c r="RJO395" s="1"/>
      <c r="RJP395" s="1"/>
      <c r="RJQ395" s="1"/>
      <c r="RJR395" s="1"/>
      <c r="RJS395" s="1"/>
      <c r="RJT395" s="1"/>
      <c r="RJU395" s="1"/>
      <c r="RJV395" s="1"/>
      <c r="RJW395" s="1"/>
      <c r="RJX395" s="1"/>
      <c r="RJY395" s="1"/>
      <c r="RJZ395" s="1"/>
      <c r="RKA395" s="1"/>
      <c r="RKB395" s="1"/>
      <c r="RKC395" s="1"/>
      <c r="RKD395" s="1"/>
      <c r="RKE395" s="1"/>
      <c r="RKF395" s="1"/>
      <c r="RKG395" s="1"/>
      <c r="RKH395" s="1"/>
      <c r="RKI395" s="1"/>
      <c r="RKJ395" s="1"/>
      <c r="RKK395" s="1"/>
      <c r="RKL395" s="1"/>
      <c r="RKM395" s="1"/>
      <c r="RKN395" s="1"/>
      <c r="RKO395" s="1"/>
      <c r="RKP395" s="1"/>
      <c r="RKQ395" s="1"/>
      <c r="RKR395" s="1"/>
      <c r="RKS395" s="1"/>
      <c r="RKT395" s="1"/>
      <c r="RKU395" s="1"/>
      <c r="RKV395" s="1"/>
      <c r="RKW395" s="1"/>
      <c r="RKX395" s="1"/>
      <c r="RKY395" s="1"/>
      <c r="RKZ395" s="1"/>
      <c r="RLA395" s="1"/>
      <c r="RLB395" s="1"/>
      <c r="RLC395" s="1"/>
      <c r="RLD395" s="1"/>
      <c r="RLE395" s="1"/>
      <c r="RLF395" s="1"/>
      <c r="RLG395" s="1"/>
      <c r="RLH395" s="1"/>
      <c r="RLI395" s="1"/>
      <c r="RLJ395" s="1"/>
      <c r="RLK395" s="1"/>
      <c r="RLL395" s="1"/>
      <c r="RLM395" s="1"/>
      <c r="RLN395" s="1"/>
      <c r="RLO395" s="1"/>
      <c r="RLP395" s="1"/>
      <c r="RLQ395" s="1"/>
      <c r="RLR395" s="1"/>
      <c r="RLS395" s="1"/>
      <c r="RLT395" s="1"/>
      <c r="RLU395" s="1"/>
      <c r="RLV395" s="1"/>
      <c r="RLW395" s="1"/>
      <c r="RLX395" s="1"/>
      <c r="RLY395" s="1"/>
      <c r="RLZ395" s="1"/>
      <c r="RMA395" s="1"/>
      <c r="RMB395" s="1"/>
      <c r="RMC395" s="1"/>
      <c r="RMD395" s="1"/>
      <c r="RME395" s="1"/>
      <c r="RMF395" s="1"/>
      <c r="RMG395" s="1"/>
      <c r="RMH395" s="1"/>
      <c r="RMI395" s="1"/>
      <c r="RMJ395" s="1"/>
      <c r="RMK395" s="1"/>
      <c r="RML395" s="1"/>
      <c r="RMM395" s="1"/>
      <c r="RMN395" s="1"/>
      <c r="RMO395" s="1"/>
      <c r="RMP395" s="1"/>
      <c r="RMQ395" s="1"/>
      <c r="RMR395" s="1"/>
      <c r="RMS395" s="1"/>
      <c r="RMT395" s="1"/>
      <c r="RMU395" s="1"/>
      <c r="RMV395" s="1"/>
      <c r="RMW395" s="1"/>
      <c r="RMX395" s="1"/>
      <c r="RMY395" s="1"/>
      <c r="RMZ395" s="1"/>
      <c r="RNA395" s="1"/>
      <c r="RNB395" s="1"/>
      <c r="RNC395" s="1"/>
      <c r="RND395" s="1"/>
      <c r="RNE395" s="1"/>
      <c r="RNF395" s="1"/>
      <c r="RNG395" s="1"/>
      <c r="RNH395" s="1"/>
      <c r="RNI395" s="1"/>
      <c r="RNJ395" s="1"/>
      <c r="RNK395" s="1"/>
      <c r="RNL395" s="1"/>
      <c r="RNM395" s="1"/>
      <c r="RNN395" s="1"/>
      <c r="RNO395" s="1"/>
      <c r="RNP395" s="1"/>
      <c r="RNQ395" s="1"/>
      <c r="RNR395" s="1"/>
      <c r="RNS395" s="1"/>
      <c r="RNT395" s="1"/>
      <c r="RNU395" s="1"/>
      <c r="RNV395" s="1"/>
      <c r="RNW395" s="1"/>
      <c r="RNX395" s="1"/>
      <c r="RNY395" s="1"/>
      <c r="RNZ395" s="1"/>
      <c r="ROA395" s="1"/>
      <c r="ROB395" s="1"/>
      <c r="ROC395" s="1"/>
      <c r="ROD395" s="1"/>
      <c r="ROE395" s="1"/>
      <c r="ROF395" s="1"/>
      <c r="ROG395" s="1"/>
      <c r="ROH395" s="1"/>
      <c r="ROI395" s="1"/>
      <c r="ROJ395" s="1"/>
      <c r="ROK395" s="1"/>
      <c r="ROL395" s="1"/>
      <c r="ROM395" s="1"/>
      <c r="RON395" s="1"/>
      <c r="ROO395" s="1"/>
      <c r="ROP395" s="1"/>
      <c r="ROQ395" s="1"/>
      <c r="ROR395" s="1"/>
      <c r="ROS395" s="1"/>
      <c r="ROT395" s="1"/>
      <c r="ROU395" s="1"/>
      <c r="ROV395" s="1"/>
      <c r="ROW395" s="1"/>
      <c r="ROX395" s="1"/>
      <c r="ROY395" s="1"/>
      <c r="ROZ395" s="1"/>
      <c r="RPA395" s="1"/>
      <c r="RPB395" s="1"/>
      <c r="RPC395" s="1"/>
      <c r="RPD395" s="1"/>
      <c r="RPE395" s="1"/>
      <c r="RPF395" s="1"/>
      <c r="RPG395" s="1"/>
      <c r="RPH395" s="1"/>
      <c r="RPI395" s="1"/>
      <c r="RPJ395" s="1"/>
      <c r="RPK395" s="1"/>
      <c r="RPL395" s="1"/>
      <c r="RPM395" s="1"/>
      <c r="RPN395" s="1"/>
      <c r="RPO395" s="1"/>
      <c r="RPP395" s="1"/>
      <c r="RPQ395" s="1"/>
      <c r="RPR395" s="1"/>
      <c r="RPS395" s="1"/>
      <c r="RPT395" s="1"/>
      <c r="RPU395" s="1"/>
      <c r="RPV395" s="1"/>
      <c r="RPW395" s="1"/>
      <c r="RPX395" s="1"/>
      <c r="RPY395" s="1"/>
      <c r="RPZ395" s="1"/>
      <c r="RQA395" s="1"/>
      <c r="RQB395" s="1"/>
      <c r="RQC395" s="1"/>
      <c r="RQD395" s="1"/>
      <c r="RQE395" s="1"/>
      <c r="RQF395" s="1"/>
      <c r="RQG395" s="1"/>
      <c r="RQH395" s="1"/>
      <c r="RQI395" s="1"/>
      <c r="RQJ395" s="1"/>
      <c r="RQK395" s="1"/>
      <c r="RQL395" s="1"/>
      <c r="RQM395" s="1"/>
      <c r="RQN395" s="1"/>
      <c r="RQO395" s="1"/>
      <c r="RQP395" s="1"/>
      <c r="RQQ395" s="1"/>
      <c r="RQR395" s="1"/>
      <c r="RQS395" s="1"/>
      <c r="RQT395" s="1"/>
      <c r="RQU395" s="1"/>
      <c r="RQV395" s="1"/>
      <c r="RQW395" s="1"/>
      <c r="RQX395" s="1"/>
      <c r="RQY395" s="1"/>
      <c r="RQZ395" s="1"/>
      <c r="RRA395" s="1"/>
      <c r="RRB395" s="1"/>
      <c r="RRC395" s="1"/>
      <c r="RRD395" s="1"/>
      <c r="RRE395" s="1"/>
      <c r="RRF395" s="1"/>
      <c r="RRG395" s="1"/>
      <c r="RRH395" s="1"/>
      <c r="RRI395" s="1"/>
      <c r="RRJ395" s="1"/>
      <c r="RRK395" s="1"/>
      <c r="RRL395" s="1"/>
      <c r="RRM395" s="1"/>
      <c r="RRN395" s="1"/>
      <c r="RRO395" s="1"/>
      <c r="RRP395" s="1"/>
      <c r="RRQ395" s="1"/>
      <c r="RRR395" s="1"/>
      <c r="RRS395" s="1"/>
      <c r="RRT395" s="1"/>
      <c r="RRU395" s="1"/>
      <c r="RRV395" s="1"/>
      <c r="RRW395" s="1"/>
      <c r="RRX395" s="1"/>
      <c r="RRY395" s="1"/>
      <c r="RRZ395" s="1"/>
      <c r="RSA395" s="1"/>
      <c r="RSB395" s="1"/>
      <c r="RSC395" s="1"/>
      <c r="RSD395" s="1"/>
      <c r="RSE395" s="1"/>
      <c r="RSF395" s="1"/>
      <c r="RSG395" s="1"/>
      <c r="RSH395" s="1"/>
      <c r="RSI395" s="1"/>
      <c r="RSJ395" s="1"/>
      <c r="RSK395" s="1"/>
      <c r="RSL395" s="1"/>
      <c r="RSM395" s="1"/>
      <c r="RSN395" s="1"/>
      <c r="RSO395" s="1"/>
      <c r="RSP395" s="1"/>
      <c r="RSQ395" s="1"/>
      <c r="RSR395" s="1"/>
      <c r="RSS395" s="1"/>
      <c r="RST395" s="1"/>
      <c r="RSU395" s="1"/>
      <c r="RSV395" s="1"/>
      <c r="RSW395" s="1"/>
      <c r="RSX395" s="1"/>
      <c r="RSY395" s="1"/>
      <c r="RSZ395" s="1"/>
      <c r="RTA395" s="1"/>
      <c r="RTB395" s="1"/>
      <c r="RTC395" s="1"/>
      <c r="RTD395" s="1"/>
      <c r="RTE395" s="1"/>
      <c r="RTF395" s="1"/>
      <c r="RTG395" s="1"/>
      <c r="RTH395" s="1"/>
      <c r="RTI395" s="1"/>
      <c r="RTJ395" s="1"/>
      <c r="RTK395" s="1"/>
      <c r="RTL395" s="1"/>
      <c r="RTM395" s="1"/>
      <c r="RTN395" s="1"/>
      <c r="RTO395" s="1"/>
      <c r="RTP395" s="1"/>
      <c r="RTQ395" s="1"/>
      <c r="RTR395" s="1"/>
      <c r="RTS395" s="1"/>
      <c r="RTT395" s="1"/>
      <c r="RTU395" s="1"/>
      <c r="RTV395" s="1"/>
      <c r="RTW395" s="1"/>
      <c r="RTX395" s="1"/>
      <c r="RTY395" s="1"/>
      <c r="RTZ395" s="1"/>
      <c r="RUA395" s="1"/>
      <c r="RUB395" s="1"/>
      <c r="RUC395" s="1"/>
      <c r="RUD395" s="1"/>
      <c r="RUE395" s="1"/>
      <c r="RUF395" s="1"/>
      <c r="RUG395" s="1"/>
      <c r="RUH395" s="1"/>
      <c r="RUI395" s="1"/>
      <c r="RUJ395" s="1"/>
      <c r="RUK395" s="1"/>
      <c r="RUL395" s="1"/>
      <c r="RUM395" s="1"/>
      <c r="RUN395" s="1"/>
      <c r="RUO395" s="1"/>
      <c r="RUP395" s="1"/>
      <c r="RUQ395" s="1"/>
      <c r="RUR395" s="1"/>
      <c r="RUS395" s="1"/>
      <c r="RUT395" s="1"/>
      <c r="RUU395" s="1"/>
      <c r="RUV395" s="1"/>
      <c r="RUW395" s="1"/>
      <c r="RUX395" s="1"/>
      <c r="RUY395" s="1"/>
      <c r="RUZ395" s="1"/>
      <c r="RVA395" s="1"/>
      <c r="RVB395" s="1"/>
      <c r="RVC395" s="1"/>
      <c r="RVD395" s="1"/>
      <c r="RVE395" s="1"/>
      <c r="RVF395" s="1"/>
      <c r="RVG395" s="1"/>
      <c r="RVH395" s="1"/>
      <c r="RVI395" s="1"/>
      <c r="RVJ395" s="1"/>
      <c r="RVK395" s="1"/>
      <c r="RVL395" s="1"/>
      <c r="RVM395" s="1"/>
      <c r="RVN395" s="1"/>
      <c r="RVO395" s="1"/>
      <c r="RVP395" s="1"/>
      <c r="RVQ395" s="1"/>
      <c r="RVR395" s="1"/>
      <c r="RVS395" s="1"/>
      <c r="RVT395" s="1"/>
      <c r="RVU395" s="1"/>
      <c r="RVV395" s="1"/>
      <c r="RVW395" s="1"/>
      <c r="RVX395" s="1"/>
      <c r="RVY395" s="1"/>
      <c r="RVZ395" s="1"/>
      <c r="RWA395" s="1"/>
      <c r="RWB395" s="1"/>
      <c r="RWC395" s="1"/>
      <c r="RWD395" s="1"/>
      <c r="RWE395" s="1"/>
      <c r="RWF395" s="1"/>
      <c r="RWG395" s="1"/>
      <c r="RWH395" s="1"/>
      <c r="RWI395" s="1"/>
      <c r="RWJ395" s="1"/>
      <c r="RWK395" s="1"/>
      <c r="RWL395" s="1"/>
      <c r="RWM395" s="1"/>
      <c r="RWN395" s="1"/>
      <c r="RWO395" s="1"/>
      <c r="RWP395" s="1"/>
      <c r="RWQ395" s="1"/>
      <c r="RWR395" s="1"/>
      <c r="RWS395" s="1"/>
      <c r="RWT395" s="1"/>
      <c r="RWU395" s="1"/>
      <c r="RWV395" s="1"/>
      <c r="RWW395" s="1"/>
      <c r="RWX395" s="1"/>
      <c r="RWY395" s="1"/>
      <c r="RWZ395" s="1"/>
      <c r="RXA395" s="1"/>
      <c r="RXB395" s="1"/>
      <c r="RXC395" s="1"/>
      <c r="RXD395" s="1"/>
      <c r="RXE395" s="1"/>
      <c r="RXF395" s="1"/>
      <c r="RXG395" s="1"/>
      <c r="RXH395" s="1"/>
      <c r="RXI395" s="1"/>
      <c r="RXJ395" s="1"/>
      <c r="RXK395" s="1"/>
      <c r="RXL395" s="1"/>
      <c r="RXM395" s="1"/>
      <c r="RXN395" s="1"/>
      <c r="RXO395" s="1"/>
      <c r="RXP395" s="1"/>
      <c r="RXQ395" s="1"/>
      <c r="RXR395" s="1"/>
      <c r="RXS395" s="1"/>
      <c r="RXT395" s="1"/>
      <c r="RXU395" s="1"/>
      <c r="RXV395" s="1"/>
      <c r="RXW395" s="1"/>
      <c r="RXX395" s="1"/>
      <c r="RXY395" s="1"/>
      <c r="RXZ395" s="1"/>
      <c r="RYA395" s="1"/>
      <c r="RYB395" s="1"/>
      <c r="RYC395" s="1"/>
      <c r="RYD395" s="1"/>
      <c r="RYE395" s="1"/>
      <c r="RYF395" s="1"/>
      <c r="RYG395" s="1"/>
      <c r="RYH395" s="1"/>
      <c r="RYI395" s="1"/>
      <c r="RYJ395" s="1"/>
      <c r="RYK395" s="1"/>
      <c r="RYL395" s="1"/>
      <c r="RYM395" s="1"/>
      <c r="RYN395" s="1"/>
      <c r="RYO395" s="1"/>
      <c r="RYP395" s="1"/>
      <c r="RYQ395" s="1"/>
      <c r="RYR395" s="1"/>
      <c r="RYS395" s="1"/>
      <c r="RYT395" s="1"/>
      <c r="RYU395" s="1"/>
      <c r="RYV395" s="1"/>
      <c r="RYW395" s="1"/>
      <c r="RYX395" s="1"/>
      <c r="RYY395" s="1"/>
      <c r="RYZ395" s="1"/>
      <c r="RZA395" s="1"/>
      <c r="RZB395" s="1"/>
      <c r="RZC395" s="1"/>
      <c r="RZD395" s="1"/>
      <c r="RZE395" s="1"/>
      <c r="RZF395" s="1"/>
      <c r="RZG395" s="1"/>
      <c r="RZH395" s="1"/>
      <c r="RZI395" s="1"/>
      <c r="RZJ395" s="1"/>
      <c r="RZK395" s="1"/>
      <c r="RZL395" s="1"/>
      <c r="RZM395" s="1"/>
      <c r="RZN395" s="1"/>
      <c r="RZO395" s="1"/>
      <c r="RZP395" s="1"/>
      <c r="RZQ395" s="1"/>
      <c r="RZR395" s="1"/>
      <c r="RZS395" s="1"/>
      <c r="RZT395" s="1"/>
      <c r="RZU395" s="1"/>
      <c r="RZV395" s="1"/>
      <c r="RZW395" s="1"/>
      <c r="RZX395" s="1"/>
      <c r="RZY395" s="1"/>
      <c r="RZZ395" s="1"/>
      <c r="SAA395" s="1"/>
      <c r="SAB395" s="1"/>
      <c r="SAC395" s="1"/>
      <c r="SAD395" s="1"/>
      <c r="SAE395" s="1"/>
      <c r="SAF395" s="1"/>
      <c r="SAG395" s="1"/>
      <c r="SAH395" s="1"/>
      <c r="SAI395" s="1"/>
      <c r="SAJ395" s="1"/>
      <c r="SAK395" s="1"/>
      <c r="SAL395" s="1"/>
      <c r="SAM395" s="1"/>
      <c r="SAN395" s="1"/>
      <c r="SAO395" s="1"/>
      <c r="SAP395" s="1"/>
      <c r="SAQ395" s="1"/>
      <c r="SAR395" s="1"/>
      <c r="SAS395" s="1"/>
      <c r="SAT395" s="1"/>
      <c r="SAU395" s="1"/>
      <c r="SAV395" s="1"/>
      <c r="SAW395" s="1"/>
      <c r="SAX395" s="1"/>
      <c r="SAY395" s="1"/>
      <c r="SAZ395" s="1"/>
      <c r="SBA395" s="1"/>
      <c r="SBB395" s="1"/>
      <c r="SBC395" s="1"/>
      <c r="SBD395" s="1"/>
      <c r="SBE395" s="1"/>
      <c r="SBF395" s="1"/>
      <c r="SBG395" s="1"/>
      <c r="SBH395" s="1"/>
      <c r="SBI395" s="1"/>
      <c r="SBJ395" s="1"/>
      <c r="SBK395" s="1"/>
      <c r="SBL395" s="1"/>
      <c r="SBM395" s="1"/>
      <c r="SBN395" s="1"/>
      <c r="SBO395" s="1"/>
      <c r="SBP395" s="1"/>
      <c r="SBQ395" s="1"/>
      <c r="SBR395" s="1"/>
      <c r="SBS395" s="1"/>
      <c r="SBT395" s="1"/>
      <c r="SBU395" s="1"/>
      <c r="SBV395" s="1"/>
      <c r="SBW395" s="1"/>
      <c r="SBX395" s="1"/>
      <c r="SBY395" s="1"/>
      <c r="SBZ395" s="1"/>
      <c r="SCA395" s="1"/>
      <c r="SCB395" s="1"/>
      <c r="SCC395" s="1"/>
      <c r="SCD395" s="1"/>
      <c r="SCE395" s="1"/>
      <c r="SCF395" s="1"/>
      <c r="SCG395" s="1"/>
      <c r="SCH395" s="1"/>
      <c r="SCI395" s="1"/>
      <c r="SCJ395" s="1"/>
      <c r="SCK395" s="1"/>
      <c r="SCL395" s="1"/>
      <c r="SCM395" s="1"/>
      <c r="SCN395" s="1"/>
      <c r="SCO395" s="1"/>
      <c r="SCP395" s="1"/>
      <c r="SCQ395" s="1"/>
      <c r="SCR395" s="1"/>
      <c r="SCS395" s="1"/>
      <c r="SCT395" s="1"/>
      <c r="SCU395" s="1"/>
      <c r="SCV395" s="1"/>
      <c r="SCW395" s="1"/>
      <c r="SCX395" s="1"/>
      <c r="SCY395" s="1"/>
      <c r="SCZ395" s="1"/>
      <c r="SDA395" s="1"/>
      <c r="SDB395" s="1"/>
      <c r="SDC395" s="1"/>
      <c r="SDD395" s="1"/>
      <c r="SDE395" s="1"/>
      <c r="SDF395" s="1"/>
      <c r="SDG395" s="1"/>
      <c r="SDH395" s="1"/>
      <c r="SDI395" s="1"/>
      <c r="SDJ395" s="1"/>
      <c r="SDK395" s="1"/>
      <c r="SDL395" s="1"/>
      <c r="SDM395" s="1"/>
      <c r="SDN395" s="1"/>
      <c r="SDO395" s="1"/>
      <c r="SDP395" s="1"/>
      <c r="SDQ395" s="1"/>
      <c r="SDR395" s="1"/>
      <c r="SDS395" s="1"/>
      <c r="SDT395" s="1"/>
      <c r="SDU395" s="1"/>
      <c r="SDV395" s="1"/>
      <c r="SDW395" s="1"/>
      <c r="SDX395" s="1"/>
      <c r="SDY395" s="1"/>
      <c r="SDZ395" s="1"/>
      <c r="SEA395" s="1"/>
      <c r="SEB395" s="1"/>
      <c r="SEC395" s="1"/>
      <c r="SED395" s="1"/>
      <c r="SEE395" s="1"/>
      <c r="SEF395" s="1"/>
      <c r="SEG395" s="1"/>
      <c r="SEH395" s="1"/>
      <c r="SEI395" s="1"/>
      <c r="SEJ395" s="1"/>
      <c r="SEK395" s="1"/>
      <c r="SEL395" s="1"/>
      <c r="SEM395" s="1"/>
      <c r="SEN395" s="1"/>
      <c r="SEO395" s="1"/>
      <c r="SEP395" s="1"/>
      <c r="SEQ395" s="1"/>
      <c r="SER395" s="1"/>
      <c r="SES395" s="1"/>
      <c r="SET395" s="1"/>
      <c r="SEU395" s="1"/>
      <c r="SEV395" s="1"/>
      <c r="SEW395" s="1"/>
      <c r="SEX395" s="1"/>
      <c r="SEY395" s="1"/>
      <c r="SEZ395" s="1"/>
      <c r="SFA395" s="1"/>
      <c r="SFB395" s="1"/>
      <c r="SFC395" s="1"/>
      <c r="SFD395" s="1"/>
      <c r="SFE395" s="1"/>
      <c r="SFF395" s="1"/>
      <c r="SFG395" s="1"/>
      <c r="SFH395" s="1"/>
      <c r="SFI395" s="1"/>
      <c r="SFJ395" s="1"/>
      <c r="SFK395" s="1"/>
      <c r="SFL395" s="1"/>
      <c r="SFM395" s="1"/>
      <c r="SFN395" s="1"/>
      <c r="SFO395" s="1"/>
      <c r="SFP395" s="1"/>
      <c r="SFQ395" s="1"/>
      <c r="SFR395" s="1"/>
      <c r="SFS395" s="1"/>
      <c r="SFT395" s="1"/>
      <c r="SFU395" s="1"/>
      <c r="SFV395" s="1"/>
      <c r="SFW395" s="1"/>
      <c r="SFX395" s="1"/>
      <c r="SFY395" s="1"/>
      <c r="SFZ395" s="1"/>
      <c r="SGA395" s="1"/>
      <c r="SGB395" s="1"/>
      <c r="SGC395" s="1"/>
      <c r="SGD395" s="1"/>
      <c r="SGE395" s="1"/>
      <c r="SGF395" s="1"/>
      <c r="SGG395" s="1"/>
      <c r="SGH395" s="1"/>
      <c r="SGI395" s="1"/>
      <c r="SGJ395" s="1"/>
      <c r="SGK395" s="1"/>
      <c r="SGL395" s="1"/>
      <c r="SGM395" s="1"/>
      <c r="SGN395" s="1"/>
      <c r="SGO395" s="1"/>
      <c r="SGP395" s="1"/>
      <c r="SGQ395" s="1"/>
      <c r="SGR395" s="1"/>
      <c r="SGS395" s="1"/>
      <c r="SGT395" s="1"/>
      <c r="SGU395" s="1"/>
      <c r="SGV395" s="1"/>
      <c r="SGW395" s="1"/>
      <c r="SGX395" s="1"/>
      <c r="SGY395" s="1"/>
      <c r="SGZ395" s="1"/>
      <c r="SHA395" s="1"/>
      <c r="SHB395" s="1"/>
      <c r="SHC395" s="1"/>
      <c r="SHD395" s="1"/>
      <c r="SHE395" s="1"/>
      <c r="SHF395" s="1"/>
      <c r="SHG395" s="1"/>
      <c r="SHH395" s="1"/>
      <c r="SHI395" s="1"/>
      <c r="SHJ395" s="1"/>
      <c r="SHK395" s="1"/>
      <c r="SHL395" s="1"/>
      <c r="SHM395" s="1"/>
      <c r="SHN395" s="1"/>
      <c r="SHO395" s="1"/>
      <c r="SHP395" s="1"/>
      <c r="SHQ395" s="1"/>
      <c r="SHR395" s="1"/>
      <c r="SHS395" s="1"/>
      <c r="SHT395" s="1"/>
      <c r="SHU395" s="1"/>
      <c r="SHV395" s="1"/>
      <c r="SHW395" s="1"/>
      <c r="SHX395" s="1"/>
      <c r="SHY395" s="1"/>
      <c r="SHZ395" s="1"/>
      <c r="SIA395" s="1"/>
      <c r="SIB395" s="1"/>
      <c r="SIC395" s="1"/>
      <c r="SID395" s="1"/>
      <c r="SIE395" s="1"/>
      <c r="SIF395" s="1"/>
      <c r="SIG395" s="1"/>
      <c r="SIH395" s="1"/>
      <c r="SII395" s="1"/>
      <c r="SIJ395" s="1"/>
      <c r="SIK395" s="1"/>
      <c r="SIL395" s="1"/>
      <c r="SIM395" s="1"/>
      <c r="SIN395" s="1"/>
      <c r="SIO395" s="1"/>
      <c r="SIP395" s="1"/>
      <c r="SIQ395" s="1"/>
      <c r="SIR395" s="1"/>
      <c r="SIS395" s="1"/>
      <c r="SIT395" s="1"/>
      <c r="SIU395" s="1"/>
      <c r="SIV395" s="1"/>
      <c r="SIW395" s="1"/>
      <c r="SIX395" s="1"/>
      <c r="SIY395" s="1"/>
      <c r="SIZ395" s="1"/>
      <c r="SJA395" s="1"/>
      <c r="SJB395" s="1"/>
      <c r="SJC395" s="1"/>
      <c r="SJD395" s="1"/>
      <c r="SJE395" s="1"/>
      <c r="SJF395" s="1"/>
      <c r="SJG395" s="1"/>
      <c r="SJH395" s="1"/>
      <c r="SJI395" s="1"/>
      <c r="SJJ395" s="1"/>
      <c r="SJK395" s="1"/>
      <c r="SJL395" s="1"/>
      <c r="SJM395" s="1"/>
      <c r="SJN395" s="1"/>
      <c r="SJO395" s="1"/>
      <c r="SJP395" s="1"/>
      <c r="SJQ395" s="1"/>
      <c r="SJR395" s="1"/>
      <c r="SJS395" s="1"/>
      <c r="SJT395" s="1"/>
      <c r="SJU395" s="1"/>
      <c r="SJV395" s="1"/>
      <c r="SJW395" s="1"/>
      <c r="SJX395" s="1"/>
      <c r="SJY395" s="1"/>
      <c r="SJZ395" s="1"/>
      <c r="SKA395" s="1"/>
      <c r="SKB395" s="1"/>
      <c r="SKC395" s="1"/>
      <c r="SKD395" s="1"/>
      <c r="SKE395" s="1"/>
      <c r="SKF395" s="1"/>
      <c r="SKG395" s="1"/>
      <c r="SKH395" s="1"/>
      <c r="SKI395" s="1"/>
      <c r="SKJ395" s="1"/>
      <c r="SKK395" s="1"/>
      <c r="SKL395" s="1"/>
      <c r="SKM395" s="1"/>
      <c r="SKN395" s="1"/>
      <c r="SKO395" s="1"/>
      <c r="SKP395" s="1"/>
      <c r="SKQ395" s="1"/>
      <c r="SKR395" s="1"/>
      <c r="SKS395" s="1"/>
      <c r="SKT395" s="1"/>
      <c r="SKU395" s="1"/>
      <c r="SKV395" s="1"/>
      <c r="SKW395" s="1"/>
      <c r="SKX395" s="1"/>
      <c r="SKY395" s="1"/>
      <c r="SKZ395" s="1"/>
      <c r="SLA395" s="1"/>
      <c r="SLB395" s="1"/>
      <c r="SLC395" s="1"/>
      <c r="SLD395" s="1"/>
      <c r="SLE395" s="1"/>
      <c r="SLF395" s="1"/>
      <c r="SLG395" s="1"/>
      <c r="SLH395" s="1"/>
      <c r="SLI395" s="1"/>
      <c r="SLJ395" s="1"/>
      <c r="SLK395" s="1"/>
      <c r="SLL395" s="1"/>
      <c r="SLM395" s="1"/>
      <c r="SLN395" s="1"/>
      <c r="SLO395" s="1"/>
      <c r="SLP395" s="1"/>
      <c r="SLQ395" s="1"/>
      <c r="SLR395" s="1"/>
      <c r="SLS395" s="1"/>
      <c r="SLT395" s="1"/>
      <c r="SLU395" s="1"/>
      <c r="SLV395" s="1"/>
      <c r="SLW395" s="1"/>
      <c r="SLX395" s="1"/>
      <c r="SLY395" s="1"/>
      <c r="SLZ395" s="1"/>
      <c r="SMA395" s="1"/>
      <c r="SMB395" s="1"/>
      <c r="SMC395" s="1"/>
      <c r="SMD395" s="1"/>
      <c r="SME395" s="1"/>
      <c r="SMF395" s="1"/>
      <c r="SMG395" s="1"/>
      <c r="SMH395" s="1"/>
      <c r="SMI395" s="1"/>
      <c r="SMJ395" s="1"/>
      <c r="SMK395" s="1"/>
      <c r="SML395" s="1"/>
      <c r="SMM395" s="1"/>
      <c r="SMN395" s="1"/>
      <c r="SMO395" s="1"/>
      <c r="SMP395" s="1"/>
      <c r="SMQ395" s="1"/>
      <c r="SMR395" s="1"/>
      <c r="SMS395" s="1"/>
      <c r="SMT395" s="1"/>
      <c r="SMU395" s="1"/>
      <c r="SMV395" s="1"/>
      <c r="SMW395" s="1"/>
      <c r="SMX395" s="1"/>
      <c r="SMY395" s="1"/>
      <c r="SMZ395" s="1"/>
      <c r="SNA395" s="1"/>
      <c r="SNB395" s="1"/>
      <c r="SNC395" s="1"/>
      <c r="SND395" s="1"/>
      <c r="SNE395" s="1"/>
      <c r="SNF395" s="1"/>
      <c r="SNG395" s="1"/>
      <c r="SNH395" s="1"/>
      <c r="SNI395" s="1"/>
      <c r="SNJ395" s="1"/>
      <c r="SNK395" s="1"/>
      <c r="SNL395" s="1"/>
      <c r="SNM395" s="1"/>
      <c r="SNN395" s="1"/>
      <c r="SNO395" s="1"/>
      <c r="SNP395" s="1"/>
      <c r="SNQ395" s="1"/>
      <c r="SNR395" s="1"/>
      <c r="SNS395" s="1"/>
      <c r="SNT395" s="1"/>
      <c r="SNU395" s="1"/>
      <c r="SNV395" s="1"/>
      <c r="SNW395" s="1"/>
      <c r="SNX395" s="1"/>
      <c r="SNY395" s="1"/>
      <c r="SNZ395" s="1"/>
      <c r="SOA395" s="1"/>
      <c r="SOB395" s="1"/>
      <c r="SOC395" s="1"/>
      <c r="SOD395" s="1"/>
      <c r="SOE395" s="1"/>
      <c r="SOF395" s="1"/>
      <c r="SOG395" s="1"/>
      <c r="SOH395" s="1"/>
      <c r="SOI395" s="1"/>
      <c r="SOJ395" s="1"/>
      <c r="SOK395" s="1"/>
      <c r="SOL395" s="1"/>
      <c r="SOM395" s="1"/>
      <c r="SON395" s="1"/>
      <c r="SOO395" s="1"/>
      <c r="SOP395" s="1"/>
      <c r="SOQ395" s="1"/>
      <c r="SOR395" s="1"/>
      <c r="SOS395" s="1"/>
      <c r="SOT395" s="1"/>
      <c r="SOU395" s="1"/>
      <c r="SOV395" s="1"/>
      <c r="SOW395" s="1"/>
      <c r="SOX395" s="1"/>
      <c r="SOY395" s="1"/>
      <c r="SOZ395" s="1"/>
      <c r="SPA395" s="1"/>
      <c r="SPB395" s="1"/>
      <c r="SPC395" s="1"/>
      <c r="SPD395" s="1"/>
      <c r="SPE395" s="1"/>
      <c r="SPF395" s="1"/>
      <c r="SPG395" s="1"/>
      <c r="SPH395" s="1"/>
      <c r="SPI395" s="1"/>
      <c r="SPJ395" s="1"/>
      <c r="SPK395" s="1"/>
      <c r="SPL395" s="1"/>
      <c r="SPM395" s="1"/>
      <c r="SPN395" s="1"/>
      <c r="SPO395" s="1"/>
      <c r="SPP395" s="1"/>
      <c r="SPQ395" s="1"/>
      <c r="SPR395" s="1"/>
      <c r="SPS395" s="1"/>
      <c r="SPT395" s="1"/>
      <c r="SPU395" s="1"/>
      <c r="SPV395" s="1"/>
      <c r="SPW395" s="1"/>
      <c r="SPX395" s="1"/>
      <c r="SPY395" s="1"/>
      <c r="SPZ395" s="1"/>
      <c r="SQA395" s="1"/>
      <c r="SQB395" s="1"/>
      <c r="SQC395" s="1"/>
      <c r="SQD395" s="1"/>
      <c r="SQE395" s="1"/>
      <c r="SQF395" s="1"/>
      <c r="SQG395" s="1"/>
      <c r="SQH395" s="1"/>
      <c r="SQI395" s="1"/>
      <c r="SQJ395" s="1"/>
      <c r="SQK395" s="1"/>
      <c r="SQL395" s="1"/>
      <c r="SQM395" s="1"/>
      <c r="SQN395" s="1"/>
      <c r="SQO395" s="1"/>
      <c r="SQP395" s="1"/>
      <c r="SQQ395" s="1"/>
      <c r="SQR395" s="1"/>
      <c r="SQS395" s="1"/>
      <c r="SQT395" s="1"/>
      <c r="SQU395" s="1"/>
      <c r="SQV395" s="1"/>
      <c r="SQW395" s="1"/>
      <c r="SQX395" s="1"/>
      <c r="SQY395" s="1"/>
      <c r="SQZ395" s="1"/>
      <c r="SRA395" s="1"/>
      <c r="SRB395" s="1"/>
      <c r="SRC395" s="1"/>
      <c r="SRD395" s="1"/>
      <c r="SRE395" s="1"/>
      <c r="SRF395" s="1"/>
      <c r="SRG395" s="1"/>
      <c r="SRH395" s="1"/>
      <c r="SRI395" s="1"/>
      <c r="SRJ395" s="1"/>
      <c r="SRK395" s="1"/>
      <c r="SRL395" s="1"/>
      <c r="SRM395" s="1"/>
      <c r="SRN395" s="1"/>
      <c r="SRO395" s="1"/>
      <c r="SRP395" s="1"/>
      <c r="SRQ395" s="1"/>
      <c r="SRR395" s="1"/>
      <c r="SRS395" s="1"/>
      <c r="SRT395" s="1"/>
      <c r="SRU395" s="1"/>
      <c r="SRV395" s="1"/>
      <c r="SRW395" s="1"/>
      <c r="SRX395" s="1"/>
      <c r="SRY395" s="1"/>
      <c r="SRZ395" s="1"/>
      <c r="SSA395" s="1"/>
      <c r="SSB395" s="1"/>
      <c r="SSC395" s="1"/>
      <c r="SSD395" s="1"/>
      <c r="SSE395" s="1"/>
      <c r="SSF395" s="1"/>
      <c r="SSG395" s="1"/>
      <c r="SSH395" s="1"/>
      <c r="SSI395" s="1"/>
      <c r="SSJ395" s="1"/>
      <c r="SSK395" s="1"/>
      <c r="SSL395" s="1"/>
      <c r="SSM395" s="1"/>
      <c r="SSN395" s="1"/>
      <c r="SSO395" s="1"/>
      <c r="SSP395" s="1"/>
      <c r="SSQ395" s="1"/>
      <c r="SSR395" s="1"/>
      <c r="SSS395" s="1"/>
      <c r="SST395" s="1"/>
      <c r="SSU395" s="1"/>
      <c r="SSV395" s="1"/>
      <c r="SSW395" s="1"/>
      <c r="SSX395" s="1"/>
      <c r="SSY395" s="1"/>
      <c r="SSZ395" s="1"/>
      <c r="STA395" s="1"/>
      <c r="STB395" s="1"/>
      <c r="STC395" s="1"/>
      <c r="STD395" s="1"/>
      <c r="STE395" s="1"/>
      <c r="STF395" s="1"/>
      <c r="STG395" s="1"/>
      <c r="STH395" s="1"/>
      <c r="STI395" s="1"/>
      <c r="STJ395" s="1"/>
      <c r="STK395" s="1"/>
      <c r="STL395" s="1"/>
      <c r="STM395" s="1"/>
      <c r="STN395" s="1"/>
      <c r="STO395" s="1"/>
      <c r="STP395" s="1"/>
      <c r="STQ395" s="1"/>
      <c r="STR395" s="1"/>
      <c r="STS395" s="1"/>
      <c r="STT395" s="1"/>
      <c r="STU395" s="1"/>
      <c r="STV395" s="1"/>
      <c r="STW395" s="1"/>
      <c r="STX395" s="1"/>
      <c r="STY395" s="1"/>
      <c r="STZ395" s="1"/>
      <c r="SUA395" s="1"/>
      <c r="SUB395" s="1"/>
      <c r="SUC395" s="1"/>
      <c r="SUD395" s="1"/>
      <c r="SUE395" s="1"/>
      <c r="SUF395" s="1"/>
      <c r="SUG395" s="1"/>
      <c r="SUH395" s="1"/>
      <c r="SUI395" s="1"/>
      <c r="SUJ395" s="1"/>
      <c r="SUK395" s="1"/>
      <c r="SUL395" s="1"/>
      <c r="SUM395" s="1"/>
      <c r="SUN395" s="1"/>
      <c r="SUO395" s="1"/>
      <c r="SUP395" s="1"/>
      <c r="SUQ395" s="1"/>
      <c r="SUR395" s="1"/>
      <c r="SUS395" s="1"/>
      <c r="SUT395" s="1"/>
      <c r="SUU395" s="1"/>
      <c r="SUV395" s="1"/>
      <c r="SUW395" s="1"/>
      <c r="SUX395" s="1"/>
      <c r="SUY395" s="1"/>
      <c r="SUZ395" s="1"/>
      <c r="SVA395" s="1"/>
      <c r="SVB395" s="1"/>
      <c r="SVC395" s="1"/>
      <c r="SVD395" s="1"/>
      <c r="SVE395" s="1"/>
      <c r="SVF395" s="1"/>
      <c r="SVG395" s="1"/>
      <c r="SVH395" s="1"/>
      <c r="SVI395" s="1"/>
      <c r="SVJ395" s="1"/>
      <c r="SVK395" s="1"/>
      <c r="SVL395" s="1"/>
      <c r="SVM395" s="1"/>
      <c r="SVN395" s="1"/>
      <c r="SVO395" s="1"/>
      <c r="SVP395" s="1"/>
      <c r="SVQ395" s="1"/>
      <c r="SVR395" s="1"/>
      <c r="SVS395" s="1"/>
      <c r="SVT395" s="1"/>
      <c r="SVU395" s="1"/>
      <c r="SVV395" s="1"/>
      <c r="SVW395" s="1"/>
      <c r="SVX395" s="1"/>
      <c r="SVY395" s="1"/>
      <c r="SVZ395" s="1"/>
      <c r="SWA395" s="1"/>
      <c r="SWB395" s="1"/>
      <c r="SWC395" s="1"/>
      <c r="SWD395" s="1"/>
      <c r="SWE395" s="1"/>
      <c r="SWF395" s="1"/>
      <c r="SWG395" s="1"/>
      <c r="SWH395" s="1"/>
      <c r="SWI395" s="1"/>
      <c r="SWJ395" s="1"/>
      <c r="SWK395" s="1"/>
      <c r="SWL395" s="1"/>
      <c r="SWM395" s="1"/>
      <c r="SWN395" s="1"/>
      <c r="SWO395" s="1"/>
      <c r="SWP395" s="1"/>
      <c r="SWQ395" s="1"/>
      <c r="SWR395" s="1"/>
      <c r="SWS395" s="1"/>
      <c r="SWT395" s="1"/>
      <c r="SWU395" s="1"/>
      <c r="SWV395" s="1"/>
      <c r="SWW395" s="1"/>
      <c r="SWX395" s="1"/>
      <c r="SWY395" s="1"/>
      <c r="SWZ395" s="1"/>
      <c r="SXA395" s="1"/>
      <c r="SXB395" s="1"/>
      <c r="SXC395" s="1"/>
      <c r="SXD395" s="1"/>
      <c r="SXE395" s="1"/>
      <c r="SXF395" s="1"/>
      <c r="SXG395" s="1"/>
      <c r="SXH395" s="1"/>
      <c r="SXI395" s="1"/>
      <c r="SXJ395" s="1"/>
      <c r="SXK395" s="1"/>
      <c r="SXL395" s="1"/>
      <c r="SXM395" s="1"/>
      <c r="SXN395" s="1"/>
      <c r="SXO395" s="1"/>
      <c r="SXP395" s="1"/>
      <c r="SXQ395" s="1"/>
      <c r="SXR395" s="1"/>
      <c r="SXS395" s="1"/>
      <c r="SXT395" s="1"/>
      <c r="SXU395" s="1"/>
      <c r="SXV395" s="1"/>
      <c r="SXW395" s="1"/>
      <c r="SXX395" s="1"/>
      <c r="SXY395" s="1"/>
      <c r="SXZ395" s="1"/>
      <c r="SYA395" s="1"/>
      <c r="SYB395" s="1"/>
      <c r="SYC395" s="1"/>
      <c r="SYD395" s="1"/>
      <c r="SYE395" s="1"/>
      <c r="SYF395" s="1"/>
      <c r="SYG395" s="1"/>
      <c r="SYH395" s="1"/>
      <c r="SYI395" s="1"/>
      <c r="SYJ395" s="1"/>
      <c r="SYK395" s="1"/>
      <c r="SYL395" s="1"/>
      <c r="SYM395" s="1"/>
      <c r="SYN395" s="1"/>
      <c r="SYO395" s="1"/>
      <c r="SYP395" s="1"/>
      <c r="SYQ395" s="1"/>
      <c r="SYR395" s="1"/>
      <c r="SYS395" s="1"/>
      <c r="SYT395" s="1"/>
      <c r="SYU395" s="1"/>
      <c r="SYV395" s="1"/>
      <c r="SYW395" s="1"/>
      <c r="SYX395" s="1"/>
      <c r="SYY395" s="1"/>
      <c r="SYZ395" s="1"/>
      <c r="SZA395" s="1"/>
      <c r="SZB395" s="1"/>
      <c r="SZC395" s="1"/>
      <c r="SZD395" s="1"/>
      <c r="SZE395" s="1"/>
      <c r="SZF395" s="1"/>
      <c r="SZG395" s="1"/>
      <c r="SZH395" s="1"/>
      <c r="SZI395" s="1"/>
      <c r="SZJ395" s="1"/>
      <c r="SZK395" s="1"/>
      <c r="SZL395" s="1"/>
      <c r="SZM395" s="1"/>
      <c r="SZN395" s="1"/>
      <c r="SZO395" s="1"/>
      <c r="SZP395" s="1"/>
      <c r="SZQ395" s="1"/>
      <c r="SZR395" s="1"/>
      <c r="SZS395" s="1"/>
      <c r="SZT395" s="1"/>
      <c r="SZU395" s="1"/>
      <c r="SZV395" s="1"/>
      <c r="SZW395" s="1"/>
      <c r="SZX395" s="1"/>
      <c r="SZY395" s="1"/>
      <c r="SZZ395" s="1"/>
      <c r="TAA395" s="1"/>
      <c r="TAB395" s="1"/>
      <c r="TAC395" s="1"/>
      <c r="TAD395" s="1"/>
      <c r="TAE395" s="1"/>
      <c r="TAF395" s="1"/>
      <c r="TAG395" s="1"/>
      <c r="TAH395" s="1"/>
      <c r="TAI395" s="1"/>
      <c r="TAJ395" s="1"/>
      <c r="TAK395" s="1"/>
      <c r="TAL395" s="1"/>
      <c r="TAM395" s="1"/>
      <c r="TAN395" s="1"/>
      <c r="TAO395" s="1"/>
      <c r="TAP395" s="1"/>
      <c r="TAQ395" s="1"/>
      <c r="TAR395" s="1"/>
      <c r="TAS395" s="1"/>
      <c r="TAT395" s="1"/>
      <c r="TAU395" s="1"/>
      <c r="TAV395" s="1"/>
      <c r="TAW395" s="1"/>
      <c r="TAX395" s="1"/>
      <c r="TAY395" s="1"/>
      <c r="TAZ395" s="1"/>
      <c r="TBA395" s="1"/>
      <c r="TBB395" s="1"/>
      <c r="TBC395" s="1"/>
      <c r="TBD395" s="1"/>
      <c r="TBE395" s="1"/>
      <c r="TBF395" s="1"/>
      <c r="TBG395" s="1"/>
      <c r="TBH395" s="1"/>
      <c r="TBI395" s="1"/>
      <c r="TBJ395" s="1"/>
      <c r="TBK395" s="1"/>
      <c r="TBL395" s="1"/>
      <c r="TBM395" s="1"/>
      <c r="TBN395" s="1"/>
      <c r="TBO395" s="1"/>
      <c r="TBP395" s="1"/>
      <c r="TBQ395" s="1"/>
      <c r="TBR395" s="1"/>
      <c r="TBS395" s="1"/>
      <c r="TBT395" s="1"/>
      <c r="TBU395" s="1"/>
      <c r="TBV395" s="1"/>
      <c r="TBW395" s="1"/>
      <c r="TBX395" s="1"/>
      <c r="TBY395" s="1"/>
      <c r="TBZ395" s="1"/>
      <c r="TCA395" s="1"/>
      <c r="TCB395" s="1"/>
      <c r="TCC395" s="1"/>
      <c r="TCD395" s="1"/>
      <c r="TCE395" s="1"/>
      <c r="TCF395" s="1"/>
      <c r="TCG395" s="1"/>
      <c r="TCH395" s="1"/>
      <c r="TCI395" s="1"/>
      <c r="TCJ395" s="1"/>
      <c r="TCK395" s="1"/>
      <c r="TCL395" s="1"/>
      <c r="TCM395" s="1"/>
      <c r="TCN395" s="1"/>
      <c r="TCO395" s="1"/>
      <c r="TCP395" s="1"/>
      <c r="TCQ395" s="1"/>
      <c r="TCR395" s="1"/>
      <c r="TCS395" s="1"/>
      <c r="TCT395" s="1"/>
      <c r="TCU395" s="1"/>
      <c r="TCV395" s="1"/>
      <c r="TCW395" s="1"/>
      <c r="TCX395" s="1"/>
      <c r="TCY395" s="1"/>
      <c r="TCZ395" s="1"/>
      <c r="TDA395" s="1"/>
      <c r="TDB395" s="1"/>
      <c r="TDC395" s="1"/>
      <c r="TDD395" s="1"/>
      <c r="TDE395" s="1"/>
      <c r="TDF395" s="1"/>
      <c r="TDG395" s="1"/>
      <c r="TDH395" s="1"/>
      <c r="TDI395" s="1"/>
      <c r="TDJ395" s="1"/>
      <c r="TDK395" s="1"/>
      <c r="TDL395" s="1"/>
      <c r="TDM395" s="1"/>
      <c r="TDN395" s="1"/>
      <c r="TDO395" s="1"/>
      <c r="TDP395" s="1"/>
      <c r="TDQ395" s="1"/>
      <c r="TDR395" s="1"/>
      <c r="TDS395" s="1"/>
      <c r="TDT395" s="1"/>
      <c r="TDU395" s="1"/>
      <c r="TDV395" s="1"/>
      <c r="TDW395" s="1"/>
      <c r="TDX395" s="1"/>
      <c r="TDY395" s="1"/>
      <c r="TDZ395" s="1"/>
      <c r="TEA395" s="1"/>
      <c r="TEB395" s="1"/>
      <c r="TEC395" s="1"/>
      <c r="TED395" s="1"/>
      <c r="TEE395" s="1"/>
      <c r="TEF395" s="1"/>
      <c r="TEG395" s="1"/>
      <c r="TEH395" s="1"/>
      <c r="TEI395" s="1"/>
      <c r="TEJ395" s="1"/>
      <c r="TEK395" s="1"/>
      <c r="TEL395" s="1"/>
      <c r="TEM395" s="1"/>
      <c r="TEN395" s="1"/>
      <c r="TEO395" s="1"/>
      <c r="TEP395" s="1"/>
      <c r="TEQ395" s="1"/>
      <c r="TER395" s="1"/>
      <c r="TES395" s="1"/>
      <c r="TET395" s="1"/>
      <c r="TEU395" s="1"/>
      <c r="TEV395" s="1"/>
      <c r="TEW395" s="1"/>
      <c r="TEX395" s="1"/>
      <c r="TEY395" s="1"/>
      <c r="TEZ395" s="1"/>
      <c r="TFA395" s="1"/>
      <c r="TFB395" s="1"/>
      <c r="TFC395" s="1"/>
      <c r="TFD395" s="1"/>
      <c r="TFE395" s="1"/>
      <c r="TFF395" s="1"/>
      <c r="TFG395" s="1"/>
      <c r="TFH395" s="1"/>
      <c r="TFI395" s="1"/>
      <c r="TFJ395" s="1"/>
      <c r="TFK395" s="1"/>
      <c r="TFL395" s="1"/>
      <c r="TFM395" s="1"/>
      <c r="TFN395" s="1"/>
      <c r="TFO395" s="1"/>
      <c r="TFP395" s="1"/>
      <c r="TFQ395" s="1"/>
      <c r="TFR395" s="1"/>
      <c r="TFS395" s="1"/>
      <c r="TFT395" s="1"/>
      <c r="TFU395" s="1"/>
      <c r="TFV395" s="1"/>
      <c r="TFW395" s="1"/>
      <c r="TFX395" s="1"/>
      <c r="TFY395" s="1"/>
      <c r="TFZ395" s="1"/>
      <c r="TGA395" s="1"/>
      <c r="TGB395" s="1"/>
      <c r="TGC395" s="1"/>
      <c r="TGD395" s="1"/>
      <c r="TGE395" s="1"/>
      <c r="TGF395" s="1"/>
      <c r="TGG395" s="1"/>
      <c r="TGH395" s="1"/>
      <c r="TGI395" s="1"/>
      <c r="TGJ395" s="1"/>
      <c r="TGK395" s="1"/>
      <c r="TGL395" s="1"/>
      <c r="TGM395" s="1"/>
      <c r="TGN395" s="1"/>
      <c r="TGO395" s="1"/>
      <c r="TGP395" s="1"/>
      <c r="TGQ395" s="1"/>
      <c r="TGR395" s="1"/>
      <c r="TGS395" s="1"/>
      <c r="TGT395" s="1"/>
      <c r="TGU395" s="1"/>
      <c r="TGV395" s="1"/>
      <c r="TGW395" s="1"/>
      <c r="TGX395" s="1"/>
      <c r="TGY395" s="1"/>
      <c r="TGZ395" s="1"/>
      <c r="THA395" s="1"/>
      <c r="THB395" s="1"/>
      <c r="THC395" s="1"/>
      <c r="THD395" s="1"/>
      <c r="THE395" s="1"/>
      <c r="THF395" s="1"/>
      <c r="THG395" s="1"/>
      <c r="THH395" s="1"/>
      <c r="THI395" s="1"/>
      <c r="THJ395" s="1"/>
      <c r="THK395" s="1"/>
      <c r="THL395" s="1"/>
      <c r="THM395" s="1"/>
      <c r="THN395" s="1"/>
      <c r="THO395" s="1"/>
      <c r="THP395" s="1"/>
      <c r="THQ395" s="1"/>
      <c r="THR395" s="1"/>
      <c r="THS395" s="1"/>
      <c r="THT395" s="1"/>
      <c r="THU395" s="1"/>
      <c r="THV395" s="1"/>
      <c r="THW395" s="1"/>
      <c r="THX395" s="1"/>
      <c r="THY395" s="1"/>
      <c r="THZ395" s="1"/>
      <c r="TIA395" s="1"/>
      <c r="TIB395" s="1"/>
      <c r="TIC395" s="1"/>
      <c r="TID395" s="1"/>
      <c r="TIE395" s="1"/>
      <c r="TIF395" s="1"/>
      <c r="TIG395" s="1"/>
      <c r="TIH395" s="1"/>
      <c r="TII395" s="1"/>
      <c r="TIJ395" s="1"/>
      <c r="TIK395" s="1"/>
      <c r="TIL395" s="1"/>
      <c r="TIM395" s="1"/>
      <c r="TIN395" s="1"/>
      <c r="TIO395" s="1"/>
      <c r="TIP395" s="1"/>
      <c r="TIQ395" s="1"/>
      <c r="TIR395" s="1"/>
      <c r="TIS395" s="1"/>
      <c r="TIT395" s="1"/>
      <c r="TIU395" s="1"/>
      <c r="TIV395" s="1"/>
      <c r="TIW395" s="1"/>
      <c r="TIX395" s="1"/>
      <c r="TIY395" s="1"/>
      <c r="TIZ395" s="1"/>
      <c r="TJA395" s="1"/>
      <c r="TJB395" s="1"/>
      <c r="TJC395" s="1"/>
      <c r="TJD395" s="1"/>
      <c r="TJE395" s="1"/>
      <c r="TJF395" s="1"/>
      <c r="TJG395" s="1"/>
      <c r="TJH395" s="1"/>
      <c r="TJI395" s="1"/>
      <c r="TJJ395" s="1"/>
      <c r="TJK395" s="1"/>
      <c r="TJL395" s="1"/>
      <c r="TJM395" s="1"/>
      <c r="TJN395" s="1"/>
      <c r="TJO395" s="1"/>
      <c r="TJP395" s="1"/>
      <c r="TJQ395" s="1"/>
      <c r="TJR395" s="1"/>
      <c r="TJS395" s="1"/>
      <c r="TJT395" s="1"/>
      <c r="TJU395" s="1"/>
      <c r="TJV395" s="1"/>
      <c r="TJW395" s="1"/>
      <c r="TJX395" s="1"/>
      <c r="TJY395" s="1"/>
      <c r="TJZ395" s="1"/>
      <c r="TKA395" s="1"/>
      <c r="TKB395" s="1"/>
      <c r="TKC395" s="1"/>
      <c r="TKD395" s="1"/>
      <c r="TKE395" s="1"/>
      <c r="TKF395" s="1"/>
      <c r="TKG395" s="1"/>
      <c r="TKH395" s="1"/>
      <c r="TKI395" s="1"/>
      <c r="TKJ395" s="1"/>
      <c r="TKK395" s="1"/>
      <c r="TKL395" s="1"/>
      <c r="TKM395" s="1"/>
      <c r="TKN395" s="1"/>
      <c r="TKO395" s="1"/>
      <c r="TKP395" s="1"/>
      <c r="TKQ395" s="1"/>
      <c r="TKR395" s="1"/>
      <c r="TKS395" s="1"/>
      <c r="TKT395" s="1"/>
      <c r="TKU395" s="1"/>
      <c r="TKV395" s="1"/>
      <c r="TKW395" s="1"/>
      <c r="TKX395" s="1"/>
      <c r="TKY395" s="1"/>
      <c r="TKZ395" s="1"/>
      <c r="TLA395" s="1"/>
      <c r="TLB395" s="1"/>
      <c r="TLC395" s="1"/>
      <c r="TLD395" s="1"/>
      <c r="TLE395" s="1"/>
      <c r="TLF395" s="1"/>
      <c r="TLG395" s="1"/>
      <c r="TLH395" s="1"/>
      <c r="TLI395" s="1"/>
      <c r="TLJ395" s="1"/>
      <c r="TLK395" s="1"/>
      <c r="TLL395" s="1"/>
      <c r="TLM395" s="1"/>
      <c r="TLN395" s="1"/>
      <c r="TLO395" s="1"/>
      <c r="TLP395" s="1"/>
      <c r="TLQ395" s="1"/>
      <c r="TLR395" s="1"/>
      <c r="TLS395" s="1"/>
      <c r="TLT395" s="1"/>
      <c r="TLU395" s="1"/>
      <c r="TLV395" s="1"/>
      <c r="TLW395" s="1"/>
      <c r="TLX395" s="1"/>
      <c r="TLY395" s="1"/>
      <c r="TLZ395" s="1"/>
      <c r="TMA395" s="1"/>
      <c r="TMB395" s="1"/>
      <c r="TMC395" s="1"/>
      <c r="TMD395" s="1"/>
      <c r="TME395" s="1"/>
      <c r="TMF395" s="1"/>
      <c r="TMG395" s="1"/>
      <c r="TMH395" s="1"/>
      <c r="TMI395" s="1"/>
      <c r="TMJ395" s="1"/>
      <c r="TMK395" s="1"/>
      <c r="TML395" s="1"/>
      <c r="TMM395" s="1"/>
      <c r="TMN395" s="1"/>
      <c r="TMO395" s="1"/>
      <c r="TMP395" s="1"/>
      <c r="TMQ395" s="1"/>
      <c r="TMR395" s="1"/>
      <c r="TMS395" s="1"/>
      <c r="TMT395" s="1"/>
      <c r="TMU395" s="1"/>
      <c r="TMV395" s="1"/>
      <c r="TMW395" s="1"/>
      <c r="TMX395" s="1"/>
      <c r="TMY395" s="1"/>
      <c r="TMZ395" s="1"/>
      <c r="TNA395" s="1"/>
      <c r="TNB395" s="1"/>
      <c r="TNC395" s="1"/>
      <c r="TND395" s="1"/>
      <c r="TNE395" s="1"/>
      <c r="TNF395" s="1"/>
      <c r="TNG395" s="1"/>
      <c r="TNH395" s="1"/>
      <c r="TNI395" s="1"/>
      <c r="TNJ395" s="1"/>
      <c r="TNK395" s="1"/>
      <c r="TNL395" s="1"/>
      <c r="TNM395" s="1"/>
      <c r="TNN395" s="1"/>
      <c r="TNO395" s="1"/>
      <c r="TNP395" s="1"/>
      <c r="TNQ395" s="1"/>
      <c r="TNR395" s="1"/>
      <c r="TNS395" s="1"/>
      <c r="TNT395" s="1"/>
      <c r="TNU395" s="1"/>
      <c r="TNV395" s="1"/>
      <c r="TNW395" s="1"/>
      <c r="TNX395" s="1"/>
      <c r="TNY395" s="1"/>
      <c r="TNZ395" s="1"/>
      <c r="TOA395" s="1"/>
      <c r="TOB395" s="1"/>
      <c r="TOC395" s="1"/>
      <c r="TOD395" s="1"/>
      <c r="TOE395" s="1"/>
      <c r="TOF395" s="1"/>
      <c r="TOG395" s="1"/>
      <c r="TOH395" s="1"/>
      <c r="TOI395" s="1"/>
      <c r="TOJ395" s="1"/>
      <c r="TOK395" s="1"/>
      <c r="TOL395" s="1"/>
      <c r="TOM395" s="1"/>
      <c r="TON395" s="1"/>
      <c r="TOO395" s="1"/>
      <c r="TOP395" s="1"/>
      <c r="TOQ395" s="1"/>
      <c r="TOR395" s="1"/>
      <c r="TOS395" s="1"/>
      <c r="TOT395" s="1"/>
      <c r="TOU395" s="1"/>
      <c r="TOV395" s="1"/>
      <c r="TOW395" s="1"/>
      <c r="TOX395" s="1"/>
      <c r="TOY395" s="1"/>
      <c r="TOZ395" s="1"/>
      <c r="TPA395" s="1"/>
      <c r="TPB395" s="1"/>
      <c r="TPC395" s="1"/>
      <c r="TPD395" s="1"/>
      <c r="TPE395" s="1"/>
      <c r="TPF395" s="1"/>
      <c r="TPG395" s="1"/>
      <c r="TPH395" s="1"/>
      <c r="TPI395" s="1"/>
      <c r="TPJ395" s="1"/>
      <c r="TPK395" s="1"/>
      <c r="TPL395" s="1"/>
      <c r="TPM395" s="1"/>
      <c r="TPN395" s="1"/>
      <c r="TPO395" s="1"/>
      <c r="TPP395" s="1"/>
      <c r="TPQ395" s="1"/>
      <c r="TPR395" s="1"/>
      <c r="TPS395" s="1"/>
      <c r="TPT395" s="1"/>
      <c r="TPU395" s="1"/>
      <c r="TPV395" s="1"/>
      <c r="TPW395" s="1"/>
      <c r="TPX395" s="1"/>
      <c r="TPY395" s="1"/>
      <c r="TPZ395" s="1"/>
      <c r="TQA395" s="1"/>
      <c r="TQB395" s="1"/>
      <c r="TQC395" s="1"/>
      <c r="TQD395" s="1"/>
      <c r="TQE395" s="1"/>
      <c r="TQF395" s="1"/>
      <c r="TQG395" s="1"/>
      <c r="TQH395" s="1"/>
      <c r="TQI395" s="1"/>
      <c r="TQJ395" s="1"/>
      <c r="TQK395" s="1"/>
      <c r="TQL395" s="1"/>
      <c r="TQM395" s="1"/>
      <c r="TQN395" s="1"/>
      <c r="TQO395" s="1"/>
      <c r="TQP395" s="1"/>
      <c r="TQQ395" s="1"/>
      <c r="TQR395" s="1"/>
      <c r="TQS395" s="1"/>
      <c r="TQT395" s="1"/>
      <c r="TQU395" s="1"/>
      <c r="TQV395" s="1"/>
      <c r="TQW395" s="1"/>
      <c r="TQX395" s="1"/>
      <c r="TQY395" s="1"/>
      <c r="TQZ395" s="1"/>
      <c r="TRA395" s="1"/>
      <c r="TRB395" s="1"/>
      <c r="TRC395" s="1"/>
      <c r="TRD395" s="1"/>
      <c r="TRE395" s="1"/>
      <c r="TRF395" s="1"/>
      <c r="TRG395" s="1"/>
      <c r="TRH395" s="1"/>
      <c r="TRI395" s="1"/>
      <c r="TRJ395" s="1"/>
      <c r="TRK395" s="1"/>
      <c r="TRL395" s="1"/>
      <c r="TRM395" s="1"/>
      <c r="TRN395" s="1"/>
      <c r="TRO395" s="1"/>
      <c r="TRP395" s="1"/>
      <c r="TRQ395" s="1"/>
      <c r="TRR395" s="1"/>
      <c r="TRS395" s="1"/>
      <c r="TRT395" s="1"/>
      <c r="TRU395" s="1"/>
      <c r="TRV395" s="1"/>
      <c r="TRW395" s="1"/>
      <c r="TRX395" s="1"/>
      <c r="TRY395" s="1"/>
      <c r="TRZ395" s="1"/>
      <c r="TSA395" s="1"/>
      <c r="TSB395" s="1"/>
      <c r="TSC395" s="1"/>
      <c r="TSD395" s="1"/>
      <c r="TSE395" s="1"/>
      <c r="TSF395" s="1"/>
      <c r="TSG395" s="1"/>
      <c r="TSH395" s="1"/>
      <c r="TSI395" s="1"/>
      <c r="TSJ395" s="1"/>
      <c r="TSK395" s="1"/>
      <c r="TSL395" s="1"/>
      <c r="TSM395" s="1"/>
      <c r="TSN395" s="1"/>
      <c r="TSO395" s="1"/>
      <c r="TSP395" s="1"/>
      <c r="TSQ395" s="1"/>
      <c r="TSR395" s="1"/>
      <c r="TSS395" s="1"/>
      <c r="TST395" s="1"/>
      <c r="TSU395" s="1"/>
      <c r="TSV395" s="1"/>
      <c r="TSW395" s="1"/>
      <c r="TSX395" s="1"/>
      <c r="TSY395" s="1"/>
      <c r="TSZ395" s="1"/>
      <c r="TTA395" s="1"/>
      <c r="TTB395" s="1"/>
      <c r="TTC395" s="1"/>
      <c r="TTD395" s="1"/>
      <c r="TTE395" s="1"/>
      <c r="TTF395" s="1"/>
      <c r="TTG395" s="1"/>
      <c r="TTH395" s="1"/>
      <c r="TTI395" s="1"/>
      <c r="TTJ395" s="1"/>
      <c r="TTK395" s="1"/>
      <c r="TTL395" s="1"/>
      <c r="TTM395" s="1"/>
      <c r="TTN395" s="1"/>
      <c r="TTO395" s="1"/>
      <c r="TTP395" s="1"/>
      <c r="TTQ395" s="1"/>
      <c r="TTR395" s="1"/>
      <c r="TTS395" s="1"/>
      <c r="TTT395" s="1"/>
      <c r="TTU395" s="1"/>
      <c r="TTV395" s="1"/>
      <c r="TTW395" s="1"/>
      <c r="TTX395" s="1"/>
      <c r="TTY395" s="1"/>
      <c r="TTZ395" s="1"/>
      <c r="TUA395" s="1"/>
      <c r="TUB395" s="1"/>
      <c r="TUC395" s="1"/>
      <c r="TUD395" s="1"/>
      <c r="TUE395" s="1"/>
      <c r="TUF395" s="1"/>
      <c r="TUG395" s="1"/>
      <c r="TUH395" s="1"/>
      <c r="TUI395" s="1"/>
      <c r="TUJ395" s="1"/>
      <c r="TUK395" s="1"/>
      <c r="TUL395" s="1"/>
      <c r="TUM395" s="1"/>
      <c r="TUN395" s="1"/>
      <c r="TUO395" s="1"/>
      <c r="TUP395" s="1"/>
      <c r="TUQ395" s="1"/>
      <c r="TUR395" s="1"/>
      <c r="TUS395" s="1"/>
      <c r="TUT395" s="1"/>
      <c r="TUU395" s="1"/>
      <c r="TUV395" s="1"/>
      <c r="TUW395" s="1"/>
      <c r="TUX395" s="1"/>
      <c r="TUY395" s="1"/>
      <c r="TUZ395" s="1"/>
      <c r="TVA395" s="1"/>
      <c r="TVB395" s="1"/>
      <c r="TVC395" s="1"/>
      <c r="TVD395" s="1"/>
      <c r="TVE395" s="1"/>
      <c r="TVF395" s="1"/>
      <c r="TVG395" s="1"/>
      <c r="TVH395" s="1"/>
      <c r="TVI395" s="1"/>
      <c r="TVJ395" s="1"/>
      <c r="TVK395" s="1"/>
      <c r="TVL395" s="1"/>
      <c r="TVM395" s="1"/>
      <c r="TVN395" s="1"/>
      <c r="TVO395" s="1"/>
      <c r="TVP395" s="1"/>
      <c r="TVQ395" s="1"/>
      <c r="TVR395" s="1"/>
      <c r="TVS395" s="1"/>
      <c r="TVT395" s="1"/>
      <c r="TVU395" s="1"/>
      <c r="TVV395" s="1"/>
      <c r="TVW395" s="1"/>
      <c r="TVX395" s="1"/>
      <c r="TVY395" s="1"/>
      <c r="TVZ395" s="1"/>
      <c r="TWA395" s="1"/>
      <c r="TWB395" s="1"/>
      <c r="TWC395" s="1"/>
      <c r="TWD395" s="1"/>
      <c r="TWE395" s="1"/>
      <c r="TWF395" s="1"/>
      <c r="TWG395" s="1"/>
      <c r="TWH395" s="1"/>
      <c r="TWI395" s="1"/>
      <c r="TWJ395" s="1"/>
      <c r="TWK395" s="1"/>
      <c r="TWL395" s="1"/>
      <c r="TWM395" s="1"/>
      <c r="TWN395" s="1"/>
      <c r="TWO395" s="1"/>
      <c r="TWP395" s="1"/>
      <c r="TWQ395" s="1"/>
      <c r="TWR395" s="1"/>
      <c r="TWS395" s="1"/>
      <c r="TWT395" s="1"/>
      <c r="TWU395" s="1"/>
      <c r="TWV395" s="1"/>
      <c r="TWW395" s="1"/>
      <c r="TWX395" s="1"/>
      <c r="TWY395" s="1"/>
      <c r="TWZ395" s="1"/>
      <c r="TXA395" s="1"/>
      <c r="TXB395" s="1"/>
      <c r="TXC395" s="1"/>
      <c r="TXD395" s="1"/>
      <c r="TXE395" s="1"/>
      <c r="TXF395" s="1"/>
      <c r="TXG395" s="1"/>
      <c r="TXH395" s="1"/>
      <c r="TXI395" s="1"/>
      <c r="TXJ395" s="1"/>
      <c r="TXK395" s="1"/>
      <c r="TXL395" s="1"/>
      <c r="TXM395" s="1"/>
      <c r="TXN395" s="1"/>
      <c r="TXO395" s="1"/>
      <c r="TXP395" s="1"/>
      <c r="TXQ395" s="1"/>
      <c r="TXR395" s="1"/>
      <c r="TXS395" s="1"/>
      <c r="TXT395" s="1"/>
      <c r="TXU395" s="1"/>
      <c r="TXV395" s="1"/>
      <c r="TXW395" s="1"/>
      <c r="TXX395" s="1"/>
      <c r="TXY395" s="1"/>
      <c r="TXZ395" s="1"/>
      <c r="TYA395" s="1"/>
      <c r="TYB395" s="1"/>
      <c r="TYC395" s="1"/>
      <c r="TYD395" s="1"/>
      <c r="TYE395" s="1"/>
      <c r="TYF395" s="1"/>
      <c r="TYG395" s="1"/>
      <c r="TYH395" s="1"/>
      <c r="TYI395" s="1"/>
      <c r="TYJ395" s="1"/>
      <c r="TYK395" s="1"/>
      <c r="TYL395" s="1"/>
      <c r="TYM395" s="1"/>
      <c r="TYN395" s="1"/>
      <c r="TYO395" s="1"/>
      <c r="TYP395" s="1"/>
      <c r="TYQ395" s="1"/>
      <c r="TYR395" s="1"/>
      <c r="TYS395" s="1"/>
      <c r="TYT395" s="1"/>
      <c r="TYU395" s="1"/>
      <c r="TYV395" s="1"/>
      <c r="TYW395" s="1"/>
      <c r="TYX395" s="1"/>
      <c r="TYY395" s="1"/>
      <c r="TYZ395" s="1"/>
      <c r="TZA395" s="1"/>
      <c r="TZB395" s="1"/>
      <c r="TZC395" s="1"/>
      <c r="TZD395" s="1"/>
      <c r="TZE395" s="1"/>
      <c r="TZF395" s="1"/>
      <c r="TZG395" s="1"/>
      <c r="TZH395" s="1"/>
      <c r="TZI395" s="1"/>
      <c r="TZJ395" s="1"/>
      <c r="TZK395" s="1"/>
      <c r="TZL395" s="1"/>
      <c r="TZM395" s="1"/>
      <c r="TZN395" s="1"/>
      <c r="TZO395" s="1"/>
      <c r="TZP395" s="1"/>
      <c r="TZQ395" s="1"/>
      <c r="TZR395" s="1"/>
      <c r="TZS395" s="1"/>
      <c r="TZT395" s="1"/>
      <c r="TZU395" s="1"/>
      <c r="TZV395" s="1"/>
      <c r="TZW395" s="1"/>
      <c r="TZX395" s="1"/>
      <c r="TZY395" s="1"/>
      <c r="TZZ395" s="1"/>
      <c r="UAA395" s="1"/>
      <c r="UAB395" s="1"/>
      <c r="UAC395" s="1"/>
      <c r="UAD395" s="1"/>
      <c r="UAE395" s="1"/>
      <c r="UAF395" s="1"/>
      <c r="UAG395" s="1"/>
      <c r="UAH395" s="1"/>
      <c r="UAI395" s="1"/>
      <c r="UAJ395" s="1"/>
      <c r="UAK395" s="1"/>
      <c r="UAL395" s="1"/>
      <c r="UAM395" s="1"/>
      <c r="UAN395" s="1"/>
      <c r="UAO395" s="1"/>
      <c r="UAP395" s="1"/>
      <c r="UAQ395" s="1"/>
      <c r="UAR395" s="1"/>
      <c r="UAS395" s="1"/>
      <c r="UAT395" s="1"/>
      <c r="UAU395" s="1"/>
      <c r="UAV395" s="1"/>
      <c r="UAW395" s="1"/>
      <c r="UAX395" s="1"/>
      <c r="UAY395" s="1"/>
      <c r="UAZ395" s="1"/>
      <c r="UBA395" s="1"/>
      <c r="UBB395" s="1"/>
      <c r="UBC395" s="1"/>
      <c r="UBD395" s="1"/>
      <c r="UBE395" s="1"/>
      <c r="UBF395" s="1"/>
      <c r="UBG395" s="1"/>
      <c r="UBH395" s="1"/>
      <c r="UBI395" s="1"/>
      <c r="UBJ395" s="1"/>
      <c r="UBK395" s="1"/>
      <c r="UBL395" s="1"/>
      <c r="UBM395" s="1"/>
      <c r="UBN395" s="1"/>
      <c r="UBO395" s="1"/>
      <c r="UBP395" s="1"/>
      <c r="UBQ395" s="1"/>
      <c r="UBR395" s="1"/>
      <c r="UBS395" s="1"/>
      <c r="UBT395" s="1"/>
      <c r="UBU395" s="1"/>
      <c r="UBV395" s="1"/>
      <c r="UBW395" s="1"/>
      <c r="UBX395" s="1"/>
      <c r="UBY395" s="1"/>
      <c r="UBZ395" s="1"/>
      <c r="UCA395" s="1"/>
      <c r="UCB395" s="1"/>
      <c r="UCC395" s="1"/>
      <c r="UCD395" s="1"/>
      <c r="UCE395" s="1"/>
      <c r="UCF395" s="1"/>
      <c r="UCG395" s="1"/>
      <c r="UCH395" s="1"/>
      <c r="UCI395" s="1"/>
      <c r="UCJ395" s="1"/>
      <c r="UCK395" s="1"/>
      <c r="UCL395" s="1"/>
      <c r="UCM395" s="1"/>
      <c r="UCN395" s="1"/>
      <c r="UCO395" s="1"/>
      <c r="UCP395" s="1"/>
      <c r="UCQ395" s="1"/>
      <c r="UCR395" s="1"/>
      <c r="UCS395" s="1"/>
      <c r="UCT395" s="1"/>
      <c r="UCU395" s="1"/>
      <c r="UCV395" s="1"/>
      <c r="UCW395" s="1"/>
      <c r="UCX395" s="1"/>
      <c r="UCY395" s="1"/>
      <c r="UCZ395" s="1"/>
      <c r="UDA395" s="1"/>
      <c r="UDB395" s="1"/>
      <c r="UDC395" s="1"/>
      <c r="UDD395" s="1"/>
      <c r="UDE395" s="1"/>
      <c r="UDF395" s="1"/>
      <c r="UDG395" s="1"/>
      <c r="UDH395" s="1"/>
      <c r="UDI395" s="1"/>
      <c r="UDJ395" s="1"/>
      <c r="UDK395" s="1"/>
      <c r="UDL395" s="1"/>
      <c r="UDM395" s="1"/>
      <c r="UDN395" s="1"/>
      <c r="UDO395" s="1"/>
      <c r="UDP395" s="1"/>
      <c r="UDQ395" s="1"/>
      <c r="UDR395" s="1"/>
      <c r="UDS395" s="1"/>
      <c r="UDT395" s="1"/>
      <c r="UDU395" s="1"/>
      <c r="UDV395" s="1"/>
      <c r="UDW395" s="1"/>
      <c r="UDX395" s="1"/>
      <c r="UDY395" s="1"/>
      <c r="UDZ395" s="1"/>
      <c r="UEA395" s="1"/>
      <c r="UEB395" s="1"/>
      <c r="UEC395" s="1"/>
      <c r="UED395" s="1"/>
      <c r="UEE395" s="1"/>
      <c r="UEF395" s="1"/>
      <c r="UEG395" s="1"/>
      <c r="UEH395" s="1"/>
      <c r="UEI395" s="1"/>
      <c r="UEJ395" s="1"/>
      <c r="UEK395" s="1"/>
      <c r="UEL395" s="1"/>
      <c r="UEM395" s="1"/>
      <c r="UEN395" s="1"/>
      <c r="UEO395" s="1"/>
      <c r="UEP395" s="1"/>
      <c r="UEQ395" s="1"/>
      <c r="UER395" s="1"/>
      <c r="UES395" s="1"/>
      <c r="UET395" s="1"/>
      <c r="UEU395" s="1"/>
      <c r="UEV395" s="1"/>
      <c r="UEW395" s="1"/>
      <c r="UEX395" s="1"/>
      <c r="UEY395" s="1"/>
      <c r="UEZ395" s="1"/>
      <c r="UFA395" s="1"/>
      <c r="UFB395" s="1"/>
      <c r="UFC395" s="1"/>
      <c r="UFD395" s="1"/>
      <c r="UFE395" s="1"/>
      <c r="UFF395" s="1"/>
      <c r="UFG395" s="1"/>
      <c r="UFH395" s="1"/>
      <c r="UFI395" s="1"/>
      <c r="UFJ395" s="1"/>
      <c r="UFK395" s="1"/>
      <c r="UFL395" s="1"/>
      <c r="UFM395" s="1"/>
      <c r="UFN395" s="1"/>
      <c r="UFO395" s="1"/>
      <c r="UFP395" s="1"/>
      <c r="UFQ395" s="1"/>
      <c r="UFR395" s="1"/>
      <c r="UFS395" s="1"/>
      <c r="UFT395" s="1"/>
      <c r="UFU395" s="1"/>
      <c r="UFV395" s="1"/>
      <c r="UFW395" s="1"/>
      <c r="UFX395" s="1"/>
      <c r="UFY395" s="1"/>
      <c r="UFZ395" s="1"/>
      <c r="UGA395" s="1"/>
      <c r="UGB395" s="1"/>
      <c r="UGC395" s="1"/>
      <c r="UGD395" s="1"/>
      <c r="UGE395" s="1"/>
      <c r="UGF395" s="1"/>
      <c r="UGG395" s="1"/>
      <c r="UGH395" s="1"/>
      <c r="UGI395" s="1"/>
      <c r="UGJ395" s="1"/>
      <c r="UGK395" s="1"/>
      <c r="UGL395" s="1"/>
      <c r="UGM395" s="1"/>
      <c r="UGN395" s="1"/>
      <c r="UGO395" s="1"/>
      <c r="UGP395" s="1"/>
      <c r="UGQ395" s="1"/>
      <c r="UGR395" s="1"/>
      <c r="UGS395" s="1"/>
      <c r="UGT395" s="1"/>
      <c r="UGU395" s="1"/>
      <c r="UGV395" s="1"/>
      <c r="UGW395" s="1"/>
      <c r="UGX395" s="1"/>
      <c r="UGY395" s="1"/>
      <c r="UGZ395" s="1"/>
      <c r="UHA395" s="1"/>
      <c r="UHB395" s="1"/>
      <c r="UHC395" s="1"/>
      <c r="UHD395" s="1"/>
      <c r="UHE395" s="1"/>
      <c r="UHF395" s="1"/>
      <c r="UHG395" s="1"/>
      <c r="UHH395" s="1"/>
      <c r="UHI395" s="1"/>
      <c r="UHJ395" s="1"/>
      <c r="UHK395" s="1"/>
      <c r="UHL395" s="1"/>
      <c r="UHM395" s="1"/>
      <c r="UHN395" s="1"/>
      <c r="UHO395" s="1"/>
      <c r="UHP395" s="1"/>
      <c r="UHQ395" s="1"/>
      <c r="UHR395" s="1"/>
      <c r="UHS395" s="1"/>
      <c r="UHT395" s="1"/>
      <c r="UHU395" s="1"/>
      <c r="UHV395" s="1"/>
      <c r="UHW395" s="1"/>
      <c r="UHX395" s="1"/>
      <c r="UHY395" s="1"/>
      <c r="UHZ395" s="1"/>
      <c r="UIA395" s="1"/>
      <c r="UIB395" s="1"/>
      <c r="UIC395" s="1"/>
      <c r="UID395" s="1"/>
      <c r="UIE395" s="1"/>
      <c r="UIF395" s="1"/>
      <c r="UIG395" s="1"/>
      <c r="UIH395" s="1"/>
      <c r="UII395" s="1"/>
      <c r="UIJ395" s="1"/>
      <c r="UIK395" s="1"/>
      <c r="UIL395" s="1"/>
      <c r="UIM395" s="1"/>
      <c r="UIN395" s="1"/>
      <c r="UIO395" s="1"/>
      <c r="UIP395" s="1"/>
      <c r="UIQ395" s="1"/>
      <c r="UIR395" s="1"/>
      <c r="UIS395" s="1"/>
      <c r="UIT395" s="1"/>
      <c r="UIU395" s="1"/>
      <c r="UIV395" s="1"/>
      <c r="UIW395" s="1"/>
      <c r="UIX395" s="1"/>
      <c r="UIY395" s="1"/>
      <c r="UIZ395" s="1"/>
      <c r="UJA395" s="1"/>
      <c r="UJB395" s="1"/>
      <c r="UJC395" s="1"/>
      <c r="UJD395" s="1"/>
      <c r="UJE395" s="1"/>
      <c r="UJF395" s="1"/>
      <c r="UJG395" s="1"/>
      <c r="UJH395" s="1"/>
      <c r="UJI395" s="1"/>
      <c r="UJJ395" s="1"/>
      <c r="UJK395" s="1"/>
      <c r="UJL395" s="1"/>
      <c r="UJM395" s="1"/>
      <c r="UJN395" s="1"/>
      <c r="UJO395" s="1"/>
      <c r="UJP395" s="1"/>
      <c r="UJQ395" s="1"/>
      <c r="UJR395" s="1"/>
      <c r="UJS395" s="1"/>
      <c r="UJT395" s="1"/>
      <c r="UJU395" s="1"/>
      <c r="UJV395" s="1"/>
      <c r="UJW395" s="1"/>
      <c r="UJX395" s="1"/>
      <c r="UJY395" s="1"/>
      <c r="UJZ395" s="1"/>
      <c r="UKA395" s="1"/>
      <c r="UKB395" s="1"/>
      <c r="UKC395" s="1"/>
      <c r="UKD395" s="1"/>
      <c r="UKE395" s="1"/>
      <c r="UKF395" s="1"/>
      <c r="UKG395" s="1"/>
      <c r="UKH395" s="1"/>
      <c r="UKI395" s="1"/>
      <c r="UKJ395" s="1"/>
      <c r="UKK395" s="1"/>
      <c r="UKL395" s="1"/>
      <c r="UKM395" s="1"/>
      <c r="UKN395" s="1"/>
      <c r="UKO395" s="1"/>
      <c r="UKP395" s="1"/>
      <c r="UKQ395" s="1"/>
      <c r="UKR395" s="1"/>
      <c r="UKS395" s="1"/>
      <c r="UKT395" s="1"/>
      <c r="UKU395" s="1"/>
      <c r="UKV395" s="1"/>
      <c r="UKW395" s="1"/>
      <c r="UKX395" s="1"/>
      <c r="UKY395" s="1"/>
      <c r="UKZ395" s="1"/>
      <c r="ULA395" s="1"/>
      <c r="ULB395" s="1"/>
      <c r="ULC395" s="1"/>
      <c r="ULD395" s="1"/>
      <c r="ULE395" s="1"/>
      <c r="ULF395" s="1"/>
      <c r="ULG395" s="1"/>
      <c r="ULH395" s="1"/>
      <c r="ULI395" s="1"/>
      <c r="ULJ395" s="1"/>
      <c r="ULK395" s="1"/>
      <c r="ULL395" s="1"/>
      <c r="ULM395" s="1"/>
      <c r="ULN395" s="1"/>
      <c r="ULO395" s="1"/>
      <c r="ULP395" s="1"/>
      <c r="ULQ395" s="1"/>
      <c r="ULR395" s="1"/>
      <c r="ULS395" s="1"/>
      <c r="ULT395" s="1"/>
      <c r="ULU395" s="1"/>
      <c r="ULV395" s="1"/>
      <c r="ULW395" s="1"/>
      <c r="ULX395" s="1"/>
      <c r="ULY395" s="1"/>
      <c r="ULZ395" s="1"/>
      <c r="UMA395" s="1"/>
      <c r="UMB395" s="1"/>
      <c r="UMC395" s="1"/>
      <c r="UMD395" s="1"/>
      <c r="UME395" s="1"/>
      <c r="UMF395" s="1"/>
      <c r="UMG395" s="1"/>
      <c r="UMH395" s="1"/>
      <c r="UMI395" s="1"/>
      <c r="UMJ395" s="1"/>
      <c r="UMK395" s="1"/>
      <c r="UML395" s="1"/>
      <c r="UMM395" s="1"/>
      <c r="UMN395" s="1"/>
      <c r="UMO395" s="1"/>
      <c r="UMP395" s="1"/>
      <c r="UMQ395" s="1"/>
      <c r="UMR395" s="1"/>
      <c r="UMS395" s="1"/>
      <c r="UMT395" s="1"/>
      <c r="UMU395" s="1"/>
      <c r="UMV395" s="1"/>
      <c r="UMW395" s="1"/>
      <c r="UMX395" s="1"/>
      <c r="UMY395" s="1"/>
      <c r="UMZ395" s="1"/>
      <c r="UNA395" s="1"/>
      <c r="UNB395" s="1"/>
      <c r="UNC395" s="1"/>
      <c r="UND395" s="1"/>
      <c r="UNE395" s="1"/>
      <c r="UNF395" s="1"/>
      <c r="UNG395" s="1"/>
      <c r="UNH395" s="1"/>
      <c r="UNI395" s="1"/>
      <c r="UNJ395" s="1"/>
      <c r="UNK395" s="1"/>
      <c r="UNL395" s="1"/>
      <c r="UNM395" s="1"/>
      <c r="UNN395" s="1"/>
      <c r="UNO395" s="1"/>
      <c r="UNP395" s="1"/>
      <c r="UNQ395" s="1"/>
      <c r="UNR395" s="1"/>
      <c r="UNS395" s="1"/>
      <c r="UNT395" s="1"/>
      <c r="UNU395" s="1"/>
      <c r="UNV395" s="1"/>
      <c r="UNW395" s="1"/>
      <c r="UNX395" s="1"/>
      <c r="UNY395" s="1"/>
      <c r="UNZ395" s="1"/>
      <c r="UOA395" s="1"/>
      <c r="UOB395" s="1"/>
      <c r="UOC395" s="1"/>
      <c r="UOD395" s="1"/>
      <c r="UOE395" s="1"/>
      <c r="UOF395" s="1"/>
      <c r="UOG395" s="1"/>
      <c r="UOH395" s="1"/>
      <c r="UOI395" s="1"/>
      <c r="UOJ395" s="1"/>
      <c r="UOK395" s="1"/>
      <c r="UOL395" s="1"/>
      <c r="UOM395" s="1"/>
      <c r="UON395" s="1"/>
      <c r="UOO395" s="1"/>
      <c r="UOP395" s="1"/>
      <c r="UOQ395" s="1"/>
      <c r="UOR395" s="1"/>
      <c r="UOS395" s="1"/>
      <c r="UOT395" s="1"/>
      <c r="UOU395" s="1"/>
      <c r="UOV395" s="1"/>
      <c r="UOW395" s="1"/>
      <c r="UOX395" s="1"/>
      <c r="UOY395" s="1"/>
      <c r="UOZ395" s="1"/>
      <c r="UPA395" s="1"/>
      <c r="UPB395" s="1"/>
      <c r="UPC395" s="1"/>
      <c r="UPD395" s="1"/>
      <c r="UPE395" s="1"/>
      <c r="UPF395" s="1"/>
      <c r="UPG395" s="1"/>
      <c r="UPH395" s="1"/>
      <c r="UPI395" s="1"/>
      <c r="UPJ395" s="1"/>
      <c r="UPK395" s="1"/>
      <c r="UPL395" s="1"/>
      <c r="UPM395" s="1"/>
      <c r="UPN395" s="1"/>
      <c r="UPO395" s="1"/>
      <c r="UPP395" s="1"/>
      <c r="UPQ395" s="1"/>
      <c r="UPR395" s="1"/>
      <c r="UPS395" s="1"/>
      <c r="UPT395" s="1"/>
      <c r="UPU395" s="1"/>
      <c r="UPV395" s="1"/>
      <c r="UPW395" s="1"/>
      <c r="UPX395" s="1"/>
      <c r="UPY395" s="1"/>
      <c r="UPZ395" s="1"/>
      <c r="UQA395" s="1"/>
      <c r="UQB395" s="1"/>
      <c r="UQC395" s="1"/>
      <c r="UQD395" s="1"/>
      <c r="UQE395" s="1"/>
      <c r="UQF395" s="1"/>
      <c r="UQG395" s="1"/>
      <c r="UQH395" s="1"/>
      <c r="UQI395" s="1"/>
      <c r="UQJ395" s="1"/>
      <c r="UQK395" s="1"/>
      <c r="UQL395" s="1"/>
      <c r="UQM395" s="1"/>
      <c r="UQN395" s="1"/>
      <c r="UQO395" s="1"/>
      <c r="UQP395" s="1"/>
      <c r="UQQ395" s="1"/>
      <c r="UQR395" s="1"/>
      <c r="UQS395" s="1"/>
      <c r="UQT395" s="1"/>
      <c r="UQU395" s="1"/>
      <c r="UQV395" s="1"/>
      <c r="UQW395" s="1"/>
      <c r="UQX395" s="1"/>
      <c r="UQY395" s="1"/>
      <c r="UQZ395" s="1"/>
      <c r="URA395" s="1"/>
      <c r="URB395" s="1"/>
      <c r="URC395" s="1"/>
      <c r="URD395" s="1"/>
      <c r="URE395" s="1"/>
      <c r="URF395" s="1"/>
      <c r="URG395" s="1"/>
      <c r="URH395" s="1"/>
      <c r="URI395" s="1"/>
      <c r="URJ395" s="1"/>
      <c r="URK395" s="1"/>
      <c r="URL395" s="1"/>
      <c r="URM395" s="1"/>
      <c r="URN395" s="1"/>
      <c r="URO395" s="1"/>
      <c r="URP395" s="1"/>
      <c r="URQ395" s="1"/>
      <c r="URR395" s="1"/>
      <c r="URS395" s="1"/>
      <c r="URT395" s="1"/>
      <c r="URU395" s="1"/>
      <c r="URV395" s="1"/>
      <c r="URW395" s="1"/>
      <c r="URX395" s="1"/>
      <c r="URY395" s="1"/>
      <c r="URZ395" s="1"/>
      <c r="USA395" s="1"/>
      <c r="USB395" s="1"/>
      <c r="USC395" s="1"/>
      <c r="USD395" s="1"/>
      <c r="USE395" s="1"/>
      <c r="USF395" s="1"/>
      <c r="USG395" s="1"/>
      <c r="USH395" s="1"/>
      <c r="USI395" s="1"/>
      <c r="USJ395" s="1"/>
      <c r="USK395" s="1"/>
      <c r="USL395" s="1"/>
      <c r="USM395" s="1"/>
      <c r="USN395" s="1"/>
      <c r="USO395" s="1"/>
      <c r="USP395" s="1"/>
      <c r="USQ395" s="1"/>
      <c r="USR395" s="1"/>
      <c r="USS395" s="1"/>
      <c r="UST395" s="1"/>
      <c r="USU395" s="1"/>
      <c r="USV395" s="1"/>
      <c r="USW395" s="1"/>
      <c r="USX395" s="1"/>
      <c r="USY395" s="1"/>
      <c r="USZ395" s="1"/>
      <c r="UTA395" s="1"/>
      <c r="UTB395" s="1"/>
      <c r="UTC395" s="1"/>
      <c r="UTD395" s="1"/>
      <c r="UTE395" s="1"/>
      <c r="UTF395" s="1"/>
      <c r="UTG395" s="1"/>
      <c r="UTH395" s="1"/>
      <c r="UTI395" s="1"/>
      <c r="UTJ395" s="1"/>
      <c r="UTK395" s="1"/>
      <c r="UTL395" s="1"/>
      <c r="UTM395" s="1"/>
      <c r="UTN395" s="1"/>
      <c r="UTO395" s="1"/>
      <c r="UTP395" s="1"/>
      <c r="UTQ395" s="1"/>
      <c r="UTR395" s="1"/>
      <c r="UTS395" s="1"/>
      <c r="UTT395" s="1"/>
      <c r="UTU395" s="1"/>
      <c r="UTV395" s="1"/>
      <c r="UTW395" s="1"/>
      <c r="UTX395" s="1"/>
      <c r="UTY395" s="1"/>
      <c r="UTZ395" s="1"/>
      <c r="UUA395" s="1"/>
      <c r="UUB395" s="1"/>
      <c r="UUC395" s="1"/>
      <c r="UUD395" s="1"/>
      <c r="UUE395" s="1"/>
      <c r="UUF395" s="1"/>
      <c r="UUG395" s="1"/>
      <c r="UUH395" s="1"/>
      <c r="UUI395" s="1"/>
      <c r="UUJ395" s="1"/>
      <c r="UUK395" s="1"/>
      <c r="UUL395" s="1"/>
      <c r="UUM395" s="1"/>
      <c r="UUN395" s="1"/>
      <c r="UUO395" s="1"/>
      <c r="UUP395" s="1"/>
      <c r="UUQ395" s="1"/>
      <c r="UUR395" s="1"/>
      <c r="UUS395" s="1"/>
      <c r="UUT395" s="1"/>
      <c r="UUU395" s="1"/>
      <c r="UUV395" s="1"/>
      <c r="UUW395" s="1"/>
      <c r="UUX395" s="1"/>
      <c r="UUY395" s="1"/>
      <c r="UUZ395" s="1"/>
      <c r="UVA395" s="1"/>
      <c r="UVB395" s="1"/>
      <c r="UVC395" s="1"/>
      <c r="UVD395" s="1"/>
      <c r="UVE395" s="1"/>
      <c r="UVF395" s="1"/>
      <c r="UVG395" s="1"/>
      <c r="UVH395" s="1"/>
      <c r="UVI395" s="1"/>
      <c r="UVJ395" s="1"/>
      <c r="UVK395" s="1"/>
      <c r="UVL395" s="1"/>
      <c r="UVM395" s="1"/>
      <c r="UVN395" s="1"/>
      <c r="UVO395" s="1"/>
      <c r="UVP395" s="1"/>
      <c r="UVQ395" s="1"/>
      <c r="UVR395" s="1"/>
      <c r="UVS395" s="1"/>
      <c r="UVT395" s="1"/>
      <c r="UVU395" s="1"/>
      <c r="UVV395" s="1"/>
      <c r="UVW395" s="1"/>
      <c r="UVX395" s="1"/>
      <c r="UVY395" s="1"/>
      <c r="UVZ395" s="1"/>
      <c r="UWA395" s="1"/>
      <c r="UWB395" s="1"/>
      <c r="UWC395" s="1"/>
      <c r="UWD395" s="1"/>
      <c r="UWE395" s="1"/>
      <c r="UWF395" s="1"/>
      <c r="UWG395" s="1"/>
      <c r="UWH395" s="1"/>
      <c r="UWI395" s="1"/>
      <c r="UWJ395" s="1"/>
      <c r="UWK395" s="1"/>
      <c r="UWL395" s="1"/>
      <c r="UWM395" s="1"/>
      <c r="UWN395" s="1"/>
      <c r="UWO395" s="1"/>
      <c r="UWP395" s="1"/>
      <c r="UWQ395" s="1"/>
      <c r="UWR395" s="1"/>
      <c r="UWS395" s="1"/>
      <c r="UWT395" s="1"/>
      <c r="UWU395" s="1"/>
      <c r="UWV395" s="1"/>
      <c r="UWW395" s="1"/>
      <c r="UWX395" s="1"/>
      <c r="UWY395" s="1"/>
      <c r="UWZ395" s="1"/>
      <c r="UXA395" s="1"/>
      <c r="UXB395" s="1"/>
      <c r="UXC395" s="1"/>
      <c r="UXD395" s="1"/>
      <c r="UXE395" s="1"/>
      <c r="UXF395" s="1"/>
      <c r="UXG395" s="1"/>
      <c r="UXH395" s="1"/>
      <c r="UXI395" s="1"/>
      <c r="UXJ395" s="1"/>
      <c r="UXK395" s="1"/>
      <c r="UXL395" s="1"/>
      <c r="UXM395" s="1"/>
      <c r="UXN395" s="1"/>
      <c r="UXO395" s="1"/>
      <c r="UXP395" s="1"/>
      <c r="UXQ395" s="1"/>
      <c r="UXR395" s="1"/>
      <c r="UXS395" s="1"/>
      <c r="UXT395" s="1"/>
      <c r="UXU395" s="1"/>
      <c r="UXV395" s="1"/>
      <c r="UXW395" s="1"/>
      <c r="UXX395" s="1"/>
      <c r="UXY395" s="1"/>
      <c r="UXZ395" s="1"/>
      <c r="UYA395" s="1"/>
      <c r="UYB395" s="1"/>
      <c r="UYC395" s="1"/>
      <c r="UYD395" s="1"/>
      <c r="UYE395" s="1"/>
      <c r="UYF395" s="1"/>
      <c r="UYG395" s="1"/>
      <c r="UYH395" s="1"/>
      <c r="UYI395" s="1"/>
      <c r="UYJ395" s="1"/>
      <c r="UYK395" s="1"/>
      <c r="UYL395" s="1"/>
      <c r="UYM395" s="1"/>
      <c r="UYN395" s="1"/>
      <c r="UYO395" s="1"/>
      <c r="UYP395" s="1"/>
      <c r="UYQ395" s="1"/>
      <c r="UYR395" s="1"/>
      <c r="UYS395" s="1"/>
      <c r="UYT395" s="1"/>
      <c r="UYU395" s="1"/>
      <c r="UYV395" s="1"/>
      <c r="UYW395" s="1"/>
      <c r="UYX395" s="1"/>
      <c r="UYY395" s="1"/>
      <c r="UYZ395" s="1"/>
      <c r="UZA395" s="1"/>
      <c r="UZB395" s="1"/>
      <c r="UZC395" s="1"/>
      <c r="UZD395" s="1"/>
      <c r="UZE395" s="1"/>
      <c r="UZF395" s="1"/>
      <c r="UZG395" s="1"/>
      <c r="UZH395" s="1"/>
      <c r="UZI395" s="1"/>
      <c r="UZJ395" s="1"/>
      <c r="UZK395" s="1"/>
      <c r="UZL395" s="1"/>
      <c r="UZM395" s="1"/>
      <c r="UZN395" s="1"/>
      <c r="UZO395" s="1"/>
      <c r="UZP395" s="1"/>
      <c r="UZQ395" s="1"/>
      <c r="UZR395" s="1"/>
      <c r="UZS395" s="1"/>
      <c r="UZT395" s="1"/>
      <c r="UZU395" s="1"/>
      <c r="UZV395" s="1"/>
      <c r="UZW395" s="1"/>
      <c r="UZX395" s="1"/>
      <c r="UZY395" s="1"/>
      <c r="UZZ395" s="1"/>
      <c r="VAA395" s="1"/>
      <c r="VAB395" s="1"/>
      <c r="VAC395" s="1"/>
      <c r="VAD395" s="1"/>
      <c r="VAE395" s="1"/>
      <c r="VAF395" s="1"/>
      <c r="VAG395" s="1"/>
      <c r="VAH395" s="1"/>
      <c r="VAI395" s="1"/>
      <c r="VAJ395" s="1"/>
      <c r="VAK395" s="1"/>
      <c r="VAL395" s="1"/>
      <c r="VAM395" s="1"/>
      <c r="VAN395" s="1"/>
      <c r="VAO395" s="1"/>
      <c r="VAP395" s="1"/>
      <c r="VAQ395" s="1"/>
      <c r="VAR395" s="1"/>
      <c r="VAS395" s="1"/>
      <c r="VAT395" s="1"/>
      <c r="VAU395" s="1"/>
      <c r="VAV395" s="1"/>
      <c r="VAW395" s="1"/>
      <c r="VAX395" s="1"/>
      <c r="VAY395" s="1"/>
      <c r="VAZ395" s="1"/>
      <c r="VBA395" s="1"/>
      <c r="VBB395" s="1"/>
      <c r="VBC395" s="1"/>
      <c r="VBD395" s="1"/>
      <c r="VBE395" s="1"/>
      <c r="VBF395" s="1"/>
      <c r="VBG395" s="1"/>
      <c r="VBH395" s="1"/>
      <c r="VBI395" s="1"/>
      <c r="VBJ395" s="1"/>
      <c r="VBK395" s="1"/>
      <c r="VBL395" s="1"/>
      <c r="VBM395" s="1"/>
      <c r="VBN395" s="1"/>
      <c r="VBO395" s="1"/>
      <c r="VBP395" s="1"/>
      <c r="VBQ395" s="1"/>
      <c r="VBR395" s="1"/>
      <c r="VBS395" s="1"/>
      <c r="VBT395" s="1"/>
      <c r="VBU395" s="1"/>
      <c r="VBV395" s="1"/>
      <c r="VBW395" s="1"/>
      <c r="VBX395" s="1"/>
      <c r="VBY395" s="1"/>
      <c r="VBZ395" s="1"/>
      <c r="VCA395" s="1"/>
      <c r="VCB395" s="1"/>
      <c r="VCC395" s="1"/>
      <c r="VCD395" s="1"/>
      <c r="VCE395" s="1"/>
      <c r="VCF395" s="1"/>
      <c r="VCG395" s="1"/>
      <c r="VCH395" s="1"/>
      <c r="VCI395" s="1"/>
      <c r="VCJ395" s="1"/>
      <c r="VCK395" s="1"/>
      <c r="VCL395" s="1"/>
      <c r="VCM395" s="1"/>
      <c r="VCN395" s="1"/>
      <c r="VCO395" s="1"/>
      <c r="VCP395" s="1"/>
      <c r="VCQ395" s="1"/>
      <c r="VCR395" s="1"/>
      <c r="VCS395" s="1"/>
      <c r="VCT395" s="1"/>
      <c r="VCU395" s="1"/>
      <c r="VCV395" s="1"/>
      <c r="VCW395" s="1"/>
      <c r="VCX395" s="1"/>
      <c r="VCY395" s="1"/>
      <c r="VCZ395" s="1"/>
      <c r="VDA395" s="1"/>
      <c r="VDB395" s="1"/>
      <c r="VDC395" s="1"/>
      <c r="VDD395" s="1"/>
      <c r="VDE395" s="1"/>
      <c r="VDF395" s="1"/>
      <c r="VDG395" s="1"/>
      <c r="VDH395" s="1"/>
      <c r="VDI395" s="1"/>
      <c r="VDJ395" s="1"/>
      <c r="VDK395" s="1"/>
      <c r="VDL395" s="1"/>
      <c r="VDM395" s="1"/>
      <c r="VDN395" s="1"/>
      <c r="VDO395" s="1"/>
      <c r="VDP395" s="1"/>
      <c r="VDQ395" s="1"/>
      <c r="VDR395" s="1"/>
      <c r="VDS395" s="1"/>
      <c r="VDT395" s="1"/>
      <c r="VDU395" s="1"/>
      <c r="VDV395" s="1"/>
      <c r="VDW395" s="1"/>
      <c r="VDX395" s="1"/>
      <c r="VDY395" s="1"/>
      <c r="VDZ395" s="1"/>
      <c r="VEA395" s="1"/>
      <c r="VEB395" s="1"/>
      <c r="VEC395" s="1"/>
      <c r="VED395" s="1"/>
      <c r="VEE395" s="1"/>
      <c r="VEF395" s="1"/>
      <c r="VEG395" s="1"/>
      <c r="VEH395" s="1"/>
      <c r="VEI395" s="1"/>
      <c r="VEJ395" s="1"/>
      <c r="VEK395" s="1"/>
      <c r="VEL395" s="1"/>
      <c r="VEM395" s="1"/>
      <c r="VEN395" s="1"/>
      <c r="VEO395" s="1"/>
      <c r="VEP395" s="1"/>
      <c r="VEQ395" s="1"/>
      <c r="VER395" s="1"/>
      <c r="VES395" s="1"/>
      <c r="VET395" s="1"/>
      <c r="VEU395" s="1"/>
      <c r="VEV395" s="1"/>
      <c r="VEW395" s="1"/>
      <c r="VEX395" s="1"/>
      <c r="VEY395" s="1"/>
      <c r="VEZ395" s="1"/>
      <c r="VFA395" s="1"/>
      <c r="VFB395" s="1"/>
      <c r="VFC395" s="1"/>
      <c r="VFD395" s="1"/>
      <c r="VFE395" s="1"/>
      <c r="VFF395" s="1"/>
      <c r="VFG395" s="1"/>
      <c r="VFH395" s="1"/>
      <c r="VFI395" s="1"/>
      <c r="VFJ395" s="1"/>
      <c r="VFK395" s="1"/>
      <c r="VFL395" s="1"/>
      <c r="VFM395" s="1"/>
      <c r="VFN395" s="1"/>
      <c r="VFO395" s="1"/>
      <c r="VFP395" s="1"/>
      <c r="VFQ395" s="1"/>
      <c r="VFR395" s="1"/>
      <c r="VFS395" s="1"/>
      <c r="VFT395" s="1"/>
      <c r="VFU395" s="1"/>
      <c r="VFV395" s="1"/>
      <c r="VFW395" s="1"/>
      <c r="VFX395" s="1"/>
      <c r="VFY395" s="1"/>
      <c r="VFZ395" s="1"/>
      <c r="VGA395" s="1"/>
      <c r="VGB395" s="1"/>
      <c r="VGC395" s="1"/>
      <c r="VGD395" s="1"/>
      <c r="VGE395" s="1"/>
      <c r="VGF395" s="1"/>
      <c r="VGG395" s="1"/>
      <c r="VGH395" s="1"/>
      <c r="VGI395" s="1"/>
      <c r="VGJ395" s="1"/>
      <c r="VGK395" s="1"/>
      <c r="VGL395" s="1"/>
      <c r="VGM395" s="1"/>
      <c r="VGN395" s="1"/>
      <c r="VGO395" s="1"/>
      <c r="VGP395" s="1"/>
      <c r="VGQ395" s="1"/>
      <c r="VGR395" s="1"/>
      <c r="VGS395" s="1"/>
      <c r="VGT395" s="1"/>
      <c r="VGU395" s="1"/>
      <c r="VGV395" s="1"/>
      <c r="VGW395" s="1"/>
      <c r="VGX395" s="1"/>
      <c r="VGY395" s="1"/>
      <c r="VGZ395" s="1"/>
      <c r="VHA395" s="1"/>
      <c r="VHB395" s="1"/>
      <c r="VHC395" s="1"/>
      <c r="VHD395" s="1"/>
      <c r="VHE395" s="1"/>
      <c r="VHF395" s="1"/>
      <c r="VHG395" s="1"/>
      <c r="VHH395" s="1"/>
      <c r="VHI395" s="1"/>
      <c r="VHJ395" s="1"/>
      <c r="VHK395" s="1"/>
      <c r="VHL395" s="1"/>
      <c r="VHM395" s="1"/>
      <c r="VHN395" s="1"/>
      <c r="VHO395" s="1"/>
      <c r="VHP395" s="1"/>
      <c r="VHQ395" s="1"/>
      <c r="VHR395" s="1"/>
      <c r="VHS395" s="1"/>
      <c r="VHT395" s="1"/>
      <c r="VHU395" s="1"/>
      <c r="VHV395" s="1"/>
      <c r="VHW395" s="1"/>
      <c r="VHX395" s="1"/>
      <c r="VHY395" s="1"/>
      <c r="VHZ395" s="1"/>
      <c r="VIA395" s="1"/>
      <c r="VIB395" s="1"/>
      <c r="VIC395" s="1"/>
      <c r="VID395" s="1"/>
      <c r="VIE395" s="1"/>
      <c r="VIF395" s="1"/>
      <c r="VIG395" s="1"/>
      <c r="VIH395" s="1"/>
      <c r="VII395" s="1"/>
      <c r="VIJ395" s="1"/>
      <c r="VIK395" s="1"/>
      <c r="VIL395" s="1"/>
      <c r="VIM395" s="1"/>
      <c r="VIN395" s="1"/>
      <c r="VIO395" s="1"/>
      <c r="VIP395" s="1"/>
      <c r="VIQ395" s="1"/>
      <c r="VIR395" s="1"/>
      <c r="VIS395" s="1"/>
      <c r="VIT395" s="1"/>
      <c r="VIU395" s="1"/>
      <c r="VIV395" s="1"/>
      <c r="VIW395" s="1"/>
      <c r="VIX395" s="1"/>
      <c r="VIY395" s="1"/>
      <c r="VIZ395" s="1"/>
      <c r="VJA395" s="1"/>
      <c r="VJB395" s="1"/>
      <c r="VJC395" s="1"/>
      <c r="VJD395" s="1"/>
      <c r="VJE395" s="1"/>
      <c r="VJF395" s="1"/>
      <c r="VJG395" s="1"/>
      <c r="VJH395" s="1"/>
      <c r="VJI395" s="1"/>
      <c r="VJJ395" s="1"/>
      <c r="VJK395" s="1"/>
      <c r="VJL395" s="1"/>
      <c r="VJM395" s="1"/>
      <c r="VJN395" s="1"/>
      <c r="VJO395" s="1"/>
      <c r="VJP395" s="1"/>
      <c r="VJQ395" s="1"/>
      <c r="VJR395" s="1"/>
      <c r="VJS395" s="1"/>
      <c r="VJT395" s="1"/>
      <c r="VJU395" s="1"/>
      <c r="VJV395" s="1"/>
      <c r="VJW395" s="1"/>
      <c r="VJX395" s="1"/>
      <c r="VJY395" s="1"/>
      <c r="VJZ395" s="1"/>
      <c r="VKA395" s="1"/>
      <c r="VKB395" s="1"/>
      <c r="VKC395" s="1"/>
      <c r="VKD395" s="1"/>
      <c r="VKE395" s="1"/>
      <c r="VKF395" s="1"/>
      <c r="VKG395" s="1"/>
      <c r="VKH395" s="1"/>
      <c r="VKI395" s="1"/>
      <c r="VKJ395" s="1"/>
      <c r="VKK395" s="1"/>
      <c r="VKL395" s="1"/>
      <c r="VKM395" s="1"/>
      <c r="VKN395" s="1"/>
      <c r="VKO395" s="1"/>
      <c r="VKP395" s="1"/>
      <c r="VKQ395" s="1"/>
      <c r="VKR395" s="1"/>
      <c r="VKS395" s="1"/>
      <c r="VKT395" s="1"/>
      <c r="VKU395" s="1"/>
      <c r="VKV395" s="1"/>
      <c r="VKW395" s="1"/>
      <c r="VKX395" s="1"/>
      <c r="VKY395" s="1"/>
      <c r="VKZ395" s="1"/>
      <c r="VLA395" s="1"/>
      <c r="VLB395" s="1"/>
      <c r="VLC395" s="1"/>
      <c r="VLD395" s="1"/>
      <c r="VLE395" s="1"/>
      <c r="VLF395" s="1"/>
      <c r="VLG395" s="1"/>
      <c r="VLH395" s="1"/>
      <c r="VLI395" s="1"/>
      <c r="VLJ395" s="1"/>
      <c r="VLK395" s="1"/>
      <c r="VLL395" s="1"/>
      <c r="VLM395" s="1"/>
      <c r="VLN395" s="1"/>
      <c r="VLO395" s="1"/>
      <c r="VLP395" s="1"/>
      <c r="VLQ395" s="1"/>
      <c r="VLR395" s="1"/>
      <c r="VLS395" s="1"/>
      <c r="VLT395" s="1"/>
      <c r="VLU395" s="1"/>
      <c r="VLV395" s="1"/>
      <c r="VLW395" s="1"/>
      <c r="VLX395" s="1"/>
      <c r="VLY395" s="1"/>
      <c r="VLZ395" s="1"/>
      <c r="VMA395" s="1"/>
      <c r="VMB395" s="1"/>
      <c r="VMC395" s="1"/>
      <c r="VMD395" s="1"/>
      <c r="VME395" s="1"/>
      <c r="VMF395" s="1"/>
      <c r="VMG395" s="1"/>
      <c r="VMH395" s="1"/>
      <c r="VMI395" s="1"/>
      <c r="VMJ395" s="1"/>
      <c r="VMK395" s="1"/>
      <c r="VML395" s="1"/>
      <c r="VMM395" s="1"/>
      <c r="VMN395" s="1"/>
      <c r="VMO395" s="1"/>
      <c r="VMP395" s="1"/>
      <c r="VMQ395" s="1"/>
      <c r="VMR395" s="1"/>
      <c r="VMS395" s="1"/>
      <c r="VMT395" s="1"/>
      <c r="VMU395" s="1"/>
      <c r="VMV395" s="1"/>
      <c r="VMW395" s="1"/>
      <c r="VMX395" s="1"/>
      <c r="VMY395" s="1"/>
      <c r="VMZ395" s="1"/>
      <c r="VNA395" s="1"/>
      <c r="VNB395" s="1"/>
      <c r="VNC395" s="1"/>
      <c r="VND395" s="1"/>
      <c r="VNE395" s="1"/>
      <c r="VNF395" s="1"/>
      <c r="VNG395" s="1"/>
      <c r="VNH395" s="1"/>
      <c r="VNI395" s="1"/>
      <c r="VNJ395" s="1"/>
      <c r="VNK395" s="1"/>
      <c r="VNL395" s="1"/>
      <c r="VNM395" s="1"/>
      <c r="VNN395" s="1"/>
      <c r="VNO395" s="1"/>
      <c r="VNP395" s="1"/>
      <c r="VNQ395" s="1"/>
      <c r="VNR395" s="1"/>
      <c r="VNS395" s="1"/>
      <c r="VNT395" s="1"/>
      <c r="VNU395" s="1"/>
      <c r="VNV395" s="1"/>
      <c r="VNW395" s="1"/>
      <c r="VNX395" s="1"/>
      <c r="VNY395" s="1"/>
      <c r="VNZ395" s="1"/>
      <c r="VOA395" s="1"/>
      <c r="VOB395" s="1"/>
      <c r="VOC395" s="1"/>
      <c r="VOD395" s="1"/>
      <c r="VOE395" s="1"/>
      <c r="VOF395" s="1"/>
      <c r="VOG395" s="1"/>
      <c r="VOH395" s="1"/>
      <c r="VOI395" s="1"/>
      <c r="VOJ395" s="1"/>
      <c r="VOK395" s="1"/>
      <c r="VOL395" s="1"/>
      <c r="VOM395" s="1"/>
      <c r="VON395" s="1"/>
      <c r="VOO395" s="1"/>
      <c r="VOP395" s="1"/>
      <c r="VOQ395" s="1"/>
      <c r="VOR395" s="1"/>
      <c r="VOS395" s="1"/>
      <c r="VOT395" s="1"/>
      <c r="VOU395" s="1"/>
      <c r="VOV395" s="1"/>
      <c r="VOW395" s="1"/>
      <c r="VOX395" s="1"/>
      <c r="VOY395" s="1"/>
      <c r="VOZ395" s="1"/>
      <c r="VPA395" s="1"/>
      <c r="VPB395" s="1"/>
      <c r="VPC395" s="1"/>
      <c r="VPD395" s="1"/>
      <c r="VPE395" s="1"/>
      <c r="VPF395" s="1"/>
      <c r="VPG395" s="1"/>
      <c r="VPH395" s="1"/>
      <c r="VPI395" s="1"/>
      <c r="VPJ395" s="1"/>
      <c r="VPK395" s="1"/>
      <c r="VPL395" s="1"/>
      <c r="VPM395" s="1"/>
      <c r="VPN395" s="1"/>
      <c r="VPO395" s="1"/>
      <c r="VPP395" s="1"/>
      <c r="VPQ395" s="1"/>
      <c r="VPR395" s="1"/>
      <c r="VPS395" s="1"/>
      <c r="VPT395" s="1"/>
      <c r="VPU395" s="1"/>
      <c r="VPV395" s="1"/>
      <c r="VPW395" s="1"/>
      <c r="VPX395" s="1"/>
      <c r="VPY395" s="1"/>
      <c r="VPZ395" s="1"/>
      <c r="VQA395" s="1"/>
      <c r="VQB395" s="1"/>
      <c r="VQC395" s="1"/>
      <c r="VQD395" s="1"/>
      <c r="VQE395" s="1"/>
      <c r="VQF395" s="1"/>
      <c r="VQG395" s="1"/>
      <c r="VQH395" s="1"/>
      <c r="VQI395" s="1"/>
      <c r="VQJ395" s="1"/>
      <c r="VQK395" s="1"/>
      <c r="VQL395" s="1"/>
      <c r="VQM395" s="1"/>
      <c r="VQN395" s="1"/>
      <c r="VQO395" s="1"/>
      <c r="VQP395" s="1"/>
      <c r="VQQ395" s="1"/>
      <c r="VQR395" s="1"/>
      <c r="VQS395" s="1"/>
      <c r="VQT395" s="1"/>
      <c r="VQU395" s="1"/>
      <c r="VQV395" s="1"/>
      <c r="VQW395" s="1"/>
      <c r="VQX395" s="1"/>
      <c r="VQY395" s="1"/>
      <c r="VQZ395" s="1"/>
      <c r="VRA395" s="1"/>
      <c r="VRB395" s="1"/>
      <c r="VRC395" s="1"/>
      <c r="VRD395" s="1"/>
      <c r="VRE395" s="1"/>
      <c r="VRF395" s="1"/>
      <c r="VRG395" s="1"/>
      <c r="VRH395" s="1"/>
      <c r="VRI395" s="1"/>
      <c r="VRJ395" s="1"/>
      <c r="VRK395" s="1"/>
      <c r="VRL395" s="1"/>
      <c r="VRM395" s="1"/>
      <c r="VRN395" s="1"/>
      <c r="VRO395" s="1"/>
      <c r="VRP395" s="1"/>
      <c r="VRQ395" s="1"/>
      <c r="VRR395" s="1"/>
      <c r="VRS395" s="1"/>
      <c r="VRT395" s="1"/>
      <c r="VRU395" s="1"/>
      <c r="VRV395" s="1"/>
      <c r="VRW395" s="1"/>
      <c r="VRX395" s="1"/>
      <c r="VRY395" s="1"/>
      <c r="VRZ395" s="1"/>
      <c r="VSA395" s="1"/>
      <c r="VSB395" s="1"/>
      <c r="VSC395" s="1"/>
      <c r="VSD395" s="1"/>
      <c r="VSE395" s="1"/>
      <c r="VSF395" s="1"/>
      <c r="VSG395" s="1"/>
      <c r="VSH395" s="1"/>
      <c r="VSI395" s="1"/>
      <c r="VSJ395" s="1"/>
      <c r="VSK395" s="1"/>
      <c r="VSL395" s="1"/>
      <c r="VSM395" s="1"/>
      <c r="VSN395" s="1"/>
      <c r="VSO395" s="1"/>
      <c r="VSP395" s="1"/>
      <c r="VSQ395" s="1"/>
      <c r="VSR395" s="1"/>
      <c r="VSS395" s="1"/>
      <c r="VST395" s="1"/>
      <c r="VSU395" s="1"/>
      <c r="VSV395" s="1"/>
      <c r="VSW395" s="1"/>
      <c r="VSX395" s="1"/>
      <c r="VSY395" s="1"/>
      <c r="VSZ395" s="1"/>
      <c r="VTA395" s="1"/>
      <c r="VTB395" s="1"/>
      <c r="VTC395" s="1"/>
      <c r="VTD395" s="1"/>
      <c r="VTE395" s="1"/>
      <c r="VTF395" s="1"/>
      <c r="VTG395" s="1"/>
      <c r="VTH395" s="1"/>
      <c r="VTI395" s="1"/>
      <c r="VTJ395" s="1"/>
      <c r="VTK395" s="1"/>
      <c r="VTL395" s="1"/>
      <c r="VTM395" s="1"/>
      <c r="VTN395" s="1"/>
      <c r="VTO395" s="1"/>
      <c r="VTP395" s="1"/>
      <c r="VTQ395" s="1"/>
      <c r="VTR395" s="1"/>
      <c r="VTS395" s="1"/>
      <c r="VTT395" s="1"/>
      <c r="VTU395" s="1"/>
      <c r="VTV395" s="1"/>
      <c r="VTW395" s="1"/>
      <c r="VTX395" s="1"/>
      <c r="VTY395" s="1"/>
      <c r="VTZ395" s="1"/>
      <c r="VUA395" s="1"/>
      <c r="VUB395" s="1"/>
      <c r="VUC395" s="1"/>
      <c r="VUD395" s="1"/>
      <c r="VUE395" s="1"/>
      <c r="VUF395" s="1"/>
      <c r="VUG395" s="1"/>
      <c r="VUH395" s="1"/>
      <c r="VUI395" s="1"/>
      <c r="VUJ395" s="1"/>
      <c r="VUK395" s="1"/>
      <c r="VUL395" s="1"/>
      <c r="VUM395" s="1"/>
      <c r="VUN395" s="1"/>
      <c r="VUO395" s="1"/>
      <c r="VUP395" s="1"/>
      <c r="VUQ395" s="1"/>
      <c r="VUR395" s="1"/>
      <c r="VUS395" s="1"/>
      <c r="VUT395" s="1"/>
      <c r="VUU395" s="1"/>
      <c r="VUV395" s="1"/>
      <c r="VUW395" s="1"/>
      <c r="VUX395" s="1"/>
      <c r="VUY395" s="1"/>
      <c r="VUZ395" s="1"/>
      <c r="VVA395" s="1"/>
      <c r="VVB395" s="1"/>
      <c r="VVC395" s="1"/>
      <c r="VVD395" s="1"/>
      <c r="VVE395" s="1"/>
      <c r="VVF395" s="1"/>
      <c r="VVG395" s="1"/>
      <c r="VVH395" s="1"/>
      <c r="VVI395" s="1"/>
      <c r="VVJ395" s="1"/>
      <c r="VVK395" s="1"/>
      <c r="VVL395" s="1"/>
      <c r="VVM395" s="1"/>
      <c r="VVN395" s="1"/>
      <c r="VVO395" s="1"/>
      <c r="VVP395" s="1"/>
      <c r="VVQ395" s="1"/>
      <c r="VVR395" s="1"/>
      <c r="VVS395" s="1"/>
      <c r="VVT395" s="1"/>
      <c r="VVU395" s="1"/>
      <c r="VVV395" s="1"/>
      <c r="VVW395" s="1"/>
      <c r="VVX395" s="1"/>
      <c r="VVY395" s="1"/>
      <c r="VVZ395" s="1"/>
      <c r="VWA395" s="1"/>
      <c r="VWB395" s="1"/>
      <c r="VWC395" s="1"/>
      <c r="VWD395" s="1"/>
      <c r="VWE395" s="1"/>
      <c r="VWF395" s="1"/>
      <c r="VWG395" s="1"/>
      <c r="VWH395" s="1"/>
      <c r="VWI395" s="1"/>
      <c r="VWJ395" s="1"/>
      <c r="VWK395" s="1"/>
      <c r="VWL395" s="1"/>
      <c r="VWM395" s="1"/>
      <c r="VWN395" s="1"/>
      <c r="VWO395" s="1"/>
      <c r="VWP395" s="1"/>
      <c r="VWQ395" s="1"/>
      <c r="VWR395" s="1"/>
      <c r="VWS395" s="1"/>
      <c r="VWT395" s="1"/>
      <c r="VWU395" s="1"/>
      <c r="VWV395" s="1"/>
      <c r="VWW395" s="1"/>
      <c r="VWX395" s="1"/>
      <c r="VWY395" s="1"/>
      <c r="VWZ395" s="1"/>
      <c r="VXA395" s="1"/>
      <c r="VXB395" s="1"/>
      <c r="VXC395" s="1"/>
      <c r="VXD395" s="1"/>
      <c r="VXE395" s="1"/>
      <c r="VXF395" s="1"/>
      <c r="VXG395" s="1"/>
      <c r="VXH395" s="1"/>
      <c r="VXI395" s="1"/>
      <c r="VXJ395" s="1"/>
      <c r="VXK395" s="1"/>
      <c r="VXL395" s="1"/>
      <c r="VXM395" s="1"/>
      <c r="VXN395" s="1"/>
      <c r="VXO395" s="1"/>
      <c r="VXP395" s="1"/>
      <c r="VXQ395" s="1"/>
      <c r="VXR395" s="1"/>
      <c r="VXS395" s="1"/>
      <c r="VXT395" s="1"/>
      <c r="VXU395" s="1"/>
      <c r="VXV395" s="1"/>
      <c r="VXW395" s="1"/>
      <c r="VXX395" s="1"/>
      <c r="VXY395" s="1"/>
      <c r="VXZ395" s="1"/>
      <c r="VYA395" s="1"/>
      <c r="VYB395" s="1"/>
      <c r="VYC395" s="1"/>
      <c r="VYD395" s="1"/>
      <c r="VYE395" s="1"/>
      <c r="VYF395" s="1"/>
      <c r="VYG395" s="1"/>
      <c r="VYH395" s="1"/>
      <c r="VYI395" s="1"/>
      <c r="VYJ395" s="1"/>
      <c r="VYK395" s="1"/>
      <c r="VYL395" s="1"/>
      <c r="VYM395" s="1"/>
      <c r="VYN395" s="1"/>
      <c r="VYO395" s="1"/>
      <c r="VYP395" s="1"/>
      <c r="VYQ395" s="1"/>
      <c r="VYR395" s="1"/>
      <c r="VYS395" s="1"/>
      <c r="VYT395" s="1"/>
      <c r="VYU395" s="1"/>
      <c r="VYV395" s="1"/>
      <c r="VYW395" s="1"/>
      <c r="VYX395" s="1"/>
      <c r="VYY395" s="1"/>
      <c r="VYZ395" s="1"/>
      <c r="VZA395" s="1"/>
      <c r="VZB395" s="1"/>
      <c r="VZC395" s="1"/>
      <c r="VZD395" s="1"/>
      <c r="VZE395" s="1"/>
      <c r="VZF395" s="1"/>
      <c r="VZG395" s="1"/>
      <c r="VZH395" s="1"/>
      <c r="VZI395" s="1"/>
      <c r="VZJ395" s="1"/>
      <c r="VZK395" s="1"/>
      <c r="VZL395" s="1"/>
      <c r="VZM395" s="1"/>
      <c r="VZN395" s="1"/>
      <c r="VZO395" s="1"/>
      <c r="VZP395" s="1"/>
      <c r="VZQ395" s="1"/>
      <c r="VZR395" s="1"/>
      <c r="VZS395" s="1"/>
      <c r="VZT395" s="1"/>
      <c r="VZU395" s="1"/>
      <c r="VZV395" s="1"/>
      <c r="VZW395" s="1"/>
      <c r="VZX395" s="1"/>
      <c r="VZY395" s="1"/>
      <c r="VZZ395" s="1"/>
      <c r="WAA395" s="1"/>
      <c r="WAB395" s="1"/>
      <c r="WAC395" s="1"/>
      <c r="WAD395" s="1"/>
      <c r="WAE395" s="1"/>
      <c r="WAF395" s="1"/>
      <c r="WAG395" s="1"/>
      <c r="WAH395" s="1"/>
      <c r="WAI395" s="1"/>
      <c r="WAJ395" s="1"/>
      <c r="WAK395" s="1"/>
      <c r="WAL395" s="1"/>
      <c r="WAM395" s="1"/>
      <c r="WAN395" s="1"/>
      <c r="WAO395" s="1"/>
      <c r="WAP395" s="1"/>
      <c r="WAQ395" s="1"/>
      <c r="WAR395" s="1"/>
      <c r="WAS395" s="1"/>
      <c r="WAT395" s="1"/>
      <c r="WAU395" s="1"/>
      <c r="WAV395" s="1"/>
      <c r="WAW395" s="1"/>
      <c r="WAX395" s="1"/>
      <c r="WAY395" s="1"/>
      <c r="WAZ395" s="1"/>
      <c r="WBA395" s="1"/>
      <c r="WBB395" s="1"/>
      <c r="WBC395" s="1"/>
      <c r="WBD395" s="1"/>
      <c r="WBE395" s="1"/>
      <c r="WBF395" s="1"/>
      <c r="WBG395" s="1"/>
      <c r="WBH395" s="1"/>
      <c r="WBI395" s="1"/>
      <c r="WBJ395" s="1"/>
      <c r="WBK395" s="1"/>
      <c r="WBL395" s="1"/>
      <c r="WBM395" s="1"/>
      <c r="WBN395" s="1"/>
      <c r="WBO395" s="1"/>
      <c r="WBP395" s="1"/>
      <c r="WBQ395" s="1"/>
      <c r="WBR395" s="1"/>
      <c r="WBS395" s="1"/>
      <c r="WBT395" s="1"/>
      <c r="WBU395" s="1"/>
      <c r="WBV395" s="1"/>
      <c r="WBW395" s="1"/>
      <c r="WBX395" s="1"/>
      <c r="WBY395" s="1"/>
      <c r="WBZ395" s="1"/>
      <c r="WCA395" s="1"/>
      <c r="WCB395" s="1"/>
      <c r="WCC395" s="1"/>
      <c r="WCD395" s="1"/>
      <c r="WCE395" s="1"/>
      <c r="WCF395" s="1"/>
      <c r="WCG395" s="1"/>
      <c r="WCH395" s="1"/>
      <c r="WCI395" s="1"/>
      <c r="WCJ395" s="1"/>
      <c r="WCK395" s="1"/>
      <c r="WCL395" s="1"/>
      <c r="WCM395" s="1"/>
      <c r="WCN395" s="1"/>
      <c r="WCO395" s="1"/>
      <c r="WCP395" s="1"/>
      <c r="WCQ395" s="1"/>
      <c r="WCR395" s="1"/>
      <c r="WCS395" s="1"/>
      <c r="WCT395" s="1"/>
      <c r="WCU395" s="1"/>
      <c r="WCV395" s="1"/>
      <c r="WCW395" s="1"/>
      <c r="WCX395" s="1"/>
      <c r="WCY395" s="1"/>
      <c r="WCZ395" s="1"/>
      <c r="WDA395" s="1"/>
      <c r="WDB395" s="1"/>
      <c r="WDC395" s="1"/>
      <c r="WDD395" s="1"/>
      <c r="WDE395" s="1"/>
      <c r="WDF395" s="1"/>
      <c r="WDG395" s="1"/>
      <c r="WDH395" s="1"/>
      <c r="WDI395" s="1"/>
      <c r="WDJ395" s="1"/>
      <c r="WDK395" s="1"/>
      <c r="WDL395" s="1"/>
      <c r="WDM395" s="1"/>
      <c r="WDN395" s="1"/>
      <c r="WDO395" s="1"/>
      <c r="WDP395" s="1"/>
      <c r="WDQ395" s="1"/>
      <c r="WDR395" s="1"/>
      <c r="WDS395" s="1"/>
      <c r="WDT395" s="1"/>
      <c r="WDU395" s="1"/>
      <c r="WDV395" s="1"/>
      <c r="WDW395" s="1"/>
      <c r="WDX395" s="1"/>
      <c r="WDY395" s="1"/>
      <c r="WDZ395" s="1"/>
      <c r="WEA395" s="1"/>
      <c r="WEB395" s="1"/>
      <c r="WEC395" s="1"/>
      <c r="WED395" s="1"/>
      <c r="WEE395" s="1"/>
      <c r="WEF395" s="1"/>
      <c r="WEG395" s="1"/>
      <c r="WEH395" s="1"/>
      <c r="WEI395" s="1"/>
      <c r="WEJ395" s="1"/>
      <c r="WEK395" s="1"/>
      <c r="WEL395" s="1"/>
      <c r="WEM395" s="1"/>
      <c r="WEN395" s="1"/>
      <c r="WEO395" s="1"/>
      <c r="WEP395" s="1"/>
      <c r="WEQ395" s="1"/>
      <c r="WER395" s="1"/>
      <c r="WES395" s="1"/>
      <c r="WET395" s="1"/>
      <c r="WEU395" s="1"/>
      <c r="WEV395" s="1"/>
      <c r="WEW395" s="1"/>
      <c r="WEX395" s="1"/>
      <c r="WEY395" s="1"/>
      <c r="WEZ395" s="1"/>
      <c r="WFA395" s="1"/>
      <c r="WFB395" s="1"/>
      <c r="WFC395" s="1"/>
      <c r="WFD395" s="1"/>
      <c r="WFE395" s="1"/>
      <c r="WFF395" s="1"/>
      <c r="WFG395" s="1"/>
      <c r="WFH395" s="1"/>
      <c r="WFI395" s="1"/>
      <c r="WFJ395" s="1"/>
      <c r="WFK395" s="1"/>
      <c r="WFL395" s="1"/>
      <c r="WFM395" s="1"/>
      <c r="WFN395" s="1"/>
      <c r="WFO395" s="1"/>
      <c r="WFP395" s="1"/>
      <c r="WFQ395" s="1"/>
      <c r="WFR395" s="1"/>
      <c r="WFS395" s="1"/>
      <c r="WFT395" s="1"/>
      <c r="WFU395" s="1"/>
      <c r="WFV395" s="1"/>
      <c r="WFW395" s="1"/>
      <c r="WFX395" s="1"/>
      <c r="WFY395" s="1"/>
      <c r="WFZ395" s="1"/>
      <c r="WGA395" s="1"/>
      <c r="WGB395" s="1"/>
      <c r="WGC395" s="1"/>
      <c r="WGD395" s="1"/>
      <c r="WGE395" s="1"/>
      <c r="WGF395" s="1"/>
      <c r="WGG395" s="1"/>
      <c r="WGH395" s="1"/>
      <c r="WGI395" s="1"/>
      <c r="WGJ395" s="1"/>
      <c r="WGK395" s="1"/>
      <c r="WGL395" s="1"/>
      <c r="WGM395" s="1"/>
      <c r="WGN395" s="1"/>
      <c r="WGO395" s="1"/>
      <c r="WGP395" s="1"/>
      <c r="WGQ395" s="1"/>
      <c r="WGR395" s="1"/>
      <c r="WGS395" s="1"/>
      <c r="WGT395" s="1"/>
      <c r="WGU395" s="1"/>
      <c r="WGV395" s="1"/>
      <c r="WGW395" s="1"/>
      <c r="WGX395" s="1"/>
      <c r="WGY395" s="1"/>
      <c r="WGZ395" s="1"/>
      <c r="WHA395" s="1"/>
      <c r="WHB395" s="1"/>
      <c r="WHC395" s="1"/>
      <c r="WHD395" s="1"/>
      <c r="WHE395" s="1"/>
      <c r="WHF395" s="1"/>
      <c r="WHG395" s="1"/>
      <c r="WHH395" s="1"/>
      <c r="WHI395" s="1"/>
      <c r="WHJ395" s="1"/>
      <c r="WHK395" s="1"/>
      <c r="WHL395" s="1"/>
      <c r="WHM395" s="1"/>
      <c r="WHN395" s="1"/>
      <c r="WHO395" s="1"/>
      <c r="WHP395" s="1"/>
      <c r="WHQ395" s="1"/>
      <c r="WHR395" s="1"/>
      <c r="WHS395" s="1"/>
      <c r="WHT395" s="1"/>
      <c r="WHU395" s="1"/>
      <c r="WHV395" s="1"/>
      <c r="WHW395" s="1"/>
      <c r="WHX395" s="1"/>
      <c r="WHY395" s="1"/>
      <c r="WHZ395" s="1"/>
      <c r="WIA395" s="1"/>
      <c r="WIB395" s="1"/>
      <c r="WIC395" s="1"/>
      <c r="WID395" s="1"/>
      <c r="WIE395" s="1"/>
      <c r="WIF395" s="1"/>
      <c r="WIG395" s="1"/>
      <c r="WIH395" s="1"/>
      <c r="WII395" s="1"/>
      <c r="WIJ395" s="1"/>
      <c r="WIK395" s="1"/>
      <c r="WIL395" s="1"/>
      <c r="WIM395" s="1"/>
      <c r="WIN395" s="1"/>
      <c r="WIO395" s="1"/>
      <c r="WIP395" s="1"/>
      <c r="WIQ395" s="1"/>
      <c r="WIR395" s="1"/>
      <c r="WIS395" s="1"/>
      <c r="WIT395" s="1"/>
      <c r="WIU395" s="1"/>
      <c r="WIV395" s="1"/>
      <c r="WIW395" s="1"/>
      <c r="WIX395" s="1"/>
      <c r="WIY395" s="1"/>
      <c r="WIZ395" s="1"/>
      <c r="WJA395" s="1"/>
      <c r="WJB395" s="1"/>
      <c r="WJC395" s="1"/>
      <c r="WJD395" s="1"/>
      <c r="WJE395" s="1"/>
      <c r="WJF395" s="1"/>
      <c r="WJG395" s="1"/>
      <c r="WJH395" s="1"/>
      <c r="WJI395" s="1"/>
      <c r="WJJ395" s="1"/>
      <c r="WJK395" s="1"/>
      <c r="WJL395" s="1"/>
      <c r="WJM395" s="1"/>
      <c r="WJN395" s="1"/>
      <c r="WJO395" s="1"/>
      <c r="WJP395" s="1"/>
      <c r="WJQ395" s="1"/>
      <c r="WJR395" s="1"/>
      <c r="WJS395" s="1"/>
      <c r="WJT395" s="1"/>
      <c r="WJU395" s="1"/>
      <c r="WJV395" s="1"/>
      <c r="WJW395" s="1"/>
      <c r="WJX395" s="1"/>
      <c r="WJY395" s="1"/>
      <c r="WJZ395" s="1"/>
      <c r="WKA395" s="1"/>
      <c r="WKB395" s="1"/>
      <c r="WKC395" s="1"/>
      <c r="WKD395" s="1"/>
      <c r="WKE395" s="1"/>
      <c r="WKF395" s="1"/>
      <c r="WKG395" s="1"/>
      <c r="WKH395" s="1"/>
      <c r="WKI395" s="1"/>
      <c r="WKJ395" s="1"/>
      <c r="WKK395" s="1"/>
      <c r="WKL395" s="1"/>
      <c r="WKM395" s="1"/>
      <c r="WKN395" s="1"/>
      <c r="WKO395" s="1"/>
      <c r="WKP395" s="1"/>
      <c r="WKQ395" s="1"/>
      <c r="WKR395" s="1"/>
      <c r="WKS395" s="1"/>
      <c r="WKT395" s="1"/>
      <c r="WKU395" s="1"/>
      <c r="WKV395" s="1"/>
      <c r="WKW395" s="1"/>
      <c r="WKX395" s="1"/>
      <c r="WKY395" s="1"/>
      <c r="WKZ395" s="1"/>
      <c r="WLA395" s="1"/>
      <c r="WLB395" s="1"/>
      <c r="WLC395" s="1"/>
      <c r="WLD395" s="1"/>
      <c r="WLE395" s="1"/>
      <c r="WLF395" s="1"/>
      <c r="WLG395" s="1"/>
      <c r="WLH395" s="1"/>
      <c r="WLI395" s="1"/>
      <c r="WLJ395" s="1"/>
      <c r="WLK395" s="1"/>
      <c r="WLL395" s="1"/>
      <c r="WLM395" s="1"/>
      <c r="WLN395" s="1"/>
      <c r="WLO395" s="1"/>
      <c r="WLP395" s="1"/>
      <c r="WLQ395" s="1"/>
      <c r="WLR395" s="1"/>
      <c r="WLS395" s="1"/>
      <c r="WLT395" s="1"/>
      <c r="WLU395" s="1"/>
      <c r="WLV395" s="1"/>
      <c r="WLW395" s="1"/>
      <c r="WLX395" s="1"/>
      <c r="WLY395" s="1"/>
      <c r="WLZ395" s="1"/>
      <c r="WMA395" s="1"/>
      <c r="WMB395" s="1"/>
      <c r="WMC395" s="1"/>
      <c r="WMD395" s="1"/>
      <c r="WME395" s="1"/>
      <c r="WMF395" s="1"/>
      <c r="WMG395" s="1"/>
      <c r="WMH395" s="1"/>
      <c r="WMI395" s="1"/>
      <c r="WMJ395" s="1"/>
      <c r="WMK395" s="1"/>
      <c r="WML395" s="1"/>
      <c r="WMM395" s="1"/>
      <c r="WMN395" s="1"/>
      <c r="WMO395" s="1"/>
      <c r="WMP395" s="1"/>
      <c r="WMQ395" s="1"/>
      <c r="WMR395" s="1"/>
      <c r="WMS395" s="1"/>
      <c r="WMT395" s="1"/>
      <c r="WMU395" s="1"/>
      <c r="WMV395" s="1"/>
      <c r="WMW395" s="1"/>
      <c r="WMX395" s="1"/>
      <c r="WMY395" s="1"/>
      <c r="WMZ395" s="1"/>
      <c r="WNA395" s="1"/>
      <c r="WNB395" s="1"/>
      <c r="WNC395" s="1"/>
      <c r="WND395" s="1"/>
      <c r="WNE395" s="1"/>
      <c r="WNF395" s="1"/>
      <c r="WNG395" s="1"/>
      <c r="WNH395" s="1"/>
      <c r="WNI395" s="1"/>
      <c r="WNJ395" s="1"/>
      <c r="WNK395" s="1"/>
      <c r="WNL395" s="1"/>
      <c r="WNM395" s="1"/>
      <c r="WNN395" s="1"/>
      <c r="WNO395" s="1"/>
      <c r="WNP395" s="1"/>
      <c r="WNQ395" s="1"/>
      <c r="WNR395" s="1"/>
      <c r="WNS395" s="1"/>
      <c r="WNT395" s="1"/>
      <c r="WNU395" s="1"/>
      <c r="WNV395" s="1"/>
      <c r="WNW395" s="1"/>
      <c r="WNX395" s="1"/>
      <c r="WNY395" s="1"/>
      <c r="WNZ395" s="1"/>
      <c r="WOA395" s="1"/>
      <c r="WOB395" s="1"/>
      <c r="WOC395" s="1"/>
      <c r="WOD395" s="1"/>
      <c r="WOE395" s="1"/>
      <c r="WOF395" s="1"/>
      <c r="WOG395" s="1"/>
      <c r="WOH395" s="1"/>
      <c r="WOI395" s="1"/>
      <c r="WOJ395" s="1"/>
      <c r="WOK395" s="1"/>
      <c r="WOL395" s="1"/>
      <c r="WOM395" s="1"/>
      <c r="WON395" s="1"/>
      <c r="WOO395" s="1"/>
      <c r="WOP395" s="1"/>
      <c r="WOQ395" s="1"/>
      <c r="WOR395" s="1"/>
      <c r="WOS395" s="1"/>
      <c r="WOT395" s="1"/>
      <c r="WOU395" s="1"/>
      <c r="WOV395" s="1"/>
      <c r="WOW395" s="1"/>
      <c r="WOX395" s="1"/>
      <c r="WOY395" s="1"/>
      <c r="WOZ395" s="1"/>
      <c r="WPA395" s="1"/>
      <c r="WPB395" s="1"/>
      <c r="WPC395" s="1"/>
      <c r="WPD395" s="1"/>
      <c r="WPE395" s="1"/>
      <c r="WPF395" s="1"/>
      <c r="WPG395" s="1"/>
      <c r="WPH395" s="1"/>
      <c r="WPI395" s="1"/>
      <c r="WPJ395" s="1"/>
      <c r="WPK395" s="1"/>
      <c r="WPL395" s="1"/>
      <c r="WPM395" s="1"/>
      <c r="WPN395" s="1"/>
      <c r="WPO395" s="1"/>
      <c r="WPP395" s="1"/>
      <c r="WPQ395" s="1"/>
      <c r="WPR395" s="1"/>
      <c r="WPS395" s="1"/>
      <c r="WPT395" s="1"/>
      <c r="WPU395" s="1"/>
      <c r="WPV395" s="1"/>
      <c r="WPW395" s="1"/>
      <c r="WPX395" s="1"/>
      <c r="WPY395" s="1"/>
      <c r="WPZ395" s="1"/>
      <c r="WQA395" s="1"/>
      <c r="WQB395" s="1"/>
      <c r="WQC395" s="1"/>
      <c r="WQD395" s="1"/>
      <c r="WQE395" s="1"/>
      <c r="WQF395" s="1"/>
      <c r="WQG395" s="1"/>
      <c r="WQH395" s="1"/>
      <c r="WQI395" s="1"/>
      <c r="WQJ395" s="1"/>
      <c r="WQK395" s="1"/>
      <c r="WQL395" s="1"/>
      <c r="WQM395" s="1"/>
      <c r="WQN395" s="1"/>
      <c r="WQO395" s="1"/>
      <c r="WQP395" s="1"/>
      <c r="WQQ395" s="1"/>
      <c r="WQR395" s="1"/>
      <c r="WQS395" s="1"/>
      <c r="WQT395" s="1"/>
      <c r="WQU395" s="1"/>
      <c r="WQV395" s="1"/>
      <c r="WQW395" s="1"/>
      <c r="WQX395" s="1"/>
      <c r="WQY395" s="1"/>
      <c r="WQZ395" s="1"/>
      <c r="WRA395" s="1"/>
      <c r="WRB395" s="1"/>
      <c r="WRC395" s="1"/>
      <c r="WRD395" s="1"/>
      <c r="WRE395" s="1"/>
      <c r="WRF395" s="1"/>
      <c r="WRG395" s="1"/>
      <c r="WRH395" s="1"/>
      <c r="WRI395" s="1"/>
      <c r="WRJ395" s="1"/>
      <c r="WRK395" s="1"/>
      <c r="WRL395" s="1"/>
      <c r="WRM395" s="1"/>
      <c r="WRN395" s="1"/>
      <c r="WRO395" s="1"/>
      <c r="WRP395" s="1"/>
      <c r="WRQ395" s="1"/>
      <c r="WRR395" s="1"/>
      <c r="WRS395" s="1"/>
      <c r="WRT395" s="1"/>
      <c r="WRU395" s="1"/>
      <c r="WRV395" s="1"/>
      <c r="WRW395" s="1"/>
      <c r="WRX395" s="1"/>
      <c r="WRY395" s="1"/>
      <c r="WRZ395" s="1"/>
      <c r="WSA395" s="1"/>
      <c r="WSB395" s="1"/>
      <c r="WSC395" s="1"/>
      <c r="WSD395" s="1"/>
      <c r="WSE395" s="1"/>
      <c r="WSF395" s="1"/>
      <c r="WSG395" s="1"/>
      <c r="WSH395" s="1"/>
      <c r="WSI395" s="1"/>
      <c r="WSJ395" s="1"/>
      <c r="WSK395" s="1"/>
      <c r="WSL395" s="1"/>
      <c r="WSM395" s="1"/>
      <c r="WSN395" s="1"/>
      <c r="WSO395" s="1"/>
      <c r="WSP395" s="1"/>
      <c r="WSQ395" s="1"/>
      <c r="WSR395" s="1"/>
      <c r="WSS395" s="1"/>
      <c r="WST395" s="1"/>
      <c r="WSU395" s="1"/>
      <c r="WSV395" s="1"/>
      <c r="WSW395" s="1"/>
      <c r="WSX395" s="1"/>
      <c r="WSY395" s="1"/>
      <c r="WSZ395" s="1"/>
      <c r="WTA395" s="1"/>
      <c r="WTB395" s="1"/>
      <c r="WTC395" s="1"/>
      <c r="WTD395" s="1"/>
      <c r="WTE395" s="1"/>
      <c r="WTF395" s="1"/>
      <c r="WTG395" s="1"/>
      <c r="WTH395" s="1"/>
      <c r="WTI395" s="1"/>
      <c r="WTJ395" s="1"/>
      <c r="WTK395" s="1"/>
      <c r="WTL395" s="1"/>
      <c r="WTM395" s="1"/>
      <c r="WTN395" s="1"/>
      <c r="WTO395" s="1"/>
      <c r="WTP395" s="1"/>
      <c r="WTQ395" s="1"/>
      <c r="WTR395" s="1"/>
      <c r="WTS395" s="1"/>
      <c r="WTT395" s="1"/>
      <c r="WTU395" s="1"/>
      <c r="WTV395" s="1"/>
      <c r="WTW395" s="1"/>
      <c r="WTX395" s="1"/>
      <c r="WTY395" s="1"/>
      <c r="WTZ395" s="1"/>
      <c r="WUA395" s="1"/>
      <c r="WUB395" s="1"/>
      <c r="WUC395" s="1"/>
      <c r="WUD395" s="1"/>
      <c r="WUE395" s="1"/>
      <c r="WUF395" s="1"/>
      <c r="WUG395" s="1"/>
      <c r="WUH395" s="1"/>
      <c r="WUI395" s="1"/>
      <c r="WUJ395" s="1"/>
      <c r="WUK395" s="1"/>
      <c r="WUL395" s="1"/>
      <c r="WUM395" s="1"/>
      <c r="WUN395" s="1"/>
      <c r="WUO395" s="1"/>
      <c r="WUP395" s="1"/>
      <c r="WUQ395" s="1"/>
      <c r="WUR395" s="1"/>
      <c r="WUS395" s="1"/>
      <c r="WUT395" s="1"/>
      <c r="WUU395" s="1"/>
      <c r="WUV395" s="1"/>
      <c r="WUW395" s="1"/>
      <c r="WUX395" s="1"/>
      <c r="WUY395" s="1"/>
      <c r="WUZ395" s="1"/>
      <c r="WVA395" s="1"/>
      <c r="WVB395" s="1"/>
      <c r="WVC395" s="1"/>
      <c r="WVD395" s="1"/>
      <c r="WVE395" s="1"/>
      <c r="WVF395" s="1"/>
      <c r="WVG395" s="1"/>
      <c r="WVH395" s="1"/>
      <c r="WVI395" s="1"/>
      <c r="WVJ395" s="1"/>
      <c r="WVK395" s="1"/>
      <c r="WVL395" s="1"/>
      <c r="WVM395" s="1"/>
      <c r="WVN395" s="1"/>
      <c r="WVO395" s="1"/>
      <c r="WVP395" s="1"/>
      <c r="WVQ395" s="1"/>
      <c r="WVR395" s="1"/>
      <c r="WVS395" s="1"/>
      <c r="WVT395" s="1"/>
      <c r="WVU395" s="1"/>
      <c r="WVV395" s="1"/>
      <c r="WVW395" s="1"/>
      <c r="WVX395" s="1"/>
      <c r="WVY395" s="1"/>
      <c r="WVZ395" s="1"/>
      <c r="WWA395" s="1"/>
      <c r="WWB395" s="1"/>
      <c r="WWC395" s="1"/>
      <c r="WWD395" s="1"/>
      <c r="WWE395" s="1"/>
      <c r="WWF395" s="1"/>
      <c r="WWG395" s="1"/>
      <c r="WWH395" s="1"/>
      <c r="WWI395" s="1"/>
      <c r="WWJ395" s="1"/>
      <c r="WWK395" s="1"/>
      <c r="WWL395" s="1"/>
      <c r="WWM395" s="1"/>
      <c r="WWN395" s="1"/>
      <c r="WWO395" s="1"/>
      <c r="WWP395" s="1"/>
      <c r="WWQ395" s="1"/>
      <c r="WWR395" s="1"/>
      <c r="WWS395" s="1"/>
      <c r="WWT395" s="1"/>
      <c r="WWU395" s="1"/>
      <c r="WWV395" s="1"/>
      <c r="WWW395" s="1"/>
      <c r="WWX395" s="1"/>
      <c r="WWY395" s="1"/>
      <c r="WWZ395" s="1"/>
      <c r="WXA395" s="1"/>
      <c r="WXB395" s="1"/>
      <c r="WXC395" s="1"/>
      <c r="WXD395" s="1"/>
      <c r="WXE395" s="1"/>
      <c r="WXF395" s="1"/>
      <c r="WXG395" s="1"/>
      <c r="WXH395" s="1"/>
      <c r="WXI395" s="1"/>
      <c r="WXJ395" s="1"/>
      <c r="WXK395" s="1"/>
      <c r="WXL395" s="1"/>
      <c r="WXM395" s="1"/>
      <c r="WXN395" s="1"/>
      <c r="WXO395" s="1"/>
      <c r="WXP395" s="1"/>
      <c r="WXQ395" s="1"/>
      <c r="WXR395" s="1"/>
      <c r="WXS395" s="1"/>
      <c r="WXT395" s="1"/>
      <c r="WXU395" s="1"/>
      <c r="WXV395" s="1"/>
      <c r="WXW395" s="1"/>
      <c r="WXX395" s="1"/>
      <c r="WXY395" s="1"/>
      <c r="WXZ395" s="1"/>
      <c r="WYA395" s="1"/>
      <c r="WYB395" s="1"/>
      <c r="WYC395" s="1"/>
      <c r="WYD395" s="1"/>
      <c r="WYE395" s="1"/>
      <c r="WYF395" s="1"/>
      <c r="WYG395" s="1"/>
      <c r="WYH395" s="1"/>
      <c r="WYI395" s="1"/>
      <c r="WYJ395" s="1"/>
      <c r="WYK395" s="1"/>
      <c r="WYL395" s="1"/>
      <c r="WYM395" s="1"/>
      <c r="WYN395" s="1"/>
      <c r="WYO395" s="1"/>
      <c r="WYP395" s="1"/>
      <c r="WYQ395" s="1"/>
      <c r="WYR395" s="1"/>
      <c r="WYS395" s="1"/>
      <c r="WYT395" s="1"/>
      <c r="WYU395" s="1"/>
      <c r="WYV395" s="1"/>
      <c r="WYW395" s="1"/>
      <c r="WYX395" s="1"/>
      <c r="WYY395" s="1"/>
      <c r="WYZ395" s="1"/>
      <c r="WZA395" s="1"/>
      <c r="WZB395" s="1"/>
      <c r="WZC395" s="1"/>
      <c r="WZD395" s="1"/>
      <c r="WZE395" s="1"/>
      <c r="WZF395" s="1"/>
      <c r="WZG395" s="1"/>
      <c r="WZH395" s="1"/>
      <c r="WZI395" s="1"/>
      <c r="WZJ395" s="1"/>
      <c r="WZK395" s="1"/>
      <c r="WZL395" s="1"/>
      <c r="WZM395" s="1"/>
      <c r="WZN395" s="1"/>
      <c r="WZO395" s="1"/>
      <c r="WZP395" s="1"/>
      <c r="WZQ395" s="1"/>
      <c r="WZR395" s="1"/>
      <c r="WZS395" s="1"/>
      <c r="WZT395" s="1"/>
      <c r="WZU395" s="1"/>
      <c r="WZV395" s="1"/>
      <c r="WZW395" s="1"/>
      <c r="WZX395" s="1"/>
      <c r="WZY395" s="1"/>
      <c r="WZZ395" s="1"/>
      <c r="XAA395" s="1"/>
      <c r="XAB395" s="1"/>
      <c r="XAC395" s="1"/>
      <c r="XAD395" s="1"/>
      <c r="XAE395" s="1"/>
      <c r="XAF395" s="1"/>
      <c r="XAG395" s="1"/>
      <c r="XAH395" s="1"/>
      <c r="XAI395" s="1"/>
      <c r="XAJ395" s="1"/>
      <c r="XAK395" s="1"/>
      <c r="XAL395" s="1"/>
      <c r="XAM395" s="1"/>
      <c r="XAN395" s="1"/>
      <c r="XAO395" s="1"/>
      <c r="XAP395" s="1"/>
      <c r="XAQ395" s="1"/>
      <c r="XAR395" s="1"/>
      <c r="XAS395" s="1"/>
      <c r="XAT395" s="1"/>
      <c r="XAU395" s="1"/>
      <c r="XAV395" s="1"/>
      <c r="XAW395" s="1"/>
      <c r="XAX395" s="1"/>
      <c r="XAY395" s="1"/>
      <c r="XAZ395" s="1"/>
      <c r="XBA395" s="1"/>
      <c r="XBB395" s="1"/>
      <c r="XBC395" s="1"/>
      <c r="XBD395" s="1"/>
      <c r="XBE395" s="1"/>
      <c r="XBF395" s="1"/>
      <c r="XBG395" s="1"/>
      <c r="XBH395" s="1"/>
      <c r="XBI395" s="1"/>
      <c r="XBJ395" s="1"/>
      <c r="XBK395" s="1"/>
      <c r="XBL395" s="1"/>
      <c r="XBM395" s="1"/>
      <c r="XBN395" s="1"/>
      <c r="XBO395" s="1"/>
      <c r="XBP395" s="1"/>
      <c r="XBQ395" s="1"/>
      <c r="XBR395" s="1"/>
      <c r="XBS395" s="1"/>
      <c r="XBT395" s="1"/>
      <c r="XBU395" s="1"/>
      <c r="XBV395" s="1"/>
      <c r="XBW395" s="1"/>
      <c r="XBX395" s="1"/>
      <c r="XBY395" s="1"/>
      <c r="XBZ395" s="1"/>
      <c r="XCA395" s="1"/>
      <c r="XCB395" s="1"/>
      <c r="XCC395" s="1"/>
      <c r="XCD395" s="1"/>
      <c r="XCE395" s="1"/>
      <c r="XCF395" s="1"/>
      <c r="XCG395" s="1"/>
      <c r="XCH395" s="1"/>
      <c r="XCI395" s="1"/>
      <c r="XCJ395" s="1"/>
      <c r="XCK395" s="1"/>
      <c r="XCL395" s="1"/>
      <c r="XCM395" s="1"/>
      <c r="XCN395" s="1"/>
      <c r="XCO395" s="1"/>
      <c r="XCP395" s="1"/>
      <c r="XCQ395" s="1"/>
      <c r="XCR395" s="1"/>
      <c r="XCS395" s="1"/>
      <c r="XCT395" s="1"/>
      <c r="XCU395" s="1"/>
      <c r="XCV395" s="1"/>
      <c r="XCW395" s="1"/>
      <c r="XCX395" s="1"/>
      <c r="XCY395" s="1"/>
      <c r="XCZ395" s="1"/>
      <c r="XDA395" s="1"/>
      <c r="XDB395" s="1"/>
      <c r="XDC395" s="1"/>
      <c r="XDD395" s="1"/>
      <c r="XDE395" s="1"/>
    </row>
    <row r="396" spans="1:16333" ht="14.5" x14ac:dyDescent="0.35">
      <c r="A396" s="1" t="s">
        <v>519</v>
      </c>
      <c r="B396" s="2">
        <v>200</v>
      </c>
      <c r="C396" s="1" t="s">
        <v>78</v>
      </c>
      <c r="D396" s="1" t="s">
        <v>69</v>
      </c>
      <c r="E396" s="19" t="s">
        <v>79</v>
      </c>
      <c r="F396" s="21">
        <v>26.51</v>
      </c>
      <c r="G396" s="27">
        <v>43659</v>
      </c>
      <c r="H396" s="1" t="s">
        <v>313</v>
      </c>
      <c r="I396" s="1" t="s">
        <v>480</v>
      </c>
      <c r="J396" s="15" t="str">
        <f t="shared" si="37"/>
        <v/>
      </c>
      <c r="K396" s="15" t="str">
        <f>IF(AND(B396=100, OR(AND(E396='club records'!$B$6, F396&lt;='club records'!$C$6), AND(E396='club records'!$B$7, F396&lt;='club records'!$C$7), AND(E396='club records'!$B$8, F396&lt;='club records'!$C$8), AND(E396='club records'!$B$9, F396&lt;='club records'!$C$9), AND(E396='club records'!$B$10, F396&lt;='club records'!$C$10))), "CR", " ")</f>
        <v xml:space="preserve"> </v>
      </c>
      <c r="L396" s="15" t="str">
        <f>IF(AND(B396=200, OR(AND(E396='club records'!$B$11, F396&lt;='club records'!$C$11), AND(E396='club records'!$B$12, F396&lt;='club records'!$C$12), AND(E396='club records'!$B$13, F396&lt;='club records'!$C$13), AND(E396='club records'!$B$14, F396&lt;='club records'!$C$14), AND(E396='club records'!$B$15, F396&lt;='club records'!$C$15))), "CR", " ")</f>
        <v xml:space="preserve"> </v>
      </c>
      <c r="M396" s="15" t="str">
        <f>IF(AND(B396=300, OR(AND(E396='club records'!$B$16, F396&lt;='club records'!$C$16), AND(E396='club records'!$B$17, F396&lt;='club records'!$C$17))), "CR", " ")</f>
        <v xml:space="preserve"> </v>
      </c>
      <c r="N396" s="15" t="str">
        <f>IF(AND(B396=400, OR(AND(E396='club records'!$B$18, F396&lt;='club records'!$C$18), AND(E396='club records'!$B$19, F396&lt;='club records'!$C$19), AND(E396='club records'!$B$20, F396&lt;='club records'!$C$20), AND(E396='club records'!$B$21, F396&lt;='club records'!$C$21))), "CR", " ")</f>
        <v xml:space="preserve"> </v>
      </c>
      <c r="O396" s="15" t="str">
        <f>IF(AND(B396=800, OR(AND(E396='club records'!$B$22, F396&lt;='club records'!$C$22), AND(E396='club records'!$B$23, F396&lt;='club records'!$C$23), AND(E396='club records'!$B$24, F396&lt;='club records'!$C$24), AND(E396='club records'!$B$25, F396&lt;='club records'!$C$25), AND(E396='club records'!$B$26, F396&lt;='club records'!$C$26))), "CR", " ")</f>
        <v xml:space="preserve"> </v>
      </c>
      <c r="P396" s="15" t="str">
        <f>IF(AND(B396=1000, OR(AND(E396='club records'!$B$27, F396&lt;='club records'!$C$27), AND(E396='club records'!$B$28, F396&lt;='club records'!$C$28))), "CR", " ")</f>
        <v xml:space="preserve"> </v>
      </c>
      <c r="Q396" s="15" t="str">
        <f>IF(AND(B396=1500, OR(AND(E396='club records'!$B$29, F396&lt;='club records'!$C$29), AND(E396='club records'!$B$30, F396&lt;='club records'!$C$30), AND(E396='club records'!$B$31, F396&lt;='club records'!$C$31), AND(E396='club records'!$B$32, F396&lt;='club records'!$C$32), AND(E396='club records'!$B$33, F396&lt;='club records'!$C$33))), "CR", " ")</f>
        <v xml:space="preserve"> </v>
      </c>
      <c r="R396" s="15" t="str">
        <f>IF(AND(B396="1600 (Mile)",OR(AND(E396='club records'!$B$34,F396&lt;='club records'!$C$34),AND(E396='club records'!$B$35,F396&lt;='club records'!$C$35),AND(E396='club records'!$B$36,F396&lt;='club records'!$C$36),AND(E396='club records'!$B$37,F396&lt;='club records'!$C$37))),"CR"," ")</f>
        <v xml:space="preserve"> </v>
      </c>
      <c r="S396" s="15" t="str">
        <f>IF(AND(B396=3000, OR(AND(E396='club records'!$B$38, F396&lt;='club records'!$C$38), AND(E396='club records'!$B$39, F396&lt;='club records'!$C$39), AND(E396='club records'!$B$40, F396&lt;='club records'!$C$40), AND(E396='club records'!$B$41, F396&lt;='club records'!$C$41))), "CR", " ")</f>
        <v xml:space="preserve"> </v>
      </c>
      <c r="T396" s="15" t="str">
        <f>IF(AND(B396=5000, OR(AND(E396='club records'!$B$42, F396&lt;='club records'!$C$42), AND(E396='club records'!$B$43, F396&lt;='club records'!$C$43))), "CR", " ")</f>
        <v xml:space="preserve"> </v>
      </c>
      <c r="U396" s="14" t="str">
        <f>IF(AND(B396=10000, OR(AND(E396='club records'!$B$44, F396&lt;='club records'!$C$44), AND(E396='club records'!$B$45, F396&lt;='club records'!$C$45))), "CR", " ")</f>
        <v xml:space="preserve"> </v>
      </c>
      <c r="V396" s="14" t="str">
        <f>IF(AND(B396="high jump", OR(AND(E396='club records'!$F$1, F396&gt;='club records'!$G$1), AND(E396='club records'!$F$2, F396&gt;='club records'!$G$2), AND(E396='club records'!$F$3, F396&gt;='club records'!$G$3), AND(E396='club records'!$F$4, F396&gt;='club records'!$G$4), AND(E396='club records'!$F$5, F396&gt;='club records'!$G$5))), "CR", " ")</f>
        <v xml:space="preserve"> </v>
      </c>
      <c r="W396" s="14" t="str">
        <f>IF(AND(B396="long jump", OR(AND(E396='club records'!$F$6, F396&gt;='club records'!$G$6), AND(E396='club records'!$F$7, F396&gt;='club records'!$G$7), AND(E396='club records'!$F$8, F396&gt;='club records'!$G$8), AND(E396='club records'!$F$9, F396&gt;='club records'!$G$9), AND(E396='club records'!$F$10, F396&gt;='club records'!$G$10))), "CR", " ")</f>
        <v xml:space="preserve"> </v>
      </c>
      <c r="X396" s="14" t="str">
        <f>IF(AND(B396="triple jump", OR(AND(E396='club records'!$F$11, F396&gt;='club records'!$G$11), AND(E396='club records'!$F$12, F396&gt;='club records'!$G$12), AND(E396='club records'!$F$13, F396&gt;='club records'!$G$13), AND(E396='club records'!$F$14, F396&gt;='club records'!$G$14), AND(E396='club records'!$F$15, F396&gt;='club records'!$G$15))), "CR", " ")</f>
        <v xml:space="preserve"> </v>
      </c>
      <c r="Y396" s="14" t="str">
        <f>IF(AND(B396="pole vault", OR(AND(E396='club records'!$F$16, F396&gt;='club records'!$G$16), AND(E396='club records'!$F$17, F396&gt;='club records'!$G$17), AND(E396='club records'!$F$18, F396&gt;='club records'!$G$18), AND(E396='club records'!$F$19, F396&gt;='club records'!$G$19), AND(E396='club records'!$F$20, F396&gt;='club records'!$G$20))), "CR", " ")</f>
        <v xml:space="preserve"> </v>
      </c>
      <c r="Z396" s="14" t="str">
        <f>IF(AND(B396="discus 1", E396='club records'!$F$21, F396&gt;='club records'!$G$21), "CR", " ")</f>
        <v xml:space="preserve"> </v>
      </c>
      <c r="AA396" s="14" t="str">
        <f>IF(AND(B396="discus 1.25", E396='club records'!$F$22, F396&gt;='club records'!$G$22), "CR", " ")</f>
        <v xml:space="preserve"> </v>
      </c>
      <c r="AB396" s="14" t="str">
        <f>IF(AND(B396="discus 1.5", E396='club records'!$F$23, F396&gt;='club records'!$G$23), "CR", " ")</f>
        <v xml:space="preserve"> </v>
      </c>
      <c r="AC396" s="14" t="str">
        <f>IF(AND(B396="discus 1.75", E396='club records'!$F$24, F396&gt;='club records'!$G$24), "CR", " ")</f>
        <v xml:space="preserve"> </v>
      </c>
      <c r="AD396" s="14" t="str">
        <f>IF(AND(B396="discus 2", E396='club records'!$F$25, F396&gt;='club records'!$G$25), "CR", " ")</f>
        <v xml:space="preserve"> </v>
      </c>
      <c r="AE396" s="14" t="str">
        <f>IF(AND(B396="hammer 4", E396='club records'!$F$27, F396&gt;='club records'!$G$27), "CR", " ")</f>
        <v xml:space="preserve"> </v>
      </c>
      <c r="AF396" s="14" t="str">
        <f>IF(AND(B396="hammer 5", E396='club records'!$F$28, F396&gt;='club records'!$G$28), "CR", " ")</f>
        <v xml:space="preserve"> </v>
      </c>
      <c r="AG396" s="14" t="str">
        <f>IF(AND(B396="hammer 6", E396='club records'!$F$29, F396&gt;='club records'!$G$29), "CR", " ")</f>
        <v xml:space="preserve"> </v>
      </c>
      <c r="AH396" s="14" t="str">
        <f>IF(AND(B396="hammer 7.26", E396='club records'!$F$30, F396&gt;='club records'!$G$30), "CR", " ")</f>
        <v xml:space="preserve"> </v>
      </c>
      <c r="AI396" s="14" t="str">
        <f>IF(AND(B396="javelin 400", E396='club records'!$F$31, F396&gt;='club records'!$G$31), "CR", " ")</f>
        <v xml:space="preserve"> </v>
      </c>
      <c r="AJ396" s="14" t="str">
        <f>IF(AND(B396="javelin 600", E396='club records'!$F$32, F396&gt;='club records'!$G$32), "CR", " ")</f>
        <v xml:space="preserve"> </v>
      </c>
      <c r="AK396" s="14" t="str">
        <f>IF(AND(B396="javelin 700", E396='club records'!$F$33, F396&gt;='club records'!$G$33), "CR", " ")</f>
        <v xml:space="preserve"> </v>
      </c>
      <c r="AL396" s="14" t="str">
        <f>IF(AND(B396="javelin 800", OR(AND(E396='club records'!$F$34, F396&gt;='club records'!$G$34), AND(E396='club records'!$F$35, F396&gt;='club records'!$G$35))), "CR", " ")</f>
        <v xml:space="preserve"> </v>
      </c>
      <c r="AM396" s="14" t="str">
        <f>IF(AND(B396="shot 3", E396='club records'!$F$36, F396&gt;='club records'!$G$36), "CR", " ")</f>
        <v xml:space="preserve"> </v>
      </c>
      <c r="AN396" s="14" t="str">
        <f>IF(AND(B396="shot 4", E396='club records'!$F$37, F396&gt;='club records'!$G$37), "CR", " ")</f>
        <v xml:space="preserve"> </v>
      </c>
      <c r="AO396" s="14" t="str">
        <f>IF(AND(B396="shot 5", E396='club records'!$F$38, F396&gt;='club records'!$G$38), "CR", " ")</f>
        <v xml:space="preserve"> </v>
      </c>
      <c r="AP396" s="14" t="str">
        <f>IF(AND(B396="shot 6", E396='club records'!$F$39, F396&gt;='club records'!$G$39), "CR", " ")</f>
        <v xml:space="preserve"> </v>
      </c>
      <c r="AQ396" s="14" t="str">
        <f>IF(AND(B396="shot 7.26", E396='club records'!$F$40, F396&gt;='club records'!$G$40), "CR", " ")</f>
        <v xml:space="preserve"> </v>
      </c>
      <c r="AR396" s="14" t="str">
        <f>IF(AND(B396="60H",OR(AND(E396='club records'!$J$1,F396&lt;='club records'!$K$1),AND(E396='club records'!$J$2,F396&lt;='club records'!$K$2),AND(E396='club records'!$J$3,F396&lt;='club records'!$K$3),AND(E396='club records'!$J$4,F396&lt;='club records'!$K$4),AND(E396='club records'!$J$5,F396&lt;='club records'!$K$5))),"CR"," ")</f>
        <v xml:space="preserve"> </v>
      </c>
      <c r="AS396" s="14" t="str">
        <f>IF(AND(B396="75H", AND(E396='club records'!$J$6, F396&lt;='club records'!$K$6)), "CR", " ")</f>
        <v xml:space="preserve"> </v>
      </c>
      <c r="AT396" s="14" t="str">
        <f>IF(AND(B396="80H", AND(E396='club records'!$J$7, F396&lt;='club records'!$K$7)), "CR", " ")</f>
        <v xml:space="preserve"> </v>
      </c>
      <c r="AU396" s="14" t="str">
        <f>IF(AND(B396="100H", AND(E396='club records'!$J$8, F396&lt;='club records'!$K$8)), "CR", " ")</f>
        <v xml:space="preserve"> </v>
      </c>
      <c r="AV396" s="14" t="str">
        <f>IF(AND(B396="110H", OR(AND(E396='club records'!$J$9, F396&lt;='club records'!$K$9), AND(E396='club records'!$J$10, F396&lt;='club records'!$K$10))), "CR", " ")</f>
        <v xml:space="preserve"> </v>
      </c>
      <c r="AW396" s="14" t="str">
        <f>IF(AND(B396="400H", OR(AND(E396='club records'!$J$11, F396&lt;='club records'!$K$11), AND(E396='club records'!$J$12, F396&lt;='club records'!$K$12), AND(E396='club records'!$J$13, F396&lt;='club records'!$K$13), AND(E396='club records'!$J$14, F396&lt;='club records'!$K$14))), "CR", " ")</f>
        <v xml:space="preserve"> </v>
      </c>
      <c r="AX396" s="14" t="str">
        <f>IF(AND(B396="1500SC", AND(E396='club records'!$J$15, F396&lt;='club records'!$K$15)), "CR", " ")</f>
        <v xml:space="preserve"> </v>
      </c>
      <c r="AY396" s="14" t="str">
        <f>IF(AND(B396="2000SC", OR(AND(E396='club records'!$J$17, F396&lt;='club records'!$K$17), AND(E396='club records'!$J$18, F396&lt;='club records'!$K$18))), "CR", " ")</f>
        <v xml:space="preserve"> </v>
      </c>
      <c r="AZ396" s="14" t="str">
        <f>IF(AND(B396="3000SC", OR(AND(E396='club records'!$J$20, F396&lt;='club records'!$K$20), AND(E396='club records'!$J$21, F396&lt;='club records'!$K$21))), "CR", " ")</f>
        <v xml:space="preserve"> </v>
      </c>
      <c r="BA396" s="15" t="str">
        <f>IF(AND(B396="4x100", OR(AND(E396='club records'!$N$1, F396&lt;='club records'!$O$1), AND(E396='club records'!$N$2, F396&lt;='club records'!$O$2), AND(E396='club records'!$N$3, F396&lt;='club records'!$O$3), AND(E396='club records'!$N$4, F396&lt;='club records'!$O$4), AND(E396='club records'!$N$5, F396&lt;='club records'!$O$5))), "CR", " ")</f>
        <v xml:space="preserve"> </v>
      </c>
      <c r="BB396" s="15" t="str">
        <f>IF(AND(B396="4x200", OR(AND(E396='club records'!$N$6, F396&lt;='club records'!$O$6), AND(E396='club records'!$N$7, F396&lt;='club records'!$O$7), AND(E396='club records'!$N$8, F396&lt;='club records'!$O$8), AND(E396='club records'!$N$9, F396&lt;='club records'!$O$9), AND(E396='club records'!$N$10, F396&lt;='club records'!$O$10))), "CR", " ")</f>
        <v xml:space="preserve"> </v>
      </c>
      <c r="BC396" s="15" t="str">
        <f>IF(AND(B396="4x300", AND(E396='club records'!$N$11, F396&lt;='club records'!$O$11)), "CR", " ")</f>
        <v xml:space="preserve"> </v>
      </c>
      <c r="BD396" s="15" t="str">
        <f>IF(AND(B396="4x400", OR(AND(E396='club records'!$N$12, F396&lt;='club records'!$O$12), AND(E396='club records'!$N$13, F396&lt;='club records'!$O$13), AND(E396='club records'!$N$14, F396&lt;='club records'!$O$14), AND(E396='club records'!$N$15, F396&lt;='club records'!$O$15))), "CR", " ")</f>
        <v xml:space="preserve"> </v>
      </c>
      <c r="BE396" s="15" t="str">
        <f>IF(AND(B396="3x800", OR(AND(E396='club records'!$N$16, F396&lt;='club records'!$O$16), AND(E396='club records'!$N$17, F396&lt;='club records'!$O$17), AND(E396='club records'!$N$18, F396&lt;='club records'!$O$18))), "CR", " ")</f>
        <v xml:space="preserve"> </v>
      </c>
      <c r="BF396" s="15" t="str">
        <f>IF(AND(B396="pentathlon", OR(AND(E396='club records'!$N$21, F396&gt;='club records'!$O$21), AND(E396='club records'!$N$22, F396&gt;='club records'!$O$22),AND(E396='club records'!$N$23, F396&gt;='club records'!$O$23),AND(E396='club records'!$N$24, F396&gt;='club records'!$O$24))), "CR", " ")</f>
        <v xml:space="preserve"> </v>
      </c>
      <c r="BG396" s="15" t="str">
        <f>IF(AND(B396="heptathlon", OR(AND(E396='club records'!$N$26, F396&gt;='club records'!$O$26), AND(E396='club records'!$N$27, F396&gt;='club records'!$O$27))), "CR", " ")</f>
        <v xml:space="preserve"> </v>
      </c>
      <c r="BH396" s="15" t="str">
        <f>IF(AND(B396="decathlon", OR(AND(E396='club records'!$N$29, F396&gt;='club records'!$O$29), AND(E396='club records'!$N$30, F396&gt;='club records'!$O$30),AND(E396='club records'!$N$31, F396&gt;='club records'!$O$31))), "CR", " ")</f>
        <v xml:space="preserve"> </v>
      </c>
    </row>
    <row r="397" spans="1:16333" ht="14.5" x14ac:dyDescent="0.35">
      <c r="A397" s="1" t="s">
        <v>519</v>
      </c>
      <c r="B397" s="2">
        <v>200</v>
      </c>
      <c r="C397" s="1" t="s">
        <v>96</v>
      </c>
      <c r="D397" s="1" t="s">
        <v>97</v>
      </c>
      <c r="E397" s="19" t="s">
        <v>366</v>
      </c>
      <c r="F397" s="21">
        <v>29</v>
      </c>
      <c r="G397" s="26">
        <v>43621</v>
      </c>
      <c r="H397" s="1" t="s">
        <v>313</v>
      </c>
      <c r="I397" s="1" t="s">
        <v>305</v>
      </c>
      <c r="J397" s="15" t="str">
        <f t="shared" si="37"/>
        <v/>
      </c>
      <c r="K397" s="15" t="str">
        <f>IF(AND(B397=100, OR(AND(E397='club records'!$B$6, F397&lt;='club records'!$C$6), AND(E397='club records'!$B$7, F397&lt;='club records'!$C$7), AND(E397='club records'!$B$8, F397&lt;='club records'!$C$8), AND(E397='club records'!$B$9, F397&lt;='club records'!$C$9), AND(E397='club records'!$B$10, F397&lt;='club records'!$C$10))), "CR", " ")</f>
        <v xml:space="preserve"> </v>
      </c>
      <c r="L397" s="15" t="str">
        <f>IF(AND(B397=200, OR(AND(E397='club records'!$B$11, F397&lt;='club records'!$C$11), AND(E397='club records'!$B$12, F397&lt;='club records'!$C$12), AND(E397='club records'!$B$13, F397&lt;='club records'!$C$13), AND(E397='club records'!$B$14, F397&lt;='club records'!$C$14), AND(E397='club records'!$B$15, F397&lt;='club records'!$C$15))), "CR", " ")</f>
        <v xml:space="preserve"> </v>
      </c>
      <c r="M397" s="15" t="str">
        <f>IF(AND(B397=300, OR(AND(E397='club records'!$B$16, F397&lt;='club records'!$C$16), AND(E397='club records'!$B$17, F397&lt;='club records'!$C$17))), "CR", " ")</f>
        <v xml:space="preserve"> </v>
      </c>
      <c r="N397" s="15" t="str">
        <f>IF(AND(B397=400, OR(AND(E397='club records'!$B$18, F397&lt;='club records'!$C$18), AND(E397='club records'!$B$19, F397&lt;='club records'!$C$19), AND(E397='club records'!$B$20, F397&lt;='club records'!$C$20), AND(E397='club records'!$B$21, F397&lt;='club records'!$C$21))), "CR", " ")</f>
        <v xml:space="preserve"> </v>
      </c>
      <c r="O397" s="15" t="str">
        <f>IF(AND(B397=800, OR(AND(E397='club records'!$B$22, F397&lt;='club records'!$C$22), AND(E397='club records'!$B$23, F397&lt;='club records'!$C$23), AND(E397='club records'!$B$24, F397&lt;='club records'!$C$24), AND(E397='club records'!$B$25, F397&lt;='club records'!$C$25), AND(E397='club records'!$B$26, F397&lt;='club records'!$C$26))), "CR", " ")</f>
        <v xml:space="preserve"> </v>
      </c>
      <c r="P397" s="15" t="str">
        <f>IF(AND(B397=1000, OR(AND(E397='club records'!$B$27, F397&lt;='club records'!$C$27), AND(E397='club records'!$B$28, F397&lt;='club records'!$C$28))), "CR", " ")</f>
        <v xml:space="preserve"> </v>
      </c>
      <c r="Q397" s="15" t="str">
        <f>IF(AND(B397=1500, OR(AND(E397='club records'!$B$29, F397&lt;='club records'!$C$29), AND(E397='club records'!$B$30, F397&lt;='club records'!$C$30), AND(E397='club records'!$B$31, F397&lt;='club records'!$C$31), AND(E397='club records'!$B$32, F397&lt;='club records'!$C$32), AND(E397='club records'!$B$33, F397&lt;='club records'!$C$33))), "CR", " ")</f>
        <v xml:space="preserve"> </v>
      </c>
      <c r="R397" s="15" t="str">
        <f>IF(AND(B397="1600 (Mile)",OR(AND(E397='club records'!$B$34,F397&lt;='club records'!$C$34),AND(E397='club records'!$B$35,F397&lt;='club records'!$C$35),AND(E397='club records'!$B$36,F397&lt;='club records'!$C$36),AND(E397='club records'!$B$37,F397&lt;='club records'!$C$37))),"CR"," ")</f>
        <v xml:space="preserve"> </v>
      </c>
      <c r="S397" s="15" t="str">
        <f>IF(AND(B397=3000, OR(AND(E397='club records'!$B$38, F397&lt;='club records'!$C$38), AND(E397='club records'!$B$39, F397&lt;='club records'!$C$39), AND(E397='club records'!$B$40, F397&lt;='club records'!$C$40), AND(E397='club records'!$B$41, F397&lt;='club records'!$C$41))), "CR", " ")</f>
        <v xml:space="preserve"> </v>
      </c>
      <c r="T397" s="15" t="str">
        <f>IF(AND(B397=5000, OR(AND(E397='club records'!$B$42, F397&lt;='club records'!$C$42), AND(E397='club records'!$B$43, F397&lt;='club records'!$C$43))), "CR", " ")</f>
        <v xml:space="preserve"> </v>
      </c>
      <c r="U397" s="14" t="str">
        <f>IF(AND(B397=10000, OR(AND(E397='club records'!$B$44, F397&lt;='club records'!$C$44), AND(E397='club records'!$B$45, F397&lt;='club records'!$C$45))), "CR", " ")</f>
        <v xml:space="preserve"> </v>
      </c>
      <c r="V397" s="14" t="str">
        <f>IF(AND(B397="high jump", OR(AND(E397='club records'!$F$1, F397&gt;='club records'!$G$1), AND(E397='club records'!$F$2, F397&gt;='club records'!$G$2), AND(E397='club records'!$F$3, F397&gt;='club records'!$G$3), AND(E397='club records'!$F$4, F397&gt;='club records'!$G$4), AND(E397='club records'!$F$5, F397&gt;='club records'!$G$5))), "CR", " ")</f>
        <v xml:space="preserve"> </v>
      </c>
      <c r="W397" s="14" t="str">
        <f>IF(AND(B397="long jump", OR(AND(E397='club records'!$F$6, F397&gt;='club records'!$G$6), AND(E397='club records'!$F$7, F397&gt;='club records'!$G$7), AND(E397='club records'!$F$8, F397&gt;='club records'!$G$8), AND(E397='club records'!$F$9, F397&gt;='club records'!$G$9), AND(E397='club records'!$F$10, F397&gt;='club records'!$G$10))), "CR", " ")</f>
        <v xml:space="preserve"> </v>
      </c>
      <c r="X397" s="14" t="str">
        <f>IF(AND(B397="triple jump", OR(AND(E397='club records'!$F$11, F397&gt;='club records'!$G$11), AND(E397='club records'!$F$12, F397&gt;='club records'!$G$12), AND(E397='club records'!$F$13, F397&gt;='club records'!$G$13), AND(E397='club records'!$F$14, F397&gt;='club records'!$G$14), AND(E397='club records'!$F$15, F397&gt;='club records'!$G$15))), "CR", " ")</f>
        <v xml:space="preserve"> </v>
      </c>
      <c r="Y397" s="14" t="str">
        <f>IF(AND(B397="pole vault", OR(AND(E397='club records'!$F$16, F397&gt;='club records'!$G$16), AND(E397='club records'!$F$17, F397&gt;='club records'!$G$17), AND(E397='club records'!$F$18, F397&gt;='club records'!$G$18), AND(E397='club records'!$F$19, F397&gt;='club records'!$G$19), AND(E397='club records'!$F$20, F397&gt;='club records'!$G$20))), "CR", " ")</f>
        <v xml:space="preserve"> </v>
      </c>
      <c r="Z397" s="14" t="str">
        <f>IF(AND(B397="discus 1", E397='club records'!$F$21, F397&gt;='club records'!$G$21), "CR", " ")</f>
        <v xml:space="preserve"> </v>
      </c>
      <c r="AA397" s="14" t="str">
        <f>IF(AND(B397="discus 1.25", E397='club records'!$F$22, F397&gt;='club records'!$G$22), "CR", " ")</f>
        <v xml:space="preserve"> </v>
      </c>
      <c r="AB397" s="14" t="str">
        <f>IF(AND(B397="discus 1.5", E397='club records'!$F$23, F397&gt;='club records'!$G$23), "CR", " ")</f>
        <v xml:space="preserve"> </v>
      </c>
      <c r="AC397" s="14" t="str">
        <f>IF(AND(B397="discus 1.75", E397='club records'!$F$24, F397&gt;='club records'!$G$24), "CR", " ")</f>
        <v xml:space="preserve"> </v>
      </c>
      <c r="AD397" s="14" t="str">
        <f>IF(AND(B397="discus 2", E397='club records'!$F$25, F397&gt;='club records'!$G$25), "CR", " ")</f>
        <v xml:space="preserve"> </v>
      </c>
      <c r="AE397" s="14" t="str">
        <f>IF(AND(B397="hammer 4", E397='club records'!$F$27, F397&gt;='club records'!$G$27), "CR", " ")</f>
        <v xml:space="preserve"> </v>
      </c>
      <c r="AF397" s="14" t="str">
        <f>IF(AND(B397="hammer 5", E397='club records'!$F$28, F397&gt;='club records'!$G$28), "CR", " ")</f>
        <v xml:space="preserve"> </v>
      </c>
      <c r="AG397" s="14" t="str">
        <f>IF(AND(B397="hammer 6", E397='club records'!$F$29, F397&gt;='club records'!$G$29), "CR", " ")</f>
        <v xml:space="preserve"> </v>
      </c>
      <c r="AH397" s="14" t="str">
        <f>IF(AND(B397="hammer 7.26", E397='club records'!$F$30, F397&gt;='club records'!$G$30), "CR", " ")</f>
        <v xml:space="preserve"> </v>
      </c>
      <c r="AI397" s="14" t="str">
        <f>IF(AND(B397="javelin 400", E397='club records'!$F$31, F397&gt;='club records'!$G$31), "CR", " ")</f>
        <v xml:space="preserve"> </v>
      </c>
      <c r="AJ397" s="14" t="str">
        <f>IF(AND(B397="javelin 600", E397='club records'!$F$32, F397&gt;='club records'!$G$32), "CR", " ")</f>
        <v xml:space="preserve"> </v>
      </c>
      <c r="AK397" s="14" t="str">
        <f>IF(AND(B397="javelin 700", E397='club records'!$F$33, F397&gt;='club records'!$G$33), "CR", " ")</f>
        <v xml:space="preserve"> </v>
      </c>
      <c r="AL397" s="14" t="str">
        <f>IF(AND(B397="javelin 800", OR(AND(E397='club records'!$F$34, F397&gt;='club records'!$G$34), AND(E397='club records'!$F$35, F397&gt;='club records'!$G$35))), "CR", " ")</f>
        <v xml:space="preserve"> </v>
      </c>
      <c r="AM397" s="14" t="str">
        <f>IF(AND(B397="shot 3", E397='club records'!$F$36, F397&gt;='club records'!$G$36), "CR", " ")</f>
        <v xml:space="preserve"> </v>
      </c>
      <c r="AN397" s="14" t="str">
        <f>IF(AND(B397="shot 4", E397='club records'!$F$37, F397&gt;='club records'!$G$37), "CR", " ")</f>
        <v xml:space="preserve"> </v>
      </c>
      <c r="AO397" s="14" t="str">
        <f>IF(AND(B397="shot 5", E397='club records'!$F$38, F397&gt;='club records'!$G$38), "CR", " ")</f>
        <v xml:space="preserve"> </v>
      </c>
      <c r="AP397" s="14" t="str">
        <f>IF(AND(B397="shot 6", E397='club records'!$F$39, F397&gt;='club records'!$G$39), "CR", " ")</f>
        <v xml:space="preserve"> </v>
      </c>
      <c r="AQ397" s="14" t="str">
        <f>IF(AND(B397="shot 7.26", E397='club records'!$F$40, F397&gt;='club records'!$G$40), "CR", " ")</f>
        <v xml:space="preserve"> </v>
      </c>
      <c r="AR397" s="14" t="str">
        <f>IF(AND(B397="60H",OR(AND(E397='club records'!$J$1,F397&lt;='club records'!$K$1),AND(E397='club records'!$J$2,F397&lt;='club records'!$K$2),AND(E397='club records'!$J$3,F397&lt;='club records'!$K$3),AND(E397='club records'!$J$4,F397&lt;='club records'!$K$4),AND(E397='club records'!$J$5,F397&lt;='club records'!$K$5))),"CR"," ")</f>
        <v xml:space="preserve"> </v>
      </c>
      <c r="AS397" s="14" t="str">
        <f>IF(AND(B397="75H", AND(E397='club records'!$J$6, F397&lt;='club records'!$K$6)), "CR", " ")</f>
        <v xml:space="preserve"> </v>
      </c>
      <c r="AT397" s="14" t="str">
        <f>IF(AND(B397="80H", AND(E397='club records'!$J$7, F397&lt;='club records'!$K$7)), "CR", " ")</f>
        <v xml:space="preserve"> </v>
      </c>
      <c r="AU397" s="14" t="str">
        <f>IF(AND(B397="100H", AND(E397='club records'!$J$8, F397&lt;='club records'!$K$8)), "CR", " ")</f>
        <v xml:space="preserve"> </v>
      </c>
      <c r="AV397" s="14" t="str">
        <f>IF(AND(B397="110H", OR(AND(E397='club records'!$J$9, F397&lt;='club records'!$K$9), AND(E397='club records'!$J$10, F397&lt;='club records'!$K$10))), "CR", " ")</f>
        <v xml:space="preserve"> </v>
      </c>
      <c r="AW397" s="14" t="str">
        <f>IF(AND(B397="400H", OR(AND(E397='club records'!$J$11, F397&lt;='club records'!$K$11), AND(E397='club records'!$J$12, F397&lt;='club records'!$K$12), AND(E397='club records'!$J$13, F397&lt;='club records'!$K$13), AND(E397='club records'!$J$14, F397&lt;='club records'!$K$14))), "CR", " ")</f>
        <v xml:space="preserve"> </v>
      </c>
      <c r="AX397" s="14" t="str">
        <f>IF(AND(B397="1500SC", AND(E397='club records'!$J$15, F397&lt;='club records'!$K$15)), "CR", " ")</f>
        <v xml:space="preserve"> </v>
      </c>
      <c r="AY397" s="14" t="str">
        <f>IF(AND(B397="2000SC", OR(AND(E397='club records'!$J$17, F397&lt;='club records'!$K$17), AND(E397='club records'!$J$18, F397&lt;='club records'!$K$18))), "CR", " ")</f>
        <v xml:space="preserve"> </v>
      </c>
      <c r="AZ397" s="14" t="str">
        <f>IF(AND(B397="3000SC", OR(AND(E397='club records'!$J$20, F397&lt;='club records'!$K$20), AND(E397='club records'!$J$21, F397&lt;='club records'!$K$21))), "CR", " ")</f>
        <v xml:space="preserve"> </v>
      </c>
      <c r="BA397" s="15" t="str">
        <f>IF(AND(B397="4x100", OR(AND(E397='club records'!$N$1, F397&lt;='club records'!$O$1), AND(E397='club records'!$N$2, F397&lt;='club records'!$O$2), AND(E397='club records'!$N$3, F397&lt;='club records'!$O$3), AND(E397='club records'!$N$4, F397&lt;='club records'!$O$4), AND(E397='club records'!$N$5, F397&lt;='club records'!$O$5))), "CR", " ")</f>
        <v xml:space="preserve"> </v>
      </c>
      <c r="BB397" s="15" t="str">
        <f>IF(AND(B397="4x200", OR(AND(E397='club records'!$N$6, F397&lt;='club records'!$O$6), AND(E397='club records'!$N$7, F397&lt;='club records'!$O$7), AND(E397='club records'!$N$8, F397&lt;='club records'!$O$8), AND(E397='club records'!$N$9, F397&lt;='club records'!$O$9), AND(E397='club records'!$N$10, F397&lt;='club records'!$O$10))), "CR", " ")</f>
        <v xml:space="preserve"> </v>
      </c>
      <c r="BC397" s="15" t="str">
        <f>IF(AND(B397="4x300", AND(E397='club records'!$N$11, F397&lt;='club records'!$O$11)), "CR", " ")</f>
        <v xml:space="preserve"> </v>
      </c>
      <c r="BD397" s="15" t="str">
        <f>IF(AND(B397="4x400", OR(AND(E397='club records'!$N$12, F397&lt;='club records'!$O$12), AND(E397='club records'!$N$13, F397&lt;='club records'!$O$13), AND(E397='club records'!$N$14, F397&lt;='club records'!$O$14), AND(E397='club records'!$N$15, F397&lt;='club records'!$O$15))), "CR", " ")</f>
        <v xml:space="preserve"> </v>
      </c>
      <c r="BE397" s="15" t="str">
        <f>IF(AND(B397="3x800", OR(AND(E397='club records'!$N$16, F397&lt;='club records'!$O$16), AND(E397='club records'!$N$17, F397&lt;='club records'!$O$17), AND(E397='club records'!$N$18, F397&lt;='club records'!$O$18))), "CR", " ")</f>
        <v xml:space="preserve"> </v>
      </c>
      <c r="BF397" s="15" t="str">
        <f>IF(AND(B397="pentathlon", OR(AND(E397='club records'!$N$21, F397&gt;='club records'!$O$21), AND(E397='club records'!$N$22, F397&gt;='club records'!$O$22),AND(E397='club records'!$N$23, F397&gt;='club records'!$O$23),AND(E397='club records'!$N$24, F397&gt;='club records'!$O$24))), "CR", " ")</f>
        <v xml:space="preserve"> </v>
      </c>
      <c r="BG397" s="15" t="str">
        <f>IF(AND(B397="heptathlon", OR(AND(E397='club records'!$N$26, F397&gt;='club records'!$O$26), AND(E397='club records'!$N$27, F397&gt;='club records'!$O$27))), "CR", " ")</f>
        <v xml:space="preserve"> </v>
      </c>
      <c r="BH397" s="15" t="str">
        <f>IF(AND(B397="decathlon", OR(AND(E397='club records'!$N$29, F397&gt;='club records'!$O$29), AND(E397='club records'!$N$30, F397&gt;='club records'!$O$30),AND(E397='club records'!$N$31, F397&gt;='club records'!$O$31))), "CR", " ")</f>
        <v xml:space="preserve"> </v>
      </c>
    </row>
    <row r="398" spans="1:16333" ht="14.5" x14ac:dyDescent="0.35">
      <c r="A398" s="1" t="s">
        <v>519</v>
      </c>
      <c r="B398" s="2">
        <v>300</v>
      </c>
      <c r="C398" s="1" t="s">
        <v>147</v>
      </c>
      <c r="D398" s="1" t="s">
        <v>325</v>
      </c>
      <c r="E398" s="19" t="s">
        <v>10</v>
      </c>
      <c r="F398" s="21">
        <v>38.549999999999997</v>
      </c>
      <c r="G398" s="26">
        <v>43644</v>
      </c>
      <c r="H398" s="1" t="s">
        <v>248</v>
      </c>
      <c r="I398" s="1" t="s">
        <v>305</v>
      </c>
      <c r="J398" s="15" t="str">
        <f t="shared" si="37"/>
        <v/>
      </c>
      <c r="K398" s="15" t="str">
        <f>IF(AND(B398=100, OR(AND(E398='club records'!$B$6, F398&lt;='club records'!$C$6), AND(E398='club records'!$B$7, F398&lt;='club records'!$C$7), AND(E398='club records'!$B$8, F398&lt;='club records'!$C$8), AND(E398='club records'!$B$9, F398&lt;='club records'!$C$9), AND(E398='club records'!$B$10, F398&lt;='club records'!$C$10))), "CR", " ")</f>
        <v xml:space="preserve"> </v>
      </c>
      <c r="L398" s="15" t="str">
        <f>IF(AND(B398=200, OR(AND(E398='club records'!$B$11, F398&lt;='club records'!$C$11), AND(E398='club records'!$B$12, F398&lt;='club records'!$C$12), AND(E398='club records'!$B$13, F398&lt;='club records'!$C$13), AND(E398='club records'!$B$14, F398&lt;='club records'!$C$14), AND(E398='club records'!$B$15, F398&lt;='club records'!$C$15))), "CR", " ")</f>
        <v xml:space="preserve"> </v>
      </c>
      <c r="M398" s="15" t="str">
        <f>IF(AND(B398=300, OR(AND(E398='club records'!$B$16, F398&lt;='club records'!$C$16), AND(E398='club records'!$B$17, F398&lt;='club records'!$C$17))), "CR", " ")</f>
        <v xml:space="preserve"> </v>
      </c>
      <c r="N398" s="15" t="str">
        <f>IF(AND(B398=400, OR(AND(E398='club records'!$B$18, F398&lt;='club records'!$C$18), AND(E398='club records'!$B$19, F398&lt;='club records'!$C$19), AND(E398='club records'!$B$20, F398&lt;='club records'!$C$20), AND(E398='club records'!$B$21, F398&lt;='club records'!$C$21))), "CR", " ")</f>
        <v xml:space="preserve"> </v>
      </c>
      <c r="O398" s="15" t="str">
        <f>IF(AND(B398=800, OR(AND(E398='club records'!$B$22, F398&lt;='club records'!$C$22), AND(E398='club records'!$B$23, F398&lt;='club records'!$C$23), AND(E398='club records'!$B$24, F398&lt;='club records'!$C$24), AND(E398='club records'!$B$25, F398&lt;='club records'!$C$25), AND(E398='club records'!$B$26, F398&lt;='club records'!$C$26))), "CR", " ")</f>
        <v xml:space="preserve"> </v>
      </c>
      <c r="P398" s="15" t="str">
        <f>IF(AND(B398=1000, OR(AND(E398='club records'!$B$27, F398&lt;='club records'!$C$27), AND(E398='club records'!$B$28, F398&lt;='club records'!$C$28))), "CR", " ")</f>
        <v xml:space="preserve"> </v>
      </c>
      <c r="Q398" s="15" t="str">
        <f>IF(AND(B398=1500, OR(AND(E398='club records'!$B$29, F398&lt;='club records'!$C$29), AND(E398='club records'!$B$30, F398&lt;='club records'!$C$30), AND(E398='club records'!$B$31, F398&lt;='club records'!$C$31), AND(E398='club records'!$B$32, F398&lt;='club records'!$C$32), AND(E398='club records'!$B$33, F398&lt;='club records'!$C$33))), "CR", " ")</f>
        <v xml:space="preserve"> </v>
      </c>
      <c r="R398" s="15" t="str">
        <f>IF(AND(B398="1600 (Mile)",OR(AND(E398='club records'!$B$34,F398&lt;='club records'!$C$34),AND(E398='club records'!$B$35,F398&lt;='club records'!$C$35),AND(E398='club records'!$B$36,F398&lt;='club records'!$C$36),AND(E398='club records'!$B$37,F398&lt;='club records'!$C$37))),"CR"," ")</f>
        <v xml:space="preserve"> </v>
      </c>
      <c r="S398" s="15" t="str">
        <f>IF(AND(B398=3000, OR(AND(E398='club records'!$B$38, F398&lt;='club records'!$C$38), AND(E398='club records'!$B$39, F398&lt;='club records'!$C$39), AND(E398='club records'!$B$40, F398&lt;='club records'!$C$40), AND(E398='club records'!$B$41, F398&lt;='club records'!$C$41))), "CR", " ")</f>
        <v xml:space="preserve"> </v>
      </c>
      <c r="T398" s="15" t="str">
        <f>IF(AND(B398=5000, OR(AND(E398='club records'!$B$42, F398&lt;='club records'!$C$42), AND(E398='club records'!$B$43, F398&lt;='club records'!$C$43))), "CR", " ")</f>
        <v xml:space="preserve"> </v>
      </c>
      <c r="U398" s="14" t="str">
        <f>IF(AND(B398=10000, OR(AND(E398='club records'!$B$44, F398&lt;='club records'!$C$44), AND(E398='club records'!$B$45, F398&lt;='club records'!$C$45))), "CR", " ")</f>
        <v xml:space="preserve"> </v>
      </c>
      <c r="V398" s="14" t="str">
        <f>IF(AND(B398="high jump", OR(AND(E398='club records'!$F$1, F398&gt;='club records'!$G$1), AND(E398='club records'!$F$2, F398&gt;='club records'!$G$2), AND(E398='club records'!$F$3, F398&gt;='club records'!$G$3), AND(E398='club records'!$F$4, F398&gt;='club records'!$G$4), AND(E398='club records'!$F$5, F398&gt;='club records'!$G$5))), "CR", " ")</f>
        <v xml:space="preserve"> </v>
      </c>
      <c r="W398" s="14" t="str">
        <f>IF(AND(B398="long jump", OR(AND(E398='club records'!$F$6, F398&gt;='club records'!$G$6), AND(E398='club records'!$F$7, F398&gt;='club records'!$G$7), AND(E398='club records'!$F$8, F398&gt;='club records'!$G$8), AND(E398='club records'!$F$9, F398&gt;='club records'!$G$9), AND(E398='club records'!$F$10, F398&gt;='club records'!$G$10))), "CR", " ")</f>
        <v xml:space="preserve"> </v>
      </c>
      <c r="X398" s="14" t="str">
        <f>IF(AND(B398="triple jump", OR(AND(E398='club records'!$F$11, F398&gt;='club records'!$G$11), AND(E398='club records'!$F$12, F398&gt;='club records'!$G$12), AND(E398='club records'!$F$13, F398&gt;='club records'!$G$13), AND(E398='club records'!$F$14, F398&gt;='club records'!$G$14), AND(E398='club records'!$F$15, F398&gt;='club records'!$G$15))), "CR", " ")</f>
        <v xml:space="preserve"> </v>
      </c>
      <c r="Y398" s="14" t="str">
        <f>IF(AND(B398="pole vault", OR(AND(E398='club records'!$F$16, F398&gt;='club records'!$G$16), AND(E398='club records'!$F$17, F398&gt;='club records'!$G$17), AND(E398='club records'!$F$18, F398&gt;='club records'!$G$18), AND(E398='club records'!$F$19, F398&gt;='club records'!$G$19), AND(E398='club records'!$F$20, F398&gt;='club records'!$G$20))), "CR", " ")</f>
        <v xml:space="preserve"> </v>
      </c>
      <c r="Z398" s="14" t="str">
        <f>IF(AND(B398="discus 1", E398='club records'!$F$21, F398&gt;='club records'!$G$21), "CR", " ")</f>
        <v xml:space="preserve"> </v>
      </c>
      <c r="AA398" s="14" t="str">
        <f>IF(AND(B398="discus 1.25", E398='club records'!$F$22, F398&gt;='club records'!$G$22), "CR", " ")</f>
        <v xml:space="preserve"> </v>
      </c>
      <c r="AB398" s="14" t="str">
        <f>IF(AND(B398="discus 1.5", E398='club records'!$F$23, F398&gt;='club records'!$G$23), "CR", " ")</f>
        <v xml:space="preserve"> </v>
      </c>
      <c r="AC398" s="14" t="str">
        <f>IF(AND(B398="discus 1.75", E398='club records'!$F$24, F398&gt;='club records'!$G$24), "CR", " ")</f>
        <v xml:space="preserve"> </v>
      </c>
      <c r="AD398" s="14" t="str">
        <f>IF(AND(B398="discus 2", E398='club records'!$F$25, F398&gt;='club records'!$G$25), "CR", " ")</f>
        <v xml:space="preserve"> </v>
      </c>
      <c r="AE398" s="14" t="str">
        <f>IF(AND(B398="hammer 4", E398='club records'!$F$27, F398&gt;='club records'!$G$27), "CR", " ")</f>
        <v xml:space="preserve"> </v>
      </c>
      <c r="AF398" s="14" t="str">
        <f>IF(AND(B398="hammer 5", E398='club records'!$F$28, F398&gt;='club records'!$G$28), "CR", " ")</f>
        <v xml:space="preserve"> </v>
      </c>
      <c r="AG398" s="14" t="str">
        <f>IF(AND(B398="hammer 6", E398='club records'!$F$29, F398&gt;='club records'!$G$29), "CR", " ")</f>
        <v xml:space="preserve"> </v>
      </c>
      <c r="AH398" s="14" t="str">
        <f>IF(AND(B398="hammer 7.26", E398='club records'!$F$30, F398&gt;='club records'!$G$30), "CR", " ")</f>
        <v xml:space="preserve"> </v>
      </c>
      <c r="AI398" s="14" t="str">
        <f>IF(AND(B398="javelin 400", E398='club records'!$F$31, F398&gt;='club records'!$G$31), "CR", " ")</f>
        <v xml:space="preserve"> </v>
      </c>
      <c r="AJ398" s="14" t="str">
        <f>IF(AND(B398="javelin 600", E398='club records'!$F$32, F398&gt;='club records'!$G$32), "CR", " ")</f>
        <v xml:space="preserve"> </v>
      </c>
      <c r="AK398" s="14" t="str">
        <f>IF(AND(B398="javelin 700", E398='club records'!$F$33, F398&gt;='club records'!$G$33), "CR", " ")</f>
        <v xml:space="preserve"> </v>
      </c>
      <c r="AL398" s="14" t="str">
        <f>IF(AND(B398="javelin 800", OR(AND(E398='club records'!$F$34, F398&gt;='club records'!$G$34), AND(E398='club records'!$F$35, F398&gt;='club records'!$G$35))), "CR", " ")</f>
        <v xml:space="preserve"> </v>
      </c>
      <c r="AM398" s="14" t="str">
        <f>IF(AND(B398="shot 3", E398='club records'!$F$36, F398&gt;='club records'!$G$36), "CR", " ")</f>
        <v xml:space="preserve"> </v>
      </c>
      <c r="AN398" s="14" t="str">
        <f>IF(AND(B398="shot 4", E398='club records'!$F$37, F398&gt;='club records'!$G$37), "CR", " ")</f>
        <v xml:space="preserve"> </v>
      </c>
      <c r="AO398" s="14" t="str">
        <f>IF(AND(B398="shot 5", E398='club records'!$F$38, F398&gt;='club records'!$G$38), "CR", " ")</f>
        <v xml:space="preserve"> </v>
      </c>
      <c r="AP398" s="14" t="str">
        <f>IF(AND(B398="shot 6", E398='club records'!$F$39, F398&gt;='club records'!$G$39), "CR", " ")</f>
        <v xml:space="preserve"> </v>
      </c>
      <c r="AQ398" s="14" t="str">
        <f>IF(AND(B398="shot 7.26", E398='club records'!$F$40, F398&gt;='club records'!$G$40), "CR", " ")</f>
        <v xml:space="preserve"> </v>
      </c>
      <c r="AR398" s="14" t="str">
        <f>IF(AND(B398="60H",OR(AND(E398='club records'!$J$1,F398&lt;='club records'!$K$1),AND(E398='club records'!$J$2,F398&lt;='club records'!$K$2),AND(E398='club records'!$J$3,F398&lt;='club records'!$K$3),AND(E398='club records'!$J$4,F398&lt;='club records'!$K$4),AND(E398='club records'!$J$5,F398&lt;='club records'!$K$5))),"CR"," ")</f>
        <v xml:space="preserve"> </v>
      </c>
      <c r="AS398" s="14" t="str">
        <f>IF(AND(B398="75H", AND(E398='club records'!$J$6, F398&lt;='club records'!$K$6)), "CR", " ")</f>
        <v xml:space="preserve"> </v>
      </c>
      <c r="AT398" s="14" t="str">
        <f>IF(AND(B398="80H", AND(E398='club records'!$J$7, F398&lt;='club records'!$K$7)), "CR", " ")</f>
        <v xml:space="preserve"> </v>
      </c>
      <c r="AU398" s="14" t="str">
        <f>IF(AND(B398="100H", AND(E398='club records'!$J$8, F398&lt;='club records'!$K$8)), "CR", " ")</f>
        <v xml:space="preserve"> </v>
      </c>
      <c r="AV398" s="14" t="str">
        <f>IF(AND(B398="110H", OR(AND(E398='club records'!$J$9, F398&lt;='club records'!$K$9), AND(E398='club records'!$J$10, F398&lt;='club records'!$K$10))), "CR", " ")</f>
        <v xml:space="preserve"> </v>
      </c>
      <c r="AW398" s="14" t="str">
        <f>IF(AND(B398="400H", OR(AND(E398='club records'!$J$11, F398&lt;='club records'!$K$11), AND(E398='club records'!$J$12, F398&lt;='club records'!$K$12), AND(E398='club records'!$J$13, F398&lt;='club records'!$K$13), AND(E398='club records'!$J$14, F398&lt;='club records'!$K$14))), "CR", " ")</f>
        <v xml:space="preserve"> </v>
      </c>
      <c r="AX398" s="14" t="str">
        <f>IF(AND(B398="1500SC", AND(E398='club records'!$J$15, F398&lt;='club records'!$K$15)), "CR", " ")</f>
        <v xml:space="preserve"> </v>
      </c>
      <c r="AY398" s="14" t="str">
        <f>IF(AND(B398="2000SC", OR(AND(E398='club records'!$J$17, F398&lt;='club records'!$K$17), AND(E398='club records'!$J$18, F398&lt;='club records'!$K$18))), "CR", " ")</f>
        <v xml:space="preserve"> </v>
      </c>
      <c r="AZ398" s="14" t="str">
        <f>IF(AND(B398="3000SC", OR(AND(E398='club records'!$J$20, F398&lt;='club records'!$K$20), AND(E398='club records'!$J$21, F398&lt;='club records'!$K$21))), "CR", " ")</f>
        <v xml:space="preserve"> </v>
      </c>
      <c r="BA398" s="15" t="str">
        <f>IF(AND(B398="4x100", OR(AND(E398='club records'!$N$1, F398&lt;='club records'!$O$1), AND(E398='club records'!$N$2, F398&lt;='club records'!$O$2), AND(E398='club records'!$N$3, F398&lt;='club records'!$O$3), AND(E398='club records'!$N$4, F398&lt;='club records'!$O$4), AND(E398='club records'!$N$5, F398&lt;='club records'!$O$5))), "CR", " ")</f>
        <v xml:space="preserve"> </v>
      </c>
      <c r="BB398" s="15" t="str">
        <f>IF(AND(B398="4x200", OR(AND(E398='club records'!$N$6, F398&lt;='club records'!$O$6), AND(E398='club records'!$N$7, F398&lt;='club records'!$O$7), AND(E398='club records'!$N$8, F398&lt;='club records'!$O$8), AND(E398='club records'!$N$9, F398&lt;='club records'!$O$9), AND(E398='club records'!$N$10, F398&lt;='club records'!$O$10))), "CR", " ")</f>
        <v xml:space="preserve"> </v>
      </c>
      <c r="BC398" s="15" t="str">
        <f>IF(AND(B398="4x300", AND(E398='club records'!$N$11, F398&lt;='club records'!$O$11)), "CR", " ")</f>
        <v xml:space="preserve"> </v>
      </c>
      <c r="BD398" s="15" t="str">
        <f>IF(AND(B398="4x400", OR(AND(E398='club records'!$N$12, F398&lt;='club records'!$O$12), AND(E398='club records'!$N$13, F398&lt;='club records'!$O$13), AND(E398='club records'!$N$14, F398&lt;='club records'!$O$14), AND(E398='club records'!$N$15, F398&lt;='club records'!$O$15))), "CR", " ")</f>
        <v xml:space="preserve"> </v>
      </c>
      <c r="BE398" s="15" t="str">
        <f>IF(AND(B398="3x800", OR(AND(E398='club records'!$N$16, F398&lt;='club records'!$O$16), AND(E398='club records'!$N$17, F398&lt;='club records'!$O$17), AND(E398='club records'!$N$18, F398&lt;='club records'!$O$18))), "CR", " ")</f>
        <v xml:space="preserve"> </v>
      </c>
      <c r="BF398" s="15" t="str">
        <f>IF(AND(B398="pentathlon", OR(AND(E398='club records'!$N$21, F398&gt;='club records'!$O$21), AND(E398='club records'!$N$22, F398&gt;='club records'!$O$22),AND(E398='club records'!$N$23, F398&gt;='club records'!$O$23),AND(E398='club records'!$N$24, F398&gt;='club records'!$O$24))), "CR", " ")</f>
        <v xml:space="preserve"> </v>
      </c>
      <c r="BG398" s="15" t="str">
        <f>IF(AND(B398="heptathlon", OR(AND(E398='club records'!$N$26, F398&gt;='club records'!$O$26), AND(E398='club records'!$N$27, F398&gt;='club records'!$O$27))), "CR", " ")</f>
        <v xml:space="preserve"> </v>
      </c>
      <c r="BH398" s="15" t="str">
        <f>IF(AND(B398="decathlon", OR(AND(E398='club records'!$N$29, F398&gt;='club records'!$O$29), AND(E398='club records'!$N$30, F398&gt;='club records'!$O$30),AND(E398='club records'!$N$31, F398&gt;='club records'!$O$31))), "CR", " ")</f>
        <v xml:space="preserve"> </v>
      </c>
    </row>
    <row r="399" spans="1:16333" ht="14.5" x14ac:dyDescent="0.35">
      <c r="A399" s="1" t="s">
        <v>519</v>
      </c>
      <c r="B399" s="2">
        <v>400</v>
      </c>
      <c r="C399" s="1" t="s">
        <v>52</v>
      </c>
      <c r="D399" s="1" t="s">
        <v>53</v>
      </c>
      <c r="E399" s="19" t="s">
        <v>10</v>
      </c>
      <c r="F399" s="20">
        <v>49.79</v>
      </c>
      <c r="G399" s="26">
        <v>43695</v>
      </c>
      <c r="H399" s="1" t="s">
        <v>313</v>
      </c>
      <c r="I399" s="1" t="s">
        <v>537</v>
      </c>
      <c r="J399" s="15" t="str">
        <f t="shared" si="37"/>
        <v/>
      </c>
      <c r="K399" s="15" t="str">
        <f>IF(AND(B399=100, OR(AND(E399='club records'!$B$6, F399&lt;='club records'!$C$6), AND(E399='club records'!$B$7, F399&lt;='club records'!$C$7), AND(E399='club records'!$B$8, F399&lt;='club records'!$C$8), AND(E399='club records'!$B$9, F399&lt;='club records'!$C$9), AND(E399='club records'!$B$10, F399&lt;='club records'!$C$10))), "CR", " ")</f>
        <v xml:space="preserve"> </v>
      </c>
      <c r="L399" s="15" t="str">
        <f>IF(AND(B399=200, OR(AND(E399='club records'!$B$11, F399&lt;='club records'!$C$11), AND(E399='club records'!$B$12, F399&lt;='club records'!$C$12), AND(E399='club records'!$B$13, F399&lt;='club records'!$C$13), AND(E399='club records'!$B$14, F399&lt;='club records'!$C$14), AND(E399='club records'!$B$15, F399&lt;='club records'!$C$15))), "CR", " ")</f>
        <v xml:space="preserve"> </v>
      </c>
      <c r="M399" s="15" t="str">
        <f>IF(AND(B399=300, OR(AND(E399='club records'!$B$16, F399&lt;='club records'!$C$16), AND(E399='club records'!$B$17, F399&lt;='club records'!$C$17))), "CR", " ")</f>
        <v xml:space="preserve"> </v>
      </c>
      <c r="N399" s="15" t="str">
        <f>IF(AND(B399=400, OR(AND(E399='club records'!$B$18, F399&lt;='club records'!$C$18), AND(E399='club records'!$B$19, F399&lt;='club records'!$C$19), AND(E399='club records'!$B$20, F399&lt;='club records'!$C$20), AND(E399='club records'!$B$21, F399&lt;='club records'!$C$21))), "CR", " ")</f>
        <v xml:space="preserve"> </v>
      </c>
      <c r="O399" s="15" t="str">
        <f>IF(AND(B399=800, OR(AND(E399='club records'!$B$22, F399&lt;='club records'!$C$22), AND(E399='club records'!$B$23, F399&lt;='club records'!$C$23), AND(E399='club records'!$B$24, F399&lt;='club records'!$C$24), AND(E399='club records'!$B$25, F399&lt;='club records'!$C$25), AND(E399='club records'!$B$26, F399&lt;='club records'!$C$26))), "CR", " ")</f>
        <v xml:space="preserve"> </v>
      </c>
      <c r="P399" s="15" t="str">
        <f>IF(AND(B399=1000, OR(AND(E399='club records'!$B$27, F399&lt;='club records'!$C$27), AND(E399='club records'!$B$28, F399&lt;='club records'!$C$28))), "CR", " ")</f>
        <v xml:space="preserve"> </v>
      </c>
      <c r="Q399" s="15" t="str">
        <f>IF(AND(B399=1500, OR(AND(E399='club records'!$B$29, F399&lt;='club records'!$C$29), AND(E399='club records'!$B$30, F399&lt;='club records'!$C$30), AND(E399='club records'!$B$31, F399&lt;='club records'!$C$31), AND(E399='club records'!$B$32, F399&lt;='club records'!$C$32), AND(E399='club records'!$B$33, F399&lt;='club records'!$C$33))), "CR", " ")</f>
        <v xml:space="preserve"> </v>
      </c>
      <c r="R399" s="15" t="str">
        <f>IF(AND(B399="1600 (Mile)",OR(AND(E399='club records'!$B$34,F399&lt;='club records'!$C$34),AND(E399='club records'!$B$35,F399&lt;='club records'!$C$35),AND(E399='club records'!$B$36,F399&lt;='club records'!$C$36),AND(E399='club records'!$B$37,F399&lt;='club records'!$C$37))),"CR"," ")</f>
        <v xml:space="preserve"> </v>
      </c>
      <c r="S399" s="15" t="str">
        <f>IF(AND(B399=3000, OR(AND(E399='club records'!$B$38, F399&lt;='club records'!$C$38), AND(E399='club records'!$B$39, F399&lt;='club records'!$C$39), AND(E399='club records'!$B$40, F399&lt;='club records'!$C$40), AND(E399='club records'!$B$41, F399&lt;='club records'!$C$41))), "CR", " ")</f>
        <v xml:space="preserve"> </v>
      </c>
      <c r="T399" s="15" t="str">
        <f>IF(AND(B399=5000, OR(AND(E399='club records'!$B$42, F399&lt;='club records'!$C$42), AND(E399='club records'!$B$43, F399&lt;='club records'!$C$43))), "CR", " ")</f>
        <v xml:space="preserve"> </v>
      </c>
      <c r="U399" s="14" t="str">
        <f>IF(AND(B399=10000, OR(AND(E399='club records'!$B$44, F399&lt;='club records'!$C$44), AND(E399='club records'!$B$45, F399&lt;='club records'!$C$45))), "CR", " ")</f>
        <v xml:space="preserve"> </v>
      </c>
      <c r="V399" s="14" t="str">
        <f>IF(AND(B399="high jump", OR(AND(E399='club records'!$F$1, F399&gt;='club records'!$G$1), AND(E399='club records'!$F$2, F399&gt;='club records'!$G$2), AND(E399='club records'!$F$3, F399&gt;='club records'!$G$3), AND(E399='club records'!$F$4, F399&gt;='club records'!$G$4), AND(E399='club records'!$F$5, F399&gt;='club records'!$G$5))), "CR", " ")</f>
        <v xml:space="preserve"> </v>
      </c>
      <c r="W399" s="14" t="str">
        <f>IF(AND(B399="long jump", OR(AND(E399='club records'!$F$6, F399&gt;='club records'!$G$6), AND(E399='club records'!$F$7, F399&gt;='club records'!$G$7), AND(E399='club records'!$F$8, F399&gt;='club records'!$G$8), AND(E399='club records'!$F$9, F399&gt;='club records'!$G$9), AND(E399='club records'!$F$10, F399&gt;='club records'!$G$10))), "CR", " ")</f>
        <v xml:space="preserve"> </v>
      </c>
      <c r="X399" s="14" t="str">
        <f>IF(AND(B399="triple jump", OR(AND(E399='club records'!$F$11, F399&gt;='club records'!$G$11), AND(E399='club records'!$F$12, F399&gt;='club records'!$G$12), AND(E399='club records'!$F$13, F399&gt;='club records'!$G$13), AND(E399='club records'!$F$14, F399&gt;='club records'!$G$14), AND(E399='club records'!$F$15, F399&gt;='club records'!$G$15))), "CR", " ")</f>
        <v xml:space="preserve"> </v>
      </c>
      <c r="Y399" s="14" t="str">
        <f>IF(AND(B399="pole vault", OR(AND(E399='club records'!$F$16, F399&gt;='club records'!$G$16), AND(E399='club records'!$F$17, F399&gt;='club records'!$G$17), AND(E399='club records'!$F$18, F399&gt;='club records'!$G$18), AND(E399='club records'!$F$19, F399&gt;='club records'!$G$19), AND(E399='club records'!$F$20, F399&gt;='club records'!$G$20))), "CR", " ")</f>
        <v xml:space="preserve"> </v>
      </c>
      <c r="Z399" s="14" t="str">
        <f>IF(AND(B399="discus 1", E399='club records'!$F$21, F399&gt;='club records'!$G$21), "CR", " ")</f>
        <v xml:space="preserve"> </v>
      </c>
      <c r="AA399" s="14" t="str">
        <f>IF(AND(B399="discus 1.25", E399='club records'!$F$22, F399&gt;='club records'!$G$22), "CR", " ")</f>
        <v xml:space="preserve"> </v>
      </c>
      <c r="AB399" s="14" t="str">
        <f>IF(AND(B399="discus 1.5", E399='club records'!$F$23, F399&gt;='club records'!$G$23), "CR", " ")</f>
        <v xml:space="preserve"> </v>
      </c>
      <c r="AC399" s="14" t="str">
        <f>IF(AND(B399="discus 1.75", E399='club records'!$F$24, F399&gt;='club records'!$G$24), "CR", " ")</f>
        <v xml:space="preserve"> </v>
      </c>
      <c r="AD399" s="14" t="str">
        <f>IF(AND(B399="discus 2", E399='club records'!$F$25, F399&gt;='club records'!$G$25), "CR", " ")</f>
        <v xml:space="preserve"> </v>
      </c>
      <c r="AE399" s="14" t="str">
        <f>IF(AND(B399="hammer 4", E399='club records'!$F$27, F399&gt;='club records'!$G$27), "CR", " ")</f>
        <v xml:space="preserve"> </v>
      </c>
      <c r="AF399" s="14" t="str">
        <f>IF(AND(B399="hammer 5", E399='club records'!$F$28, F399&gt;='club records'!$G$28), "CR", " ")</f>
        <v xml:space="preserve"> </v>
      </c>
      <c r="AG399" s="14" t="str">
        <f>IF(AND(B399="hammer 6", E399='club records'!$F$29, F399&gt;='club records'!$G$29), "CR", " ")</f>
        <v xml:space="preserve"> </v>
      </c>
      <c r="AH399" s="14" t="str">
        <f>IF(AND(B399="hammer 7.26", E399='club records'!$F$30, F399&gt;='club records'!$G$30), "CR", " ")</f>
        <v xml:space="preserve"> </v>
      </c>
      <c r="AI399" s="14" t="str">
        <f>IF(AND(B399="javelin 400", E399='club records'!$F$31, F399&gt;='club records'!$G$31), "CR", " ")</f>
        <v xml:space="preserve"> </v>
      </c>
      <c r="AJ399" s="14" t="str">
        <f>IF(AND(B399="javelin 600", E399='club records'!$F$32, F399&gt;='club records'!$G$32), "CR", " ")</f>
        <v xml:space="preserve"> </v>
      </c>
      <c r="AK399" s="14" t="str">
        <f>IF(AND(B399="javelin 700", E399='club records'!$F$33, F399&gt;='club records'!$G$33), "CR", " ")</f>
        <v xml:space="preserve"> </v>
      </c>
      <c r="AL399" s="14" t="str">
        <f>IF(AND(B399="javelin 800", OR(AND(E399='club records'!$F$34, F399&gt;='club records'!$G$34), AND(E399='club records'!$F$35, F399&gt;='club records'!$G$35))), "CR", " ")</f>
        <v xml:space="preserve"> </v>
      </c>
      <c r="AM399" s="14" t="str">
        <f>IF(AND(B399="shot 3", E399='club records'!$F$36, F399&gt;='club records'!$G$36), "CR", " ")</f>
        <v xml:space="preserve"> </v>
      </c>
      <c r="AN399" s="14" t="str">
        <f>IF(AND(B399="shot 4", E399='club records'!$F$37, F399&gt;='club records'!$G$37), "CR", " ")</f>
        <v xml:space="preserve"> </v>
      </c>
      <c r="AO399" s="14" t="str">
        <f>IF(AND(B399="shot 5", E399='club records'!$F$38, F399&gt;='club records'!$G$38), "CR", " ")</f>
        <v xml:space="preserve"> </v>
      </c>
      <c r="AP399" s="14" t="str">
        <f>IF(AND(B399="shot 6", E399='club records'!$F$39, F399&gt;='club records'!$G$39), "CR", " ")</f>
        <v xml:space="preserve"> </v>
      </c>
      <c r="AQ399" s="14" t="str">
        <f>IF(AND(B399="shot 7.26", E399='club records'!$F$40, F399&gt;='club records'!$G$40), "CR", " ")</f>
        <v xml:space="preserve"> </v>
      </c>
      <c r="AR399" s="14" t="str">
        <f>IF(AND(B399="60H",OR(AND(E399='club records'!$J$1,F399&lt;='club records'!$K$1),AND(E399='club records'!$J$2,F399&lt;='club records'!$K$2),AND(E399='club records'!$J$3,F399&lt;='club records'!$K$3),AND(E399='club records'!$J$4,F399&lt;='club records'!$K$4),AND(E399='club records'!$J$5,F399&lt;='club records'!$K$5))),"CR"," ")</f>
        <v xml:space="preserve"> </v>
      </c>
      <c r="AS399" s="14" t="str">
        <f>IF(AND(B399="75H", AND(E399='club records'!$J$6, F399&lt;='club records'!$K$6)), "CR", " ")</f>
        <v xml:space="preserve"> </v>
      </c>
      <c r="AT399" s="14" t="str">
        <f>IF(AND(B399="80H", AND(E399='club records'!$J$7, F399&lt;='club records'!$K$7)), "CR", " ")</f>
        <v xml:space="preserve"> </v>
      </c>
      <c r="AU399" s="14" t="str">
        <f>IF(AND(B399="100H", AND(E399='club records'!$J$8, F399&lt;='club records'!$K$8)), "CR", " ")</f>
        <v xml:space="preserve"> </v>
      </c>
      <c r="AV399" s="14" t="str">
        <f>IF(AND(B399="110H", OR(AND(E399='club records'!$J$9, F399&lt;='club records'!$K$9), AND(E399='club records'!$J$10, F399&lt;='club records'!$K$10))), "CR", " ")</f>
        <v xml:space="preserve"> </v>
      </c>
      <c r="AW399" s="14" t="str">
        <f>IF(AND(B399="400H", OR(AND(E399='club records'!$J$11, F399&lt;='club records'!$K$11), AND(E399='club records'!$J$12, F399&lt;='club records'!$K$12), AND(E399='club records'!$J$13, F399&lt;='club records'!$K$13), AND(E399='club records'!$J$14, F399&lt;='club records'!$K$14))), "CR", " ")</f>
        <v xml:space="preserve"> </v>
      </c>
      <c r="AX399" s="14" t="str">
        <f>IF(AND(B399="1500SC", AND(E399='club records'!$J$15, F399&lt;='club records'!$K$15)), "CR", " ")</f>
        <v xml:space="preserve"> </v>
      </c>
      <c r="AY399" s="14" t="str">
        <f>IF(AND(B399="2000SC", OR(AND(E399='club records'!$J$17, F399&lt;='club records'!$K$17), AND(E399='club records'!$J$18, F399&lt;='club records'!$K$18))), "CR", " ")</f>
        <v xml:space="preserve"> </v>
      </c>
      <c r="AZ399" s="14" t="str">
        <f>IF(AND(B399="3000SC", OR(AND(E399='club records'!$J$20, F399&lt;='club records'!$K$20), AND(E399='club records'!$J$21, F399&lt;='club records'!$K$21))), "CR", " ")</f>
        <v xml:space="preserve"> </v>
      </c>
      <c r="BA399" s="15" t="str">
        <f>IF(AND(B399="4x100", OR(AND(E399='club records'!$N$1, F399&lt;='club records'!$O$1), AND(E399='club records'!$N$2, F399&lt;='club records'!$O$2), AND(E399='club records'!$N$3, F399&lt;='club records'!$O$3), AND(E399='club records'!$N$4, F399&lt;='club records'!$O$4), AND(E399='club records'!$N$5, F399&lt;='club records'!$O$5))), "CR", " ")</f>
        <v xml:space="preserve"> </v>
      </c>
      <c r="BB399" s="15" t="str">
        <f>IF(AND(B399="4x200", OR(AND(E399='club records'!$N$6, F399&lt;='club records'!$O$6), AND(E399='club records'!$N$7, F399&lt;='club records'!$O$7), AND(E399='club records'!$N$8, F399&lt;='club records'!$O$8), AND(E399='club records'!$N$9, F399&lt;='club records'!$O$9), AND(E399='club records'!$N$10, F399&lt;='club records'!$O$10))), "CR", " ")</f>
        <v xml:space="preserve"> </v>
      </c>
      <c r="BC399" s="15" t="str">
        <f>IF(AND(B399="4x300", AND(E399='club records'!$N$11, F399&lt;='club records'!$O$11)), "CR", " ")</f>
        <v xml:space="preserve"> </v>
      </c>
      <c r="BD399" s="15" t="str">
        <f>IF(AND(B399="4x400", OR(AND(E399='club records'!$N$12, F399&lt;='club records'!$O$12), AND(E399='club records'!$N$13, F399&lt;='club records'!$O$13), AND(E399='club records'!$N$14, F399&lt;='club records'!$O$14), AND(E399='club records'!$N$15, F399&lt;='club records'!$O$15))), "CR", " ")</f>
        <v xml:space="preserve"> </v>
      </c>
      <c r="BE399" s="15" t="str">
        <f>IF(AND(B399="3x800", OR(AND(E399='club records'!$N$16, F399&lt;='club records'!$O$16), AND(E399='club records'!$N$17, F399&lt;='club records'!$O$17), AND(E399='club records'!$N$18, F399&lt;='club records'!$O$18))), "CR", " ")</f>
        <v xml:space="preserve"> </v>
      </c>
      <c r="BF399" s="15" t="str">
        <f>IF(AND(B399="pentathlon", OR(AND(E399='club records'!$N$21, F399&gt;='club records'!$O$21), AND(E399='club records'!$N$22, F399&gt;='club records'!$O$22),AND(E399='club records'!$N$23, F399&gt;='club records'!$O$23),AND(E399='club records'!$N$24, F399&gt;='club records'!$O$24))), "CR", " ")</f>
        <v xml:space="preserve"> </v>
      </c>
      <c r="BG399" s="15" t="str">
        <f>IF(AND(B399="heptathlon", OR(AND(E399='club records'!$N$26, F399&gt;='club records'!$O$26), AND(E399='club records'!$N$27, F399&gt;='club records'!$O$27))), "CR", " ")</f>
        <v xml:space="preserve"> </v>
      </c>
      <c r="BH399" s="15" t="str">
        <f>IF(AND(B399="decathlon", OR(AND(E399='club records'!$N$29, F399&gt;='club records'!$O$29), AND(E399='club records'!$N$30, F399&gt;='club records'!$O$30),AND(E399='club records'!$N$31, F399&gt;='club records'!$O$31))), "CR", " ")</f>
        <v xml:space="preserve"> </v>
      </c>
    </row>
    <row r="400" spans="1:16333" ht="14.5" x14ac:dyDescent="0.35">
      <c r="A400" s="1" t="s">
        <v>519</v>
      </c>
      <c r="B400" s="2">
        <v>400</v>
      </c>
      <c r="C400" s="1" t="s">
        <v>57</v>
      </c>
      <c r="D400" s="1" t="s">
        <v>58</v>
      </c>
      <c r="E400" s="19" t="s">
        <v>10</v>
      </c>
      <c r="F400" s="21">
        <v>50.86</v>
      </c>
      <c r="G400" s="27">
        <v>43695</v>
      </c>
      <c r="H400" s="1" t="s">
        <v>313</v>
      </c>
      <c r="I400" s="1" t="s">
        <v>537</v>
      </c>
      <c r="J400" s="15" t="str">
        <f t="shared" si="37"/>
        <v/>
      </c>
      <c r="K400" s="15"/>
      <c r="L400" s="15"/>
      <c r="M400" s="15"/>
      <c r="N400" s="15"/>
      <c r="O400" s="15"/>
      <c r="P400" s="15"/>
      <c r="Q400" s="15"/>
      <c r="R400" s="15" t="str">
        <f>IF(AND(B400="1600 (Mile)",OR(AND(E400='club records'!$B$34,F400&lt;='club records'!$C$34),AND(E400='club records'!$B$35,F400&lt;='club records'!$C$35),AND(E400='club records'!$B$36,F400&lt;='club records'!$C$36),AND(E400='club records'!$B$37,F400&lt;='club records'!$C$37))),"CR"," ")</f>
        <v xml:space="preserve"> </v>
      </c>
      <c r="S400" s="15"/>
      <c r="T400" s="1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5"/>
      <c r="BB400" s="15"/>
      <c r="BC400" s="15"/>
      <c r="BD400" s="15"/>
      <c r="BE400" s="15"/>
      <c r="BF400" s="15"/>
      <c r="BG400" s="15"/>
      <c r="BH400" s="15"/>
    </row>
    <row r="401" spans="1:60" ht="14.5" x14ac:dyDescent="0.35">
      <c r="A401" s="1" t="s">
        <v>519</v>
      </c>
      <c r="B401" s="2">
        <v>400</v>
      </c>
      <c r="C401" s="1" t="s">
        <v>63</v>
      </c>
      <c r="D401" s="1" t="s">
        <v>494</v>
      </c>
      <c r="E401" s="19" t="s">
        <v>10</v>
      </c>
      <c r="F401" s="20">
        <v>53.13</v>
      </c>
      <c r="G401" s="26">
        <v>43667</v>
      </c>
      <c r="H401" s="1" t="s">
        <v>384</v>
      </c>
      <c r="I401" s="1" t="s">
        <v>493</v>
      </c>
      <c r="J401" s="15" t="str">
        <f t="shared" si="37"/>
        <v/>
      </c>
      <c r="K401" s="15" t="str">
        <f>IF(AND(B401=100, OR(AND(E401='club records'!$B$6, F401&lt;='club records'!$C$6), AND(E401='club records'!$B$7, F401&lt;='club records'!$C$7), AND(E401='club records'!$B$8, F401&lt;='club records'!$C$8), AND(E401='club records'!$B$9, F401&lt;='club records'!$C$9), AND(E401='club records'!$B$10, F401&lt;='club records'!$C$10))), "CR", " ")</f>
        <v xml:space="preserve"> </v>
      </c>
      <c r="L401" s="15" t="str">
        <f>IF(AND(B401=200, OR(AND(E401='club records'!$B$11, F401&lt;='club records'!$C$11), AND(E401='club records'!$B$12, F401&lt;='club records'!$C$12), AND(E401='club records'!$B$13, F401&lt;='club records'!$C$13), AND(E401='club records'!$B$14, F401&lt;='club records'!$C$14), AND(E401='club records'!$B$15, F401&lt;='club records'!$C$15))), "CR", " ")</f>
        <v xml:space="preserve"> </v>
      </c>
      <c r="M401" s="15" t="str">
        <f>IF(AND(B401=300, OR(AND(E401='club records'!$B$16, F401&lt;='club records'!$C$16), AND(E401='club records'!$B$17, F401&lt;='club records'!$C$17))), "CR", " ")</f>
        <v xml:space="preserve"> </v>
      </c>
      <c r="N401" s="15" t="str">
        <f>IF(AND(B401=400, OR(AND(E401='club records'!$B$18, F401&lt;='club records'!$C$18), AND(E401='club records'!$B$19, F401&lt;='club records'!$C$19), AND(E401='club records'!$B$20, F401&lt;='club records'!$C$20), AND(E401='club records'!$B$21, F401&lt;='club records'!$C$21))), "CR", " ")</f>
        <v xml:space="preserve"> </v>
      </c>
      <c r="O401" s="15" t="str">
        <f>IF(AND(B401=800, OR(AND(E401='club records'!$B$22, F401&lt;='club records'!$C$22), AND(E401='club records'!$B$23, F401&lt;='club records'!$C$23), AND(E401='club records'!$B$24, F401&lt;='club records'!$C$24), AND(E401='club records'!$B$25, F401&lt;='club records'!$C$25), AND(E401='club records'!$B$26, F401&lt;='club records'!$C$26))), "CR", " ")</f>
        <v xml:space="preserve"> </v>
      </c>
      <c r="P401" s="15" t="str">
        <f>IF(AND(B401=1000, OR(AND(E401='club records'!$B$27, F401&lt;='club records'!$C$27), AND(E401='club records'!$B$28, F401&lt;='club records'!$C$28))), "CR", " ")</f>
        <v xml:space="preserve"> </v>
      </c>
      <c r="Q401" s="15" t="str">
        <f>IF(AND(B401=1500, OR(AND(E401='club records'!$B$29, F401&lt;='club records'!$C$29), AND(E401='club records'!$B$30, F401&lt;='club records'!$C$30), AND(E401='club records'!$B$31, F401&lt;='club records'!$C$31), AND(E401='club records'!$B$32, F401&lt;='club records'!$C$32), AND(E401='club records'!$B$33, F401&lt;='club records'!$C$33))), "CR", " ")</f>
        <v xml:space="preserve"> </v>
      </c>
      <c r="R401" s="15" t="str">
        <f>IF(AND(B401="1600 (Mile)",OR(AND(E401='club records'!$B$34,F401&lt;='club records'!$C$34),AND(E401='club records'!$B$35,F401&lt;='club records'!$C$35),AND(E401='club records'!$B$36,F401&lt;='club records'!$C$36),AND(E401='club records'!$B$37,F401&lt;='club records'!$C$37))),"CR"," ")</f>
        <v xml:space="preserve"> </v>
      </c>
      <c r="S401" s="15" t="str">
        <f>IF(AND(B401=3000, OR(AND(E401='club records'!$B$38, F401&lt;='club records'!$C$38), AND(E401='club records'!$B$39, F401&lt;='club records'!$C$39), AND(E401='club records'!$B$40, F401&lt;='club records'!$C$40), AND(E401='club records'!$B$41, F401&lt;='club records'!$C$41))), "CR", " ")</f>
        <v xml:space="preserve"> </v>
      </c>
      <c r="T401" s="15" t="str">
        <f>IF(AND(B401=5000, OR(AND(E401='club records'!$B$42, F401&lt;='club records'!$C$42), AND(E401='club records'!$B$43, F401&lt;='club records'!$C$43))), "CR", " ")</f>
        <v xml:space="preserve"> </v>
      </c>
      <c r="U401" s="14" t="str">
        <f>IF(AND(B401=10000, OR(AND(E401='club records'!$B$44, F401&lt;='club records'!$C$44), AND(E401='club records'!$B$45, F401&lt;='club records'!$C$45))), "CR", " ")</f>
        <v xml:space="preserve"> </v>
      </c>
      <c r="V401" s="14" t="str">
        <f>IF(AND(B401="high jump", OR(AND(E401='club records'!$F$1, F401&gt;='club records'!$G$1), AND(E401='club records'!$F$2, F401&gt;='club records'!$G$2), AND(E401='club records'!$F$3, F401&gt;='club records'!$G$3), AND(E401='club records'!$F$4, F401&gt;='club records'!$G$4), AND(E401='club records'!$F$5, F401&gt;='club records'!$G$5))), "CR", " ")</f>
        <v xml:space="preserve"> </v>
      </c>
      <c r="W401" s="14" t="str">
        <f>IF(AND(B401="long jump", OR(AND(E401='club records'!$F$6, F401&gt;='club records'!$G$6), AND(E401='club records'!$F$7, F401&gt;='club records'!$G$7), AND(E401='club records'!$F$8, F401&gt;='club records'!$G$8), AND(E401='club records'!$F$9, F401&gt;='club records'!$G$9), AND(E401='club records'!$F$10, F401&gt;='club records'!$G$10))), "CR", " ")</f>
        <v xml:space="preserve"> </v>
      </c>
      <c r="X401" s="14" t="str">
        <f>IF(AND(B401="triple jump", OR(AND(E401='club records'!$F$11, F401&gt;='club records'!$G$11), AND(E401='club records'!$F$12, F401&gt;='club records'!$G$12), AND(E401='club records'!$F$13, F401&gt;='club records'!$G$13), AND(E401='club records'!$F$14, F401&gt;='club records'!$G$14), AND(E401='club records'!$F$15, F401&gt;='club records'!$G$15))), "CR", " ")</f>
        <v xml:space="preserve"> </v>
      </c>
      <c r="Y401" s="14" t="str">
        <f>IF(AND(B401="pole vault", OR(AND(E401='club records'!$F$16, F401&gt;='club records'!$G$16), AND(E401='club records'!$F$17, F401&gt;='club records'!$G$17), AND(E401='club records'!$F$18, F401&gt;='club records'!$G$18), AND(E401='club records'!$F$19, F401&gt;='club records'!$G$19), AND(E401='club records'!$F$20, F401&gt;='club records'!$G$20))), "CR", " ")</f>
        <v xml:space="preserve"> </v>
      </c>
      <c r="Z401" s="14" t="str">
        <f>IF(AND(B401="discus 1", E401='club records'!$F$21, F401&gt;='club records'!$G$21), "CR", " ")</f>
        <v xml:space="preserve"> </v>
      </c>
      <c r="AA401" s="14" t="str">
        <f>IF(AND(B401="discus 1.25", E401='club records'!$F$22, F401&gt;='club records'!$G$22), "CR", " ")</f>
        <v xml:space="preserve"> </v>
      </c>
      <c r="AB401" s="14" t="str">
        <f>IF(AND(B401="discus 1.5", E401='club records'!$F$23, F401&gt;='club records'!$G$23), "CR", " ")</f>
        <v xml:space="preserve"> </v>
      </c>
      <c r="AC401" s="14" t="str">
        <f>IF(AND(B401="discus 1.75", E401='club records'!$F$24, F401&gt;='club records'!$G$24), "CR", " ")</f>
        <v xml:space="preserve"> </v>
      </c>
      <c r="AD401" s="14" t="str">
        <f>IF(AND(B401="discus 2", E401='club records'!$F$25, F401&gt;='club records'!$G$25), "CR", " ")</f>
        <v xml:space="preserve"> </v>
      </c>
      <c r="AE401" s="14" t="str">
        <f>IF(AND(B401="hammer 4", E401='club records'!$F$27, F401&gt;='club records'!$G$27), "CR", " ")</f>
        <v xml:space="preserve"> </v>
      </c>
      <c r="AF401" s="14" t="str">
        <f>IF(AND(B401="hammer 5", E401='club records'!$F$28, F401&gt;='club records'!$G$28), "CR", " ")</f>
        <v xml:space="preserve"> </v>
      </c>
      <c r="AG401" s="14" t="str">
        <f>IF(AND(B401="hammer 6", E401='club records'!$F$29, F401&gt;='club records'!$G$29), "CR", " ")</f>
        <v xml:space="preserve"> </v>
      </c>
      <c r="AH401" s="14" t="str">
        <f>IF(AND(B401="hammer 7.26", E401='club records'!$F$30, F401&gt;='club records'!$G$30), "CR", " ")</f>
        <v xml:space="preserve"> </v>
      </c>
      <c r="AI401" s="14" t="str">
        <f>IF(AND(B401="javelin 400", E401='club records'!$F$31, F401&gt;='club records'!$G$31), "CR", " ")</f>
        <v xml:space="preserve"> </v>
      </c>
      <c r="AJ401" s="14" t="str">
        <f>IF(AND(B401="javelin 600", E401='club records'!$F$32, F401&gt;='club records'!$G$32), "CR", " ")</f>
        <v xml:space="preserve"> </v>
      </c>
      <c r="AK401" s="14" t="str">
        <f>IF(AND(B401="javelin 700", E401='club records'!$F$33, F401&gt;='club records'!$G$33), "CR", " ")</f>
        <v xml:space="preserve"> </v>
      </c>
      <c r="AL401" s="14" t="str">
        <f>IF(AND(B401="javelin 800", OR(AND(E401='club records'!$F$34, F401&gt;='club records'!$G$34), AND(E401='club records'!$F$35, F401&gt;='club records'!$G$35))), "CR", " ")</f>
        <v xml:space="preserve"> </v>
      </c>
      <c r="AM401" s="14" t="str">
        <f>IF(AND(B401="shot 3", E401='club records'!$F$36, F401&gt;='club records'!$G$36), "CR", " ")</f>
        <v xml:space="preserve"> </v>
      </c>
      <c r="AN401" s="14" t="str">
        <f>IF(AND(B401="shot 4", E401='club records'!$F$37, F401&gt;='club records'!$G$37), "CR", " ")</f>
        <v xml:space="preserve"> </v>
      </c>
      <c r="AO401" s="14" t="str">
        <f>IF(AND(B401="shot 5", E401='club records'!$F$38, F401&gt;='club records'!$G$38), "CR", " ")</f>
        <v xml:space="preserve"> </v>
      </c>
      <c r="AP401" s="14" t="str">
        <f>IF(AND(B401="shot 6", E401='club records'!$F$39, F401&gt;='club records'!$G$39), "CR", " ")</f>
        <v xml:space="preserve"> </v>
      </c>
      <c r="AQ401" s="14" t="str">
        <f>IF(AND(B401="shot 7.26", E401='club records'!$F$40, F401&gt;='club records'!$G$40), "CR", " ")</f>
        <v xml:space="preserve"> </v>
      </c>
      <c r="AR401" s="14" t="str">
        <f>IF(AND(B401="60H",OR(AND(E401='club records'!$J$1,F401&lt;='club records'!$K$1),AND(E401='club records'!$J$2,F401&lt;='club records'!$K$2),AND(E401='club records'!$J$3,F401&lt;='club records'!$K$3),AND(E401='club records'!$J$4,F401&lt;='club records'!$K$4),AND(E401='club records'!$J$5,F401&lt;='club records'!$K$5))),"CR"," ")</f>
        <v xml:space="preserve"> </v>
      </c>
      <c r="AS401" s="14" t="str">
        <f>IF(AND(B401="75H", AND(E401='club records'!$J$6, F401&lt;='club records'!$K$6)), "CR", " ")</f>
        <v xml:space="preserve"> </v>
      </c>
      <c r="AT401" s="14" t="str">
        <f>IF(AND(B401="80H", AND(E401='club records'!$J$7, F401&lt;='club records'!$K$7)), "CR", " ")</f>
        <v xml:space="preserve"> </v>
      </c>
      <c r="AU401" s="14" t="str">
        <f>IF(AND(B401="100H", AND(E401='club records'!$J$8, F401&lt;='club records'!$K$8)), "CR", " ")</f>
        <v xml:space="preserve"> </v>
      </c>
      <c r="AV401" s="14" t="str">
        <f>IF(AND(B401="110H", OR(AND(E401='club records'!$J$9, F401&lt;='club records'!$K$9), AND(E401='club records'!$J$10, F401&lt;='club records'!$K$10))), "CR", " ")</f>
        <v xml:space="preserve"> </v>
      </c>
      <c r="AW401" s="14" t="str">
        <f>IF(AND(B401="400H", OR(AND(E401='club records'!$J$11, F401&lt;='club records'!$K$11), AND(E401='club records'!$J$12, F401&lt;='club records'!$K$12), AND(E401='club records'!$J$13, F401&lt;='club records'!$K$13), AND(E401='club records'!$J$14, F401&lt;='club records'!$K$14))), "CR", " ")</f>
        <v xml:space="preserve"> </v>
      </c>
      <c r="AX401" s="14" t="str">
        <f>IF(AND(B401="1500SC", AND(E401='club records'!$J$15, F401&lt;='club records'!$K$15)), "CR", " ")</f>
        <v xml:space="preserve"> </v>
      </c>
      <c r="AY401" s="14" t="str">
        <f>IF(AND(B401="2000SC", OR(AND(E401='club records'!$J$17, F401&lt;='club records'!$K$17), AND(E401='club records'!$J$18, F401&lt;='club records'!$K$18))), "CR", " ")</f>
        <v xml:space="preserve"> </v>
      </c>
      <c r="AZ401" s="14" t="str">
        <f>IF(AND(B401="3000SC", OR(AND(E401='club records'!$J$20, F401&lt;='club records'!$K$20), AND(E401='club records'!$J$21, F401&lt;='club records'!$K$21))), "CR", " ")</f>
        <v xml:space="preserve"> </v>
      </c>
      <c r="BA401" s="15" t="str">
        <f>IF(AND(B401="4x100", OR(AND(E401='club records'!$N$1, F401&lt;='club records'!$O$1), AND(E401='club records'!$N$2, F401&lt;='club records'!$O$2), AND(E401='club records'!$N$3, F401&lt;='club records'!$O$3), AND(E401='club records'!$N$4, F401&lt;='club records'!$O$4), AND(E401='club records'!$N$5, F401&lt;='club records'!$O$5))), "CR", " ")</f>
        <v xml:space="preserve"> </v>
      </c>
      <c r="BB401" s="15" t="str">
        <f>IF(AND(B401="4x200", OR(AND(E401='club records'!$N$6, F401&lt;='club records'!$O$6), AND(E401='club records'!$N$7, F401&lt;='club records'!$O$7), AND(E401='club records'!$N$8, F401&lt;='club records'!$O$8), AND(E401='club records'!$N$9, F401&lt;='club records'!$O$9), AND(E401='club records'!$N$10, F401&lt;='club records'!$O$10))), "CR", " ")</f>
        <v xml:space="preserve"> </v>
      </c>
      <c r="BC401" s="15" t="str">
        <f>IF(AND(B401="4x300", AND(E401='club records'!$N$11, F401&lt;='club records'!$O$11)), "CR", " ")</f>
        <v xml:space="preserve"> </v>
      </c>
      <c r="BD401" s="15" t="str">
        <f>IF(AND(B401="4x400", OR(AND(E401='club records'!$N$12, F401&lt;='club records'!$O$12), AND(E401='club records'!$N$13, F401&lt;='club records'!$O$13), AND(E401='club records'!$N$14, F401&lt;='club records'!$O$14), AND(E401='club records'!$N$15, F401&lt;='club records'!$O$15))), "CR", " ")</f>
        <v xml:space="preserve"> </v>
      </c>
      <c r="BE401" s="15" t="str">
        <f>IF(AND(B401="3x800", OR(AND(E401='club records'!$N$16, F401&lt;='club records'!$O$16), AND(E401='club records'!$N$17, F401&lt;='club records'!$O$17), AND(E401='club records'!$N$18, F401&lt;='club records'!$O$18))), "CR", " ")</f>
        <v xml:space="preserve"> </v>
      </c>
      <c r="BF401" s="15" t="str">
        <f>IF(AND(B401="pentathlon", OR(AND(E401='club records'!$N$21, F401&gt;='club records'!$O$21), AND(E401='club records'!$N$22, F401&gt;='club records'!$O$22),AND(E401='club records'!$N$23, F401&gt;='club records'!$O$23),AND(E401='club records'!$N$24, F401&gt;='club records'!$O$24))), "CR", " ")</f>
        <v xml:space="preserve"> </v>
      </c>
      <c r="BG401" s="15" t="str">
        <f>IF(AND(B401="heptathlon", OR(AND(E401='club records'!$N$26, F401&gt;='club records'!$O$26), AND(E401='club records'!$N$27, F401&gt;='club records'!$O$27))), "CR", " ")</f>
        <v xml:space="preserve"> </v>
      </c>
      <c r="BH401" s="15" t="str">
        <f>IF(AND(B401="decathlon", OR(AND(E401='club records'!$N$29, F401&gt;='club records'!$O$29), AND(E401='club records'!$N$30, F401&gt;='club records'!$O$30),AND(E401='club records'!$N$31, F401&gt;='club records'!$O$31))), "CR", " ")</f>
        <v xml:space="preserve"> </v>
      </c>
    </row>
    <row r="402" spans="1:60" ht="14.5" x14ac:dyDescent="0.35">
      <c r="A402" s="1" t="s">
        <v>519</v>
      </c>
      <c r="B402" s="2">
        <v>400</v>
      </c>
      <c r="C402" s="1" t="s">
        <v>147</v>
      </c>
      <c r="D402" s="1" t="s">
        <v>325</v>
      </c>
      <c r="E402" s="19" t="s">
        <v>10</v>
      </c>
      <c r="F402" s="20">
        <v>53.41</v>
      </c>
      <c r="G402" s="27">
        <v>43575</v>
      </c>
      <c r="H402" s="1" t="s">
        <v>313</v>
      </c>
      <c r="I402" s="1" t="s">
        <v>314</v>
      </c>
      <c r="J402" s="15" t="str">
        <f t="shared" si="37"/>
        <v/>
      </c>
      <c r="K402" s="15" t="str">
        <f>IF(AND(B402=100, OR(AND(E402='club records'!$B$6, F402&lt;='club records'!$C$6), AND(E402='club records'!$B$7, F402&lt;='club records'!$C$7), AND(E402='club records'!$B$8, F402&lt;='club records'!$C$8), AND(E402='club records'!$B$9, F402&lt;='club records'!$C$9), AND(E402='club records'!$B$10, F402&lt;='club records'!$C$10))), "CR", " ")</f>
        <v xml:space="preserve"> </v>
      </c>
      <c r="L402" s="15" t="str">
        <f>IF(AND(B402=200, OR(AND(E402='club records'!$B$11, F402&lt;='club records'!$C$11), AND(E402='club records'!$B$12, F402&lt;='club records'!$C$12), AND(E402='club records'!$B$13, F402&lt;='club records'!$C$13), AND(E402='club records'!$B$14, F402&lt;='club records'!$C$14), AND(E402='club records'!$B$15, F402&lt;='club records'!$C$15))), "CR", " ")</f>
        <v xml:space="preserve"> </v>
      </c>
      <c r="M402" s="15" t="str">
        <f>IF(AND(B402=300, OR(AND(E402='club records'!$B$16, F402&lt;='club records'!$C$16), AND(E402='club records'!$B$17, F402&lt;='club records'!$C$17))), "CR", " ")</f>
        <v xml:space="preserve"> </v>
      </c>
      <c r="N402" s="15" t="str">
        <f>IF(AND(B402=400, OR(AND(E402='club records'!$B$18, F402&lt;='club records'!$C$18), AND(E402='club records'!$B$19, F402&lt;='club records'!$C$19), AND(E402='club records'!$B$20, F402&lt;='club records'!$C$20), AND(E402='club records'!$B$21, F402&lt;='club records'!$C$21))), "CR", " ")</f>
        <v xml:space="preserve"> </v>
      </c>
      <c r="O402" s="15" t="str">
        <f>IF(AND(B402=800, OR(AND(E402='club records'!$B$22, F402&lt;='club records'!$C$22), AND(E402='club records'!$B$23, F402&lt;='club records'!$C$23), AND(E402='club records'!$B$24, F402&lt;='club records'!$C$24), AND(E402='club records'!$B$25, F402&lt;='club records'!$C$25), AND(E402='club records'!$B$26, F402&lt;='club records'!$C$26))), "CR", " ")</f>
        <v xml:space="preserve"> </v>
      </c>
      <c r="P402" s="15" t="str">
        <f>IF(AND(B402=1000, OR(AND(E402='club records'!$B$27, F402&lt;='club records'!$C$27), AND(E402='club records'!$B$28, F402&lt;='club records'!$C$28))), "CR", " ")</f>
        <v xml:space="preserve"> </v>
      </c>
      <c r="Q402" s="15" t="str">
        <f>IF(AND(B402=1500, OR(AND(E402='club records'!$B$29, F402&lt;='club records'!$C$29), AND(E402='club records'!$B$30, F402&lt;='club records'!$C$30), AND(E402='club records'!$B$31, F402&lt;='club records'!$C$31), AND(E402='club records'!$B$32, F402&lt;='club records'!$C$32), AND(E402='club records'!$B$33, F402&lt;='club records'!$C$33))), "CR", " ")</f>
        <v xml:space="preserve"> </v>
      </c>
      <c r="R402" s="15" t="str">
        <f>IF(AND(B402="1600 (Mile)",OR(AND(E402='club records'!$B$34,F402&lt;='club records'!$C$34),AND(E402='club records'!$B$35,F402&lt;='club records'!$C$35),AND(E402='club records'!$B$36,F402&lt;='club records'!$C$36),AND(E402='club records'!$B$37,F402&lt;='club records'!$C$37))),"CR"," ")</f>
        <v xml:space="preserve"> </v>
      </c>
      <c r="S402" s="15" t="str">
        <f>IF(AND(B402=3000, OR(AND(E402='club records'!$B$38, F402&lt;='club records'!$C$38), AND(E402='club records'!$B$39, F402&lt;='club records'!$C$39), AND(E402='club records'!$B$40, F402&lt;='club records'!$C$40), AND(E402='club records'!$B$41, F402&lt;='club records'!$C$41))), "CR", " ")</f>
        <v xml:space="preserve"> </v>
      </c>
      <c r="T402" s="15" t="str">
        <f>IF(AND(B402=5000, OR(AND(E402='club records'!$B$42, F402&lt;='club records'!$C$42), AND(E402='club records'!$B$43, F402&lt;='club records'!$C$43))), "CR", " ")</f>
        <v xml:space="preserve"> </v>
      </c>
      <c r="U402" s="14" t="str">
        <f>IF(AND(B402=10000, OR(AND(E402='club records'!$B$44, F402&lt;='club records'!$C$44), AND(E402='club records'!$B$45, F402&lt;='club records'!$C$45))), "CR", " ")</f>
        <v xml:space="preserve"> </v>
      </c>
      <c r="V402" s="14" t="str">
        <f>IF(AND(B402="high jump", OR(AND(E402='club records'!$F$1, F402&gt;='club records'!$G$1), AND(E402='club records'!$F$2, F402&gt;='club records'!$G$2), AND(E402='club records'!$F$3, F402&gt;='club records'!$G$3), AND(E402='club records'!$F$4, F402&gt;='club records'!$G$4), AND(E402='club records'!$F$5, F402&gt;='club records'!$G$5))), "CR", " ")</f>
        <v xml:space="preserve"> </v>
      </c>
      <c r="W402" s="14" t="str">
        <f>IF(AND(B402="long jump", OR(AND(E402='club records'!$F$6, F402&gt;='club records'!$G$6), AND(E402='club records'!$F$7, F402&gt;='club records'!$G$7), AND(E402='club records'!$F$8, F402&gt;='club records'!$G$8), AND(E402='club records'!$F$9, F402&gt;='club records'!$G$9), AND(E402='club records'!$F$10, F402&gt;='club records'!$G$10))), "CR", " ")</f>
        <v xml:space="preserve"> </v>
      </c>
      <c r="X402" s="14" t="str">
        <f>IF(AND(B402="triple jump", OR(AND(E402='club records'!$F$11, F402&gt;='club records'!$G$11), AND(E402='club records'!$F$12, F402&gt;='club records'!$G$12), AND(E402='club records'!$F$13, F402&gt;='club records'!$G$13), AND(E402='club records'!$F$14, F402&gt;='club records'!$G$14), AND(E402='club records'!$F$15, F402&gt;='club records'!$G$15))), "CR", " ")</f>
        <v xml:space="preserve"> </v>
      </c>
      <c r="Y402" s="14" t="str">
        <f>IF(AND(B402="pole vault", OR(AND(E402='club records'!$F$16, F402&gt;='club records'!$G$16), AND(E402='club records'!$F$17, F402&gt;='club records'!$G$17), AND(E402='club records'!$F$18, F402&gt;='club records'!$G$18), AND(E402='club records'!$F$19, F402&gt;='club records'!$G$19), AND(E402='club records'!$F$20, F402&gt;='club records'!$G$20))), "CR", " ")</f>
        <v xml:space="preserve"> </v>
      </c>
      <c r="Z402" s="14" t="str">
        <f>IF(AND(B402="discus 1", E402='club records'!$F$21, F402&gt;='club records'!$G$21), "CR", " ")</f>
        <v xml:space="preserve"> </v>
      </c>
      <c r="AA402" s="14" t="str">
        <f>IF(AND(B402="discus 1.25", E402='club records'!$F$22, F402&gt;='club records'!$G$22), "CR", " ")</f>
        <v xml:space="preserve"> </v>
      </c>
      <c r="AB402" s="14" t="str">
        <f>IF(AND(B402="discus 1.5", E402='club records'!$F$23, F402&gt;='club records'!$G$23), "CR", " ")</f>
        <v xml:space="preserve"> </v>
      </c>
      <c r="AC402" s="14" t="str">
        <f>IF(AND(B402="discus 1.75", E402='club records'!$F$24, F402&gt;='club records'!$G$24), "CR", " ")</f>
        <v xml:space="preserve"> </v>
      </c>
      <c r="AD402" s="14" t="str">
        <f>IF(AND(B402="discus 2", E402='club records'!$F$25, F402&gt;='club records'!$G$25), "CR", " ")</f>
        <v xml:space="preserve"> </v>
      </c>
      <c r="AE402" s="14" t="str">
        <f>IF(AND(B402="hammer 4", E402='club records'!$F$27, F402&gt;='club records'!$G$27), "CR", " ")</f>
        <v xml:space="preserve"> </v>
      </c>
      <c r="AF402" s="14" t="str">
        <f>IF(AND(B402="hammer 5", E402='club records'!$F$28, F402&gt;='club records'!$G$28), "CR", " ")</f>
        <v xml:space="preserve"> </v>
      </c>
      <c r="AG402" s="14" t="str">
        <f>IF(AND(B402="hammer 6", E402='club records'!$F$29, F402&gt;='club records'!$G$29), "CR", " ")</f>
        <v xml:space="preserve"> </v>
      </c>
      <c r="AH402" s="14" t="str">
        <f>IF(AND(B402="hammer 7.26", E402='club records'!$F$30, F402&gt;='club records'!$G$30), "CR", " ")</f>
        <v xml:space="preserve"> </v>
      </c>
      <c r="AI402" s="14" t="str">
        <f>IF(AND(B402="javelin 400", E402='club records'!$F$31, F402&gt;='club records'!$G$31), "CR", " ")</f>
        <v xml:space="preserve"> </v>
      </c>
      <c r="AJ402" s="14" t="str">
        <f>IF(AND(B402="javelin 600", E402='club records'!$F$32, F402&gt;='club records'!$G$32), "CR", " ")</f>
        <v xml:space="preserve"> </v>
      </c>
      <c r="AK402" s="14" t="str">
        <f>IF(AND(B402="javelin 700", E402='club records'!$F$33, F402&gt;='club records'!$G$33), "CR", " ")</f>
        <v xml:space="preserve"> </v>
      </c>
      <c r="AL402" s="14" t="str">
        <f>IF(AND(B402="javelin 800", OR(AND(E402='club records'!$F$34, F402&gt;='club records'!$G$34), AND(E402='club records'!$F$35, F402&gt;='club records'!$G$35))), "CR", " ")</f>
        <v xml:space="preserve"> </v>
      </c>
      <c r="AM402" s="14" t="str">
        <f>IF(AND(B402="shot 3", E402='club records'!$F$36, F402&gt;='club records'!$G$36), "CR", " ")</f>
        <v xml:space="preserve"> </v>
      </c>
      <c r="AN402" s="14" t="str">
        <f>IF(AND(B402="shot 4", E402='club records'!$F$37, F402&gt;='club records'!$G$37), "CR", " ")</f>
        <v xml:space="preserve"> </v>
      </c>
      <c r="AO402" s="14" t="str">
        <f>IF(AND(B402="shot 5", E402='club records'!$F$38, F402&gt;='club records'!$G$38), "CR", " ")</f>
        <v xml:space="preserve"> </v>
      </c>
      <c r="AP402" s="14" t="str">
        <f>IF(AND(B402="shot 6", E402='club records'!$F$39, F402&gt;='club records'!$G$39), "CR", " ")</f>
        <v xml:space="preserve"> </v>
      </c>
      <c r="AQ402" s="14" t="str">
        <f>IF(AND(B402="shot 7.26", E402='club records'!$F$40, F402&gt;='club records'!$G$40), "CR", " ")</f>
        <v xml:space="preserve"> </v>
      </c>
      <c r="AR402" s="14" t="str">
        <f>IF(AND(B402="60H",OR(AND(E402='club records'!$J$1,F402&lt;='club records'!$K$1),AND(E402='club records'!$J$2,F402&lt;='club records'!$K$2),AND(E402='club records'!$J$3,F402&lt;='club records'!$K$3),AND(E402='club records'!$J$4,F402&lt;='club records'!$K$4),AND(E402='club records'!$J$5,F402&lt;='club records'!$K$5))),"CR"," ")</f>
        <v xml:space="preserve"> </v>
      </c>
      <c r="AS402" s="14" t="str">
        <f>IF(AND(B402="75H", AND(E402='club records'!$J$6, F402&lt;='club records'!$K$6)), "CR", " ")</f>
        <v xml:space="preserve"> </v>
      </c>
      <c r="AT402" s="14" t="str">
        <f>IF(AND(B402="80H", AND(E402='club records'!$J$7, F402&lt;='club records'!$K$7)), "CR", " ")</f>
        <v xml:space="preserve"> </v>
      </c>
      <c r="AU402" s="14" t="str">
        <f>IF(AND(B402="100H", AND(E402='club records'!$J$8, F402&lt;='club records'!$K$8)), "CR", " ")</f>
        <v xml:space="preserve"> </v>
      </c>
      <c r="AV402" s="14" t="str">
        <f>IF(AND(B402="110H", OR(AND(E402='club records'!$J$9, F402&lt;='club records'!$K$9), AND(E402='club records'!$J$10, F402&lt;='club records'!$K$10))), "CR", " ")</f>
        <v xml:space="preserve"> </v>
      </c>
      <c r="AW402" s="14" t="str">
        <f>IF(AND(B402="400H", OR(AND(E402='club records'!$J$11, F402&lt;='club records'!$K$11), AND(E402='club records'!$J$12, F402&lt;='club records'!$K$12), AND(E402='club records'!$J$13, F402&lt;='club records'!$K$13), AND(E402='club records'!$J$14, F402&lt;='club records'!$K$14))), "CR", " ")</f>
        <v xml:space="preserve"> </v>
      </c>
      <c r="AX402" s="14" t="str">
        <f>IF(AND(B402="1500SC", AND(E402='club records'!$J$15, F402&lt;='club records'!$K$15)), "CR", " ")</f>
        <v xml:space="preserve"> </v>
      </c>
      <c r="AY402" s="14" t="str">
        <f>IF(AND(B402="2000SC", OR(AND(E402='club records'!$J$17, F402&lt;='club records'!$K$17), AND(E402='club records'!$J$18, F402&lt;='club records'!$K$18))), "CR", " ")</f>
        <v xml:space="preserve"> </v>
      </c>
      <c r="AZ402" s="14" t="str">
        <f>IF(AND(B402="3000SC", OR(AND(E402='club records'!$J$20, F402&lt;='club records'!$K$20), AND(E402='club records'!$J$21, F402&lt;='club records'!$K$21))), "CR", " ")</f>
        <v xml:space="preserve"> </v>
      </c>
      <c r="BA402" s="15" t="str">
        <f>IF(AND(B402="4x100", OR(AND(E402='club records'!$N$1, F402&lt;='club records'!$O$1), AND(E402='club records'!$N$2, F402&lt;='club records'!$O$2), AND(E402='club records'!$N$3, F402&lt;='club records'!$O$3), AND(E402='club records'!$N$4, F402&lt;='club records'!$O$4), AND(E402='club records'!$N$5, F402&lt;='club records'!$O$5))), "CR", " ")</f>
        <v xml:space="preserve"> </v>
      </c>
      <c r="BB402" s="15" t="str">
        <f>IF(AND(B402="4x200", OR(AND(E402='club records'!$N$6, F402&lt;='club records'!$O$6), AND(E402='club records'!$N$7, F402&lt;='club records'!$O$7), AND(E402='club records'!$N$8, F402&lt;='club records'!$O$8), AND(E402='club records'!$N$9, F402&lt;='club records'!$O$9), AND(E402='club records'!$N$10, F402&lt;='club records'!$O$10))), "CR", " ")</f>
        <v xml:space="preserve"> </v>
      </c>
      <c r="BC402" s="15" t="str">
        <f>IF(AND(B402="4x300", AND(E402='club records'!$N$11, F402&lt;='club records'!$O$11)), "CR", " ")</f>
        <v xml:space="preserve"> </v>
      </c>
      <c r="BD402" s="15" t="str">
        <f>IF(AND(B402="4x400", OR(AND(E402='club records'!$N$12, F402&lt;='club records'!$O$12), AND(E402='club records'!$N$13, F402&lt;='club records'!$O$13), AND(E402='club records'!$N$14, F402&lt;='club records'!$O$14), AND(E402='club records'!$N$15, F402&lt;='club records'!$O$15))), "CR", " ")</f>
        <v xml:space="preserve"> </v>
      </c>
      <c r="BE402" s="15" t="str">
        <f>IF(AND(B402="3x800", OR(AND(E402='club records'!$N$16, F402&lt;='club records'!$O$16), AND(E402='club records'!$N$17, F402&lt;='club records'!$O$17), AND(E402='club records'!$N$18, F402&lt;='club records'!$O$18))), "CR", " ")</f>
        <v xml:space="preserve"> </v>
      </c>
      <c r="BF402" s="15" t="str">
        <f>IF(AND(B402="pentathlon", OR(AND(E402='club records'!$N$21, F402&gt;='club records'!$O$21), AND(E402='club records'!$N$22, F402&gt;='club records'!$O$22),AND(E402='club records'!$N$23, F402&gt;='club records'!$O$23),AND(E402='club records'!$N$24, F402&gt;='club records'!$O$24))), "CR", " ")</f>
        <v xml:space="preserve"> </v>
      </c>
      <c r="BG402" s="15" t="str">
        <f>IF(AND(B402="heptathlon", OR(AND(E402='club records'!$N$26, F402&gt;='club records'!$O$26), AND(E402='club records'!$N$27, F402&gt;='club records'!$O$27))), "CR", " ")</f>
        <v xml:space="preserve"> </v>
      </c>
      <c r="BH402" s="15" t="str">
        <f>IF(AND(B402="decathlon", OR(AND(E402='club records'!$N$29, F402&gt;='club records'!$O$29), AND(E402='club records'!$N$30, F402&gt;='club records'!$O$30),AND(E402='club records'!$N$31, F402&gt;='club records'!$O$31))), "CR", " ")</f>
        <v xml:space="preserve"> </v>
      </c>
    </row>
    <row r="403" spans="1:60" ht="14.5" x14ac:dyDescent="0.35">
      <c r="A403" s="1" t="s">
        <v>519</v>
      </c>
      <c r="B403" s="2">
        <v>400</v>
      </c>
      <c r="C403" s="1" t="s">
        <v>114</v>
      </c>
      <c r="D403" s="1" t="s">
        <v>115</v>
      </c>
      <c r="E403" s="19" t="s">
        <v>10</v>
      </c>
      <c r="F403" s="20">
        <v>54.39</v>
      </c>
      <c r="G403" s="27">
        <v>39903</v>
      </c>
      <c r="H403" s="1" t="s">
        <v>248</v>
      </c>
      <c r="I403" s="1" t="s">
        <v>249</v>
      </c>
      <c r="J403" s="15" t="str">
        <f t="shared" si="37"/>
        <v/>
      </c>
      <c r="K403" s="15" t="str">
        <f>IF(AND(B403=100, OR(AND(E403='club records'!$B$6, F403&lt;='club records'!$C$6), AND(E403='club records'!$B$7, F403&lt;='club records'!$C$7), AND(E403='club records'!$B$8, F403&lt;='club records'!$C$8), AND(E403='club records'!$B$9, F403&lt;='club records'!$C$9), AND(E403='club records'!$B$10, F403&lt;='club records'!$C$10))), "CR", " ")</f>
        <v xml:space="preserve"> </v>
      </c>
      <c r="L403" s="15" t="str">
        <f>IF(AND(B403=200, OR(AND(E403='club records'!$B$11, F403&lt;='club records'!$C$11), AND(E403='club records'!$B$12, F403&lt;='club records'!$C$12), AND(E403='club records'!$B$13, F403&lt;='club records'!$C$13), AND(E403='club records'!$B$14, F403&lt;='club records'!$C$14), AND(E403='club records'!$B$15, F403&lt;='club records'!$C$15))), "CR", " ")</f>
        <v xml:space="preserve"> </v>
      </c>
      <c r="M403" s="15" t="str">
        <f>IF(AND(B403=300, OR(AND(E403='club records'!$B$16, F403&lt;='club records'!$C$16), AND(E403='club records'!$B$17, F403&lt;='club records'!$C$17))), "CR", " ")</f>
        <v xml:space="preserve"> </v>
      </c>
      <c r="N403" s="15" t="str">
        <f>IF(AND(B403=400, OR(AND(E403='club records'!$B$18, F403&lt;='club records'!$C$18), AND(E403='club records'!$B$19, F403&lt;='club records'!$C$19), AND(E403='club records'!$B$20, F403&lt;='club records'!$C$20), AND(E403='club records'!$B$21, F403&lt;='club records'!$C$21))), "CR", " ")</f>
        <v xml:space="preserve"> </v>
      </c>
      <c r="O403" s="15" t="str">
        <f>IF(AND(B403=800, OR(AND(E403='club records'!$B$22, F403&lt;='club records'!$C$22), AND(E403='club records'!$B$23, F403&lt;='club records'!$C$23), AND(E403='club records'!$B$24, F403&lt;='club records'!$C$24), AND(E403='club records'!$B$25, F403&lt;='club records'!$C$25), AND(E403='club records'!$B$26, F403&lt;='club records'!$C$26))), "CR", " ")</f>
        <v xml:space="preserve"> </v>
      </c>
      <c r="P403" s="15" t="str">
        <f>IF(AND(B403=1000, OR(AND(E403='club records'!$B$27, F403&lt;='club records'!$C$27), AND(E403='club records'!$B$28, F403&lt;='club records'!$C$28))), "CR", " ")</f>
        <v xml:space="preserve"> </v>
      </c>
      <c r="Q403" s="15" t="str">
        <f>IF(AND(B403=1500, OR(AND(E403='club records'!$B$29, F403&lt;='club records'!$C$29), AND(E403='club records'!$B$30, F403&lt;='club records'!$C$30), AND(E403='club records'!$B$31, F403&lt;='club records'!$C$31), AND(E403='club records'!$B$32, F403&lt;='club records'!$C$32), AND(E403='club records'!$B$33, F403&lt;='club records'!$C$33))), "CR", " ")</f>
        <v xml:space="preserve"> </v>
      </c>
      <c r="R403" s="15" t="str">
        <f>IF(AND(B403="1600 (Mile)",OR(AND(E403='club records'!$B$34,F403&lt;='club records'!$C$34),AND(E403='club records'!$B$35,F403&lt;='club records'!$C$35),AND(E403='club records'!$B$36,F403&lt;='club records'!$C$36),AND(E403='club records'!$B$37,F403&lt;='club records'!$C$37))),"CR"," ")</f>
        <v xml:space="preserve"> </v>
      </c>
      <c r="S403" s="15" t="str">
        <f>IF(AND(B403=3000, OR(AND(E403='club records'!$B$38, F403&lt;='club records'!$C$38), AND(E403='club records'!$B$39, F403&lt;='club records'!$C$39), AND(E403='club records'!$B$40, F403&lt;='club records'!$C$40), AND(E403='club records'!$B$41, F403&lt;='club records'!$C$41))), "CR", " ")</f>
        <v xml:space="preserve"> </v>
      </c>
      <c r="T403" s="15" t="str">
        <f>IF(AND(B403=5000, OR(AND(E403='club records'!$B$42, F403&lt;='club records'!$C$42), AND(E403='club records'!$B$43, F403&lt;='club records'!$C$43))), "CR", " ")</f>
        <v xml:space="preserve"> </v>
      </c>
      <c r="U403" s="14" t="str">
        <f>IF(AND(B403=10000, OR(AND(E403='club records'!$B$44, F403&lt;='club records'!$C$44), AND(E403='club records'!$B$45, F403&lt;='club records'!$C$45))), "CR", " ")</f>
        <v xml:space="preserve"> </v>
      </c>
      <c r="V403" s="14" t="str">
        <f>IF(AND(B403="high jump", OR(AND(E403='club records'!$F$1, F403&gt;='club records'!$G$1), AND(E403='club records'!$F$2, F403&gt;='club records'!$G$2), AND(E403='club records'!$F$3, F403&gt;='club records'!$G$3), AND(E403='club records'!$F$4, F403&gt;='club records'!$G$4), AND(E403='club records'!$F$5, F403&gt;='club records'!$G$5))), "CR", " ")</f>
        <v xml:space="preserve"> </v>
      </c>
      <c r="W403" s="14" t="str">
        <f>IF(AND(B403="long jump", OR(AND(E403='club records'!$F$6, F403&gt;='club records'!$G$6), AND(E403='club records'!$F$7, F403&gt;='club records'!$G$7), AND(E403='club records'!$F$8, F403&gt;='club records'!$G$8), AND(E403='club records'!$F$9, F403&gt;='club records'!$G$9), AND(E403='club records'!$F$10, F403&gt;='club records'!$G$10))), "CR", " ")</f>
        <v xml:space="preserve"> </v>
      </c>
      <c r="X403" s="14" t="str">
        <f>IF(AND(B403="triple jump", OR(AND(E403='club records'!$F$11, F403&gt;='club records'!$G$11), AND(E403='club records'!$F$12, F403&gt;='club records'!$G$12), AND(E403='club records'!$F$13, F403&gt;='club records'!$G$13), AND(E403='club records'!$F$14, F403&gt;='club records'!$G$14), AND(E403='club records'!$F$15, F403&gt;='club records'!$G$15))), "CR", " ")</f>
        <v xml:space="preserve"> </v>
      </c>
      <c r="Y403" s="14" t="str">
        <f>IF(AND(B403="pole vault", OR(AND(E403='club records'!$F$16, F403&gt;='club records'!$G$16), AND(E403='club records'!$F$17, F403&gt;='club records'!$G$17), AND(E403='club records'!$F$18, F403&gt;='club records'!$G$18), AND(E403='club records'!$F$19, F403&gt;='club records'!$G$19), AND(E403='club records'!$F$20, F403&gt;='club records'!$G$20))), "CR", " ")</f>
        <v xml:space="preserve"> </v>
      </c>
      <c r="Z403" s="14" t="str">
        <f>IF(AND(B403="discus 1", E403='club records'!$F$21, F403&gt;='club records'!$G$21), "CR", " ")</f>
        <v xml:space="preserve"> </v>
      </c>
      <c r="AA403" s="14" t="str">
        <f>IF(AND(B403="discus 1.25", E403='club records'!$F$22, F403&gt;='club records'!$G$22), "CR", " ")</f>
        <v xml:space="preserve"> </v>
      </c>
      <c r="AB403" s="14" t="str">
        <f>IF(AND(B403="discus 1.5", E403='club records'!$F$23, F403&gt;='club records'!$G$23), "CR", " ")</f>
        <v xml:space="preserve"> </v>
      </c>
      <c r="AC403" s="14" t="str">
        <f>IF(AND(B403="discus 1.75", E403='club records'!$F$24, F403&gt;='club records'!$G$24), "CR", " ")</f>
        <v xml:space="preserve"> </v>
      </c>
      <c r="AD403" s="14" t="str">
        <f>IF(AND(B403="discus 2", E403='club records'!$F$25, F403&gt;='club records'!$G$25), "CR", " ")</f>
        <v xml:space="preserve"> </v>
      </c>
      <c r="AE403" s="14" t="str">
        <f>IF(AND(B403="hammer 4", E403='club records'!$F$27, F403&gt;='club records'!$G$27), "CR", " ")</f>
        <v xml:space="preserve"> </v>
      </c>
      <c r="AF403" s="14" t="str">
        <f>IF(AND(B403="hammer 5", E403='club records'!$F$28, F403&gt;='club records'!$G$28), "CR", " ")</f>
        <v xml:space="preserve"> </v>
      </c>
      <c r="AG403" s="14" t="str">
        <f>IF(AND(B403="hammer 6", E403='club records'!$F$29, F403&gt;='club records'!$G$29), "CR", " ")</f>
        <v xml:space="preserve"> </v>
      </c>
      <c r="AH403" s="14" t="str">
        <f>IF(AND(B403="hammer 7.26", E403='club records'!$F$30, F403&gt;='club records'!$G$30), "CR", " ")</f>
        <v xml:space="preserve"> </v>
      </c>
      <c r="AI403" s="14" t="str">
        <f>IF(AND(B403="javelin 400", E403='club records'!$F$31, F403&gt;='club records'!$G$31), "CR", " ")</f>
        <v xml:space="preserve"> </v>
      </c>
      <c r="AJ403" s="14" t="str">
        <f>IF(AND(B403="javelin 600", E403='club records'!$F$32, F403&gt;='club records'!$G$32), "CR", " ")</f>
        <v xml:space="preserve"> </v>
      </c>
      <c r="AK403" s="14" t="str">
        <f>IF(AND(B403="javelin 700", E403='club records'!$F$33, F403&gt;='club records'!$G$33), "CR", " ")</f>
        <v xml:space="preserve"> </v>
      </c>
      <c r="AL403" s="14" t="str">
        <f>IF(AND(B403="javelin 800", OR(AND(E403='club records'!$F$34, F403&gt;='club records'!$G$34), AND(E403='club records'!$F$35, F403&gt;='club records'!$G$35))), "CR", " ")</f>
        <v xml:space="preserve"> </v>
      </c>
      <c r="AM403" s="14" t="str">
        <f>IF(AND(B403="shot 3", E403='club records'!$F$36, F403&gt;='club records'!$G$36), "CR", " ")</f>
        <v xml:space="preserve"> </v>
      </c>
      <c r="AN403" s="14" t="str">
        <f>IF(AND(B403="shot 4", E403='club records'!$F$37, F403&gt;='club records'!$G$37), "CR", " ")</f>
        <v xml:space="preserve"> </v>
      </c>
      <c r="AO403" s="14" t="str">
        <f>IF(AND(B403="shot 5", E403='club records'!$F$38, F403&gt;='club records'!$G$38), "CR", " ")</f>
        <v xml:space="preserve"> </v>
      </c>
      <c r="AP403" s="14" t="str">
        <f>IF(AND(B403="shot 6", E403='club records'!$F$39, F403&gt;='club records'!$G$39), "CR", " ")</f>
        <v xml:space="preserve"> </v>
      </c>
      <c r="AQ403" s="14" t="str">
        <f>IF(AND(B403="shot 7.26", E403='club records'!$F$40, F403&gt;='club records'!$G$40), "CR", " ")</f>
        <v xml:space="preserve"> </v>
      </c>
      <c r="AR403" s="14" t="str">
        <f>IF(AND(B403="60H",OR(AND(E403='club records'!$J$1,F403&lt;='club records'!$K$1),AND(E403='club records'!$J$2,F403&lt;='club records'!$K$2),AND(E403='club records'!$J$3,F403&lt;='club records'!$K$3),AND(E403='club records'!$J$4,F403&lt;='club records'!$K$4),AND(E403='club records'!$J$5,F403&lt;='club records'!$K$5))),"CR"," ")</f>
        <v xml:space="preserve"> </v>
      </c>
      <c r="AS403" s="14" t="str">
        <f>IF(AND(B403="75H", AND(E403='club records'!$J$6, F403&lt;='club records'!$K$6)), "CR", " ")</f>
        <v xml:space="preserve"> </v>
      </c>
      <c r="AT403" s="14" t="str">
        <f>IF(AND(B403="80H", AND(E403='club records'!$J$7, F403&lt;='club records'!$K$7)), "CR", " ")</f>
        <v xml:space="preserve"> </v>
      </c>
      <c r="AU403" s="14" t="str">
        <f>IF(AND(B403="100H", AND(E403='club records'!$J$8, F403&lt;='club records'!$K$8)), "CR", " ")</f>
        <v xml:space="preserve"> </v>
      </c>
      <c r="AV403" s="14" t="str">
        <f>IF(AND(B403="110H", OR(AND(E403='club records'!$J$9, F403&lt;='club records'!$K$9), AND(E403='club records'!$J$10, F403&lt;='club records'!$K$10))), "CR", " ")</f>
        <v xml:space="preserve"> </v>
      </c>
      <c r="AW403" s="14" t="str">
        <f>IF(AND(B403="400H", OR(AND(E403='club records'!$J$11, F403&lt;='club records'!$K$11), AND(E403='club records'!$J$12, F403&lt;='club records'!$K$12), AND(E403='club records'!$J$13, F403&lt;='club records'!$K$13), AND(E403='club records'!$J$14, F403&lt;='club records'!$K$14))), "CR", " ")</f>
        <v xml:space="preserve"> </v>
      </c>
      <c r="AX403" s="14" t="str">
        <f>IF(AND(B403="1500SC", AND(E403='club records'!$J$15, F403&lt;='club records'!$K$15)), "CR", " ")</f>
        <v xml:space="preserve"> </v>
      </c>
      <c r="AY403" s="14" t="str">
        <f>IF(AND(B403="2000SC", OR(AND(E403='club records'!$J$17, F403&lt;='club records'!$K$17), AND(E403='club records'!$J$18, F403&lt;='club records'!$K$18))), "CR", " ")</f>
        <v xml:space="preserve"> </v>
      </c>
      <c r="AZ403" s="14" t="str">
        <f>IF(AND(B403="3000SC", OR(AND(E403='club records'!$J$20, F403&lt;='club records'!$K$20), AND(E403='club records'!$J$21, F403&lt;='club records'!$K$21))), "CR", " ")</f>
        <v xml:space="preserve"> </v>
      </c>
      <c r="BA403" s="15" t="str">
        <f>IF(AND(B403="4x100", OR(AND(E403='club records'!$N$1, F403&lt;='club records'!$O$1), AND(E403='club records'!$N$2, F403&lt;='club records'!$O$2), AND(E403='club records'!$N$3, F403&lt;='club records'!$O$3), AND(E403='club records'!$N$4, F403&lt;='club records'!$O$4), AND(E403='club records'!$N$5, F403&lt;='club records'!$O$5))), "CR", " ")</f>
        <v xml:space="preserve"> </v>
      </c>
      <c r="BB403" s="15" t="str">
        <f>IF(AND(B403="4x200", OR(AND(E403='club records'!$N$6, F403&lt;='club records'!$O$6), AND(E403='club records'!$N$7, F403&lt;='club records'!$O$7), AND(E403='club records'!$N$8, F403&lt;='club records'!$O$8), AND(E403='club records'!$N$9, F403&lt;='club records'!$O$9), AND(E403='club records'!$N$10, F403&lt;='club records'!$O$10))), "CR", " ")</f>
        <v xml:space="preserve"> </v>
      </c>
      <c r="BC403" s="15" t="str">
        <f>IF(AND(B403="4x300", AND(E403='club records'!$N$11, F403&lt;='club records'!$O$11)), "CR", " ")</f>
        <v xml:space="preserve"> </v>
      </c>
      <c r="BD403" s="15" t="str">
        <f>IF(AND(B403="4x400", OR(AND(E403='club records'!$N$12, F403&lt;='club records'!$O$12), AND(E403='club records'!$N$13, F403&lt;='club records'!$O$13), AND(E403='club records'!$N$14, F403&lt;='club records'!$O$14), AND(E403='club records'!$N$15, F403&lt;='club records'!$O$15))), "CR", " ")</f>
        <v xml:space="preserve"> </v>
      </c>
      <c r="BE403" s="15" t="str">
        <f>IF(AND(B403="3x800", OR(AND(E403='club records'!$N$16, F403&lt;='club records'!$O$16), AND(E403='club records'!$N$17, F403&lt;='club records'!$O$17), AND(E403='club records'!$N$18, F403&lt;='club records'!$O$18))), "CR", " ")</f>
        <v xml:space="preserve"> </v>
      </c>
      <c r="BF403" s="15" t="str">
        <f>IF(AND(B403="pentathlon", OR(AND(E403='club records'!$N$21, F403&gt;='club records'!$O$21), AND(E403='club records'!$N$22, F403&gt;='club records'!$O$22),AND(E403='club records'!$N$23, F403&gt;='club records'!$O$23),AND(E403='club records'!$N$24, F403&gt;='club records'!$O$24))), "CR", " ")</f>
        <v xml:space="preserve"> </v>
      </c>
      <c r="BG403" s="15" t="str">
        <f>IF(AND(B403="heptathlon", OR(AND(E403='club records'!$N$26, F403&gt;='club records'!$O$26), AND(E403='club records'!$N$27, F403&gt;='club records'!$O$27))), "CR", " ")</f>
        <v xml:space="preserve"> </v>
      </c>
      <c r="BH403" s="15" t="str">
        <f>IF(AND(B403="decathlon", OR(AND(E403='club records'!$N$29, F403&gt;='club records'!$O$29), AND(E403='club records'!$N$30, F403&gt;='club records'!$O$30),AND(E403='club records'!$N$31, F403&gt;='club records'!$O$31))), "CR", " ")</f>
        <v xml:space="preserve"> </v>
      </c>
    </row>
    <row r="404" spans="1:60" ht="14.5" x14ac:dyDescent="0.35">
      <c r="A404" s="1" t="s">
        <v>519</v>
      </c>
      <c r="B404" s="2">
        <v>400</v>
      </c>
      <c r="C404" s="1" t="s">
        <v>43</v>
      </c>
      <c r="D404" s="1" t="s">
        <v>256</v>
      </c>
      <c r="E404" s="19" t="s">
        <v>10</v>
      </c>
      <c r="F404" s="20">
        <v>56.04</v>
      </c>
      <c r="G404" s="27">
        <v>43589</v>
      </c>
      <c r="H404" s="1" t="s">
        <v>313</v>
      </c>
      <c r="I404" s="1" t="s">
        <v>321</v>
      </c>
      <c r="J404" s="15" t="str">
        <f t="shared" si="37"/>
        <v/>
      </c>
      <c r="K404" s="15" t="str">
        <f>IF(AND(B404=100, OR(AND(E404='club records'!$B$6, F404&lt;='club records'!$C$6), AND(E404='club records'!$B$7, F404&lt;='club records'!$C$7), AND(E404='club records'!$B$8, F404&lt;='club records'!$C$8), AND(E404='club records'!$B$9, F404&lt;='club records'!$C$9), AND(E404='club records'!$B$10, F404&lt;='club records'!$C$10))), "CR", " ")</f>
        <v xml:space="preserve"> </v>
      </c>
      <c r="L404" s="15" t="str">
        <f>IF(AND(B404=200, OR(AND(E404='club records'!$B$11, F404&lt;='club records'!$C$11), AND(E404='club records'!$B$12, F404&lt;='club records'!$C$12), AND(E404='club records'!$B$13, F404&lt;='club records'!$C$13), AND(E404='club records'!$B$14, F404&lt;='club records'!$C$14), AND(E404='club records'!$B$15, F404&lt;='club records'!$C$15))), "CR", " ")</f>
        <v xml:space="preserve"> </v>
      </c>
      <c r="M404" s="15" t="str">
        <f>IF(AND(B404=300, OR(AND(E404='club records'!$B$16, F404&lt;='club records'!$C$16), AND(E404='club records'!$B$17, F404&lt;='club records'!$C$17))), "CR", " ")</f>
        <v xml:space="preserve"> </v>
      </c>
      <c r="N404" s="15" t="str">
        <f>IF(AND(B404=400, OR(AND(E404='club records'!$B$18, F404&lt;='club records'!$C$18), AND(E404='club records'!$B$19, F404&lt;='club records'!$C$19), AND(E404='club records'!$B$20, F404&lt;='club records'!$C$20), AND(E404='club records'!$B$21, F404&lt;='club records'!$C$21))), "CR", " ")</f>
        <v xml:space="preserve"> </v>
      </c>
      <c r="O404" s="15" t="str">
        <f>IF(AND(B404=800, OR(AND(E404='club records'!$B$22, F404&lt;='club records'!$C$22), AND(E404='club records'!$B$23, F404&lt;='club records'!$C$23), AND(E404='club records'!$B$24, F404&lt;='club records'!$C$24), AND(E404='club records'!$B$25, F404&lt;='club records'!$C$25), AND(E404='club records'!$B$26, F404&lt;='club records'!$C$26))), "CR", " ")</f>
        <v xml:space="preserve"> </v>
      </c>
      <c r="P404" s="15" t="str">
        <f>IF(AND(B404=1000, OR(AND(E404='club records'!$B$27, F404&lt;='club records'!$C$27), AND(E404='club records'!$B$28, F404&lt;='club records'!$C$28))), "CR", " ")</f>
        <v xml:space="preserve"> </v>
      </c>
      <c r="Q404" s="15" t="str">
        <f>IF(AND(B404=1500, OR(AND(E404='club records'!$B$29, F404&lt;='club records'!$C$29), AND(E404='club records'!$B$30, F404&lt;='club records'!$C$30), AND(E404='club records'!$B$31, F404&lt;='club records'!$C$31), AND(E404='club records'!$B$32, F404&lt;='club records'!$C$32), AND(E404='club records'!$B$33, F404&lt;='club records'!$C$33))), "CR", " ")</f>
        <v xml:space="preserve"> </v>
      </c>
      <c r="R404" s="15" t="str">
        <f>IF(AND(B404="1600 (Mile)",OR(AND(E404='club records'!$B$34,F404&lt;='club records'!$C$34),AND(E404='club records'!$B$35,F404&lt;='club records'!$C$35),AND(E404='club records'!$B$36,F404&lt;='club records'!$C$36),AND(E404='club records'!$B$37,F404&lt;='club records'!$C$37))),"CR"," ")</f>
        <v xml:space="preserve"> </v>
      </c>
      <c r="S404" s="15" t="str">
        <f>IF(AND(B404=3000, OR(AND(E404='club records'!$B$38, F404&lt;='club records'!$C$38), AND(E404='club records'!$B$39, F404&lt;='club records'!$C$39), AND(E404='club records'!$B$40, F404&lt;='club records'!$C$40), AND(E404='club records'!$B$41, F404&lt;='club records'!$C$41))), "CR", " ")</f>
        <v xml:space="preserve"> </v>
      </c>
      <c r="T404" s="15" t="str">
        <f>IF(AND(B404=5000, OR(AND(E404='club records'!$B$42, F404&lt;='club records'!$C$42), AND(E404='club records'!$B$43, F404&lt;='club records'!$C$43))), "CR", " ")</f>
        <v xml:space="preserve"> </v>
      </c>
      <c r="U404" s="14" t="str">
        <f>IF(AND(B404=10000, OR(AND(E404='club records'!$B$44, F404&lt;='club records'!$C$44), AND(E404='club records'!$B$45, F404&lt;='club records'!$C$45))), "CR", " ")</f>
        <v xml:space="preserve"> </v>
      </c>
      <c r="V404" s="14" t="str">
        <f>IF(AND(B404="high jump", OR(AND(E404='club records'!$F$1, F404&gt;='club records'!$G$1), AND(E404='club records'!$F$2, F404&gt;='club records'!$G$2), AND(E404='club records'!$F$3, F404&gt;='club records'!$G$3), AND(E404='club records'!$F$4, F404&gt;='club records'!$G$4), AND(E404='club records'!$F$5, F404&gt;='club records'!$G$5))), "CR", " ")</f>
        <v xml:space="preserve"> </v>
      </c>
      <c r="W404" s="14" t="str">
        <f>IF(AND(B404="long jump", OR(AND(E404='club records'!$F$6, F404&gt;='club records'!$G$6), AND(E404='club records'!$F$7, F404&gt;='club records'!$G$7), AND(E404='club records'!$F$8, F404&gt;='club records'!$G$8), AND(E404='club records'!$F$9, F404&gt;='club records'!$G$9), AND(E404='club records'!$F$10, F404&gt;='club records'!$G$10))), "CR", " ")</f>
        <v xml:space="preserve"> </v>
      </c>
      <c r="X404" s="14" t="str">
        <f>IF(AND(B404="triple jump", OR(AND(E404='club records'!$F$11, F404&gt;='club records'!$G$11), AND(E404='club records'!$F$12, F404&gt;='club records'!$G$12), AND(E404='club records'!$F$13, F404&gt;='club records'!$G$13), AND(E404='club records'!$F$14, F404&gt;='club records'!$G$14), AND(E404='club records'!$F$15, F404&gt;='club records'!$G$15))), "CR", " ")</f>
        <v xml:space="preserve"> </v>
      </c>
      <c r="Y404" s="14" t="str">
        <f>IF(AND(B404="pole vault", OR(AND(E404='club records'!$F$16, F404&gt;='club records'!$G$16), AND(E404='club records'!$F$17, F404&gt;='club records'!$G$17), AND(E404='club records'!$F$18, F404&gt;='club records'!$G$18), AND(E404='club records'!$F$19, F404&gt;='club records'!$G$19), AND(E404='club records'!$F$20, F404&gt;='club records'!$G$20))), "CR", " ")</f>
        <v xml:space="preserve"> </v>
      </c>
      <c r="Z404" s="14" t="str">
        <f>IF(AND(B404="discus 1", E404='club records'!$F$21, F404&gt;='club records'!$G$21), "CR", " ")</f>
        <v xml:space="preserve"> </v>
      </c>
      <c r="AA404" s="14" t="str">
        <f>IF(AND(B404="discus 1.25", E404='club records'!$F$22, F404&gt;='club records'!$G$22), "CR", " ")</f>
        <v xml:space="preserve"> </v>
      </c>
      <c r="AB404" s="14" t="str">
        <f>IF(AND(B404="discus 1.5", E404='club records'!$F$23, F404&gt;='club records'!$G$23), "CR", " ")</f>
        <v xml:space="preserve"> </v>
      </c>
      <c r="AC404" s="14" t="str">
        <f>IF(AND(B404="discus 1.75", E404='club records'!$F$24, F404&gt;='club records'!$G$24), "CR", " ")</f>
        <v xml:space="preserve"> </v>
      </c>
      <c r="AD404" s="14" t="str">
        <f>IF(AND(B404="discus 2", E404='club records'!$F$25, F404&gt;='club records'!$G$25), "CR", " ")</f>
        <v xml:space="preserve"> </v>
      </c>
      <c r="AE404" s="14" t="str">
        <f>IF(AND(B404="hammer 4", E404='club records'!$F$27, F404&gt;='club records'!$G$27), "CR", " ")</f>
        <v xml:space="preserve"> </v>
      </c>
      <c r="AF404" s="14" t="str">
        <f>IF(AND(B404="hammer 5", E404='club records'!$F$28, F404&gt;='club records'!$G$28), "CR", " ")</f>
        <v xml:space="preserve"> </v>
      </c>
      <c r="AG404" s="14" t="str">
        <f>IF(AND(B404="hammer 6", E404='club records'!$F$29, F404&gt;='club records'!$G$29), "CR", " ")</f>
        <v xml:space="preserve"> </v>
      </c>
      <c r="AH404" s="14" t="str">
        <f>IF(AND(B404="hammer 7.26", E404='club records'!$F$30, F404&gt;='club records'!$G$30), "CR", " ")</f>
        <v xml:space="preserve"> </v>
      </c>
      <c r="AI404" s="14" t="str">
        <f>IF(AND(B404="javelin 400", E404='club records'!$F$31, F404&gt;='club records'!$G$31), "CR", " ")</f>
        <v xml:space="preserve"> </v>
      </c>
      <c r="AJ404" s="14" t="str">
        <f>IF(AND(B404="javelin 600", E404='club records'!$F$32, F404&gt;='club records'!$G$32), "CR", " ")</f>
        <v xml:space="preserve"> </v>
      </c>
      <c r="AK404" s="14" t="str">
        <f>IF(AND(B404="javelin 700", E404='club records'!$F$33, F404&gt;='club records'!$G$33), "CR", " ")</f>
        <v xml:space="preserve"> </v>
      </c>
      <c r="AL404" s="14" t="str">
        <f>IF(AND(B404="javelin 800", OR(AND(E404='club records'!$F$34, F404&gt;='club records'!$G$34), AND(E404='club records'!$F$35, F404&gt;='club records'!$G$35))), "CR", " ")</f>
        <v xml:space="preserve"> </v>
      </c>
      <c r="AM404" s="14" t="str">
        <f>IF(AND(B404="shot 3", E404='club records'!$F$36, F404&gt;='club records'!$G$36), "CR", " ")</f>
        <v xml:space="preserve"> </v>
      </c>
      <c r="AN404" s="14" t="str">
        <f>IF(AND(B404="shot 4", E404='club records'!$F$37, F404&gt;='club records'!$G$37), "CR", " ")</f>
        <v xml:space="preserve"> </v>
      </c>
      <c r="AO404" s="14" t="str">
        <f>IF(AND(B404="shot 5", E404='club records'!$F$38, F404&gt;='club records'!$G$38), "CR", " ")</f>
        <v xml:space="preserve"> </v>
      </c>
      <c r="AP404" s="14" t="str">
        <f>IF(AND(B404="shot 6", E404='club records'!$F$39, F404&gt;='club records'!$G$39), "CR", " ")</f>
        <v xml:space="preserve"> </v>
      </c>
      <c r="AQ404" s="14" t="str">
        <f>IF(AND(B404="shot 7.26", E404='club records'!$F$40, F404&gt;='club records'!$G$40), "CR", " ")</f>
        <v xml:space="preserve"> </v>
      </c>
      <c r="AR404" s="14" t="str">
        <f>IF(AND(B404="60H",OR(AND(E404='club records'!$J$1,F404&lt;='club records'!$K$1),AND(E404='club records'!$J$2,F404&lt;='club records'!$K$2),AND(E404='club records'!$J$3,F404&lt;='club records'!$K$3),AND(E404='club records'!$J$4,F404&lt;='club records'!$K$4),AND(E404='club records'!$J$5,F404&lt;='club records'!$K$5))),"CR"," ")</f>
        <v xml:space="preserve"> </v>
      </c>
      <c r="AS404" s="14" t="str">
        <f>IF(AND(B404="75H", AND(E404='club records'!$J$6, F404&lt;='club records'!$K$6)), "CR", " ")</f>
        <v xml:space="preserve"> </v>
      </c>
      <c r="AT404" s="14" t="str">
        <f>IF(AND(B404="80H", AND(E404='club records'!$J$7, F404&lt;='club records'!$K$7)), "CR", " ")</f>
        <v xml:space="preserve"> </v>
      </c>
      <c r="AU404" s="14" t="str">
        <f>IF(AND(B404="100H", AND(E404='club records'!$J$8, F404&lt;='club records'!$K$8)), "CR", " ")</f>
        <v xml:space="preserve"> </v>
      </c>
      <c r="AV404" s="14" t="str">
        <f>IF(AND(B404="110H", OR(AND(E404='club records'!$J$9, F404&lt;='club records'!$K$9), AND(E404='club records'!$J$10, F404&lt;='club records'!$K$10))), "CR", " ")</f>
        <v xml:space="preserve"> </v>
      </c>
      <c r="AW404" s="14" t="str">
        <f>IF(AND(B404="400H", OR(AND(E404='club records'!$J$11, F404&lt;='club records'!$K$11), AND(E404='club records'!$J$12, F404&lt;='club records'!$K$12), AND(E404='club records'!$J$13, F404&lt;='club records'!$K$13), AND(E404='club records'!$J$14, F404&lt;='club records'!$K$14))), "CR", " ")</f>
        <v xml:space="preserve"> </v>
      </c>
      <c r="AX404" s="14" t="str">
        <f>IF(AND(B404="1500SC", AND(E404='club records'!$J$15, F404&lt;='club records'!$K$15)), "CR", " ")</f>
        <v xml:space="preserve"> </v>
      </c>
      <c r="AY404" s="14" t="str">
        <f>IF(AND(B404="2000SC", OR(AND(E404='club records'!$J$17, F404&lt;='club records'!$K$17), AND(E404='club records'!$J$18, F404&lt;='club records'!$K$18))), "CR", " ")</f>
        <v xml:space="preserve"> </v>
      </c>
      <c r="AZ404" s="14" t="str">
        <f>IF(AND(B404="3000SC", OR(AND(E404='club records'!$J$20, F404&lt;='club records'!$K$20), AND(E404='club records'!$J$21, F404&lt;='club records'!$K$21))), "CR", " ")</f>
        <v xml:space="preserve"> </v>
      </c>
      <c r="BA404" s="15" t="str">
        <f>IF(AND(B404="4x100", OR(AND(E404='club records'!$N$1, F404&lt;='club records'!$O$1), AND(E404='club records'!$N$2, F404&lt;='club records'!$O$2), AND(E404='club records'!$N$3, F404&lt;='club records'!$O$3), AND(E404='club records'!$N$4, F404&lt;='club records'!$O$4), AND(E404='club records'!$N$5, F404&lt;='club records'!$O$5))), "CR", " ")</f>
        <v xml:space="preserve"> </v>
      </c>
      <c r="BB404" s="15" t="str">
        <f>IF(AND(B404="4x200", OR(AND(E404='club records'!$N$6, F404&lt;='club records'!$O$6), AND(E404='club records'!$N$7, F404&lt;='club records'!$O$7), AND(E404='club records'!$N$8, F404&lt;='club records'!$O$8), AND(E404='club records'!$N$9, F404&lt;='club records'!$O$9), AND(E404='club records'!$N$10, F404&lt;='club records'!$O$10))), "CR", " ")</f>
        <v xml:space="preserve"> </v>
      </c>
      <c r="BC404" s="15" t="str">
        <f>IF(AND(B404="4x300", AND(E404='club records'!$N$11, F404&lt;='club records'!$O$11)), "CR", " ")</f>
        <v xml:space="preserve"> </v>
      </c>
      <c r="BD404" s="15" t="str">
        <f>IF(AND(B404="4x400", OR(AND(E404='club records'!$N$12, F404&lt;='club records'!$O$12), AND(E404='club records'!$N$13, F404&lt;='club records'!$O$13), AND(E404='club records'!$N$14, F404&lt;='club records'!$O$14), AND(E404='club records'!$N$15, F404&lt;='club records'!$O$15))), "CR", " ")</f>
        <v xml:space="preserve"> </v>
      </c>
      <c r="BE404" s="15" t="str">
        <f>IF(AND(B404="3x800", OR(AND(E404='club records'!$N$16, F404&lt;='club records'!$O$16), AND(E404='club records'!$N$17, F404&lt;='club records'!$O$17), AND(E404='club records'!$N$18, F404&lt;='club records'!$O$18))), "CR", " ")</f>
        <v xml:space="preserve"> </v>
      </c>
      <c r="BF404" s="15" t="str">
        <f>IF(AND(B404="pentathlon", OR(AND(E404='club records'!$N$21, F404&gt;='club records'!$O$21), AND(E404='club records'!$N$22, F404&gt;='club records'!$O$22),AND(E404='club records'!$N$23, F404&gt;='club records'!$O$23),AND(E404='club records'!$N$24, F404&gt;='club records'!$O$24))), "CR", " ")</f>
        <v xml:space="preserve"> </v>
      </c>
      <c r="BG404" s="15" t="str">
        <f>IF(AND(B404="heptathlon", OR(AND(E404='club records'!$N$26, F404&gt;='club records'!$O$26), AND(E404='club records'!$N$27, F404&gt;='club records'!$O$27))), "CR", " ")</f>
        <v xml:space="preserve"> </v>
      </c>
      <c r="BH404" s="15" t="str">
        <f>IF(AND(B404="decathlon", OR(AND(E404='club records'!$N$29, F404&gt;='club records'!$O$29), AND(E404='club records'!$N$30, F404&gt;='club records'!$O$30),AND(E404='club records'!$N$31, F404&gt;='club records'!$O$31))), "CR", " ")</f>
        <v xml:space="preserve"> </v>
      </c>
    </row>
    <row r="405" spans="1:60" ht="14.5" x14ac:dyDescent="0.35">
      <c r="A405" s="1" t="s">
        <v>519</v>
      </c>
      <c r="B405" s="2">
        <v>400</v>
      </c>
      <c r="C405" s="1" t="s">
        <v>89</v>
      </c>
      <c r="D405" s="1" t="s">
        <v>90</v>
      </c>
      <c r="E405" s="19" t="s">
        <v>62</v>
      </c>
      <c r="F405" s="21">
        <v>57.8</v>
      </c>
      <c r="G405" s="27">
        <v>43659</v>
      </c>
      <c r="H405" s="1" t="s">
        <v>313</v>
      </c>
      <c r="I405" s="1" t="s">
        <v>480</v>
      </c>
      <c r="J405" s="15" t="str">
        <f t="shared" si="37"/>
        <v/>
      </c>
      <c r="K405" s="15" t="str">
        <f>IF(AND(B405=100, OR(AND(E405='club records'!$B$6, F405&lt;='club records'!$C$6), AND(E405='club records'!$B$7, F405&lt;='club records'!$C$7), AND(E405='club records'!$B$8, F405&lt;='club records'!$C$8), AND(E405='club records'!$B$9, F405&lt;='club records'!$C$9), AND(E405='club records'!$B$10, F405&lt;='club records'!$C$10))), "CR", " ")</f>
        <v xml:space="preserve"> </v>
      </c>
      <c r="L405" s="15" t="str">
        <f>IF(AND(B405=200, OR(AND(E405='club records'!$B$11, F405&lt;='club records'!$C$11), AND(E405='club records'!$B$12, F405&lt;='club records'!$C$12), AND(E405='club records'!$B$13, F405&lt;='club records'!$C$13), AND(E405='club records'!$B$14, F405&lt;='club records'!$C$14), AND(E405='club records'!$B$15, F405&lt;='club records'!$C$15))), "CR", " ")</f>
        <v xml:space="preserve"> </v>
      </c>
      <c r="M405" s="15" t="str">
        <f>IF(AND(B405=300, OR(AND(E405='club records'!$B$16, F405&lt;='club records'!$C$16), AND(E405='club records'!$B$17, F405&lt;='club records'!$C$17))), "CR", " ")</f>
        <v xml:space="preserve"> </v>
      </c>
      <c r="N405" s="15" t="str">
        <f>IF(AND(B405=400, OR(AND(E405='club records'!$B$18, F405&lt;='club records'!$C$18), AND(E405='club records'!$B$19, F405&lt;='club records'!$C$19), AND(E405='club records'!$B$20, F405&lt;='club records'!$C$20), AND(E405='club records'!$B$21, F405&lt;='club records'!$C$21))), "CR", " ")</f>
        <v xml:space="preserve"> </v>
      </c>
      <c r="O405" s="15" t="str">
        <f>IF(AND(B405=800, OR(AND(E405='club records'!$B$22, F405&lt;='club records'!$C$22), AND(E405='club records'!$B$23, F405&lt;='club records'!$C$23), AND(E405='club records'!$B$24, F405&lt;='club records'!$C$24), AND(E405='club records'!$B$25, F405&lt;='club records'!$C$25), AND(E405='club records'!$B$26, F405&lt;='club records'!$C$26))), "CR", " ")</f>
        <v xml:space="preserve"> </v>
      </c>
      <c r="P405" s="15" t="str">
        <f>IF(AND(B405=1000, OR(AND(E405='club records'!$B$27, F405&lt;='club records'!$C$27), AND(E405='club records'!$B$28, F405&lt;='club records'!$C$28))), "CR", " ")</f>
        <v xml:space="preserve"> </v>
      </c>
      <c r="Q405" s="15" t="str">
        <f>IF(AND(B405=1500, OR(AND(E405='club records'!$B$29, F405&lt;='club records'!$C$29), AND(E405='club records'!$B$30, F405&lt;='club records'!$C$30), AND(E405='club records'!$B$31, F405&lt;='club records'!$C$31), AND(E405='club records'!$B$32, F405&lt;='club records'!$C$32), AND(E405='club records'!$B$33, F405&lt;='club records'!$C$33))), "CR", " ")</f>
        <v xml:space="preserve"> </v>
      </c>
      <c r="R405" s="15" t="str">
        <f>IF(AND(B405="1600 (Mile)",OR(AND(E405='club records'!$B$34,F405&lt;='club records'!$C$34),AND(E405='club records'!$B$35,F405&lt;='club records'!$C$35),AND(E405='club records'!$B$36,F405&lt;='club records'!$C$36),AND(E405='club records'!$B$37,F405&lt;='club records'!$C$37))),"CR"," ")</f>
        <v xml:space="preserve"> </v>
      </c>
      <c r="S405" s="15" t="str">
        <f>IF(AND(B405=3000, OR(AND(E405='club records'!$B$38, F405&lt;='club records'!$C$38), AND(E405='club records'!$B$39, F405&lt;='club records'!$C$39), AND(E405='club records'!$B$40, F405&lt;='club records'!$C$40), AND(E405='club records'!$B$41, F405&lt;='club records'!$C$41))), "CR", " ")</f>
        <v xml:space="preserve"> </v>
      </c>
      <c r="T405" s="15" t="str">
        <f>IF(AND(B405=5000, OR(AND(E405='club records'!$B$42, F405&lt;='club records'!$C$42), AND(E405='club records'!$B$43, F405&lt;='club records'!$C$43))), "CR", " ")</f>
        <v xml:space="preserve"> </v>
      </c>
      <c r="U405" s="14" t="str">
        <f>IF(AND(B405=10000, OR(AND(E405='club records'!$B$44, F405&lt;='club records'!$C$44), AND(E405='club records'!$B$45, F405&lt;='club records'!$C$45))), "CR", " ")</f>
        <v xml:space="preserve"> </v>
      </c>
      <c r="V405" s="14" t="str">
        <f>IF(AND(B405="high jump", OR(AND(E405='club records'!$F$1, F405&gt;='club records'!$G$1), AND(E405='club records'!$F$2, F405&gt;='club records'!$G$2), AND(E405='club records'!$F$3, F405&gt;='club records'!$G$3), AND(E405='club records'!$F$4, F405&gt;='club records'!$G$4), AND(E405='club records'!$F$5, F405&gt;='club records'!$G$5))), "CR", " ")</f>
        <v xml:space="preserve"> </v>
      </c>
      <c r="W405" s="14" t="str">
        <f>IF(AND(B405="long jump", OR(AND(E405='club records'!$F$6, F405&gt;='club records'!$G$6), AND(E405='club records'!$F$7, F405&gt;='club records'!$G$7), AND(E405='club records'!$F$8, F405&gt;='club records'!$G$8), AND(E405='club records'!$F$9, F405&gt;='club records'!$G$9), AND(E405='club records'!$F$10, F405&gt;='club records'!$G$10))), "CR", " ")</f>
        <v xml:space="preserve"> </v>
      </c>
      <c r="X405" s="14" t="str">
        <f>IF(AND(B405="triple jump", OR(AND(E405='club records'!$F$11, F405&gt;='club records'!$G$11), AND(E405='club records'!$F$12, F405&gt;='club records'!$G$12), AND(E405='club records'!$F$13, F405&gt;='club records'!$G$13), AND(E405='club records'!$F$14, F405&gt;='club records'!$G$14), AND(E405='club records'!$F$15, F405&gt;='club records'!$G$15))), "CR", " ")</f>
        <v xml:space="preserve"> </v>
      </c>
      <c r="Y405" s="14" t="str">
        <f>IF(AND(B405="pole vault", OR(AND(E405='club records'!$F$16, F405&gt;='club records'!$G$16), AND(E405='club records'!$F$17, F405&gt;='club records'!$G$17), AND(E405='club records'!$F$18, F405&gt;='club records'!$G$18), AND(E405='club records'!$F$19, F405&gt;='club records'!$G$19), AND(E405='club records'!$F$20, F405&gt;='club records'!$G$20))), "CR", " ")</f>
        <v xml:space="preserve"> </v>
      </c>
      <c r="Z405" s="14" t="str">
        <f>IF(AND(B405="discus 1", E405='club records'!$F$21, F405&gt;='club records'!$G$21), "CR", " ")</f>
        <v xml:space="preserve"> </v>
      </c>
      <c r="AA405" s="14" t="str">
        <f>IF(AND(B405="discus 1.25", E405='club records'!$F$22, F405&gt;='club records'!$G$22), "CR", " ")</f>
        <v xml:space="preserve"> </v>
      </c>
      <c r="AB405" s="14" t="str">
        <f>IF(AND(B405="discus 1.5", E405='club records'!$F$23, F405&gt;='club records'!$G$23), "CR", " ")</f>
        <v xml:space="preserve"> </v>
      </c>
      <c r="AC405" s="14" t="str">
        <f>IF(AND(B405="discus 1.75", E405='club records'!$F$24, F405&gt;='club records'!$G$24), "CR", " ")</f>
        <v xml:space="preserve"> </v>
      </c>
      <c r="AD405" s="14" t="str">
        <f>IF(AND(B405="discus 2", E405='club records'!$F$25, F405&gt;='club records'!$G$25), "CR", " ")</f>
        <v xml:space="preserve"> </v>
      </c>
      <c r="AE405" s="14" t="str">
        <f>IF(AND(B405="hammer 4", E405='club records'!$F$27, F405&gt;='club records'!$G$27), "CR", " ")</f>
        <v xml:space="preserve"> </v>
      </c>
      <c r="AF405" s="14" t="str">
        <f>IF(AND(B405="hammer 5", E405='club records'!$F$28, F405&gt;='club records'!$G$28), "CR", " ")</f>
        <v xml:space="preserve"> </v>
      </c>
      <c r="AG405" s="14" t="str">
        <f>IF(AND(B405="hammer 6", E405='club records'!$F$29, F405&gt;='club records'!$G$29), "CR", " ")</f>
        <v xml:space="preserve"> </v>
      </c>
      <c r="AH405" s="14" t="str">
        <f>IF(AND(B405="hammer 7.26", E405='club records'!$F$30, F405&gt;='club records'!$G$30), "CR", " ")</f>
        <v xml:space="preserve"> </v>
      </c>
      <c r="AI405" s="14" t="str">
        <f>IF(AND(B405="javelin 400", E405='club records'!$F$31, F405&gt;='club records'!$G$31), "CR", " ")</f>
        <v xml:space="preserve"> </v>
      </c>
      <c r="AJ405" s="14" t="str">
        <f>IF(AND(B405="javelin 600", E405='club records'!$F$32, F405&gt;='club records'!$G$32), "CR", " ")</f>
        <v xml:space="preserve"> </v>
      </c>
      <c r="AK405" s="14" t="str">
        <f>IF(AND(B405="javelin 700", E405='club records'!$F$33, F405&gt;='club records'!$G$33), "CR", " ")</f>
        <v xml:space="preserve"> </v>
      </c>
      <c r="AL405" s="14" t="str">
        <f>IF(AND(B405="javelin 800", OR(AND(E405='club records'!$F$34, F405&gt;='club records'!$G$34), AND(E405='club records'!$F$35, F405&gt;='club records'!$G$35))), "CR", " ")</f>
        <v xml:space="preserve"> </v>
      </c>
      <c r="AM405" s="14" t="str">
        <f>IF(AND(B405="shot 3", E405='club records'!$F$36, F405&gt;='club records'!$G$36), "CR", " ")</f>
        <v xml:space="preserve"> </v>
      </c>
      <c r="AN405" s="14" t="str">
        <f>IF(AND(B405="shot 4", E405='club records'!$F$37, F405&gt;='club records'!$G$37), "CR", " ")</f>
        <v xml:space="preserve"> </v>
      </c>
      <c r="AO405" s="14" t="str">
        <f>IF(AND(B405="shot 5", E405='club records'!$F$38, F405&gt;='club records'!$G$38), "CR", " ")</f>
        <v xml:space="preserve"> </v>
      </c>
      <c r="AP405" s="14" t="str">
        <f>IF(AND(B405="shot 6", E405='club records'!$F$39, F405&gt;='club records'!$G$39), "CR", " ")</f>
        <v xml:space="preserve"> </v>
      </c>
      <c r="AQ405" s="14" t="str">
        <f>IF(AND(B405="shot 7.26", E405='club records'!$F$40, F405&gt;='club records'!$G$40), "CR", " ")</f>
        <v xml:space="preserve"> </v>
      </c>
      <c r="AR405" s="14" t="str">
        <f>IF(AND(B405="60H",OR(AND(E405='club records'!$J$1,F405&lt;='club records'!$K$1),AND(E405='club records'!$J$2,F405&lt;='club records'!$K$2),AND(E405='club records'!$J$3,F405&lt;='club records'!$K$3),AND(E405='club records'!$J$4,F405&lt;='club records'!$K$4),AND(E405='club records'!$J$5,F405&lt;='club records'!$K$5))),"CR"," ")</f>
        <v xml:space="preserve"> </v>
      </c>
      <c r="AS405" s="14" t="str">
        <f>IF(AND(B405="75H", AND(E405='club records'!$J$6, F405&lt;='club records'!$K$6)), "CR", " ")</f>
        <v xml:space="preserve"> </v>
      </c>
      <c r="AT405" s="14" t="str">
        <f>IF(AND(B405="80H", AND(E405='club records'!$J$7, F405&lt;='club records'!$K$7)), "CR", " ")</f>
        <v xml:space="preserve"> </v>
      </c>
      <c r="AU405" s="14" t="str">
        <f>IF(AND(B405="100H", AND(E405='club records'!$J$8, F405&lt;='club records'!$K$8)), "CR", " ")</f>
        <v xml:space="preserve"> </v>
      </c>
      <c r="AV405" s="14" t="str">
        <f>IF(AND(B405="110H", OR(AND(E405='club records'!$J$9, F405&lt;='club records'!$K$9), AND(E405='club records'!$J$10, F405&lt;='club records'!$K$10))), "CR", " ")</f>
        <v xml:space="preserve"> </v>
      </c>
      <c r="AW405" s="14" t="str">
        <f>IF(AND(B405="400H", OR(AND(E405='club records'!$J$11, F405&lt;='club records'!$K$11), AND(E405='club records'!$J$12, F405&lt;='club records'!$K$12), AND(E405='club records'!$J$13, F405&lt;='club records'!$K$13), AND(E405='club records'!$J$14, F405&lt;='club records'!$K$14))), "CR", " ")</f>
        <v xml:space="preserve"> </v>
      </c>
      <c r="AX405" s="14" t="str">
        <f>IF(AND(B405="1500SC", AND(E405='club records'!$J$15, F405&lt;='club records'!$K$15)), "CR", " ")</f>
        <v xml:space="preserve"> </v>
      </c>
      <c r="AY405" s="14" t="str">
        <f>IF(AND(B405="2000SC", OR(AND(E405='club records'!$J$17, F405&lt;='club records'!$K$17), AND(E405='club records'!$J$18, F405&lt;='club records'!$K$18))), "CR", " ")</f>
        <v xml:space="preserve"> </v>
      </c>
      <c r="AZ405" s="14" t="str">
        <f>IF(AND(B405="3000SC", OR(AND(E405='club records'!$J$20, F405&lt;='club records'!$K$20), AND(E405='club records'!$J$21, F405&lt;='club records'!$K$21))), "CR", " ")</f>
        <v xml:space="preserve"> </v>
      </c>
      <c r="BA405" s="15" t="str">
        <f>IF(AND(B405="4x100", OR(AND(E405='club records'!$N$1, F405&lt;='club records'!$O$1), AND(E405='club records'!$N$2, F405&lt;='club records'!$O$2), AND(E405='club records'!$N$3, F405&lt;='club records'!$O$3), AND(E405='club records'!$N$4, F405&lt;='club records'!$O$4), AND(E405='club records'!$N$5, F405&lt;='club records'!$O$5))), "CR", " ")</f>
        <v xml:space="preserve"> </v>
      </c>
      <c r="BB405" s="15" t="str">
        <f>IF(AND(B405="4x200", OR(AND(E405='club records'!$N$6, F405&lt;='club records'!$O$6), AND(E405='club records'!$N$7, F405&lt;='club records'!$O$7), AND(E405='club records'!$N$8, F405&lt;='club records'!$O$8), AND(E405='club records'!$N$9, F405&lt;='club records'!$O$9), AND(E405='club records'!$N$10, F405&lt;='club records'!$O$10))), "CR", " ")</f>
        <v xml:space="preserve"> </v>
      </c>
      <c r="BC405" s="15" t="str">
        <f>IF(AND(B405="4x300", AND(E405='club records'!$N$11, F405&lt;='club records'!$O$11)), "CR", " ")</f>
        <v xml:space="preserve"> </v>
      </c>
      <c r="BD405" s="15" t="str">
        <f>IF(AND(B405="4x400", OR(AND(E405='club records'!$N$12, F405&lt;='club records'!$O$12), AND(E405='club records'!$N$13, F405&lt;='club records'!$O$13), AND(E405='club records'!$N$14, F405&lt;='club records'!$O$14), AND(E405='club records'!$N$15, F405&lt;='club records'!$O$15))), "CR", " ")</f>
        <v xml:space="preserve"> </v>
      </c>
      <c r="BE405" s="15" t="str">
        <f>IF(AND(B405="3x800", OR(AND(E405='club records'!$N$16, F405&lt;='club records'!$O$16), AND(E405='club records'!$N$17, F405&lt;='club records'!$O$17), AND(E405='club records'!$N$18, F405&lt;='club records'!$O$18))), "CR", " ")</f>
        <v xml:space="preserve"> </v>
      </c>
      <c r="BF405" s="15" t="str">
        <f>IF(AND(B405="pentathlon", OR(AND(E405='club records'!$N$21, F405&gt;='club records'!$O$21), AND(E405='club records'!$N$22, F405&gt;='club records'!$O$22),AND(E405='club records'!$N$23, F405&gt;='club records'!$O$23),AND(E405='club records'!$N$24, F405&gt;='club records'!$O$24))), "CR", " ")</f>
        <v xml:space="preserve"> </v>
      </c>
      <c r="BG405" s="15" t="str">
        <f>IF(AND(B405="heptathlon", OR(AND(E405='club records'!$N$26, F405&gt;='club records'!$O$26), AND(E405='club records'!$N$27, F405&gt;='club records'!$O$27))), "CR", " ")</f>
        <v xml:space="preserve"> </v>
      </c>
      <c r="BH405" s="15" t="str">
        <f>IF(AND(B405="decathlon", OR(AND(E405='club records'!$N$29, F405&gt;='club records'!$O$29), AND(E405='club records'!$N$30, F405&gt;='club records'!$O$30),AND(E405='club records'!$N$31, F405&gt;='club records'!$O$31))), "CR", " ")</f>
        <v xml:space="preserve"> </v>
      </c>
    </row>
    <row r="406" spans="1:60" ht="14.5" x14ac:dyDescent="0.35">
      <c r="A406" s="1" t="s">
        <v>519</v>
      </c>
      <c r="B406" s="2">
        <v>400</v>
      </c>
      <c r="C406" s="1" t="s">
        <v>139</v>
      </c>
      <c r="D406" s="1" t="s">
        <v>16</v>
      </c>
      <c r="E406" s="19" t="s">
        <v>98</v>
      </c>
      <c r="F406" s="20">
        <v>59.89</v>
      </c>
      <c r="G406" s="27">
        <v>43659</v>
      </c>
      <c r="H406" s="1" t="s">
        <v>313</v>
      </c>
      <c r="I406" s="1" t="s">
        <v>480</v>
      </c>
      <c r="J406" s="15" t="str">
        <f t="shared" si="37"/>
        <v/>
      </c>
      <c r="K406" s="15" t="str">
        <f>IF(AND(B406=100, OR(AND(E406='club records'!$B$6, F406&lt;='club records'!$C$6), AND(E406='club records'!$B$7, F406&lt;='club records'!$C$7), AND(E406='club records'!$B$8, F406&lt;='club records'!$C$8), AND(E406='club records'!$B$9, F406&lt;='club records'!$C$9), AND(E406='club records'!$B$10, F406&lt;='club records'!$C$10))), "CR", " ")</f>
        <v xml:space="preserve"> </v>
      </c>
      <c r="L406" s="15" t="str">
        <f>IF(AND(B406=200, OR(AND(E406='club records'!$B$11, F406&lt;='club records'!$C$11), AND(E406='club records'!$B$12, F406&lt;='club records'!$C$12), AND(E406='club records'!$B$13, F406&lt;='club records'!$C$13), AND(E406='club records'!$B$14, F406&lt;='club records'!$C$14), AND(E406='club records'!$B$15, F406&lt;='club records'!$C$15))), "CR", " ")</f>
        <v xml:space="preserve"> </v>
      </c>
      <c r="M406" s="15" t="str">
        <f>IF(AND(B406=300, OR(AND(E406='club records'!$B$16, F406&lt;='club records'!$C$16), AND(E406='club records'!$B$17, F406&lt;='club records'!$C$17))), "CR", " ")</f>
        <v xml:space="preserve"> </v>
      </c>
      <c r="N406" s="15" t="str">
        <f>IF(AND(B406=400, OR(AND(E406='club records'!$B$18, F406&lt;='club records'!$C$18), AND(E406='club records'!$B$19, F406&lt;='club records'!$C$19), AND(E406='club records'!$B$20, F406&lt;='club records'!$C$20), AND(E406='club records'!$B$21, F406&lt;='club records'!$C$21))), "CR", " ")</f>
        <v xml:space="preserve"> </v>
      </c>
      <c r="O406" s="15" t="str">
        <f>IF(AND(B406=800, OR(AND(E406='club records'!$B$22, F406&lt;='club records'!$C$22), AND(E406='club records'!$B$23, F406&lt;='club records'!$C$23), AND(E406='club records'!$B$24, F406&lt;='club records'!$C$24), AND(E406='club records'!$B$25, F406&lt;='club records'!$C$25), AND(E406='club records'!$B$26, F406&lt;='club records'!$C$26))), "CR", " ")</f>
        <v xml:space="preserve"> </v>
      </c>
      <c r="P406" s="15" t="str">
        <f>IF(AND(B406=1000, OR(AND(E406='club records'!$B$27, F406&lt;='club records'!$C$27), AND(E406='club records'!$B$28, F406&lt;='club records'!$C$28))), "CR", " ")</f>
        <v xml:space="preserve"> </v>
      </c>
      <c r="Q406" s="15" t="str">
        <f>IF(AND(B406=1500, OR(AND(E406='club records'!$B$29, F406&lt;='club records'!$C$29), AND(E406='club records'!$B$30, F406&lt;='club records'!$C$30), AND(E406='club records'!$B$31, F406&lt;='club records'!$C$31), AND(E406='club records'!$B$32, F406&lt;='club records'!$C$32), AND(E406='club records'!$B$33, F406&lt;='club records'!$C$33))), "CR", " ")</f>
        <v xml:space="preserve"> </v>
      </c>
      <c r="R406" s="15" t="str">
        <f>IF(AND(B406="1600 (Mile)",OR(AND(E406='club records'!$B$34,F406&lt;='club records'!$C$34),AND(E406='club records'!$B$35,F406&lt;='club records'!$C$35),AND(E406='club records'!$B$36,F406&lt;='club records'!$C$36),AND(E406='club records'!$B$37,F406&lt;='club records'!$C$37))),"CR"," ")</f>
        <v xml:space="preserve"> </v>
      </c>
      <c r="S406" s="15" t="str">
        <f>IF(AND(B406=3000, OR(AND(E406='club records'!$B$38, F406&lt;='club records'!$C$38), AND(E406='club records'!$B$39, F406&lt;='club records'!$C$39), AND(E406='club records'!$B$40, F406&lt;='club records'!$C$40), AND(E406='club records'!$B$41, F406&lt;='club records'!$C$41))), "CR", " ")</f>
        <v xml:space="preserve"> </v>
      </c>
      <c r="T406" s="15" t="str">
        <f>IF(AND(B406=5000, OR(AND(E406='club records'!$B$42, F406&lt;='club records'!$C$42), AND(E406='club records'!$B$43, F406&lt;='club records'!$C$43))), "CR", " ")</f>
        <v xml:space="preserve"> </v>
      </c>
      <c r="U406" s="14" t="str">
        <f>IF(AND(B406=10000, OR(AND(E406='club records'!$B$44, F406&lt;='club records'!$C$44), AND(E406='club records'!$B$45, F406&lt;='club records'!$C$45))), "CR", " ")</f>
        <v xml:space="preserve"> </v>
      </c>
      <c r="V406" s="14" t="str">
        <f>IF(AND(B406="high jump", OR(AND(E406='club records'!$F$1, F406&gt;='club records'!$G$1), AND(E406='club records'!$F$2, F406&gt;='club records'!$G$2), AND(E406='club records'!$F$3, F406&gt;='club records'!$G$3), AND(E406='club records'!$F$4, F406&gt;='club records'!$G$4), AND(E406='club records'!$F$5, F406&gt;='club records'!$G$5))), "CR", " ")</f>
        <v xml:space="preserve"> </v>
      </c>
      <c r="W406" s="14" t="str">
        <f>IF(AND(B406="long jump", OR(AND(E406='club records'!$F$6, F406&gt;='club records'!$G$6), AND(E406='club records'!$F$7, F406&gt;='club records'!$G$7), AND(E406='club records'!$F$8, F406&gt;='club records'!$G$8), AND(E406='club records'!$F$9, F406&gt;='club records'!$G$9), AND(E406='club records'!$F$10, F406&gt;='club records'!$G$10))), "CR", " ")</f>
        <v xml:space="preserve"> </v>
      </c>
      <c r="X406" s="14" t="str">
        <f>IF(AND(B406="triple jump", OR(AND(E406='club records'!$F$11, F406&gt;='club records'!$G$11), AND(E406='club records'!$F$12, F406&gt;='club records'!$G$12), AND(E406='club records'!$F$13, F406&gt;='club records'!$G$13), AND(E406='club records'!$F$14, F406&gt;='club records'!$G$14), AND(E406='club records'!$F$15, F406&gt;='club records'!$G$15))), "CR", " ")</f>
        <v xml:space="preserve"> </v>
      </c>
      <c r="Y406" s="14" t="str">
        <f>IF(AND(B406="pole vault", OR(AND(E406='club records'!$F$16, F406&gt;='club records'!$G$16), AND(E406='club records'!$F$17, F406&gt;='club records'!$G$17), AND(E406='club records'!$F$18, F406&gt;='club records'!$G$18), AND(E406='club records'!$F$19, F406&gt;='club records'!$G$19), AND(E406='club records'!$F$20, F406&gt;='club records'!$G$20))), "CR", " ")</f>
        <v xml:space="preserve"> </v>
      </c>
      <c r="Z406" s="14" t="str">
        <f>IF(AND(B406="discus 1", E406='club records'!$F$21, F406&gt;='club records'!$G$21), "CR", " ")</f>
        <v xml:space="preserve"> </v>
      </c>
      <c r="AA406" s="14" t="str">
        <f>IF(AND(B406="discus 1.25", E406='club records'!$F$22, F406&gt;='club records'!$G$22), "CR", " ")</f>
        <v xml:space="preserve"> </v>
      </c>
      <c r="AB406" s="14" t="str">
        <f>IF(AND(B406="discus 1.5", E406='club records'!$F$23, F406&gt;='club records'!$G$23), "CR", " ")</f>
        <v xml:space="preserve"> </v>
      </c>
      <c r="AC406" s="14" t="str">
        <f>IF(AND(B406="discus 1.75", E406='club records'!$F$24, F406&gt;='club records'!$G$24), "CR", " ")</f>
        <v xml:space="preserve"> </v>
      </c>
      <c r="AD406" s="14" t="str">
        <f>IF(AND(B406="discus 2", E406='club records'!$F$25, F406&gt;='club records'!$G$25), "CR", " ")</f>
        <v xml:space="preserve"> </v>
      </c>
      <c r="AE406" s="14" t="str">
        <f>IF(AND(B406="hammer 4", E406='club records'!$F$27, F406&gt;='club records'!$G$27), "CR", " ")</f>
        <v xml:space="preserve"> </v>
      </c>
      <c r="AF406" s="14" t="str">
        <f>IF(AND(B406="hammer 5", E406='club records'!$F$28, F406&gt;='club records'!$G$28), "CR", " ")</f>
        <v xml:space="preserve"> </v>
      </c>
      <c r="AG406" s="14" t="str">
        <f>IF(AND(B406="hammer 6", E406='club records'!$F$29, F406&gt;='club records'!$G$29), "CR", " ")</f>
        <v xml:space="preserve"> </v>
      </c>
      <c r="AH406" s="14" t="str">
        <f>IF(AND(B406="hammer 7.26", E406='club records'!$F$30, F406&gt;='club records'!$G$30), "CR", " ")</f>
        <v xml:space="preserve"> </v>
      </c>
      <c r="AI406" s="14" t="str">
        <f>IF(AND(B406="javelin 400", E406='club records'!$F$31, F406&gt;='club records'!$G$31), "CR", " ")</f>
        <v xml:space="preserve"> </v>
      </c>
      <c r="AJ406" s="14" t="str">
        <f>IF(AND(B406="javelin 600", E406='club records'!$F$32, F406&gt;='club records'!$G$32), "CR", " ")</f>
        <v xml:space="preserve"> </v>
      </c>
      <c r="AK406" s="14" t="str">
        <f>IF(AND(B406="javelin 700", E406='club records'!$F$33, F406&gt;='club records'!$G$33), "CR", " ")</f>
        <v xml:space="preserve"> </v>
      </c>
      <c r="AL406" s="14" t="str">
        <f>IF(AND(B406="javelin 800", OR(AND(E406='club records'!$F$34, F406&gt;='club records'!$G$34), AND(E406='club records'!$F$35, F406&gt;='club records'!$G$35))), "CR", " ")</f>
        <v xml:space="preserve"> </v>
      </c>
      <c r="AM406" s="14" t="str">
        <f>IF(AND(B406="shot 3", E406='club records'!$F$36, F406&gt;='club records'!$G$36), "CR", " ")</f>
        <v xml:space="preserve"> </v>
      </c>
      <c r="AN406" s="14" t="str">
        <f>IF(AND(B406="shot 4", E406='club records'!$F$37, F406&gt;='club records'!$G$37), "CR", " ")</f>
        <v xml:space="preserve"> </v>
      </c>
      <c r="AO406" s="14" t="str">
        <f>IF(AND(B406="shot 5", E406='club records'!$F$38, F406&gt;='club records'!$G$38), "CR", " ")</f>
        <v xml:space="preserve"> </v>
      </c>
      <c r="AP406" s="14" t="str">
        <f>IF(AND(B406="shot 6", E406='club records'!$F$39, F406&gt;='club records'!$G$39), "CR", " ")</f>
        <v xml:space="preserve"> </v>
      </c>
      <c r="AQ406" s="14" t="str">
        <f>IF(AND(B406="shot 7.26", E406='club records'!$F$40, F406&gt;='club records'!$G$40), "CR", " ")</f>
        <v xml:space="preserve"> </v>
      </c>
      <c r="AR406" s="14" t="str">
        <f>IF(AND(B406="60H",OR(AND(E406='club records'!$J$1,F406&lt;='club records'!$K$1),AND(E406='club records'!$J$2,F406&lt;='club records'!$K$2),AND(E406='club records'!$J$3,F406&lt;='club records'!$K$3),AND(E406='club records'!$J$4,F406&lt;='club records'!$K$4),AND(E406='club records'!$J$5,F406&lt;='club records'!$K$5))),"CR"," ")</f>
        <v xml:space="preserve"> </v>
      </c>
      <c r="AS406" s="14" t="str">
        <f>IF(AND(B406="75H", AND(E406='club records'!$J$6, F406&lt;='club records'!$K$6)), "CR", " ")</f>
        <v xml:space="preserve"> </v>
      </c>
      <c r="AT406" s="14" t="str">
        <f>IF(AND(B406="80H", AND(E406='club records'!$J$7, F406&lt;='club records'!$K$7)), "CR", " ")</f>
        <v xml:space="preserve"> </v>
      </c>
      <c r="AU406" s="14" t="str">
        <f>IF(AND(B406="100H", AND(E406='club records'!$J$8, F406&lt;='club records'!$K$8)), "CR", " ")</f>
        <v xml:space="preserve"> </v>
      </c>
      <c r="AV406" s="14" t="str">
        <f>IF(AND(B406="110H", OR(AND(E406='club records'!$J$9, F406&lt;='club records'!$K$9), AND(E406='club records'!$J$10, F406&lt;='club records'!$K$10))), "CR", " ")</f>
        <v xml:space="preserve"> </v>
      </c>
      <c r="AW406" s="14" t="str">
        <f>IF(AND(B406="400H", OR(AND(E406='club records'!$J$11, F406&lt;='club records'!$K$11), AND(E406='club records'!$J$12, F406&lt;='club records'!$K$12), AND(E406='club records'!$J$13, F406&lt;='club records'!$K$13), AND(E406='club records'!$J$14, F406&lt;='club records'!$K$14))), "CR", " ")</f>
        <v xml:space="preserve"> </v>
      </c>
      <c r="AX406" s="14" t="str">
        <f>IF(AND(B406="1500SC", AND(E406='club records'!$J$15, F406&lt;='club records'!$K$15)), "CR", " ")</f>
        <v xml:space="preserve"> </v>
      </c>
      <c r="AY406" s="14" t="str">
        <f>IF(AND(B406="2000SC", OR(AND(E406='club records'!$J$17, F406&lt;='club records'!$K$17), AND(E406='club records'!$J$18, F406&lt;='club records'!$K$18))), "CR", " ")</f>
        <v xml:space="preserve"> </v>
      </c>
      <c r="AZ406" s="14" t="str">
        <f>IF(AND(B406="3000SC", OR(AND(E406='club records'!$J$20, F406&lt;='club records'!$K$20), AND(E406='club records'!$J$21, F406&lt;='club records'!$K$21))), "CR", " ")</f>
        <v xml:space="preserve"> </v>
      </c>
      <c r="BA406" s="15" t="str">
        <f>IF(AND(B406="4x100", OR(AND(E406='club records'!$N$1, F406&lt;='club records'!$O$1), AND(E406='club records'!$N$2, F406&lt;='club records'!$O$2), AND(E406='club records'!$N$3, F406&lt;='club records'!$O$3), AND(E406='club records'!$N$4, F406&lt;='club records'!$O$4), AND(E406='club records'!$N$5, F406&lt;='club records'!$O$5))), "CR", " ")</f>
        <v xml:space="preserve"> </v>
      </c>
      <c r="BB406" s="15" t="str">
        <f>IF(AND(B406="4x200", OR(AND(E406='club records'!$N$6, F406&lt;='club records'!$O$6), AND(E406='club records'!$N$7, F406&lt;='club records'!$O$7), AND(E406='club records'!$N$8, F406&lt;='club records'!$O$8), AND(E406='club records'!$N$9, F406&lt;='club records'!$O$9), AND(E406='club records'!$N$10, F406&lt;='club records'!$O$10))), "CR", " ")</f>
        <v xml:space="preserve"> </v>
      </c>
      <c r="BC406" s="15" t="str">
        <f>IF(AND(B406="4x300", AND(E406='club records'!$N$11, F406&lt;='club records'!$O$11)), "CR", " ")</f>
        <v xml:space="preserve"> </v>
      </c>
      <c r="BD406" s="15" t="str">
        <f>IF(AND(B406="4x400", OR(AND(E406='club records'!$N$12, F406&lt;='club records'!$O$12), AND(E406='club records'!$N$13, F406&lt;='club records'!$O$13), AND(E406='club records'!$N$14, F406&lt;='club records'!$O$14), AND(E406='club records'!$N$15, F406&lt;='club records'!$O$15))), "CR", " ")</f>
        <v xml:space="preserve"> </v>
      </c>
      <c r="BE406" s="15" t="str">
        <f>IF(AND(B406="3x800", OR(AND(E406='club records'!$N$16, F406&lt;='club records'!$O$16), AND(E406='club records'!$N$17, F406&lt;='club records'!$O$17), AND(E406='club records'!$N$18, F406&lt;='club records'!$O$18))), "CR", " ")</f>
        <v xml:space="preserve"> </v>
      </c>
      <c r="BF406" s="15" t="str">
        <f>IF(AND(B406="pentathlon", OR(AND(E406='club records'!$N$21, F406&gt;='club records'!$O$21), AND(E406='club records'!$N$22, F406&gt;='club records'!$O$22),AND(E406='club records'!$N$23, F406&gt;='club records'!$O$23),AND(E406='club records'!$N$24, F406&gt;='club records'!$O$24))), "CR", " ")</f>
        <v xml:space="preserve"> </v>
      </c>
      <c r="BG406" s="15" t="str">
        <f>IF(AND(B406="heptathlon", OR(AND(E406='club records'!$N$26, F406&gt;='club records'!$O$26), AND(E406='club records'!$N$27, F406&gt;='club records'!$O$27))), "CR", " ")</f>
        <v xml:space="preserve"> </v>
      </c>
      <c r="BH406" s="15" t="str">
        <f>IF(AND(B406="decathlon", OR(AND(E406='club records'!$N$29, F406&gt;='club records'!$O$29), AND(E406='club records'!$N$30, F406&gt;='club records'!$O$30),AND(E406='club records'!$N$31, F406&gt;='club records'!$O$31))), "CR", " ")</f>
        <v xml:space="preserve"> </v>
      </c>
    </row>
    <row r="407" spans="1:60" ht="14.5" x14ac:dyDescent="0.35">
      <c r="A407" s="1" t="s">
        <v>519</v>
      </c>
      <c r="B407" s="2">
        <v>400</v>
      </c>
      <c r="C407" s="1" t="s">
        <v>130</v>
      </c>
      <c r="D407" s="1" t="s">
        <v>131</v>
      </c>
      <c r="E407" s="19" t="s">
        <v>23</v>
      </c>
      <c r="F407" s="21">
        <v>60.27</v>
      </c>
      <c r="G407" s="26">
        <v>43659</v>
      </c>
      <c r="H407" s="1" t="s">
        <v>313</v>
      </c>
      <c r="I407" s="1" t="s">
        <v>480</v>
      </c>
      <c r="J407" s="15" t="str">
        <f t="shared" si="37"/>
        <v/>
      </c>
      <c r="K407" s="15" t="str">
        <f>IF(AND(B407=100, OR(AND(E407='club records'!$B$6, F407&lt;='club records'!$C$6), AND(E407='club records'!$B$7, F407&lt;='club records'!$C$7), AND(E407='club records'!$B$8, F407&lt;='club records'!$C$8), AND(E407='club records'!$B$9, F407&lt;='club records'!$C$9), AND(E407='club records'!$B$10, F407&lt;='club records'!$C$10))), "CR", " ")</f>
        <v xml:space="preserve"> </v>
      </c>
      <c r="L407" s="15" t="str">
        <f>IF(AND(B407=200, OR(AND(E407='club records'!$B$11, F407&lt;='club records'!$C$11), AND(E407='club records'!$B$12, F407&lt;='club records'!$C$12), AND(E407='club records'!$B$13, F407&lt;='club records'!$C$13), AND(E407='club records'!$B$14, F407&lt;='club records'!$C$14), AND(E407='club records'!$B$15, F407&lt;='club records'!$C$15))), "CR", " ")</f>
        <v xml:space="preserve"> </v>
      </c>
      <c r="M407" s="15" t="str">
        <f>IF(AND(B407=300, OR(AND(E407='club records'!$B$16, F407&lt;='club records'!$C$16), AND(E407='club records'!$B$17, F407&lt;='club records'!$C$17))), "CR", " ")</f>
        <v xml:space="preserve"> </v>
      </c>
      <c r="N407" s="15" t="str">
        <f>IF(AND(B407=400, OR(AND(E407='club records'!$B$18, F407&lt;='club records'!$C$18), AND(E407='club records'!$B$19, F407&lt;='club records'!$C$19), AND(E407='club records'!$B$20, F407&lt;='club records'!$C$20), AND(E407='club records'!$B$21, F407&lt;='club records'!$C$21))), "CR", " ")</f>
        <v xml:space="preserve"> </v>
      </c>
      <c r="O407" s="15" t="str">
        <f>IF(AND(B407=800, OR(AND(E407='club records'!$B$22, F407&lt;='club records'!$C$22), AND(E407='club records'!$B$23, F407&lt;='club records'!$C$23), AND(E407='club records'!$B$24, F407&lt;='club records'!$C$24), AND(E407='club records'!$B$25, F407&lt;='club records'!$C$25), AND(E407='club records'!$B$26, F407&lt;='club records'!$C$26))), "CR", " ")</f>
        <v xml:space="preserve"> </v>
      </c>
      <c r="P407" s="15" t="str">
        <f>IF(AND(B407=1000, OR(AND(E407='club records'!$B$27, F407&lt;='club records'!$C$27), AND(E407='club records'!$B$28, F407&lt;='club records'!$C$28))), "CR", " ")</f>
        <v xml:space="preserve"> </v>
      </c>
      <c r="Q407" s="15" t="str">
        <f>IF(AND(B407=1500, OR(AND(E407='club records'!$B$29, F407&lt;='club records'!$C$29), AND(E407='club records'!$B$30, F407&lt;='club records'!$C$30), AND(E407='club records'!$B$31, F407&lt;='club records'!$C$31), AND(E407='club records'!$B$32, F407&lt;='club records'!$C$32), AND(E407='club records'!$B$33, F407&lt;='club records'!$C$33))), "CR", " ")</f>
        <v xml:space="preserve"> </v>
      </c>
      <c r="R407" s="15" t="str">
        <f>IF(AND(B407="1600 (Mile)",OR(AND(E407='club records'!$B$34,F407&lt;='club records'!$C$34),AND(E407='club records'!$B$35,F407&lt;='club records'!$C$35),AND(E407='club records'!$B$36,F407&lt;='club records'!$C$36),AND(E407='club records'!$B$37,F407&lt;='club records'!$C$37))),"CR"," ")</f>
        <v xml:space="preserve"> </v>
      </c>
      <c r="S407" s="15" t="str">
        <f>IF(AND(B407=3000, OR(AND(E407='club records'!$B$38, F407&lt;='club records'!$C$38), AND(E407='club records'!$B$39, F407&lt;='club records'!$C$39), AND(E407='club records'!$B$40, F407&lt;='club records'!$C$40), AND(E407='club records'!$B$41, F407&lt;='club records'!$C$41))), "CR", " ")</f>
        <v xml:space="preserve"> </v>
      </c>
      <c r="T407" s="15" t="str">
        <f>IF(AND(B407=5000, OR(AND(E407='club records'!$B$42, F407&lt;='club records'!$C$42), AND(E407='club records'!$B$43, F407&lt;='club records'!$C$43))), "CR", " ")</f>
        <v xml:space="preserve"> </v>
      </c>
      <c r="U407" s="14" t="str">
        <f>IF(AND(B407=10000, OR(AND(E407='club records'!$B$44, F407&lt;='club records'!$C$44), AND(E407='club records'!$B$45, F407&lt;='club records'!$C$45))), "CR", " ")</f>
        <v xml:space="preserve"> </v>
      </c>
      <c r="V407" s="14" t="str">
        <f>IF(AND(B407="high jump", OR(AND(E407='club records'!$F$1, F407&gt;='club records'!$G$1), AND(E407='club records'!$F$2, F407&gt;='club records'!$G$2), AND(E407='club records'!$F$3, F407&gt;='club records'!$G$3), AND(E407='club records'!$F$4, F407&gt;='club records'!$G$4), AND(E407='club records'!$F$5, F407&gt;='club records'!$G$5))), "CR", " ")</f>
        <v xml:space="preserve"> </v>
      </c>
      <c r="W407" s="14" t="str">
        <f>IF(AND(B407="long jump", OR(AND(E407='club records'!$F$6, F407&gt;='club records'!$G$6), AND(E407='club records'!$F$7, F407&gt;='club records'!$G$7), AND(E407='club records'!$F$8, F407&gt;='club records'!$G$8), AND(E407='club records'!$F$9, F407&gt;='club records'!$G$9), AND(E407='club records'!$F$10, F407&gt;='club records'!$G$10))), "CR", " ")</f>
        <v xml:space="preserve"> </v>
      </c>
      <c r="X407" s="14" t="str">
        <f>IF(AND(B407="triple jump", OR(AND(E407='club records'!$F$11, F407&gt;='club records'!$G$11), AND(E407='club records'!$F$12, F407&gt;='club records'!$G$12), AND(E407='club records'!$F$13, F407&gt;='club records'!$G$13), AND(E407='club records'!$F$14, F407&gt;='club records'!$G$14), AND(E407='club records'!$F$15, F407&gt;='club records'!$G$15))), "CR", " ")</f>
        <v xml:space="preserve"> </v>
      </c>
      <c r="Y407" s="14" t="str">
        <f>IF(AND(B407="pole vault", OR(AND(E407='club records'!$F$16, F407&gt;='club records'!$G$16), AND(E407='club records'!$F$17, F407&gt;='club records'!$G$17), AND(E407='club records'!$F$18, F407&gt;='club records'!$G$18), AND(E407='club records'!$F$19, F407&gt;='club records'!$G$19), AND(E407='club records'!$F$20, F407&gt;='club records'!$G$20))), "CR", " ")</f>
        <v xml:space="preserve"> </v>
      </c>
      <c r="Z407" s="14" t="str">
        <f>IF(AND(B407="discus 1", E407='club records'!$F$21, F407&gt;='club records'!$G$21), "CR", " ")</f>
        <v xml:space="preserve"> </v>
      </c>
      <c r="AA407" s="14" t="str">
        <f>IF(AND(B407="discus 1.25", E407='club records'!$F$22, F407&gt;='club records'!$G$22), "CR", " ")</f>
        <v xml:space="preserve"> </v>
      </c>
      <c r="AB407" s="14" t="str">
        <f>IF(AND(B407="discus 1.5", E407='club records'!$F$23, F407&gt;='club records'!$G$23), "CR", " ")</f>
        <v xml:space="preserve"> </v>
      </c>
      <c r="AC407" s="14" t="str">
        <f>IF(AND(B407="discus 1.75", E407='club records'!$F$24, F407&gt;='club records'!$G$24), "CR", " ")</f>
        <v xml:space="preserve"> </v>
      </c>
      <c r="AD407" s="14" t="str">
        <f>IF(AND(B407="discus 2", E407='club records'!$F$25, F407&gt;='club records'!$G$25), "CR", " ")</f>
        <v xml:space="preserve"> </v>
      </c>
      <c r="AE407" s="14" t="str">
        <f>IF(AND(B407="hammer 4", E407='club records'!$F$27, F407&gt;='club records'!$G$27), "CR", " ")</f>
        <v xml:space="preserve"> </v>
      </c>
      <c r="AF407" s="14" t="str">
        <f>IF(AND(B407="hammer 5", E407='club records'!$F$28, F407&gt;='club records'!$G$28), "CR", " ")</f>
        <v xml:space="preserve"> </v>
      </c>
      <c r="AG407" s="14" t="str">
        <f>IF(AND(B407="hammer 6", E407='club records'!$F$29, F407&gt;='club records'!$G$29), "CR", " ")</f>
        <v xml:space="preserve"> </v>
      </c>
      <c r="AH407" s="14" t="str">
        <f>IF(AND(B407="hammer 7.26", E407='club records'!$F$30, F407&gt;='club records'!$G$30), "CR", " ")</f>
        <v xml:space="preserve"> </v>
      </c>
      <c r="AI407" s="14" t="str">
        <f>IF(AND(B407="javelin 400", E407='club records'!$F$31, F407&gt;='club records'!$G$31), "CR", " ")</f>
        <v xml:space="preserve"> </v>
      </c>
      <c r="AJ407" s="14" t="str">
        <f>IF(AND(B407="javelin 600", E407='club records'!$F$32, F407&gt;='club records'!$G$32), "CR", " ")</f>
        <v xml:space="preserve"> </v>
      </c>
      <c r="AK407" s="14" t="str">
        <f>IF(AND(B407="javelin 700", E407='club records'!$F$33, F407&gt;='club records'!$G$33), "CR", " ")</f>
        <v xml:space="preserve"> </v>
      </c>
      <c r="AL407" s="14" t="str">
        <f>IF(AND(B407="javelin 800", OR(AND(E407='club records'!$F$34, F407&gt;='club records'!$G$34), AND(E407='club records'!$F$35, F407&gt;='club records'!$G$35))), "CR", " ")</f>
        <v xml:space="preserve"> </v>
      </c>
      <c r="AM407" s="14" t="str">
        <f>IF(AND(B407="shot 3", E407='club records'!$F$36, F407&gt;='club records'!$G$36), "CR", " ")</f>
        <v xml:space="preserve"> </v>
      </c>
      <c r="AN407" s="14" t="str">
        <f>IF(AND(B407="shot 4", E407='club records'!$F$37, F407&gt;='club records'!$G$37), "CR", " ")</f>
        <v xml:space="preserve"> </v>
      </c>
      <c r="AO407" s="14" t="str">
        <f>IF(AND(B407="shot 5", E407='club records'!$F$38, F407&gt;='club records'!$G$38), "CR", " ")</f>
        <v xml:space="preserve"> </v>
      </c>
      <c r="AP407" s="14" t="str">
        <f>IF(AND(B407="shot 6", E407='club records'!$F$39, F407&gt;='club records'!$G$39), "CR", " ")</f>
        <v xml:space="preserve"> </v>
      </c>
      <c r="AQ407" s="14" t="str">
        <f>IF(AND(B407="shot 7.26", E407='club records'!$F$40, F407&gt;='club records'!$G$40), "CR", " ")</f>
        <v xml:space="preserve"> </v>
      </c>
      <c r="AR407" s="14" t="str">
        <f>IF(AND(B407="60H",OR(AND(E407='club records'!$J$1,F407&lt;='club records'!$K$1),AND(E407='club records'!$J$2,F407&lt;='club records'!$K$2),AND(E407='club records'!$J$3,F407&lt;='club records'!$K$3),AND(E407='club records'!$J$4,F407&lt;='club records'!$K$4),AND(E407='club records'!$J$5,F407&lt;='club records'!$K$5))),"CR"," ")</f>
        <v xml:space="preserve"> </v>
      </c>
      <c r="AS407" s="14" t="str">
        <f>IF(AND(B407="75H", AND(E407='club records'!$J$6, F407&lt;='club records'!$K$6)), "CR", " ")</f>
        <v xml:space="preserve"> </v>
      </c>
      <c r="AT407" s="14" t="str">
        <f>IF(AND(B407="80H", AND(E407='club records'!$J$7, F407&lt;='club records'!$K$7)), "CR", " ")</f>
        <v xml:space="preserve"> </v>
      </c>
      <c r="AU407" s="14" t="str">
        <f>IF(AND(B407="100H", AND(E407='club records'!$J$8, F407&lt;='club records'!$K$8)), "CR", " ")</f>
        <v xml:space="preserve"> </v>
      </c>
      <c r="AV407" s="14" t="str">
        <f>IF(AND(B407="110H", OR(AND(E407='club records'!$J$9, F407&lt;='club records'!$K$9), AND(E407='club records'!$J$10, F407&lt;='club records'!$K$10))), "CR", " ")</f>
        <v xml:space="preserve"> </v>
      </c>
      <c r="AW407" s="14" t="str">
        <f>IF(AND(B407="400H", OR(AND(E407='club records'!$J$11, F407&lt;='club records'!$K$11), AND(E407='club records'!$J$12, F407&lt;='club records'!$K$12), AND(E407='club records'!$J$13, F407&lt;='club records'!$K$13), AND(E407='club records'!$J$14, F407&lt;='club records'!$K$14))), "CR", " ")</f>
        <v xml:space="preserve"> </v>
      </c>
      <c r="AX407" s="14" t="str">
        <f>IF(AND(B407="1500SC", AND(E407='club records'!$J$15, F407&lt;='club records'!$K$15)), "CR", " ")</f>
        <v xml:space="preserve"> </v>
      </c>
      <c r="AY407" s="14" t="str">
        <f>IF(AND(B407="2000SC", OR(AND(E407='club records'!$J$17, F407&lt;='club records'!$K$17), AND(E407='club records'!$J$18, F407&lt;='club records'!$K$18))), "CR", " ")</f>
        <v xml:space="preserve"> </v>
      </c>
      <c r="AZ407" s="14" t="str">
        <f>IF(AND(B407="3000SC", OR(AND(E407='club records'!$J$20, F407&lt;='club records'!$K$20), AND(E407='club records'!$J$21, F407&lt;='club records'!$K$21))), "CR", " ")</f>
        <v xml:space="preserve"> </v>
      </c>
      <c r="BA407" s="15" t="str">
        <f>IF(AND(B407="4x100", OR(AND(E407='club records'!$N$1, F407&lt;='club records'!$O$1), AND(E407='club records'!$N$2, F407&lt;='club records'!$O$2), AND(E407='club records'!$N$3, F407&lt;='club records'!$O$3), AND(E407='club records'!$N$4, F407&lt;='club records'!$O$4), AND(E407='club records'!$N$5, F407&lt;='club records'!$O$5))), "CR", " ")</f>
        <v xml:space="preserve"> </v>
      </c>
      <c r="BB407" s="15" t="str">
        <f>IF(AND(B407="4x200", OR(AND(E407='club records'!$N$6, F407&lt;='club records'!$O$6), AND(E407='club records'!$N$7, F407&lt;='club records'!$O$7), AND(E407='club records'!$N$8, F407&lt;='club records'!$O$8), AND(E407='club records'!$N$9, F407&lt;='club records'!$O$9), AND(E407='club records'!$N$10, F407&lt;='club records'!$O$10))), "CR", " ")</f>
        <v xml:space="preserve"> </v>
      </c>
      <c r="BC407" s="15" t="str">
        <f>IF(AND(B407="4x300", AND(E407='club records'!$N$11, F407&lt;='club records'!$O$11)), "CR", " ")</f>
        <v xml:space="preserve"> </v>
      </c>
      <c r="BD407" s="15" t="str">
        <f>IF(AND(B407="4x400", OR(AND(E407='club records'!$N$12, F407&lt;='club records'!$O$12), AND(E407='club records'!$N$13, F407&lt;='club records'!$O$13), AND(E407='club records'!$N$14, F407&lt;='club records'!$O$14), AND(E407='club records'!$N$15, F407&lt;='club records'!$O$15))), "CR", " ")</f>
        <v xml:space="preserve"> </v>
      </c>
      <c r="BE407" s="15" t="str">
        <f>IF(AND(B407="3x800", OR(AND(E407='club records'!$N$16, F407&lt;='club records'!$O$16), AND(E407='club records'!$N$17, F407&lt;='club records'!$O$17), AND(E407='club records'!$N$18, F407&lt;='club records'!$O$18))), "CR", " ")</f>
        <v xml:space="preserve"> </v>
      </c>
      <c r="BF407" s="15" t="str">
        <f>IF(AND(B407="pentathlon", OR(AND(E407='club records'!$N$21, F407&gt;='club records'!$O$21), AND(E407='club records'!$N$22, F407&gt;='club records'!$O$22),AND(E407='club records'!$N$23, F407&gt;='club records'!$O$23),AND(E407='club records'!$N$24, F407&gt;='club records'!$O$24))), "CR", " ")</f>
        <v xml:space="preserve"> </v>
      </c>
      <c r="BG407" s="15" t="str">
        <f>IF(AND(B407="heptathlon", OR(AND(E407='club records'!$N$26, F407&gt;='club records'!$O$26), AND(E407='club records'!$N$27, F407&gt;='club records'!$O$27))), "CR", " ")</f>
        <v xml:space="preserve"> </v>
      </c>
      <c r="BH407" s="15" t="str">
        <f>IF(AND(B407="decathlon", OR(AND(E407='club records'!$N$29, F407&gt;='club records'!$O$29), AND(E407='club records'!$N$30, F407&gt;='club records'!$O$30),AND(E407='club records'!$N$31, F407&gt;='club records'!$O$31))), "CR", " ")</f>
        <v xml:space="preserve"> </v>
      </c>
    </row>
    <row r="408" spans="1:60" ht="14.5" x14ac:dyDescent="0.35">
      <c r="A408" s="1" t="s">
        <v>519</v>
      </c>
      <c r="B408" s="2">
        <v>400</v>
      </c>
      <c r="C408" s="1" t="s">
        <v>96</v>
      </c>
      <c r="D408" s="1" t="s">
        <v>97</v>
      </c>
      <c r="E408" s="19" t="s">
        <v>366</v>
      </c>
      <c r="F408" s="21">
        <v>70.89</v>
      </c>
      <c r="G408" s="26">
        <v>43635</v>
      </c>
      <c r="H408" s="1" t="s">
        <v>304</v>
      </c>
      <c r="I408" s="1" t="s">
        <v>305</v>
      </c>
      <c r="J408" s="15" t="str">
        <f t="shared" si="37"/>
        <v/>
      </c>
      <c r="K408" s="15" t="str">
        <f>IF(AND(B408=100, OR(AND(E408='club records'!$B$6, F408&lt;='club records'!$C$6), AND(E408='club records'!$B$7, F408&lt;='club records'!$C$7), AND(E408='club records'!$B$8, F408&lt;='club records'!$C$8), AND(E408='club records'!$B$9, F408&lt;='club records'!$C$9), AND(E408='club records'!$B$10, F408&lt;='club records'!$C$10))), "CR", " ")</f>
        <v xml:space="preserve"> </v>
      </c>
      <c r="L408" s="15" t="str">
        <f>IF(AND(B408=200, OR(AND(E408='club records'!$B$11, F408&lt;='club records'!$C$11), AND(E408='club records'!$B$12, F408&lt;='club records'!$C$12), AND(E408='club records'!$B$13, F408&lt;='club records'!$C$13), AND(E408='club records'!$B$14, F408&lt;='club records'!$C$14), AND(E408='club records'!$B$15, F408&lt;='club records'!$C$15))), "CR", " ")</f>
        <v xml:space="preserve"> </v>
      </c>
      <c r="M408" s="15" t="str">
        <f>IF(AND(B408=300, OR(AND(E408='club records'!$B$16, F408&lt;='club records'!$C$16), AND(E408='club records'!$B$17, F408&lt;='club records'!$C$17))), "CR", " ")</f>
        <v xml:space="preserve"> </v>
      </c>
      <c r="N408" s="15" t="str">
        <f>IF(AND(B408=400, OR(AND(E408='club records'!$B$18, F408&lt;='club records'!$C$18), AND(E408='club records'!$B$19, F408&lt;='club records'!$C$19), AND(E408='club records'!$B$20, F408&lt;='club records'!$C$20), AND(E408='club records'!$B$21, F408&lt;='club records'!$C$21))), "CR", " ")</f>
        <v xml:space="preserve"> </v>
      </c>
      <c r="O408" s="15" t="str">
        <f>IF(AND(B408=800, OR(AND(E408='club records'!$B$22, F408&lt;='club records'!$C$22), AND(E408='club records'!$B$23, F408&lt;='club records'!$C$23), AND(E408='club records'!$B$24, F408&lt;='club records'!$C$24), AND(E408='club records'!$B$25, F408&lt;='club records'!$C$25), AND(E408='club records'!$B$26, F408&lt;='club records'!$C$26))), "CR", " ")</f>
        <v xml:space="preserve"> </v>
      </c>
      <c r="P408" s="15" t="str">
        <f>IF(AND(B408=1000, OR(AND(E408='club records'!$B$27, F408&lt;='club records'!$C$27), AND(E408='club records'!$B$28, F408&lt;='club records'!$C$28))), "CR", " ")</f>
        <v xml:space="preserve"> </v>
      </c>
      <c r="Q408" s="15" t="str">
        <f>IF(AND(B408=1500, OR(AND(E408='club records'!$B$29, F408&lt;='club records'!$C$29), AND(E408='club records'!$B$30, F408&lt;='club records'!$C$30), AND(E408='club records'!$B$31, F408&lt;='club records'!$C$31), AND(E408='club records'!$B$32, F408&lt;='club records'!$C$32), AND(E408='club records'!$B$33, F408&lt;='club records'!$C$33))), "CR", " ")</f>
        <v xml:space="preserve"> </v>
      </c>
      <c r="R408" s="15" t="str">
        <f>IF(AND(B408="1600 (Mile)",OR(AND(E408='club records'!$B$34,F408&lt;='club records'!$C$34),AND(E408='club records'!$B$35,F408&lt;='club records'!$C$35),AND(E408='club records'!$B$36,F408&lt;='club records'!$C$36),AND(E408='club records'!$B$37,F408&lt;='club records'!$C$37))),"CR"," ")</f>
        <v xml:space="preserve"> </v>
      </c>
      <c r="S408" s="15" t="str">
        <f>IF(AND(B408=3000, OR(AND(E408='club records'!$B$38, F408&lt;='club records'!$C$38), AND(E408='club records'!$B$39, F408&lt;='club records'!$C$39), AND(E408='club records'!$B$40, F408&lt;='club records'!$C$40), AND(E408='club records'!$B$41, F408&lt;='club records'!$C$41))), "CR", " ")</f>
        <v xml:space="preserve"> </v>
      </c>
      <c r="T408" s="15" t="str">
        <f>IF(AND(B408=5000, OR(AND(E408='club records'!$B$42, F408&lt;='club records'!$C$42), AND(E408='club records'!$B$43, F408&lt;='club records'!$C$43))), "CR", " ")</f>
        <v xml:space="preserve"> </v>
      </c>
      <c r="U408" s="14" t="str">
        <f>IF(AND(B408=10000, OR(AND(E408='club records'!$B$44, F408&lt;='club records'!$C$44), AND(E408='club records'!$B$45, F408&lt;='club records'!$C$45))), "CR", " ")</f>
        <v xml:space="preserve"> </v>
      </c>
      <c r="V408" s="14" t="str">
        <f>IF(AND(B408="high jump", OR(AND(E408='club records'!$F$1, F408&gt;='club records'!$G$1), AND(E408='club records'!$F$2, F408&gt;='club records'!$G$2), AND(E408='club records'!$F$3, F408&gt;='club records'!$G$3), AND(E408='club records'!$F$4, F408&gt;='club records'!$G$4), AND(E408='club records'!$F$5, F408&gt;='club records'!$G$5))), "CR", " ")</f>
        <v xml:space="preserve"> </v>
      </c>
      <c r="W408" s="14" t="str">
        <f>IF(AND(B408="long jump", OR(AND(E408='club records'!$F$6, F408&gt;='club records'!$G$6), AND(E408='club records'!$F$7, F408&gt;='club records'!$G$7), AND(E408='club records'!$F$8, F408&gt;='club records'!$G$8), AND(E408='club records'!$F$9, F408&gt;='club records'!$G$9), AND(E408='club records'!$F$10, F408&gt;='club records'!$G$10))), "CR", " ")</f>
        <v xml:space="preserve"> </v>
      </c>
      <c r="X408" s="14" t="str">
        <f>IF(AND(B408="triple jump", OR(AND(E408='club records'!$F$11, F408&gt;='club records'!$G$11), AND(E408='club records'!$F$12, F408&gt;='club records'!$G$12), AND(E408='club records'!$F$13, F408&gt;='club records'!$G$13), AND(E408='club records'!$F$14, F408&gt;='club records'!$G$14), AND(E408='club records'!$F$15, F408&gt;='club records'!$G$15))), "CR", " ")</f>
        <v xml:space="preserve"> </v>
      </c>
      <c r="Y408" s="14" t="str">
        <f>IF(AND(B408="pole vault", OR(AND(E408='club records'!$F$16, F408&gt;='club records'!$G$16), AND(E408='club records'!$F$17, F408&gt;='club records'!$G$17), AND(E408='club records'!$F$18, F408&gt;='club records'!$G$18), AND(E408='club records'!$F$19, F408&gt;='club records'!$G$19), AND(E408='club records'!$F$20, F408&gt;='club records'!$G$20))), "CR", " ")</f>
        <v xml:space="preserve"> </v>
      </c>
      <c r="Z408" s="14" t="str">
        <f>IF(AND(B408="discus 1", E408='club records'!$F$21, F408&gt;='club records'!$G$21), "CR", " ")</f>
        <v xml:space="preserve"> </v>
      </c>
      <c r="AA408" s="14" t="str">
        <f>IF(AND(B408="discus 1.25", E408='club records'!$F$22, F408&gt;='club records'!$G$22), "CR", " ")</f>
        <v xml:space="preserve"> </v>
      </c>
      <c r="AB408" s="14" t="str">
        <f>IF(AND(B408="discus 1.5", E408='club records'!$F$23, F408&gt;='club records'!$G$23), "CR", " ")</f>
        <v xml:space="preserve"> </v>
      </c>
      <c r="AC408" s="14" t="str">
        <f>IF(AND(B408="discus 1.75", E408='club records'!$F$24, F408&gt;='club records'!$G$24), "CR", " ")</f>
        <v xml:space="preserve"> </v>
      </c>
      <c r="AD408" s="14" t="str">
        <f>IF(AND(B408="discus 2", E408='club records'!$F$25, F408&gt;='club records'!$G$25), "CR", " ")</f>
        <v xml:space="preserve"> </v>
      </c>
      <c r="AE408" s="14" t="str">
        <f>IF(AND(B408="hammer 4", E408='club records'!$F$27, F408&gt;='club records'!$G$27), "CR", " ")</f>
        <v xml:space="preserve"> </v>
      </c>
      <c r="AF408" s="14" t="str">
        <f>IF(AND(B408="hammer 5", E408='club records'!$F$28, F408&gt;='club records'!$G$28), "CR", " ")</f>
        <v xml:space="preserve"> </v>
      </c>
      <c r="AG408" s="14" t="str">
        <f>IF(AND(B408="hammer 6", E408='club records'!$F$29, F408&gt;='club records'!$G$29), "CR", " ")</f>
        <v xml:space="preserve"> </v>
      </c>
      <c r="AH408" s="14" t="str">
        <f>IF(AND(B408="hammer 7.26", E408='club records'!$F$30, F408&gt;='club records'!$G$30), "CR", " ")</f>
        <v xml:space="preserve"> </v>
      </c>
      <c r="AI408" s="14" t="str">
        <f>IF(AND(B408="javelin 400", E408='club records'!$F$31, F408&gt;='club records'!$G$31), "CR", " ")</f>
        <v xml:space="preserve"> </v>
      </c>
      <c r="AJ408" s="14" t="str">
        <f>IF(AND(B408="javelin 600", E408='club records'!$F$32, F408&gt;='club records'!$G$32), "CR", " ")</f>
        <v xml:space="preserve"> </v>
      </c>
      <c r="AK408" s="14" t="str">
        <f>IF(AND(B408="javelin 700", E408='club records'!$F$33, F408&gt;='club records'!$G$33), "CR", " ")</f>
        <v xml:space="preserve"> </v>
      </c>
      <c r="AL408" s="14" t="str">
        <f>IF(AND(B408="javelin 800", OR(AND(E408='club records'!$F$34, F408&gt;='club records'!$G$34), AND(E408='club records'!$F$35, F408&gt;='club records'!$G$35))), "CR", " ")</f>
        <v xml:space="preserve"> </v>
      </c>
      <c r="AM408" s="14" t="str">
        <f>IF(AND(B408="shot 3", E408='club records'!$F$36, F408&gt;='club records'!$G$36), "CR", " ")</f>
        <v xml:space="preserve"> </v>
      </c>
      <c r="AN408" s="14" t="str">
        <f>IF(AND(B408="shot 4", E408='club records'!$F$37, F408&gt;='club records'!$G$37), "CR", " ")</f>
        <v xml:space="preserve"> </v>
      </c>
      <c r="AO408" s="14" t="str">
        <f>IF(AND(B408="shot 5", E408='club records'!$F$38, F408&gt;='club records'!$G$38), "CR", " ")</f>
        <v xml:space="preserve"> </v>
      </c>
      <c r="AP408" s="14" t="str">
        <f>IF(AND(B408="shot 6", E408='club records'!$F$39, F408&gt;='club records'!$G$39), "CR", " ")</f>
        <v xml:space="preserve"> </v>
      </c>
      <c r="AQ408" s="14" t="str">
        <f>IF(AND(B408="shot 7.26", E408='club records'!$F$40, F408&gt;='club records'!$G$40), "CR", " ")</f>
        <v xml:space="preserve"> </v>
      </c>
      <c r="AR408" s="14" t="str">
        <f>IF(AND(B408="60H",OR(AND(E408='club records'!$J$1,F408&lt;='club records'!$K$1),AND(E408='club records'!$J$2,F408&lt;='club records'!$K$2),AND(E408='club records'!$J$3,F408&lt;='club records'!$K$3),AND(E408='club records'!$J$4,F408&lt;='club records'!$K$4),AND(E408='club records'!$J$5,F408&lt;='club records'!$K$5))),"CR"," ")</f>
        <v xml:space="preserve"> </v>
      </c>
      <c r="AS408" s="14" t="str">
        <f>IF(AND(B408="75H", AND(E408='club records'!$J$6, F408&lt;='club records'!$K$6)), "CR", " ")</f>
        <v xml:space="preserve"> </v>
      </c>
      <c r="AT408" s="14" t="str">
        <f>IF(AND(B408="80H", AND(E408='club records'!$J$7, F408&lt;='club records'!$K$7)), "CR", " ")</f>
        <v xml:space="preserve"> </v>
      </c>
      <c r="AU408" s="14" t="str">
        <f>IF(AND(B408="100H", AND(E408='club records'!$J$8, F408&lt;='club records'!$K$8)), "CR", " ")</f>
        <v xml:space="preserve"> </v>
      </c>
      <c r="AV408" s="14" t="str">
        <f>IF(AND(B408="110H", OR(AND(E408='club records'!$J$9, F408&lt;='club records'!$K$9), AND(E408='club records'!$J$10, F408&lt;='club records'!$K$10))), "CR", " ")</f>
        <v xml:space="preserve"> </v>
      </c>
      <c r="AW408" s="14" t="str">
        <f>IF(AND(B408="400H", OR(AND(E408='club records'!$J$11, F408&lt;='club records'!$K$11), AND(E408='club records'!$J$12, F408&lt;='club records'!$K$12), AND(E408='club records'!$J$13, F408&lt;='club records'!$K$13), AND(E408='club records'!$J$14, F408&lt;='club records'!$K$14))), "CR", " ")</f>
        <v xml:space="preserve"> </v>
      </c>
      <c r="AX408" s="14" t="str">
        <f>IF(AND(B408="1500SC", AND(E408='club records'!$J$15, F408&lt;='club records'!$K$15)), "CR", " ")</f>
        <v xml:space="preserve"> </v>
      </c>
      <c r="AY408" s="14" t="str">
        <f>IF(AND(B408="2000SC", OR(AND(E408='club records'!$J$17, F408&lt;='club records'!$K$17), AND(E408='club records'!$J$18, F408&lt;='club records'!$K$18))), "CR", " ")</f>
        <v xml:space="preserve"> </v>
      </c>
      <c r="AZ408" s="14" t="str">
        <f>IF(AND(B408="3000SC", OR(AND(E408='club records'!$J$20, F408&lt;='club records'!$K$20), AND(E408='club records'!$J$21, F408&lt;='club records'!$K$21))), "CR", " ")</f>
        <v xml:space="preserve"> </v>
      </c>
      <c r="BA408" s="15" t="str">
        <f>IF(AND(B408="4x100", OR(AND(E408='club records'!$N$1, F408&lt;='club records'!$O$1), AND(E408='club records'!$N$2, F408&lt;='club records'!$O$2), AND(E408='club records'!$N$3, F408&lt;='club records'!$O$3), AND(E408='club records'!$N$4, F408&lt;='club records'!$O$4), AND(E408='club records'!$N$5, F408&lt;='club records'!$O$5))), "CR", " ")</f>
        <v xml:space="preserve"> </v>
      </c>
      <c r="BB408" s="15" t="str">
        <f>IF(AND(B408="4x200", OR(AND(E408='club records'!$N$6, F408&lt;='club records'!$O$6), AND(E408='club records'!$N$7, F408&lt;='club records'!$O$7), AND(E408='club records'!$N$8, F408&lt;='club records'!$O$8), AND(E408='club records'!$N$9, F408&lt;='club records'!$O$9), AND(E408='club records'!$N$10, F408&lt;='club records'!$O$10))), "CR", " ")</f>
        <v xml:space="preserve"> </v>
      </c>
      <c r="BC408" s="15" t="str">
        <f>IF(AND(B408="4x300", AND(E408='club records'!$N$11, F408&lt;='club records'!$O$11)), "CR", " ")</f>
        <v xml:space="preserve"> </v>
      </c>
      <c r="BD408" s="15" t="str">
        <f>IF(AND(B408="4x400", OR(AND(E408='club records'!$N$12, F408&lt;='club records'!$O$12), AND(E408='club records'!$N$13, F408&lt;='club records'!$O$13), AND(E408='club records'!$N$14, F408&lt;='club records'!$O$14), AND(E408='club records'!$N$15, F408&lt;='club records'!$O$15))), "CR", " ")</f>
        <v xml:space="preserve"> </v>
      </c>
      <c r="BE408" s="15" t="str">
        <f>IF(AND(B408="3x800", OR(AND(E408='club records'!$N$16, F408&lt;='club records'!$O$16), AND(E408='club records'!$N$17, F408&lt;='club records'!$O$17), AND(E408='club records'!$N$18, F408&lt;='club records'!$O$18))), "CR", " ")</f>
        <v xml:space="preserve"> </v>
      </c>
      <c r="BF408" s="15" t="str">
        <f>IF(AND(B408="pentathlon", OR(AND(E408='club records'!$N$21, F408&gt;='club records'!$O$21), AND(E408='club records'!$N$22, F408&gt;='club records'!$O$22),AND(E408='club records'!$N$23, F408&gt;='club records'!$O$23),AND(E408='club records'!$N$24, F408&gt;='club records'!$O$24))), "CR", " ")</f>
        <v xml:space="preserve"> </v>
      </c>
      <c r="BG408" s="15" t="str">
        <f>IF(AND(B408="heptathlon", OR(AND(E408='club records'!$N$26, F408&gt;='club records'!$O$26), AND(E408='club records'!$N$27, F408&gt;='club records'!$O$27))), "CR", " ")</f>
        <v xml:space="preserve"> </v>
      </c>
      <c r="BH408" s="15" t="str">
        <f>IF(AND(B408="decathlon", OR(AND(E408='club records'!$N$29, F408&gt;='club records'!$O$29), AND(E408='club records'!$N$30, F408&gt;='club records'!$O$30),AND(E408='club records'!$N$31, F408&gt;='club records'!$O$31))), "CR", " ")</f>
        <v xml:space="preserve"> </v>
      </c>
    </row>
    <row r="409" spans="1:60" ht="14.5" x14ac:dyDescent="0.35">
      <c r="A409" s="1" t="s">
        <v>519</v>
      </c>
      <c r="B409" s="2">
        <v>800</v>
      </c>
      <c r="C409" s="1" t="s">
        <v>132</v>
      </c>
      <c r="D409" s="1" t="s">
        <v>34</v>
      </c>
      <c r="E409" s="19" t="s">
        <v>10</v>
      </c>
      <c r="F409" s="20" t="s">
        <v>478</v>
      </c>
      <c r="G409" s="26">
        <v>43658</v>
      </c>
      <c r="H409" s="1" t="s">
        <v>479</v>
      </c>
      <c r="I409" s="1" t="s">
        <v>470</v>
      </c>
      <c r="J409" s="15" t="str">
        <f t="shared" si="37"/>
        <v/>
      </c>
      <c r="K409" s="15" t="str">
        <f>IF(AND(B409=100, OR(AND(E409='club records'!$B$6, F409&lt;='club records'!$C$6), AND(E409='club records'!$B$7, F409&lt;='club records'!$C$7), AND(E409='club records'!$B$8, F409&lt;='club records'!$C$8), AND(E409='club records'!$B$9, F409&lt;='club records'!$C$9), AND(E409='club records'!$B$10, F409&lt;='club records'!$C$10))), "CR", " ")</f>
        <v xml:space="preserve"> </v>
      </c>
      <c r="L409" s="15" t="str">
        <f>IF(AND(B409=200, OR(AND(E409='club records'!$B$11, F409&lt;='club records'!$C$11), AND(E409='club records'!$B$12, F409&lt;='club records'!$C$12), AND(E409='club records'!$B$13, F409&lt;='club records'!$C$13), AND(E409='club records'!$B$14, F409&lt;='club records'!$C$14), AND(E409='club records'!$B$15, F409&lt;='club records'!$C$15))), "CR", " ")</f>
        <v xml:space="preserve"> </v>
      </c>
      <c r="M409" s="15" t="str">
        <f>IF(AND(B409=300, OR(AND(E409='club records'!$B$16, F409&lt;='club records'!$C$16), AND(E409='club records'!$B$17, F409&lt;='club records'!$C$17))), "CR", " ")</f>
        <v xml:space="preserve"> </v>
      </c>
      <c r="N409" s="15" t="str">
        <f>IF(AND(B409=400, OR(AND(E409='club records'!$B$18, F409&lt;='club records'!$C$18), AND(E409='club records'!$B$19, F409&lt;='club records'!$C$19), AND(E409='club records'!$B$20, F409&lt;='club records'!$C$20), AND(E409='club records'!$B$21, F409&lt;='club records'!$C$21))), "CR", " ")</f>
        <v xml:space="preserve"> </v>
      </c>
      <c r="O409" s="15" t="str">
        <f>IF(AND(B409=800, OR(AND(E409='club records'!$B$22, F409&lt;='club records'!$C$22), AND(E409='club records'!$B$23, F409&lt;='club records'!$C$23), AND(E409='club records'!$B$24, F409&lt;='club records'!$C$24), AND(E409='club records'!$B$25, F409&lt;='club records'!$C$25), AND(E409='club records'!$B$26, F409&lt;='club records'!$C$26))), "CR", " ")</f>
        <v xml:space="preserve"> </v>
      </c>
      <c r="P409" s="15" t="str">
        <f>IF(AND(B409=1000, OR(AND(E409='club records'!$B$27, F409&lt;='club records'!$C$27), AND(E409='club records'!$B$28, F409&lt;='club records'!$C$28))), "CR", " ")</f>
        <v xml:space="preserve"> </v>
      </c>
      <c r="Q409" s="15" t="str">
        <f>IF(AND(B409=1500, OR(AND(E409='club records'!$B$29, F409&lt;='club records'!$C$29), AND(E409='club records'!$B$30, F409&lt;='club records'!$C$30), AND(E409='club records'!$B$31, F409&lt;='club records'!$C$31), AND(E409='club records'!$B$32, F409&lt;='club records'!$C$32), AND(E409='club records'!$B$33, F409&lt;='club records'!$C$33))), "CR", " ")</f>
        <v xml:space="preserve"> </v>
      </c>
      <c r="R409" s="15" t="str">
        <f>IF(AND(B409="1600 (Mile)",OR(AND(E409='club records'!$B$34,F409&lt;='club records'!$C$34),AND(E409='club records'!$B$35,F409&lt;='club records'!$C$35),AND(E409='club records'!$B$36,F409&lt;='club records'!$C$36),AND(E409='club records'!$B$37,F409&lt;='club records'!$C$37))),"CR"," ")</f>
        <v xml:space="preserve"> </v>
      </c>
      <c r="S409" s="15" t="str">
        <f>IF(AND(B409=3000, OR(AND(E409='club records'!$B$38, F409&lt;='club records'!$C$38), AND(E409='club records'!$B$39, F409&lt;='club records'!$C$39), AND(E409='club records'!$B$40, F409&lt;='club records'!$C$40), AND(E409='club records'!$B$41, F409&lt;='club records'!$C$41))), "CR", " ")</f>
        <v xml:space="preserve"> </v>
      </c>
      <c r="T409" s="15" t="str">
        <f>IF(AND(B409=5000, OR(AND(E409='club records'!$B$42, F409&lt;='club records'!$C$42), AND(E409='club records'!$B$43, F409&lt;='club records'!$C$43))), "CR", " ")</f>
        <v xml:space="preserve"> </v>
      </c>
      <c r="U409" s="14" t="str">
        <f>IF(AND(B409=10000, OR(AND(E409='club records'!$B$44, F409&lt;='club records'!$C$44), AND(E409='club records'!$B$45, F409&lt;='club records'!$C$45))), "CR", " ")</f>
        <v xml:space="preserve"> </v>
      </c>
      <c r="V409" s="14" t="str">
        <f>IF(AND(B409="high jump", OR(AND(E409='club records'!$F$1, F409&gt;='club records'!$G$1), AND(E409='club records'!$F$2, F409&gt;='club records'!$G$2), AND(E409='club records'!$F$3, F409&gt;='club records'!$G$3), AND(E409='club records'!$F$4, F409&gt;='club records'!$G$4), AND(E409='club records'!$F$5, F409&gt;='club records'!$G$5))), "CR", " ")</f>
        <v xml:space="preserve"> </v>
      </c>
      <c r="W409" s="14" t="str">
        <f>IF(AND(B409="long jump", OR(AND(E409='club records'!$F$6, F409&gt;='club records'!$G$6), AND(E409='club records'!$F$7, F409&gt;='club records'!$G$7), AND(E409='club records'!$F$8, F409&gt;='club records'!$G$8), AND(E409='club records'!$F$9, F409&gt;='club records'!$G$9), AND(E409='club records'!$F$10, F409&gt;='club records'!$G$10))), "CR", " ")</f>
        <v xml:space="preserve"> </v>
      </c>
      <c r="X409" s="14" t="str">
        <f>IF(AND(B409="triple jump", OR(AND(E409='club records'!$F$11, F409&gt;='club records'!$G$11), AND(E409='club records'!$F$12, F409&gt;='club records'!$G$12), AND(E409='club records'!$F$13, F409&gt;='club records'!$G$13), AND(E409='club records'!$F$14, F409&gt;='club records'!$G$14), AND(E409='club records'!$F$15, F409&gt;='club records'!$G$15))), "CR", " ")</f>
        <v xml:space="preserve"> </v>
      </c>
      <c r="Y409" s="14" t="str">
        <f>IF(AND(B409="pole vault", OR(AND(E409='club records'!$F$16, F409&gt;='club records'!$G$16), AND(E409='club records'!$F$17, F409&gt;='club records'!$G$17), AND(E409='club records'!$F$18, F409&gt;='club records'!$G$18), AND(E409='club records'!$F$19, F409&gt;='club records'!$G$19), AND(E409='club records'!$F$20, F409&gt;='club records'!$G$20))), "CR", " ")</f>
        <v xml:space="preserve"> </v>
      </c>
      <c r="Z409" s="14" t="str">
        <f>IF(AND(B409="discus 1", E409='club records'!$F$21, F409&gt;='club records'!$G$21), "CR", " ")</f>
        <v xml:space="preserve"> </v>
      </c>
      <c r="AA409" s="14" t="str">
        <f>IF(AND(B409="discus 1.25", E409='club records'!$F$22, F409&gt;='club records'!$G$22), "CR", " ")</f>
        <v xml:space="preserve"> </v>
      </c>
      <c r="AB409" s="14" t="str">
        <f>IF(AND(B409="discus 1.5", E409='club records'!$F$23, F409&gt;='club records'!$G$23), "CR", " ")</f>
        <v xml:space="preserve"> </v>
      </c>
      <c r="AC409" s="14" t="str">
        <f>IF(AND(B409="discus 1.75", E409='club records'!$F$24, F409&gt;='club records'!$G$24), "CR", " ")</f>
        <v xml:space="preserve"> </v>
      </c>
      <c r="AD409" s="14" t="str">
        <f>IF(AND(B409="discus 2", E409='club records'!$F$25, F409&gt;='club records'!$G$25), "CR", " ")</f>
        <v xml:space="preserve"> </v>
      </c>
      <c r="AE409" s="14" t="str">
        <f>IF(AND(B409="hammer 4", E409='club records'!$F$27, F409&gt;='club records'!$G$27), "CR", " ")</f>
        <v xml:space="preserve"> </v>
      </c>
      <c r="AF409" s="14" t="str">
        <f>IF(AND(B409="hammer 5", E409='club records'!$F$28, F409&gt;='club records'!$G$28), "CR", " ")</f>
        <v xml:space="preserve"> </v>
      </c>
      <c r="AG409" s="14" t="str">
        <f>IF(AND(B409="hammer 6", E409='club records'!$F$29, F409&gt;='club records'!$G$29), "CR", " ")</f>
        <v xml:space="preserve"> </v>
      </c>
      <c r="AH409" s="14" t="str">
        <f>IF(AND(B409="hammer 7.26", E409='club records'!$F$30, F409&gt;='club records'!$G$30), "CR", " ")</f>
        <v xml:space="preserve"> </v>
      </c>
      <c r="AI409" s="14" t="str">
        <f>IF(AND(B409="javelin 400", E409='club records'!$F$31, F409&gt;='club records'!$G$31), "CR", " ")</f>
        <v xml:space="preserve"> </v>
      </c>
      <c r="AJ409" s="14" t="str">
        <f>IF(AND(B409="javelin 600", E409='club records'!$F$32, F409&gt;='club records'!$G$32), "CR", " ")</f>
        <v xml:space="preserve"> </v>
      </c>
      <c r="AK409" s="14" t="str">
        <f>IF(AND(B409="javelin 700", E409='club records'!$F$33, F409&gt;='club records'!$G$33), "CR", " ")</f>
        <v xml:space="preserve"> </v>
      </c>
      <c r="AL409" s="14" t="str">
        <f>IF(AND(B409="javelin 800", OR(AND(E409='club records'!$F$34, F409&gt;='club records'!$G$34), AND(E409='club records'!$F$35, F409&gt;='club records'!$G$35))), "CR", " ")</f>
        <v xml:space="preserve"> </v>
      </c>
      <c r="AM409" s="14" t="str">
        <f>IF(AND(B409="shot 3", E409='club records'!$F$36, F409&gt;='club records'!$G$36), "CR", " ")</f>
        <v xml:space="preserve"> </v>
      </c>
      <c r="AN409" s="14" t="str">
        <f>IF(AND(B409="shot 4", E409='club records'!$F$37, F409&gt;='club records'!$G$37), "CR", " ")</f>
        <v xml:space="preserve"> </v>
      </c>
      <c r="AO409" s="14" t="str">
        <f>IF(AND(B409="shot 5", E409='club records'!$F$38, F409&gt;='club records'!$G$38), "CR", " ")</f>
        <v xml:space="preserve"> </v>
      </c>
      <c r="AP409" s="14" t="str">
        <f>IF(AND(B409="shot 6", E409='club records'!$F$39, F409&gt;='club records'!$G$39), "CR", " ")</f>
        <v xml:space="preserve"> </v>
      </c>
      <c r="AQ409" s="14" t="str">
        <f>IF(AND(B409="shot 7.26", E409='club records'!$F$40, F409&gt;='club records'!$G$40), "CR", " ")</f>
        <v xml:space="preserve"> </v>
      </c>
      <c r="AR409" s="14" t="str">
        <f>IF(AND(B409="60H",OR(AND(E409='club records'!$J$1,F409&lt;='club records'!$K$1),AND(E409='club records'!$J$2,F409&lt;='club records'!$K$2),AND(E409='club records'!$J$3,F409&lt;='club records'!$K$3),AND(E409='club records'!$J$4,F409&lt;='club records'!$K$4),AND(E409='club records'!$J$5,F409&lt;='club records'!$K$5))),"CR"," ")</f>
        <v xml:space="preserve"> </v>
      </c>
      <c r="AS409" s="14" t="str">
        <f>IF(AND(B409="75H", AND(E409='club records'!$J$6, F409&lt;='club records'!$K$6)), "CR", " ")</f>
        <v xml:space="preserve"> </v>
      </c>
      <c r="AT409" s="14" t="str">
        <f>IF(AND(B409="80H", AND(E409='club records'!$J$7, F409&lt;='club records'!$K$7)), "CR", " ")</f>
        <v xml:space="preserve"> </v>
      </c>
      <c r="AU409" s="14" t="str">
        <f>IF(AND(B409="100H", AND(E409='club records'!$J$8, F409&lt;='club records'!$K$8)), "CR", " ")</f>
        <v xml:space="preserve"> </v>
      </c>
      <c r="AV409" s="14" t="str">
        <f>IF(AND(B409="110H", OR(AND(E409='club records'!$J$9, F409&lt;='club records'!$K$9), AND(E409='club records'!$J$10, F409&lt;='club records'!$K$10))), "CR", " ")</f>
        <v xml:space="preserve"> </v>
      </c>
      <c r="AW409" s="14" t="str">
        <f>IF(AND(B409="400H", OR(AND(E409='club records'!$J$11, F409&lt;='club records'!$K$11), AND(E409='club records'!$J$12, F409&lt;='club records'!$K$12), AND(E409='club records'!$J$13, F409&lt;='club records'!$K$13), AND(E409='club records'!$J$14, F409&lt;='club records'!$K$14))), "CR", " ")</f>
        <v xml:space="preserve"> </v>
      </c>
      <c r="AX409" s="14" t="str">
        <f>IF(AND(B409="1500SC", AND(E409='club records'!$J$15, F409&lt;='club records'!$K$15)), "CR", " ")</f>
        <v xml:space="preserve"> </v>
      </c>
      <c r="AY409" s="14" t="str">
        <f>IF(AND(B409="2000SC", OR(AND(E409='club records'!$J$17, F409&lt;='club records'!$K$17), AND(E409='club records'!$J$18, F409&lt;='club records'!$K$18))), "CR", " ")</f>
        <v xml:space="preserve"> </v>
      </c>
      <c r="AZ409" s="14" t="str">
        <f>IF(AND(B409="3000SC", OR(AND(E409='club records'!$J$20, F409&lt;='club records'!$K$20), AND(E409='club records'!$J$21, F409&lt;='club records'!$K$21))), "CR", " ")</f>
        <v xml:space="preserve"> </v>
      </c>
      <c r="BA409" s="15" t="str">
        <f>IF(AND(B409="4x100", OR(AND(E409='club records'!$N$1, F409&lt;='club records'!$O$1), AND(E409='club records'!$N$2, F409&lt;='club records'!$O$2), AND(E409='club records'!$N$3, F409&lt;='club records'!$O$3), AND(E409='club records'!$N$4, F409&lt;='club records'!$O$4), AND(E409='club records'!$N$5, F409&lt;='club records'!$O$5))), "CR", " ")</f>
        <v xml:space="preserve"> </v>
      </c>
      <c r="BB409" s="15" t="str">
        <f>IF(AND(B409="4x200", OR(AND(E409='club records'!$N$6, F409&lt;='club records'!$O$6), AND(E409='club records'!$N$7, F409&lt;='club records'!$O$7), AND(E409='club records'!$N$8, F409&lt;='club records'!$O$8), AND(E409='club records'!$N$9, F409&lt;='club records'!$O$9), AND(E409='club records'!$N$10, F409&lt;='club records'!$O$10))), "CR", " ")</f>
        <v xml:space="preserve"> </v>
      </c>
      <c r="BC409" s="15" t="str">
        <f>IF(AND(B409="4x300", AND(E409='club records'!$N$11, F409&lt;='club records'!$O$11)), "CR", " ")</f>
        <v xml:space="preserve"> </v>
      </c>
      <c r="BD409" s="15" t="str">
        <f>IF(AND(B409="4x400", OR(AND(E409='club records'!$N$12, F409&lt;='club records'!$O$12), AND(E409='club records'!$N$13, F409&lt;='club records'!$O$13), AND(E409='club records'!$N$14, F409&lt;='club records'!$O$14), AND(E409='club records'!$N$15, F409&lt;='club records'!$O$15))), "CR", " ")</f>
        <v xml:space="preserve"> </v>
      </c>
      <c r="BE409" s="15" t="str">
        <f>IF(AND(B409="3x800", OR(AND(E409='club records'!$N$16, F409&lt;='club records'!$O$16), AND(E409='club records'!$N$17, F409&lt;='club records'!$O$17), AND(E409='club records'!$N$18, F409&lt;='club records'!$O$18))), "CR", " ")</f>
        <v xml:space="preserve"> </v>
      </c>
      <c r="BF409" s="15" t="str">
        <f>IF(AND(B409="pentathlon", OR(AND(E409='club records'!$N$21, F409&gt;='club records'!$O$21), AND(E409='club records'!$N$22, F409&gt;='club records'!$O$22),AND(E409='club records'!$N$23, F409&gt;='club records'!$O$23),AND(E409='club records'!$N$24, F409&gt;='club records'!$O$24))), "CR", " ")</f>
        <v xml:space="preserve"> </v>
      </c>
      <c r="BG409" s="15" t="str">
        <f>IF(AND(B409="heptathlon", OR(AND(E409='club records'!$N$26, F409&gt;='club records'!$O$26), AND(E409='club records'!$N$27, F409&gt;='club records'!$O$27))), "CR", " ")</f>
        <v xml:space="preserve"> </v>
      </c>
      <c r="BH409" s="15" t="str">
        <f>IF(AND(B409="decathlon", OR(AND(E409='club records'!$N$29, F409&gt;='club records'!$O$29), AND(E409='club records'!$N$30, F409&gt;='club records'!$O$30),AND(E409='club records'!$N$31, F409&gt;='club records'!$O$31))), "CR", " ")</f>
        <v xml:space="preserve"> </v>
      </c>
    </row>
    <row r="410" spans="1:60" ht="14.5" x14ac:dyDescent="0.35">
      <c r="A410" s="1" t="s">
        <v>519</v>
      </c>
      <c r="B410" s="2">
        <v>800</v>
      </c>
      <c r="C410" s="1" t="s">
        <v>135</v>
      </c>
      <c r="D410" s="1" t="s">
        <v>352</v>
      </c>
      <c r="E410" s="19" t="s">
        <v>10</v>
      </c>
      <c r="F410" s="20" t="s">
        <v>473</v>
      </c>
      <c r="G410" s="26">
        <v>43655</v>
      </c>
      <c r="H410" s="1" t="s">
        <v>474</v>
      </c>
      <c r="J410" s="15" t="str">
        <f t="shared" si="37"/>
        <v/>
      </c>
      <c r="K410" s="15" t="str">
        <f>IF(AND(B410=100, OR(AND(E410='club records'!$B$6, F410&lt;='club records'!$C$6), AND(E410='club records'!$B$7, F410&lt;='club records'!$C$7), AND(E410='club records'!$B$8, F410&lt;='club records'!$C$8), AND(E410='club records'!$B$9, F410&lt;='club records'!$C$9), AND(E410='club records'!$B$10, F410&lt;='club records'!$C$10))), "CR", " ")</f>
        <v xml:space="preserve"> </v>
      </c>
      <c r="L410" s="15" t="str">
        <f>IF(AND(B410=200, OR(AND(E410='club records'!$B$11, F410&lt;='club records'!$C$11), AND(E410='club records'!$B$12, F410&lt;='club records'!$C$12), AND(E410='club records'!$B$13, F410&lt;='club records'!$C$13), AND(E410='club records'!$B$14, F410&lt;='club records'!$C$14), AND(E410='club records'!$B$15, F410&lt;='club records'!$C$15))), "CR", " ")</f>
        <v xml:space="preserve"> </v>
      </c>
      <c r="M410" s="15" t="str">
        <f>IF(AND(B410=300, OR(AND(E410='club records'!$B$16, F410&lt;='club records'!$C$16), AND(E410='club records'!$B$17, F410&lt;='club records'!$C$17))), "CR", " ")</f>
        <v xml:space="preserve"> </v>
      </c>
      <c r="N410" s="15" t="str">
        <f>IF(AND(B410=400, OR(AND(E410='club records'!$B$18, F410&lt;='club records'!$C$18), AND(E410='club records'!$B$19, F410&lt;='club records'!$C$19), AND(E410='club records'!$B$20, F410&lt;='club records'!$C$20), AND(E410='club records'!$B$21, F410&lt;='club records'!$C$21))), "CR", " ")</f>
        <v xml:space="preserve"> </v>
      </c>
      <c r="O410" s="15" t="str">
        <f>IF(AND(B410=800, OR(AND(E410='club records'!$B$22, F410&lt;='club records'!$C$22), AND(E410='club records'!$B$23, F410&lt;='club records'!$C$23), AND(E410='club records'!$B$24, F410&lt;='club records'!$C$24), AND(E410='club records'!$B$25, F410&lt;='club records'!$C$25), AND(E410='club records'!$B$26, F410&lt;='club records'!$C$26))), "CR", " ")</f>
        <v xml:space="preserve"> </v>
      </c>
      <c r="P410" s="15" t="str">
        <f>IF(AND(B410=1000, OR(AND(E410='club records'!$B$27, F410&lt;='club records'!$C$27), AND(E410='club records'!$B$28, F410&lt;='club records'!$C$28))), "CR", " ")</f>
        <v xml:space="preserve"> </v>
      </c>
      <c r="Q410" s="15" t="str">
        <f>IF(AND(B410=1500, OR(AND(E410='club records'!$B$29, F410&lt;='club records'!$C$29), AND(E410='club records'!$B$30, F410&lt;='club records'!$C$30), AND(E410='club records'!$B$31, F410&lt;='club records'!$C$31), AND(E410='club records'!$B$32, F410&lt;='club records'!$C$32), AND(E410='club records'!$B$33, F410&lt;='club records'!$C$33))), "CR", " ")</f>
        <v xml:space="preserve"> </v>
      </c>
      <c r="R410" s="15" t="str">
        <f>IF(AND(B410="1600 (Mile)",OR(AND(E410='club records'!$B$34,F410&lt;='club records'!$C$34),AND(E410='club records'!$B$35,F410&lt;='club records'!$C$35),AND(E410='club records'!$B$36,F410&lt;='club records'!$C$36),AND(E410='club records'!$B$37,F410&lt;='club records'!$C$37))),"CR"," ")</f>
        <v xml:space="preserve"> </v>
      </c>
      <c r="S410" s="15" t="str">
        <f>IF(AND(B410=3000, OR(AND(E410='club records'!$B$38, F410&lt;='club records'!$C$38), AND(E410='club records'!$B$39, F410&lt;='club records'!$C$39), AND(E410='club records'!$B$40, F410&lt;='club records'!$C$40), AND(E410='club records'!$B$41, F410&lt;='club records'!$C$41))), "CR", " ")</f>
        <v xml:space="preserve"> </v>
      </c>
      <c r="T410" s="15" t="str">
        <f>IF(AND(B410=5000, OR(AND(E410='club records'!$B$42, F410&lt;='club records'!$C$42), AND(E410='club records'!$B$43, F410&lt;='club records'!$C$43))), "CR", " ")</f>
        <v xml:space="preserve"> </v>
      </c>
      <c r="U410" s="14" t="str">
        <f>IF(AND(B410=10000, OR(AND(E410='club records'!$B$44, F410&lt;='club records'!$C$44), AND(E410='club records'!$B$45, F410&lt;='club records'!$C$45))), "CR", " ")</f>
        <v xml:space="preserve"> </v>
      </c>
      <c r="V410" s="14" t="str">
        <f>IF(AND(B410="high jump", OR(AND(E410='club records'!$F$1, F410&gt;='club records'!$G$1), AND(E410='club records'!$F$2, F410&gt;='club records'!$G$2), AND(E410='club records'!$F$3, F410&gt;='club records'!$G$3), AND(E410='club records'!$F$4, F410&gt;='club records'!$G$4), AND(E410='club records'!$F$5, F410&gt;='club records'!$G$5))), "CR", " ")</f>
        <v xml:space="preserve"> </v>
      </c>
      <c r="W410" s="14" t="str">
        <f>IF(AND(B410="long jump", OR(AND(E410='club records'!$F$6, F410&gt;='club records'!$G$6), AND(E410='club records'!$F$7, F410&gt;='club records'!$G$7), AND(E410='club records'!$F$8, F410&gt;='club records'!$G$8), AND(E410='club records'!$F$9, F410&gt;='club records'!$G$9), AND(E410='club records'!$F$10, F410&gt;='club records'!$G$10))), "CR", " ")</f>
        <v xml:space="preserve"> </v>
      </c>
      <c r="X410" s="14" t="str">
        <f>IF(AND(B410="triple jump", OR(AND(E410='club records'!$F$11, F410&gt;='club records'!$G$11), AND(E410='club records'!$F$12, F410&gt;='club records'!$G$12), AND(E410='club records'!$F$13, F410&gt;='club records'!$G$13), AND(E410='club records'!$F$14, F410&gt;='club records'!$G$14), AND(E410='club records'!$F$15, F410&gt;='club records'!$G$15))), "CR", " ")</f>
        <v xml:space="preserve"> </v>
      </c>
      <c r="Y410" s="14" t="str">
        <f>IF(AND(B410="pole vault", OR(AND(E410='club records'!$F$16, F410&gt;='club records'!$G$16), AND(E410='club records'!$F$17, F410&gt;='club records'!$G$17), AND(E410='club records'!$F$18, F410&gt;='club records'!$G$18), AND(E410='club records'!$F$19, F410&gt;='club records'!$G$19), AND(E410='club records'!$F$20, F410&gt;='club records'!$G$20))), "CR", " ")</f>
        <v xml:space="preserve"> </v>
      </c>
      <c r="Z410" s="14" t="str">
        <f>IF(AND(B410="discus 1", E410='club records'!$F$21, F410&gt;='club records'!$G$21), "CR", " ")</f>
        <v xml:space="preserve"> </v>
      </c>
      <c r="AA410" s="14" t="str">
        <f>IF(AND(B410="discus 1.25", E410='club records'!$F$22, F410&gt;='club records'!$G$22), "CR", " ")</f>
        <v xml:space="preserve"> </v>
      </c>
      <c r="AB410" s="14" t="str">
        <f>IF(AND(B410="discus 1.5", E410='club records'!$F$23, F410&gt;='club records'!$G$23), "CR", " ")</f>
        <v xml:space="preserve"> </v>
      </c>
      <c r="AC410" s="14" t="str">
        <f>IF(AND(B410="discus 1.75", E410='club records'!$F$24, F410&gt;='club records'!$G$24), "CR", " ")</f>
        <v xml:space="preserve"> </v>
      </c>
      <c r="AD410" s="14" t="str">
        <f>IF(AND(B410="discus 2", E410='club records'!$F$25, F410&gt;='club records'!$G$25), "CR", " ")</f>
        <v xml:space="preserve"> </v>
      </c>
      <c r="AE410" s="14" t="str">
        <f>IF(AND(B410="hammer 4", E410='club records'!$F$27, F410&gt;='club records'!$G$27), "CR", " ")</f>
        <v xml:space="preserve"> </v>
      </c>
      <c r="AF410" s="14" t="str">
        <f>IF(AND(B410="hammer 5", E410='club records'!$F$28, F410&gt;='club records'!$G$28), "CR", " ")</f>
        <v xml:space="preserve"> </v>
      </c>
      <c r="AG410" s="14" t="str">
        <f>IF(AND(B410="hammer 6", E410='club records'!$F$29, F410&gt;='club records'!$G$29), "CR", " ")</f>
        <v xml:space="preserve"> </v>
      </c>
      <c r="AH410" s="14" t="str">
        <f>IF(AND(B410="hammer 7.26", E410='club records'!$F$30, F410&gt;='club records'!$G$30), "CR", " ")</f>
        <v xml:space="preserve"> </v>
      </c>
      <c r="AI410" s="14" t="str">
        <f>IF(AND(B410="javelin 400", E410='club records'!$F$31, F410&gt;='club records'!$G$31), "CR", " ")</f>
        <v xml:space="preserve"> </v>
      </c>
      <c r="AJ410" s="14" t="str">
        <f>IF(AND(B410="javelin 600", E410='club records'!$F$32, F410&gt;='club records'!$G$32), "CR", " ")</f>
        <v xml:space="preserve"> </v>
      </c>
      <c r="AK410" s="14" t="str">
        <f>IF(AND(B410="javelin 700", E410='club records'!$F$33, F410&gt;='club records'!$G$33), "CR", " ")</f>
        <v xml:space="preserve"> </v>
      </c>
      <c r="AL410" s="14" t="str">
        <f>IF(AND(B410="javelin 800", OR(AND(E410='club records'!$F$34, F410&gt;='club records'!$G$34), AND(E410='club records'!$F$35, F410&gt;='club records'!$G$35))), "CR", " ")</f>
        <v xml:space="preserve"> </v>
      </c>
      <c r="AM410" s="14" t="str">
        <f>IF(AND(B410="shot 3", E410='club records'!$F$36, F410&gt;='club records'!$G$36), "CR", " ")</f>
        <v xml:space="preserve"> </v>
      </c>
      <c r="AN410" s="14" t="str">
        <f>IF(AND(B410="shot 4", E410='club records'!$F$37, F410&gt;='club records'!$G$37), "CR", " ")</f>
        <v xml:space="preserve"> </v>
      </c>
      <c r="AO410" s="14" t="str">
        <f>IF(AND(B410="shot 5", E410='club records'!$F$38, F410&gt;='club records'!$G$38), "CR", " ")</f>
        <v xml:space="preserve"> </v>
      </c>
      <c r="AP410" s="14" t="str">
        <f>IF(AND(B410="shot 6", E410='club records'!$F$39, F410&gt;='club records'!$G$39), "CR", " ")</f>
        <v xml:space="preserve"> </v>
      </c>
      <c r="AQ410" s="14" t="str">
        <f>IF(AND(B410="shot 7.26", E410='club records'!$F$40, F410&gt;='club records'!$G$40), "CR", " ")</f>
        <v xml:space="preserve"> </v>
      </c>
      <c r="AR410" s="14" t="str">
        <f>IF(AND(B410="60H",OR(AND(E410='club records'!$J$1,F410&lt;='club records'!$K$1),AND(E410='club records'!$J$2,F410&lt;='club records'!$K$2),AND(E410='club records'!$J$3,F410&lt;='club records'!$K$3),AND(E410='club records'!$J$4,F410&lt;='club records'!$K$4),AND(E410='club records'!$J$5,F410&lt;='club records'!$K$5))),"CR"," ")</f>
        <v xml:space="preserve"> </v>
      </c>
      <c r="AS410" s="14" t="str">
        <f>IF(AND(B410="75H", AND(E410='club records'!$J$6, F410&lt;='club records'!$K$6)), "CR", " ")</f>
        <v xml:space="preserve"> </v>
      </c>
      <c r="AT410" s="14" t="str">
        <f>IF(AND(B410="80H", AND(E410='club records'!$J$7, F410&lt;='club records'!$K$7)), "CR", " ")</f>
        <v xml:space="preserve"> </v>
      </c>
      <c r="AU410" s="14" t="str">
        <f>IF(AND(B410="100H", AND(E410='club records'!$J$8, F410&lt;='club records'!$K$8)), "CR", " ")</f>
        <v xml:space="preserve"> </v>
      </c>
      <c r="AV410" s="14" t="str">
        <f>IF(AND(B410="110H", OR(AND(E410='club records'!$J$9, F410&lt;='club records'!$K$9), AND(E410='club records'!$J$10, F410&lt;='club records'!$K$10))), "CR", " ")</f>
        <v xml:space="preserve"> </v>
      </c>
      <c r="AW410" s="14" t="str">
        <f>IF(AND(B410="400H", OR(AND(E410='club records'!$J$11, F410&lt;='club records'!$K$11), AND(E410='club records'!$J$12, F410&lt;='club records'!$K$12), AND(E410='club records'!$J$13, F410&lt;='club records'!$K$13), AND(E410='club records'!$J$14, F410&lt;='club records'!$K$14))), "CR", " ")</f>
        <v xml:space="preserve"> </v>
      </c>
      <c r="AX410" s="14" t="str">
        <f>IF(AND(B410="1500SC", AND(E410='club records'!$J$15, F410&lt;='club records'!$K$15)), "CR", " ")</f>
        <v xml:space="preserve"> </v>
      </c>
      <c r="AY410" s="14" t="str">
        <f>IF(AND(B410="2000SC", OR(AND(E410='club records'!$J$17, F410&lt;='club records'!$K$17), AND(E410='club records'!$J$18, F410&lt;='club records'!$K$18))), "CR", " ")</f>
        <v xml:space="preserve"> </v>
      </c>
      <c r="AZ410" s="14" t="str">
        <f>IF(AND(B410="3000SC", OR(AND(E410='club records'!$J$20, F410&lt;='club records'!$K$20), AND(E410='club records'!$J$21, F410&lt;='club records'!$K$21))), "CR", " ")</f>
        <v xml:space="preserve"> </v>
      </c>
      <c r="BA410" s="15" t="str">
        <f>IF(AND(B410="4x100", OR(AND(E410='club records'!$N$1, F410&lt;='club records'!$O$1), AND(E410='club records'!$N$2, F410&lt;='club records'!$O$2), AND(E410='club records'!$N$3, F410&lt;='club records'!$O$3), AND(E410='club records'!$N$4, F410&lt;='club records'!$O$4), AND(E410='club records'!$N$5, F410&lt;='club records'!$O$5))), "CR", " ")</f>
        <v xml:space="preserve"> </v>
      </c>
      <c r="BB410" s="15" t="str">
        <f>IF(AND(B410="4x200", OR(AND(E410='club records'!$N$6, F410&lt;='club records'!$O$6), AND(E410='club records'!$N$7, F410&lt;='club records'!$O$7), AND(E410='club records'!$N$8, F410&lt;='club records'!$O$8), AND(E410='club records'!$N$9, F410&lt;='club records'!$O$9), AND(E410='club records'!$N$10, F410&lt;='club records'!$O$10))), "CR", " ")</f>
        <v xml:space="preserve"> </v>
      </c>
      <c r="BC410" s="15" t="str">
        <f>IF(AND(B410="4x300", AND(E410='club records'!$N$11, F410&lt;='club records'!$O$11)), "CR", " ")</f>
        <v xml:space="preserve"> </v>
      </c>
      <c r="BD410" s="15" t="str">
        <f>IF(AND(B410="4x400", OR(AND(E410='club records'!$N$12, F410&lt;='club records'!$O$12), AND(E410='club records'!$N$13, F410&lt;='club records'!$O$13), AND(E410='club records'!$N$14, F410&lt;='club records'!$O$14), AND(E410='club records'!$N$15, F410&lt;='club records'!$O$15))), "CR", " ")</f>
        <v xml:space="preserve"> </v>
      </c>
      <c r="BE410" s="15" t="str">
        <f>IF(AND(B410="3x800", OR(AND(E410='club records'!$N$16, F410&lt;='club records'!$O$16), AND(E410='club records'!$N$17, F410&lt;='club records'!$O$17), AND(E410='club records'!$N$18, F410&lt;='club records'!$O$18))), "CR", " ")</f>
        <v xml:space="preserve"> </v>
      </c>
      <c r="BF410" s="15" t="str">
        <f>IF(AND(B410="pentathlon", OR(AND(E410='club records'!$N$21, F410&gt;='club records'!$O$21), AND(E410='club records'!$N$22, F410&gt;='club records'!$O$22),AND(E410='club records'!$N$23, F410&gt;='club records'!$O$23),AND(E410='club records'!$N$24, F410&gt;='club records'!$O$24))), "CR", " ")</f>
        <v xml:space="preserve"> </v>
      </c>
      <c r="BG410" s="15" t="str">
        <f>IF(AND(B410="heptathlon", OR(AND(E410='club records'!$N$26, F410&gt;='club records'!$O$26), AND(E410='club records'!$N$27, F410&gt;='club records'!$O$27))), "CR", " ")</f>
        <v xml:space="preserve"> </v>
      </c>
      <c r="BH410" s="15" t="str">
        <f>IF(AND(B410="decathlon", OR(AND(E410='club records'!$N$29, F410&gt;='club records'!$O$29), AND(E410='club records'!$N$30, F410&gt;='club records'!$O$30),AND(E410='club records'!$N$31, F410&gt;='club records'!$O$31))), "CR", " ")</f>
        <v xml:space="preserve"> </v>
      </c>
    </row>
    <row r="411" spans="1:60" ht="14.5" x14ac:dyDescent="0.35">
      <c r="A411" s="1" t="s">
        <v>519</v>
      </c>
      <c r="B411" s="2">
        <v>800</v>
      </c>
      <c r="C411" s="1" t="s">
        <v>138</v>
      </c>
      <c r="D411" s="1" t="s">
        <v>2</v>
      </c>
      <c r="E411" s="19" t="s">
        <v>10</v>
      </c>
      <c r="F411" s="20" t="s">
        <v>585</v>
      </c>
      <c r="G411" s="27">
        <v>43691</v>
      </c>
      <c r="H411" s="1" t="s">
        <v>586</v>
      </c>
      <c r="I411" s="1" t="s">
        <v>372</v>
      </c>
      <c r="J411" s="15"/>
      <c r="K411" s="15"/>
      <c r="L411" s="15"/>
      <c r="M411" s="15"/>
      <c r="N411" s="15"/>
      <c r="O411" s="15"/>
      <c r="P411" s="15"/>
      <c r="Q411" s="15"/>
      <c r="R411" s="15" t="str">
        <f>IF(AND(B411="1600 (Mile)",OR(AND(E411='club records'!$B$34,F411&lt;='club records'!$C$34),AND(E411='club records'!$B$35,F411&lt;='club records'!$C$35),AND(E411='club records'!$B$36,F411&lt;='club records'!$C$36),AND(E411='club records'!$B$37,F411&lt;='club records'!$C$37))),"CR"," ")</f>
        <v xml:space="preserve"> </v>
      </c>
      <c r="S411" s="15"/>
      <c r="T411" s="1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5"/>
      <c r="BB411" s="15"/>
      <c r="BC411" s="15"/>
      <c r="BD411" s="15"/>
      <c r="BE411" s="15"/>
      <c r="BF411" s="15"/>
      <c r="BG411" s="15"/>
      <c r="BH411" s="15"/>
    </row>
    <row r="412" spans="1:60" ht="14.5" x14ac:dyDescent="0.35">
      <c r="A412" s="1" t="s">
        <v>519</v>
      </c>
      <c r="B412" s="2">
        <v>800</v>
      </c>
      <c r="C412" s="1" t="s">
        <v>57</v>
      </c>
      <c r="D412" s="1" t="s">
        <v>58</v>
      </c>
      <c r="E412" s="19" t="s">
        <v>10</v>
      </c>
      <c r="F412" s="21" t="s">
        <v>405</v>
      </c>
      <c r="G412" s="27">
        <v>43621</v>
      </c>
      <c r="H412" s="1" t="s">
        <v>313</v>
      </c>
      <c r="I412" s="1" t="s">
        <v>305</v>
      </c>
      <c r="J412" s="15" t="str">
        <f>IF(OR(K412="CR", L412="CR", M412="CR", N412="CR", O412="CR", P412="CR", Q412="CR", R412="CR", S412="CR", T412="CR",U412="CR", V412="CR", W412="CR", X412="CR", Y412="CR", Z412="CR", AA412="CR", AB412="CR", AC412="CR", AD412="CR", AE412="CR", AF412="CR", AG412="CR", AH412="CR", AI412="CR", AJ412="CR", AK412="CR", AL412="CR", AM412="CR", AN412="CR", AO412="CR", AP412="CR", AQ412="CR", AR412="CR", AS412="CR", AT412="CR", AU412="CR", AV412="CR", AW412="CR", AX412="CR", AY412="CR", AZ412="CR", BA412="CR", BB412="CR", BC412="CR", BD412="CR", BE412="CR", BF412="CR", BG412="CR", BH412="CR"), "***CLUB RECORD***", "")</f>
        <v/>
      </c>
      <c r="K412" s="15"/>
      <c r="L412" s="15"/>
      <c r="M412" s="15"/>
      <c r="N412" s="15"/>
      <c r="O412" s="15"/>
      <c r="P412" s="15"/>
      <c r="Q412" s="15"/>
      <c r="R412" s="15" t="str">
        <f>IF(AND(B412="1600 (Mile)",OR(AND(E412='club records'!$B$34,F412&lt;='club records'!$C$34),AND(E412='club records'!$B$35,F412&lt;='club records'!$C$35),AND(E412='club records'!$B$36,F412&lt;='club records'!$C$36),AND(E412='club records'!$B$37,F412&lt;='club records'!$C$37))),"CR"," ")</f>
        <v xml:space="preserve"> </v>
      </c>
      <c r="S412" s="15"/>
      <c r="T412" s="15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5"/>
      <c r="BB412" s="15"/>
      <c r="BC412" s="15"/>
      <c r="BD412" s="15"/>
      <c r="BE412" s="15"/>
      <c r="BF412" s="15"/>
      <c r="BG412" s="15"/>
      <c r="BH412" s="15"/>
    </row>
    <row r="413" spans="1:60" ht="14.5" x14ac:dyDescent="0.35">
      <c r="A413" s="1" t="s">
        <v>519</v>
      </c>
      <c r="B413" s="2">
        <v>800</v>
      </c>
      <c r="C413" s="1" t="s">
        <v>139</v>
      </c>
      <c r="D413" s="1" t="s">
        <v>140</v>
      </c>
      <c r="E413" s="19" t="s">
        <v>10</v>
      </c>
      <c r="F413" s="20" t="s">
        <v>438</v>
      </c>
      <c r="G413" s="27">
        <v>43632</v>
      </c>
      <c r="H413" s="1" t="s">
        <v>313</v>
      </c>
      <c r="I413" s="1" t="s">
        <v>426</v>
      </c>
      <c r="J413" s="15" t="str">
        <f>IF(OR(K413="CR", L413="CR", M413="CR", N413="CR", O413="CR", P413="CR", Q413="CR", R413="CR", S413="CR", T413="CR",U413="CR", V413="CR", W413="CR", X413="CR", Y413="CR", Z413="CR", AA413="CR", AB413="CR", AC413="CR", AD413="CR", AE413="CR", AF413="CR", AG413="CR", AH413="CR", AI413="CR", AJ413="CR", AK413="CR", AL413="CR", AM413="CR", AN413="CR", AO413="CR", AP413="CR", AQ413="CR", AR413="CR", AS413="CR", AT413="CR", AU413="CR", AV413="CR", AW413="CR", AX413="CR", AY413="CR", AZ413="CR", BA413="CR", BB413="CR", BC413="CR", BD413="CR", BE413="CR", BF413="CR", BG413="CR", BH413="CR"), "***CLUB RECORD***", "")</f>
        <v/>
      </c>
      <c r="K413" s="15" t="str">
        <f>IF(AND(B413=100, OR(AND(E413='club records'!$B$6, F413&lt;='club records'!$C$6), AND(E413='club records'!$B$7, F413&lt;='club records'!$C$7), AND(E413='club records'!$B$8, F413&lt;='club records'!$C$8), AND(E413='club records'!$B$9, F413&lt;='club records'!$C$9), AND(E413='club records'!$B$10, F413&lt;='club records'!$C$10))), "CR", " ")</f>
        <v xml:space="preserve"> </v>
      </c>
      <c r="L413" s="15" t="str">
        <f>IF(AND(B413=200, OR(AND(E413='club records'!$B$11, F413&lt;='club records'!$C$11), AND(E413='club records'!$B$12, F413&lt;='club records'!$C$12), AND(E413='club records'!$B$13, F413&lt;='club records'!$C$13), AND(E413='club records'!$B$14, F413&lt;='club records'!$C$14), AND(E413='club records'!$B$15, F413&lt;='club records'!$C$15))), "CR", " ")</f>
        <v xml:space="preserve"> </v>
      </c>
      <c r="M413" s="15" t="str">
        <f>IF(AND(B413=300, OR(AND(E413='club records'!$B$16, F413&lt;='club records'!$C$16), AND(E413='club records'!$B$17, F413&lt;='club records'!$C$17))), "CR", " ")</f>
        <v xml:space="preserve"> </v>
      </c>
      <c r="N413" s="15" t="str">
        <f>IF(AND(B413=400, OR(AND(E413='club records'!$B$18, F413&lt;='club records'!$C$18), AND(E413='club records'!$B$19, F413&lt;='club records'!$C$19), AND(E413='club records'!$B$20, F413&lt;='club records'!$C$20), AND(E413='club records'!$B$21, F413&lt;='club records'!$C$21))), "CR", " ")</f>
        <v xml:space="preserve"> </v>
      </c>
      <c r="O413" s="15" t="str">
        <f>IF(AND(B413=800, OR(AND(E413='club records'!$B$22, F413&lt;='club records'!$C$22), AND(E413='club records'!$B$23, F413&lt;='club records'!$C$23), AND(E413='club records'!$B$24, F413&lt;='club records'!$C$24), AND(E413='club records'!$B$25, F413&lt;='club records'!$C$25), AND(E413='club records'!$B$26, F413&lt;='club records'!$C$26))), "CR", " ")</f>
        <v xml:space="preserve"> </v>
      </c>
      <c r="P413" s="15" t="str">
        <f>IF(AND(B413=1000, OR(AND(E413='club records'!$B$27, F413&lt;='club records'!$C$27), AND(E413='club records'!$B$28, F413&lt;='club records'!$C$28))), "CR", " ")</f>
        <v xml:space="preserve"> </v>
      </c>
      <c r="Q413" s="15" t="str">
        <f>IF(AND(B413=1500, OR(AND(E413='club records'!$B$29, F413&lt;='club records'!$C$29), AND(E413='club records'!$B$30, F413&lt;='club records'!$C$30), AND(E413='club records'!$B$31, F413&lt;='club records'!$C$31), AND(E413='club records'!$B$32, F413&lt;='club records'!$C$32), AND(E413='club records'!$B$33, F413&lt;='club records'!$C$33))), "CR", " ")</f>
        <v xml:space="preserve"> </v>
      </c>
      <c r="R413" s="15" t="str">
        <f>IF(AND(B413="1600 (Mile)",OR(AND(E413='club records'!$B$34,F413&lt;='club records'!$C$34),AND(E413='club records'!$B$35,F413&lt;='club records'!$C$35),AND(E413='club records'!$B$36,F413&lt;='club records'!$C$36),AND(E413='club records'!$B$37,F413&lt;='club records'!$C$37))),"CR"," ")</f>
        <v xml:space="preserve"> </v>
      </c>
      <c r="S413" s="15" t="str">
        <f>IF(AND(B413=3000, OR(AND(E413='club records'!$B$38, F413&lt;='club records'!$C$38), AND(E413='club records'!$B$39, F413&lt;='club records'!$C$39), AND(E413='club records'!$B$40, F413&lt;='club records'!$C$40), AND(E413='club records'!$B$41, F413&lt;='club records'!$C$41))), "CR", " ")</f>
        <v xml:space="preserve"> </v>
      </c>
      <c r="T413" s="15" t="str">
        <f>IF(AND(B413=5000, OR(AND(E413='club records'!$B$42, F413&lt;='club records'!$C$42), AND(E413='club records'!$B$43, F413&lt;='club records'!$C$43))), "CR", " ")</f>
        <v xml:space="preserve"> </v>
      </c>
      <c r="U413" s="14" t="str">
        <f>IF(AND(B413=10000, OR(AND(E413='club records'!$B$44, F413&lt;='club records'!$C$44), AND(E413='club records'!$B$45, F413&lt;='club records'!$C$45))), "CR", " ")</f>
        <v xml:space="preserve"> </v>
      </c>
      <c r="V413" s="14" t="str">
        <f>IF(AND(B413="high jump", OR(AND(E413='club records'!$F$1, F413&gt;='club records'!$G$1), AND(E413='club records'!$F$2, F413&gt;='club records'!$G$2), AND(E413='club records'!$F$3, F413&gt;='club records'!$G$3), AND(E413='club records'!$F$4, F413&gt;='club records'!$G$4), AND(E413='club records'!$F$5, F413&gt;='club records'!$G$5))), "CR", " ")</f>
        <v xml:space="preserve"> </v>
      </c>
      <c r="W413" s="14" t="str">
        <f>IF(AND(B413="long jump", OR(AND(E413='club records'!$F$6, F413&gt;='club records'!$G$6), AND(E413='club records'!$F$7, F413&gt;='club records'!$G$7), AND(E413='club records'!$F$8, F413&gt;='club records'!$G$8), AND(E413='club records'!$F$9, F413&gt;='club records'!$G$9), AND(E413='club records'!$F$10, F413&gt;='club records'!$G$10))), "CR", " ")</f>
        <v xml:space="preserve"> </v>
      </c>
      <c r="X413" s="14" t="str">
        <f>IF(AND(B413="triple jump", OR(AND(E413='club records'!$F$11, F413&gt;='club records'!$G$11), AND(E413='club records'!$F$12, F413&gt;='club records'!$G$12), AND(E413='club records'!$F$13, F413&gt;='club records'!$G$13), AND(E413='club records'!$F$14, F413&gt;='club records'!$G$14), AND(E413='club records'!$F$15, F413&gt;='club records'!$G$15))), "CR", " ")</f>
        <v xml:space="preserve"> </v>
      </c>
      <c r="Y413" s="14" t="str">
        <f>IF(AND(B413="pole vault", OR(AND(E413='club records'!$F$16, F413&gt;='club records'!$G$16), AND(E413='club records'!$F$17, F413&gt;='club records'!$G$17), AND(E413='club records'!$F$18, F413&gt;='club records'!$G$18), AND(E413='club records'!$F$19, F413&gt;='club records'!$G$19), AND(E413='club records'!$F$20, F413&gt;='club records'!$G$20))), "CR", " ")</f>
        <v xml:space="preserve"> </v>
      </c>
      <c r="Z413" s="14" t="str">
        <f>IF(AND(B413="discus 1", E413='club records'!$F$21, F413&gt;='club records'!$G$21), "CR", " ")</f>
        <v xml:space="preserve"> </v>
      </c>
      <c r="AA413" s="14" t="str">
        <f>IF(AND(B413="discus 1.25", E413='club records'!$F$22, F413&gt;='club records'!$G$22), "CR", " ")</f>
        <v xml:space="preserve"> </v>
      </c>
      <c r="AB413" s="14" t="str">
        <f>IF(AND(B413="discus 1.5", E413='club records'!$F$23, F413&gt;='club records'!$G$23), "CR", " ")</f>
        <v xml:space="preserve"> </v>
      </c>
      <c r="AC413" s="14" t="str">
        <f>IF(AND(B413="discus 1.75", E413='club records'!$F$24, F413&gt;='club records'!$G$24), "CR", " ")</f>
        <v xml:space="preserve"> </v>
      </c>
      <c r="AD413" s="14" t="str">
        <f>IF(AND(B413="discus 2", E413='club records'!$F$25, F413&gt;='club records'!$G$25), "CR", " ")</f>
        <v xml:space="preserve"> </v>
      </c>
      <c r="AE413" s="14" t="str">
        <f>IF(AND(B413="hammer 4", E413='club records'!$F$27, F413&gt;='club records'!$G$27), "CR", " ")</f>
        <v xml:space="preserve"> </v>
      </c>
      <c r="AF413" s="14" t="str">
        <f>IF(AND(B413="hammer 5", E413='club records'!$F$28, F413&gt;='club records'!$G$28), "CR", " ")</f>
        <v xml:space="preserve"> </v>
      </c>
      <c r="AG413" s="14" t="str">
        <f>IF(AND(B413="hammer 6", E413='club records'!$F$29, F413&gt;='club records'!$G$29), "CR", " ")</f>
        <v xml:space="preserve"> </v>
      </c>
      <c r="AH413" s="14" t="str">
        <f>IF(AND(B413="hammer 7.26", E413='club records'!$F$30, F413&gt;='club records'!$G$30), "CR", " ")</f>
        <v xml:space="preserve"> </v>
      </c>
      <c r="AI413" s="14" t="str">
        <f>IF(AND(B413="javelin 400", E413='club records'!$F$31, F413&gt;='club records'!$G$31), "CR", " ")</f>
        <v xml:space="preserve"> </v>
      </c>
      <c r="AJ413" s="14" t="str">
        <f>IF(AND(B413="javelin 600", E413='club records'!$F$32, F413&gt;='club records'!$G$32), "CR", " ")</f>
        <v xml:space="preserve"> </v>
      </c>
      <c r="AK413" s="14" t="str">
        <f>IF(AND(B413="javelin 700", E413='club records'!$F$33, F413&gt;='club records'!$G$33), "CR", " ")</f>
        <v xml:space="preserve"> </v>
      </c>
      <c r="AL413" s="14" t="str">
        <f>IF(AND(B413="javelin 800", OR(AND(E413='club records'!$F$34, F413&gt;='club records'!$G$34), AND(E413='club records'!$F$35, F413&gt;='club records'!$G$35))), "CR", " ")</f>
        <v xml:space="preserve"> </v>
      </c>
      <c r="AM413" s="14" t="str">
        <f>IF(AND(B413="shot 3", E413='club records'!$F$36, F413&gt;='club records'!$G$36), "CR", " ")</f>
        <v xml:space="preserve"> </v>
      </c>
      <c r="AN413" s="14" t="str">
        <f>IF(AND(B413="shot 4", E413='club records'!$F$37, F413&gt;='club records'!$G$37), "CR", " ")</f>
        <v xml:space="preserve"> </v>
      </c>
      <c r="AO413" s="14" t="str">
        <f>IF(AND(B413="shot 5", E413='club records'!$F$38, F413&gt;='club records'!$G$38), "CR", " ")</f>
        <v xml:space="preserve"> </v>
      </c>
      <c r="AP413" s="14" t="str">
        <f>IF(AND(B413="shot 6", E413='club records'!$F$39, F413&gt;='club records'!$G$39), "CR", " ")</f>
        <v xml:space="preserve"> </v>
      </c>
      <c r="AQ413" s="14" t="str">
        <f>IF(AND(B413="shot 7.26", E413='club records'!$F$40, F413&gt;='club records'!$G$40), "CR", " ")</f>
        <v xml:space="preserve"> </v>
      </c>
      <c r="AR413" s="14" t="str">
        <f>IF(AND(B413="60H",OR(AND(E413='club records'!$J$1,F413&lt;='club records'!$K$1),AND(E413='club records'!$J$2,F413&lt;='club records'!$K$2),AND(E413='club records'!$J$3,F413&lt;='club records'!$K$3),AND(E413='club records'!$J$4,F413&lt;='club records'!$K$4),AND(E413='club records'!$J$5,F413&lt;='club records'!$K$5))),"CR"," ")</f>
        <v xml:space="preserve"> </v>
      </c>
      <c r="AS413" s="14" t="str">
        <f>IF(AND(B413="75H", AND(E413='club records'!$J$6, F413&lt;='club records'!$K$6)), "CR", " ")</f>
        <v xml:space="preserve"> </v>
      </c>
      <c r="AT413" s="14" t="str">
        <f>IF(AND(B413="80H", AND(E413='club records'!$J$7, F413&lt;='club records'!$K$7)), "CR", " ")</f>
        <v xml:space="preserve"> </v>
      </c>
      <c r="AU413" s="14" t="str">
        <f>IF(AND(B413="100H", AND(E413='club records'!$J$8, F413&lt;='club records'!$K$8)), "CR", " ")</f>
        <v xml:space="preserve"> </v>
      </c>
      <c r="AV413" s="14" t="str">
        <f>IF(AND(B413="110H", OR(AND(E413='club records'!$J$9, F413&lt;='club records'!$K$9), AND(E413='club records'!$J$10, F413&lt;='club records'!$K$10))), "CR", " ")</f>
        <v xml:space="preserve"> </v>
      </c>
      <c r="AW413" s="14" t="str">
        <f>IF(AND(B413="400H", OR(AND(E413='club records'!$J$11, F413&lt;='club records'!$K$11), AND(E413='club records'!$J$12, F413&lt;='club records'!$K$12), AND(E413='club records'!$J$13, F413&lt;='club records'!$K$13), AND(E413='club records'!$J$14, F413&lt;='club records'!$K$14))), "CR", " ")</f>
        <v xml:space="preserve"> </v>
      </c>
      <c r="AX413" s="14" t="str">
        <f>IF(AND(B413="1500SC", AND(E413='club records'!$J$15, F413&lt;='club records'!$K$15)), "CR", " ")</f>
        <v xml:space="preserve"> </v>
      </c>
      <c r="AY413" s="14" t="str">
        <f>IF(AND(B413="2000SC", OR(AND(E413='club records'!$J$17, F413&lt;='club records'!$K$17), AND(E413='club records'!$J$18, F413&lt;='club records'!$K$18))), "CR", " ")</f>
        <v xml:space="preserve"> </v>
      </c>
      <c r="AZ413" s="14" t="str">
        <f>IF(AND(B413="3000SC", OR(AND(E413='club records'!$J$20, F413&lt;='club records'!$K$20), AND(E413='club records'!$J$21, F413&lt;='club records'!$K$21))), "CR", " ")</f>
        <v xml:space="preserve"> </v>
      </c>
      <c r="BA413" s="15" t="str">
        <f>IF(AND(B413="4x100", OR(AND(E413='club records'!$N$1, F413&lt;='club records'!$O$1), AND(E413='club records'!$N$2, F413&lt;='club records'!$O$2), AND(E413='club records'!$N$3, F413&lt;='club records'!$O$3), AND(E413='club records'!$N$4, F413&lt;='club records'!$O$4), AND(E413='club records'!$N$5, F413&lt;='club records'!$O$5))), "CR", " ")</f>
        <v xml:space="preserve"> </v>
      </c>
      <c r="BB413" s="15" t="str">
        <f>IF(AND(B413="4x200", OR(AND(E413='club records'!$N$6, F413&lt;='club records'!$O$6), AND(E413='club records'!$N$7, F413&lt;='club records'!$O$7), AND(E413='club records'!$N$8, F413&lt;='club records'!$O$8), AND(E413='club records'!$N$9, F413&lt;='club records'!$O$9), AND(E413='club records'!$N$10, F413&lt;='club records'!$O$10))), "CR", " ")</f>
        <v xml:space="preserve"> </v>
      </c>
      <c r="BC413" s="15" t="str">
        <f>IF(AND(B413="4x300", AND(E413='club records'!$N$11, F413&lt;='club records'!$O$11)), "CR", " ")</f>
        <v xml:space="preserve"> </v>
      </c>
      <c r="BD413" s="15" t="str">
        <f>IF(AND(B413="4x400", OR(AND(E413='club records'!$N$12, F413&lt;='club records'!$O$12), AND(E413='club records'!$N$13, F413&lt;='club records'!$O$13), AND(E413='club records'!$N$14, F413&lt;='club records'!$O$14), AND(E413='club records'!$N$15, F413&lt;='club records'!$O$15))), "CR", " ")</f>
        <v xml:space="preserve"> </v>
      </c>
      <c r="BE413" s="15" t="str">
        <f>IF(AND(B413="3x800", OR(AND(E413='club records'!$N$16, F413&lt;='club records'!$O$16), AND(E413='club records'!$N$17, F413&lt;='club records'!$O$17), AND(E413='club records'!$N$18, F413&lt;='club records'!$O$18))), "CR", " ")</f>
        <v xml:space="preserve"> </v>
      </c>
      <c r="BF413" s="15" t="str">
        <f>IF(AND(B413="pentathlon", OR(AND(E413='club records'!$N$21, F413&gt;='club records'!$O$21), AND(E413='club records'!$N$22, F413&gt;='club records'!$O$22),AND(E413='club records'!$N$23, F413&gt;='club records'!$O$23),AND(E413='club records'!$N$24, F413&gt;='club records'!$O$24))), "CR", " ")</f>
        <v xml:space="preserve"> </v>
      </c>
      <c r="BG413" s="15" t="str">
        <f>IF(AND(B413="heptathlon", OR(AND(E413='club records'!$N$26, F413&gt;='club records'!$O$26), AND(E413='club records'!$N$27, F413&gt;='club records'!$O$27))), "CR", " ")</f>
        <v xml:space="preserve"> </v>
      </c>
      <c r="BH413" s="15" t="str">
        <f>IF(AND(B413="decathlon", OR(AND(E413='club records'!$N$29, F413&gt;='club records'!$O$29), AND(E413='club records'!$N$30, F413&gt;='club records'!$O$30),AND(E413='club records'!$N$31, F413&gt;='club records'!$O$31))), "CR", " ")</f>
        <v xml:space="preserve"> </v>
      </c>
    </row>
    <row r="414" spans="1:60" ht="14.5" x14ac:dyDescent="0.35">
      <c r="A414" s="1" t="s">
        <v>519</v>
      </c>
      <c r="B414" s="2">
        <v>800</v>
      </c>
      <c r="C414" s="1" t="s">
        <v>35</v>
      </c>
      <c r="D414" s="1" t="s">
        <v>2</v>
      </c>
      <c r="E414" s="19" t="s">
        <v>10</v>
      </c>
      <c r="F414" s="20" t="s">
        <v>589</v>
      </c>
      <c r="G414" s="27">
        <v>43568</v>
      </c>
      <c r="H414" s="1" t="s">
        <v>591</v>
      </c>
      <c r="I414" s="1" t="s">
        <v>592</v>
      </c>
      <c r="J414" s="15" t="s">
        <v>410</v>
      </c>
      <c r="O414" s="1"/>
      <c r="P414" s="1"/>
      <c r="Q414" s="1"/>
      <c r="R414" s="1"/>
      <c r="S414" s="1"/>
      <c r="T414" s="1"/>
    </row>
    <row r="415" spans="1:60" ht="14.5" x14ac:dyDescent="0.35">
      <c r="A415" s="1" t="s">
        <v>519</v>
      </c>
      <c r="B415" s="2">
        <v>800</v>
      </c>
      <c r="C415" s="1" t="s">
        <v>85</v>
      </c>
      <c r="D415" s="1" t="s">
        <v>86</v>
      </c>
      <c r="E415" s="19" t="s">
        <v>10</v>
      </c>
      <c r="F415" s="20" t="s">
        <v>428</v>
      </c>
      <c r="G415" s="27">
        <v>43632</v>
      </c>
      <c r="H415" s="1" t="s">
        <v>313</v>
      </c>
      <c r="I415" s="1" t="s">
        <v>426</v>
      </c>
      <c r="J415" s="15" t="str">
        <f t="shared" ref="J415:J425" si="38">IF(OR(K415="CR", L415="CR", M415="CR", N415="CR", O415="CR", P415="CR", Q415="CR", R415="CR", S415="CR", T415="CR",U415="CR", V415="CR", W415="CR", X415="CR", Y415="CR", Z415="CR", AA415="CR", AB415="CR", AC415="CR", AD415="CR", AE415="CR", AF415="CR", AG415="CR", AH415="CR", AI415="CR", AJ415="CR", AK415="CR", AL415="CR", AM415="CR", AN415="CR", AO415="CR", AP415="CR", AQ415="CR", AR415="CR", AS415="CR", AT415="CR", AU415="CR", AV415="CR", AW415="CR", AX415="CR", AY415="CR", AZ415="CR", BA415="CR", BB415="CR", BC415="CR", BD415="CR", BE415="CR", BF415="CR", BG415="CR", BH415="CR"), "***CLUB RECORD***", "")</f>
        <v/>
      </c>
      <c r="K415" s="15" t="str">
        <f>IF(AND(B415=100, OR(AND(E415='club records'!$B$6, F415&lt;='club records'!$C$6), AND(E415='club records'!$B$7, F415&lt;='club records'!$C$7), AND(E415='club records'!$B$8, F415&lt;='club records'!$C$8), AND(E415='club records'!$B$9, F415&lt;='club records'!$C$9), AND(E415='club records'!$B$10, F415&lt;='club records'!$C$10))), "CR", " ")</f>
        <v xml:space="preserve"> </v>
      </c>
      <c r="L415" s="15" t="str">
        <f>IF(AND(B415=200, OR(AND(E415='club records'!$B$11, F415&lt;='club records'!$C$11), AND(E415='club records'!$B$12, F415&lt;='club records'!$C$12), AND(E415='club records'!$B$13, F415&lt;='club records'!$C$13), AND(E415='club records'!$B$14, F415&lt;='club records'!$C$14), AND(E415='club records'!$B$15, F415&lt;='club records'!$C$15))), "CR", " ")</f>
        <v xml:space="preserve"> </v>
      </c>
      <c r="M415" s="15" t="str">
        <f>IF(AND(B415=300, OR(AND(E415='club records'!$B$16, F415&lt;='club records'!$C$16), AND(E415='club records'!$B$17, F415&lt;='club records'!$C$17))), "CR", " ")</f>
        <v xml:space="preserve"> </v>
      </c>
      <c r="N415" s="15" t="str">
        <f>IF(AND(B415=400, OR(AND(E415='club records'!$B$18, F415&lt;='club records'!$C$18), AND(E415='club records'!$B$19, F415&lt;='club records'!$C$19), AND(E415='club records'!$B$20, F415&lt;='club records'!$C$20), AND(E415='club records'!$B$21, F415&lt;='club records'!$C$21))), "CR", " ")</f>
        <v xml:space="preserve"> </v>
      </c>
      <c r="O415" s="15" t="str">
        <f>IF(AND(B415=800, OR(AND(E415='club records'!$B$22, F415&lt;='club records'!$C$22), AND(E415='club records'!$B$23, F415&lt;='club records'!$C$23), AND(E415='club records'!$B$24, F415&lt;='club records'!$C$24), AND(E415='club records'!$B$25, F415&lt;='club records'!$C$25), AND(E415='club records'!$B$26, F415&lt;='club records'!$C$26))), "CR", " ")</f>
        <v xml:space="preserve"> </v>
      </c>
      <c r="P415" s="15" t="str">
        <f>IF(AND(B415=1000, OR(AND(E415='club records'!$B$27, F415&lt;='club records'!$C$27), AND(E415='club records'!$B$28, F415&lt;='club records'!$C$28))), "CR", " ")</f>
        <v xml:space="preserve"> </v>
      </c>
      <c r="Q415" s="15" t="str">
        <f>IF(AND(B415=1500, OR(AND(E415='club records'!$B$29, F415&lt;='club records'!$C$29), AND(E415='club records'!$B$30, F415&lt;='club records'!$C$30), AND(E415='club records'!$B$31, F415&lt;='club records'!$C$31), AND(E415='club records'!$B$32, F415&lt;='club records'!$C$32), AND(E415='club records'!$B$33, F415&lt;='club records'!$C$33))), "CR", " ")</f>
        <v xml:space="preserve"> </v>
      </c>
      <c r="R415" s="15" t="str">
        <f>IF(AND(B415="1600 (Mile)",OR(AND(E415='club records'!$B$34,F415&lt;='club records'!$C$34),AND(E415='club records'!$B$35,F415&lt;='club records'!$C$35),AND(E415='club records'!$B$36,F415&lt;='club records'!$C$36),AND(E415='club records'!$B$37,F415&lt;='club records'!$C$37))),"CR"," ")</f>
        <v xml:space="preserve"> </v>
      </c>
      <c r="S415" s="15" t="str">
        <f>IF(AND(B415=3000, OR(AND(E415='club records'!$B$38, F415&lt;='club records'!$C$38), AND(E415='club records'!$B$39, F415&lt;='club records'!$C$39), AND(E415='club records'!$B$40, F415&lt;='club records'!$C$40), AND(E415='club records'!$B$41, F415&lt;='club records'!$C$41))), "CR", " ")</f>
        <v xml:space="preserve"> </v>
      </c>
      <c r="T415" s="15" t="str">
        <f>IF(AND(B415=5000, OR(AND(E415='club records'!$B$42, F415&lt;='club records'!$C$42), AND(E415='club records'!$B$43, F415&lt;='club records'!$C$43))), "CR", " ")</f>
        <v xml:space="preserve"> </v>
      </c>
      <c r="U415" s="14" t="str">
        <f>IF(AND(B415=10000, OR(AND(E415='club records'!$B$44, F415&lt;='club records'!$C$44), AND(E415='club records'!$B$45, F415&lt;='club records'!$C$45))), "CR", " ")</f>
        <v xml:space="preserve"> </v>
      </c>
      <c r="V415" s="14" t="str">
        <f>IF(AND(B415="high jump", OR(AND(E415='club records'!$F$1, F415&gt;='club records'!$G$1), AND(E415='club records'!$F$2, F415&gt;='club records'!$G$2), AND(E415='club records'!$F$3, F415&gt;='club records'!$G$3), AND(E415='club records'!$F$4, F415&gt;='club records'!$G$4), AND(E415='club records'!$F$5, F415&gt;='club records'!$G$5))), "CR", " ")</f>
        <v xml:space="preserve"> </v>
      </c>
      <c r="W415" s="14" t="str">
        <f>IF(AND(B415="long jump", OR(AND(E415='club records'!$F$6, F415&gt;='club records'!$G$6), AND(E415='club records'!$F$7, F415&gt;='club records'!$G$7), AND(E415='club records'!$F$8, F415&gt;='club records'!$G$8), AND(E415='club records'!$F$9, F415&gt;='club records'!$G$9), AND(E415='club records'!$F$10, F415&gt;='club records'!$G$10))), "CR", " ")</f>
        <v xml:space="preserve"> </v>
      </c>
      <c r="X415" s="14" t="str">
        <f>IF(AND(B415="triple jump", OR(AND(E415='club records'!$F$11, F415&gt;='club records'!$G$11), AND(E415='club records'!$F$12, F415&gt;='club records'!$G$12), AND(E415='club records'!$F$13, F415&gt;='club records'!$G$13), AND(E415='club records'!$F$14, F415&gt;='club records'!$G$14), AND(E415='club records'!$F$15, F415&gt;='club records'!$G$15))), "CR", " ")</f>
        <v xml:space="preserve"> </v>
      </c>
      <c r="Y415" s="14" t="str">
        <f>IF(AND(B415="pole vault", OR(AND(E415='club records'!$F$16, F415&gt;='club records'!$G$16), AND(E415='club records'!$F$17, F415&gt;='club records'!$G$17), AND(E415='club records'!$F$18, F415&gt;='club records'!$G$18), AND(E415='club records'!$F$19, F415&gt;='club records'!$G$19), AND(E415='club records'!$F$20, F415&gt;='club records'!$G$20))), "CR", " ")</f>
        <v xml:space="preserve"> </v>
      </c>
      <c r="Z415" s="14" t="str">
        <f>IF(AND(B415="discus 1", E415='club records'!$F$21, F415&gt;='club records'!$G$21), "CR", " ")</f>
        <v xml:space="preserve"> </v>
      </c>
      <c r="AA415" s="14" t="str">
        <f>IF(AND(B415="discus 1.25", E415='club records'!$F$22, F415&gt;='club records'!$G$22), "CR", " ")</f>
        <v xml:space="preserve"> </v>
      </c>
      <c r="AB415" s="14" t="str">
        <f>IF(AND(B415="discus 1.5", E415='club records'!$F$23, F415&gt;='club records'!$G$23), "CR", " ")</f>
        <v xml:space="preserve"> </v>
      </c>
      <c r="AC415" s="14" t="str">
        <f>IF(AND(B415="discus 1.75", E415='club records'!$F$24, F415&gt;='club records'!$G$24), "CR", " ")</f>
        <v xml:space="preserve"> </v>
      </c>
      <c r="AD415" s="14" t="str">
        <f>IF(AND(B415="discus 2", E415='club records'!$F$25, F415&gt;='club records'!$G$25), "CR", " ")</f>
        <v xml:space="preserve"> </v>
      </c>
      <c r="AE415" s="14" t="str">
        <f>IF(AND(B415="hammer 4", E415='club records'!$F$27, F415&gt;='club records'!$G$27), "CR", " ")</f>
        <v xml:space="preserve"> </v>
      </c>
      <c r="AF415" s="14" t="str">
        <f>IF(AND(B415="hammer 5", E415='club records'!$F$28, F415&gt;='club records'!$G$28), "CR", " ")</f>
        <v xml:space="preserve"> </v>
      </c>
      <c r="AG415" s="14" t="str">
        <f>IF(AND(B415="hammer 6", E415='club records'!$F$29, F415&gt;='club records'!$G$29), "CR", " ")</f>
        <v xml:space="preserve"> </v>
      </c>
      <c r="AH415" s="14" t="str">
        <f>IF(AND(B415="hammer 7.26", E415='club records'!$F$30, F415&gt;='club records'!$G$30), "CR", " ")</f>
        <v xml:space="preserve"> </v>
      </c>
      <c r="AI415" s="14" t="str">
        <f>IF(AND(B415="javelin 400", E415='club records'!$F$31, F415&gt;='club records'!$G$31), "CR", " ")</f>
        <v xml:space="preserve"> </v>
      </c>
      <c r="AJ415" s="14" t="str">
        <f>IF(AND(B415="javelin 600", E415='club records'!$F$32, F415&gt;='club records'!$G$32), "CR", " ")</f>
        <v xml:space="preserve"> </v>
      </c>
      <c r="AK415" s="14" t="str">
        <f>IF(AND(B415="javelin 700", E415='club records'!$F$33, F415&gt;='club records'!$G$33), "CR", " ")</f>
        <v xml:space="preserve"> </v>
      </c>
      <c r="AL415" s="14" t="str">
        <f>IF(AND(B415="javelin 800", OR(AND(E415='club records'!$F$34, F415&gt;='club records'!$G$34), AND(E415='club records'!$F$35, F415&gt;='club records'!$G$35))), "CR", " ")</f>
        <v xml:space="preserve"> </v>
      </c>
      <c r="AM415" s="14" t="str">
        <f>IF(AND(B415="shot 3", E415='club records'!$F$36, F415&gt;='club records'!$G$36), "CR", " ")</f>
        <v xml:space="preserve"> </v>
      </c>
      <c r="AN415" s="14" t="str">
        <f>IF(AND(B415="shot 4", E415='club records'!$F$37, F415&gt;='club records'!$G$37), "CR", " ")</f>
        <v xml:space="preserve"> </v>
      </c>
      <c r="AO415" s="14" t="str">
        <f>IF(AND(B415="shot 5", E415='club records'!$F$38, F415&gt;='club records'!$G$38), "CR", " ")</f>
        <v xml:space="preserve"> </v>
      </c>
      <c r="AP415" s="14" t="str">
        <f>IF(AND(B415="shot 6", E415='club records'!$F$39, F415&gt;='club records'!$G$39), "CR", " ")</f>
        <v xml:space="preserve"> </v>
      </c>
      <c r="AQ415" s="14" t="str">
        <f>IF(AND(B415="shot 7.26", E415='club records'!$F$40, F415&gt;='club records'!$G$40), "CR", " ")</f>
        <v xml:space="preserve"> </v>
      </c>
      <c r="AR415" s="14" t="str">
        <f>IF(AND(B415="60H",OR(AND(E415='club records'!$J$1,F415&lt;='club records'!$K$1),AND(E415='club records'!$J$2,F415&lt;='club records'!$K$2),AND(E415='club records'!$J$3,F415&lt;='club records'!$K$3),AND(E415='club records'!$J$4,F415&lt;='club records'!$K$4),AND(E415='club records'!$J$5,F415&lt;='club records'!$K$5))),"CR"," ")</f>
        <v xml:space="preserve"> </v>
      </c>
      <c r="AS415" s="14" t="str">
        <f>IF(AND(B415="75H", AND(E415='club records'!$J$6, F415&lt;='club records'!$K$6)), "CR", " ")</f>
        <v xml:space="preserve"> </v>
      </c>
      <c r="AT415" s="14" t="str">
        <f>IF(AND(B415="80H", AND(E415='club records'!$J$7, F415&lt;='club records'!$K$7)), "CR", " ")</f>
        <v xml:space="preserve"> </v>
      </c>
      <c r="AU415" s="14" t="str">
        <f>IF(AND(B415="100H", AND(E415='club records'!$J$8, F415&lt;='club records'!$K$8)), "CR", " ")</f>
        <v xml:space="preserve"> </v>
      </c>
      <c r="AV415" s="14" t="str">
        <f>IF(AND(B415="110H", OR(AND(E415='club records'!$J$9, F415&lt;='club records'!$K$9), AND(E415='club records'!$J$10, F415&lt;='club records'!$K$10))), "CR", " ")</f>
        <v xml:space="preserve"> </v>
      </c>
      <c r="AW415" s="14" t="str">
        <f>IF(AND(B415="400H", OR(AND(E415='club records'!$J$11, F415&lt;='club records'!$K$11), AND(E415='club records'!$J$12, F415&lt;='club records'!$K$12), AND(E415='club records'!$J$13, F415&lt;='club records'!$K$13), AND(E415='club records'!$J$14, F415&lt;='club records'!$K$14))), "CR", " ")</f>
        <v xml:space="preserve"> </v>
      </c>
      <c r="AX415" s="14" t="str">
        <f>IF(AND(B415="1500SC", AND(E415='club records'!$J$15, F415&lt;='club records'!$K$15)), "CR", " ")</f>
        <v xml:space="preserve"> </v>
      </c>
      <c r="AY415" s="14" t="str">
        <f>IF(AND(B415="2000SC", OR(AND(E415='club records'!$J$17, F415&lt;='club records'!$K$17), AND(E415='club records'!$J$18, F415&lt;='club records'!$K$18))), "CR", " ")</f>
        <v xml:space="preserve"> </v>
      </c>
      <c r="AZ415" s="14" t="str">
        <f>IF(AND(B415="3000SC", OR(AND(E415='club records'!$J$20, F415&lt;='club records'!$K$20), AND(E415='club records'!$J$21, F415&lt;='club records'!$K$21))), "CR", " ")</f>
        <v xml:space="preserve"> </v>
      </c>
      <c r="BA415" s="15" t="str">
        <f>IF(AND(B415="4x100", OR(AND(E415='club records'!$N$1, F415&lt;='club records'!$O$1), AND(E415='club records'!$N$2, F415&lt;='club records'!$O$2), AND(E415='club records'!$N$3, F415&lt;='club records'!$O$3), AND(E415='club records'!$N$4, F415&lt;='club records'!$O$4), AND(E415='club records'!$N$5, F415&lt;='club records'!$O$5))), "CR", " ")</f>
        <v xml:space="preserve"> </v>
      </c>
      <c r="BB415" s="15" t="str">
        <f>IF(AND(B415="4x200", OR(AND(E415='club records'!$N$6, F415&lt;='club records'!$O$6), AND(E415='club records'!$N$7, F415&lt;='club records'!$O$7), AND(E415='club records'!$N$8, F415&lt;='club records'!$O$8), AND(E415='club records'!$N$9, F415&lt;='club records'!$O$9), AND(E415='club records'!$N$10, F415&lt;='club records'!$O$10))), "CR", " ")</f>
        <v xml:space="preserve"> </v>
      </c>
      <c r="BC415" s="15" t="str">
        <f>IF(AND(B415="4x300", AND(E415='club records'!$N$11, F415&lt;='club records'!$O$11)), "CR", " ")</f>
        <v xml:space="preserve"> </v>
      </c>
      <c r="BD415" s="15" t="str">
        <f>IF(AND(B415="4x400", OR(AND(E415='club records'!$N$12, F415&lt;='club records'!$O$12), AND(E415='club records'!$N$13, F415&lt;='club records'!$O$13), AND(E415='club records'!$N$14, F415&lt;='club records'!$O$14), AND(E415='club records'!$N$15, F415&lt;='club records'!$O$15))), "CR", " ")</f>
        <v xml:space="preserve"> </v>
      </c>
      <c r="BE415" s="15" t="str">
        <f>IF(AND(B415="3x800", OR(AND(E415='club records'!$N$16, F415&lt;='club records'!$O$16), AND(E415='club records'!$N$17, F415&lt;='club records'!$O$17), AND(E415='club records'!$N$18, F415&lt;='club records'!$O$18))), "CR", " ")</f>
        <v xml:space="preserve"> </v>
      </c>
      <c r="BF415" s="15" t="str">
        <f>IF(AND(B415="pentathlon", OR(AND(E415='club records'!$N$21, F415&gt;='club records'!$O$21), AND(E415='club records'!$N$22, F415&gt;='club records'!$O$22),AND(E415='club records'!$N$23, F415&gt;='club records'!$O$23),AND(E415='club records'!$N$24, F415&gt;='club records'!$O$24))), "CR", " ")</f>
        <v xml:space="preserve"> </v>
      </c>
      <c r="BG415" s="15" t="str">
        <f>IF(AND(B415="heptathlon", OR(AND(E415='club records'!$N$26, F415&gt;='club records'!$O$26), AND(E415='club records'!$N$27, F415&gt;='club records'!$O$27))), "CR", " ")</f>
        <v xml:space="preserve"> </v>
      </c>
      <c r="BH415" s="15" t="str">
        <f>IF(AND(B415="decathlon", OR(AND(E415='club records'!$N$29, F415&gt;='club records'!$O$29), AND(E415='club records'!$N$30, F415&gt;='club records'!$O$30),AND(E415='club records'!$N$31, F415&gt;='club records'!$O$31))), "CR", " ")</f>
        <v xml:space="preserve"> </v>
      </c>
    </row>
    <row r="416" spans="1:60" ht="14.5" x14ac:dyDescent="0.35">
      <c r="A416" s="1" t="s">
        <v>519</v>
      </c>
      <c r="B416" s="2">
        <v>800</v>
      </c>
      <c r="C416" s="1" t="s">
        <v>114</v>
      </c>
      <c r="D416" s="1" t="s">
        <v>115</v>
      </c>
      <c r="E416" s="19" t="s">
        <v>10</v>
      </c>
      <c r="F416" s="20" t="s">
        <v>322</v>
      </c>
      <c r="G416" s="27">
        <v>43589</v>
      </c>
      <c r="H416" s="1" t="s">
        <v>313</v>
      </c>
      <c r="I416" s="1" t="s">
        <v>321</v>
      </c>
      <c r="J416" s="15" t="str">
        <f t="shared" si="38"/>
        <v/>
      </c>
      <c r="K416" s="15" t="str">
        <f>IF(AND(B416=100, OR(AND(E416='club records'!$B$6, F416&lt;='club records'!$C$6), AND(E416='club records'!$B$7, F416&lt;='club records'!$C$7), AND(E416='club records'!$B$8, F416&lt;='club records'!$C$8), AND(E416='club records'!$B$9, F416&lt;='club records'!$C$9), AND(E416='club records'!$B$10, F416&lt;='club records'!$C$10))), "CR", " ")</f>
        <v xml:space="preserve"> </v>
      </c>
      <c r="L416" s="15" t="str">
        <f>IF(AND(B416=200, OR(AND(E416='club records'!$B$11, F416&lt;='club records'!$C$11), AND(E416='club records'!$B$12, F416&lt;='club records'!$C$12), AND(E416='club records'!$B$13, F416&lt;='club records'!$C$13), AND(E416='club records'!$B$14, F416&lt;='club records'!$C$14), AND(E416='club records'!$B$15, F416&lt;='club records'!$C$15))), "CR", " ")</f>
        <v xml:space="preserve"> </v>
      </c>
      <c r="M416" s="15" t="str">
        <f>IF(AND(B416=300, OR(AND(E416='club records'!$B$16, F416&lt;='club records'!$C$16), AND(E416='club records'!$B$17, F416&lt;='club records'!$C$17))), "CR", " ")</f>
        <v xml:space="preserve"> </v>
      </c>
      <c r="N416" s="15" t="str">
        <f>IF(AND(B416=400, OR(AND(E416='club records'!$B$18, F416&lt;='club records'!$C$18), AND(E416='club records'!$B$19, F416&lt;='club records'!$C$19), AND(E416='club records'!$B$20, F416&lt;='club records'!$C$20), AND(E416='club records'!$B$21, F416&lt;='club records'!$C$21))), "CR", " ")</f>
        <v xml:space="preserve"> </v>
      </c>
      <c r="O416" s="15" t="str">
        <f>IF(AND(B416=800, OR(AND(E416='club records'!$B$22, F416&lt;='club records'!$C$22), AND(E416='club records'!$B$23, F416&lt;='club records'!$C$23), AND(E416='club records'!$B$24, F416&lt;='club records'!$C$24), AND(E416='club records'!$B$25, F416&lt;='club records'!$C$25), AND(E416='club records'!$B$26, F416&lt;='club records'!$C$26))), "CR", " ")</f>
        <v xml:space="preserve"> </v>
      </c>
      <c r="P416" s="15" t="str">
        <f>IF(AND(B416=1000, OR(AND(E416='club records'!$B$27, F416&lt;='club records'!$C$27), AND(E416='club records'!$B$28, F416&lt;='club records'!$C$28))), "CR", " ")</f>
        <v xml:space="preserve"> </v>
      </c>
      <c r="Q416" s="15" t="str">
        <f>IF(AND(B416=1500, OR(AND(E416='club records'!$B$29, F416&lt;='club records'!$C$29), AND(E416='club records'!$B$30, F416&lt;='club records'!$C$30), AND(E416='club records'!$B$31, F416&lt;='club records'!$C$31), AND(E416='club records'!$B$32, F416&lt;='club records'!$C$32), AND(E416='club records'!$B$33, F416&lt;='club records'!$C$33))), "CR", " ")</f>
        <v xml:space="preserve"> </v>
      </c>
      <c r="R416" s="15" t="str">
        <f>IF(AND(B416="1600 (Mile)",OR(AND(E416='club records'!$B$34,F416&lt;='club records'!$C$34),AND(E416='club records'!$B$35,F416&lt;='club records'!$C$35),AND(E416='club records'!$B$36,F416&lt;='club records'!$C$36),AND(E416='club records'!$B$37,F416&lt;='club records'!$C$37))),"CR"," ")</f>
        <v xml:space="preserve"> </v>
      </c>
      <c r="S416" s="15" t="str">
        <f>IF(AND(B416=3000, OR(AND(E416='club records'!$B$38, F416&lt;='club records'!$C$38), AND(E416='club records'!$B$39, F416&lt;='club records'!$C$39), AND(E416='club records'!$B$40, F416&lt;='club records'!$C$40), AND(E416='club records'!$B$41, F416&lt;='club records'!$C$41))), "CR", " ")</f>
        <v xml:space="preserve"> </v>
      </c>
      <c r="T416" s="15" t="str">
        <f>IF(AND(B416=5000, OR(AND(E416='club records'!$B$42, F416&lt;='club records'!$C$42), AND(E416='club records'!$B$43, F416&lt;='club records'!$C$43))), "CR", " ")</f>
        <v xml:space="preserve"> </v>
      </c>
      <c r="U416" s="14" t="str">
        <f>IF(AND(B416=10000, OR(AND(E416='club records'!$B$44, F416&lt;='club records'!$C$44), AND(E416='club records'!$B$45, F416&lt;='club records'!$C$45))), "CR", " ")</f>
        <v xml:space="preserve"> </v>
      </c>
      <c r="V416" s="14" t="str">
        <f>IF(AND(B416="high jump", OR(AND(E416='club records'!$F$1, F416&gt;='club records'!$G$1), AND(E416='club records'!$F$2, F416&gt;='club records'!$G$2), AND(E416='club records'!$F$3, F416&gt;='club records'!$G$3), AND(E416='club records'!$F$4, F416&gt;='club records'!$G$4), AND(E416='club records'!$F$5, F416&gt;='club records'!$G$5))), "CR", " ")</f>
        <v xml:space="preserve"> </v>
      </c>
      <c r="W416" s="14" t="str">
        <f>IF(AND(B416="long jump", OR(AND(E416='club records'!$F$6, F416&gt;='club records'!$G$6), AND(E416='club records'!$F$7, F416&gt;='club records'!$G$7), AND(E416='club records'!$F$8, F416&gt;='club records'!$G$8), AND(E416='club records'!$F$9, F416&gt;='club records'!$G$9), AND(E416='club records'!$F$10, F416&gt;='club records'!$G$10))), "CR", " ")</f>
        <v xml:space="preserve"> </v>
      </c>
      <c r="X416" s="14" t="str">
        <f>IF(AND(B416="triple jump", OR(AND(E416='club records'!$F$11, F416&gt;='club records'!$G$11), AND(E416='club records'!$F$12, F416&gt;='club records'!$G$12), AND(E416='club records'!$F$13, F416&gt;='club records'!$G$13), AND(E416='club records'!$F$14, F416&gt;='club records'!$G$14), AND(E416='club records'!$F$15, F416&gt;='club records'!$G$15))), "CR", " ")</f>
        <v xml:space="preserve"> </v>
      </c>
      <c r="Y416" s="14" t="str">
        <f>IF(AND(B416="pole vault", OR(AND(E416='club records'!$F$16, F416&gt;='club records'!$G$16), AND(E416='club records'!$F$17, F416&gt;='club records'!$G$17), AND(E416='club records'!$F$18, F416&gt;='club records'!$G$18), AND(E416='club records'!$F$19, F416&gt;='club records'!$G$19), AND(E416='club records'!$F$20, F416&gt;='club records'!$G$20))), "CR", " ")</f>
        <v xml:space="preserve"> </v>
      </c>
      <c r="Z416" s="14" t="str">
        <f>IF(AND(B416="discus 1", E416='club records'!$F$21, F416&gt;='club records'!$G$21), "CR", " ")</f>
        <v xml:space="preserve"> </v>
      </c>
      <c r="AA416" s="14" t="str">
        <f>IF(AND(B416="discus 1.25", E416='club records'!$F$22, F416&gt;='club records'!$G$22), "CR", " ")</f>
        <v xml:space="preserve"> </v>
      </c>
      <c r="AB416" s="14" t="str">
        <f>IF(AND(B416="discus 1.5", E416='club records'!$F$23, F416&gt;='club records'!$G$23), "CR", " ")</f>
        <v xml:space="preserve"> </v>
      </c>
      <c r="AC416" s="14" t="str">
        <f>IF(AND(B416="discus 1.75", E416='club records'!$F$24, F416&gt;='club records'!$G$24), "CR", " ")</f>
        <v xml:space="preserve"> </v>
      </c>
      <c r="AD416" s="14" t="str">
        <f>IF(AND(B416="discus 2", E416='club records'!$F$25, F416&gt;='club records'!$G$25), "CR", " ")</f>
        <v xml:space="preserve"> </v>
      </c>
      <c r="AE416" s="14" t="str">
        <f>IF(AND(B416="hammer 4", E416='club records'!$F$27, F416&gt;='club records'!$G$27), "CR", " ")</f>
        <v xml:space="preserve"> </v>
      </c>
      <c r="AF416" s="14" t="str">
        <f>IF(AND(B416="hammer 5", E416='club records'!$F$28, F416&gt;='club records'!$G$28), "CR", " ")</f>
        <v xml:space="preserve"> </v>
      </c>
      <c r="AG416" s="14" t="str">
        <f>IF(AND(B416="hammer 6", E416='club records'!$F$29, F416&gt;='club records'!$G$29), "CR", " ")</f>
        <v xml:space="preserve"> </v>
      </c>
      <c r="AH416" s="14" t="str">
        <f>IF(AND(B416="hammer 7.26", E416='club records'!$F$30, F416&gt;='club records'!$G$30), "CR", " ")</f>
        <v xml:space="preserve"> </v>
      </c>
      <c r="AI416" s="14" t="str">
        <f>IF(AND(B416="javelin 400", E416='club records'!$F$31, F416&gt;='club records'!$G$31), "CR", " ")</f>
        <v xml:space="preserve"> </v>
      </c>
      <c r="AJ416" s="14" t="str">
        <f>IF(AND(B416="javelin 600", E416='club records'!$F$32, F416&gt;='club records'!$G$32), "CR", " ")</f>
        <v xml:space="preserve"> </v>
      </c>
      <c r="AK416" s="14" t="str">
        <f>IF(AND(B416="javelin 700", E416='club records'!$F$33, F416&gt;='club records'!$G$33), "CR", " ")</f>
        <v xml:space="preserve"> </v>
      </c>
      <c r="AL416" s="14" t="str">
        <f>IF(AND(B416="javelin 800", OR(AND(E416='club records'!$F$34, F416&gt;='club records'!$G$34), AND(E416='club records'!$F$35, F416&gt;='club records'!$G$35))), "CR", " ")</f>
        <v xml:space="preserve"> </v>
      </c>
      <c r="AM416" s="14" t="str">
        <f>IF(AND(B416="shot 3", E416='club records'!$F$36, F416&gt;='club records'!$G$36), "CR", " ")</f>
        <v xml:space="preserve"> </v>
      </c>
      <c r="AN416" s="14" t="str">
        <f>IF(AND(B416="shot 4", E416='club records'!$F$37, F416&gt;='club records'!$G$37), "CR", " ")</f>
        <v xml:space="preserve"> </v>
      </c>
      <c r="AO416" s="14" t="str">
        <f>IF(AND(B416="shot 5", E416='club records'!$F$38, F416&gt;='club records'!$G$38), "CR", " ")</f>
        <v xml:space="preserve"> </v>
      </c>
      <c r="AP416" s="14" t="str">
        <f>IF(AND(B416="shot 6", E416='club records'!$F$39, F416&gt;='club records'!$G$39), "CR", " ")</f>
        <v xml:space="preserve"> </v>
      </c>
      <c r="AQ416" s="14" t="str">
        <f>IF(AND(B416="shot 7.26", E416='club records'!$F$40, F416&gt;='club records'!$G$40), "CR", " ")</f>
        <v xml:space="preserve"> </v>
      </c>
      <c r="AR416" s="14" t="str">
        <f>IF(AND(B416="60H",OR(AND(E416='club records'!$J$1,F416&lt;='club records'!$K$1),AND(E416='club records'!$J$2,F416&lt;='club records'!$K$2),AND(E416='club records'!$J$3,F416&lt;='club records'!$K$3),AND(E416='club records'!$J$4,F416&lt;='club records'!$K$4),AND(E416='club records'!$J$5,F416&lt;='club records'!$K$5))),"CR"," ")</f>
        <v xml:space="preserve"> </v>
      </c>
      <c r="AS416" s="14" t="str">
        <f>IF(AND(B416="75H", AND(E416='club records'!$J$6, F416&lt;='club records'!$K$6)), "CR", " ")</f>
        <v xml:space="preserve"> </v>
      </c>
      <c r="AT416" s="14" t="str">
        <f>IF(AND(B416="80H", AND(E416='club records'!$J$7, F416&lt;='club records'!$K$7)), "CR", " ")</f>
        <v xml:space="preserve"> </v>
      </c>
      <c r="AU416" s="14" t="str">
        <f>IF(AND(B416="100H", AND(E416='club records'!$J$8, F416&lt;='club records'!$K$8)), "CR", " ")</f>
        <v xml:space="preserve"> </v>
      </c>
      <c r="AV416" s="14" t="str">
        <f>IF(AND(B416="110H", OR(AND(E416='club records'!$J$9, F416&lt;='club records'!$K$9), AND(E416='club records'!$J$10, F416&lt;='club records'!$K$10))), "CR", " ")</f>
        <v xml:space="preserve"> </v>
      </c>
      <c r="AW416" s="14" t="str">
        <f>IF(AND(B416="400H", OR(AND(E416='club records'!$J$11, F416&lt;='club records'!$K$11), AND(E416='club records'!$J$12, F416&lt;='club records'!$K$12), AND(E416='club records'!$J$13, F416&lt;='club records'!$K$13), AND(E416='club records'!$J$14, F416&lt;='club records'!$K$14))), "CR", " ")</f>
        <v xml:space="preserve"> </v>
      </c>
      <c r="AX416" s="14" t="str">
        <f>IF(AND(B416="1500SC", AND(E416='club records'!$J$15, F416&lt;='club records'!$K$15)), "CR", " ")</f>
        <v xml:space="preserve"> </v>
      </c>
      <c r="AY416" s="14" t="str">
        <f>IF(AND(B416="2000SC", OR(AND(E416='club records'!$J$17, F416&lt;='club records'!$K$17), AND(E416='club records'!$J$18, F416&lt;='club records'!$K$18))), "CR", " ")</f>
        <v xml:space="preserve"> </v>
      </c>
      <c r="AZ416" s="14" t="str">
        <f>IF(AND(B416="3000SC", OR(AND(E416='club records'!$J$20, F416&lt;='club records'!$K$20), AND(E416='club records'!$J$21, F416&lt;='club records'!$K$21))), "CR", " ")</f>
        <v xml:space="preserve"> </v>
      </c>
      <c r="BA416" s="15" t="str">
        <f>IF(AND(B416="4x100", OR(AND(E416='club records'!$N$1, F416&lt;='club records'!$O$1), AND(E416='club records'!$N$2, F416&lt;='club records'!$O$2), AND(E416='club records'!$N$3, F416&lt;='club records'!$O$3), AND(E416='club records'!$N$4, F416&lt;='club records'!$O$4), AND(E416='club records'!$N$5, F416&lt;='club records'!$O$5))), "CR", " ")</f>
        <v xml:space="preserve"> </v>
      </c>
      <c r="BB416" s="15" t="str">
        <f>IF(AND(B416="4x200", OR(AND(E416='club records'!$N$6, F416&lt;='club records'!$O$6), AND(E416='club records'!$N$7, F416&lt;='club records'!$O$7), AND(E416='club records'!$N$8, F416&lt;='club records'!$O$8), AND(E416='club records'!$N$9, F416&lt;='club records'!$O$9), AND(E416='club records'!$N$10, F416&lt;='club records'!$O$10))), "CR", " ")</f>
        <v xml:space="preserve"> </v>
      </c>
      <c r="BC416" s="15" t="str">
        <f>IF(AND(B416="4x300", AND(E416='club records'!$N$11, F416&lt;='club records'!$O$11)), "CR", " ")</f>
        <v xml:space="preserve"> </v>
      </c>
      <c r="BD416" s="15" t="str">
        <f>IF(AND(B416="4x400", OR(AND(E416='club records'!$N$12, F416&lt;='club records'!$O$12), AND(E416='club records'!$N$13, F416&lt;='club records'!$O$13), AND(E416='club records'!$N$14, F416&lt;='club records'!$O$14), AND(E416='club records'!$N$15, F416&lt;='club records'!$O$15))), "CR", " ")</f>
        <v xml:space="preserve"> </v>
      </c>
      <c r="BE416" s="15" t="str">
        <f>IF(AND(B416="3x800", OR(AND(E416='club records'!$N$16, F416&lt;='club records'!$O$16), AND(E416='club records'!$N$17, F416&lt;='club records'!$O$17), AND(E416='club records'!$N$18, F416&lt;='club records'!$O$18))), "CR", " ")</f>
        <v xml:space="preserve"> </v>
      </c>
      <c r="BF416" s="15" t="str">
        <f>IF(AND(B416="pentathlon", OR(AND(E416='club records'!$N$21, F416&gt;='club records'!$O$21), AND(E416='club records'!$N$22, F416&gt;='club records'!$O$22),AND(E416='club records'!$N$23, F416&gt;='club records'!$O$23),AND(E416='club records'!$N$24, F416&gt;='club records'!$O$24))), "CR", " ")</f>
        <v xml:space="preserve"> </v>
      </c>
      <c r="BG416" s="15" t="str">
        <f>IF(AND(B416="heptathlon", OR(AND(E416='club records'!$N$26, F416&gt;='club records'!$O$26), AND(E416='club records'!$N$27, F416&gt;='club records'!$O$27))), "CR", " ")</f>
        <v xml:space="preserve"> </v>
      </c>
      <c r="BH416" s="15" t="str">
        <f>IF(AND(B416="decathlon", OR(AND(E416='club records'!$N$29, F416&gt;='club records'!$O$29), AND(E416='club records'!$N$30, F416&gt;='club records'!$O$30),AND(E416='club records'!$N$31, F416&gt;='club records'!$O$31))), "CR", " ")</f>
        <v xml:space="preserve"> </v>
      </c>
    </row>
    <row r="417" spans="1:60" ht="14.5" x14ac:dyDescent="0.35">
      <c r="A417" s="1" t="s">
        <v>519</v>
      </c>
      <c r="B417" s="2">
        <v>800</v>
      </c>
      <c r="C417" s="1" t="s">
        <v>52</v>
      </c>
      <c r="D417" s="1" t="s">
        <v>53</v>
      </c>
      <c r="E417" s="19" t="s">
        <v>10</v>
      </c>
      <c r="F417" s="20" t="s">
        <v>392</v>
      </c>
      <c r="G417" s="26">
        <v>43569</v>
      </c>
      <c r="H417" s="1" t="s">
        <v>393</v>
      </c>
      <c r="I417" s="1" t="s">
        <v>305</v>
      </c>
      <c r="J417" s="15" t="str">
        <f t="shared" si="38"/>
        <v/>
      </c>
      <c r="K417" s="15" t="str">
        <f>IF(AND(B417=100, OR(AND(E417='club records'!$B$6, F417&lt;='club records'!$C$6), AND(E417='club records'!$B$7, F417&lt;='club records'!$C$7), AND(E417='club records'!$B$8, F417&lt;='club records'!$C$8), AND(E417='club records'!$B$9, F417&lt;='club records'!$C$9), AND(E417='club records'!$B$10, F417&lt;='club records'!$C$10))), "CR", " ")</f>
        <v xml:space="preserve"> </v>
      </c>
      <c r="L417" s="15" t="str">
        <f>IF(AND(B417=200, OR(AND(E417='club records'!$B$11, F417&lt;='club records'!$C$11), AND(E417='club records'!$B$12, F417&lt;='club records'!$C$12), AND(E417='club records'!$B$13, F417&lt;='club records'!$C$13), AND(E417='club records'!$B$14, F417&lt;='club records'!$C$14), AND(E417='club records'!$B$15, F417&lt;='club records'!$C$15))), "CR", " ")</f>
        <v xml:space="preserve"> </v>
      </c>
      <c r="M417" s="15" t="str">
        <f>IF(AND(B417=300, OR(AND(E417='club records'!$B$16, F417&lt;='club records'!$C$16), AND(E417='club records'!$B$17, F417&lt;='club records'!$C$17))), "CR", " ")</f>
        <v xml:space="preserve"> </v>
      </c>
      <c r="N417" s="15" t="str">
        <f>IF(AND(B417=400, OR(AND(E417='club records'!$B$18, F417&lt;='club records'!$C$18), AND(E417='club records'!$B$19, F417&lt;='club records'!$C$19), AND(E417='club records'!$B$20, F417&lt;='club records'!$C$20), AND(E417='club records'!$B$21, F417&lt;='club records'!$C$21))), "CR", " ")</f>
        <v xml:space="preserve"> </v>
      </c>
      <c r="O417" s="15" t="str">
        <f>IF(AND(B417=800, OR(AND(E417='club records'!$B$22, F417&lt;='club records'!$C$22), AND(E417='club records'!$B$23, F417&lt;='club records'!$C$23), AND(E417='club records'!$B$24, F417&lt;='club records'!$C$24), AND(E417='club records'!$B$25, F417&lt;='club records'!$C$25), AND(E417='club records'!$B$26, F417&lt;='club records'!$C$26))), "CR", " ")</f>
        <v xml:space="preserve"> </v>
      </c>
      <c r="P417" s="15" t="str">
        <f>IF(AND(B417=1000, OR(AND(E417='club records'!$B$27, F417&lt;='club records'!$C$27), AND(E417='club records'!$B$28, F417&lt;='club records'!$C$28))), "CR", " ")</f>
        <v xml:space="preserve"> </v>
      </c>
      <c r="Q417" s="15" t="str">
        <f>IF(AND(B417=1500, OR(AND(E417='club records'!$B$29, F417&lt;='club records'!$C$29), AND(E417='club records'!$B$30, F417&lt;='club records'!$C$30), AND(E417='club records'!$B$31, F417&lt;='club records'!$C$31), AND(E417='club records'!$B$32, F417&lt;='club records'!$C$32), AND(E417='club records'!$B$33, F417&lt;='club records'!$C$33))), "CR", " ")</f>
        <v xml:space="preserve"> </v>
      </c>
      <c r="R417" s="15" t="str">
        <f>IF(AND(B417="1600 (Mile)",OR(AND(E417='club records'!$B$34,F417&lt;='club records'!$C$34),AND(E417='club records'!$B$35,F417&lt;='club records'!$C$35),AND(E417='club records'!$B$36,F417&lt;='club records'!$C$36),AND(E417='club records'!$B$37,F417&lt;='club records'!$C$37))),"CR"," ")</f>
        <v xml:space="preserve"> </v>
      </c>
      <c r="S417" s="15" t="str">
        <f>IF(AND(B417=3000, OR(AND(E417='club records'!$B$38, F417&lt;='club records'!$C$38), AND(E417='club records'!$B$39, F417&lt;='club records'!$C$39), AND(E417='club records'!$B$40, F417&lt;='club records'!$C$40), AND(E417='club records'!$B$41, F417&lt;='club records'!$C$41))), "CR", " ")</f>
        <v xml:space="preserve"> </v>
      </c>
      <c r="T417" s="15" t="str">
        <f>IF(AND(B417=5000, OR(AND(E417='club records'!$B$42, F417&lt;='club records'!$C$42), AND(E417='club records'!$B$43, F417&lt;='club records'!$C$43))), "CR", " ")</f>
        <v xml:space="preserve"> </v>
      </c>
      <c r="U417" s="14" t="str">
        <f>IF(AND(B417=10000, OR(AND(E417='club records'!$B$44, F417&lt;='club records'!$C$44), AND(E417='club records'!$B$45, F417&lt;='club records'!$C$45))), "CR", " ")</f>
        <v xml:space="preserve"> </v>
      </c>
      <c r="V417" s="14" t="str">
        <f>IF(AND(B417="high jump", OR(AND(E417='club records'!$F$1, F417&gt;='club records'!$G$1), AND(E417='club records'!$F$2, F417&gt;='club records'!$G$2), AND(E417='club records'!$F$3, F417&gt;='club records'!$G$3), AND(E417='club records'!$F$4, F417&gt;='club records'!$G$4), AND(E417='club records'!$F$5, F417&gt;='club records'!$G$5))), "CR", " ")</f>
        <v xml:space="preserve"> </v>
      </c>
      <c r="W417" s="14" t="str">
        <f>IF(AND(B417="long jump", OR(AND(E417='club records'!$F$6, F417&gt;='club records'!$G$6), AND(E417='club records'!$F$7, F417&gt;='club records'!$G$7), AND(E417='club records'!$F$8, F417&gt;='club records'!$G$8), AND(E417='club records'!$F$9, F417&gt;='club records'!$G$9), AND(E417='club records'!$F$10, F417&gt;='club records'!$G$10))), "CR", " ")</f>
        <v xml:space="preserve"> </v>
      </c>
      <c r="X417" s="14" t="str">
        <f>IF(AND(B417="triple jump", OR(AND(E417='club records'!$F$11, F417&gt;='club records'!$G$11), AND(E417='club records'!$F$12, F417&gt;='club records'!$G$12), AND(E417='club records'!$F$13, F417&gt;='club records'!$G$13), AND(E417='club records'!$F$14, F417&gt;='club records'!$G$14), AND(E417='club records'!$F$15, F417&gt;='club records'!$G$15))), "CR", " ")</f>
        <v xml:space="preserve"> </v>
      </c>
      <c r="Y417" s="14" t="str">
        <f>IF(AND(B417="pole vault", OR(AND(E417='club records'!$F$16, F417&gt;='club records'!$G$16), AND(E417='club records'!$F$17, F417&gt;='club records'!$G$17), AND(E417='club records'!$F$18, F417&gt;='club records'!$G$18), AND(E417='club records'!$F$19, F417&gt;='club records'!$G$19), AND(E417='club records'!$F$20, F417&gt;='club records'!$G$20))), "CR", " ")</f>
        <v xml:space="preserve"> </v>
      </c>
      <c r="Z417" s="14" t="str">
        <f>IF(AND(B417="discus 1", E417='club records'!$F$21, F417&gt;='club records'!$G$21), "CR", " ")</f>
        <v xml:space="preserve"> </v>
      </c>
      <c r="AA417" s="14" t="str">
        <f>IF(AND(B417="discus 1.25", E417='club records'!$F$22, F417&gt;='club records'!$G$22), "CR", " ")</f>
        <v xml:space="preserve"> </v>
      </c>
      <c r="AB417" s="14" t="str">
        <f>IF(AND(B417="discus 1.5", E417='club records'!$F$23, F417&gt;='club records'!$G$23), "CR", " ")</f>
        <v xml:space="preserve"> </v>
      </c>
      <c r="AC417" s="14" t="str">
        <f>IF(AND(B417="discus 1.75", E417='club records'!$F$24, F417&gt;='club records'!$G$24), "CR", " ")</f>
        <v xml:space="preserve"> </v>
      </c>
      <c r="AD417" s="14" t="str">
        <f>IF(AND(B417="discus 2", E417='club records'!$F$25, F417&gt;='club records'!$G$25), "CR", " ")</f>
        <v xml:space="preserve"> </v>
      </c>
      <c r="AE417" s="14" t="str">
        <f>IF(AND(B417="hammer 4", E417='club records'!$F$27, F417&gt;='club records'!$G$27), "CR", " ")</f>
        <v xml:space="preserve"> </v>
      </c>
      <c r="AF417" s="14" t="str">
        <f>IF(AND(B417="hammer 5", E417='club records'!$F$28, F417&gt;='club records'!$G$28), "CR", " ")</f>
        <v xml:space="preserve"> </v>
      </c>
      <c r="AG417" s="14" t="str">
        <f>IF(AND(B417="hammer 6", E417='club records'!$F$29, F417&gt;='club records'!$G$29), "CR", " ")</f>
        <v xml:space="preserve"> </v>
      </c>
      <c r="AH417" s="14" t="str">
        <f>IF(AND(B417="hammer 7.26", E417='club records'!$F$30, F417&gt;='club records'!$G$30), "CR", " ")</f>
        <v xml:space="preserve"> </v>
      </c>
      <c r="AI417" s="14" t="str">
        <f>IF(AND(B417="javelin 400", E417='club records'!$F$31, F417&gt;='club records'!$G$31), "CR", " ")</f>
        <v xml:space="preserve"> </v>
      </c>
      <c r="AJ417" s="14" t="str">
        <f>IF(AND(B417="javelin 600", E417='club records'!$F$32, F417&gt;='club records'!$G$32), "CR", " ")</f>
        <v xml:space="preserve"> </v>
      </c>
      <c r="AK417" s="14" t="str">
        <f>IF(AND(B417="javelin 700", E417='club records'!$F$33, F417&gt;='club records'!$G$33), "CR", " ")</f>
        <v xml:space="preserve"> </v>
      </c>
      <c r="AL417" s="14" t="str">
        <f>IF(AND(B417="javelin 800", OR(AND(E417='club records'!$F$34, F417&gt;='club records'!$G$34), AND(E417='club records'!$F$35, F417&gt;='club records'!$G$35))), "CR", " ")</f>
        <v xml:space="preserve"> </v>
      </c>
      <c r="AM417" s="14" t="str">
        <f>IF(AND(B417="shot 3", E417='club records'!$F$36, F417&gt;='club records'!$G$36), "CR", " ")</f>
        <v xml:space="preserve"> </v>
      </c>
      <c r="AN417" s="14" t="str">
        <f>IF(AND(B417="shot 4", E417='club records'!$F$37, F417&gt;='club records'!$G$37), "CR", " ")</f>
        <v xml:space="preserve"> </v>
      </c>
      <c r="AO417" s="14" t="str">
        <f>IF(AND(B417="shot 5", E417='club records'!$F$38, F417&gt;='club records'!$G$38), "CR", " ")</f>
        <v xml:space="preserve"> </v>
      </c>
      <c r="AP417" s="14" t="str">
        <f>IF(AND(B417="shot 6", E417='club records'!$F$39, F417&gt;='club records'!$G$39), "CR", " ")</f>
        <v xml:space="preserve"> </v>
      </c>
      <c r="AQ417" s="14" t="str">
        <f>IF(AND(B417="shot 7.26", E417='club records'!$F$40, F417&gt;='club records'!$G$40), "CR", " ")</f>
        <v xml:space="preserve"> </v>
      </c>
      <c r="AR417" s="14" t="str">
        <f>IF(AND(B417="60H",OR(AND(E417='club records'!$J$1,F417&lt;='club records'!$K$1),AND(E417='club records'!$J$2,F417&lt;='club records'!$K$2),AND(E417='club records'!$J$3,F417&lt;='club records'!$K$3),AND(E417='club records'!$J$4,F417&lt;='club records'!$K$4),AND(E417='club records'!$J$5,F417&lt;='club records'!$K$5))),"CR"," ")</f>
        <v xml:space="preserve"> </v>
      </c>
      <c r="AS417" s="14" t="str">
        <f>IF(AND(B417="75H", AND(E417='club records'!$J$6, F417&lt;='club records'!$K$6)), "CR", " ")</f>
        <v xml:space="preserve"> </v>
      </c>
      <c r="AT417" s="14" t="str">
        <f>IF(AND(B417="80H", AND(E417='club records'!$J$7, F417&lt;='club records'!$K$7)), "CR", " ")</f>
        <v xml:space="preserve"> </v>
      </c>
      <c r="AU417" s="14" t="str">
        <f>IF(AND(B417="100H", AND(E417='club records'!$J$8, F417&lt;='club records'!$K$8)), "CR", " ")</f>
        <v xml:space="preserve"> </v>
      </c>
      <c r="AV417" s="14" t="str">
        <f>IF(AND(B417="110H", OR(AND(E417='club records'!$J$9, F417&lt;='club records'!$K$9), AND(E417='club records'!$J$10, F417&lt;='club records'!$K$10))), "CR", " ")</f>
        <v xml:space="preserve"> </v>
      </c>
      <c r="AW417" s="14" t="str">
        <f>IF(AND(B417="400H", OR(AND(E417='club records'!$J$11, F417&lt;='club records'!$K$11), AND(E417='club records'!$J$12, F417&lt;='club records'!$K$12), AND(E417='club records'!$J$13, F417&lt;='club records'!$K$13), AND(E417='club records'!$J$14, F417&lt;='club records'!$K$14))), "CR", " ")</f>
        <v xml:space="preserve"> </v>
      </c>
      <c r="AX417" s="14" t="str">
        <f>IF(AND(B417="1500SC", AND(E417='club records'!$J$15, F417&lt;='club records'!$K$15)), "CR", " ")</f>
        <v xml:space="preserve"> </v>
      </c>
      <c r="AY417" s="14" t="str">
        <f>IF(AND(B417="2000SC", OR(AND(E417='club records'!$J$17, F417&lt;='club records'!$K$17), AND(E417='club records'!$J$18, F417&lt;='club records'!$K$18))), "CR", " ")</f>
        <v xml:space="preserve"> </v>
      </c>
      <c r="AZ417" s="14" t="str">
        <f>IF(AND(B417="3000SC", OR(AND(E417='club records'!$J$20, F417&lt;='club records'!$K$20), AND(E417='club records'!$J$21, F417&lt;='club records'!$K$21))), "CR", " ")</f>
        <v xml:space="preserve"> </v>
      </c>
      <c r="BA417" s="15" t="str">
        <f>IF(AND(B417="4x100", OR(AND(E417='club records'!$N$1, F417&lt;='club records'!$O$1), AND(E417='club records'!$N$2, F417&lt;='club records'!$O$2), AND(E417='club records'!$N$3, F417&lt;='club records'!$O$3), AND(E417='club records'!$N$4, F417&lt;='club records'!$O$4), AND(E417='club records'!$N$5, F417&lt;='club records'!$O$5))), "CR", " ")</f>
        <v xml:space="preserve"> </v>
      </c>
      <c r="BB417" s="15" t="str">
        <f>IF(AND(B417="4x200", OR(AND(E417='club records'!$N$6, F417&lt;='club records'!$O$6), AND(E417='club records'!$N$7, F417&lt;='club records'!$O$7), AND(E417='club records'!$N$8, F417&lt;='club records'!$O$8), AND(E417='club records'!$N$9, F417&lt;='club records'!$O$9), AND(E417='club records'!$N$10, F417&lt;='club records'!$O$10))), "CR", " ")</f>
        <v xml:space="preserve"> </v>
      </c>
      <c r="BC417" s="15" t="str">
        <f>IF(AND(B417="4x300", AND(E417='club records'!$N$11, F417&lt;='club records'!$O$11)), "CR", " ")</f>
        <v xml:space="preserve"> </v>
      </c>
      <c r="BD417" s="15" t="str">
        <f>IF(AND(B417="4x400", OR(AND(E417='club records'!$N$12, F417&lt;='club records'!$O$12), AND(E417='club records'!$N$13, F417&lt;='club records'!$O$13), AND(E417='club records'!$N$14, F417&lt;='club records'!$O$14), AND(E417='club records'!$N$15, F417&lt;='club records'!$O$15))), "CR", " ")</f>
        <v xml:space="preserve"> </v>
      </c>
      <c r="BE417" s="15" t="str">
        <f>IF(AND(B417="3x800", OR(AND(E417='club records'!$N$16, F417&lt;='club records'!$O$16), AND(E417='club records'!$N$17, F417&lt;='club records'!$O$17), AND(E417='club records'!$N$18, F417&lt;='club records'!$O$18))), "CR", " ")</f>
        <v xml:space="preserve"> </v>
      </c>
      <c r="BF417" s="15" t="str">
        <f>IF(AND(B417="pentathlon", OR(AND(E417='club records'!$N$21, F417&gt;='club records'!$O$21), AND(E417='club records'!$N$22, F417&gt;='club records'!$O$22),AND(E417='club records'!$N$23, F417&gt;='club records'!$O$23),AND(E417='club records'!$N$24, F417&gt;='club records'!$O$24))), "CR", " ")</f>
        <v xml:space="preserve"> </v>
      </c>
      <c r="BG417" s="15" t="str">
        <f>IF(AND(B417="heptathlon", OR(AND(E417='club records'!$N$26, F417&gt;='club records'!$O$26), AND(E417='club records'!$N$27, F417&gt;='club records'!$O$27))), "CR", " ")</f>
        <v xml:space="preserve"> </v>
      </c>
      <c r="BH417" s="15" t="str">
        <f>IF(AND(B417="decathlon", OR(AND(E417='club records'!$N$29, F417&gt;='club records'!$O$29), AND(E417='club records'!$N$30, F417&gt;='club records'!$O$30),AND(E417='club records'!$N$31, F417&gt;='club records'!$O$31))), "CR", " ")</f>
        <v xml:space="preserve"> </v>
      </c>
    </row>
    <row r="418" spans="1:60" ht="14.5" x14ac:dyDescent="0.35">
      <c r="A418" s="1" t="s">
        <v>519</v>
      </c>
      <c r="B418" s="2">
        <v>800</v>
      </c>
      <c r="C418" s="1" t="s">
        <v>130</v>
      </c>
      <c r="D418" s="1" t="s">
        <v>131</v>
      </c>
      <c r="E418" s="19" t="s">
        <v>23</v>
      </c>
      <c r="F418" s="21" t="s">
        <v>481</v>
      </c>
      <c r="G418" s="26">
        <v>43659</v>
      </c>
      <c r="H418" s="1" t="s">
        <v>313</v>
      </c>
      <c r="I418" s="1" t="s">
        <v>480</v>
      </c>
      <c r="J418" s="15" t="str">
        <f t="shared" si="38"/>
        <v/>
      </c>
      <c r="K418" s="15" t="str">
        <f>IF(AND(B418=100, OR(AND(E418='club records'!$B$6, F418&lt;='club records'!$C$6), AND(E418='club records'!$B$7, F418&lt;='club records'!$C$7), AND(E418='club records'!$B$8, F418&lt;='club records'!$C$8), AND(E418='club records'!$B$9, F418&lt;='club records'!$C$9), AND(E418='club records'!$B$10, F418&lt;='club records'!$C$10))), "CR", " ")</f>
        <v xml:space="preserve"> </v>
      </c>
      <c r="L418" s="15" t="str">
        <f>IF(AND(B418=200, OR(AND(E418='club records'!$B$11, F418&lt;='club records'!$C$11), AND(E418='club records'!$B$12, F418&lt;='club records'!$C$12), AND(E418='club records'!$B$13, F418&lt;='club records'!$C$13), AND(E418='club records'!$B$14, F418&lt;='club records'!$C$14), AND(E418='club records'!$B$15, F418&lt;='club records'!$C$15))), "CR", " ")</f>
        <v xml:space="preserve"> </v>
      </c>
      <c r="M418" s="15" t="str">
        <f>IF(AND(B418=300, OR(AND(E418='club records'!$B$16, F418&lt;='club records'!$C$16), AND(E418='club records'!$B$17, F418&lt;='club records'!$C$17))), "CR", " ")</f>
        <v xml:space="preserve"> </v>
      </c>
      <c r="N418" s="15" t="str">
        <f>IF(AND(B418=400, OR(AND(E418='club records'!$B$18, F418&lt;='club records'!$C$18), AND(E418='club records'!$B$19, F418&lt;='club records'!$C$19), AND(E418='club records'!$B$20, F418&lt;='club records'!$C$20), AND(E418='club records'!$B$21, F418&lt;='club records'!$C$21))), "CR", " ")</f>
        <v xml:space="preserve"> </v>
      </c>
      <c r="O418" s="15" t="str">
        <f>IF(AND(B418=800, OR(AND(E418='club records'!$B$22, F418&lt;='club records'!$C$22), AND(E418='club records'!$B$23, F418&lt;='club records'!$C$23), AND(E418='club records'!$B$24, F418&lt;='club records'!$C$24), AND(E418='club records'!$B$25, F418&lt;='club records'!$C$25), AND(E418='club records'!$B$26, F418&lt;='club records'!$C$26))), "CR", " ")</f>
        <v xml:space="preserve"> </v>
      </c>
      <c r="P418" s="15" t="str">
        <f>IF(AND(B418=1000, OR(AND(E418='club records'!$B$27, F418&lt;='club records'!$C$27), AND(E418='club records'!$B$28, F418&lt;='club records'!$C$28))), "CR", " ")</f>
        <v xml:space="preserve"> </v>
      </c>
      <c r="Q418" s="15" t="str">
        <f>IF(AND(B418=1500, OR(AND(E418='club records'!$B$29, F418&lt;='club records'!$C$29), AND(E418='club records'!$B$30, F418&lt;='club records'!$C$30), AND(E418='club records'!$B$31, F418&lt;='club records'!$C$31), AND(E418='club records'!$B$32, F418&lt;='club records'!$C$32), AND(E418='club records'!$B$33, F418&lt;='club records'!$C$33))), "CR", " ")</f>
        <v xml:space="preserve"> </v>
      </c>
      <c r="R418" s="15" t="str">
        <f>IF(AND(B418="1600 (Mile)",OR(AND(E418='club records'!$B$34,F418&lt;='club records'!$C$34),AND(E418='club records'!$B$35,F418&lt;='club records'!$C$35),AND(E418='club records'!$B$36,F418&lt;='club records'!$C$36),AND(E418='club records'!$B$37,F418&lt;='club records'!$C$37))),"CR"," ")</f>
        <v xml:space="preserve"> </v>
      </c>
      <c r="S418" s="15" t="str">
        <f>IF(AND(B418=3000, OR(AND(E418='club records'!$B$38, F418&lt;='club records'!$C$38), AND(E418='club records'!$B$39, F418&lt;='club records'!$C$39), AND(E418='club records'!$B$40, F418&lt;='club records'!$C$40), AND(E418='club records'!$B$41, F418&lt;='club records'!$C$41))), "CR", " ")</f>
        <v xml:space="preserve"> </v>
      </c>
      <c r="T418" s="15" t="str">
        <f>IF(AND(B418=5000, OR(AND(E418='club records'!$B$42, F418&lt;='club records'!$C$42), AND(E418='club records'!$B$43, F418&lt;='club records'!$C$43))), "CR", " ")</f>
        <v xml:space="preserve"> </v>
      </c>
      <c r="U418" s="14" t="str">
        <f>IF(AND(B418=10000, OR(AND(E418='club records'!$B$44, F418&lt;='club records'!$C$44), AND(E418='club records'!$B$45, F418&lt;='club records'!$C$45))), "CR", " ")</f>
        <v xml:space="preserve"> </v>
      </c>
      <c r="V418" s="14" t="str">
        <f>IF(AND(B418="high jump", OR(AND(E418='club records'!$F$1, F418&gt;='club records'!$G$1), AND(E418='club records'!$F$2, F418&gt;='club records'!$G$2), AND(E418='club records'!$F$3, F418&gt;='club records'!$G$3), AND(E418='club records'!$F$4, F418&gt;='club records'!$G$4), AND(E418='club records'!$F$5, F418&gt;='club records'!$G$5))), "CR", " ")</f>
        <v xml:space="preserve"> </v>
      </c>
      <c r="W418" s="14" t="str">
        <f>IF(AND(B418="long jump", OR(AND(E418='club records'!$F$6, F418&gt;='club records'!$G$6), AND(E418='club records'!$F$7, F418&gt;='club records'!$G$7), AND(E418='club records'!$F$8, F418&gt;='club records'!$G$8), AND(E418='club records'!$F$9, F418&gt;='club records'!$G$9), AND(E418='club records'!$F$10, F418&gt;='club records'!$G$10))), "CR", " ")</f>
        <v xml:space="preserve"> </v>
      </c>
      <c r="X418" s="14" t="str">
        <f>IF(AND(B418="triple jump", OR(AND(E418='club records'!$F$11, F418&gt;='club records'!$G$11), AND(E418='club records'!$F$12, F418&gt;='club records'!$G$12), AND(E418='club records'!$F$13, F418&gt;='club records'!$G$13), AND(E418='club records'!$F$14, F418&gt;='club records'!$G$14), AND(E418='club records'!$F$15, F418&gt;='club records'!$G$15))), "CR", " ")</f>
        <v xml:space="preserve"> </v>
      </c>
      <c r="Y418" s="14" t="str">
        <f>IF(AND(B418="pole vault", OR(AND(E418='club records'!$F$16, F418&gt;='club records'!$G$16), AND(E418='club records'!$F$17, F418&gt;='club records'!$G$17), AND(E418='club records'!$F$18, F418&gt;='club records'!$G$18), AND(E418='club records'!$F$19, F418&gt;='club records'!$G$19), AND(E418='club records'!$F$20, F418&gt;='club records'!$G$20))), "CR", " ")</f>
        <v xml:space="preserve"> </v>
      </c>
      <c r="Z418" s="14" t="str">
        <f>IF(AND(B418="discus 1", E418='club records'!$F$21, F418&gt;='club records'!$G$21), "CR", " ")</f>
        <v xml:space="preserve"> </v>
      </c>
      <c r="AA418" s="14" t="str">
        <f>IF(AND(B418="discus 1.25", E418='club records'!$F$22, F418&gt;='club records'!$G$22), "CR", " ")</f>
        <v xml:space="preserve"> </v>
      </c>
      <c r="AB418" s="14" t="str">
        <f>IF(AND(B418="discus 1.5", E418='club records'!$F$23, F418&gt;='club records'!$G$23), "CR", " ")</f>
        <v xml:space="preserve"> </v>
      </c>
      <c r="AC418" s="14" t="str">
        <f>IF(AND(B418="discus 1.75", E418='club records'!$F$24, F418&gt;='club records'!$G$24), "CR", " ")</f>
        <v xml:space="preserve"> </v>
      </c>
      <c r="AD418" s="14" t="str">
        <f>IF(AND(B418="discus 2", E418='club records'!$F$25, F418&gt;='club records'!$G$25), "CR", " ")</f>
        <v xml:space="preserve"> </v>
      </c>
      <c r="AE418" s="14" t="str">
        <f>IF(AND(B418="hammer 4", E418='club records'!$F$27, F418&gt;='club records'!$G$27), "CR", " ")</f>
        <v xml:space="preserve"> </v>
      </c>
      <c r="AF418" s="14" t="str">
        <f>IF(AND(B418="hammer 5", E418='club records'!$F$28, F418&gt;='club records'!$G$28), "CR", " ")</f>
        <v xml:space="preserve"> </v>
      </c>
      <c r="AG418" s="14" t="str">
        <f>IF(AND(B418="hammer 6", E418='club records'!$F$29, F418&gt;='club records'!$G$29), "CR", " ")</f>
        <v xml:space="preserve"> </v>
      </c>
      <c r="AH418" s="14" t="str">
        <f>IF(AND(B418="hammer 7.26", E418='club records'!$F$30, F418&gt;='club records'!$G$30), "CR", " ")</f>
        <v xml:space="preserve"> </v>
      </c>
      <c r="AI418" s="14" t="str">
        <f>IF(AND(B418="javelin 400", E418='club records'!$F$31, F418&gt;='club records'!$G$31), "CR", " ")</f>
        <v xml:space="preserve"> </v>
      </c>
      <c r="AJ418" s="14" t="str">
        <f>IF(AND(B418="javelin 600", E418='club records'!$F$32, F418&gt;='club records'!$G$32), "CR", " ")</f>
        <v xml:space="preserve"> </v>
      </c>
      <c r="AK418" s="14" t="str">
        <f>IF(AND(B418="javelin 700", E418='club records'!$F$33, F418&gt;='club records'!$G$33), "CR", " ")</f>
        <v xml:space="preserve"> </v>
      </c>
      <c r="AL418" s="14" t="str">
        <f>IF(AND(B418="javelin 800", OR(AND(E418='club records'!$F$34, F418&gt;='club records'!$G$34), AND(E418='club records'!$F$35, F418&gt;='club records'!$G$35))), "CR", " ")</f>
        <v xml:space="preserve"> </v>
      </c>
      <c r="AM418" s="14" t="str">
        <f>IF(AND(B418="shot 3", E418='club records'!$F$36, F418&gt;='club records'!$G$36), "CR", " ")</f>
        <v xml:space="preserve"> </v>
      </c>
      <c r="AN418" s="14" t="str">
        <f>IF(AND(B418="shot 4", E418='club records'!$F$37, F418&gt;='club records'!$G$37), "CR", " ")</f>
        <v xml:space="preserve"> </v>
      </c>
      <c r="AO418" s="14" t="str">
        <f>IF(AND(B418="shot 5", E418='club records'!$F$38, F418&gt;='club records'!$G$38), "CR", " ")</f>
        <v xml:space="preserve"> </v>
      </c>
      <c r="AP418" s="14" t="str">
        <f>IF(AND(B418="shot 6", E418='club records'!$F$39, F418&gt;='club records'!$G$39), "CR", " ")</f>
        <v xml:space="preserve"> </v>
      </c>
      <c r="AQ418" s="14" t="str">
        <f>IF(AND(B418="shot 7.26", E418='club records'!$F$40, F418&gt;='club records'!$G$40), "CR", " ")</f>
        <v xml:space="preserve"> </v>
      </c>
      <c r="AR418" s="14" t="str">
        <f>IF(AND(B418="60H",OR(AND(E418='club records'!$J$1,F418&lt;='club records'!$K$1),AND(E418='club records'!$J$2,F418&lt;='club records'!$K$2),AND(E418='club records'!$J$3,F418&lt;='club records'!$K$3),AND(E418='club records'!$J$4,F418&lt;='club records'!$K$4),AND(E418='club records'!$J$5,F418&lt;='club records'!$K$5))),"CR"," ")</f>
        <v xml:space="preserve"> </v>
      </c>
      <c r="AS418" s="14" t="str">
        <f>IF(AND(B418="75H", AND(E418='club records'!$J$6, F418&lt;='club records'!$K$6)), "CR", " ")</f>
        <v xml:space="preserve"> </v>
      </c>
      <c r="AT418" s="14" t="str">
        <f>IF(AND(B418="80H", AND(E418='club records'!$J$7, F418&lt;='club records'!$K$7)), "CR", " ")</f>
        <v xml:space="preserve"> </v>
      </c>
      <c r="AU418" s="14" t="str">
        <f>IF(AND(B418="100H", AND(E418='club records'!$J$8, F418&lt;='club records'!$K$8)), "CR", " ")</f>
        <v xml:space="preserve"> </v>
      </c>
      <c r="AV418" s="14" t="str">
        <f>IF(AND(B418="110H", OR(AND(E418='club records'!$J$9, F418&lt;='club records'!$K$9), AND(E418='club records'!$J$10, F418&lt;='club records'!$K$10))), "CR", " ")</f>
        <v xml:space="preserve"> </v>
      </c>
      <c r="AW418" s="14" t="str">
        <f>IF(AND(B418="400H", OR(AND(E418='club records'!$J$11, F418&lt;='club records'!$K$11), AND(E418='club records'!$J$12, F418&lt;='club records'!$K$12), AND(E418='club records'!$J$13, F418&lt;='club records'!$K$13), AND(E418='club records'!$J$14, F418&lt;='club records'!$K$14))), "CR", " ")</f>
        <v xml:space="preserve"> </v>
      </c>
      <c r="AX418" s="14" t="str">
        <f>IF(AND(B418="1500SC", AND(E418='club records'!$J$15, F418&lt;='club records'!$K$15)), "CR", " ")</f>
        <v xml:space="preserve"> </v>
      </c>
      <c r="AY418" s="14" t="str">
        <f>IF(AND(B418="2000SC", OR(AND(E418='club records'!$J$17, F418&lt;='club records'!$K$17), AND(E418='club records'!$J$18, F418&lt;='club records'!$K$18))), "CR", " ")</f>
        <v xml:space="preserve"> </v>
      </c>
      <c r="AZ418" s="14" t="str">
        <f>IF(AND(B418="3000SC", OR(AND(E418='club records'!$J$20, F418&lt;='club records'!$K$20), AND(E418='club records'!$J$21, F418&lt;='club records'!$K$21))), "CR", " ")</f>
        <v xml:space="preserve"> </v>
      </c>
      <c r="BA418" s="15" t="str">
        <f>IF(AND(B418="4x100", OR(AND(E418='club records'!$N$1, F418&lt;='club records'!$O$1), AND(E418='club records'!$N$2, F418&lt;='club records'!$O$2), AND(E418='club records'!$N$3, F418&lt;='club records'!$O$3), AND(E418='club records'!$N$4, F418&lt;='club records'!$O$4), AND(E418='club records'!$N$5, F418&lt;='club records'!$O$5))), "CR", " ")</f>
        <v xml:space="preserve"> </v>
      </c>
      <c r="BB418" s="15" t="str">
        <f>IF(AND(B418="4x200", OR(AND(E418='club records'!$N$6, F418&lt;='club records'!$O$6), AND(E418='club records'!$N$7, F418&lt;='club records'!$O$7), AND(E418='club records'!$N$8, F418&lt;='club records'!$O$8), AND(E418='club records'!$N$9, F418&lt;='club records'!$O$9), AND(E418='club records'!$N$10, F418&lt;='club records'!$O$10))), "CR", " ")</f>
        <v xml:space="preserve"> </v>
      </c>
      <c r="BC418" s="15" t="str">
        <f>IF(AND(B418="4x300", AND(E418='club records'!$N$11, F418&lt;='club records'!$O$11)), "CR", " ")</f>
        <v xml:space="preserve"> </v>
      </c>
      <c r="BD418" s="15" t="str">
        <f>IF(AND(B418="4x400", OR(AND(E418='club records'!$N$12, F418&lt;='club records'!$O$12), AND(E418='club records'!$N$13, F418&lt;='club records'!$O$13), AND(E418='club records'!$N$14, F418&lt;='club records'!$O$14), AND(E418='club records'!$N$15, F418&lt;='club records'!$O$15))), "CR", " ")</f>
        <v xml:space="preserve"> </v>
      </c>
      <c r="BE418" s="15" t="str">
        <f>IF(AND(B418="3x800", OR(AND(E418='club records'!$N$16, F418&lt;='club records'!$O$16), AND(E418='club records'!$N$17, F418&lt;='club records'!$O$17), AND(E418='club records'!$N$18, F418&lt;='club records'!$O$18))), "CR", " ")</f>
        <v xml:space="preserve"> </v>
      </c>
      <c r="BF418" s="15" t="str">
        <f>IF(AND(B418="pentathlon", OR(AND(E418='club records'!$N$21, F418&gt;='club records'!$O$21), AND(E418='club records'!$N$22, F418&gt;='club records'!$O$22),AND(E418='club records'!$N$23, F418&gt;='club records'!$O$23),AND(E418='club records'!$N$24, F418&gt;='club records'!$O$24))), "CR", " ")</f>
        <v xml:space="preserve"> </v>
      </c>
      <c r="BG418" s="15" t="str">
        <f>IF(AND(B418="heptathlon", OR(AND(E418='club records'!$N$26, F418&gt;='club records'!$O$26), AND(E418='club records'!$N$27, F418&gt;='club records'!$O$27))), "CR", " ")</f>
        <v xml:space="preserve"> </v>
      </c>
      <c r="BH418" s="15" t="str">
        <f>IF(AND(B418="decathlon", OR(AND(E418='club records'!$N$29, F418&gt;='club records'!$O$29), AND(E418='club records'!$N$30, F418&gt;='club records'!$O$30),AND(E418='club records'!$N$31, F418&gt;='club records'!$O$31))), "CR", " ")</f>
        <v xml:space="preserve"> </v>
      </c>
    </row>
    <row r="419" spans="1:60" ht="14.5" x14ac:dyDescent="0.35">
      <c r="A419" s="1" t="s">
        <v>519</v>
      </c>
      <c r="B419" s="2">
        <v>800</v>
      </c>
      <c r="C419" s="1" t="s">
        <v>139</v>
      </c>
      <c r="D419" s="1" t="s">
        <v>16</v>
      </c>
      <c r="E419" s="19" t="s">
        <v>98</v>
      </c>
      <c r="F419" s="20" t="s">
        <v>482</v>
      </c>
      <c r="G419" s="27">
        <v>43659</v>
      </c>
      <c r="H419" s="1" t="s">
        <v>313</v>
      </c>
      <c r="I419" s="1" t="s">
        <v>480</v>
      </c>
      <c r="J419" s="15" t="str">
        <f t="shared" si="38"/>
        <v/>
      </c>
      <c r="K419" s="15" t="str">
        <f>IF(AND(B419=100, OR(AND(E419='club records'!$B$6, F419&lt;='club records'!$C$6), AND(E419='club records'!$B$7, F419&lt;='club records'!$C$7), AND(E419='club records'!$B$8, F419&lt;='club records'!$C$8), AND(E419='club records'!$B$9, F419&lt;='club records'!$C$9), AND(E419='club records'!$B$10, F419&lt;='club records'!$C$10))), "CR", " ")</f>
        <v xml:space="preserve"> </v>
      </c>
      <c r="L419" s="15" t="str">
        <f>IF(AND(B419=200, OR(AND(E419='club records'!$B$11, F419&lt;='club records'!$C$11), AND(E419='club records'!$B$12, F419&lt;='club records'!$C$12), AND(E419='club records'!$B$13, F419&lt;='club records'!$C$13), AND(E419='club records'!$B$14, F419&lt;='club records'!$C$14), AND(E419='club records'!$B$15, F419&lt;='club records'!$C$15))), "CR", " ")</f>
        <v xml:space="preserve"> </v>
      </c>
      <c r="M419" s="15" t="str">
        <f>IF(AND(B419=300, OR(AND(E419='club records'!$B$16, F419&lt;='club records'!$C$16), AND(E419='club records'!$B$17, F419&lt;='club records'!$C$17))), "CR", " ")</f>
        <v xml:space="preserve"> </v>
      </c>
      <c r="N419" s="15" t="str">
        <f>IF(AND(B419=400, OR(AND(E419='club records'!$B$18, F419&lt;='club records'!$C$18), AND(E419='club records'!$B$19, F419&lt;='club records'!$C$19), AND(E419='club records'!$B$20, F419&lt;='club records'!$C$20), AND(E419='club records'!$B$21, F419&lt;='club records'!$C$21))), "CR", " ")</f>
        <v xml:space="preserve"> </v>
      </c>
      <c r="O419" s="15" t="str">
        <f>IF(AND(B419=800, OR(AND(E419='club records'!$B$22, F419&lt;='club records'!$C$22), AND(E419='club records'!$B$23, F419&lt;='club records'!$C$23), AND(E419='club records'!$B$24, F419&lt;='club records'!$C$24), AND(E419='club records'!$B$25, F419&lt;='club records'!$C$25), AND(E419='club records'!$B$26, F419&lt;='club records'!$C$26))), "CR", " ")</f>
        <v xml:space="preserve"> </v>
      </c>
      <c r="P419" s="15" t="str">
        <f>IF(AND(B419=1000, OR(AND(E419='club records'!$B$27, F419&lt;='club records'!$C$27), AND(E419='club records'!$B$28, F419&lt;='club records'!$C$28))), "CR", " ")</f>
        <v xml:space="preserve"> </v>
      </c>
      <c r="Q419" s="15" t="str">
        <f>IF(AND(B419=1500, OR(AND(E419='club records'!$B$29, F419&lt;='club records'!$C$29), AND(E419='club records'!$B$30, F419&lt;='club records'!$C$30), AND(E419='club records'!$B$31, F419&lt;='club records'!$C$31), AND(E419='club records'!$B$32, F419&lt;='club records'!$C$32), AND(E419='club records'!$B$33, F419&lt;='club records'!$C$33))), "CR", " ")</f>
        <v xml:space="preserve"> </v>
      </c>
      <c r="R419" s="15" t="str">
        <f>IF(AND(B419="1600 (Mile)",OR(AND(E419='club records'!$B$34,F419&lt;='club records'!$C$34),AND(E419='club records'!$B$35,F419&lt;='club records'!$C$35),AND(E419='club records'!$B$36,F419&lt;='club records'!$C$36),AND(E419='club records'!$B$37,F419&lt;='club records'!$C$37))),"CR"," ")</f>
        <v xml:space="preserve"> </v>
      </c>
      <c r="S419" s="15" t="str">
        <f>IF(AND(B419=3000, OR(AND(E419='club records'!$B$38, F419&lt;='club records'!$C$38), AND(E419='club records'!$B$39, F419&lt;='club records'!$C$39), AND(E419='club records'!$B$40, F419&lt;='club records'!$C$40), AND(E419='club records'!$B$41, F419&lt;='club records'!$C$41))), "CR", " ")</f>
        <v xml:space="preserve"> </v>
      </c>
      <c r="T419" s="15" t="str">
        <f>IF(AND(B419=5000, OR(AND(E419='club records'!$B$42, F419&lt;='club records'!$C$42), AND(E419='club records'!$B$43, F419&lt;='club records'!$C$43))), "CR", " ")</f>
        <v xml:space="preserve"> </v>
      </c>
      <c r="U419" s="14" t="str">
        <f>IF(AND(B419=10000, OR(AND(E419='club records'!$B$44, F419&lt;='club records'!$C$44), AND(E419='club records'!$B$45, F419&lt;='club records'!$C$45))), "CR", " ")</f>
        <v xml:space="preserve"> </v>
      </c>
      <c r="V419" s="14" t="str">
        <f>IF(AND(B419="high jump", OR(AND(E419='club records'!$F$1, F419&gt;='club records'!$G$1), AND(E419='club records'!$F$2, F419&gt;='club records'!$G$2), AND(E419='club records'!$F$3, F419&gt;='club records'!$G$3), AND(E419='club records'!$F$4, F419&gt;='club records'!$G$4), AND(E419='club records'!$F$5, F419&gt;='club records'!$G$5))), "CR", " ")</f>
        <v xml:space="preserve"> </v>
      </c>
      <c r="W419" s="14" t="str">
        <f>IF(AND(B419="long jump", OR(AND(E419='club records'!$F$6, F419&gt;='club records'!$G$6), AND(E419='club records'!$F$7, F419&gt;='club records'!$G$7), AND(E419='club records'!$F$8, F419&gt;='club records'!$G$8), AND(E419='club records'!$F$9, F419&gt;='club records'!$G$9), AND(E419='club records'!$F$10, F419&gt;='club records'!$G$10))), "CR", " ")</f>
        <v xml:space="preserve"> </v>
      </c>
      <c r="X419" s="14" t="str">
        <f>IF(AND(B419="triple jump", OR(AND(E419='club records'!$F$11, F419&gt;='club records'!$G$11), AND(E419='club records'!$F$12, F419&gt;='club records'!$G$12), AND(E419='club records'!$F$13, F419&gt;='club records'!$G$13), AND(E419='club records'!$F$14, F419&gt;='club records'!$G$14), AND(E419='club records'!$F$15, F419&gt;='club records'!$G$15))), "CR", " ")</f>
        <v xml:space="preserve"> </v>
      </c>
      <c r="Y419" s="14" t="str">
        <f>IF(AND(B419="pole vault", OR(AND(E419='club records'!$F$16, F419&gt;='club records'!$G$16), AND(E419='club records'!$F$17, F419&gt;='club records'!$G$17), AND(E419='club records'!$F$18, F419&gt;='club records'!$G$18), AND(E419='club records'!$F$19, F419&gt;='club records'!$G$19), AND(E419='club records'!$F$20, F419&gt;='club records'!$G$20))), "CR", " ")</f>
        <v xml:space="preserve"> </v>
      </c>
      <c r="Z419" s="14" t="str">
        <f>IF(AND(B419="discus 1", E419='club records'!$F$21, F419&gt;='club records'!$G$21), "CR", " ")</f>
        <v xml:space="preserve"> </v>
      </c>
      <c r="AA419" s="14" t="str">
        <f>IF(AND(B419="discus 1.25", E419='club records'!$F$22, F419&gt;='club records'!$G$22), "CR", " ")</f>
        <v xml:space="preserve"> </v>
      </c>
      <c r="AB419" s="14" t="str">
        <f>IF(AND(B419="discus 1.5", E419='club records'!$F$23, F419&gt;='club records'!$G$23), "CR", " ")</f>
        <v xml:space="preserve"> </v>
      </c>
      <c r="AC419" s="14" t="str">
        <f>IF(AND(B419="discus 1.75", E419='club records'!$F$24, F419&gt;='club records'!$G$24), "CR", " ")</f>
        <v xml:space="preserve"> </v>
      </c>
      <c r="AD419" s="14" t="str">
        <f>IF(AND(B419="discus 2", E419='club records'!$F$25, F419&gt;='club records'!$G$25), "CR", " ")</f>
        <v xml:space="preserve"> </v>
      </c>
      <c r="AE419" s="14" t="str">
        <f>IF(AND(B419="hammer 4", E419='club records'!$F$27, F419&gt;='club records'!$G$27), "CR", " ")</f>
        <v xml:space="preserve"> </v>
      </c>
      <c r="AF419" s="14" t="str">
        <f>IF(AND(B419="hammer 5", E419='club records'!$F$28, F419&gt;='club records'!$G$28), "CR", " ")</f>
        <v xml:space="preserve"> </v>
      </c>
      <c r="AG419" s="14" t="str">
        <f>IF(AND(B419="hammer 6", E419='club records'!$F$29, F419&gt;='club records'!$G$29), "CR", " ")</f>
        <v xml:space="preserve"> </v>
      </c>
      <c r="AH419" s="14" t="str">
        <f>IF(AND(B419="hammer 7.26", E419='club records'!$F$30, F419&gt;='club records'!$G$30), "CR", " ")</f>
        <v xml:space="preserve"> </v>
      </c>
      <c r="AI419" s="14" t="str">
        <f>IF(AND(B419="javelin 400", E419='club records'!$F$31, F419&gt;='club records'!$G$31), "CR", " ")</f>
        <v xml:space="preserve"> </v>
      </c>
      <c r="AJ419" s="14" t="str">
        <f>IF(AND(B419="javelin 600", E419='club records'!$F$32, F419&gt;='club records'!$G$32), "CR", " ")</f>
        <v xml:space="preserve"> </v>
      </c>
      <c r="AK419" s="14" t="str">
        <f>IF(AND(B419="javelin 700", E419='club records'!$F$33, F419&gt;='club records'!$G$33), "CR", " ")</f>
        <v xml:space="preserve"> </v>
      </c>
      <c r="AL419" s="14" t="str">
        <f>IF(AND(B419="javelin 800", OR(AND(E419='club records'!$F$34, F419&gt;='club records'!$G$34), AND(E419='club records'!$F$35, F419&gt;='club records'!$G$35))), "CR", " ")</f>
        <v xml:space="preserve"> </v>
      </c>
      <c r="AM419" s="14" t="str">
        <f>IF(AND(B419="shot 3", E419='club records'!$F$36, F419&gt;='club records'!$G$36), "CR", " ")</f>
        <v xml:space="preserve"> </v>
      </c>
      <c r="AN419" s="14" t="str">
        <f>IF(AND(B419="shot 4", E419='club records'!$F$37, F419&gt;='club records'!$G$37), "CR", " ")</f>
        <v xml:space="preserve"> </v>
      </c>
      <c r="AO419" s="14" t="str">
        <f>IF(AND(B419="shot 5", E419='club records'!$F$38, F419&gt;='club records'!$G$38), "CR", " ")</f>
        <v xml:space="preserve"> </v>
      </c>
      <c r="AP419" s="14" t="str">
        <f>IF(AND(B419="shot 6", E419='club records'!$F$39, F419&gt;='club records'!$G$39), "CR", " ")</f>
        <v xml:space="preserve"> </v>
      </c>
      <c r="AQ419" s="14" t="str">
        <f>IF(AND(B419="shot 7.26", E419='club records'!$F$40, F419&gt;='club records'!$G$40), "CR", " ")</f>
        <v xml:space="preserve"> </v>
      </c>
      <c r="AR419" s="14" t="str">
        <f>IF(AND(B419="60H",OR(AND(E419='club records'!$J$1,F419&lt;='club records'!$K$1),AND(E419='club records'!$J$2,F419&lt;='club records'!$K$2),AND(E419='club records'!$J$3,F419&lt;='club records'!$K$3),AND(E419='club records'!$J$4,F419&lt;='club records'!$K$4),AND(E419='club records'!$J$5,F419&lt;='club records'!$K$5))),"CR"," ")</f>
        <v xml:space="preserve"> </v>
      </c>
      <c r="AS419" s="14" t="str">
        <f>IF(AND(B419="75H", AND(E419='club records'!$J$6, F419&lt;='club records'!$K$6)), "CR", " ")</f>
        <v xml:space="preserve"> </v>
      </c>
      <c r="AT419" s="14" t="str">
        <f>IF(AND(B419="80H", AND(E419='club records'!$J$7, F419&lt;='club records'!$K$7)), "CR", " ")</f>
        <v xml:space="preserve"> </v>
      </c>
      <c r="AU419" s="14" t="str">
        <f>IF(AND(B419="100H", AND(E419='club records'!$J$8, F419&lt;='club records'!$K$8)), "CR", " ")</f>
        <v xml:space="preserve"> </v>
      </c>
      <c r="AV419" s="14" t="str">
        <f>IF(AND(B419="110H", OR(AND(E419='club records'!$J$9, F419&lt;='club records'!$K$9), AND(E419='club records'!$J$10, F419&lt;='club records'!$K$10))), "CR", " ")</f>
        <v xml:space="preserve"> </v>
      </c>
      <c r="AW419" s="14" t="str">
        <f>IF(AND(B419="400H", OR(AND(E419='club records'!$J$11, F419&lt;='club records'!$K$11), AND(E419='club records'!$J$12, F419&lt;='club records'!$K$12), AND(E419='club records'!$J$13, F419&lt;='club records'!$K$13), AND(E419='club records'!$J$14, F419&lt;='club records'!$K$14))), "CR", " ")</f>
        <v xml:space="preserve"> </v>
      </c>
      <c r="AX419" s="14" t="str">
        <f>IF(AND(B419="1500SC", AND(E419='club records'!$J$15, F419&lt;='club records'!$K$15)), "CR", " ")</f>
        <v xml:space="preserve"> </v>
      </c>
      <c r="AY419" s="14" t="str">
        <f>IF(AND(B419="2000SC", OR(AND(E419='club records'!$J$17, F419&lt;='club records'!$K$17), AND(E419='club records'!$J$18, F419&lt;='club records'!$K$18))), "CR", " ")</f>
        <v xml:space="preserve"> </v>
      </c>
      <c r="AZ419" s="14" t="str">
        <f>IF(AND(B419="3000SC", OR(AND(E419='club records'!$J$20, F419&lt;='club records'!$K$20), AND(E419='club records'!$J$21, F419&lt;='club records'!$K$21))), "CR", " ")</f>
        <v xml:space="preserve"> </v>
      </c>
      <c r="BA419" s="15" t="str">
        <f>IF(AND(B419="4x100", OR(AND(E419='club records'!$N$1, F419&lt;='club records'!$O$1), AND(E419='club records'!$N$2, F419&lt;='club records'!$O$2), AND(E419='club records'!$N$3, F419&lt;='club records'!$O$3), AND(E419='club records'!$N$4, F419&lt;='club records'!$O$4), AND(E419='club records'!$N$5, F419&lt;='club records'!$O$5))), "CR", " ")</f>
        <v xml:space="preserve"> </v>
      </c>
      <c r="BB419" s="15" t="str">
        <f>IF(AND(B419="4x200", OR(AND(E419='club records'!$N$6, F419&lt;='club records'!$O$6), AND(E419='club records'!$N$7, F419&lt;='club records'!$O$7), AND(E419='club records'!$N$8, F419&lt;='club records'!$O$8), AND(E419='club records'!$N$9, F419&lt;='club records'!$O$9), AND(E419='club records'!$N$10, F419&lt;='club records'!$O$10))), "CR", " ")</f>
        <v xml:space="preserve"> </v>
      </c>
      <c r="BC419" s="15" t="str">
        <f>IF(AND(B419="4x300", AND(E419='club records'!$N$11, F419&lt;='club records'!$O$11)), "CR", " ")</f>
        <v xml:space="preserve"> </v>
      </c>
      <c r="BD419" s="15" t="str">
        <f>IF(AND(B419="4x400", OR(AND(E419='club records'!$N$12, F419&lt;='club records'!$O$12), AND(E419='club records'!$N$13, F419&lt;='club records'!$O$13), AND(E419='club records'!$N$14, F419&lt;='club records'!$O$14), AND(E419='club records'!$N$15, F419&lt;='club records'!$O$15))), "CR", " ")</f>
        <v xml:space="preserve"> </v>
      </c>
      <c r="BE419" s="15" t="str">
        <f>IF(AND(B419="3x800", OR(AND(E419='club records'!$N$16, F419&lt;='club records'!$O$16), AND(E419='club records'!$N$17, F419&lt;='club records'!$O$17), AND(E419='club records'!$N$18, F419&lt;='club records'!$O$18))), "CR", " ")</f>
        <v xml:space="preserve"> </v>
      </c>
      <c r="BF419" s="15" t="str">
        <f>IF(AND(B419="pentathlon", OR(AND(E419='club records'!$N$21, F419&gt;='club records'!$O$21), AND(E419='club records'!$N$22, F419&gt;='club records'!$O$22),AND(E419='club records'!$N$23, F419&gt;='club records'!$O$23),AND(E419='club records'!$N$24, F419&gt;='club records'!$O$24))), "CR", " ")</f>
        <v xml:space="preserve"> </v>
      </c>
      <c r="BG419" s="15" t="str">
        <f>IF(AND(B419="heptathlon", OR(AND(E419='club records'!$N$26, F419&gt;='club records'!$O$26), AND(E419='club records'!$N$27, F419&gt;='club records'!$O$27))), "CR", " ")</f>
        <v xml:space="preserve"> </v>
      </c>
      <c r="BH419" s="15" t="str">
        <f>IF(AND(B419="decathlon", OR(AND(E419='club records'!$N$29, F419&gt;='club records'!$O$29), AND(E419='club records'!$N$30, F419&gt;='club records'!$O$30),AND(E419='club records'!$N$31, F419&gt;='club records'!$O$31))), "CR", " ")</f>
        <v xml:space="preserve"> </v>
      </c>
    </row>
    <row r="420" spans="1:60" ht="14.5" x14ac:dyDescent="0.35">
      <c r="A420" s="1" t="s">
        <v>519</v>
      </c>
      <c r="B420" s="2">
        <v>800</v>
      </c>
      <c r="C420" s="1" t="s">
        <v>89</v>
      </c>
      <c r="D420" s="1" t="s">
        <v>90</v>
      </c>
      <c r="E420" s="19" t="s">
        <v>62</v>
      </c>
      <c r="F420" s="20" t="s">
        <v>406</v>
      </c>
      <c r="G420" s="27">
        <v>43621</v>
      </c>
      <c r="H420" s="1" t="s">
        <v>313</v>
      </c>
      <c r="I420" s="1" t="s">
        <v>305</v>
      </c>
      <c r="J420" s="15" t="str">
        <f t="shared" si="38"/>
        <v/>
      </c>
      <c r="R420" s="15" t="str">
        <f>IF(AND(B420="1600 (Mile)",OR(AND(E420='club records'!$B$34,F420&lt;='club records'!$C$34),AND(E420='club records'!$B$35,F420&lt;='club records'!$C$35),AND(E420='club records'!$B$36,F420&lt;='club records'!$C$36),AND(E420='club records'!$B$37,F420&lt;='club records'!$C$37))),"CR"," ")</f>
        <v xml:space="preserve"> </v>
      </c>
    </row>
    <row r="421" spans="1:60" ht="14.5" x14ac:dyDescent="0.35">
      <c r="A421" s="1" t="s">
        <v>519</v>
      </c>
      <c r="B421" s="18">
        <v>1500</v>
      </c>
      <c r="C421" s="4" t="s">
        <v>132</v>
      </c>
      <c r="D421" s="4" t="s">
        <v>34</v>
      </c>
      <c r="E421" s="22" t="s">
        <v>10</v>
      </c>
      <c r="F421" s="23" t="s">
        <v>609</v>
      </c>
      <c r="G421" s="28">
        <v>43744</v>
      </c>
      <c r="H421" s="4" t="s">
        <v>611</v>
      </c>
      <c r="I421" s="4" t="s">
        <v>612</v>
      </c>
      <c r="J421" s="15" t="str">
        <f t="shared" si="38"/>
        <v>***CLUB RECORD***</v>
      </c>
      <c r="K421" s="15" t="str">
        <f>IF(AND(B421=100, OR(AND(E421='club records'!$B$6, F421&lt;='club records'!$C$6), AND(E421='club records'!$B$7, F421&lt;='club records'!$C$7), AND(E421='club records'!$B$8, F421&lt;='club records'!$C$8), AND(E421='club records'!$B$9, F421&lt;='club records'!$C$9), AND(E421='club records'!$B$10, F421&lt;='club records'!$C$10))), "CR", " ")</f>
        <v xml:space="preserve"> </v>
      </c>
      <c r="L421" s="15" t="str">
        <f>IF(AND(B421=200, OR(AND(E421='club records'!$B$11, F421&lt;='club records'!$C$11), AND(E421='club records'!$B$12, F421&lt;='club records'!$C$12), AND(E421='club records'!$B$13, F421&lt;='club records'!$C$13), AND(E421='club records'!$B$14, F421&lt;='club records'!$C$14), AND(E421='club records'!$B$15, F421&lt;='club records'!$C$15))), "CR", " ")</f>
        <v xml:space="preserve"> </v>
      </c>
      <c r="M421" s="15" t="str">
        <f>IF(AND(B421=300, OR(AND(E421='club records'!$B$16, F421&lt;='club records'!$C$16), AND(E421='club records'!$B$17, F421&lt;='club records'!$C$17))), "CR", " ")</f>
        <v xml:space="preserve"> </v>
      </c>
      <c r="N421" s="15" t="str">
        <f>IF(AND(B421=400, OR(AND(E421='club records'!$B$18, F421&lt;='club records'!$C$18), AND(E421='club records'!$B$19, F421&lt;='club records'!$C$19), AND(E421='club records'!$B$20, F421&lt;='club records'!$C$20), AND(E421='club records'!$B$21, F421&lt;='club records'!$C$21))), "CR", " ")</f>
        <v xml:space="preserve"> </v>
      </c>
      <c r="O421" s="15" t="str">
        <f>IF(AND(B421=800, OR(AND(E421='club records'!$B$22, F421&lt;='club records'!$C$22), AND(E421='club records'!$B$23, F421&lt;='club records'!$C$23), AND(E421='club records'!$B$24, F421&lt;='club records'!$C$24), AND(E421='club records'!$B$25, F421&lt;='club records'!$C$25), AND(E421='club records'!$B$26, F421&lt;='club records'!$C$26))), "CR", " ")</f>
        <v xml:space="preserve"> </v>
      </c>
      <c r="P421" s="15" t="str">
        <f>IF(AND(B421=1000, OR(AND(E421='club records'!$B$27, F421&lt;='club records'!$C$27), AND(E421='club records'!$B$28, F421&lt;='club records'!$C$28))), "CR", " ")</f>
        <v xml:space="preserve"> </v>
      </c>
      <c r="Q421" s="15" t="str">
        <f>IF(AND(B421=1500, OR(AND(E421='club records'!$B$29, F421&lt;='club records'!$C$29), AND(E421='club records'!$B$30, F421&lt;='club records'!$C$30), AND(E421='club records'!$B$31, F421&lt;='club records'!$C$31), AND(E421='club records'!$B$32, F421&lt;='club records'!$C$32), AND(E421='club records'!$B$33, F421&lt;='club records'!$C$33))), "CR", " ")</f>
        <v>CR</v>
      </c>
      <c r="R421" s="15" t="str">
        <f>IF(AND(B421="1600 (Mile)",OR(AND(E421='club records'!$B$34,F421&lt;='club records'!$C$34),AND(E421='club records'!$B$35,F421&lt;='club records'!$C$35),AND(E421='club records'!$B$36,F421&lt;='club records'!$C$36),AND(E421='club records'!$B$37,F421&lt;='club records'!$C$37))),"CR"," ")</f>
        <v xml:space="preserve"> </v>
      </c>
      <c r="S421" s="15" t="str">
        <f>IF(AND(B421=3000, OR(AND(E421='club records'!$B$38, F421&lt;='club records'!$C$38), AND(E421='club records'!$B$39, F421&lt;='club records'!$C$39), AND(E421='club records'!$B$40, F421&lt;='club records'!$C$40), AND(E421='club records'!$B$41, F421&lt;='club records'!$C$41))), "CR", " ")</f>
        <v xml:space="preserve"> </v>
      </c>
      <c r="T421" s="15" t="str">
        <f>IF(AND(B421=5000, OR(AND(E421='club records'!$B$42, F421&lt;='club records'!$C$42), AND(E421='club records'!$B$43, F421&lt;='club records'!$C$43))), "CR", " ")</f>
        <v xml:space="preserve"> </v>
      </c>
      <c r="U421" s="14" t="str">
        <f>IF(AND(B421=10000, OR(AND(E421='club records'!$B$44, F421&lt;='club records'!$C$44), AND(E421='club records'!$B$45, F421&lt;='club records'!$C$45))), "CR", " ")</f>
        <v xml:space="preserve"> </v>
      </c>
      <c r="V421" s="14" t="str">
        <f>IF(AND(B421="high jump", OR(AND(E421='club records'!$F$1, F421&gt;='club records'!$G$1), AND(E421='club records'!$F$2, F421&gt;='club records'!$G$2), AND(E421='club records'!$F$3, F421&gt;='club records'!$G$3), AND(E421='club records'!$F$4, F421&gt;='club records'!$G$4), AND(E421='club records'!$F$5, F421&gt;='club records'!$G$5))), "CR", " ")</f>
        <v xml:space="preserve"> </v>
      </c>
      <c r="W421" s="14" t="str">
        <f>IF(AND(B421="long jump", OR(AND(E421='club records'!$F$6, F421&gt;='club records'!$G$6), AND(E421='club records'!$F$7, F421&gt;='club records'!$G$7), AND(E421='club records'!$F$8, F421&gt;='club records'!$G$8), AND(E421='club records'!$F$9, F421&gt;='club records'!$G$9), AND(E421='club records'!$F$10, F421&gt;='club records'!$G$10))), "CR", " ")</f>
        <v xml:space="preserve"> </v>
      </c>
      <c r="X421" s="14" t="str">
        <f>IF(AND(B421="triple jump", OR(AND(E421='club records'!$F$11, F421&gt;='club records'!$G$11), AND(E421='club records'!$F$12, F421&gt;='club records'!$G$12), AND(E421='club records'!$F$13, F421&gt;='club records'!$G$13), AND(E421='club records'!$F$14, F421&gt;='club records'!$G$14), AND(E421='club records'!$F$15, F421&gt;='club records'!$G$15))), "CR", " ")</f>
        <v xml:space="preserve"> </v>
      </c>
      <c r="Y421" s="14" t="str">
        <f>IF(AND(B421="pole vault", OR(AND(E421='club records'!$F$16, F421&gt;='club records'!$G$16), AND(E421='club records'!$F$17, F421&gt;='club records'!$G$17), AND(E421='club records'!$F$18, F421&gt;='club records'!$G$18), AND(E421='club records'!$F$19, F421&gt;='club records'!$G$19), AND(E421='club records'!$F$20, F421&gt;='club records'!$G$20))), "CR", " ")</f>
        <v xml:space="preserve"> </v>
      </c>
      <c r="Z421" s="14" t="str">
        <f>IF(AND(B421="discus 1", E421='club records'!$F$21, F421&gt;='club records'!$G$21), "CR", " ")</f>
        <v xml:space="preserve"> </v>
      </c>
      <c r="AA421" s="14" t="str">
        <f>IF(AND(B421="discus 1.25", E421='club records'!$F$22, F421&gt;='club records'!$G$22), "CR", " ")</f>
        <v xml:space="preserve"> </v>
      </c>
      <c r="AB421" s="14" t="str">
        <f>IF(AND(B421="discus 1.5", E421='club records'!$F$23, F421&gt;='club records'!$G$23), "CR", " ")</f>
        <v xml:space="preserve"> </v>
      </c>
      <c r="AC421" s="14" t="str">
        <f>IF(AND(B421="discus 1.75", E421='club records'!$F$24, F421&gt;='club records'!$G$24), "CR", " ")</f>
        <v xml:space="preserve"> </v>
      </c>
      <c r="AD421" s="14" t="str">
        <f>IF(AND(B421="discus 2", E421='club records'!$F$25, F421&gt;='club records'!$G$25), "CR", " ")</f>
        <v xml:space="preserve"> </v>
      </c>
      <c r="AE421" s="14" t="str">
        <f>IF(AND(B421="hammer 4", E421='club records'!$F$27, F421&gt;='club records'!$G$27), "CR", " ")</f>
        <v xml:space="preserve"> </v>
      </c>
      <c r="AF421" s="14" t="str">
        <f>IF(AND(B421="hammer 5", E421='club records'!$F$28, F421&gt;='club records'!$G$28), "CR", " ")</f>
        <v xml:space="preserve"> </v>
      </c>
      <c r="AG421" s="14" t="str">
        <f>IF(AND(B421="hammer 6", E421='club records'!$F$29, F421&gt;='club records'!$G$29), "CR", " ")</f>
        <v xml:space="preserve"> </v>
      </c>
      <c r="AH421" s="14" t="str">
        <f>IF(AND(B421="hammer 7.26", E421='club records'!$F$30, F421&gt;='club records'!$G$30), "CR", " ")</f>
        <v xml:space="preserve"> </v>
      </c>
      <c r="AI421" s="14" t="str">
        <f>IF(AND(B421="javelin 400", E421='club records'!$F$31, F421&gt;='club records'!$G$31), "CR", " ")</f>
        <v xml:space="preserve"> </v>
      </c>
      <c r="AJ421" s="14" t="str">
        <f>IF(AND(B421="javelin 600", E421='club records'!$F$32, F421&gt;='club records'!$G$32), "CR", " ")</f>
        <v xml:space="preserve"> </v>
      </c>
      <c r="AK421" s="14" t="str">
        <f>IF(AND(B421="javelin 700", E421='club records'!$F$33, F421&gt;='club records'!$G$33), "CR", " ")</f>
        <v xml:space="preserve"> </v>
      </c>
      <c r="AL421" s="14" t="str">
        <f>IF(AND(B421="javelin 800", OR(AND(E421='club records'!$F$34, F421&gt;='club records'!$G$34), AND(E421='club records'!$F$35, F421&gt;='club records'!$G$35))), "CR", " ")</f>
        <v xml:space="preserve"> </v>
      </c>
      <c r="AM421" s="14" t="str">
        <f>IF(AND(B421="shot 3", E421='club records'!$F$36, F421&gt;='club records'!$G$36), "CR", " ")</f>
        <v xml:space="preserve"> </v>
      </c>
      <c r="AN421" s="14" t="str">
        <f>IF(AND(B421="shot 4", E421='club records'!$F$37, F421&gt;='club records'!$G$37), "CR", " ")</f>
        <v xml:space="preserve"> </v>
      </c>
      <c r="AO421" s="14" t="str">
        <f>IF(AND(B421="shot 5", E421='club records'!$F$38, F421&gt;='club records'!$G$38), "CR", " ")</f>
        <v xml:space="preserve"> </v>
      </c>
      <c r="AP421" s="14" t="str">
        <f>IF(AND(B421="shot 6", E421='club records'!$F$39, F421&gt;='club records'!$G$39), "CR", " ")</f>
        <v xml:space="preserve"> </v>
      </c>
      <c r="AQ421" s="14" t="str">
        <f>IF(AND(B421="shot 7.26", E421='club records'!$F$40, F421&gt;='club records'!$G$40), "CR", " ")</f>
        <v xml:space="preserve"> </v>
      </c>
      <c r="AR421" s="14" t="str">
        <f>IF(AND(B421="60H",OR(AND(E421='club records'!$J$1,F421&lt;='club records'!$K$1),AND(E421='club records'!$J$2,F421&lt;='club records'!$K$2),AND(E421='club records'!$J$3,F421&lt;='club records'!$K$3),AND(E421='club records'!$J$4,F421&lt;='club records'!$K$4),AND(E421='club records'!$J$5,F421&lt;='club records'!$K$5))),"CR"," ")</f>
        <v xml:space="preserve"> </v>
      </c>
      <c r="AS421" s="14" t="str">
        <f>IF(AND(B421="75H", AND(E421='club records'!$J$6, F421&lt;='club records'!$K$6)), "CR", " ")</f>
        <v xml:space="preserve"> </v>
      </c>
      <c r="AT421" s="14" t="str">
        <f>IF(AND(B421="80H", AND(E421='club records'!$J$7, F421&lt;='club records'!$K$7)), "CR", " ")</f>
        <v xml:space="preserve"> </v>
      </c>
      <c r="AU421" s="14" t="str">
        <f>IF(AND(B421="100H", AND(E421='club records'!$J$8, F421&lt;='club records'!$K$8)), "CR", " ")</f>
        <v xml:space="preserve"> </v>
      </c>
      <c r="AV421" s="14" t="str">
        <f>IF(AND(B421="110H", OR(AND(E421='club records'!$J$9, F421&lt;='club records'!$K$9), AND(E421='club records'!$J$10, F421&lt;='club records'!$K$10))), "CR", " ")</f>
        <v xml:space="preserve"> </v>
      </c>
      <c r="AW421" s="14" t="str">
        <f>IF(AND(B421="400H", OR(AND(E421='club records'!$J$11, F421&lt;='club records'!$K$11), AND(E421='club records'!$J$12, F421&lt;='club records'!$K$12), AND(E421='club records'!$J$13, F421&lt;='club records'!$K$13), AND(E421='club records'!$J$14, F421&lt;='club records'!$K$14))), "CR", " ")</f>
        <v xml:space="preserve"> </v>
      </c>
      <c r="AX421" s="14" t="str">
        <f>IF(AND(B421="1500SC", AND(E421='club records'!$J$15, F421&lt;='club records'!$K$15)), "CR", " ")</f>
        <v xml:space="preserve"> </v>
      </c>
      <c r="AY421" s="14" t="str">
        <f>IF(AND(B421="2000SC", OR(AND(E421='club records'!$J$17, F421&lt;='club records'!$K$17), AND(E421='club records'!$J$18, F421&lt;='club records'!$K$18))), "CR", " ")</f>
        <v xml:space="preserve"> </v>
      </c>
      <c r="AZ421" s="14" t="str">
        <f>IF(AND(B421="3000SC", OR(AND(E421='club records'!$J$20, F421&lt;='club records'!$K$20), AND(E421='club records'!$J$21, F421&lt;='club records'!$K$21))), "CR", " ")</f>
        <v xml:space="preserve"> </v>
      </c>
      <c r="BA421" s="15" t="str">
        <f>IF(AND(B421="4x100", OR(AND(E421='club records'!$N$1, F421&lt;='club records'!$O$1), AND(E421='club records'!$N$2, F421&lt;='club records'!$O$2), AND(E421='club records'!$N$3, F421&lt;='club records'!$O$3), AND(E421='club records'!$N$4, F421&lt;='club records'!$O$4), AND(E421='club records'!$N$5, F421&lt;='club records'!$O$5))), "CR", " ")</f>
        <v xml:space="preserve"> </v>
      </c>
      <c r="BB421" s="15" t="str">
        <f>IF(AND(B421="4x200", OR(AND(E421='club records'!$N$6, F421&lt;='club records'!$O$6), AND(E421='club records'!$N$7, F421&lt;='club records'!$O$7), AND(E421='club records'!$N$8, F421&lt;='club records'!$O$8), AND(E421='club records'!$N$9, F421&lt;='club records'!$O$9), AND(E421='club records'!$N$10, F421&lt;='club records'!$O$10))), "CR", " ")</f>
        <v xml:space="preserve"> </v>
      </c>
      <c r="BC421" s="15" t="str">
        <f>IF(AND(B421="4x300", AND(E421='club records'!$N$11, F421&lt;='club records'!$O$11)), "CR", " ")</f>
        <v xml:space="preserve"> </v>
      </c>
      <c r="BD421" s="15" t="str">
        <f>IF(AND(B421="4x400", OR(AND(E421='club records'!$N$12, F421&lt;='club records'!$O$12), AND(E421='club records'!$N$13, F421&lt;='club records'!$O$13), AND(E421='club records'!$N$14, F421&lt;='club records'!$O$14), AND(E421='club records'!$N$15, F421&lt;='club records'!$O$15))), "CR", " ")</f>
        <v xml:space="preserve"> </v>
      </c>
      <c r="BE421" s="15" t="str">
        <f>IF(AND(B421="3x800", OR(AND(E421='club records'!$N$16, F421&lt;='club records'!$O$16), AND(E421='club records'!$N$17, F421&lt;='club records'!$O$17), AND(E421='club records'!$N$18, F421&lt;='club records'!$O$18))), "CR", " ")</f>
        <v xml:space="preserve"> </v>
      </c>
      <c r="BF421" s="15" t="str">
        <f>IF(AND(B421="pentathlon", OR(AND(E421='club records'!$N$21, F421&gt;='club records'!$O$21), AND(E421='club records'!$N$22, F421&gt;='club records'!$O$22),AND(E421='club records'!$N$23, F421&gt;='club records'!$O$23),AND(E421='club records'!$N$24, F421&gt;='club records'!$O$24))), "CR", " ")</f>
        <v xml:space="preserve"> </v>
      </c>
      <c r="BG421" s="15" t="str">
        <f>IF(AND(B421="heptathlon", OR(AND(E421='club records'!$N$26, F421&gt;='club records'!$O$26), AND(E421='club records'!$N$27, F421&gt;='club records'!$O$27))), "CR", " ")</f>
        <v xml:space="preserve"> </v>
      </c>
      <c r="BH421" s="15" t="str">
        <f>IF(AND(B421="decathlon", OR(AND(E421='club records'!$N$29, F421&gt;='club records'!$O$29), AND(E421='club records'!$N$30, F421&gt;='club records'!$O$30),AND(E421='club records'!$N$31, F421&gt;='club records'!$O$31))), "CR", " ")</f>
        <v xml:space="preserve"> </v>
      </c>
    </row>
    <row r="422" spans="1:60" ht="14.5" x14ac:dyDescent="0.35">
      <c r="A422" s="1" t="s">
        <v>519</v>
      </c>
      <c r="B422" s="2">
        <v>1500</v>
      </c>
      <c r="C422" s="1" t="s">
        <v>135</v>
      </c>
      <c r="D422" s="1" t="s">
        <v>352</v>
      </c>
      <c r="E422" s="19" t="s">
        <v>10</v>
      </c>
      <c r="F422" s="20" t="s">
        <v>610</v>
      </c>
      <c r="G422" s="26">
        <v>43744</v>
      </c>
      <c r="H422" s="1" t="s">
        <v>611</v>
      </c>
      <c r="I422" s="1" t="s">
        <v>612</v>
      </c>
      <c r="J422" s="15" t="str">
        <f t="shared" si="38"/>
        <v/>
      </c>
      <c r="K422" s="15" t="str">
        <f>IF(AND(B422=100, OR(AND(E422='club records'!$B$6, F422&lt;='club records'!$C$6), AND(E422='club records'!$B$7, F422&lt;='club records'!$C$7), AND(E422='club records'!$B$8, F422&lt;='club records'!$C$8), AND(E422='club records'!$B$9, F422&lt;='club records'!$C$9), AND(E422='club records'!$B$10, F422&lt;='club records'!$C$10))), "CR", " ")</f>
        <v xml:space="preserve"> </v>
      </c>
      <c r="L422" s="15" t="str">
        <f>IF(AND(B422=200, OR(AND(E422='club records'!$B$11, F422&lt;='club records'!$C$11), AND(E422='club records'!$B$12, F422&lt;='club records'!$C$12), AND(E422='club records'!$B$13, F422&lt;='club records'!$C$13), AND(E422='club records'!$B$14, F422&lt;='club records'!$C$14), AND(E422='club records'!$B$15, F422&lt;='club records'!$C$15))), "CR", " ")</f>
        <v xml:space="preserve"> </v>
      </c>
      <c r="M422" s="15" t="str">
        <f>IF(AND(B422=300, OR(AND(E422='club records'!$B$16, F422&lt;='club records'!$C$16), AND(E422='club records'!$B$17, F422&lt;='club records'!$C$17))), "CR", " ")</f>
        <v xml:space="preserve"> </v>
      </c>
      <c r="N422" s="15" t="str">
        <f>IF(AND(B422=400, OR(AND(E422='club records'!$B$18, F422&lt;='club records'!$C$18), AND(E422='club records'!$B$19, F422&lt;='club records'!$C$19), AND(E422='club records'!$B$20, F422&lt;='club records'!$C$20), AND(E422='club records'!$B$21, F422&lt;='club records'!$C$21))), "CR", " ")</f>
        <v xml:space="preserve"> </v>
      </c>
      <c r="O422" s="15" t="str">
        <f>IF(AND(B422=800, OR(AND(E422='club records'!$B$22, F422&lt;='club records'!$C$22), AND(E422='club records'!$B$23, F422&lt;='club records'!$C$23), AND(E422='club records'!$B$24, F422&lt;='club records'!$C$24), AND(E422='club records'!$B$25, F422&lt;='club records'!$C$25), AND(E422='club records'!$B$26, F422&lt;='club records'!$C$26))), "CR", " ")</f>
        <v xml:space="preserve"> </v>
      </c>
      <c r="P422" s="15" t="str">
        <f>IF(AND(B422=1000, OR(AND(E422='club records'!$B$27, F422&lt;='club records'!$C$27), AND(E422='club records'!$B$28, F422&lt;='club records'!$C$28))), "CR", " ")</f>
        <v xml:space="preserve"> </v>
      </c>
      <c r="Q422" s="15" t="str">
        <f>IF(AND(B422=1500, OR(AND(E422='club records'!$B$29, F422&lt;='club records'!$C$29), AND(E422='club records'!$B$30, F422&lt;='club records'!$C$30), AND(E422='club records'!$B$31, F422&lt;='club records'!$C$31), AND(E422='club records'!$B$32, F422&lt;='club records'!$C$32), AND(E422='club records'!$B$33, F422&lt;='club records'!$C$33))), "CR", " ")</f>
        <v xml:space="preserve"> </v>
      </c>
      <c r="R422" s="15" t="str">
        <f>IF(AND(B422="1600 (Mile)",OR(AND(E422='club records'!$B$34,F422&lt;='club records'!$C$34),AND(E422='club records'!$B$35,F422&lt;='club records'!$C$35),AND(E422='club records'!$B$36,F422&lt;='club records'!$C$36),AND(E422='club records'!$B$37,F422&lt;='club records'!$C$37))),"CR"," ")</f>
        <v xml:space="preserve"> </v>
      </c>
      <c r="S422" s="15" t="str">
        <f>IF(AND(B422=3000, OR(AND(E422='club records'!$B$38, F422&lt;='club records'!$C$38), AND(E422='club records'!$B$39, F422&lt;='club records'!$C$39), AND(E422='club records'!$B$40, F422&lt;='club records'!$C$40), AND(E422='club records'!$B$41, F422&lt;='club records'!$C$41))), "CR", " ")</f>
        <v xml:space="preserve"> </v>
      </c>
      <c r="T422" s="15" t="str">
        <f>IF(AND(B422=5000, OR(AND(E422='club records'!$B$42, F422&lt;='club records'!$C$42), AND(E422='club records'!$B$43, F422&lt;='club records'!$C$43))), "CR", " ")</f>
        <v xml:space="preserve"> </v>
      </c>
      <c r="U422" s="14" t="str">
        <f>IF(AND(B422=10000, OR(AND(E422='club records'!$B$44, F422&lt;='club records'!$C$44), AND(E422='club records'!$B$45, F422&lt;='club records'!$C$45))), "CR", " ")</f>
        <v xml:space="preserve"> </v>
      </c>
      <c r="V422" s="14" t="str">
        <f>IF(AND(B422="high jump", OR(AND(E422='club records'!$F$1, F422&gt;='club records'!$G$1), AND(E422='club records'!$F$2, F422&gt;='club records'!$G$2), AND(E422='club records'!$F$3, F422&gt;='club records'!$G$3), AND(E422='club records'!$F$4, F422&gt;='club records'!$G$4), AND(E422='club records'!$F$5, F422&gt;='club records'!$G$5))), "CR", " ")</f>
        <v xml:space="preserve"> </v>
      </c>
      <c r="W422" s="14" t="str">
        <f>IF(AND(B422="long jump", OR(AND(E422='club records'!$F$6, F422&gt;='club records'!$G$6), AND(E422='club records'!$F$7, F422&gt;='club records'!$G$7), AND(E422='club records'!$F$8, F422&gt;='club records'!$G$8), AND(E422='club records'!$F$9, F422&gt;='club records'!$G$9), AND(E422='club records'!$F$10, F422&gt;='club records'!$G$10))), "CR", " ")</f>
        <v xml:space="preserve"> </v>
      </c>
      <c r="X422" s="14" t="str">
        <f>IF(AND(B422="triple jump", OR(AND(E422='club records'!$F$11, F422&gt;='club records'!$G$11), AND(E422='club records'!$F$12, F422&gt;='club records'!$G$12), AND(E422='club records'!$F$13, F422&gt;='club records'!$G$13), AND(E422='club records'!$F$14, F422&gt;='club records'!$G$14), AND(E422='club records'!$F$15, F422&gt;='club records'!$G$15))), "CR", " ")</f>
        <v xml:space="preserve"> </v>
      </c>
      <c r="Y422" s="14" t="str">
        <f>IF(AND(B422="pole vault", OR(AND(E422='club records'!$F$16, F422&gt;='club records'!$G$16), AND(E422='club records'!$F$17, F422&gt;='club records'!$G$17), AND(E422='club records'!$F$18, F422&gt;='club records'!$G$18), AND(E422='club records'!$F$19, F422&gt;='club records'!$G$19), AND(E422='club records'!$F$20, F422&gt;='club records'!$G$20))), "CR", " ")</f>
        <v xml:space="preserve"> </v>
      </c>
      <c r="Z422" s="14" t="str">
        <f>IF(AND(B422="discus 1", E422='club records'!$F$21, F422&gt;='club records'!$G$21), "CR", " ")</f>
        <v xml:space="preserve"> </v>
      </c>
      <c r="AA422" s="14" t="str">
        <f>IF(AND(B422="discus 1.25", E422='club records'!$F$22, F422&gt;='club records'!$G$22), "CR", " ")</f>
        <v xml:space="preserve"> </v>
      </c>
      <c r="AB422" s="14" t="str">
        <f>IF(AND(B422="discus 1.5", E422='club records'!$F$23, F422&gt;='club records'!$G$23), "CR", " ")</f>
        <v xml:space="preserve"> </v>
      </c>
      <c r="AC422" s="14" t="str">
        <f>IF(AND(B422="discus 1.75", E422='club records'!$F$24, F422&gt;='club records'!$G$24), "CR", " ")</f>
        <v xml:space="preserve"> </v>
      </c>
      <c r="AD422" s="14" t="str">
        <f>IF(AND(B422="discus 2", E422='club records'!$F$25, F422&gt;='club records'!$G$25), "CR", " ")</f>
        <v xml:space="preserve"> </v>
      </c>
      <c r="AE422" s="14" t="str">
        <f>IF(AND(B422="hammer 4", E422='club records'!$F$27, F422&gt;='club records'!$G$27), "CR", " ")</f>
        <v xml:space="preserve"> </v>
      </c>
      <c r="AF422" s="14" t="str">
        <f>IF(AND(B422="hammer 5", E422='club records'!$F$28, F422&gt;='club records'!$G$28), "CR", " ")</f>
        <v xml:space="preserve"> </v>
      </c>
      <c r="AG422" s="14" t="str">
        <f>IF(AND(B422="hammer 6", E422='club records'!$F$29, F422&gt;='club records'!$G$29), "CR", " ")</f>
        <v xml:space="preserve"> </v>
      </c>
      <c r="AH422" s="14" t="str">
        <f>IF(AND(B422="hammer 7.26", E422='club records'!$F$30, F422&gt;='club records'!$G$30), "CR", " ")</f>
        <v xml:space="preserve"> </v>
      </c>
      <c r="AI422" s="14" t="str">
        <f>IF(AND(B422="javelin 400", E422='club records'!$F$31, F422&gt;='club records'!$G$31), "CR", " ")</f>
        <v xml:space="preserve"> </v>
      </c>
      <c r="AJ422" s="14" t="str">
        <f>IF(AND(B422="javelin 600", E422='club records'!$F$32, F422&gt;='club records'!$G$32), "CR", " ")</f>
        <v xml:space="preserve"> </v>
      </c>
      <c r="AK422" s="14" t="str">
        <f>IF(AND(B422="javelin 700", E422='club records'!$F$33, F422&gt;='club records'!$G$33), "CR", " ")</f>
        <v xml:space="preserve"> </v>
      </c>
      <c r="AL422" s="14" t="str">
        <f>IF(AND(B422="javelin 800", OR(AND(E422='club records'!$F$34, F422&gt;='club records'!$G$34), AND(E422='club records'!$F$35, F422&gt;='club records'!$G$35))), "CR", " ")</f>
        <v xml:space="preserve"> </v>
      </c>
      <c r="AM422" s="14" t="str">
        <f>IF(AND(B422="shot 3", E422='club records'!$F$36, F422&gt;='club records'!$G$36), "CR", " ")</f>
        <v xml:space="preserve"> </v>
      </c>
      <c r="AN422" s="14" t="str">
        <f>IF(AND(B422="shot 4", E422='club records'!$F$37, F422&gt;='club records'!$G$37), "CR", " ")</f>
        <v xml:space="preserve"> </v>
      </c>
      <c r="AO422" s="14" t="str">
        <f>IF(AND(B422="shot 5", E422='club records'!$F$38, F422&gt;='club records'!$G$38), "CR", " ")</f>
        <v xml:space="preserve"> </v>
      </c>
      <c r="AP422" s="14" t="str">
        <f>IF(AND(B422="shot 6", E422='club records'!$F$39, F422&gt;='club records'!$G$39), "CR", " ")</f>
        <v xml:space="preserve"> </v>
      </c>
      <c r="AQ422" s="14" t="str">
        <f>IF(AND(B422="shot 7.26", E422='club records'!$F$40, F422&gt;='club records'!$G$40), "CR", " ")</f>
        <v xml:space="preserve"> </v>
      </c>
      <c r="AR422" s="14" t="str">
        <f>IF(AND(B422="60H",OR(AND(E422='club records'!$J$1,F422&lt;='club records'!$K$1),AND(E422='club records'!$J$2,F422&lt;='club records'!$K$2),AND(E422='club records'!$J$3,F422&lt;='club records'!$K$3),AND(E422='club records'!$J$4,F422&lt;='club records'!$K$4),AND(E422='club records'!$J$5,F422&lt;='club records'!$K$5))),"CR"," ")</f>
        <v xml:space="preserve"> </v>
      </c>
      <c r="AS422" s="14" t="str">
        <f>IF(AND(B422="75H", AND(E422='club records'!$J$6, F422&lt;='club records'!$K$6)), "CR", " ")</f>
        <v xml:space="preserve"> </v>
      </c>
      <c r="AT422" s="14" t="str">
        <f>IF(AND(B422="80H", AND(E422='club records'!$J$7, F422&lt;='club records'!$K$7)), "CR", " ")</f>
        <v xml:space="preserve"> </v>
      </c>
      <c r="AU422" s="14" t="str">
        <f>IF(AND(B422="100H", AND(E422='club records'!$J$8, F422&lt;='club records'!$K$8)), "CR", " ")</f>
        <v xml:space="preserve"> </v>
      </c>
      <c r="AV422" s="14" t="str">
        <f>IF(AND(B422="110H", OR(AND(E422='club records'!$J$9, F422&lt;='club records'!$K$9), AND(E422='club records'!$J$10, F422&lt;='club records'!$K$10))), "CR", " ")</f>
        <v xml:space="preserve"> </v>
      </c>
      <c r="AW422" s="14" t="str">
        <f>IF(AND(B422="400H", OR(AND(E422='club records'!$J$11, F422&lt;='club records'!$K$11), AND(E422='club records'!$J$12, F422&lt;='club records'!$K$12), AND(E422='club records'!$J$13, F422&lt;='club records'!$K$13), AND(E422='club records'!$J$14, F422&lt;='club records'!$K$14))), "CR", " ")</f>
        <v xml:space="preserve"> </v>
      </c>
      <c r="AX422" s="14" t="str">
        <f>IF(AND(B422="1500SC", AND(E422='club records'!$J$15, F422&lt;='club records'!$K$15)), "CR", " ")</f>
        <v xml:space="preserve"> </v>
      </c>
      <c r="AY422" s="14" t="str">
        <f>IF(AND(B422="2000SC", OR(AND(E422='club records'!$J$17, F422&lt;='club records'!$K$17), AND(E422='club records'!$J$18, F422&lt;='club records'!$K$18))), "CR", " ")</f>
        <v xml:space="preserve"> </v>
      </c>
      <c r="AZ422" s="14" t="str">
        <f>IF(AND(B422="3000SC", OR(AND(E422='club records'!$J$20, F422&lt;='club records'!$K$20), AND(E422='club records'!$J$21, F422&lt;='club records'!$K$21))), "CR", " ")</f>
        <v xml:space="preserve"> </v>
      </c>
      <c r="BA422" s="15" t="str">
        <f>IF(AND(B422="4x100", OR(AND(E422='club records'!$N$1, F422&lt;='club records'!$O$1), AND(E422='club records'!$N$2, F422&lt;='club records'!$O$2), AND(E422='club records'!$N$3, F422&lt;='club records'!$O$3), AND(E422='club records'!$N$4, F422&lt;='club records'!$O$4), AND(E422='club records'!$N$5, F422&lt;='club records'!$O$5))), "CR", " ")</f>
        <v xml:space="preserve"> </v>
      </c>
      <c r="BB422" s="15" t="str">
        <f>IF(AND(B422="4x200", OR(AND(E422='club records'!$N$6, F422&lt;='club records'!$O$6), AND(E422='club records'!$N$7, F422&lt;='club records'!$O$7), AND(E422='club records'!$N$8, F422&lt;='club records'!$O$8), AND(E422='club records'!$N$9, F422&lt;='club records'!$O$9), AND(E422='club records'!$N$10, F422&lt;='club records'!$O$10))), "CR", " ")</f>
        <v xml:space="preserve"> </v>
      </c>
      <c r="BC422" s="15" t="str">
        <f>IF(AND(B422="4x300", AND(E422='club records'!$N$11, F422&lt;='club records'!$O$11)), "CR", " ")</f>
        <v xml:space="preserve"> </v>
      </c>
      <c r="BD422" s="15" t="str">
        <f>IF(AND(B422="4x400", OR(AND(E422='club records'!$N$12, F422&lt;='club records'!$O$12), AND(E422='club records'!$N$13, F422&lt;='club records'!$O$13), AND(E422='club records'!$N$14, F422&lt;='club records'!$O$14), AND(E422='club records'!$N$15, F422&lt;='club records'!$O$15))), "CR", " ")</f>
        <v xml:space="preserve"> </v>
      </c>
      <c r="BE422" s="15" t="str">
        <f>IF(AND(B422="3x800", OR(AND(E422='club records'!$N$16, F422&lt;='club records'!$O$16), AND(E422='club records'!$N$17, F422&lt;='club records'!$O$17), AND(E422='club records'!$N$18, F422&lt;='club records'!$O$18))), "CR", " ")</f>
        <v xml:space="preserve"> </v>
      </c>
      <c r="BF422" s="15" t="str">
        <f>IF(AND(B422="pentathlon", OR(AND(E422='club records'!$N$21, F422&gt;='club records'!$O$21), AND(E422='club records'!$N$22, F422&gt;='club records'!$O$22),AND(E422='club records'!$N$23, F422&gt;='club records'!$O$23),AND(E422='club records'!$N$24, F422&gt;='club records'!$O$24))), "CR", " ")</f>
        <v xml:space="preserve"> </v>
      </c>
      <c r="BG422" s="15" t="str">
        <f>IF(AND(B422="heptathlon", OR(AND(E422='club records'!$N$26, F422&gt;='club records'!$O$26), AND(E422='club records'!$N$27, F422&gt;='club records'!$O$27))), "CR", " ")</f>
        <v xml:space="preserve"> </v>
      </c>
      <c r="BH422" s="15" t="str">
        <f>IF(AND(B422="decathlon", OR(AND(E422='club records'!$N$29, F422&gt;='club records'!$O$29), AND(E422='club records'!$N$30, F422&gt;='club records'!$O$30),AND(E422='club records'!$N$31, F422&gt;='club records'!$O$31))), "CR", " ")</f>
        <v xml:space="preserve"> </v>
      </c>
    </row>
    <row r="423" spans="1:60" ht="14.5" x14ac:dyDescent="0.35">
      <c r="A423" s="1" t="s">
        <v>519</v>
      </c>
      <c r="B423" s="2">
        <v>1500</v>
      </c>
      <c r="C423" s="1" t="s">
        <v>133</v>
      </c>
      <c r="D423" s="1" t="s">
        <v>134</v>
      </c>
      <c r="E423" s="19" t="s">
        <v>10</v>
      </c>
      <c r="F423" s="20" t="s">
        <v>475</v>
      </c>
      <c r="G423" s="26">
        <v>43655</v>
      </c>
      <c r="H423" s="1" t="s">
        <v>474</v>
      </c>
      <c r="J423" s="15" t="str">
        <f t="shared" si="38"/>
        <v/>
      </c>
      <c r="K423" s="14" t="str">
        <f>IF(AND(B423=100, OR(AND(E423='club records'!$B$6, F423&lt;='club records'!$C$6), AND(E423='club records'!$B$7, F423&lt;='club records'!$C$7), AND(E423='club records'!$B$8, F423&lt;='club records'!$C$8), AND(E423='club records'!$B$9, F423&lt;='club records'!$C$9), AND(E423='club records'!$B$10, F423&lt;='club records'!$C$10))), "CR", " ")</f>
        <v xml:space="preserve"> </v>
      </c>
      <c r="L423" s="14" t="str">
        <f>IF(AND(B423=200, OR(AND(E423='club records'!$B$11, F423&lt;='club records'!$C$11), AND(E423='club records'!$B$12, F423&lt;='club records'!$C$12), AND(E423='club records'!$B$13, F423&lt;='club records'!$C$13), AND(E423='club records'!$B$14, F423&lt;='club records'!$C$14), AND(E423='club records'!$B$15, F423&lt;='club records'!$C$15))), "CR", " ")</f>
        <v xml:space="preserve"> </v>
      </c>
      <c r="M423" s="14" t="str">
        <f>IF(AND(B423=300, OR(AND(E423='club records'!$B$16, F423&lt;='club records'!$C$16), AND(E423='club records'!$B$17, F423&lt;='club records'!$C$17))), "CR", " ")</f>
        <v xml:space="preserve"> </v>
      </c>
      <c r="N423" s="14" t="str">
        <f>IF(AND(B423=400, OR(AND(E423='club records'!$B$18, F423&lt;='club records'!$C$18), AND(E423='club records'!$B$19, F423&lt;='club records'!$C$19), AND(E423='club records'!$B$20, F423&lt;='club records'!$C$20), AND(E423='club records'!$B$21, F423&lt;='club records'!$C$21))), "CR", " ")</f>
        <v xml:space="preserve"> </v>
      </c>
      <c r="O423" s="14" t="str">
        <f>IF(AND(B423=800, OR(AND(E423='club records'!$B$22, F423&lt;='club records'!$C$22), AND(E423='club records'!$B$23, F423&lt;='club records'!$C$23), AND(E423='club records'!$B$24, F423&lt;='club records'!$C$24), AND(E423='club records'!$B$25, F423&lt;='club records'!$C$25), AND(E423='club records'!$B$26, F423&lt;='club records'!$C$26))), "CR", " ")</f>
        <v xml:space="preserve"> </v>
      </c>
      <c r="P423" s="14" t="str">
        <f>IF(AND(B423=1000, OR(AND(E423='club records'!$B$27, F423&lt;='club records'!$C$27), AND(E423='club records'!$B$28, F423&lt;='club records'!$C$28))), "CR", " ")</f>
        <v xml:space="preserve"> </v>
      </c>
      <c r="Q423" s="14" t="str">
        <f>IF(AND(B423=1500, OR(AND(E423='club records'!$B$29, F423&lt;='club records'!$C$29), AND(E423='club records'!$B$30, F423&lt;='club records'!$C$30), AND(E423='club records'!$B$31, F423&lt;='club records'!$C$31), AND(E423='club records'!$B$32, F423&lt;='club records'!$C$32), AND(E423='club records'!$B$33, F423&lt;='club records'!$C$33))), "CR", " ")</f>
        <v xml:space="preserve"> </v>
      </c>
      <c r="R423" s="15" t="str">
        <f>IF(AND(B423="1600 (Mile)",OR(AND(E423='club records'!$B$34,F423&lt;='club records'!$C$34),AND(E423='club records'!$B$35,F423&lt;='club records'!$C$35),AND(E423='club records'!$B$36,F423&lt;='club records'!$C$36),AND(E423='club records'!$B$37,F423&lt;='club records'!$C$37))),"CR"," ")</f>
        <v xml:space="preserve"> </v>
      </c>
      <c r="S423" s="14" t="str">
        <f>IF(AND(B423=3000, OR(AND(E423='club records'!$B$38, F423&lt;='club records'!$C$38), AND(E423='club records'!$B$39, F423&lt;='club records'!$C$39), AND(E423='club records'!$B$40, F423&lt;='club records'!$C$40), AND(E423='club records'!$B$41, F423&lt;='club records'!$C$41))), "CR", " ")</f>
        <v xml:space="preserve"> </v>
      </c>
      <c r="T423" s="14" t="str">
        <f>IF(AND(B423=5000, OR(AND(E423='club records'!$B$42, F423&lt;='club records'!$C$42), AND(E423='club records'!$B$43, F423&lt;='club records'!$C$43))), "CR", " ")</f>
        <v xml:space="preserve"> </v>
      </c>
      <c r="U423" s="14" t="str">
        <f>IF(AND(B423=10000, OR(AND(E423='club records'!$B$44, F423&lt;='club records'!$C$44), AND(E423='club records'!$B$45, F423&lt;='club records'!$C$45))), "CR", " ")</f>
        <v xml:space="preserve"> </v>
      </c>
      <c r="V423" s="14" t="str">
        <f>IF(AND(B423="high jump", OR(AND(E423='club records'!$F$1, F423&gt;='club records'!$G$1), AND(E423='club records'!$F$2, F423&gt;='club records'!$G$2), AND(E423='club records'!$F$3, F423&gt;='club records'!$G$3), AND(E423='club records'!$F$4, F423&gt;='club records'!$G$4), AND(E423='club records'!$F$5, F423&gt;='club records'!$G$5))), "CR", " ")</f>
        <v xml:space="preserve"> </v>
      </c>
      <c r="W423" s="14" t="str">
        <f>IF(AND(B423="long jump", OR(AND(E423='club records'!$F$6, F423&gt;='club records'!$G$6), AND(E423='club records'!$F$7, F423&gt;='club records'!$G$7), AND(E423='club records'!$F$8, F423&gt;='club records'!$G$8), AND(E423='club records'!$F$9, F423&gt;='club records'!$G$9), AND(E423='club records'!$F$10, F423&gt;='club records'!$G$10))), "CR", " ")</f>
        <v xml:space="preserve"> </v>
      </c>
      <c r="X423" s="14" t="str">
        <f>IF(AND(B423="triple jump", OR(AND(E423='club records'!$F$11, F423&gt;='club records'!$G$11), AND(E423='club records'!$F$12, F423&gt;='club records'!$G$12), AND(E423='club records'!$F$13, F423&gt;='club records'!$G$13), AND(E423='club records'!$F$14, F423&gt;='club records'!$G$14), AND(E423='club records'!$F$15, F423&gt;='club records'!$G$15))), "CR", " ")</f>
        <v xml:space="preserve"> </v>
      </c>
      <c r="Y423" s="14" t="str">
        <f>IF(AND(B423="pole vault", OR(AND(E423='club records'!$F$16, F423&gt;='club records'!$G$16), AND(E423='club records'!$F$17, F423&gt;='club records'!$G$17), AND(E423='club records'!$F$18, F423&gt;='club records'!$G$18), AND(E423='club records'!$F$19, F423&gt;='club records'!$G$19), AND(E423='club records'!$F$20, F423&gt;='club records'!$G$20))), "CR", " ")</f>
        <v xml:space="preserve"> </v>
      </c>
      <c r="Z423" s="14" t="str">
        <f>IF(AND(B423="discus 1", E423='club records'!$F$21, F423&gt;='club records'!$G$21), "CR", " ")</f>
        <v xml:space="preserve"> </v>
      </c>
      <c r="AA423" s="14" t="str">
        <f>IF(AND(B423="discus 1.25", E423='club records'!$F$22, F423&gt;='club records'!$G$22), "CR", " ")</f>
        <v xml:space="preserve"> </v>
      </c>
      <c r="AB423" s="14" t="str">
        <f>IF(AND(B423="discus 1.5", E423='club records'!$F$23, F423&gt;='club records'!$G$23), "CR", " ")</f>
        <v xml:space="preserve"> </v>
      </c>
      <c r="AC423" s="14" t="str">
        <f>IF(AND(B423="discus 1.75", E423='club records'!$F$24, F423&gt;='club records'!$G$24), "CR", " ")</f>
        <v xml:space="preserve"> </v>
      </c>
      <c r="AD423" s="14" t="str">
        <f>IF(AND(B423="discus 2", E423='club records'!$F$25, F423&gt;='club records'!$G$25), "CR", " ")</f>
        <v xml:space="preserve"> </v>
      </c>
      <c r="AE423" s="14" t="str">
        <f>IF(AND(B423="hammer 4", E423='club records'!$F$27, F423&gt;='club records'!$G$27), "CR", " ")</f>
        <v xml:space="preserve"> </v>
      </c>
      <c r="AF423" s="14" t="str">
        <f>IF(AND(B423="hammer 5", E423='club records'!$F$28, F423&gt;='club records'!$G$28), "CR", " ")</f>
        <v xml:space="preserve"> </v>
      </c>
      <c r="AG423" s="14" t="str">
        <f>IF(AND(B423="hammer 6", E423='club records'!$F$29, F423&gt;='club records'!$G$29), "CR", " ")</f>
        <v xml:space="preserve"> </v>
      </c>
      <c r="AH423" s="14" t="str">
        <f>IF(AND(B423="hammer 7.26", E423='club records'!$F$30, F423&gt;='club records'!$G$30), "CR", " ")</f>
        <v xml:space="preserve"> </v>
      </c>
      <c r="AI423" s="14" t="str">
        <f>IF(AND(B423="javelin 400", E423='club records'!$F$31, F423&gt;='club records'!$G$31), "CR", " ")</f>
        <v xml:space="preserve"> </v>
      </c>
      <c r="AJ423" s="14" t="str">
        <f>IF(AND(B423="javelin 600", E423='club records'!$F$32, F423&gt;='club records'!$G$32), "CR", " ")</f>
        <v xml:space="preserve"> </v>
      </c>
      <c r="AK423" s="14" t="str">
        <f>IF(AND(B423="javelin 700", E423='club records'!$F$33, F423&gt;='club records'!$G$33), "CR", " ")</f>
        <v xml:space="preserve"> </v>
      </c>
      <c r="AL423" s="14" t="str">
        <f>IF(AND(B423="javelin 800", OR(AND(E423='club records'!$F$34, F423&gt;='club records'!$G$34), AND(E423='club records'!$F$35, F423&gt;='club records'!$G$35))), "CR", " ")</f>
        <v xml:space="preserve"> </v>
      </c>
      <c r="AM423" s="14" t="str">
        <f>IF(AND(B423="shot 3", E423='club records'!$F$36, F423&gt;='club records'!$G$36), "CR", " ")</f>
        <v xml:space="preserve"> </v>
      </c>
      <c r="AN423" s="14" t="str">
        <f>IF(AND(B423="shot 4", E423='club records'!$F$37, F423&gt;='club records'!$G$37), "CR", " ")</f>
        <v xml:space="preserve"> </v>
      </c>
      <c r="AO423" s="14" t="str">
        <f>IF(AND(B423="shot 5", E423='club records'!$F$38, F423&gt;='club records'!$G$38), "CR", " ")</f>
        <v xml:space="preserve"> </v>
      </c>
      <c r="AP423" s="14" t="str">
        <f>IF(AND(B423="shot 6", E423='club records'!$F$39, F423&gt;='club records'!$G$39), "CR", " ")</f>
        <v xml:space="preserve"> </v>
      </c>
      <c r="AQ423" s="14" t="str">
        <f>IF(AND(B423="shot 7.26", E423='club records'!$F$40, F423&gt;='club records'!$G$40), "CR", " ")</f>
        <v xml:space="preserve"> </v>
      </c>
      <c r="AR423" s="14" t="str">
        <f>IF(AND(B423="60H",OR(AND(E423='club records'!$J$1,F423&lt;='club records'!$K$1),AND(E423='club records'!$J$2,F423&lt;='club records'!$K$2),AND(E423='club records'!$J$3,F423&lt;='club records'!$K$3),AND(E423='club records'!$J$4,F423&lt;='club records'!$K$4),AND(E423='club records'!$J$5,F423&lt;='club records'!$K$5))),"CR"," ")</f>
        <v xml:space="preserve"> </v>
      </c>
      <c r="AS423" s="14" t="str">
        <f>IF(AND(B423="75H", AND(E423='club records'!$J$6, F423&lt;='club records'!$K$6)), "CR", " ")</f>
        <v xml:space="preserve"> </v>
      </c>
      <c r="AT423" s="14" t="str">
        <f>IF(AND(B423="80H", AND(E423='club records'!$J$7, F423&lt;='club records'!$K$7)), "CR", " ")</f>
        <v xml:space="preserve"> </v>
      </c>
      <c r="AU423" s="14" t="str">
        <f>IF(AND(B423="100H", AND(E423='club records'!$J$8, F423&lt;='club records'!$K$8)), "CR", " ")</f>
        <v xml:space="preserve"> </v>
      </c>
      <c r="AV423" s="14" t="str">
        <f>IF(AND(B423="110H", OR(AND(E423='club records'!$J$9, F423&lt;='club records'!$K$9), AND(E423='club records'!$J$10, F423&lt;='club records'!$K$10))), "CR", " ")</f>
        <v xml:space="preserve"> </v>
      </c>
      <c r="AW423" s="14" t="str">
        <f>IF(AND(B423="400H", OR(AND(E423='club records'!$J$11, F423&lt;='club records'!$K$11), AND(E423='club records'!$J$12, F423&lt;='club records'!$K$12), AND(E423='club records'!$J$13, F423&lt;='club records'!$K$13), AND(E423='club records'!$J$14, F423&lt;='club records'!$K$14))), "CR", " ")</f>
        <v xml:space="preserve"> </v>
      </c>
      <c r="AX423" s="14" t="str">
        <f>IF(AND(B423="1500SC", AND(E423='club records'!$J$15, F423&lt;='club records'!$K$15)), "CR", " ")</f>
        <v xml:space="preserve"> </v>
      </c>
      <c r="AY423" s="14" t="str">
        <f>IF(AND(B423="2000SC", OR(AND(E423='club records'!$J$17, F423&lt;='club records'!$K$17), AND(E423='club records'!$J$18, F423&lt;='club records'!$K$18))), "CR", " ")</f>
        <v xml:space="preserve"> </v>
      </c>
      <c r="AZ423" s="14" t="str">
        <f>IF(AND(B423="3000SC", OR(AND(E423='club records'!$J$20, F423&lt;='club records'!$K$20), AND(E423='club records'!$J$21, F423&lt;='club records'!$K$21))), "CR", " ")</f>
        <v xml:space="preserve"> </v>
      </c>
      <c r="BA423" s="14" t="str">
        <f>IF(AND(B423="4x100", OR(AND(E423='club records'!$N$1, F423&lt;='club records'!$O$1), AND(E423='club records'!$N$2, F423&lt;='club records'!$O$2), AND(E423='club records'!$N$3, F423&lt;='club records'!$O$3), AND(E423='club records'!$N$4, F423&lt;='club records'!$O$4), AND(E423='club records'!$N$5, F423&lt;='club records'!$O$5))), "CR", " ")</f>
        <v xml:space="preserve"> </v>
      </c>
      <c r="BB423" s="14" t="str">
        <f>IF(AND(B423="4x200", OR(AND(E423='club records'!$N$6, F423&lt;='club records'!$O$6), AND(E423='club records'!$N$7, F423&lt;='club records'!$O$7), AND(E423='club records'!$N$8, F423&lt;='club records'!$O$8), AND(E423='club records'!$N$9, F423&lt;='club records'!$O$9), AND(E423='club records'!$N$10, F423&lt;='club records'!$O$10))), "CR", " ")</f>
        <v xml:space="preserve"> </v>
      </c>
      <c r="BC423" s="14" t="str">
        <f>IF(AND(B423="4x300", AND(E423='club records'!$N$11, F423&lt;='club records'!$O$11)), "CR", " ")</f>
        <v xml:space="preserve"> </v>
      </c>
      <c r="BD423" s="14" t="str">
        <f>IF(AND(B423="4x400", OR(AND(E423='club records'!$N$12, F423&lt;='club records'!$O$12), AND(E423='club records'!$N$13, F423&lt;='club records'!$O$13), AND(E423='club records'!$N$14, F423&lt;='club records'!$O$14), AND(E423='club records'!$N$15, F423&lt;='club records'!$O$15))), "CR", " ")</f>
        <v xml:space="preserve"> </v>
      </c>
      <c r="BE423" s="14" t="str">
        <f>IF(AND(B423="3x800", OR(AND(E423='club records'!$N$16, F423&lt;='club records'!$O$16), AND(E423='club records'!$N$17, F423&lt;='club records'!$O$17), AND(E423='club records'!$N$18, F423&lt;='club records'!$O$18))), "CR", " ")</f>
        <v xml:space="preserve"> </v>
      </c>
      <c r="BF423" s="14" t="str">
        <f>IF(AND(B423="pentathlon", OR(AND(E423='club records'!$N$21, F423&gt;='club records'!$O$21), AND(E423='club records'!$N$22, F423&gt;='club records'!$O$22),AND(E423='club records'!$N$23, F423&gt;='club records'!$O$23),AND(E423='club records'!$N$24, F423&gt;='club records'!$O$24))), "CR", " ")</f>
        <v xml:space="preserve"> </v>
      </c>
      <c r="BG423" s="14" t="str">
        <f>IF(AND(B423="heptathlon", OR(AND(E423='club records'!$N$26, F423&gt;='club records'!$O$26), AND(E423='club records'!$N$27, F423&gt;='club records'!$O$27))), "CR", " ")</f>
        <v xml:space="preserve"> </v>
      </c>
      <c r="BH423" s="14" t="str">
        <f>IF(AND(B423="decathlon", OR(AND(E423='club records'!$N$29, F423&gt;='club records'!$O$29), AND(E423='club records'!$N$30, F423&gt;='club records'!$O$30),AND(E423='club records'!$N$31, F423&gt;='club records'!$O$31))), "CR", " ")</f>
        <v xml:space="preserve"> </v>
      </c>
    </row>
    <row r="424" spans="1:60" ht="14.5" x14ac:dyDescent="0.35">
      <c r="A424" s="1" t="s">
        <v>519</v>
      </c>
      <c r="B424" s="2">
        <v>1500</v>
      </c>
      <c r="C424" s="1" t="s">
        <v>136</v>
      </c>
      <c r="D424" s="1" t="s">
        <v>159</v>
      </c>
      <c r="E424" s="19" t="s">
        <v>10</v>
      </c>
      <c r="F424" s="20" t="s">
        <v>344</v>
      </c>
      <c r="G424" s="26">
        <v>43593</v>
      </c>
      <c r="H424" s="1" t="s">
        <v>343</v>
      </c>
      <c r="J424" s="15" t="str">
        <f t="shared" si="38"/>
        <v/>
      </c>
      <c r="K424" s="15" t="str">
        <f>IF(AND(B424=100, OR(AND(E424='club records'!$B$6, F424&lt;='club records'!$C$6), AND(E424='club records'!$B$7, F424&lt;='club records'!$C$7), AND(E424='club records'!$B$8, F424&lt;='club records'!$C$8), AND(E424='club records'!$B$9, F424&lt;='club records'!$C$9), AND(E424='club records'!$B$10, F424&lt;='club records'!$C$10))), "CR", " ")</f>
        <v xml:space="preserve"> </v>
      </c>
      <c r="L424" s="15" t="str">
        <f>IF(AND(B424=200, OR(AND(E424='club records'!$B$11, F424&lt;='club records'!$C$11), AND(E424='club records'!$B$12, F424&lt;='club records'!$C$12), AND(E424='club records'!$B$13, F424&lt;='club records'!$C$13), AND(E424='club records'!$B$14, F424&lt;='club records'!$C$14), AND(E424='club records'!$B$15, F424&lt;='club records'!$C$15))), "CR", " ")</f>
        <v xml:space="preserve"> </v>
      </c>
      <c r="M424" s="15" t="str">
        <f>IF(AND(B424=300, OR(AND(E424='club records'!$B$16, F424&lt;='club records'!$C$16), AND(E424='club records'!$B$17, F424&lt;='club records'!$C$17))), "CR", " ")</f>
        <v xml:space="preserve"> </v>
      </c>
      <c r="N424" s="15" t="str">
        <f>IF(AND(B424=400, OR(AND(E424='club records'!$B$18, F424&lt;='club records'!$C$18), AND(E424='club records'!$B$19, F424&lt;='club records'!$C$19), AND(E424='club records'!$B$20, F424&lt;='club records'!$C$20), AND(E424='club records'!$B$21, F424&lt;='club records'!$C$21))), "CR", " ")</f>
        <v xml:space="preserve"> </v>
      </c>
      <c r="O424" s="15" t="str">
        <f>IF(AND(B424=800, OR(AND(E424='club records'!$B$22, F424&lt;='club records'!$C$22), AND(E424='club records'!$B$23, F424&lt;='club records'!$C$23), AND(E424='club records'!$B$24, F424&lt;='club records'!$C$24), AND(E424='club records'!$B$25, F424&lt;='club records'!$C$25), AND(E424='club records'!$B$26, F424&lt;='club records'!$C$26))), "CR", " ")</f>
        <v xml:space="preserve"> </v>
      </c>
      <c r="P424" s="15" t="str">
        <f>IF(AND(B424=1000, OR(AND(E424='club records'!$B$27, F424&lt;='club records'!$C$27), AND(E424='club records'!$B$28, F424&lt;='club records'!$C$28))), "CR", " ")</f>
        <v xml:space="preserve"> </v>
      </c>
      <c r="Q424" s="15" t="str">
        <f>IF(AND(B424=1500, OR(AND(E424='club records'!$B$29, F424&lt;='club records'!$C$29), AND(E424='club records'!$B$30, F424&lt;='club records'!$C$30), AND(E424='club records'!$B$31, F424&lt;='club records'!$C$31), AND(E424='club records'!$B$32, F424&lt;='club records'!$C$32), AND(E424='club records'!$B$33, F424&lt;='club records'!$C$33))), "CR", " ")</f>
        <v xml:space="preserve"> </v>
      </c>
      <c r="R424" s="15" t="str">
        <f>IF(AND(B424="1600 (Mile)",OR(AND(E424='club records'!$B$34,F424&lt;='club records'!$C$34),AND(E424='club records'!$B$35,F424&lt;='club records'!$C$35),AND(E424='club records'!$B$36,F424&lt;='club records'!$C$36),AND(E424='club records'!$B$37,F424&lt;='club records'!$C$37))),"CR"," ")</f>
        <v xml:space="preserve"> </v>
      </c>
      <c r="S424" s="15" t="str">
        <f>IF(AND(B424=3000, OR(AND(E424='club records'!$B$38, F424&lt;='club records'!$C$38), AND(E424='club records'!$B$39, F424&lt;='club records'!$C$39), AND(E424='club records'!$B$40, F424&lt;='club records'!$C$40), AND(E424='club records'!$B$41, F424&lt;='club records'!$C$41))), "CR", " ")</f>
        <v xml:space="preserve"> </v>
      </c>
      <c r="T424" s="15" t="str">
        <f>IF(AND(B424=5000, OR(AND(E424='club records'!$B$42, F424&lt;='club records'!$C$42), AND(E424='club records'!$B$43, F424&lt;='club records'!$C$43))), "CR", " ")</f>
        <v xml:space="preserve"> </v>
      </c>
      <c r="U424" s="14" t="str">
        <f>IF(AND(B424=10000, OR(AND(E424='club records'!$B$44, F424&lt;='club records'!$C$44), AND(E424='club records'!$B$45, F424&lt;='club records'!$C$45))), "CR", " ")</f>
        <v xml:space="preserve"> </v>
      </c>
      <c r="V424" s="14" t="str">
        <f>IF(AND(B424="high jump", OR(AND(E424='club records'!$F$1, F424&gt;='club records'!$G$1), AND(E424='club records'!$F$2, F424&gt;='club records'!$G$2), AND(E424='club records'!$F$3, F424&gt;='club records'!$G$3), AND(E424='club records'!$F$4, F424&gt;='club records'!$G$4), AND(E424='club records'!$F$5, F424&gt;='club records'!$G$5))), "CR", " ")</f>
        <v xml:space="preserve"> </v>
      </c>
      <c r="W424" s="14" t="str">
        <f>IF(AND(B424="long jump", OR(AND(E424='club records'!$F$6, F424&gt;='club records'!$G$6), AND(E424='club records'!$F$7, F424&gt;='club records'!$G$7), AND(E424='club records'!$F$8, F424&gt;='club records'!$G$8), AND(E424='club records'!$F$9, F424&gt;='club records'!$G$9), AND(E424='club records'!$F$10, F424&gt;='club records'!$G$10))), "CR", " ")</f>
        <v xml:space="preserve"> </v>
      </c>
      <c r="X424" s="14" t="str">
        <f>IF(AND(B424="triple jump", OR(AND(E424='club records'!$F$11, F424&gt;='club records'!$G$11), AND(E424='club records'!$F$12, F424&gt;='club records'!$G$12), AND(E424='club records'!$F$13, F424&gt;='club records'!$G$13), AND(E424='club records'!$F$14, F424&gt;='club records'!$G$14), AND(E424='club records'!$F$15, F424&gt;='club records'!$G$15))), "CR", " ")</f>
        <v xml:space="preserve"> </v>
      </c>
      <c r="Y424" s="14" t="str">
        <f>IF(AND(B424="pole vault", OR(AND(E424='club records'!$F$16, F424&gt;='club records'!$G$16), AND(E424='club records'!$F$17, F424&gt;='club records'!$G$17), AND(E424='club records'!$F$18, F424&gt;='club records'!$G$18), AND(E424='club records'!$F$19, F424&gt;='club records'!$G$19), AND(E424='club records'!$F$20, F424&gt;='club records'!$G$20))), "CR", " ")</f>
        <v xml:space="preserve"> </v>
      </c>
      <c r="Z424" s="14" t="str">
        <f>IF(AND(B424="discus 1", E424='club records'!$F$21, F424&gt;='club records'!$G$21), "CR", " ")</f>
        <v xml:space="preserve"> </v>
      </c>
      <c r="AA424" s="14" t="str">
        <f>IF(AND(B424="discus 1.25", E424='club records'!$F$22, F424&gt;='club records'!$G$22), "CR", " ")</f>
        <v xml:space="preserve"> </v>
      </c>
      <c r="AB424" s="14" t="str">
        <f>IF(AND(B424="discus 1.5", E424='club records'!$F$23, F424&gt;='club records'!$G$23), "CR", " ")</f>
        <v xml:space="preserve"> </v>
      </c>
      <c r="AC424" s="14" t="str">
        <f>IF(AND(B424="discus 1.75", E424='club records'!$F$24, F424&gt;='club records'!$G$24), "CR", " ")</f>
        <v xml:space="preserve"> </v>
      </c>
      <c r="AD424" s="14" t="str">
        <f>IF(AND(B424="discus 2", E424='club records'!$F$25, F424&gt;='club records'!$G$25), "CR", " ")</f>
        <v xml:space="preserve"> </v>
      </c>
      <c r="AE424" s="14" t="str">
        <f>IF(AND(B424="hammer 4", E424='club records'!$F$27, F424&gt;='club records'!$G$27), "CR", " ")</f>
        <v xml:space="preserve"> </v>
      </c>
      <c r="AF424" s="14" t="str">
        <f>IF(AND(B424="hammer 5", E424='club records'!$F$28, F424&gt;='club records'!$G$28), "CR", " ")</f>
        <v xml:space="preserve"> </v>
      </c>
      <c r="AG424" s="14" t="str">
        <f>IF(AND(B424="hammer 6", E424='club records'!$F$29, F424&gt;='club records'!$G$29), "CR", " ")</f>
        <v xml:space="preserve"> </v>
      </c>
      <c r="AH424" s="14" t="str">
        <f>IF(AND(B424="hammer 7.26", E424='club records'!$F$30, F424&gt;='club records'!$G$30), "CR", " ")</f>
        <v xml:space="preserve"> </v>
      </c>
      <c r="AI424" s="14" t="str">
        <f>IF(AND(B424="javelin 400", E424='club records'!$F$31, F424&gt;='club records'!$G$31), "CR", " ")</f>
        <v xml:space="preserve"> </v>
      </c>
      <c r="AJ424" s="14" t="str">
        <f>IF(AND(B424="javelin 600", E424='club records'!$F$32, F424&gt;='club records'!$G$32), "CR", " ")</f>
        <v xml:space="preserve"> </v>
      </c>
      <c r="AK424" s="14" t="str">
        <f>IF(AND(B424="javelin 700", E424='club records'!$F$33, F424&gt;='club records'!$G$33), "CR", " ")</f>
        <v xml:space="preserve"> </v>
      </c>
      <c r="AL424" s="14" t="str">
        <f>IF(AND(B424="javelin 800", OR(AND(E424='club records'!$F$34, F424&gt;='club records'!$G$34), AND(E424='club records'!$F$35, F424&gt;='club records'!$G$35))), "CR", " ")</f>
        <v xml:space="preserve"> </v>
      </c>
      <c r="AM424" s="14" t="str">
        <f>IF(AND(B424="shot 3", E424='club records'!$F$36, F424&gt;='club records'!$G$36), "CR", " ")</f>
        <v xml:space="preserve"> </v>
      </c>
      <c r="AN424" s="14" t="str">
        <f>IF(AND(B424="shot 4", E424='club records'!$F$37, F424&gt;='club records'!$G$37), "CR", " ")</f>
        <v xml:space="preserve"> </v>
      </c>
      <c r="AO424" s="14" t="str">
        <f>IF(AND(B424="shot 5", E424='club records'!$F$38, F424&gt;='club records'!$G$38), "CR", " ")</f>
        <v xml:space="preserve"> </v>
      </c>
      <c r="AP424" s="14" t="str">
        <f>IF(AND(B424="shot 6", E424='club records'!$F$39, F424&gt;='club records'!$G$39), "CR", " ")</f>
        <v xml:space="preserve"> </v>
      </c>
      <c r="AQ424" s="14" t="str">
        <f>IF(AND(B424="shot 7.26", E424='club records'!$F$40, F424&gt;='club records'!$G$40), "CR", " ")</f>
        <v xml:space="preserve"> </v>
      </c>
      <c r="AR424" s="14" t="str">
        <f>IF(AND(B424="60H",OR(AND(E424='club records'!$J$1,F424&lt;='club records'!$K$1),AND(E424='club records'!$J$2,F424&lt;='club records'!$K$2),AND(E424='club records'!$J$3,F424&lt;='club records'!$K$3),AND(E424='club records'!$J$4,F424&lt;='club records'!$K$4),AND(E424='club records'!$J$5,F424&lt;='club records'!$K$5))),"CR"," ")</f>
        <v xml:space="preserve"> </v>
      </c>
      <c r="AS424" s="14" t="str">
        <f>IF(AND(B424="75H", AND(E424='club records'!$J$6, F424&lt;='club records'!$K$6)), "CR", " ")</f>
        <v xml:space="preserve"> </v>
      </c>
      <c r="AT424" s="14" t="str">
        <f>IF(AND(B424="80H", AND(E424='club records'!$J$7, F424&lt;='club records'!$K$7)), "CR", " ")</f>
        <v xml:space="preserve"> </v>
      </c>
      <c r="AU424" s="14" t="str">
        <f>IF(AND(B424="100H", AND(E424='club records'!$J$8, F424&lt;='club records'!$K$8)), "CR", " ")</f>
        <v xml:space="preserve"> </v>
      </c>
      <c r="AV424" s="14" t="str">
        <f>IF(AND(B424="110H", OR(AND(E424='club records'!$J$9, F424&lt;='club records'!$K$9), AND(E424='club records'!$J$10, F424&lt;='club records'!$K$10))), "CR", " ")</f>
        <v xml:space="preserve"> </v>
      </c>
      <c r="AW424" s="14" t="str">
        <f>IF(AND(B424="400H", OR(AND(E424='club records'!$J$11, F424&lt;='club records'!$K$11), AND(E424='club records'!$J$12, F424&lt;='club records'!$K$12), AND(E424='club records'!$J$13, F424&lt;='club records'!$K$13), AND(E424='club records'!$J$14, F424&lt;='club records'!$K$14))), "CR", " ")</f>
        <v xml:space="preserve"> </v>
      </c>
      <c r="AX424" s="14" t="str">
        <f>IF(AND(B424="1500SC", AND(E424='club records'!$J$15, F424&lt;='club records'!$K$15)), "CR", " ")</f>
        <v xml:space="preserve"> </v>
      </c>
      <c r="AY424" s="14" t="str">
        <f>IF(AND(B424="2000SC", OR(AND(E424='club records'!$J$17, F424&lt;='club records'!$K$17), AND(E424='club records'!$J$18, F424&lt;='club records'!$K$18))), "CR", " ")</f>
        <v xml:space="preserve"> </v>
      </c>
      <c r="AZ424" s="14" t="str">
        <f>IF(AND(B424="3000SC", OR(AND(E424='club records'!$J$20, F424&lt;='club records'!$K$20), AND(E424='club records'!$J$21, F424&lt;='club records'!$K$21))), "CR", " ")</f>
        <v xml:space="preserve"> </v>
      </c>
      <c r="BA424" s="15" t="str">
        <f>IF(AND(B424="4x100", OR(AND(E424='club records'!$N$1, F424&lt;='club records'!$O$1), AND(E424='club records'!$N$2, F424&lt;='club records'!$O$2), AND(E424='club records'!$N$3, F424&lt;='club records'!$O$3), AND(E424='club records'!$N$4, F424&lt;='club records'!$O$4), AND(E424='club records'!$N$5, F424&lt;='club records'!$O$5))), "CR", " ")</f>
        <v xml:space="preserve"> </v>
      </c>
      <c r="BB424" s="15" t="str">
        <f>IF(AND(B424="4x200", OR(AND(E424='club records'!$N$6, F424&lt;='club records'!$O$6), AND(E424='club records'!$N$7, F424&lt;='club records'!$O$7), AND(E424='club records'!$N$8, F424&lt;='club records'!$O$8), AND(E424='club records'!$N$9, F424&lt;='club records'!$O$9), AND(E424='club records'!$N$10, F424&lt;='club records'!$O$10))), "CR", " ")</f>
        <v xml:space="preserve"> </v>
      </c>
      <c r="BC424" s="15" t="str">
        <f>IF(AND(B424="4x300", AND(E424='club records'!$N$11, F424&lt;='club records'!$O$11)), "CR", " ")</f>
        <v xml:space="preserve"> </v>
      </c>
      <c r="BD424" s="15" t="str">
        <f>IF(AND(B424="4x400", OR(AND(E424='club records'!$N$12, F424&lt;='club records'!$O$12), AND(E424='club records'!$N$13, F424&lt;='club records'!$O$13), AND(E424='club records'!$N$14, F424&lt;='club records'!$O$14), AND(E424='club records'!$N$15, F424&lt;='club records'!$O$15))), "CR", " ")</f>
        <v xml:space="preserve"> </v>
      </c>
      <c r="BE424" s="15" t="str">
        <f>IF(AND(B424="3x800", OR(AND(E424='club records'!$N$16, F424&lt;='club records'!$O$16), AND(E424='club records'!$N$17, F424&lt;='club records'!$O$17), AND(E424='club records'!$N$18, F424&lt;='club records'!$O$18))), "CR", " ")</f>
        <v xml:space="preserve"> </v>
      </c>
      <c r="BF424" s="15" t="str">
        <f>IF(AND(B424="pentathlon", OR(AND(E424='club records'!$N$21, F424&gt;='club records'!$O$21), AND(E424='club records'!$N$22, F424&gt;='club records'!$O$22),AND(E424='club records'!$N$23, F424&gt;='club records'!$O$23),AND(E424='club records'!$N$24, F424&gt;='club records'!$O$24))), "CR", " ")</f>
        <v xml:space="preserve"> </v>
      </c>
      <c r="BG424" s="15" t="str">
        <f>IF(AND(B424="heptathlon", OR(AND(E424='club records'!$N$26, F424&gt;='club records'!$O$26), AND(E424='club records'!$N$27, F424&gt;='club records'!$O$27))), "CR", " ")</f>
        <v xml:space="preserve"> </v>
      </c>
      <c r="BH424" s="15" t="str">
        <f>IF(AND(B424="decathlon", OR(AND(E424='club records'!$N$29, F424&gt;='club records'!$O$29), AND(E424='club records'!$N$30, F424&gt;='club records'!$O$30),AND(E424='club records'!$N$31, F424&gt;='club records'!$O$31))), "CR", " ")</f>
        <v xml:space="preserve"> </v>
      </c>
    </row>
    <row r="425" spans="1:60" ht="14.5" x14ac:dyDescent="0.35">
      <c r="A425" s="1" t="s">
        <v>519</v>
      </c>
      <c r="B425" s="2">
        <v>1500</v>
      </c>
      <c r="C425" s="1" t="s">
        <v>158</v>
      </c>
      <c r="D425" s="1" t="s">
        <v>33</v>
      </c>
      <c r="E425" s="19" t="s">
        <v>10</v>
      </c>
      <c r="F425" s="20" t="s">
        <v>342</v>
      </c>
      <c r="G425" s="26">
        <v>43593</v>
      </c>
      <c r="H425" s="1" t="s">
        <v>343</v>
      </c>
      <c r="J425" s="15" t="str">
        <f t="shared" si="38"/>
        <v/>
      </c>
      <c r="K425" s="15" t="str">
        <f>IF(AND(B425=100, OR(AND(E425='club records'!$B$6, F425&lt;='club records'!$C$6), AND(E425='club records'!$B$7, F425&lt;='club records'!$C$7), AND(E425='club records'!$B$8, F425&lt;='club records'!$C$8), AND(E425='club records'!$B$9, F425&lt;='club records'!$C$9), AND(E425='club records'!$B$10, F425&lt;='club records'!$C$10))), "CR", " ")</f>
        <v xml:space="preserve"> </v>
      </c>
      <c r="L425" s="15" t="str">
        <f>IF(AND(B425=200, OR(AND(E425='club records'!$B$11, F425&lt;='club records'!$C$11), AND(E425='club records'!$B$12, F425&lt;='club records'!$C$12), AND(E425='club records'!$B$13, F425&lt;='club records'!$C$13), AND(E425='club records'!$B$14, F425&lt;='club records'!$C$14), AND(E425='club records'!$B$15, F425&lt;='club records'!$C$15))), "CR", " ")</f>
        <v xml:space="preserve"> </v>
      </c>
      <c r="M425" s="15" t="str">
        <f>IF(AND(B425=300, OR(AND(E425='club records'!$B$16, F425&lt;='club records'!$C$16), AND(E425='club records'!$B$17, F425&lt;='club records'!$C$17))), "CR", " ")</f>
        <v xml:space="preserve"> </v>
      </c>
      <c r="N425" s="15" t="str">
        <f>IF(AND(B425=400, OR(AND(E425='club records'!$B$18, F425&lt;='club records'!$C$18), AND(E425='club records'!$B$19, F425&lt;='club records'!$C$19), AND(E425='club records'!$B$20, F425&lt;='club records'!$C$20), AND(E425='club records'!$B$21, F425&lt;='club records'!$C$21))), "CR", " ")</f>
        <v xml:space="preserve"> </v>
      </c>
      <c r="O425" s="15" t="str">
        <f>IF(AND(B425=800, OR(AND(E425='club records'!$B$22, F425&lt;='club records'!$C$22), AND(E425='club records'!$B$23, F425&lt;='club records'!$C$23), AND(E425='club records'!$B$24, F425&lt;='club records'!$C$24), AND(E425='club records'!$B$25, F425&lt;='club records'!$C$25), AND(E425='club records'!$B$26, F425&lt;='club records'!$C$26))), "CR", " ")</f>
        <v xml:space="preserve"> </v>
      </c>
      <c r="P425" s="15" t="str">
        <f>IF(AND(B425=1000, OR(AND(E425='club records'!$B$27, F425&lt;='club records'!$C$27), AND(E425='club records'!$B$28, F425&lt;='club records'!$C$28))), "CR", " ")</f>
        <v xml:space="preserve"> </v>
      </c>
      <c r="Q425" s="15" t="str">
        <f>IF(AND(B425=1500, OR(AND(E425='club records'!$B$29, F425&lt;='club records'!$C$29), AND(E425='club records'!$B$30, F425&lt;='club records'!$C$30), AND(E425='club records'!$B$31, F425&lt;='club records'!$C$31), AND(E425='club records'!$B$32, F425&lt;='club records'!$C$32), AND(E425='club records'!$B$33, F425&lt;='club records'!$C$33))), "CR", " ")</f>
        <v xml:space="preserve"> </v>
      </c>
      <c r="R425" s="15" t="str">
        <f>IF(AND(B425="1600 (Mile)",OR(AND(E425='club records'!$B$34,F425&lt;='club records'!$C$34),AND(E425='club records'!$B$35,F425&lt;='club records'!$C$35),AND(E425='club records'!$B$36,F425&lt;='club records'!$C$36),AND(E425='club records'!$B$37,F425&lt;='club records'!$C$37))),"CR"," ")</f>
        <v xml:space="preserve"> </v>
      </c>
      <c r="S425" s="15" t="str">
        <f>IF(AND(B425=3000, OR(AND(E425='club records'!$B$38, F425&lt;='club records'!$C$38), AND(E425='club records'!$B$39, F425&lt;='club records'!$C$39), AND(E425='club records'!$B$40, F425&lt;='club records'!$C$40), AND(E425='club records'!$B$41, F425&lt;='club records'!$C$41))), "CR", " ")</f>
        <v xml:space="preserve"> </v>
      </c>
      <c r="T425" s="15" t="str">
        <f>IF(AND(B425=5000, OR(AND(E425='club records'!$B$42, F425&lt;='club records'!$C$42), AND(E425='club records'!$B$43, F425&lt;='club records'!$C$43))), "CR", " ")</f>
        <v xml:space="preserve"> </v>
      </c>
      <c r="U425" s="14" t="str">
        <f>IF(AND(B425=10000, OR(AND(E425='club records'!$B$44, F425&lt;='club records'!$C$44), AND(E425='club records'!$B$45, F425&lt;='club records'!$C$45))), "CR", " ")</f>
        <v xml:space="preserve"> </v>
      </c>
      <c r="V425" s="14" t="str">
        <f>IF(AND(B425="high jump", OR(AND(E425='club records'!$F$1, F425&gt;='club records'!$G$1), AND(E425='club records'!$F$2, F425&gt;='club records'!$G$2), AND(E425='club records'!$F$3, F425&gt;='club records'!$G$3), AND(E425='club records'!$F$4, F425&gt;='club records'!$G$4), AND(E425='club records'!$F$5, F425&gt;='club records'!$G$5))), "CR", " ")</f>
        <v xml:space="preserve"> </v>
      </c>
      <c r="W425" s="14" t="str">
        <f>IF(AND(B425="long jump", OR(AND(E425='club records'!$F$6, F425&gt;='club records'!$G$6), AND(E425='club records'!$F$7, F425&gt;='club records'!$G$7), AND(E425='club records'!$F$8, F425&gt;='club records'!$G$8), AND(E425='club records'!$F$9, F425&gt;='club records'!$G$9), AND(E425='club records'!$F$10, F425&gt;='club records'!$G$10))), "CR", " ")</f>
        <v xml:space="preserve"> </v>
      </c>
      <c r="X425" s="14" t="str">
        <f>IF(AND(B425="triple jump", OR(AND(E425='club records'!$F$11, F425&gt;='club records'!$G$11), AND(E425='club records'!$F$12, F425&gt;='club records'!$G$12), AND(E425='club records'!$F$13, F425&gt;='club records'!$G$13), AND(E425='club records'!$F$14, F425&gt;='club records'!$G$14), AND(E425='club records'!$F$15, F425&gt;='club records'!$G$15))), "CR", " ")</f>
        <v xml:space="preserve"> </v>
      </c>
      <c r="Y425" s="14" t="str">
        <f>IF(AND(B425="pole vault", OR(AND(E425='club records'!$F$16, F425&gt;='club records'!$G$16), AND(E425='club records'!$F$17, F425&gt;='club records'!$G$17), AND(E425='club records'!$F$18, F425&gt;='club records'!$G$18), AND(E425='club records'!$F$19, F425&gt;='club records'!$G$19), AND(E425='club records'!$F$20, F425&gt;='club records'!$G$20))), "CR", " ")</f>
        <v xml:space="preserve"> </v>
      </c>
      <c r="Z425" s="14" t="str">
        <f>IF(AND(B425="discus 1", E425='club records'!$F$21, F425&gt;='club records'!$G$21), "CR", " ")</f>
        <v xml:space="preserve"> </v>
      </c>
      <c r="AA425" s="14" t="str">
        <f>IF(AND(B425="discus 1.25", E425='club records'!$F$22, F425&gt;='club records'!$G$22), "CR", " ")</f>
        <v xml:space="preserve"> </v>
      </c>
      <c r="AB425" s="14" t="str">
        <f>IF(AND(B425="discus 1.5", E425='club records'!$F$23, F425&gt;='club records'!$G$23), "CR", " ")</f>
        <v xml:space="preserve"> </v>
      </c>
      <c r="AC425" s="14" t="str">
        <f>IF(AND(B425="discus 1.75", E425='club records'!$F$24, F425&gt;='club records'!$G$24), "CR", " ")</f>
        <v xml:space="preserve"> </v>
      </c>
      <c r="AD425" s="14" t="str">
        <f>IF(AND(B425="discus 2", E425='club records'!$F$25, F425&gt;='club records'!$G$25), "CR", " ")</f>
        <v xml:space="preserve"> </v>
      </c>
      <c r="AE425" s="14" t="str">
        <f>IF(AND(B425="hammer 4", E425='club records'!$F$27, F425&gt;='club records'!$G$27), "CR", " ")</f>
        <v xml:space="preserve"> </v>
      </c>
      <c r="AF425" s="14" t="str">
        <f>IF(AND(B425="hammer 5", E425='club records'!$F$28, F425&gt;='club records'!$G$28), "CR", " ")</f>
        <v xml:space="preserve"> </v>
      </c>
      <c r="AG425" s="14" t="str">
        <f>IF(AND(B425="hammer 6", E425='club records'!$F$29, F425&gt;='club records'!$G$29), "CR", " ")</f>
        <v xml:space="preserve"> </v>
      </c>
      <c r="AH425" s="14" t="str">
        <f>IF(AND(B425="hammer 7.26", E425='club records'!$F$30, F425&gt;='club records'!$G$30), "CR", " ")</f>
        <v xml:space="preserve"> </v>
      </c>
      <c r="AI425" s="14" t="str">
        <f>IF(AND(B425="javelin 400", E425='club records'!$F$31, F425&gt;='club records'!$G$31), "CR", " ")</f>
        <v xml:space="preserve"> </v>
      </c>
      <c r="AJ425" s="14" t="str">
        <f>IF(AND(B425="javelin 600", E425='club records'!$F$32, F425&gt;='club records'!$G$32), "CR", " ")</f>
        <v xml:space="preserve"> </v>
      </c>
      <c r="AK425" s="14" t="str">
        <f>IF(AND(B425="javelin 700", E425='club records'!$F$33, F425&gt;='club records'!$G$33), "CR", " ")</f>
        <v xml:space="preserve"> </v>
      </c>
      <c r="AL425" s="14" t="str">
        <f>IF(AND(B425="javelin 800", OR(AND(E425='club records'!$F$34, F425&gt;='club records'!$G$34), AND(E425='club records'!$F$35, F425&gt;='club records'!$G$35))), "CR", " ")</f>
        <v xml:space="preserve"> </v>
      </c>
      <c r="AM425" s="14" t="str">
        <f>IF(AND(B425="shot 3", E425='club records'!$F$36, F425&gt;='club records'!$G$36), "CR", " ")</f>
        <v xml:space="preserve"> </v>
      </c>
      <c r="AN425" s="14" t="str">
        <f>IF(AND(B425="shot 4", E425='club records'!$F$37, F425&gt;='club records'!$G$37), "CR", " ")</f>
        <v xml:space="preserve"> </v>
      </c>
      <c r="AO425" s="14" t="str">
        <f>IF(AND(B425="shot 5", E425='club records'!$F$38, F425&gt;='club records'!$G$38), "CR", " ")</f>
        <v xml:space="preserve"> </v>
      </c>
      <c r="AP425" s="14" t="str">
        <f>IF(AND(B425="shot 6", E425='club records'!$F$39, F425&gt;='club records'!$G$39), "CR", " ")</f>
        <v xml:space="preserve"> </v>
      </c>
      <c r="AQ425" s="14" t="str">
        <f>IF(AND(B425="shot 7.26", E425='club records'!$F$40, F425&gt;='club records'!$G$40), "CR", " ")</f>
        <v xml:space="preserve"> </v>
      </c>
      <c r="AR425" s="14" t="str">
        <f>IF(AND(B425="60H",OR(AND(E425='club records'!$J$1,F425&lt;='club records'!$K$1),AND(E425='club records'!$J$2,F425&lt;='club records'!$K$2),AND(E425='club records'!$J$3,F425&lt;='club records'!$K$3),AND(E425='club records'!$J$4,F425&lt;='club records'!$K$4),AND(E425='club records'!$J$5,F425&lt;='club records'!$K$5))),"CR"," ")</f>
        <v xml:space="preserve"> </v>
      </c>
      <c r="AS425" s="14" t="str">
        <f>IF(AND(B425="75H", AND(E425='club records'!$J$6, F425&lt;='club records'!$K$6)), "CR", " ")</f>
        <v xml:space="preserve"> </v>
      </c>
      <c r="AT425" s="14" t="str">
        <f>IF(AND(B425="80H", AND(E425='club records'!$J$7, F425&lt;='club records'!$K$7)), "CR", " ")</f>
        <v xml:space="preserve"> </v>
      </c>
      <c r="AU425" s="14" t="str">
        <f>IF(AND(B425="100H", AND(E425='club records'!$J$8, F425&lt;='club records'!$K$8)), "CR", " ")</f>
        <v xml:space="preserve"> </v>
      </c>
      <c r="AV425" s="14" t="str">
        <f>IF(AND(B425="110H", OR(AND(E425='club records'!$J$9, F425&lt;='club records'!$K$9), AND(E425='club records'!$J$10, F425&lt;='club records'!$K$10))), "CR", " ")</f>
        <v xml:space="preserve"> </v>
      </c>
      <c r="AW425" s="14" t="str">
        <f>IF(AND(B425="400H", OR(AND(E425='club records'!$J$11, F425&lt;='club records'!$K$11), AND(E425='club records'!$J$12, F425&lt;='club records'!$K$12), AND(E425='club records'!$J$13, F425&lt;='club records'!$K$13), AND(E425='club records'!$J$14, F425&lt;='club records'!$K$14))), "CR", " ")</f>
        <v xml:space="preserve"> </v>
      </c>
      <c r="AX425" s="14" t="str">
        <f>IF(AND(B425="1500SC", AND(E425='club records'!$J$15, F425&lt;='club records'!$K$15)), "CR", " ")</f>
        <v xml:space="preserve"> </v>
      </c>
      <c r="AY425" s="14" t="str">
        <f>IF(AND(B425="2000SC", OR(AND(E425='club records'!$J$17, F425&lt;='club records'!$K$17), AND(E425='club records'!$J$18, F425&lt;='club records'!$K$18))), "CR", " ")</f>
        <v xml:space="preserve"> </v>
      </c>
      <c r="AZ425" s="14" t="str">
        <f>IF(AND(B425="3000SC", OR(AND(E425='club records'!$J$20, F425&lt;='club records'!$K$20), AND(E425='club records'!$J$21, F425&lt;='club records'!$K$21))), "CR", " ")</f>
        <v xml:space="preserve"> </v>
      </c>
      <c r="BA425" s="15" t="str">
        <f>IF(AND(B425="4x100", OR(AND(E425='club records'!$N$1, F425&lt;='club records'!$O$1), AND(E425='club records'!$N$2, F425&lt;='club records'!$O$2), AND(E425='club records'!$N$3, F425&lt;='club records'!$O$3), AND(E425='club records'!$N$4, F425&lt;='club records'!$O$4), AND(E425='club records'!$N$5, F425&lt;='club records'!$O$5))), "CR", " ")</f>
        <v xml:space="preserve"> </v>
      </c>
      <c r="BB425" s="15" t="str">
        <f>IF(AND(B425="4x200", OR(AND(E425='club records'!$N$6, F425&lt;='club records'!$O$6), AND(E425='club records'!$N$7, F425&lt;='club records'!$O$7), AND(E425='club records'!$N$8, F425&lt;='club records'!$O$8), AND(E425='club records'!$N$9, F425&lt;='club records'!$O$9), AND(E425='club records'!$N$10, F425&lt;='club records'!$O$10))), "CR", " ")</f>
        <v xml:space="preserve"> </v>
      </c>
      <c r="BC425" s="15" t="str">
        <f>IF(AND(B425="4x300", AND(E425='club records'!$N$11, F425&lt;='club records'!$O$11)), "CR", " ")</f>
        <v xml:space="preserve"> </v>
      </c>
      <c r="BD425" s="15" t="str">
        <f>IF(AND(B425="4x400", OR(AND(E425='club records'!$N$12, F425&lt;='club records'!$O$12), AND(E425='club records'!$N$13, F425&lt;='club records'!$O$13), AND(E425='club records'!$N$14, F425&lt;='club records'!$O$14), AND(E425='club records'!$N$15, F425&lt;='club records'!$O$15))), "CR", " ")</f>
        <v xml:space="preserve"> </v>
      </c>
      <c r="BE425" s="15" t="str">
        <f>IF(AND(B425="3x800", OR(AND(E425='club records'!$N$16, F425&lt;='club records'!$O$16), AND(E425='club records'!$N$17, F425&lt;='club records'!$O$17), AND(E425='club records'!$N$18, F425&lt;='club records'!$O$18))), "CR", " ")</f>
        <v xml:space="preserve"> </v>
      </c>
      <c r="BF425" s="15" t="str">
        <f>IF(AND(B425="pentathlon", OR(AND(E425='club records'!$N$21, F425&gt;='club records'!$O$21), AND(E425='club records'!$N$22, F425&gt;='club records'!$O$22),AND(E425='club records'!$N$23, F425&gt;='club records'!$O$23),AND(E425='club records'!$N$24, F425&gt;='club records'!$O$24))), "CR", " ")</f>
        <v xml:space="preserve"> </v>
      </c>
      <c r="BG425" s="15" t="str">
        <f>IF(AND(B425="heptathlon", OR(AND(E425='club records'!$N$26, F425&gt;='club records'!$O$26), AND(E425='club records'!$N$27, F425&gt;='club records'!$O$27))), "CR", " ")</f>
        <v xml:space="preserve"> </v>
      </c>
      <c r="BH425" s="15" t="str">
        <f>IF(AND(B425="decathlon", OR(AND(E425='club records'!$N$29, F425&gt;='club records'!$O$29), AND(E425='club records'!$N$30, F425&gt;='club records'!$O$30),AND(E425='club records'!$N$31, F425&gt;='club records'!$O$31))), "CR", " ")</f>
        <v xml:space="preserve"> </v>
      </c>
    </row>
    <row r="426" spans="1:60" ht="14.5" x14ac:dyDescent="0.35">
      <c r="A426" s="1" t="s">
        <v>519</v>
      </c>
      <c r="B426" s="2">
        <v>1500</v>
      </c>
      <c r="C426" s="1" t="s">
        <v>138</v>
      </c>
      <c r="D426" s="1" t="s">
        <v>2</v>
      </c>
      <c r="E426" s="19" t="s">
        <v>10</v>
      </c>
      <c r="F426" s="20" t="s">
        <v>469</v>
      </c>
      <c r="G426" s="26">
        <v>43631</v>
      </c>
      <c r="H426" s="1" t="s">
        <v>311</v>
      </c>
      <c r="I426" s="1" t="s">
        <v>372</v>
      </c>
      <c r="J426" s="15"/>
      <c r="K426" s="15"/>
      <c r="L426" s="15"/>
      <c r="M426" s="15"/>
      <c r="N426" s="15"/>
      <c r="O426" s="15"/>
      <c r="P426" s="15"/>
      <c r="Q426" s="15"/>
      <c r="R426" s="15" t="str">
        <f>IF(AND(B426="1600 (Mile)",OR(AND(E426='club records'!$B$34,F426&lt;='club records'!$C$34),AND(E426='club records'!$B$35,F426&lt;='club records'!$C$35),AND(E426='club records'!$B$36,F426&lt;='club records'!$C$36),AND(E426='club records'!$B$37,F426&lt;='club records'!$C$37))),"CR"," ")</f>
        <v xml:space="preserve"> </v>
      </c>
      <c r="S426" s="15"/>
      <c r="T426" s="1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5"/>
      <c r="BB426" s="15"/>
      <c r="BC426" s="15"/>
      <c r="BD426" s="15"/>
      <c r="BE426" s="15"/>
      <c r="BF426" s="15"/>
      <c r="BG426" s="15"/>
      <c r="BH426" s="15"/>
    </row>
    <row r="427" spans="1:60" ht="14.5" x14ac:dyDescent="0.35">
      <c r="A427" s="1" t="s">
        <v>519</v>
      </c>
      <c r="B427" s="2">
        <v>1500</v>
      </c>
      <c r="C427" s="1" t="s">
        <v>35</v>
      </c>
      <c r="D427" s="1" t="s">
        <v>2</v>
      </c>
      <c r="E427" s="19" t="s">
        <v>10</v>
      </c>
      <c r="F427" s="20" t="s">
        <v>590</v>
      </c>
      <c r="G427" s="27">
        <v>43614</v>
      </c>
      <c r="H427" s="1" t="s">
        <v>311</v>
      </c>
      <c r="I427" s="1" t="s">
        <v>305</v>
      </c>
      <c r="J427" s="15" t="s">
        <v>410</v>
      </c>
      <c r="O427" s="1"/>
      <c r="P427" s="1"/>
      <c r="Q427" s="1"/>
      <c r="R427" s="1"/>
      <c r="S427" s="1"/>
      <c r="T427" s="1"/>
    </row>
    <row r="428" spans="1:60" ht="14.5" x14ac:dyDescent="0.35">
      <c r="A428" s="1" t="s">
        <v>519</v>
      </c>
      <c r="B428" s="2">
        <v>1500</v>
      </c>
      <c r="C428" s="1" t="s">
        <v>25</v>
      </c>
      <c r="D428" s="1" t="s">
        <v>33</v>
      </c>
      <c r="E428" s="19" t="s">
        <v>10</v>
      </c>
      <c r="F428" s="20" t="s">
        <v>495</v>
      </c>
      <c r="G428" s="26">
        <v>43667</v>
      </c>
      <c r="H428" s="1" t="s">
        <v>384</v>
      </c>
      <c r="I428" s="1" t="s">
        <v>493</v>
      </c>
      <c r="J428" s="15" t="str">
        <f t="shared" ref="J428:J438" si="39">IF(OR(K428="CR", L428="CR", M428="CR", N428="CR", O428="CR", P428="CR", Q428="CR", R428="CR", S428="CR", T428="CR",U428="CR", V428="CR", W428="CR", X428="CR", Y428="CR", Z428="CR", AA428="CR", AB428="CR", AC428="CR", AD428="CR", AE428="CR", AF428="CR", AG428="CR", AH428="CR", AI428="CR", AJ428="CR", AK428="CR", AL428="CR", AM428="CR", AN428="CR", AO428="CR", AP428="CR", AQ428="CR", AR428="CR", AS428="CR", AT428="CR", AU428="CR", AV428="CR", AW428="CR", AX428="CR", AY428="CR", AZ428="CR", BA428="CR", BB428="CR", BC428="CR", BD428="CR", BE428="CR", BF428="CR", BG428="CR", BH428="CR"), "***CLUB RECORD***", "")</f>
        <v/>
      </c>
      <c r="K428" s="15" t="str">
        <f>IF(AND(B428=100, OR(AND(E428='club records'!$B$6, F428&lt;='club records'!$C$6), AND(E428='club records'!$B$7, F428&lt;='club records'!$C$7), AND(E428='club records'!$B$8, F428&lt;='club records'!$C$8), AND(E428='club records'!$B$9, F428&lt;='club records'!$C$9), AND(E428='club records'!$B$10, F428&lt;='club records'!$C$10))), "CR", " ")</f>
        <v xml:space="preserve"> </v>
      </c>
      <c r="L428" s="15" t="str">
        <f>IF(AND(B428=200, OR(AND(E428='club records'!$B$11, F428&lt;='club records'!$C$11), AND(E428='club records'!$B$12, F428&lt;='club records'!$C$12), AND(E428='club records'!$B$13, F428&lt;='club records'!$C$13), AND(E428='club records'!$B$14, F428&lt;='club records'!$C$14), AND(E428='club records'!$B$15, F428&lt;='club records'!$C$15))), "CR", " ")</f>
        <v xml:space="preserve"> </v>
      </c>
      <c r="M428" s="15" t="str">
        <f>IF(AND(B428=300, OR(AND(E428='club records'!$B$16, F428&lt;='club records'!$C$16), AND(E428='club records'!$B$17, F428&lt;='club records'!$C$17))), "CR", " ")</f>
        <v xml:space="preserve"> </v>
      </c>
      <c r="N428" s="15" t="str">
        <f>IF(AND(B428=400, OR(AND(E428='club records'!$B$18, F428&lt;='club records'!$C$18), AND(E428='club records'!$B$19, F428&lt;='club records'!$C$19), AND(E428='club records'!$B$20, F428&lt;='club records'!$C$20), AND(E428='club records'!$B$21, F428&lt;='club records'!$C$21))), "CR", " ")</f>
        <v xml:space="preserve"> </v>
      </c>
      <c r="O428" s="15" t="str">
        <f>IF(AND(B428=800, OR(AND(E428='club records'!$B$22, F428&lt;='club records'!$C$22), AND(E428='club records'!$B$23, F428&lt;='club records'!$C$23), AND(E428='club records'!$B$24, F428&lt;='club records'!$C$24), AND(E428='club records'!$B$25, F428&lt;='club records'!$C$25), AND(E428='club records'!$B$26, F428&lt;='club records'!$C$26))), "CR", " ")</f>
        <v xml:space="preserve"> </v>
      </c>
      <c r="P428" s="15" t="str">
        <f>IF(AND(B428=1000, OR(AND(E428='club records'!$B$27, F428&lt;='club records'!$C$27), AND(E428='club records'!$B$28, F428&lt;='club records'!$C$28))), "CR", " ")</f>
        <v xml:space="preserve"> </v>
      </c>
      <c r="Q428" s="15" t="str">
        <f>IF(AND(B428=1500, OR(AND(E428='club records'!$B$29, F428&lt;='club records'!$C$29), AND(E428='club records'!$B$30, F428&lt;='club records'!$C$30), AND(E428='club records'!$B$31, F428&lt;='club records'!$C$31), AND(E428='club records'!$B$32, F428&lt;='club records'!$C$32), AND(E428='club records'!$B$33, F428&lt;='club records'!$C$33))), "CR", " ")</f>
        <v xml:space="preserve"> </v>
      </c>
      <c r="R428" s="15" t="str">
        <f>IF(AND(B428="1600 (Mile)",OR(AND(E428='club records'!$B$34,F428&lt;='club records'!$C$34),AND(E428='club records'!$B$35,F428&lt;='club records'!$C$35),AND(E428='club records'!$B$36,F428&lt;='club records'!$C$36),AND(E428='club records'!$B$37,F428&lt;='club records'!$C$37))),"CR"," ")</f>
        <v xml:space="preserve"> </v>
      </c>
      <c r="S428" s="15" t="str">
        <f>IF(AND(B428=3000, OR(AND(E428='club records'!$B$38, F428&lt;='club records'!$C$38), AND(E428='club records'!$B$39, F428&lt;='club records'!$C$39), AND(E428='club records'!$B$40, F428&lt;='club records'!$C$40), AND(E428='club records'!$B$41, F428&lt;='club records'!$C$41))), "CR", " ")</f>
        <v xml:space="preserve"> </v>
      </c>
      <c r="T428" s="15" t="str">
        <f>IF(AND(B428=5000, OR(AND(E428='club records'!$B$42, F428&lt;='club records'!$C$42), AND(E428='club records'!$B$43, F428&lt;='club records'!$C$43))), "CR", " ")</f>
        <v xml:space="preserve"> </v>
      </c>
      <c r="U428" s="14" t="str">
        <f>IF(AND(B428=10000, OR(AND(E428='club records'!$B$44, F428&lt;='club records'!$C$44), AND(E428='club records'!$B$45, F428&lt;='club records'!$C$45))), "CR", " ")</f>
        <v xml:space="preserve"> </v>
      </c>
      <c r="V428" s="14" t="str">
        <f>IF(AND(B428="high jump", OR(AND(E428='club records'!$F$1, F428&gt;='club records'!$G$1), AND(E428='club records'!$F$2, F428&gt;='club records'!$G$2), AND(E428='club records'!$F$3, F428&gt;='club records'!$G$3), AND(E428='club records'!$F$4, F428&gt;='club records'!$G$4), AND(E428='club records'!$F$5, F428&gt;='club records'!$G$5))), "CR", " ")</f>
        <v xml:space="preserve"> </v>
      </c>
      <c r="W428" s="14" t="str">
        <f>IF(AND(B428="long jump", OR(AND(E428='club records'!$F$6, F428&gt;='club records'!$G$6), AND(E428='club records'!$F$7, F428&gt;='club records'!$G$7), AND(E428='club records'!$F$8, F428&gt;='club records'!$G$8), AND(E428='club records'!$F$9, F428&gt;='club records'!$G$9), AND(E428='club records'!$F$10, F428&gt;='club records'!$G$10))), "CR", " ")</f>
        <v xml:space="preserve"> </v>
      </c>
      <c r="X428" s="14" t="str">
        <f>IF(AND(B428="triple jump", OR(AND(E428='club records'!$F$11, F428&gt;='club records'!$G$11), AND(E428='club records'!$F$12, F428&gt;='club records'!$G$12), AND(E428='club records'!$F$13, F428&gt;='club records'!$G$13), AND(E428='club records'!$F$14, F428&gt;='club records'!$G$14), AND(E428='club records'!$F$15, F428&gt;='club records'!$G$15))), "CR", " ")</f>
        <v xml:space="preserve"> </v>
      </c>
      <c r="Y428" s="14" t="str">
        <f>IF(AND(B428="pole vault", OR(AND(E428='club records'!$F$16, F428&gt;='club records'!$G$16), AND(E428='club records'!$F$17, F428&gt;='club records'!$G$17), AND(E428='club records'!$F$18, F428&gt;='club records'!$G$18), AND(E428='club records'!$F$19, F428&gt;='club records'!$G$19), AND(E428='club records'!$F$20, F428&gt;='club records'!$G$20))), "CR", " ")</f>
        <v xml:space="preserve"> </v>
      </c>
      <c r="Z428" s="14" t="str">
        <f>IF(AND(B428="discus 1", E428='club records'!$F$21, F428&gt;='club records'!$G$21), "CR", " ")</f>
        <v xml:space="preserve"> </v>
      </c>
      <c r="AA428" s="14" t="str">
        <f>IF(AND(B428="discus 1.25", E428='club records'!$F$22, F428&gt;='club records'!$G$22), "CR", " ")</f>
        <v xml:space="preserve"> </v>
      </c>
      <c r="AB428" s="14" t="str">
        <f>IF(AND(B428="discus 1.5", E428='club records'!$F$23, F428&gt;='club records'!$G$23), "CR", " ")</f>
        <v xml:space="preserve"> </v>
      </c>
      <c r="AC428" s="14" t="str">
        <f>IF(AND(B428="discus 1.75", E428='club records'!$F$24, F428&gt;='club records'!$G$24), "CR", " ")</f>
        <v xml:space="preserve"> </v>
      </c>
      <c r="AD428" s="14" t="str">
        <f>IF(AND(B428="discus 2", E428='club records'!$F$25, F428&gt;='club records'!$G$25), "CR", " ")</f>
        <v xml:space="preserve"> </v>
      </c>
      <c r="AE428" s="14" t="str">
        <f>IF(AND(B428="hammer 4", E428='club records'!$F$27, F428&gt;='club records'!$G$27), "CR", " ")</f>
        <v xml:space="preserve"> </v>
      </c>
      <c r="AF428" s="14" t="str">
        <f>IF(AND(B428="hammer 5", E428='club records'!$F$28, F428&gt;='club records'!$G$28), "CR", " ")</f>
        <v xml:space="preserve"> </v>
      </c>
      <c r="AG428" s="14" t="str">
        <f>IF(AND(B428="hammer 6", E428='club records'!$F$29, F428&gt;='club records'!$G$29), "CR", " ")</f>
        <v xml:space="preserve"> </v>
      </c>
      <c r="AH428" s="14" t="str">
        <f>IF(AND(B428="hammer 7.26", E428='club records'!$F$30, F428&gt;='club records'!$G$30), "CR", " ")</f>
        <v xml:space="preserve"> </v>
      </c>
      <c r="AI428" s="14" t="str">
        <f>IF(AND(B428="javelin 400", E428='club records'!$F$31, F428&gt;='club records'!$G$31), "CR", " ")</f>
        <v xml:space="preserve"> </v>
      </c>
      <c r="AJ428" s="14" t="str">
        <f>IF(AND(B428="javelin 600", E428='club records'!$F$32, F428&gt;='club records'!$G$32), "CR", " ")</f>
        <v xml:space="preserve"> </v>
      </c>
      <c r="AK428" s="14" t="str">
        <f>IF(AND(B428="javelin 700", E428='club records'!$F$33, F428&gt;='club records'!$G$33), "CR", " ")</f>
        <v xml:space="preserve"> </v>
      </c>
      <c r="AL428" s="14" t="str">
        <f>IF(AND(B428="javelin 800", OR(AND(E428='club records'!$F$34, F428&gt;='club records'!$G$34), AND(E428='club records'!$F$35, F428&gt;='club records'!$G$35))), "CR", " ")</f>
        <v xml:space="preserve"> </v>
      </c>
      <c r="AM428" s="14" t="str">
        <f>IF(AND(B428="shot 3", E428='club records'!$F$36, F428&gt;='club records'!$G$36), "CR", " ")</f>
        <v xml:space="preserve"> </v>
      </c>
      <c r="AN428" s="14" t="str">
        <f>IF(AND(B428="shot 4", E428='club records'!$F$37, F428&gt;='club records'!$G$37), "CR", " ")</f>
        <v xml:space="preserve"> </v>
      </c>
      <c r="AO428" s="14" t="str">
        <f>IF(AND(B428="shot 5", E428='club records'!$F$38, F428&gt;='club records'!$G$38), "CR", " ")</f>
        <v xml:space="preserve"> </v>
      </c>
      <c r="AP428" s="14" t="str">
        <f>IF(AND(B428="shot 6", E428='club records'!$F$39, F428&gt;='club records'!$G$39), "CR", " ")</f>
        <v xml:space="preserve"> </v>
      </c>
      <c r="AQ428" s="14" t="str">
        <f>IF(AND(B428="shot 7.26", E428='club records'!$F$40, F428&gt;='club records'!$G$40), "CR", " ")</f>
        <v xml:space="preserve"> </v>
      </c>
      <c r="AR428" s="14" t="str">
        <f>IF(AND(B428="60H",OR(AND(E428='club records'!$J$1,F428&lt;='club records'!$K$1),AND(E428='club records'!$J$2,F428&lt;='club records'!$K$2),AND(E428='club records'!$J$3,F428&lt;='club records'!$K$3),AND(E428='club records'!$J$4,F428&lt;='club records'!$K$4),AND(E428='club records'!$J$5,F428&lt;='club records'!$K$5))),"CR"," ")</f>
        <v xml:space="preserve"> </v>
      </c>
      <c r="AS428" s="14" t="str">
        <f>IF(AND(B428="75H", AND(E428='club records'!$J$6, F428&lt;='club records'!$K$6)), "CR", " ")</f>
        <v xml:space="preserve"> </v>
      </c>
      <c r="AT428" s="14" t="str">
        <f>IF(AND(B428="80H", AND(E428='club records'!$J$7, F428&lt;='club records'!$K$7)), "CR", " ")</f>
        <v xml:space="preserve"> </v>
      </c>
      <c r="AU428" s="14" t="str">
        <f>IF(AND(B428="100H", AND(E428='club records'!$J$8, F428&lt;='club records'!$K$8)), "CR", " ")</f>
        <v xml:space="preserve"> </v>
      </c>
      <c r="AV428" s="14" t="str">
        <f>IF(AND(B428="110H", OR(AND(E428='club records'!$J$9, F428&lt;='club records'!$K$9), AND(E428='club records'!$J$10, F428&lt;='club records'!$K$10))), "CR", " ")</f>
        <v xml:space="preserve"> </v>
      </c>
      <c r="AW428" s="14" t="str">
        <f>IF(AND(B428="400H", OR(AND(E428='club records'!$J$11, F428&lt;='club records'!$K$11), AND(E428='club records'!$J$12, F428&lt;='club records'!$K$12), AND(E428='club records'!$J$13, F428&lt;='club records'!$K$13), AND(E428='club records'!$J$14, F428&lt;='club records'!$K$14))), "CR", " ")</f>
        <v xml:space="preserve"> </v>
      </c>
      <c r="AX428" s="14" t="str">
        <f>IF(AND(B428="1500SC", AND(E428='club records'!$J$15, F428&lt;='club records'!$K$15)), "CR", " ")</f>
        <v xml:space="preserve"> </v>
      </c>
      <c r="AY428" s="14" t="str">
        <f>IF(AND(B428="2000SC", OR(AND(E428='club records'!$J$17, F428&lt;='club records'!$K$17), AND(E428='club records'!$J$18, F428&lt;='club records'!$K$18))), "CR", " ")</f>
        <v xml:space="preserve"> </v>
      </c>
      <c r="AZ428" s="14" t="str">
        <f>IF(AND(B428="3000SC", OR(AND(E428='club records'!$J$20, F428&lt;='club records'!$K$20), AND(E428='club records'!$J$21, F428&lt;='club records'!$K$21))), "CR", " ")</f>
        <v xml:space="preserve"> </v>
      </c>
      <c r="BA428" s="15" t="str">
        <f>IF(AND(B428="4x100", OR(AND(E428='club records'!$N$1, F428&lt;='club records'!$O$1), AND(E428='club records'!$N$2, F428&lt;='club records'!$O$2), AND(E428='club records'!$N$3, F428&lt;='club records'!$O$3), AND(E428='club records'!$N$4, F428&lt;='club records'!$O$4), AND(E428='club records'!$N$5, F428&lt;='club records'!$O$5))), "CR", " ")</f>
        <v xml:space="preserve"> </v>
      </c>
      <c r="BB428" s="15" t="str">
        <f>IF(AND(B428="4x200", OR(AND(E428='club records'!$N$6, F428&lt;='club records'!$O$6), AND(E428='club records'!$N$7, F428&lt;='club records'!$O$7), AND(E428='club records'!$N$8, F428&lt;='club records'!$O$8), AND(E428='club records'!$N$9, F428&lt;='club records'!$O$9), AND(E428='club records'!$N$10, F428&lt;='club records'!$O$10))), "CR", " ")</f>
        <v xml:space="preserve"> </v>
      </c>
      <c r="BC428" s="15" t="str">
        <f>IF(AND(B428="4x300", AND(E428='club records'!$N$11, F428&lt;='club records'!$O$11)), "CR", " ")</f>
        <v xml:space="preserve"> </v>
      </c>
      <c r="BD428" s="15" t="str">
        <f>IF(AND(B428="4x400", OR(AND(E428='club records'!$N$12, F428&lt;='club records'!$O$12), AND(E428='club records'!$N$13, F428&lt;='club records'!$O$13), AND(E428='club records'!$N$14, F428&lt;='club records'!$O$14), AND(E428='club records'!$N$15, F428&lt;='club records'!$O$15))), "CR", " ")</f>
        <v xml:space="preserve"> </v>
      </c>
      <c r="BE428" s="15" t="str">
        <f>IF(AND(B428="3x800", OR(AND(E428='club records'!$N$16, F428&lt;='club records'!$O$16), AND(E428='club records'!$N$17, F428&lt;='club records'!$O$17), AND(E428='club records'!$N$18, F428&lt;='club records'!$O$18))), "CR", " ")</f>
        <v xml:space="preserve"> </v>
      </c>
      <c r="BF428" s="15" t="str">
        <f>IF(AND(B428="pentathlon", OR(AND(E428='club records'!$N$21, F428&gt;='club records'!$O$21), AND(E428='club records'!$N$22, F428&gt;='club records'!$O$22),AND(E428='club records'!$N$23, F428&gt;='club records'!$O$23),AND(E428='club records'!$N$24, F428&gt;='club records'!$O$24))), "CR", " ")</f>
        <v xml:space="preserve"> </v>
      </c>
      <c r="BG428" s="15" t="str">
        <f>IF(AND(B428="heptathlon", OR(AND(E428='club records'!$N$26, F428&gt;='club records'!$O$26), AND(E428='club records'!$N$27, F428&gt;='club records'!$O$27))), "CR", " ")</f>
        <v xml:space="preserve"> </v>
      </c>
      <c r="BH428" s="15" t="str">
        <f>IF(AND(B428="decathlon", OR(AND(E428='club records'!$N$29, F428&gt;='club records'!$O$29), AND(E428='club records'!$N$30, F428&gt;='club records'!$O$30),AND(E428='club records'!$N$31, F428&gt;='club records'!$O$31))), "CR", " ")</f>
        <v xml:space="preserve"> </v>
      </c>
    </row>
    <row r="429" spans="1:60" ht="14.5" x14ac:dyDescent="0.35">
      <c r="A429" s="1" t="s">
        <v>519</v>
      </c>
      <c r="B429" s="2">
        <v>1500</v>
      </c>
      <c r="C429" s="1" t="s">
        <v>85</v>
      </c>
      <c r="D429" s="1" t="s">
        <v>86</v>
      </c>
      <c r="E429" s="19" t="s">
        <v>10</v>
      </c>
      <c r="F429" s="20" t="s">
        <v>584</v>
      </c>
      <c r="G429" s="27">
        <v>43694</v>
      </c>
      <c r="H429" s="1" t="s">
        <v>313</v>
      </c>
      <c r="I429" s="1" t="s">
        <v>537</v>
      </c>
      <c r="J429" s="15" t="str">
        <f t="shared" si="39"/>
        <v/>
      </c>
      <c r="K429" s="15" t="str">
        <f>IF(AND(B429=100, OR(AND(E429='club records'!$B$6, F429&lt;='club records'!$C$6), AND(E429='club records'!$B$7, F429&lt;='club records'!$C$7), AND(E429='club records'!$B$8, F429&lt;='club records'!$C$8), AND(E429='club records'!$B$9, F429&lt;='club records'!$C$9), AND(E429='club records'!$B$10, F429&lt;='club records'!$C$10))), "CR", " ")</f>
        <v xml:space="preserve"> </v>
      </c>
      <c r="L429" s="15" t="str">
        <f>IF(AND(B429=200, OR(AND(E429='club records'!$B$11, F429&lt;='club records'!$C$11), AND(E429='club records'!$B$12, F429&lt;='club records'!$C$12), AND(E429='club records'!$B$13, F429&lt;='club records'!$C$13), AND(E429='club records'!$B$14, F429&lt;='club records'!$C$14), AND(E429='club records'!$B$15, F429&lt;='club records'!$C$15))), "CR", " ")</f>
        <v xml:space="preserve"> </v>
      </c>
      <c r="M429" s="15" t="str">
        <f>IF(AND(B429=300, OR(AND(E429='club records'!$B$16, F429&lt;='club records'!$C$16), AND(E429='club records'!$B$17, F429&lt;='club records'!$C$17))), "CR", " ")</f>
        <v xml:space="preserve"> </v>
      </c>
      <c r="N429" s="15" t="str">
        <f>IF(AND(B429=400, OR(AND(E429='club records'!$B$18, F429&lt;='club records'!$C$18), AND(E429='club records'!$B$19, F429&lt;='club records'!$C$19), AND(E429='club records'!$B$20, F429&lt;='club records'!$C$20), AND(E429='club records'!$B$21, F429&lt;='club records'!$C$21))), "CR", " ")</f>
        <v xml:space="preserve"> </v>
      </c>
      <c r="O429" s="15" t="str">
        <f>IF(AND(B429=800, OR(AND(E429='club records'!$B$22, F429&lt;='club records'!$C$22), AND(E429='club records'!$B$23, F429&lt;='club records'!$C$23), AND(E429='club records'!$B$24, F429&lt;='club records'!$C$24), AND(E429='club records'!$B$25, F429&lt;='club records'!$C$25), AND(E429='club records'!$B$26, F429&lt;='club records'!$C$26))), "CR", " ")</f>
        <v xml:space="preserve"> </v>
      </c>
      <c r="P429" s="15" t="str">
        <f>IF(AND(B429=1000, OR(AND(E429='club records'!$B$27, F429&lt;='club records'!$C$27), AND(E429='club records'!$B$28, F429&lt;='club records'!$C$28))), "CR", " ")</f>
        <v xml:space="preserve"> </v>
      </c>
      <c r="Q429" s="15" t="str">
        <f>IF(AND(B429=1500, OR(AND(E429='club records'!$B$29, F429&lt;='club records'!$C$29), AND(E429='club records'!$B$30, F429&lt;='club records'!$C$30), AND(E429='club records'!$B$31, F429&lt;='club records'!$C$31), AND(E429='club records'!$B$32, F429&lt;='club records'!$C$32), AND(E429='club records'!$B$33, F429&lt;='club records'!$C$33))), "CR", " ")</f>
        <v xml:space="preserve"> </v>
      </c>
      <c r="R429" s="15" t="str">
        <f>IF(AND(B429="1600 (Mile)",OR(AND(E429='club records'!$B$34,F429&lt;='club records'!$C$34),AND(E429='club records'!$B$35,F429&lt;='club records'!$C$35),AND(E429='club records'!$B$36,F429&lt;='club records'!$C$36),AND(E429='club records'!$B$37,F429&lt;='club records'!$C$37))),"CR"," ")</f>
        <v xml:space="preserve"> </v>
      </c>
      <c r="S429" s="15" t="str">
        <f>IF(AND(B429=3000, OR(AND(E429='club records'!$B$38, F429&lt;='club records'!$C$38), AND(E429='club records'!$B$39, F429&lt;='club records'!$C$39), AND(E429='club records'!$B$40, F429&lt;='club records'!$C$40), AND(E429='club records'!$B$41, F429&lt;='club records'!$C$41))), "CR", " ")</f>
        <v xml:space="preserve"> </v>
      </c>
      <c r="T429" s="15" t="str">
        <f>IF(AND(B429=5000, OR(AND(E429='club records'!$B$42, F429&lt;='club records'!$C$42), AND(E429='club records'!$B$43, F429&lt;='club records'!$C$43))), "CR", " ")</f>
        <v xml:space="preserve"> </v>
      </c>
      <c r="U429" s="14" t="str">
        <f>IF(AND(B429=10000, OR(AND(E429='club records'!$B$44, F429&lt;='club records'!$C$44), AND(E429='club records'!$B$45, F429&lt;='club records'!$C$45))), "CR", " ")</f>
        <v xml:space="preserve"> </v>
      </c>
      <c r="V429" s="14" t="str">
        <f>IF(AND(B429="high jump", OR(AND(E429='club records'!$F$1, F429&gt;='club records'!$G$1), AND(E429='club records'!$F$2, F429&gt;='club records'!$G$2), AND(E429='club records'!$F$3, F429&gt;='club records'!$G$3), AND(E429='club records'!$F$4, F429&gt;='club records'!$G$4), AND(E429='club records'!$F$5, F429&gt;='club records'!$G$5))), "CR", " ")</f>
        <v xml:space="preserve"> </v>
      </c>
      <c r="W429" s="14" t="str">
        <f>IF(AND(B429="long jump", OR(AND(E429='club records'!$F$6, F429&gt;='club records'!$G$6), AND(E429='club records'!$F$7, F429&gt;='club records'!$G$7), AND(E429='club records'!$F$8, F429&gt;='club records'!$G$8), AND(E429='club records'!$F$9, F429&gt;='club records'!$G$9), AND(E429='club records'!$F$10, F429&gt;='club records'!$G$10))), "CR", " ")</f>
        <v xml:space="preserve"> </v>
      </c>
      <c r="X429" s="14" t="str">
        <f>IF(AND(B429="triple jump", OR(AND(E429='club records'!$F$11, F429&gt;='club records'!$G$11), AND(E429='club records'!$F$12, F429&gt;='club records'!$G$12), AND(E429='club records'!$F$13, F429&gt;='club records'!$G$13), AND(E429='club records'!$F$14, F429&gt;='club records'!$G$14), AND(E429='club records'!$F$15, F429&gt;='club records'!$G$15))), "CR", " ")</f>
        <v xml:space="preserve"> </v>
      </c>
      <c r="Y429" s="14" t="str">
        <f>IF(AND(B429="pole vault", OR(AND(E429='club records'!$F$16, F429&gt;='club records'!$G$16), AND(E429='club records'!$F$17, F429&gt;='club records'!$G$17), AND(E429='club records'!$F$18, F429&gt;='club records'!$G$18), AND(E429='club records'!$F$19, F429&gt;='club records'!$G$19), AND(E429='club records'!$F$20, F429&gt;='club records'!$G$20))), "CR", " ")</f>
        <v xml:space="preserve"> </v>
      </c>
      <c r="Z429" s="14" t="str">
        <f>IF(AND(B429="discus 1", E429='club records'!$F$21, F429&gt;='club records'!$G$21), "CR", " ")</f>
        <v xml:space="preserve"> </v>
      </c>
      <c r="AA429" s="14" t="str">
        <f>IF(AND(B429="discus 1.25", E429='club records'!$F$22, F429&gt;='club records'!$G$22), "CR", " ")</f>
        <v xml:space="preserve"> </v>
      </c>
      <c r="AB429" s="14" t="str">
        <f>IF(AND(B429="discus 1.5", E429='club records'!$F$23, F429&gt;='club records'!$G$23), "CR", " ")</f>
        <v xml:space="preserve"> </v>
      </c>
      <c r="AC429" s="14" t="str">
        <f>IF(AND(B429="discus 1.75", E429='club records'!$F$24, F429&gt;='club records'!$G$24), "CR", " ")</f>
        <v xml:space="preserve"> </v>
      </c>
      <c r="AD429" s="14" t="str">
        <f>IF(AND(B429="discus 2", E429='club records'!$F$25, F429&gt;='club records'!$G$25), "CR", " ")</f>
        <v xml:space="preserve"> </v>
      </c>
      <c r="AE429" s="14" t="str">
        <f>IF(AND(B429="hammer 4", E429='club records'!$F$27, F429&gt;='club records'!$G$27), "CR", " ")</f>
        <v xml:space="preserve"> </v>
      </c>
      <c r="AF429" s="14" t="str">
        <f>IF(AND(B429="hammer 5", E429='club records'!$F$28, F429&gt;='club records'!$G$28), "CR", " ")</f>
        <v xml:space="preserve"> </v>
      </c>
      <c r="AG429" s="14" t="str">
        <f>IF(AND(B429="hammer 6", E429='club records'!$F$29, F429&gt;='club records'!$G$29), "CR", " ")</f>
        <v xml:space="preserve"> </v>
      </c>
      <c r="AH429" s="14" t="str">
        <f>IF(AND(B429="hammer 7.26", E429='club records'!$F$30, F429&gt;='club records'!$G$30), "CR", " ")</f>
        <v xml:space="preserve"> </v>
      </c>
      <c r="AI429" s="14" t="str">
        <f>IF(AND(B429="javelin 400", E429='club records'!$F$31, F429&gt;='club records'!$G$31), "CR", " ")</f>
        <v xml:space="preserve"> </v>
      </c>
      <c r="AJ429" s="14" t="str">
        <f>IF(AND(B429="javelin 600", E429='club records'!$F$32, F429&gt;='club records'!$G$32), "CR", " ")</f>
        <v xml:space="preserve"> </v>
      </c>
      <c r="AK429" s="14" t="str">
        <f>IF(AND(B429="javelin 700", E429='club records'!$F$33, F429&gt;='club records'!$G$33), "CR", " ")</f>
        <v xml:space="preserve"> </v>
      </c>
      <c r="AL429" s="14" t="str">
        <f>IF(AND(B429="javelin 800", OR(AND(E429='club records'!$F$34, F429&gt;='club records'!$G$34), AND(E429='club records'!$F$35, F429&gt;='club records'!$G$35))), "CR", " ")</f>
        <v xml:space="preserve"> </v>
      </c>
      <c r="AM429" s="14" t="str">
        <f>IF(AND(B429="shot 3", E429='club records'!$F$36, F429&gt;='club records'!$G$36), "CR", " ")</f>
        <v xml:space="preserve"> </v>
      </c>
      <c r="AN429" s="14" t="str">
        <f>IF(AND(B429="shot 4", E429='club records'!$F$37, F429&gt;='club records'!$G$37), "CR", " ")</f>
        <v xml:space="preserve"> </v>
      </c>
      <c r="AO429" s="14" t="str">
        <f>IF(AND(B429="shot 5", E429='club records'!$F$38, F429&gt;='club records'!$G$38), "CR", " ")</f>
        <v xml:space="preserve"> </v>
      </c>
      <c r="AP429" s="14" t="str">
        <f>IF(AND(B429="shot 6", E429='club records'!$F$39, F429&gt;='club records'!$G$39), "CR", " ")</f>
        <v xml:space="preserve"> </v>
      </c>
      <c r="AQ429" s="14" t="str">
        <f>IF(AND(B429="shot 7.26", E429='club records'!$F$40, F429&gt;='club records'!$G$40), "CR", " ")</f>
        <v xml:space="preserve"> </v>
      </c>
      <c r="AR429" s="14" t="str">
        <f>IF(AND(B429="60H",OR(AND(E429='club records'!$J$1,F429&lt;='club records'!$K$1),AND(E429='club records'!$J$2,F429&lt;='club records'!$K$2),AND(E429='club records'!$J$3,F429&lt;='club records'!$K$3),AND(E429='club records'!$J$4,F429&lt;='club records'!$K$4),AND(E429='club records'!$J$5,F429&lt;='club records'!$K$5))),"CR"," ")</f>
        <v xml:space="preserve"> </v>
      </c>
      <c r="AS429" s="14" t="str">
        <f>IF(AND(B429="75H", AND(E429='club records'!$J$6, F429&lt;='club records'!$K$6)), "CR", " ")</f>
        <v xml:space="preserve"> </v>
      </c>
      <c r="AT429" s="14" t="str">
        <f>IF(AND(B429="80H", AND(E429='club records'!$J$7, F429&lt;='club records'!$K$7)), "CR", " ")</f>
        <v xml:space="preserve"> </v>
      </c>
      <c r="AU429" s="14" t="str">
        <f>IF(AND(B429="100H", AND(E429='club records'!$J$8, F429&lt;='club records'!$K$8)), "CR", " ")</f>
        <v xml:space="preserve"> </v>
      </c>
      <c r="AV429" s="14" t="str">
        <f>IF(AND(B429="110H", OR(AND(E429='club records'!$J$9, F429&lt;='club records'!$K$9), AND(E429='club records'!$J$10, F429&lt;='club records'!$K$10))), "CR", " ")</f>
        <v xml:space="preserve"> </v>
      </c>
      <c r="AW429" s="14" t="str">
        <f>IF(AND(B429="400H", OR(AND(E429='club records'!$J$11, F429&lt;='club records'!$K$11), AND(E429='club records'!$J$12, F429&lt;='club records'!$K$12), AND(E429='club records'!$J$13, F429&lt;='club records'!$K$13), AND(E429='club records'!$J$14, F429&lt;='club records'!$K$14))), "CR", " ")</f>
        <v xml:space="preserve"> </v>
      </c>
      <c r="AX429" s="14" t="str">
        <f>IF(AND(B429="1500SC", AND(E429='club records'!$J$15, F429&lt;='club records'!$K$15)), "CR", " ")</f>
        <v xml:space="preserve"> </v>
      </c>
      <c r="AY429" s="14" t="str">
        <f>IF(AND(B429="2000SC", OR(AND(E429='club records'!$J$17, F429&lt;='club records'!$K$17), AND(E429='club records'!$J$18, F429&lt;='club records'!$K$18))), "CR", " ")</f>
        <v xml:space="preserve"> </v>
      </c>
      <c r="AZ429" s="14" t="str">
        <f>IF(AND(B429="3000SC", OR(AND(E429='club records'!$J$20, F429&lt;='club records'!$K$20), AND(E429='club records'!$J$21, F429&lt;='club records'!$K$21))), "CR", " ")</f>
        <v xml:space="preserve"> </v>
      </c>
      <c r="BA429" s="15" t="str">
        <f>IF(AND(B429="4x100", OR(AND(E429='club records'!$N$1, F429&lt;='club records'!$O$1), AND(E429='club records'!$N$2, F429&lt;='club records'!$O$2), AND(E429='club records'!$N$3, F429&lt;='club records'!$O$3), AND(E429='club records'!$N$4, F429&lt;='club records'!$O$4), AND(E429='club records'!$N$5, F429&lt;='club records'!$O$5))), "CR", " ")</f>
        <v xml:space="preserve"> </v>
      </c>
      <c r="BB429" s="15" t="str">
        <f>IF(AND(B429="4x200", OR(AND(E429='club records'!$N$6, F429&lt;='club records'!$O$6), AND(E429='club records'!$N$7, F429&lt;='club records'!$O$7), AND(E429='club records'!$N$8, F429&lt;='club records'!$O$8), AND(E429='club records'!$N$9, F429&lt;='club records'!$O$9), AND(E429='club records'!$N$10, F429&lt;='club records'!$O$10))), "CR", " ")</f>
        <v xml:space="preserve"> </v>
      </c>
      <c r="BC429" s="15" t="str">
        <f>IF(AND(B429="4x300", AND(E429='club records'!$N$11, F429&lt;='club records'!$O$11)), "CR", " ")</f>
        <v xml:space="preserve"> </v>
      </c>
      <c r="BD429" s="15" t="str">
        <f>IF(AND(B429="4x400", OR(AND(E429='club records'!$N$12, F429&lt;='club records'!$O$12), AND(E429='club records'!$N$13, F429&lt;='club records'!$O$13), AND(E429='club records'!$N$14, F429&lt;='club records'!$O$14), AND(E429='club records'!$N$15, F429&lt;='club records'!$O$15))), "CR", " ")</f>
        <v xml:space="preserve"> </v>
      </c>
      <c r="BE429" s="15" t="str">
        <f>IF(AND(B429="3x800", OR(AND(E429='club records'!$N$16, F429&lt;='club records'!$O$16), AND(E429='club records'!$N$17, F429&lt;='club records'!$O$17), AND(E429='club records'!$N$18, F429&lt;='club records'!$O$18))), "CR", " ")</f>
        <v xml:space="preserve"> </v>
      </c>
      <c r="BF429" s="15" t="str">
        <f>IF(AND(B429="pentathlon", OR(AND(E429='club records'!$N$21, F429&gt;='club records'!$O$21), AND(E429='club records'!$N$22, F429&gt;='club records'!$O$22),AND(E429='club records'!$N$23, F429&gt;='club records'!$O$23),AND(E429='club records'!$N$24, F429&gt;='club records'!$O$24))), "CR", " ")</f>
        <v xml:space="preserve"> </v>
      </c>
      <c r="BG429" s="15" t="str">
        <f>IF(AND(B429="heptathlon", OR(AND(E429='club records'!$N$26, F429&gt;='club records'!$O$26), AND(E429='club records'!$N$27, F429&gt;='club records'!$O$27))), "CR", " ")</f>
        <v xml:space="preserve"> </v>
      </c>
      <c r="BH429" s="15" t="str">
        <f>IF(AND(B429="decathlon", OR(AND(E429='club records'!$N$29, F429&gt;='club records'!$O$29), AND(E429='club records'!$N$30, F429&gt;='club records'!$O$30),AND(E429='club records'!$N$31, F429&gt;='club records'!$O$31))), "CR", " ")</f>
        <v xml:space="preserve"> </v>
      </c>
    </row>
    <row r="430" spans="1:60" ht="14.5" x14ac:dyDescent="0.35">
      <c r="A430" s="1" t="s">
        <v>519</v>
      </c>
      <c r="B430" s="2">
        <v>1500</v>
      </c>
      <c r="C430" s="1" t="s">
        <v>52</v>
      </c>
      <c r="D430" s="1" t="s">
        <v>53</v>
      </c>
      <c r="E430" s="19" t="s">
        <v>10</v>
      </c>
      <c r="F430" s="20" t="s">
        <v>515</v>
      </c>
      <c r="G430" s="26">
        <v>43681</v>
      </c>
      <c r="H430" s="1" t="s">
        <v>371</v>
      </c>
      <c r="I430" s="1" t="s">
        <v>514</v>
      </c>
      <c r="J430" s="15" t="str">
        <f t="shared" si="39"/>
        <v/>
      </c>
      <c r="K430" s="15" t="str">
        <f>IF(AND(B430=100, OR(AND(E430='club records'!$B$6, F430&lt;='club records'!$C$6), AND(E430='club records'!$B$7, F430&lt;='club records'!$C$7), AND(E430='club records'!$B$8, F430&lt;='club records'!$C$8), AND(E430='club records'!$B$9, F430&lt;='club records'!$C$9), AND(E430='club records'!$B$10, F430&lt;='club records'!$C$10))), "CR", " ")</f>
        <v xml:space="preserve"> </v>
      </c>
      <c r="L430" s="15" t="str">
        <f>IF(AND(B430=200, OR(AND(E430='club records'!$B$11, F430&lt;='club records'!$C$11), AND(E430='club records'!$B$12, F430&lt;='club records'!$C$12), AND(E430='club records'!$B$13, F430&lt;='club records'!$C$13), AND(E430='club records'!$B$14, F430&lt;='club records'!$C$14), AND(E430='club records'!$B$15, F430&lt;='club records'!$C$15))), "CR", " ")</f>
        <v xml:space="preserve"> </v>
      </c>
      <c r="M430" s="15" t="str">
        <f>IF(AND(B430=300, OR(AND(E430='club records'!$B$16, F430&lt;='club records'!$C$16), AND(E430='club records'!$B$17, F430&lt;='club records'!$C$17))), "CR", " ")</f>
        <v xml:space="preserve"> </v>
      </c>
      <c r="N430" s="15" t="str">
        <f>IF(AND(B430=400, OR(AND(E430='club records'!$B$18, F430&lt;='club records'!$C$18), AND(E430='club records'!$B$19, F430&lt;='club records'!$C$19), AND(E430='club records'!$B$20, F430&lt;='club records'!$C$20), AND(E430='club records'!$B$21, F430&lt;='club records'!$C$21))), "CR", " ")</f>
        <v xml:space="preserve"> </v>
      </c>
      <c r="O430" s="15" t="str">
        <f>IF(AND(B430=800, OR(AND(E430='club records'!$B$22, F430&lt;='club records'!$C$22), AND(E430='club records'!$B$23, F430&lt;='club records'!$C$23), AND(E430='club records'!$B$24, F430&lt;='club records'!$C$24), AND(E430='club records'!$B$25, F430&lt;='club records'!$C$25), AND(E430='club records'!$B$26, F430&lt;='club records'!$C$26))), "CR", " ")</f>
        <v xml:space="preserve"> </v>
      </c>
      <c r="P430" s="15" t="str">
        <f>IF(AND(B430=1000, OR(AND(E430='club records'!$B$27, F430&lt;='club records'!$C$27), AND(E430='club records'!$B$28, F430&lt;='club records'!$C$28))), "CR", " ")</f>
        <v xml:space="preserve"> </v>
      </c>
      <c r="Q430" s="15" t="str">
        <f>IF(AND(B430=1500, OR(AND(E430='club records'!$B$29, F430&lt;='club records'!$C$29), AND(E430='club records'!$B$30, F430&lt;='club records'!$C$30), AND(E430='club records'!$B$31, F430&lt;='club records'!$C$31), AND(E430='club records'!$B$32, F430&lt;='club records'!$C$32), AND(E430='club records'!$B$33, F430&lt;='club records'!$C$33))), "CR", " ")</f>
        <v xml:space="preserve"> </v>
      </c>
      <c r="R430" s="15" t="str">
        <f>IF(AND(B430="1600 (Mile)",OR(AND(E430='club records'!$B$34,F430&lt;='club records'!$C$34),AND(E430='club records'!$B$35,F430&lt;='club records'!$C$35),AND(E430='club records'!$B$36,F430&lt;='club records'!$C$36),AND(E430='club records'!$B$37,F430&lt;='club records'!$C$37))),"CR"," ")</f>
        <v xml:space="preserve"> </v>
      </c>
      <c r="S430" s="15" t="str">
        <f>IF(AND(B430=3000, OR(AND(E430='club records'!$B$38, F430&lt;='club records'!$C$38), AND(E430='club records'!$B$39, F430&lt;='club records'!$C$39), AND(E430='club records'!$B$40, F430&lt;='club records'!$C$40), AND(E430='club records'!$B$41, F430&lt;='club records'!$C$41))), "CR", " ")</f>
        <v xml:space="preserve"> </v>
      </c>
      <c r="T430" s="15" t="str">
        <f>IF(AND(B430=5000, OR(AND(E430='club records'!$B$42, F430&lt;='club records'!$C$42), AND(E430='club records'!$B$43, F430&lt;='club records'!$C$43))), "CR", " ")</f>
        <v xml:space="preserve"> </v>
      </c>
      <c r="U430" s="14" t="str">
        <f>IF(AND(B430=10000, OR(AND(E430='club records'!$B$44, F430&lt;='club records'!$C$44), AND(E430='club records'!$B$45, F430&lt;='club records'!$C$45))), "CR", " ")</f>
        <v xml:space="preserve"> </v>
      </c>
      <c r="V430" s="14" t="str">
        <f>IF(AND(B430="high jump", OR(AND(E430='club records'!$F$1, F430&gt;='club records'!$G$1), AND(E430='club records'!$F$2, F430&gt;='club records'!$G$2), AND(E430='club records'!$F$3, F430&gt;='club records'!$G$3), AND(E430='club records'!$F$4, F430&gt;='club records'!$G$4), AND(E430='club records'!$F$5, F430&gt;='club records'!$G$5))), "CR", " ")</f>
        <v xml:space="preserve"> </v>
      </c>
      <c r="W430" s="14" t="str">
        <f>IF(AND(B430="long jump", OR(AND(E430='club records'!$F$6, F430&gt;='club records'!$G$6), AND(E430='club records'!$F$7, F430&gt;='club records'!$G$7), AND(E430='club records'!$F$8, F430&gt;='club records'!$G$8), AND(E430='club records'!$F$9, F430&gt;='club records'!$G$9), AND(E430='club records'!$F$10, F430&gt;='club records'!$G$10))), "CR", " ")</f>
        <v xml:space="preserve"> </v>
      </c>
      <c r="X430" s="14" t="str">
        <f>IF(AND(B430="triple jump", OR(AND(E430='club records'!$F$11, F430&gt;='club records'!$G$11), AND(E430='club records'!$F$12, F430&gt;='club records'!$G$12), AND(E430='club records'!$F$13, F430&gt;='club records'!$G$13), AND(E430='club records'!$F$14, F430&gt;='club records'!$G$14), AND(E430='club records'!$F$15, F430&gt;='club records'!$G$15))), "CR", " ")</f>
        <v xml:space="preserve"> </v>
      </c>
      <c r="Y430" s="14" t="str">
        <f>IF(AND(B430="pole vault", OR(AND(E430='club records'!$F$16, F430&gt;='club records'!$G$16), AND(E430='club records'!$F$17, F430&gt;='club records'!$G$17), AND(E430='club records'!$F$18, F430&gt;='club records'!$G$18), AND(E430='club records'!$F$19, F430&gt;='club records'!$G$19), AND(E430='club records'!$F$20, F430&gt;='club records'!$G$20))), "CR", " ")</f>
        <v xml:space="preserve"> </v>
      </c>
      <c r="Z430" s="14" t="str">
        <f>IF(AND(B430="discus 1", E430='club records'!$F$21, F430&gt;='club records'!$G$21), "CR", " ")</f>
        <v xml:space="preserve"> </v>
      </c>
      <c r="AA430" s="14" t="str">
        <f>IF(AND(B430="discus 1.25", E430='club records'!$F$22, F430&gt;='club records'!$G$22), "CR", " ")</f>
        <v xml:space="preserve"> </v>
      </c>
      <c r="AB430" s="14" t="str">
        <f>IF(AND(B430="discus 1.5", E430='club records'!$F$23, F430&gt;='club records'!$G$23), "CR", " ")</f>
        <v xml:space="preserve"> </v>
      </c>
      <c r="AC430" s="14" t="str">
        <f>IF(AND(B430="discus 1.75", E430='club records'!$F$24, F430&gt;='club records'!$G$24), "CR", " ")</f>
        <v xml:space="preserve"> </v>
      </c>
      <c r="AD430" s="14" t="str">
        <f>IF(AND(B430="discus 2", E430='club records'!$F$25, F430&gt;='club records'!$G$25), "CR", " ")</f>
        <v xml:space="preserve"> </v>
      </c>
      <c r="AE430" s="14" t="str">
        <f>IF(AND(B430="hammer 4", E430='club records'!$F$27, F430&gt;='club records'!$G$27), "CR", " ")</f>
        <v xml:space="preserve"> </v>
      </c>
      <c r="AF430" s="14" t="str">
        <f>IF(AND(B430="hammer 5", E430='club records'!$F$28, F430&gt;='club records'!$G$28), "CR", " ")</f>
        <v xml:space="preserve"> </v>
      </c>
      <c r="AG430" s="14" t="str">
        <f>IF(AND(B430="hammer 6", E430='club records'!$F$29, F430&gt;='club records'!$G$29), "CR", " ")</f>
        <v xml:space="preserve"> </v>
      </c>
      <c r="AH430" s="14" t="str">
        <f>IF(AND(B430="hammer 7.26", E430='club records'!$F$30, F430&gt;='club records'!$G$30), "CR", " ")</f>
        <v xml:space="preserve"> </v>
      </c>
      <c r="AI430" s="14" t="str">
        <f>IF(AND(B430="javelin 400", E430='club records'!$F$31, F430&gt;='club records'!$G$31), "CR", " ")</f>
        <v xml:space="preserve"> </v>
      </c>
      <c r="AJ430" s="14" t="str">
        <f>IF(AND(B430="javelin 600", E430='club records'!$F$32, F430&gt;='club records'!$G$32), "CR", " ")</f>
        <v xml:space="preserve"> </v>
      </c>
      <c r="AK430" s="14" t="str">
        <f>IF(AND(B430="javelin 700", E430='club records'!$F$33, F430&gt;='club records'!$G$33), "CR", " ")</f>
        <v xml:space="preserve"> </v>
      </c>
      <c r="AL430" s="14" t="str">
        <f>IF(AND(B430="javelin 800", OR(AND(E430='club records'!$F$34, F430&gt;='club records'!$G$34), AND(E430='club records'!$F$35, F430&gt;='club records'!$G$35))), "CR", " ")</f>
        <v xml:space="preserve"> </v>
      </c>
      <c r="AM430" s="14" t="str">
        <f>IF(AND(B430="shot 3", E430='club records'!$F$36, F430&gt;='club records'!$G$36), "CR", " ")</f>
        <v xml:space="preserve"> </v>
      </c>
      <c r="AN430" s="14" t="str">
        <f>IF(AND(B430="shot 4", E430='club records'!$F$37, F430&gt;='club records'!$G$37), "CR", " ")</f>
        <v xml:space="preserve"> </v>
      </c>
      <c r="AO430" s="14" t="str">
        <f>IF(AND(B430="shot 5", E430='club records'!$F$38, F430&gt;='club records'!$G$38), "CR", " ")</f>
        <v xml:space="preserve"> </v>
      </c>
      <c r="AP430" s="14" t="str">
        <f>IF(AND(B430="shot 6", E430='club records'!$F$39, F430&gt;='club records'!$G$39), "CR", " ")</f>
        <v xml:space="preserve"> </v>
      </c>
      <c r="AQ430" s="14" t="str">
        <f>IF(AND(B430="shot 7.26", E430='club records'!$F$40, F430&gt;='club records'!$G$40), "CR", " ")</f>
        <v xml:space="preserve"> </v>
      </c>
      <c r="AR430" s="14" t="str">
        <f>IF(AND(B430="60H",OR(AND(E430='club records'!$J$1,F430&lt;='club records'!$K$1),AND(E430='club records'!$J$2,F430&lt;='club records'!$K$2),AND(E430='club records'!$J$3,F430&lt;='club records'!$K$3),AND(E430='club records'!$J$4,F430&lt;='club records'!$K$4),AND(E430='club records'!$J$5,F430&lt;='club records'!$K$5))),"CR"," ")</f>
        <v xml:space="preserve"> </v>
      </c>
      <c r="AS430" s="14" t="str">
        <f>IF(AND(B430="75H", AND(E430='club records'!$J$6, F430&lt;='club records'!$K$6)), "CR", " ")</f>
        <v xml:space="preserve"> </v>
      </c>
      <c r="AT430" s="14" t="str">
        <f>IF(AND(B430="80H", AND(E430='club records'!$J$7, F430&lt;='club records'!$K$7)), "CR", " ")</f>
        <v xml:space="preserve"> </v>
      </c>
      <c r="AU430" s="14" t="str">
        <f>IF(AND(B430="100H", AND(E430='club records'!$J$8, F430&lt;='club records'!$K$8)), "CR", " ")</f>
        <v xml:space="preserve"> </v>
      </c>
      <c r="AV430" s="14" t="str">
        <f>IF(AND(B430="110H", OR(AND(E430='club records'!$J$9, F430&lt;='club records'!$K$9), AND(E430='club records'!$J$10, F430&lt;='club records'!$K$10))), "CR", " ")</f>
        <v xml:space="preserve"> </v>
      </c>
      <c r="AW430" s="14" t="str">
        <f>IF(AND(B430="400H", OR(AND(E430='club records'!$J$11, F430&lt;='club records'!$K$11), AND(E430='club records'!$J$12, F430&lt;='club records'!$K$12), AND(E430='club records'!$J$13, F430&lt;='club records'!$K$13), AND(E430='club records'!$J$14, F430&lt;='club records'!$K$14))), "CR", " ")</f>
        <v xml:space="preserve"> </v>
      </c>
      <c r="AX430" s="14" t="str">
        <f>IF(AND(B430="1500SC", AND(E430='club records'!$J$15, F430&lt;='club records'!$K$15)), "CR", " ")</f>
        <v xml:space="preserve"> </v>
      </c>
      <c r="AY430" s="14" t="str">
        <f>IF(AND(B430="2000SC", OR(AND(E430='club records'!$J$17, F430&lt;='club records'!$K$17), AND(E430='club records'!$J$18, F430&lt;='club records'!$K$18))), "CR", " ")</f>
        <v xml:space="preserve"> </v>
      </c>
      <c r="AZ430" s="14" t="str">
        <f>IF(AND(B430="3000SC", OR(AND(E430='club records'!$J$20, F430&lt;='club records'!$K$20), AND(E430='club records'!$J$21, F430&lt;='club records'!$K$21))), "CR", " ")</f>
        <v xml:space="preserve"> </v>
      </c>
      <c r="BA430" s="15" t="str">
        <f>IF(AND(B430="4x100", OR(AND(E430='club records'!$N$1, F430&lt;='club records'!$O$1), AND(E430='club records'!$N$2, F430&lt;='club records'!$O$2), AND(E430='club records'!$N$3, F430&lt;='club records'!$O$3), AND(E430='club records'!$N$4, F430&lt;='club records'!$O$4), AND(E430='club records'!$N$5, F430&lt;='club records'!$O$5))), "CR", " ")</f>
        <v xml:space="preserve"> </v>
      </c>
      <c r="BB430" s="15" t="str">
        <f>IF(AND(B430="4x200", OR(AND(E430='club records'!$N$6, F430&lt;='club records'!$O$6), AND(E430='club records'!$N$7, F430&lt;='club records'!$O$7), AND(E430='club records'!$N$8, F430&lt;='club records'!$O$8), AND(E430='club records'!$N$9, F430&lt;='club records'!$O$9), AND(E430='club records'!$N$10, F430&lt;='club records'!$O$10))), "CR", " ")</f>
        <v xml:space="preserve"> </v>
      </c>
      <c r="BC430" s="15" t="str">
        <f>IF(AND(B430="4x300", AND(E430='club records'!$N$11, F430&lt;='club records'!$O$11)), "CR", " ")</f>
        <v xml:space="preserve"> </v>
      </c>
      <c r="BD430" s="15" t="str">
        <f>IF(AND(B430="4x400", OR(AND(E430='club records'!$N$12, F430&lt;='club records'!$O$12), AND(E430='club records'!$N$13, F430&lt;='club records'!$O$13), AND(E430='club records'!$N$14, F430&lt;='club records'!$O$14), AND(E430='club records'!$N$15, F430&lt;='club records'!$O$15))), "CR", " ")</f>
        <v xml:space="preserve"> </v>
      </c>
      <c r="BE430" s="15" t="str">
        <f>IF(AND(B430="3x800", OR(AND(E430='club records'!$N$16, F430&lt;='club records'!$O$16), AND(E430='club records'!$N$17, F430&lt;='club records'!$O$17), AND(E430='club records'!$N$18, F430&lt;='club records'!$O$18))), "CR", " ")</f>
        <v xml:space="preserve"> </v>
      </c>
      <c r="BF430" s="15" t="str">
        <f>IF(AND(B430="pentathlon", OR(AND(E430='club records'!$N$21, F430&gt;='club records'!$O$21), AND(E430='club records'!$N$22, F430&gt;='club records'!$O$22),AND(E430='club records'!$N$23, F430&gt;='club records'!$O$23),AND(E430='club records'!$N$24, F430&gt;='club records'!$O$24))), "CR", " ")</f>
        <v xml:space="preserve"> </v>
      </c>
      <c r="BG430" s="15" t="str">
        <f>IF(AND(B430="heptathlon", OR(AND(E430='club records'!$N$26, F430&gt;='club records'!$O$26), AND(E430='club records'!$N$27, F430&gt;='club records'!$O$27))), "CR", " ")</f>
        <v xml:space="preserve"> </v>
      </c>
      <c r="BH430" s="15" t="str">
        <f>IF(AND(B430="decathlon", OR(AND(E430='club records'!$N$29, F430&gt;='club records'!$O$29), AND(E430='club records'!$N$30, F430&gt;='club records'!$O$30),AND(E430='club records'!$N$31, F430&gt;='club records'!$O$31))), "CR", " ")</f>
        <v xml:space="preserve"> </v>
      </c>
    </row>
    <row r="431" spans="1:60" ht="14.5" x14ac:dyDescent="0.35">
      <c r="A431" s="1" t="s">
        <v>519</v>
      </c>
      <c r="B431" s="2">
        <v>1500</v>
      </c>
      <c r="C431" s="1" t="s">
        <v>114</v>
      </c>
      <c r="D431" s="1" t="s">
        <v>115</v>
      </c>
      <c r="E431" s="19" t="s">
        <v>10</v>
      </c>
      <c r="F431" s="20" t="s">
        <v>326</v>
      </c>
      <c r="G431" s="27">
        <v>43589</v>
      </c>
      <c r="H431" s="1" t="s">
        <v>313</v>
      </c>
      <c r="I431" s="1" t="s">
        <v>321</v>
      </c>
      <c r="J431" s="15" t="str">
        <f t="shared" si="39"/>
        <v/>
      </c>
      <c r="K431" s="15" t="str">
        <f>IF(AND(B431=100, OR(AND(E431='club records'!$B$6, F431&lt;='club records'!$C$6), AND(E431='club records'!$B$7, F431&lt;='club records'!$C$7), AND(E431='club records'!$B$8, F431&lt;='club records'!$C$8), AND(E431='club records'!$B$9, F431&lt;='club records'!$C$9), AND(E431='club records'!$B$10, F431&lt;='club records'!$C$10))), "CR", " ")</f>
        <v xml:space="preserve"> </v>
      </c>
      <c r="L431" s="15" t="str">
        <f>IF(AND(B431=200, OR(AND(E431='club records'!$B$11, F431&lt;='club records'!$C$11), AND(E431='club records'!$B$12, F431&lt;='club records'!$C$12), AND(E431='club records'!$B$13, F431&lt;='club records'!$C$13), AND(E431='club records'!$B$14, F431&lt;='club records'!$C$14), AND(E431='club records'!$B$15, F431&lt;='club records'!$C$15))), "CR", " ")</f>
        <v xml:space="preserve"> </v>
      </c>
      <c r="M431" s="15" t="str">
        <f>IF(AND(B431=300, OR(AND(E431='club records'!$B$16, F431&lt;='club records'!$C$16), AND(E431='club records'!$B$17, F431&lt;='club records'!$C$17))), "CR", " ")</f>
        <v xml:space="preserve"> </v>
      </c>
      <c r="N431" s="15" t="str">
        <f>IF(AND(B431=400, OR(AND(E431='club records'!$B$18, F431&lt;='club records'!$C$18), AND(E431='club records'!$B$19, F431&lt;='club records'!$C$19), AND(E431='club records'!$B$20, F431&lt;='club records'!$C$20), AND(E431='club records'!$B$21, F431&lt;='club records'!$C$21))), "CR", " ")</f>
        <v xml:space="preserve"> </v>
      </c>
      <c r="O431" s="15" t="str">
        <f>IF(AND(B431=800, OR(AND(E431='club records'!$B$22, F431&lt;='club records'!$C$22), AND(E431='club records'!$B$23, F431&lt;='club records'!$C$23), AND(E431='club records'!$B$24, F431&lt;='club records'!$C$24), AND(E431='club records'!$B$25, F431&lt;='club records'!$C$25), AND(E431='club records'!$B$26, F431&lt;='club records'!$C$26))), "CR", " ")</f>
        <v xml:space="preserve"> </v>
      </c>
      <c r="P431" s="15" t="str">
        <f>IF(AND(B431=1000, OR(AND(E431='club records'!$B$27, F431&lt;='club records'!$C$27), AND(E431='club records'!$B$28, F431&lt;='club records'!$C$28))), "CR", " ")</f>
        <v xml:space="preserve"> </v>
      </c>
      <c r="Q431" s="15" t="str">
        <f>IF(AND(B431=1500, OR(AND(E431='club records'!$B$29, F431&lt;='club records'!$C$29), AND(E431='club records'!$B$30, F431&lt;='club records'!$C$30), AND(E431='club records'!$B$31, F431&lt;='club records'!$C$31), AND(E431='club records'!$B$32, F431&lt;='club records'!$C$32), AND(E431='club records'!$B$33, F431&lt;='club records'!$C$33))), "CR", " ")</f>
        <v xml:space="preserve"> </v>
      </c>
      <c r="R431" s="15" t="str">
        <f>IF(AND(B431="1600 (Mile)",OR(AND(E431='club records'!$B$34,F431&lt;='club records'!$C$34),AND(E431='club records'!$B$35,F431&lt;='club records'!$C$35),AND(E431='club records'!$B$36,F431&lt;='club records'!$C$36),AND(E431='club records'!$B$37,F431&lt;='club records'!$C$37))),"CR"," ")</f>
        <v xml:space="preserve"> </v>
      </c>
      <c r="S431" s="15" t="str">
        <f>IF(AND(B431=3000, OR(AND(E431='club records'!$B$38, F431&lt;='club records'!$C$38), AND(E431='club records'!$B$39, F431&lt;='club records'!$C$39), AND(E431='club records'!$B$40, F431&lt;='club records'!$C$40), AND(E431='club records'!$B$41, F431&lt;='club records'!$C$41))), "CR", " ")</f>
        <v xml:space="preserve"> </v>
      </c>
      <c r="T431" s="15" t="str">
        <f>IF(AND(B431=5000, OR(AND(E431='club records'!$B$42, F431&lt;='club records'!$C$42), AND(E431='club records'!$B$43, F431&lt;='club records'!$C$43))), "CR", " ")</f>
        <v xml:space="preserve"> </v>
      </c>
      <c r="U431" s="14" t="str">
        <f>IF(AND(B431=10000, OR(AND(E431='club records'!$B$44, F431&lt;='club records'!$C$44), AND(E431='club records'!$B$45, F431&lt;='club records'!$C$45))), "CR", " ")</f>
        <v xml:space="preserve"> </v>
      </c>
      <c r="V431" s="14" t="str">
        <f>IF(AND(B431="high jump", OR(AND(E431='club records'!$F$1, F431&gt;='club records'!$G$1), AND(E431='club records'!$F$2, F431&gt;='club records'!$G$2), AND(E431='club records'!$F$3, F431&gt;='club records'!$G$3), AND(E431='club records'!$F$4, F431&gt;='club records'!$G$4), AND(E431='club records'!$F$5, F431&gt;='club records'!$G$5))), "CR", " ")</f>
        <v xml:space="preserve"> </v>
      </c>
      <c r="W431" s="14" t="str">
        <f>IF(AND(B431="long jump", OR(AND(E431='club records'!$F$6, F431&gt;='club records'!$G$6), AND(E431='club records'!$F$7, F431&gt;='club records'!$G$7), AND(E431='club records'!$F$8, F431&gt;='club records'!$G$8), AND(E431='club records'!$F$9, F431&gt;='club records'!$G$9), AND(E431='club records'!$F$10, F431&gt;='club records'!$G$10))), "CR", " ")</f>
        <v xml:space="preserve"> </v>
      </c>
      <c r="X431" s="14" t="str">
        <f>IF(AND(B431="triple jump", OR(AND(E431='club records'!$F$11, F431&gt;='club records'!$G$11), AND(E431='club records'!$F$12, F431&gt;='club records'!$G$12), AND(E431='club records'!$F$13, F431&gt;='club records'!$G$13), AND(E431='club records'!$F$14, F431&gt;='club records'!$G$14), AND(E431='club records'!$F$15, F431&gt;='club records'!$G$15))), "CR", " ")</f>
        <v xml:space="preserve"> </v>
      </c>
      <c r="Y431" s="14" t="str">
        <f>IF(AND(B431="pole vault", OR(AND(E431='club records'!$F$16, F431&gt;='club records'!$G$16), AND(E431='club records'!$F$17, F431&gt;='club records'!$G$17), AND(E431='club records'!$F$18, F431&gt;='club records'!$G$18), AND(E431='club records'!$F$19, F431&gt;='club records'!$G$19), AND(E431='club records'!$F$20, F431&gt;='club records'!$G$20))), "CR", " ")</f>
        <v xml:space="preserve"> </v>
      </c>
      <c r="Z431" s="14" t="str">
        <f>IF(AND(B431="discus 1", E431='club records'!$F$21, F431&gt;='club records'!$G$21), "CR", " ")</f>
        <v xml:space="preserve"> </v>
      </c>
      <c r="AA431" s="14" t="str">
        <f>IF(AND(B431="discus 1.25", E431='club records'!$F$22, F431&gt;='club records'!$G$22), "CR", " ")</f>
        <v xml:space="preserve"> </v>
      </c>
      <c r="AB431" s="14" t="str">
        <f>IF(AND(B431="discus 1.5", E431='club records'!$F$23, F431&gt;='club records'!$G$23), "CR", " ")</f>
        <v xml:space="preserve"> </v>
      </c>
      <c r="AC431" s="14" t="str">
        <f>IF(AND(B431="discus 1.75", E431='club records'!$F$24, F431&gt;='club records'!$G$24), "CR", " ")</f>
        <v xml:space="preserve"> </v>
      </c>
      <c r="AD431" s="14" t="str">
        <f>IF(AND(B431="discus 2", E431='club records'!$F$25, F431&gt;='club records'!$G$25), "CR", " ")</f>
        <v xml:space="preserve"> </v>
      </c>
      <c r="AE431" s="14" t="str">
        <f>IF(AND(B431="hammer 4", E431='club records'!$F$27, F431&gt;='club records'!$G$27), "CR", " ")</f>
        <v xml:space="preserve"> </v>
      </c>
      <c r="AF431" s="14" t="str">
        <f>IF(AND(B431="hammer 5", E431='club records'!$F$28, F431&gt;='club records'!$G$28), "CR", " ")</f>
        <v xml:space="preserve"> </v>
      </c>
      <c r="AG431" s="14" t="str">
        <f>IF(AND(B431="hammer 6", E431='club records'!$F$29, F431&gt;='club records'!$G$29), "CR", " ")</f>
        <v xml:space="preserve"> </v>
      </c>
      <c r="AH431" s="14" t="str">
        <f>IF(AND(B431="hammer 7.26", E431='club records'!$F$30, F431&gt;='club records'!$G$30), "CR", " ")</f>
        <v xml:space="preserve"> </v>
      </c>
      <c r="AI431" s="14" t="str">
        <f>IF(AND(B431="javelin 400", E431='club records'!$F$31, F431&gt;='club records'!$G$31), "CR", " ")</f>
        <v xml:space="preserve"> </v>
      </c>
      <c r="AJ431" s="14" t="str">
        <f>IF(AND(B431="javelin 600", E431='club records'!$F$32, F431&gt;='club records'!$G$32), "CR", " ")</f>
        <v xml:space="preserve"> </v>
      </c>
      <c r="AK431" s="14" t="str">
        <f>IF(AND(B431="javelin 700", E431='club records'!$F$33, F431&gt;='club records'!$G$33), "CR", " ")</f>
        <v xml:space="preserve"> </v>
      </c>
      <c r="AL431" s="14" t="str">
        <f>IF(AND(B431="javelin 800", OR(AND(E431='club records'!$F$34, F431&gt;='club records'!$G$34), AND(E431='club records'!$F$35, F431&gt;='club records'!$G$35))), "CR", " ")</f>
        <v xml:space="preserve"> </v>
      </c>
      <c r="AM431" s="14" t="str">
        <f>IF(AND(B431="shot 3", E431='club records'!$F$36, F431&gt;='club records'!$G$36), "CR", " ")</f>
        <v xml:space="preserve"> </v>
      </c>
      <c r="AN431" s="14" t="str">
        <f>IF(AND(B431="shot 4", E431='club records'!$F$37, F431&gt;='club records'!$G$37), "CR", " ")</f>
        <v xml:space="preserve"> </v>
      </c>
      <c r="AO431" s="14" t="str">
        <f>IF(AND(B431="shot 5", E431='club records'!$F$38, F431&gt;='club records'!$G$38), "CR", " ")</f>
        <v xml:space="preserve"> </v>
      </c>
      <c r="AP431" s="14" t="str">
        <f>IF(AND(B431="shot 6", E431='club records'!$F$39, F431&gt;='club records'!$G$39), "CR", " ")</f>
        <v xml:space="preserve"> </v>
      </c>
      <c r="AQ431" s="14" t="str">
        <f>IF(AND(B431="shot 7.26", E431='club records'!$F$40, F431&gt;='club records'!$G$40), "CR", " ")</f>
        <v xml:space="preserve"> </v>
      </c>
      <c r="AR431" s="14" t="str">
        <f>IF(AND(B431="60H",OR(AND(E431='club records'!$J$1,F431&lt;='club records'!$K$1),AND(E431='club records'!$J$2,F431&lt;='club records'!$K$2),AND(E431='club records'!$J$3,F431&lt;='club records'!$K$3),AND(E431='club records'!$J$4,F431&lt;='club records'!$K$4),AND(E431='club records'!$J$5,F431&lt;='club records'!$K$5))),"CR"," ")</f>
        <v xml:space="preserve"> </v>
      </c>
      <c r="AS431" s="14" t="str">
        <f>IF(AND(B431="75H", AND(E431='club records'!$J$6, F431&lt;='club records'!$K$6)), "CR", " ")</f>
        <v xml:space="preserve"> </v>
      </c>
      <c r="AT431" s="14" t="str">
        <f>IF(AND(B431="80H", AND(E431='club records'!$J$7, F431&lt;='club records'!$K$7)), "CR", " ")</f>
        <v xml:space="preserve"> </v>
      </c>
      <c r="AU431" s="14" t="str">
        <f>IF(AND(B431="100H", AND(E431='club records'!$J$8, F431&lt;='club records'!$K$8)), "CR", " ")</f>
        <v xml:space="preserve"> </v>
      </c>
      <c r="AV431" s="14" t="str">
        <f>IF(AND(B431="110H", OR(AND(E431='club records'!$J$9, F431&lt;='club records'!$K$9), AND(E431='club records'!$J$10, F431&lt;='club records'!$K$10))), "CR", " ")</f>
        <v xml:space="preserve"> </v>
      </c>
      <c r="AW431" s="14" t="str">
        <f>IF(AND(B431="400H", OR(AND(E431='club records'!$J$11, F431&lt;='club records'!$K$11), AND(E431='club records'!$J$12, F431&lt;='club records'!$K$12), AND(E431='club records'!$J$13, F431&lt;='club records'!$K$13), AND(E431='club records'!$J$14, F431&lt;='club records'!$K$14))), "CR", " ")</f>
        <v xml:space="preserve"> </v>
      </c>
      <c r="AX431" s="14" t="str">
        <f>IF(AND(B431="1500SC", AND(E431='club records'!$J$15, F431&lt;='club records'!$K$15)), "CR", " ")</f>
        <v xml:space="preserve"> </v>
      </c>
      <c r="AY431" s="14" t="str">
        <f>IF(AND(B431="2000SC", OR(AND(E431='club records'!$J$17, F431&lt;='club records'!$K$17), AND(E431='club records'!$J$18, F431&lt;='club records'!$K$18))), "CR", " ")</f>
        <v xml:space="preserve"> </v>
      </c>
      <c r="AZ431" s="14" t="str">
        <f>IF(AND(B431="3000SC", OR(AND(E431='club records'!$J$20, F431&lt;='club records'!$K$20), AND(E431='club records'!$J$21, F431&lt;='club records'!$K$21))), "CR", " ")</f>
        <v xml:space="preserve"> </v>
      </c>
      <c r="BA431" s="15" t="str">
        <f>IF(AND(B431="4x100", OR(AND(E431='club records'!$N$1, F431&lt;='club records'!$O$1), AND(E431='club records'!$N$2, F431&lt;='club records'!$O$2), AND(E431='club records'!$N$3, F431&lt;='club records'!$O$3), AND(E431='club records'!$N$4, F431&lt;='club records'!$O$4), AND(E431='club records'!$N$5, F431&lt;='club records'!$O$5))), "CR", " ")</f>
        <v xml:space="preserve"> </v>
      </c>
      <c r="BB431" s="15" t="str">
        <f>IF(AND(B431="4x200", OR(AND(E431='club records'!$N$6, F431&lt;='club records'!$O$6), AND(E431='club records'!$N$7, F431&lt;='club records'!$O$7), AND(E431='club records'!$N$8, F431&lt;='club records'!$O$8), AND(E431='club records'!$N$9, F431&lt;='club records'!$O$9), AND(E431='club records'!$N$10, F431&lt;='club records'!$O$10))), "CR", " ")</f>
        <v xml:space="preserve"> </v>
      </c>
      <c r="BC431" s="15" t="str">
        <f>IF(AND(B431="4x300", AND(E431='club records'!$N$11, F431&lt;='club records'!$O$11)), "CR", " ")</f>
        <v xml:space="preserve"> </v>
      </c>
      <c r="BD431" s="15" t="str">
        <f>IF(AND(B431="4x400", OR(AND(E431='club records'!$N$12, F431&lt;='club records'!$O$12), AND(E431='club records'!$N$13, F431&lt;='club records'!$O$13), AND(E431='club records'!$N$14, F431&lt;='club records'!$O$14), AND(E431='club records'!$N$15, F431&lt;='club records'!$O$15))), "CR", " ")</f>
        <v xml:space="preserve"> </v>
      </c>
      <c r="BE431" s="15" t="str">
        <f>IF(AND(B431="3x800", OR(AND(E431='club records'!$N$16, F431&lt;='club records'!$O$16), AND(E431='club records'!$N$17, F431&lt;='club records'!$O$17), AND(E431='club records'!$N$18, F431&lt;='club records'!$O$18))), "CR", " ")</f>
        <v xml:space="preserve"> </v>
      </c>
      <c r="BF431" s="15" t="str">
        <f>IF(AND(B431="pentathlon", OR(AND(E431='club records'!$N$21, F431&gt;='club records'!$O$21), AND(E431='club records'!$N$22, F431&gt;='club records'!$O$22),AND(E431='club records'!$N$23, F431&gt;='club records'!$O$23),AND(E431='club records'!$N$24, F431&gt;='club records'!$O$24))), "CR", " ")</f>
        <v xml:space="preserve"> </v>
      </c>
      <c r="BG431" s="15" t="str">
        <f>IF(AND(B431="heptathlon", OR(AND(E431='club records'!$N$26, F431&gt;='club records'!$O$26), AND(E431='club records'!$N$27, F431&gt;='club records'!$O$27))), "CR", " ")</f>
        <v xml:space="preserve"> </v>
      </c>
      <c r="BH431" s="15" t="str">
        <f>IF(AND(B431="decathlon", OR(AND(E431='club records'!$N$29, F431&gt;='club records'!$O$29), AND(E431='club records'!$N$30, F431&gt;='club records'!$O$30),AND(E431='club records'!$N$31, F431&gt;='club records'!$O$31))), "CR", " ")</f>
        <v xml:space="preserve"> </v>
      </c>
    </row>
    <row r="432" spans="1:60" ht="14.5" x14ac:dyDescent="0.35">
      <c r="A432" s="1" t="s">
        <v>519</v>
      </c>
      <c r="B432" s="2">
        <v>1500</v>
      </c>
      <c r="C432" s="1" t="s">
        <v>139</v>
      </c>
      <c r="D432" s="1" t="s">
        <v>140</v>
      </c>
      <c r="E432" s="19" t="s">
        <v>10</v>
      </c>
      <c r="F432" s="20" t="s">
        <v>430</v>
      </c>
      <c r="G432" s="27">
        <v>43632</v>
      </c>
      <c r="H432" s="1" t="s">
        <v>313</v>
      </c>
      <c r="I432" s="1" t="s">
        <v>426</v>
      </c>
      <c r="J432" s="15" t="str">
        <f t="shared" si="39"/>
        <v/>
      </c>
      <c r="K432" s="15" t="str">
        <f>IF(AND(B432=100, OR(AND(E432='club records'!$B$6, F432&lt;='club records'!$C$6), AND(E432='club records'!$B$7, F432&lt;='club records'!$C$7), AND(E432='club records'!$B$8, F432&lt;='club records'!$C$8), AND(E432='club records'!$B$9, F432&lt;='club records'!$C$9), AND(E432='club records'!$B$10, F432&lt;='club records'!$C$10))), "CR", " ")</f>
        <v xml:space="preserve"> </v>
      </c>
      <c r="L432" s="15" t="str">
        <f>IF(AND(B432=200, OR(AND(E432='club records'!$B$11, F432&lt;='club records'!$C$11), AND(E432='club records'!$B$12, F432&lt;='club records'!$C$12), AND(E432='club records'!$B$13, F432&lt;='club records'!$C$13), AND(E432='club records'!$B$14, F432&lt;='club records'!$C$14), AND(E432='club records'!$B$15, F432&lt;='club records'!$C$15))), "CR", " ")</f>
        <v xml:space="preserve"> </v>
      </c>
      <c r="M432" s="15" t="str">
        <f>IF(AND(B432=300, OR(AND(E432='club records'!$B$16, F432&lt;='club records'!$C$16), AND(E432='club records'!$B$17, F432&lt;='club records'!$C$17))), "CR", " ")</f>
        <v xml:space="preserve"> </v>
      </c>
      <c r="N432" s="15" t="str">
        <f>IF(AND(B432=400, OR(AND(E432='club records'!$B$18, F432&lt;='club records'!$C$18), AND(E432='club records'!$B$19, F432&lt;='club records'!$C$19), AND(E432='club records'!$B$20, F432&lt;='club records'!$C$20), AND(E432='club records'!$B$21, F432&lt;='club records'!$C$21))), "CR", " ")</f>
        <v xml:space="preserve"> </v>
      </c>
      <c r="O432" s="15" t="str">
        <f>IF(AND(B432=800, OR(AND(E432='club records'!$B$22, F432&lt;='club records'!$C$22), AND(E432='club records'!$B$23, F432&lt;='club records'!$C$23), AND(E432='club records'!$B$24, F432&lt;='club records'!$C$24), AND(E432='club records'!$B$25, F432&lt;='club records'!$C$25), AND(E432='club records'!$B$26, F432&lt;='club records'!$C$26))), "CR", " ")</f>
        <v xml:space="preserve"> </v>
      </c>
      <c r="P432" s="15" t="str">
        <f>IF(AND(B432=1000, OR(AND(E432='club records'!$B$27, F432&lt;='club records'!$C$27), AND(E432='club records'!$B$28, F432&lt;='club records'!$C$28))), "CR", " ")</f>
        <v xml:space="preserve"> </v>
      </c>
      <c r="Q432" s="15" t="str">
        <f>IF(AND(B432=1500, OR(AND(E432='club records'!$B$29, F432&lt;='club records'!$C$29), AND(E432='club records'!$B$30, F432&lt;='club records'!$C$30), AND(E432='club records'!$B$31, F432&lt;='club records'!$C$31), AND(E432='club records'!$B$32, F432&lt;='club records'!$C$32), AND(E432='club records'!$B$33, F432&lt;='club records'!$C$33))), "CR", " ")</f>
        <v xml:space="preserve"> </v>
      </c>
      <c r="R432" s="15" t="str">
        <f>IF(AND(B432="1600 (Mile)",OR(AND(E432='club records'!$B$34,F432&lt;='club records'!$C$34),AND(E432='club records'!$B$35,F432&lt;='club records'!$C$35),AND(E432='club records'!$B$36,F432&lt;='club records'!$C$36),AND(E432='club records'!$B$37,F432&lt;='club records'!$C$37))),"CR"," ")</f>
        <v xml:space="preserve"> </v>
      </c>
      <c r="S432" s="15" t="str">
        <f>IF(AND(B432=3000, OR(AND(E432='club records'!$B$38, F432&lt;='club records'!$C$38), AND(E432='club records'!$B$39, F432&lt;='club records'!$C$39), AND(E432='club records'!$B$40, F432&lt;='club records'!$C$40), AND(E432='club records'!$B$41, F432&lt;='club records'!$C$41))), "CR", " ")</f>
        <v xml:space="preserve"> </v>
      </c>
      <c r="T432" s="15" t="str">
        <f>IF(AND(B432=5000, OR(AND(E432='club records'!$B$42, F432&lt;='club records'!$C$42), AND(E432='club records'!$B$43, F432&lt;='club records'!$C$43))), "CR", " ")</f>
        <v xml:space="preserve"> </v>
      </c>
      <c r="U432" s="14" t="str">
        <f>IF(AND(B432=10000, OR(AND(E432='club records'!$B$44, F432&lt;='club records'!$C$44), AND(E432='club records'!$B$45, F432&lt;='club records'!$C$45))), "CR", " ")</f>
        <v xml:space="preserve"> </v>
      </c>
      <c r="V432" s="14" t="str">
        <f>IF(AND(B432="high jump", OR(AND(E432='club records'!$F$1, F432&gt;='club records'!$G$1), AND(E432='club records'!$F$2, F432&gt;='club records'!$G$2), AND(E432='club records'!$F$3, F432&gt;='club records'!$G$3), AND(E432='club records'!$F$4, F432&gt;='club records'!$G$4), AND(E432='club records'!$F$5, F432&gt;='club records'!$G$5))), "CR", " ")</f>
        <v xml:space="preserve"> </v>
      </c>
      <c r="W432" s="14" t="str">
        <f>IF(AND(B432="long jump", OR(AND(E432='club records'!$F$6, F432&gt;='club records'!$G$6), AND(E432='club records'!$F$7, F432&gt;='club records'!$G$7), AND(E432='club records'!$F$8, F432&gt;='club records'!$G$8), AND(E432='club records'!$F$9, F432&gt;='club records'!$G$9), AND(E432='club records'!$F$10, F432&gt;='club records'!$G$10))), "CR", " ")</f>
        <v xml:space="preserve"> </v>
      </c>
      <c r="X432" s="14" t="str">
        <f>IF(AND(B432="triple jump", OR(AND(E432='club records'!$F$11, F432&gt;='club records'!$G$11), AND(E432='club records'!$F$12, F432&gt;='club records'!$G$12), AND(E432='club records'!$F$13, F432&gt;='club records'!$G$13), AND(E432='club records'!$F$14, F432&gt;='club records'!$G$14), AND(E432='club records'!$F$15, F432&gt;='club records'!$G$15))), "CR", " ")</f>
        <v xml:space="preserve"> </v>
      </c>
      <c r="Y432" s="14" t="str">
        <f>IF(AND(B432="pole vault", OR(AND(E432='club records'!$F$16, F432&gt;='club records'!$G$16), AND(E432='club records'!$F$17, F432&gt;='club records'!$G$17), AND(E432='club records'!$F$18, F432&gt;='club records'!$G$18), AND(E432='club records'!$F$19, F432&gt;='club records'!$G$19), AND(E432='club records'!$F$20, F432&gt;='club records'!$G$20))), "CR", " ")</f>
        <v xml:space="preserve"> </v>
      </c>
      <c r="Z432" s="14" t="str">
        <f>IF(AND(B432="discus 1", E432='club records'!$F$21, F432&gt;='club records'!$G$21), "CR", " ")</f>
        <v xml:space="preserve"> </v>
      </c>
      <c r="AA432" s="14" t="str">
        <f>IF(AND(B432="discus 1.25", E432='club records'!$F$22, F432&gt;='club records'!$G$22), "CR", " ")</f>
        <v xml:space="preserve"> </v>
      </c>
      <c r="AB432" s="14" t="str">
        <f>IF(AND(B432="discus 1.5", E432='club records'!$F$23, F432&gt;='club records'!$G$23), "CR", " ")</f>
        <v xml:space="preserve"> </v>
      </c>
      <c r="AC432" s="14" t="str">
        <f>IF(AND(B432="discus 1.75", E432='club records'!$F$24, F432&gt;='club records'!$G$24), "CR", " ")</f>
        <v xml:space="preserve"> </v>
      </c>
      <c r="AD432" s="14" t="str">
        <f>IF(AND(B432="discus 2", E432='club records'!$F$25, F432&gt;='club records'!$G$25), "CR", " ")</f>
        <v xml:space="preserve"> </v>
      </c>
      <c r="AE432" s="14" t="str">
        <f>IF(AND(B432="hammer 4", E432='club records'!$F$27, F432&gt;='club records'!$G$27), "CR", " ")</f>
        <v xml:space="preserve"> </v>
      </c>
      <c r="AF432" s="14" t="str">
        <f>IF(AND(B432="hammer 5", E432='club records'!$F$28, F432&gt;='club records'!$G$28), "CR", " ")</f>
        <v xml:space="preserve"> </v>
      </c>
      <c r="AG432" s="14" t="str">
        <f>IF(AND(B432="hammer 6", E432='club records'!$F$29, F432&gt;='club records'!$G$29), "CR", " ")</f>
        <v xml:space="preserve"> </v>
      </c>
      <c r="AH432" s="14" t="str">
        <f>IF(AND(B432="hammer 7.26", E432='club records'!$F$30, F432&gt;='club records'!$G$30), "CR", " ")</f>
        <v xml:space="preserve"> </v>
      </c>
      <c r="AI432" s="14" t="str">
        <f>IF(AND(B432="javelin 400", E432='club records'!$F$31, F432&gt;='club records'!$G$31), "CR", " ")</f>
        <v xml:space="preserve"> </v>
      </c>
      <c r="AJ432" s="14" t="str">
        <f>IF(AND(B432="javelin 600", E432='club records'!$F$32, F432&gt;='club records'!$G$32), "CR", " ")</f>
        <v xml:space="preserve"> </v>
      </c>
      <c r="AK432" s="14" t="str">
        <f>IF(AND(B432="javelin 700", E432='club records'!$F$33, F432&gt;='club records'!$G$33), "CR", " ")</f>
        <v xml:space="preserve"> </v>
      </c>
      <c r="AL432" s="14" t="str">
        <f>IF(AND(B432="javelin 800", OR(AND(E432='club records'!$F$34, F432&gt;='club records'!$G$34), AND(E432='club records'!$F$35, F432&gt;='club records'!$G$35))), "CR", " ")</f>
        <v xml:space="preserve"> </v>
      </c>
      <c r="AM432" s="14" t="str">
        <f>IF(AND(B432="shot 3", E432='club records'!$F$36, F432&gt;='club records'!$G$36), "CR", " ")</f>
        <v xml:space="preserve"> </v>
      </c>
      <c r="AN432" s="14" t="str">
        <f>IF(AND(B432="shot 4", E432='club records'!$F$37, F432&gt;='club records'!$G$37), "CR", " ")</f>
        <v xml:space="preserve"> </v>
      </c>
      <c r="AO432" s="14" t="str">
        <f>IF(AND(B432="shot 5", E432='club records'!$F$38, F432&gt;='club records'!$G$38), "CR", " ")</f>
        <v xml:space="preserve"> </v>
      </c>
      <c r="AP432" s="14" t="str">
        <f>IF(AND(B432="shot 6", E432='club records'!$F$39, F432&gt;='club records'!$G$39), "CR", " ")</f>
        <v xml:space="preserve"> </v>
      </c>
      <c r="AQ432" s="14" t="str">
        <f>IF(AND(B432="shot 7.26", E432='club records'!$F$40, F432&gt;='club records'!$G$40), "CR", " ")</f>
        <v xml:space="preserve"> </v>
      </c>
      <c r="AR432" s="14" t="str">
        <f>IF(AND(B432="60H",OR(AND(E432='club records'!$J$1,F432&lt;='club records'!$K$1),AND(E432='club records'!$J$2,F432&lt;='club records'!$K$2),AND(E432='club records'!$J$3,F432&lt;='club records'!$K$3),AND(E432='club records'!$J$4,F432&lt;='club records'!$K$4),AND(E432='club records'!$J$5,F432&lt;='club records'!$K$5))),"CR"," ")</f>
        <v xml:space="preserve"> </v>
      </c>
      <c r="AS432" s="14" t="str">
        <f>IF(AND(B432="75H", AND(E432='club records'!$J$6, F432&lt;='club records'!$K$6)), "CR", " ")</f>
        <v xml:space="preserve"> </v>
      </c>
      <c r="AT432" s="14" t="str">
        <f>IF(AND(B432="80H", AND(E432='club records'!$J$7, F432&lt;='club records'!$K$7)), "CR", " ")</f>
        <v xml:space="preserve"> </v>
      </c>
      <c r="AU432" s="14" t="str">
        <f>IF(AND(B432="100H", AND(E432='club records'!$J$8, F432&lt;='club records'!$K$8)), "CR", " ")</f>
        <v xml:space="preserve"> </v>
      </c>
      <c r="AV432" s="14" t="str">
        <f>IF(AND(B432="110H", OR(AND(E432='club records'!$J$9, F432&lt;='club records'!$K$9), AND(E432='club records'!$J$10, F432&lt;='club records'!$K$10))), "CR", " ")</f>
        <v xml:space="preserve"> </v>
      </c>
      <c r="AW432" s="14" t="str">
        <f>IF(AND(B432="400H", OR(AND(E432='club records'!$J$11, F432&lt;='club records'!$K$11), AND(E432='club records'!$J$12, F432&lt;='club records'!$K$12), AND(E432='club records'!$J$13, F432&lt;='club records'!$K$13), AND(E432='club records'!$J$14, F432&lt;='club records'!$K$14))), "CR", " ")</f>
        <v xml:space="preserve"> </v>
      </c>
      <c r="AX432" s="14" t="str">
        <f>IF(AND(B432="1500SC", AND(E432='club records'!$J$15, F432&lt;='club records'!$K$15)), "CR", " ")</f>
        <v xml:space="preserve"> </v>
      </c>
      <c r="AY432" s="14" t="str">
        <f>IF(AND(B432="2000SC", OR(AND(E432='club records'!$J$17, F432&lt;='club records'!$K$17), AND(E432='club records'!$J$18, F432&lt;='club records'!$K$18))), "CR", " ")</f>
        <v xml:space="preserve"> </v>
      </c>
      <c r="AZ432" s="14" t="str">
        <f>IF(AND(B432="3000SC", OR(AND(E432='club records'!$J$20, F432&lt;='club records'!$K$20), AND(E432='club records'!$J$21, F432&lt;='club records'!$K$21))), "CR", " ")</f>
        <v xml:space="preserve"> </v>
      </c>
      <c r="BA432" s="15" t="str">
        <f>IF(AND(B432="4x100", OR(AND(E432='club records'!$N$1, F432&lt;='club records'!$O$1), AND(E432='club records'!$N$2, F432&lt;='club records'!$O$2), AND(E432='club records'!$N$3, F432&lt;='club records'!$O$3), AND(E432='club records'!$N$4, F432&lt;='club records'!$O$4), AND(E432='club records'!$N$5, F432&lt;='club records'!$O$5))), "CR", " ")</f>
        <v xml:space="preserve"> </v>
      </c>
      <c r="BB432" s="15" t="str">
        <f>IF(AND(B432="4x200", OR(AND(E432='club records'!$N$6, F432&lt;='club records'!$O$6), AND(E432='club records'!$N$7, F432&lt;='club records'!$O$7), AND(E432='club records'!$N$8, F432&lt;='club records'!$O$8), AND(E432='club records'!$N$9, F432&lt;='club records'!$O$9), AND(E432='club records'!$N$10, F432&lt;='club records'!$O$10))), "CR", " ")</f>
        <v xml:space="preserve"> </v>
      </c>
      <c r="BC432" s="15" t="str">
        <f>IF(AND(B432="4x300", AND(E432='club records'!$N$11, F432&lt;='club records'!$O$11)), "CR", " ")</f>
        <v xml:space="preserve"> </v>
      </c>
      <c r="BD432" s="15" t="str">
        <f>IF(AND(B432="4x400", OR(AND(E432='club records'!$N$12, F432&lt;='club records'!$O$12), AND(E432='club records'!$N$13, F432&lt;='club records'!$O$13), AND(E432='club records'!$N$14, F432&lt;='club records'!$O$14), AND(E432='club records'!$N$15, F432&lt;='club records'!$O$15))), "CR", " ")</f>
        <v xml:space="preserve"> </v>
      </c>
      <c r="BE432" s="15" t="str">
        <f>IF(AND(B432="3x800", OR(AND(E432='club records'!$N$16, F432&lt;='club records'!$O$16), AND(E432='club records'!$N$17, F432&lt;='club records'!$O$17), AND(E432='club records'!$N$18, F432&lt;='club records'!$O$18))), "CR", " ")</f>
        <v xml:space="preserve"> </v>
      </c>
      <c r="BF432" s="15" t="str">
        <f>IF(AND(B432="pentathlon", OR(AND(E432='club records'!$N$21, F432&gt;='club records'!$O$21), AND(E432='club records'!$N$22, F432&gt;='club records'!$O$22),AND(E432='club records'!$N$23, F432&gt;='club records'!$O$23),AND(E432='club records'!$N$24, F432&gt;='club records'!$O$24))), "CR", " ")</f>
        <v xml:space="preserve"> </v>
      </c>
      <c r="BG432" s="15" t="str">
        <f>IF(AND(B432="heptathlon", OR(AND(E432='club records'!$N$26, F432&gt;='club records'!$O$26), AND(E432='club records'!$N$27, F432&gt;='club records'!$O$27))), "CR", " ")</f>
        <v xml:space="preserve"> </v>
      </c>
      <c r="BH432" s="15" t="str">
        <f>IF(AND(B432="decathlon", OR(AND(E432='club records'!$N$29, F432&gt;='club records'!$O$29), AND(E432='club records'!$N$30, F432&gt;='club records'!$O$30),AND(E432='club records'!$N$31, F432&gt;='club records'!$O$31))), "CR", " ")</f>
        <v xml:space="preserve"> </v>
      </c>
    </row>
    <row r="433" spans="1:60" ht="14.5" x14ac:dyDescent="0.35">
      <c r="A433" s="1" t="s">
        <v>519</v>
      </c>
      <c r="B433" s="2">
        <v>1500</v>
      </c>
      <c r="C433" s="1" t="s">
        <v>130</v>
      </c>
      <c r="D433" s="1" t="s">
        <v>131</v>
      </c>
      <c r="E433" s="19" t="s">
        <v>23</v>
      </c>
      <c r="F433" s="20" t="s">
        <v>487</v>
      </c>
      <c r="G433" s="27">
        <v>43663</v>
      </c>
      <c r="H433" s="1" t="s">
        <v>304</v>
      </c>
      <c r="I433" s="1" t="s">
        <v>305</v>
      </c>
      <c r="J433" s="15" t="str">
        <f t="shared" si="39"/>
        <v/>
      </c>
      <c r="K433" s="15" t="str">
        <f>IF(AND(B433=100, OR(AND(E433='club records'!$B$6, F433&lt;='club records'!$C$6), AND(E433='club records'!$B$7, F433&lt;='club records'!$C$7), AND(E433='club records'!$B$8, F433&lt;='club records'!$C$8), AND(E433='club records'!$B$9, F433&lt;='club records'!$C$9), AND(E433='club records'!$B$10, F433&lt;='club records'!$C$10))), "CR", " ")</f>
        <v xml:space="preserve"> </v>
      </c>
      <c r="L433" s="15" t="str">
        <f>IF(AND(B433=200, OR(AND(E433='club records'!$B$11, F433&lt;='club records'!$C$11), AND(E433='club records'!$B$12, F433&lt;='club records'!$C$12), AND(E433='club records'!$B$13, F433&lt;='club records'!$C$13), AND(E433='club records'!$B$14, F433&lt;='club records'!$C$14), AND(E433='club records'!$B$15, F433&lt;='club records'!$C$15))), "CR", " ")</f>
        <v xml:space="preserve"> </v>
      </c>
      <c r="M433" s="15" t="str">
        <f>IF(AND(B433=300, OR(AND(E433='club records'!$B$16, F433&lt;='club records'!$C$16), AND(E433='club records'!$B$17, F433&lt;='club records'!$C$17))), "CR", " ")</f>
        <v xml:space="preserve"> </v>
      </c>
      <c r="N433" s="15" t="str">
        <f>IF(AND(B433=400, OR(AND(E433='club records'!$B$18, F433&lt;='club records'!$C$18), AND(E433='club records'!$B$19, F433&lt;='club records'!$C$19), AND(E433='club records'!$B$20, F433&lt;='club records'!$C$20), AND(E433='club records'!$B$21, F433&lt;='club records'!$C$21))), "CR", " ")</f>
        <v xml:space="preserve"> </v>
      </c>
      <c r="O433" s="15" t="str">
        <f>IF(AND(B433=800, OR(AND(E433='club records'!$B$22, F433&lt;='club records'!$C$22), AND(E433='club records'!$B$23, F433&lt;='club records'!$C$23), AND(E433='club records'!$B$24, F433&lt;='club records'!$C$24), AND(E433='club records'!$B$25, F433&lt;='club records'!$C$25), AND(E433='club records'!$B$26, F433&lt;='club records'!$C$26))), "CR", " ")</f>
        <v xml:space="preserve"> </v>
      </c>
      <c r="P433" s="15" t="str">
        <f>IF(AND(B433=1000, OR(AND(E433='club records'!$B$27, F433&lt;='club records'!$C$27), AND(E433='club records'!$B$28, F433&lt;='club records'!$C$28))), "CR", " ")</f>
        <v xml:space="preserve"> </v>
      </c>
      <c r="Q433" s="15" t="str">
        <f>IF(AND(B433=1500, OR(AND(E433='club records'!$B$29, F433&lt;='club records'!$C$29), AND(E433='club records'!$B$30, F433&lt;='club records'!$C$30), AND(E433='club records'!$B$31, F433&lt;='club records'!$C$31), AND(E433='club records'!$B$32, F433&lt;='club records'!$C$32), AND(E433='club records'!$B$33, F433&lt;='club records'!$C$33))), "CR", " ")</f>
        <v xml:space="preserve"> </v>
      </c>
      <c r="R433" s="15" t="str">
        <f>IF(AND(B433="1600 (Mile)",OR(AND(E433='club records'!$B$34,F433&lt;='club records'!$C$34),AND(E433='club records'!$B$35,F433&lt;='club records'!$C$35),AND(E433='club records'!$B$36,F433&lt;='club records'!$C$36),AND(E433='club records'!$B$37,F433&lt;='club records'!$C$37))),"CR"," ")</f>
        <v xml:space="preserve"> </v>
      </c>
      <c r="S433" s="15" t="str">
        <f>IF(AND(B433=3000, OR(AND(E433='club records'!$B$38, F433&lt;='club records'!$C$38), AND(E433='club records'!$B$39, F433&lt;='club records'!$C$39), AND(E433='club records'!$B$40, F433&lt;='club records'!$C$40), AND(E433='club records'!$B$41, F433&lt;='club records'!$C$41))), "CR", " ")</f>
        <v xml:space="preserve"> </v>
      </c>
      <c r="T433" s="15" t="str">
        <f>IF(AND(B433=5000, OR(AND(E433='club records'!$B$42, F433&lt;='club records'!$C$42), AND(E433='club records'!$B$43, F433&lt;='club records'!$C$43))), "CR", " ")</f>
        <v xml:space="preserve"> </v>
      </c>
      <c r="U433" s="14" t="str">
        <f>IF(AND(B433=10000, OR(AND(E433='club records'!$B$44, F433&lt;='club records'!$C$44), AND(E433='club records'!$B$45, F433&lt;='club records'!$C$45))), "CR", " ")</f>
        <v xml:space="preserve"> </v>
      </c>
      <c r="V433" s="14" t="str">
        <f>IF(AND(B433="high jump", OR(AND(E433='club records'!$F$1, F433&gt;='club records'!$G$1), AND(E433='club records'!$F$2, F433&gt;='club records'!$G$2), AND(E433='club records'!$F$3, F433&gt;='club records'!$G$3), AND(E433='club records'!$F$4, F433&gt;='club records'!$G$4), AND(E433='club records'!$F$5, F433&gt;='club records'!$G$5))), "CR", " ")</f>
        <v xml:space="preserve"> </v>
      </c>
      <c r="W433" s="14" t="str">
        <f>IF(AND(B433="long jump", OR(AND(E433='club records'!$F$6, F433&gt;='club records'!$G$6), AND(E433='club records'!$F$7, F433&gt;='club records'!$G$7), AND(E433='club records'!$F$8, F433&gt;='club records'!$G$8), AND(E433='club records'!$F$9, F433&gt;='club records'!$G$9), AND(E433='club records'!$F$10, F433&gt;='club records'!$G$10))), "CR", " ")</f>
        <v xml:space="preserve"> </v>
      </c>
      <c r="X433" s="14" t="str">
        <f>IF(AND(B433="triple jump", OR(AND(E433='club records'!$F$11, F433&gt;='club records'!$G$11), AND(E433='club records'!$F$12, F433&gt;='club records'!$G$12), AND(E433='club records'!$F$13, F433&gt;='club records'!$G$13), AND(E433='club records'!$F$14, F433&gt;='club records'!$G$14), AND(E433='club records'!$F$15, F433&gt;='club records'!$G$15))), "CR", " ")</f>
        <v xml:space="preserve"> </v>
      </c>
      <c r="Y433" s="14" t="str">
        <f>IF(AND(B433="pole vault", OR(AND(E433='club records'!$F$16, F433&gt;='club records'!$G$16), AND(E433='club records'!$F$17, F433&gt;='club records'!$G$17), AND(E433='club records'!$F$18, F433&gt;='club records'!$G$18), AND(E433='club records'!$F$19, F433&gt;='club records'!$G$19), AND(E433='club records'!$F$20, F433&gt;='club records'!$G$20))), "CR", " ")</f>
        <v xml:space="preserve"> </v>
      </c>
      <c r="Z433" s="14" t="str">
        <f>IF(AND(B433="discus 1", E433='club records'!$F$21, F433&gt;='club records'!$G$21), "CR", " ")</f>
        <v xml:space="preserve"> </v>
      </c>
      <c r="AA433" s="14" t="str">
        <f>IF(AND(B433="discus 1.25", E433='club records'!$F$22, F433&gt;='club records'!$G$22), "CR", " ")</f>
        <v xml:space="preserve"> </v>
      </c>
      <c r="AB433" s="14" t="str">
        <f>IF(AND(B433="discus 1.5", E433='club records'!$F$23, F433&gt;='club records'!$G$23), "CR", " ")</f>
        <v xml:space="preserve"> </v>
      </c>
      <c r="AC433" s="14" t="str">
        <f>IF(AND(B433="discus 1.75", E433='club records'!$F$24, F433&gt;='club records'!$G$24), "CR", " ")</f>
        <v xml:space="preserve"> </v>
      </c>
      <c r="AD433" s="14" t="str">
        <f>IF(AND(B433="discus 2", E433='club records'!$F$25, F433&gt;='club records'!$G$25), "CR", " ")</f>
        <v xml:space="preserve"> </v>
      </c>
      <c r="AE433" s="14" t="str">
        <f>IF(AND(B433="hammer 4", E433='club records'!$F$27, F433&gt;='club records'!$G$27), "CR", " ")</f>
        <v xml:space="preserve"> </v>
      </c>
      <c r="AF433" s="14" t="str">
        <f>IF(AND(B433="hammer 5", E433='club records'!$F$28, F433&gt;='club records'!$G$28), "CR", " ")</f>
        <v xml:space="preserve"> </v>
      </c>
      <c r="AG433" s="14" t="str">
        <f>IF(AND(B433="hammer 6", E433='club records'!$F$29, F433&gt;='club records'!$G$29), "CR", " ")</f>
        <v xml:space="preserve"> </v>
      </c>
      <c r="AH433" s="14" t="str">
        <f>IF(AND(B433="hammer 7.26", E433='club records'!$F$30, F433&gt;='club records'!$G$30), "CR", " ")</f>
        <v xml:space="preserve"> </v>
      </c>
      <c r="AI433" s="14" t="str">
        <f>IF(AND(B433="javelin 400", E433='club records'!$F$31, F433&gt;='club records'!$G$31), "CR", " ")</f>
        <v xml:space="preserve"> </v>
      </c>
      <c r="AJ433" s="14" t="str">
        <f>IF(AND(B433="javelin 600", E433='club records'!$F$32, F433&gt;='club records'!$G$32), "CR", " ")</f>
        <v xml:space="preserve"> </v>
      </c>
      <c r="AK433" s="14" t="str">
        <f>IF(AND(B433="javelin 700", E433='club records'!$F$33, F433&gt;='club records'!$G$33), "CR", " ")</f>
        <v xml:space="preserve"> </v>
      </c>
      <c r="AL433" s="14" t="str">
        <f>IF(AND(B433="javelin 800", OR(AND(E433='club records'!$F$34, F433&gt;='club records'!$G$34), AND(E433='club records'!$F$35, F433&gt;='club records'!$G$35))), "CR", " ")</f>
        <v xml:space="preserve"> </v>
      </c>
      <c r="AM433" s="14" t="str">
        <f>IF(AND(B433="shot 3", E433='club records'!$F$36, F433&gt;='club records'!$G$36), "CR", " ")</f>
        <v xml:space="preserve"> </v>
      </c>
      <c r="AN433" s="14" t="str">
        <f>IF(AND(B433="shot 4", E433='club records'!$F$37, F433&gt;='club records'!$G$37), "CR", " ")</f>
        <v xml:space="preserve"> </v>
      </c>
      <c r="AO433" s="14" t="str">
        <f>IF(AND(B433="shot 5", E433='club records'!$F$38, F433&gt;='club records'!$G$38), "CR", " ")</f>
        <v xml:space="preserve"> </v>
      </c>
      <c r="AP433" s="14" t="str">
        <f>IF(AND(B433="shot 6", E433='club records'!$F$39, F433&gt;='club records'!$G$39), "CR", " ")</f>
        <v xml:space="preserve"> </v>
      </c>
      <c r="AQ433" s="14" t="str">
        <f>IF(AND(B433="shot 7.26", E433='club records'!$F$40, F433&gt;='club records'!$G$40), "CR", " ")</f>
        <v xml:space="preserve"> </v>
      </c>
      <c r="AR433" s="14" t="str">
        <f>IF(AND(B433="60H",OR(AND(E433='club records'!$J$1,F433&lt;='club records'!$K$1),AND(E433='club records'!$J$2,F433&lt;='club records'!$K$2),AND(E433='club records'!$J$3,F433&lt;='club records'!$K$3),AND(E433='club records'!$J$4,F433&lt;='club records'!$K$4),AND(E433='club records'!$J$5,F433&lt;='club records'!$K$5))),"CR"," ")</f>
        <v xml:space="preserve"> </v>
      </c>
      <c r="AS433" s="14" t="str">
        <f>IF(AND(B433="75H", AND(E433='club records'!$J$6, F433&lt;='club records'!$K$6)), "CR", " ")</f>
        <v xml:space="preserve"> </v>
      </c>
      <c r="AT433" s="14" t="str">
        <f>IF(AND(B433="80H", AND(E433='club records'!$J$7, F433&lt;='club records'!$K$7)), "CR", " ")</f>
        <v xml:space="preserve"> </v>
      </c>
      <c r="AU433" s="14" t="str">
        <f>IF(AND(B433="100H", AND(E433='club records'!$J$8, F433&lt;='club records'!$K$8)), "CR", " ")</f>
        <v xml:space="preserve"> </v>
      </c>
      <c r="AV433" s="14" t="str">
        <f>IF(AND(B433="110H", OR(AND(E433='club records'!$J$9, F433&lt;='club records'!$K$9), AND(E433='club records'!$J$10, F433&lt;='club records'!$K$10))), "CR", " ")</f>
        <v xml:space="preserve"> </v>
      </c>
      <c r="AW433" s="14" t="str">
        <f>IF(AND(B433="400H", OR(AND(E433='club records'!$J$11, F433&lt;='club records'!$K$11), AND(E433='club records'!$J$12, F433&lt;='club records'!$K$12), AND(E433='club records'!$J$13, F433&lt;='club records'!$K$13), AND(E433='club records'!$J$14, F433&lt;='club records'!$K$14))), "CR", " ")</f>
        <v xml:space="preserve"> </v>
      </c>
      <c r="AX433" s="14" t="str">
        <f>IF(AND(B433="1500SC", AND(E433='club records'!$J$15, F433&lt;='club records'!$K$15)), "CR", " ")</f>
        <v xml:space="preserve"> </v>
      </c>
      <c r="AY433" s="14" t="str">
        <f>IF(AND(B433="2000SC", OR(AND(E433='club records'!$J$17, F433&lt;='club records'!$K$17), AND(E433='club records'!$J$18, F433&lt;='club records'!$K$18))), "CR", " ")</f>
        <v xml:space="preserve"> </v>
      </c>
      <c r="AZ433" s="14" t="str">
        <f>IF(AND(B433="3000SC", OR(AND(E433='club records'!$J$20, F433&lt;='club records'!$K$20), AND(E433='club records'!$J$21, F433&lt;='club records'!$K$21))), "CR", " ")</f>
        <v xml:space="preserve"> </v>
      </c>
      <c r="BA433" s="15" t="str">
        <f>IF(AND(B433="4x100", OR(AND(E433='club records'!$N$1, F433&lt;='club records'!$O$1), AND(E433='club records'!$N$2, F433&lt;='club records'!$O$2), AND(E433='club records'!$N$3, F433&lt;='club records'!$O$3), AND(E433='club records'!$N$4, F433&lt;='club records'!$O$4), AND(E433='club records'!$N$5, F433&lt;='club records'!$O$5))), "CR", " ")</f>
        <v xml:space="preserve"> </v>
      </c>
      <c r="BB433" s="15" t="str">
        <f>IF(AND(B433="4x200", OR(AND(E433='club records'!$N$6, F433&lt;='club records'!$O$6), AND(E433='club records'!$N$7, F433&lt;='club records'!$O$7), AND(E433='club records'!$N$8, F433&lt;='club records'!$O$8), AND(E433='club records'!$N$9, F433&lt;='club records'!$O$9), AND(E433='club records'!$N$10, F433&lt;='club records'!$O$10))), "CR", " ")</f>
        <v xml:space="preserve"> </v>
      </c>
      <c r="BC433" s="15" t="str">
        <f>IF(AND(B433="4x300", AND(E433='club records'!$N$11, F433&lt;='club records'!$O$11)), "CR", " ")</f>
        <v xml:space="preserve"> </v>
      </c>
      <c r="BD433" s="15" t="str">
        <f>IF(AND(B433="4x400", OR(AND(E433='club records'!$N$12, F433&lt;='club records'!$O$12), AND(E433='club records'!$N$13, F433&lt;='club records'!$O$13), AND(E433='club records'!$N$14, F433&lt;='club records'!$O$14), AND(E433='club records'!$N$15, F433&lt;='club records'!$O$15))), "CR", " ")</f>
        <v xml:space="preserve"> </v>
      </c>
      <c r="BE433" s="15" t="str">
        <f>IF(AND(B433="3x800", OR(AND(E433='club records'!$N$16, F433&lt;='club records'!$O$16), AND(E433='club records'!$N$17, F433&lt;='club records'!$O$17), AND(E433='club records'!$N$18, F433&lt;='club records'!$O$18))), "CR", " ")</f>
        <v xml:space="preserve"> </v>
      </c>
      <c r="BF433" s="15" t="str">
        <f>IF(AND(B433="pentathlon", OR(AND(E433='club records'!$N$21, F433&gt;='club records'!$O$21), AND(E433='club records'!$N$22, F433&gt;='club records'!$O$22),AND(E433='club records'!$N$23, F433&gt;='club records'!$O$23),AND(E433='club records'!$N$24, F433&gt;='club records'!$O$24))), "CR", " ")</f>
        <v xml:space="preserve"> </v>
      </c>
      <c r="BG433" s="15" t="str">
        <f>IF(AND(B433="heptathlon", OR(AND(E433='club records'!$N$26, F433&gt;='club records'!$O$26), AND(E433='club records'!$N$27, F433&gt;='club records'!$O$27))), "CR", " ")</f>
        <v xml:space="preserve"> </v>
      </c>
      <c r="BH433" s="15" t="str">
        <f>IF(AND(B433="decathlon", OR(AND(E433='club records'!$N$29, F433&gt;='club records'!$O$29), AND(E433='club records'!$N$30, F433&gt;='club records'!$O$30),AND(E433='club records'!$N$31, F433&gt;='club records'!$O$31))), "CR", " ")</f>
        <v xml:space="preserve"> </v>
      </c>
    </row>
    <row r="434" spans="1:60" ht="14.5" x14ac:dyDescent="0.35">
      <c r="A434" s="1" t="s">
        <v>519</v>
      </c>
      <c r="B434" s="2">
        <v>3000</v>
      </c>
      <c r="C434" s="1" t="s">
        <v>158</v>
      </c>
      <c r="D434" s="1" t="s">
        <v>33</v>
      </c>
      <c r="E434" s="19" t="s">
        <v>10</v>
      </c>
      <c r="F434" s="20" t="s">
        <v>389</v>
      </c>
      <c r="G434" s="26">
        <v>43604</v>
      </c>
      <c r="H434" s="1" t="s">
        <v>346</v>
      </c>
      <c r="I434" s="1" t="s">
        <v>351</v>
      </c>
      <c r="J434" s="15" t="str">
        <f t="shared" si="39"/>
        <v/>
      </c>
      <c r="K434" s="15" t="str">
        <f>IF(AND(B434=100, OR(AND(E434='club records'!$B$6, F434&lt;='club records'!$C$6), AND(E434='club records'!$B$7, F434&lt;='club records'!$C$7), AND(E434='club records'!$B$8, F434&lt;='club records'!$C$8), AND(E434='club records'!$B$9, F434&lt;='club records'!$C$9), AND(E434='club records'!$B$10, F434&lt;='club records'!$C$10))), "CR", " ")</f>
        <v xml:space="preserve"> </v>
      </c>
      <c r="L434" s="15" t="str">
        <f>IF(AND(B434=200, OR(AND(E434='club records'!$B$11, F434&lt;='club records'!$C$11), AND(E434='club records'!$B$12, F434&lt;='club records'!$C$12), AND(E434='club records'!$B$13, F434&lt;='club records'!$C$13), AND(E434='club records'!$B$14, F434&lt;='club records'!$C$14), AND(E434='club records'!$B$15, F434&lt;='club records'!$C$15))), "CR", " ")</f>
        <v xml:space="preserve"> </v>
      </c>
      <c r="M434" s="15" t="str">
        <f>IF(AND(B434=300, OR(AND(E434='club records'!$B$16, F434&lt;='club records'!$C$16), AND(E434='club records'!$B$17, F434&lt;='club records'!$C$17))), "CR", " ")</f>
        <v xml:space="preserve"> </v>
      </c>
      <c r="N434" s="15" t="str">
        <f>IF(AND(B434=400, OR(AND(E434='club records'!$B$18, F434&lt;='club records'!$C$18), AND(E434='club records'!$B$19, F434&lt;='club records'!$C$19), AND(E434='club records'!$B$20, F434&lt;='club records'!$C$20), AND(E434='club records'!$B$21, F434&lt;='club records'!$C$21))), "CR", " ")</f>
        <v xml:space="preserve"> </v>
      </c>
      <c r="O434" s="15" t="str">
        <f>IF(AND(B434=800, OR(AND(E434='club records'!$B$22, F434&lt;='club records'!$C$22), AND(E434='club records'!$B$23, F434&lt;='club records'!$C$23), AND(E434='club records'!$B$24, F434&lt;='club records'!$C$24), AND(E434='club records'!$B$25, F434&lt;='club records'!$C$25), AND(E434='club records'!$B$26, F434&lt;='club records'!$C$26))), "CR", " ")</f>
        <v xml:space="preserve"> </v>
      </c>
      <c r="P434" s="15" t="str">
        <f>IF(AND(B434=1000, OR(AND(E434='club records'!$B$27, F434&lt;='club records'!$C$27), AND(E434='club records'!$B$28, F434&lt;='club records'!$C$28))), "CR", " ")</f>
        <v xml:space="preserve"> </v>
      </c>
      <c r="Q434" s="15" t="str">
        <f>IF(AND(B434=1500, OR(AND(E434='club records'!$B$29, F434&lt;='club records'!$C$29), AND(E434='club records'!$B$30, F434&lt;='club records'!$C$30), AND(E434='club records'!$B$31, F434&lt;='club records'!$C$31), AND(E434='club records'!$B$32, F434&lt;='club records'!$C$32), AND(E434='club records'!$B$33, F434&lt;='club records'!$C$33))), "CR", " ")</f>
        <v xml:space="preserve"> </v>
      </c>
      <c r="R434" s="15" t="str">
        <f>IF(AND(B434="1600 (Mile)",OR(AND(E434='club records'!$B$34,F434&lt;='club records'!$C$34),AND(E434='club records'!$B$35,F434&lt;='club records'!$C$35),AND(E434='club records'!$B$36,F434&lt;='club records'!$C$36),AND(E434='club records'!$B$37,F434&lt;='club records'!$C$37))),"CR"," ")</f>
        <v xml:space="preserve"> </v>
      </c>
      <c r="S434" s="15" t="str">
        <f>IF(AND(B434=3000, OR(AND(E434='club records'!$B$38, F434&lt;='club records'!$C$38), AND(E434='club records'!$B$39, F434&lt;='club records'!$C$39), AND(E434='club records'!$B$40, F434&lt;='club records'!$C$40), AND(E434='club records'!$B$41, F434&lt;='club records'!$C$41))), "CR", " ")</f>
        <v xml:space="preserve"> </v>
      </c>
      <c r="T434" s="15" t="str">
        <f>IF(AND(B434=5000, OR(AND(E434='club records'!$B$42, F434&lt;='club records'!$C$42), AND(E434='club records'!$B$43, F434&lt;='club records'!$C$43))), "CR", " ")</f>
        <v xml:space="preserve"> </v>
      </c>
      <c r="U434" s="14" t="str">
        <f>IF(AND(B434=10000, OR(AND(E434='club records'!$B$44, F434&lt;='club records'!$C$44), AND(E434='club records'!$B$45, F434&lt;='club records'!$C$45))), "CR", " ")</f>
        <v xml:space="preserve"> </v>
      </c>
      <c r="V434" s="14" t="str">
        <f>IF(AND(B434="high jump", OR(AND(E434='club records'!$F$1, F434&gt;='club records'!$G$1), AND(E434='club records'!$F$2, F434&gt;='club records'!$G$2), AND(E434='club records'!$F$3, F434&gt;='club records'!$G$3), AND(E434='club records'!$F$4, F434&gt;='club records'!$G$4), AND(E434='club records'!$F$5, F434&gt;='club records'!$G$5))), "CR", " ")</f>
        <v xml:space="preserve"> </v>
      </c>
      <c r="W434" s="14" t="str">
        <f>IF(AND(B434="long jump", OR(AND(E434='club records'!$F$6, F434&gt;='club records'!$G$6), AND(E434='club records'!$F$7, F434&gt;='club records'!$G$7), AND(E434='club records'!$F$8, F434&gt;='club records'!$G$8), AND(E434='club records'!$F$9, F434&gt;='club records'!$G$9), AND(E434='club records'!$F$10, F434&gt;='club records'!$G$10))), "CR", " ")</f>
        <v xml:space="preserve"> </v>
      </c>
      <c r="X434" s="14" t="str">
        <f>IF(AND(B434="triple jump", OR(AND(E434='club records'!$F$11, F434&gt;='club records'!$G$11), AND(E434='club records'!$F$12, F434&gt;='club records'!$G$12), AND(E434='club records'!$F$13, F434&gt;='club records'!$G$13), AND(E434='club records'!$F$14, F434&gt;='club records'!$G$14), AND(E434='club records'!$F$15, F434&gt;='club records'!$G$15))), "CR", " ")</f>
        <v xml:space="preserve"> </v>
      </c>
      <c r="Y434" s="14" t="str">
        <f>IF(AND(B434="pole vault", OR(AND(E434='club records'!$F$16, F434&gt;='club records'!$G$16), AND(E434='club records'!$F$17, F434&gt;='club records'!$G$17), AND(E434='club records'!$F$18, F434&gt;='club records'!$G$18), AND(E434='club records'!$F$19, F434&gt;='club records'!$G$19), AND(E434='club records'!$F$20, F434&gt;='club records'!$G$20))), "CR", " ")</f>
        <v xml:space="preserve"> </v>
      </c>
      <c r="Z434" s="14" t="str">
        <f>IF(AND(B434="discus 1", E434='club records'!$F$21, F434&gt;='club records'!$G$21), "CR", " ")</f>
        <v xml:space="preserve"> </v>
      </c>
      <c r="AA434" s="14" t="str">
        <f>IF(AND(B434="discus 1.25", E434='club records'!$F$22, F434&gt;='club records'!$G$22), "CR", " ")</f>
        <v xml:space="preserve"> </v>
      </c>
      <c r="AB434" s="14" t="str">
        <f>IF(AND(B434="discus 1.5", E434='club records'!$F$23, F434&gt;='club records'!$G$23), "CR", " ")</f>
        <v xml:space="preserve"> </v>
      </c>
      <c r="AC434" s="14" t="str">
        <f>IF(AND(B434="discus 1.75", E434='club records'!$F$24, F434&gt;='club records'!$G$24), "CR", " ")</f>
        <v xml:space="preserve"> </v>
      </c>
      <c r="AD434" s="14" t="str">
        <f>IF(AND(B434="discus 2", E434='club records'!$F$25, F434&gt;='club records'!$G$25), "CR", " ")</f>
        <v xml:space="preserve"> </v>
      </c>
      <c r="AE434" s="14" t="str">
        <f>IF(AND(B434="hammer 4", E434='club records'!$F$27, F434&gt;='club records'!$G$27), "CR", " ")</f>
        <v xml:space="preserve"> </v>
      </c>
      <c r="AF434" s="14" t="str">
        <f>IF(AND(B434="hammer 5", E434='club records'!$F$28, F434&gt;='club records'!$G$28), "CR", " ")</f>
        <v xml:space="preserve"> </v>
      </c>
      <c r="AG434" s="14" t="str">
        <f>IF(AND(B434="hammer 6", E434='club records'!$F$29, F434&gt;='club records'!$G$29), "CR", " ")</f>
        <v xml:space="preserve"> </v>
      </c>
      <c r="AH434" s="14" t="str">
        <f>IF(AND(B434="hammer 7.26", E434='club records'!$F$30, F434&gt;='club records'!$G$30), "CR", " ")</f>
        <v xml:space="preserve"> </v>
      </c>
      <c r="AI434" s="14" t="str">
        <f>IF(AND(B434="javelin 400", E434='club records'!$F$31, F434&gt;='club records'!$G$31), "CR", " ")</f>
        <v xml:space="preserve"> </v>
      </c>
      <c r="AJ434" s="14" t="str">
        <f>IF(AND(B434="javelin 600", E434='club records'!$F$32, F434&gt;='club records'!$G$32), "CR", " ")</f>
        <v xml:space="preserve"> </v>
      </c>
      <c r="AK434" s="14" t="str">
        <f>IF(AND(B434="javelin 700", E434='club records'!$F$33, F434&gt;='club records'!$G$33), "CR", " ")</f>
        <v xml:space="preserve"> </v>
      </c>
      <c r="AL434" s="14" t="str">
        <f>IF(AND(B434="javelin 800", OR(AND(E434='club records'!$F$34, F434&gt;='club records'!$G$34), AND(E434='club records'!$F$35, F434&gt;='club records'!$G$35))), "CR", " ")</f>
        <v xml:space="preserve"> </v>
      </c>
      <c r="AM434" s="14" t="str">
        <f>IF(AND(B434="shot 3", E434='club records'!$F$36, F434&gt;='club records'!$G$36), "CR", " ")</f>
        <v xml:space="preserve"> </v>
      </c>
      <c r="AN434" s="14" t="str">
        <f>IF(AND(B434="shot 4", E434='club records'!$F$37, F434&gt;='club records'!$G$37), "CR", " ")</f>
        <v xml:space="preserve"> </v>
      </c>
      <c r="AO434" s="14" t="str">
        <f>IF(AND(B434="shot 5", E434='club records'!$F$38, F434&gt;='club records'!$G$38), "CR", " ")</f>
        <v xml:space="preserve"> </v>
      </c>
      <c r="AP434" s="14" t="str">
        <f>IF(AND(B434="shot 6", E434='club records'!$F$39, F434&gt;='club records'!$G$39), "CR", " ")</f>
        <v xml:space="preserve"> </v>
      </c>
      <c r="AQ434" s="14" t="str">
        <f>IF(AND(B434="shot 7.26", E434='club records'!$F$40, F434&gt;='club records'!$G$40), "CR", " ")</f>
        <v xml:space="preserve"> </v>
      </c>
      <c r="AR434" s="14" t="str">
        <f>IF(AND(B434="60H",OR(AND(E434='club records'!$J$1,F434&lt;='club records'!$K$1),AND(E434='club records'!$J$2,F434&lt;='club records'!$K$2),AND(E434='club records'!$J$3,F434&lt;='club records'!$K$3),AND(E434='club records'!$J$4,F434&lt;='club records'!$K$4),AND(E434='club records'!$J$5,F434&lt;='club records'!$K$5))),"CR"," ")</f>
        <v xml:space="preserve"> </v>
      </c>
      <c r="AS434" s="14" t="str">
        <f>IF(AND(B434="75H", AND(E434='club records'!$J$6, F434&lt;='club records'!$K$6)), "CR", " ")</f>
        <v xml:space="preserve"> </v>
      </c>
      <c r="AT434" s="14" t="str">
        <f>IF(AND(B434="80H", AND(E434='club records'!$J$7, F434&lt;='club records'!$K$7)), "CR", " ")</f>
        <v xml:space="preserve"> </v>
      </c>
      <c r="AU434" s="14" t="str">
        <f>IF(AND(B434="100H", AND(E434='club records'!$J$8, F434&lt;='club records'!$K$8)), "CR", " ")</f>
        <v xml:space="preserve"> </v>
      </c>
      <c r="AV434" s="14" t="str">
        <f>IF(AND(B434="110H", OR(AND(E434='club records'!$J$9, F434&lt;='club records'!$K$9), AND(E434='club records'!$J$10, F434&lt;='club records'!$K$10))), "CR", " ")</f>
        <v xml:space="preserve"> </v>
      </c>
      <c r="AW434" s="14" t="str">
        <f>IF(AND(B434="400H", OR(AND(E434='club records'!$J$11, F434&lt;='club records'!$K$11), AND(E434='club records'!$J$12, F434&lt;='club records'!$K$12), AND(E434='club records'!$J$13, F434&lt;='club records'!$K$13), AND(E434='club records'!$J$14, F434&lt;='club records'!$K$14))), "CR", " ")</f>
        <v xml:space="preserve"> </v>
      </c>
      <c r="AX434" s="14" t="str">
        <f>IF(AND(B434="1500SC", AND(E434='club records'!$J$15, F434&lt;='club records'!$K$15)), "CR", " ")</f>
        <v xml:space="preserve"> </v>
      </c>
      <c r="AY434" s="14" t="str">
        <f>IF(AND(B434="2000SC", OR(AND(E434='club records'!$J$17, F434&lt;='club records'!$K$17), AND(E434='club records'!$J$18, F434&lt;='club records'!$K$18))), "CR", " ")</f>
        <v xml:space="preserve"> </v>
      </c>
      <c r="AZ434" s="14" t="str">
        <f>IF(AND(B434="3000SC", OR(AND(E434='club records'!$J$20, F434&lt;='club records'!$K$20), AND(E434='club records'!$J$21, F434&lt;='club records'!$K$21))), "CR", " ")</f>
        <v xml:space="preserve"> </v>
      </c>
      <c r="BA434" s="15" t="str">
        <f>IF(AND(B434="4x100", OR(AND(E434='club records'!$N$1, F434&lt;='club records'!$O$1), AND(E434='club records'!$N$2, F434&lt;='club records'!$O$2), AND(E434='club records'!$N$3, F434&lt;='club records'!$O$3), AND(E434='club records'!$N$4, F434&lt;='club records'!$O$4), AND(E434='club records'!$N$5, F434&lt;='club records'!$O$5))), "CR", " ")</f>
        <v xml:space="preserve"> </v>
      </c>
      <c r="BB434" s="15" t="str">
        <f>IF(AND(B434="4x200", OR(AND(E434='club records'!$N$6, F434&lt;='club records'!$O$6), AND(E434='club records'!$N$7, F434&lt;='club records'!$O$7), AND(E434='club records'!$N$8, F434&lt;='club records'!$O$8), AND(E434='club records'!$N$9, F434&lt;='club records'!$O$9), AND(E434='club records'!$N$10, F434&lt;='club records'!$O$10))), "CR", " ")</f>
        <v xml:space="preserve"> </v>
      </c>
      <c r="BC434" s="15" t="str">
        <f>IF(AND(B434="4x300", AND(E434='club records'!$N$11, F434&lt;='club records'!$O$11)), "CR", " ")</f>
        <v xml:space="preserve"> </v>
      </c>
      <c r="BD434" s="15" t="str">
        <f>IF(AND(B434="4x400", OR(AND(E434='club records'!$N$12, F434&lt;='club records'!$O$12), AND(E434='club records'!$N$13, F434&lt;='club records'!$O$13), AND(E434='club records'!$N$14, F434&lt;='club records'!$O$14), AND(E434='club records'!$N$15, F434&lt;='club records'!$O$15))), "CR", " ")</f>
        <v xml:space="preserve"> </v>
      </c>
      <c r="BE434" s="15" t="str">
        <f>IF(AND(B434="3x800", OR(AND(E434='club records'!$N$16, F434&lt;='club records'!$O$16), AND(E434='club records'!$N$17, F434&lt;='club records'!$O$17), AND(E434='club records'!$N$18, F434&lt;='club records'!$O$18))), "CR", " ")</f>
        <v xml:space="preserve"> </v>
      </c>
      <c r="BF434" s="15" t="str">
        <f>IF(AND(B434="pentathlon", OR(AND(E434='club records'!$N$21, F434&gt;='club records'!$O$21), AND(E434='club records'!$N$22, F434&gt;='club records'!$O$22),AND(E434='club records'!$N$23, F434&gt;='club records'!$O$23),AND(E434='club records'!$N$24, F434&gt;='club records'!$O$24))), "CR", " ")</f>
        <v xml:space="preserve"> </v>
      </c>
      <c r="BG434" s="15" t="str">
        <f>IF(AND(B434="heptathlon", OR(AND(E434='club records'!$N$26, F434&gt;='club records'!$O$26), AND(E434='club records'!$N$27, F434&gt;='club records'!$O$27))), "CR", " ")</f>
        <v xml:space="preserve"> </v>
      </c>
      <c r="BH434" s="15" t="str">
        <f>IF(AND(B434="decathlon", OR(AND(E434='club records'!$N$29, F434&gt;='club records'!$O$29), AND(E434='club records'!$N$30, F434&gt;='club records'!$O$30),AND(E434='club records'!$N$31, F434&gt;='club records'!$O$31))), "CR", " ")</f>
        <v xml:space="preserve"> </v>
      </c>
    </row>
    <row r="435" spans="1:60" ht="14.5" x14ac:dyDescent="0.35">
      <c r="A435" s="1" t="s">
        <v>519</v>
      </c>
      <c r="B435" s="2">
        <v>3000</v>
      </c>
      <c r="C435" s="1" t="s">
        <v>136</v>
      </c>
      <c r="D435" s="1" t="s">
        <v>159</v>
      </c>
      <c r="E435" s="19" t="s">
        <v>10</v>
      </c>
      <c r="F435" s="20" t="s">
        <v>390</v>
      </c>
      <c r="G435" s="26">
        <v>43604</v>
      </c>
      <c r="H435" s="1" t="s">
        <v>346</v>
      </c>
      <c r="I435" s="1" t="s">
        <v>351</v>
      </c>
      <c r="J435" s="15" t="str">
        <f t="shared" si="39"/>
        <v/>
      </c>
      <c r="K435" s="15" t="str">
        <f>IF(AND(B435=100, OR(AND(E435='club records'!$B$6, F435&lt;='club records'!$C$6), AND(E435='club records'!$B$7, F435&lt;='club records'!$C$7), AND(E435='club records'!$B$8, F435&lt;='club records'!$C$8), AND(E435='club records'!$B$9, F435&lt;='club records'!$C$9), AND(E435='club records'!$B$10, F435&lt;='club records'!$C$10))), "CR", " ")</f>
        <v xml:space="preserve"> </v>
      </c>
      <c r="L435" s="15" t="str">
        <f>IF(AND(B435=200, OR(AND(E435='club records'!$B$11, F435&lt;='club records'!$C$11), AND(E435='club records'!$B$12, F435&lt;='club records'!$C$12), AND(E435='club records'!$B$13, F435&lt;='club records'!$C$13), AND(E435='club records'!$B$14, F435&lt;='club records'!$C$14), AND(E435='club records'!$B$15, F435&lt;='club records'!$C$15))), "CR", " ")</f>
        <v xml:space="preserve"> </v>
      </c>
      <c r="M435" s="15" t="str">
        <f>IF(AND(B435=300, OR(AND(E435='club records'!$B$16, F435&lt;='club records'!$C$16), AND(E435='club records'!$B$17, F435&lt;='club records'!$C$17))), "CR", " ")</f>
        <v xml:space="preserve"> </v>
      </c>
      <c r="N435" s="15" t="str">
        <f>IF(AND(B435=400, OR(AND(E435='club records'!$B$18, F435&lt;='club records'!$C$18), AND(E435='club records'!$B$19, F435&lt;='club records'!$C$19), AND(E435='club records'!$B$20, F435&lt;='club records'!$C$20), AND(E435='club records'!$B$21, F435&lt;='club records'!$C$21))), "CR", " ")</f>
        <v xml:space="preserve"> </v>
      </c>
      <c r="O435" s="15" t="str">
        <f>IF(AND(B435=800, OR(AND(E435='club records'!$B$22, F435&lt;='club records'!$C$22), AND(E435='club records'!$B$23, F435&lt;='club records'!$C$23), AND(E435='club records'!$B$24, F435&lt;='club records'!$C$24), AND(E435='club records'!$B$25, F435&lt;='club records'!$C$25), AND(E435='club records'!$B$26, F435&lt;='club records'!$C$26))), "CR", " ")</f>
        <v xml:space="preserve"> </v>
      </c>
      <c r="P435" s="15" t="str">
        <f>IF(AND(B435=1000, OR(AND(E435='club records'!$B$27, F435&lt;='club records'!$C$27), AND(E435='club records'!$B$28, F435&lt;='club records'!$C$28))), "CR", " ")</f>
        <v xml:space="preserve"> </v>
      </c>
      <c r="Q435" s="15" t="str">
        <f>IF(AND(B435=1500, OR(AND(E435='club records'!$B$29, F435&lt;='club records'!$C$29), AND(E435='club records'!$B$30, F435&lt;='club records'!$C$30), AND(E435='club records'!$B$31, F435&lt;='club records'!$C$31), AND(E435='club records'!$B$32, F435&lt;='club records'!$C$32), AND(E435='club records'!$B$33, F435&lt;='club records'!$C$33))), "CR", " ")</f>
        <v xml:space="preserve"> </v>
      </c>
      <c r="R435" s="15" t="str">
        <f>IF(AND(B435="1600 (Mile)",OR(AND(E435='club records'!$B$34,F435&lt;='club records'!$C$34),AND(E435='club records'!$B$35,F435&lt;='club records'!$C$35),AND(E435='club records'!$B$36,F435&lt;='club records'!$C$36),AND(E435='club records'!$B$37,F435&lt;='club records'!$C$37))),"CR"," ")</f>
        <v xml:space="preserve"> </v>
      </c>
      <c r="S435" s="15" t="str">
        <f>IF(AND(B435=3000, OR(AND(E435='club records'!$B$38, F435&lt;='club records'!$C$38), AND(E435='club records'!$B$39, F435&lt;='club records'!$C$39), AND(E435='club records'!$B$40, F435&lt;='club records'!$C$40), AND(E435='club records'!$B$41, F435&lt;='club records'!$C$41))), "CR", " ")</f>
        <v xml:space="preserve"> </v>
      </c>
      <c r="T435" s="15" t="str">
        <f>IF(AND(B435=5000, OR(AND(E435='club records'!$B$42, F435&lt;='club records'!$C$42), AND(E435='club records'!$B$43, F435&lt;='club records'!$C$43))), "CR", " ")</f>
        <v xml:space="preserve"> </v>
      </c>
      <c r="U435" s="14" t="str">
        <f>IF(AND(B435=10000, OR(AND(E435='club records'!$B$44, F435&lt;='club records'!$C$44), AND(E435='club records'!$B$45, F435&lt;='club records'!$C$45))), "CR", " ")</f>
        <v xml:space="preserve"> </v>
      </c>
      <c r="V435" s="14" t="str">
        <f>IF(AND(B435="high jump", OR(AND(E435='club records'!$F$1, F435&gt;='club records'!$G$1), AND(E435='club records'!$F$2, F435&gt;='club records'!$G$2), AND(E435='club records'!$F$3, F435&gt;='club records'!$G$3), AND(E435='club records'!$F$4, F435&gt;='club records'!$G$4), AND(E435='club records'!$F$5, F435&gt;='club records'!$G$5))), "CR", " ")</f>
        <v xml:space="preserve"> </v>
      </c>
      <c r="W435" s="14" t="str">
        <f>IF(AND(B435="long jump", OR(AND(E435='club records'!$F$6, F435&gt;='club records'!$G$6), AND(E435='club records'!$F$7, F435&gt;='club records'!$G$7), AND(E435='club records'!$F$8, F435&gt;='club records'!$G$8), AND(E435='club records'!$F$9, F435&gt;='club records'!$G$9), AND(E435='club records'!$F$10, F435&gt;='club records'!$G$10))), "CR", " ")</f>
        <v xml:space="preserve"> </v>
      </c>
      <c r="X435" s="14" t="str">
        <f>IF(AND(B435="triple jump", OR(AND(E435='club records'!$F$11, F435&gt;='club records'!$G$11), AND(E435='club records'!$F$12, F435&gt;='club records'!$G$12), AND(E435='club records'!$F$13, F435&gt;='club records'!$G$13), AND(E435='club records'!$F$14, F435&gt;='club records'!$G$14), AND(E435='club records'!$F$15, F435&gt;='club records'!$G$15))), "CR", " ")</f>
        <v xml:space="preserve"> </v>
      </c>
      <c r="Y435" s="14" t="str">
        <f>IF(AND(B435="pole vault", OR(AND(E435='club records'!$F$16, F435&gt;='club records'!$G$16), AND(E435='club records'!$F$17, F435&gt;='club records'!$G$17), AND(E435='club records'!$F$18, F435&gt;='club records'!$G$18), AND(E435='club records'!$F$19, F435&gt;='club records'!$G$19), AND(E435='club records'!$F$20, F435&gt;='club records'!$G$20))), "CR", " ")</f>
        <v xml:space="preserve"> </v>
      </c>
      <c r="Z435" s="14" t="str">
        <f>IF(AND(B435="discus 1", E435='club records'!$F$21, F435&gt;='club records'!$G$21), "CR", " ")</f>
        <v xml:space="preserve"> </v>
      </c>
      <c r="AA435" s="14" t="str">
        <f>IF(AND(B435="discus 1.25", E435='club records'!$F$22, F435&gt;='club records'!$G$22), "CR", " ")</f>
        <v xml:space="preserve"> </v>
      </c>
      <c r="AB435" s="14" t="str">
        <f>IF(AND(B435="discus 1.5", E435='club records'!$F$23, F435&gt;='club records'!$G$23), "CR", " ")</f>
        <v xml:space="preserve"> </v>
      </c>
      <c r="AC435" s="14" t="str">
        <f>IF(AND(B435="discus 1.75", E435='club records'!$F$24, F435&gt;='club records'!$G$24), "CR", " ")</f>
        <v xml:space="preserve"> </v>
      </c>
      <c r="AD435" s="14" t="str">
        <f>IF(AND(B435="discus 2", E435='club records'!$F$25, F435&gt;='club records'!$G$25), "CR", " ")</f>
        <v xml:space="preserve"> </v>
      </c>
      <c r="AE435" s="14" t="str">
        <f>IF(AND(B435="hammer 4", E435='club records'!$F$27, F435&gt;='club records'!$G$27), "CR", " ")</f>
        <v xml:space="preserve"> </v>
      </c>
      <c r="AF435" s="14" t="str">
        <f>IF(AND(B435="hammer 5", E435='club records'!$F$28, F435&gt;='club records'!$G$28), "CR", " ")</f>
        <v xml:space="preserve"> </v>
      </c>
      <c r="AG435" s="14" t="str">
        <f>IF(AND(B435="hammer 6", E435='club records'!$F$29, F435&gt;='club records'!$G$29), "CR", " ")</f>
        <v xml:space="preserve"> </v>
      </c>
      <c r="AH435" s="14" t="str">
        <f>IF(AND(B435="hammer 7.26", E435='club records'!$F$30, F435&gt;='club records'!$G$30), "CR", " ")</f>
        <v xml:space="preserve"> </v>
      </c>
      <c r="AI435" s="14" t="str">
        <f>IF(AND(B435="javelin 400", E435='club records'!$F$31, F435&gt;='club records'!$G$31), "CR", " ")</f>
        <v xml:space="preserve"> </v>
      </c>
      <c r="AJ435" s="14" t="str">
        <f>IF(AND(B435="javelin 600", E435='club records'!$F$32, F435&gt;='club records'!$G$32), "CR", " ")</f>
        <v xml:space="preserve"> </v>
      </c>
      <c r="AK435" s="14" t="str">
        <f>IF(AND(B435="javelin 700", E435='club records'!$F$33, F435&gt;='club records'!$G$33), "CR", " ")</f>
        <v xml:space="preserve"> </v>
      </c>
      <c r="AL435" s="14" t="str">
        <f>IF(AND(B435="javelin 800", OR(AND(E435='club records'!$F$34, F435&gt;='club records'!$G$34), AND(E435='club records'!$F$35, F435&gt;='club records'!$G$35))), "CR", " ")</f>
        <v xml:space="preserve"> </v>
      </c>
      <c r="AM435" s="14" t="str">
        <f>IF(AND(B435="shot 3", E435='club records'!$F$36, F435&gt;='club records'!$G$36), "CR", " ")</f>
        <v xml:space="preserve"> </v>
      </c>
      <c r="AN435" s="14" t="str">
        <f>IF(AND(B435="shot 4", E435='club records'!$F$37, F435&gt;='club records'!$G$37), "CR", " ")</f>
        <v xml:space="preserve"> </v>
      </c>
      <c r="AO435" s="14" t="str">
        <f>IF(AND(B435="shot 5", E435='club records'!$F$38, F435&gt;='club records'!$G$38), "CR", " ")</f>
        <v xml:space="preserve"> </v>
      </c>
      <c r="AP435" s="14" t="str">
        <f>IF(AND(B435="shot 6", E435='club records'!$F$39, F435&gt;='club records'!$G$39), "CR", " ")</f>
        <v xml:space="preserve"> </v>
      </c>
      <c r="AQ435" s="14" t="str">
        <f>IF(AND(B435="shot 7.26", E435='club records'!$F$40, F435&gt;='club records'!$G$40), "CR", " ")</f>
        <v xml:space="preserve"> </v>
      </c>
      <c r="AR435" s="14" t="str">
        <f>IF(AND(B435="60H",OR(AND(E435='club records'!$J$1,F435&lt;='club records'!$K$1),AND(E435='club records'!$J$2,F435&lt;='club records'!$K$2),AND(E435='club records'!$J$3,F435&lt;='club records'!$K$3),AND(E435='club records'!$J$4,F435&lt;='club records'!$K$4),AND(E435='club records'!$J$5,F435&lt;='club records'!$K$5))),"CR"," ")</f>
        <v xml:space="preserve"> </v>
      </c>
      <c r="AS435" s="14" t="str">
        <f>IF(AND(B435="75H", AND(E435='club records'!$J$6, F435&lt;='club records'!$K$6)), "CR", " ")</f>
        <v xml:space="preserve"> </v>
      </c>
      <c r="AT435" s="14" t="str">
        <f>IF(AND(B435="80H", AND(E435='club records'!$J$7, F435&lt;='club records'!$K$7)), "CR", " ")</f>
        <v xml:space="preserve"> </v>
      </c>
      <c r="AU435" s="14" t="str">
        <f>IF(AND(B435="100H", AND(E435='club records'!$J$8, F435&lt;='club records'!$K$8)), "CR", " ")</f>
        <v xml:space="preserve"> </v>
      </c>
      <c r="AV435" s="14" t="str">
        <f>IF(AND(B435="110H", OR(AND(E435='club records'!$J$9, F435&lt;='club records'!$K$9), AND(E435='club records'!$J$10, F435&lt;='club records'!$K$10))), "CR", " ")</f>
        <v xml:space="preserve"> </v>
      </c>
      <c r="AW435" s="14" t="str">
        <f>IF(AND(B435="400H", OR(AND(E435='club records'!$J$11, F435&lt;='club records'!$K$11), AND(E435='club records'!$J$12, F435&lt;='club records'!$K$12), AND(E435='club records'!$J$13, F435&lt;='club records'!$K$13), AND(E435='club records'!$J$14, F435&lt;='club records'!$K$14))), "CR", " ")</f>
        <v xml:space="preserve"> </v>
      </c>
      <c r="AX435" s="14" t="str">
        <f>IF(AND(B435="1500SC", AND(E435='club records'!$J$15, F435&lt;='club records'!$K$15)), "CR", " ")</f>
        <v xml:space="preserve"> </v>
      </c>
      <c r="AY435" s="14" t="str">
        <f>IF(AND(B435="2000SC", OR(AND(E435='club records'!$J$17, F435&lt;='club records'!$K$17), AND(E435='club records'!$J$18, F435&lt;='club records'!$K$18))), "CR", " ")</f>
        <v xml:space="preserve"> </v>
      </c>
      <c r="AZ435" s="14" t="str">
        <f>IF(AND(B435="3000SC", OR(AND(E435='club records'!$J$20, F435&lt;='club records'!$K$20), AND(E435='club records'!$J$21, F435&lt;='club records'!$K$21))), "CR", " ")</f>
        <v xml:space="preserve"> </v>
      </c>
      <c r="BA435" s="15" t="str">
        <f>IF(AND(B435="4x100", OR(AND(E435='club records'!$N$1, F435&lt;='club records'!$O$1), AND(E435='club records'!$N$2, F435&lt;='club records'!$O$2), AND(E435='club records'!$N$3, F435&lt;='club records'!$O$3), AND(E435='club records'!$N$4, F435&lt;='club records'!$O$4), AND(E435='club records'!$N$5, F435&lt;='club records'!$O$5))), "CR", " ")</f>
        <v xml:space="preserve"> </v>
      </c>
      <c r="BB435" s="15" t="str">
        <f>IF(AND(B435="4x200", OR(AND(E435='club records'!$N$6, F435&lt;='club records'!$O$6), AND(E435='club records'!$N$7, F435&lt;='club records'!$O$7), AND(E435='club records'!$N$8, F435&lt;='club records'!$O$8), AND(E435='club records'!$N$9, F435&lt;='club records'!$O$9), AND(E435='club records'!$N$10, F435&lt;='club records'!$O$10))), "CR", " ")</f>
        <v xml:space="preserve"> </v>
      </c>
      <c r="BC435" s="15" t="str">
        <f>IF(AND(B435="4x300", AND(E435='club records'!$N$11, F435&lt;='club records'!$O$11)), "CR", " ")</f>
        <v xml:space="preserve"> </v>
      </c>
      <c r="BD435" s="15" t="str">
        <f>IF(AND(B435="4x400", OR(AND(E435='club records'!$N$12, F435&lt;='club records'!$O$12), AND(E435='club records'!$N$13, F435&lt;='club records'!$O$13), AND(E435='club records'!$N$14, F435&lt;='club records'!$O$14), AND(E435='club records'!$N$15, F435&lt;='club records'!$O$15))), "CR", " ")</f>
        <v xml:space="preserve"> </v>
      </c>
      <c r="BE435" s="15" t="str">
        <f>IF(AND(B435="3x800", OR(AND(E435='club records'!$N$16, F435&lt;='club records'!$O$16), AND(E435='club records'!$N$17, F435&lt;='club records'!$O$17), AND(E435='club records'!$N$18, F435&lt;='club records'!$O$18))), "CR", " ")</f>
        <v xml:space="preserve"> </v>
      </c>
      <c r="BF435" s="15" t="str">
        <f>IF(AND(B435="pentathlon", OR(AND(E435='club records'!$N$21, F435&gt;='club records'!$O$21), AND(E435='club records'!$N$22, F435&gt;='club records'!$O$22),AND(E435='club records'!$N$23, F435&gt;='club records'!$O$23),AND(E435='club records'!$N$24, F435&gt;='club records'!$O$24))), "CR", " ")</f>
        <v xml:space="preserve"> </v>
      </c>
      <c r="BG435" s="15" t="str">
        <f>IF(AND(B435="heptathlon", OR(AND(E435='club records'!$N$26, F435&gt;='club records'!$O$26), AND(E435='club records'!$N$27, F435&gt;='club records'!$O$27))), "CR", " ")</f>
        <v xml:space="preserve"> </v>
      </c>
      <c r="BH435" s="15" t="str">
        <f>IF(AND(B435="decathlon", OR(AND(E435='club records'!$N$29, F435&gt;='club records'!$O$29), AND(E435='club records'!$N$30, F435&gt;='club records'!$O$30),AND(E435='club records'!$N$31, F435&gt;='club records'!$O$31))), "CR", " ")</f>
        <v xml:space="preserve"> </v>
      </c>
    </row>
    <row r="436" spans="1:60" ht="14.5" x14ac:dyDescent="0.35">
      <c r="A436" s="1" t="s">
        <v>519</v>
      </c>
      <c r="B436" s="2">
        <v>3000</v>
      </c>
      <c r="C436" s="1" t="s">
        <v>138</v>
      </c>
      <c r="D436" s="1" t="s">
        <v>2</v>
      </c>
      <c r="E436" s="19" t="s">
        <v>10</v>
      </c>
      <c r="F436" s="20" t="s">
        <v>509</v>
      </c>
      <c r="G436" s="26">
        <v>43679</v>
      </c>
      <c r="H436" s="1" t="s">
        <v>343</v>
      </c>
      <c r="I436" s="1" t="s">
        <v>510</v>
      </c>
      <c r="J436" s="15" t="str">
        <f t="shared" si="39"/>
        <v/>
      </c>
      <c r="K436" s="15" t="str">
        <f>IF(AND(B436=100, OR(AND(E436='club records'!$B$6, F436&lt;='club records'!$C$6), AND(E436='club records'!$B$7, F436&lt;='club records'!$C$7), AND(E436='club records'!$B$8, F436&lt;='club records'!$C$8), AND(E436='club records'!$B$9, F436&lt;='club records'!$C$9), AND(E436='club records'!$B$10, F436&lt;='club records'!$C$10))), "CR", " ")</f>
        <v xml:space="preserve"> </v>
      </c>
      <c r="L436" s="15" t="str">
        <f>IF(AND(B436=200, OR(AND(E436='club records'!$B$11, F436&lt;='club records'!$C$11), AND(E436='club records'!$B$12, F436&lt;='club records'!$C$12), AND(E436='club records'!$B$13, F436&lt;='club records'!$C$13), AND(E436='club records'!$B$14, F436&lt;='club records'!$C$14), AND(E436='club records'!$B$15, F436&lt;='club records'!$C$15))), "CR", " ")</f>
        <v xml:space="preserve"> </v>
      </c>
      <c r="M436" s="15" t="str">
        <f>IF(AND(B436=300, OR(AND(E436='club records'!$B$16, F436&lt;='club records'!$C$16), AND(E436='club records'!$B$17, F436&lt;='club records'!$C$17))), "CR", " ")</f>
        <v xml:space="preserve"> </v>
      </c>
      <c r="N436" s="15" t="str">
        <f>IF(AND(B436=400, OR(AND(E436='club records'!$B$18, F436&lt;='club records'!$C$18), AND(E436='club records'!$B$19, F436&lt;='club records'!$C$19), AND(E436='club records'!$B$20, F436&lt;='club records'!$C$20), AND(E436='club records'!$B$21, F436&lt;='club records'!$C$21))), "CR", " ")</f>
        <v xml:space="preserve"> </v>
      </c>
      <c r="O436" s="15" t="str">
        <f>IF(AND(B436=800, OR(AND(E436='club records'!$B$22, F436&lt;='club records'!$C$22), AND(E436='club records'!$B$23, F436&lt;='club records'!$C$23), AND(E436='club records'!$B$24, F436&lt;='club records'!$C$24), AND(E436='club records'!$B$25, F436&lt;='club records'!$C$25), AND(E436='club records'!$B$26, F436&lt;='club records'!$C$26))), "CR", " ")</f>
        <v xml:space="preserve"> </v>
      </c>
      <c r="P436" s="15" t="str">
        <f>IF(AND(B436=1000, OR(AND(E436='club records'!$B$27, F436&lt;='club records'!$C$27), AND(E436='club records'!$B$28, F436&lt;='club records'!$C$28))), "CR", " ")</f>
        <v xml:space="preserve"> </v>
      </c>
      <c r="Q436" s="15" t="str">
        <f>IF(AND(B436=1500, OR(AND(E436='club records'!$B$29, F436&lt;='club records'!$C$29), AND(E436='club records'!$B$30, F436&lt;='club records'!$C$30), AND(E436='club records'!$B$31, F436&lt;='club records'!$C$31), AND(E436='club records'!$B$32, F436&lt;='club records'!$C$32), AND(E436='club records'!$B$33, F436&lt;='club records'!$C$33))), "CR", " ")</f>
        <v xml:space="preserve"> </v>
      </c>
      <c r="R436" s="15" t="str">
        <f>IF(AND(B436="1600 (Mile)",OR(AND(E436='club records'!$B$34,F436&lt;='club records'!$C$34),AND(E436='club records'!$B$35,F436&lt;='club records'!$C$35),AND(E436='club records'!$B$36,F436&lt;='club records'!$C$36),AND(E436='club records'!$B$37,F436&lt;='club records'!$C$37))),"CR"," ")</f>
        <v xml:space="preserve"> </v>
      </c>
      <c r="S436" s="15" t="str">
        <f>IF(AND(B436=3000, OR(AND(E436='club records'!$B$38, F436&lt;='club records'!$C$38), AND(E436='club records'!$B$39, F436&lt;='club records'!$C$39), AND(E436='club records'!$B$40, F436&lt;='club records'!$C$40), AND(E436='club records'!$B$41, F436&lt;='club records'!$C$41))), "CR", " ")</f>
        <v xml:space="preserve"> </v>
      </c>
      <c r="T436" s="15" t="str">
        <f>IF(AND(B436=5000, OR(AND(E436='club records'!$B$42, F436&lt;='club records'!$C$42), AND(E436='club records'!$B$43, F436&lt;='club records'!$C$43))), "CR", " ")</f>
        <v xml:space="preserve"> </v>
      </c>
      <c r="U436" s="14" t="str">
        <f>IF(AND(B436=10000, OR(AND(E436='club records'!$B$44, F436&lt;='club records'!$C$44), AND(E436='club records'!$B$45, F436&lt;='club records'!$C$45))), "CR", " ")</f>
        <v xml:space="preserve"> </v>
      </c>
      <c r="V436" s="14" t="str">
        <f>IF(AND(B436="high jump", OR(AND(E436='club records'!$F$1, F436&gt;='club records'!$G$1), AND(E436='club records'!$F$2, F436&gt;='club records'!$G$2), AND(E436='club records'!$F$3, F436&gt;='club records'!$G$3), AND(E436='club records'!$F$4, F436&gt;='club records'!$G$4), AND(E436='club records'!$F$5, F436&gt;='club records'!$G$5))), "CR", " ")</f>
        <v xml:space="preserve"> </v>
      </c>
      <c r="W436" s="14" t="str">
        <f>IF(AND(B436="long jump", OR(AND(E436='club records'!$F$6, F436&gt;='club records'!$G$6), AND(E436='club records'!$F$7, F436&gt;='club records'!$G$7), AND(E436='club records'!$F$8, F436&gt;='club records'!$G$8), AND(E436='club records'!$F$9, F436&gt;='club records'!$G$9), AND(E436='club records'!$F$10, F436&gt;='club records'!$G$10))), "CR", " ")</f>
        <v xml:space="preserve"> </v>
      </c>
      <c r="X436" s="14" t="str">
        <f>IF(AND(B436="triple jump", OR(AND(E436='club records'!$F$11, F436&gt;='club records'!$G$11), AND(E436='club records'!$F$12, F436&gt;='club records'!$G$12), AND(E436='club records'!$F$13, F436&gt;='club records'!$G$13), AND(E436='club records'!$F$14, F436&gt;='club records'!$G$14), AND(E436='club records'!$F$15, F436&gt;='club records'!$G$15))), "CR", " ")</f>
        <v xml:space="preserve"> </v>
      </c>
      <c r="Y436" s="14" t="str">
        <f>IF(AND(B436="pole vault", OR(AND(E436='club records'!$F$16, F436&gt;='club records'!$G$16), AND(E436='club records'!$F$17, F436&gt;='club records'!$G$17), AND(E436='club records'!$F$18, F436&gt;='club records'!$G$18), AND(E436='club records'!$F$19, F436&gt;='club records'!$G$19), AND(E436='club records'!$F$20, F436&gt;='club records'!$G$20))), "CR", " ")</f>
        <v xml:space="preserve"> </v>
      </c>
      <c r="Z436" s="14" t="str">
        <f>IF(AND(B436="discus 1", E436='club records'!$F$21, F436&gt;='club records'!$G$21), "CR", " ")</f>
        <v xml:space="preserve"> </v>
      </c>
      <c r="AA436" s="14" t="str">
        <f>IF(AND(B436="discus 1.25", E436='club records'!$F$22, F436&gt;='club records'!$G$22), "CR", " ")</f>
        <v xml:space="preserve"> </v>
      </c>
      <c r="AB436" s="14" t="str">
        <f>IF(AND(B436="discus 1.5", E436='club records'!$F$23, F436&gt;='club records'!$G$23), "CR", " ")</f>
        <v xml:space="preserve"> </v>
      </c>
      <c r="AC436" s="14" t="str">
        <f>IF(AND(B436="discus 1.75", E436='club records'!$F$24, F436&gt;='club records'!$G$24), "CR", " ")</f>
        <v xml:space="preserve"> </v>
      </c>
      <c r="AD436" s="14" t="str">
        <f>IF(AND(B436="discus 2", E436='club records'!$F$25, F436&gt;='club records'!$G$25), "CR", " ")</f>
        <v xml:space="preserve"> </v>
      </c>
      <c r="AE436" s="14" t="str">
        <f>IF(AND(B436="hammer 4", E436='club records'!$F$27, F436&gt;='club records'!$G$27), "CR", " ")</f>
        <v xml:space="preserve"> </v>
      </c>
      <c r="AF436" s="14" t="str">
        <f>IF(AND(B436="hammer 5", E436='club records'!$F$28, F436&gt;='club records'!$G$28), "CR", " ")</f>
        <v xml:space="preserve"> </v>
      </c>
      <c r="AG436" s="14" t="str">
        <f>IF(AND(B436="hammer 6", E436='club records'!$F$29, F436&gt;='club records'!$G$29), "CR", " ")</f>
        <v xml:space="preserve"> </v>
      </c>
      <c r="AH436" s="14" t="str">
        <f>IF(AND(B436="hammer 7.26", E436='club records'!$F$30, F436&gt;='club records'!$G$30), "CR", " ")</f>
        <v xml:space="preserve"> </v>
      </c>
      <c r="AI436" s="14" t="str">
        <f>IF(AND(B436="javelin 400", E436='club records'!$F$31, F436&gt;='club records'!$G$31), "CR", " ")</f>
        <v xml:space="preserve"> </v>
      </c>
      <c r="AJ436" s="14" t="str">
        <f>IF(AND(B436="javelin 600", E436='club records'!$F$32, F436&gt;='club records'!$G$32), "CR", " ")</f>
        <v xml:space="preserve"> </v>
      </c>
      <c r="AK436" s="14" t="str">
        <f>IF(AND(B436="javelin 700", E436='club records'!$F$33, F436&gt;='club records'!$G$33), "CR", " ")</f>
        <v xml:space="preserve"> </v>
      </c>
      <c r="AL436" s="14" t="str">
        <f>IF(AND(B436="javelin 800", OR(AND(E436='club records'!$F$34, F436&gt;='club records'!$G$34), AND(E436='club records'!$F$35, F436&gt;='club records'!$G$35))), "CR", " ")</f>
        <v xml:space="preserve"> </v>
      </c>
      <c r="AM436" s="14" t="str">
        <f>IF(AND(B436="shot 3", E436='club records'!$F$36, F436&gt;='club records'!$G$36), "CR", " ")</f>
        <v xml:space="preserve"> </v>
      </c>
      <c r="AN436" s="14" t="str">
        <f>IF(AND(B436="shot 4", E436='club records'!$F$37, F436&gt;='club records'!$G$37), "CR", " ")</f>
        <v xml:space="preserve"> </v>
      </c>
      <c r="AO436" s="14" t="str">
        <f>IF(AND(B436="shot 5", E436='club records'!$F$38, F436&gt;='club records'!$G$38), "CR", " ")</f>
        <v xml:space="preserve"> </v>
      </c>
      <c r="AP436" s="14" t="str">
        <f>IF(AND(B436="shot 6", E436='club records'!$F$39, F436&gt;='club records'!$G$39), "CR", " ")</f>
        <v xml:space="preserve"> </v>
      </c>
      <c r="AQ436" s="14" t="str">
        <f>IF(AND(B436="shot 7.26", E436='club records'!$F$40, F436&gt;='club records'!$G$40), "CR", " ")</f>
        <v xml:space="preserve"> </v>
      </c>
      <c r="AR436" s="14" t="str">
        <f>IF(AND(B436="60H",OR(AND(E436='club records'!$J$1,F436&lt;='club records'!$K$1),AND(E436='club records'!$J$2,F436&lt;='club records'!$K$2),AND(E436='club records'!$J$3,F436&lt;='club records'!$K$3),AND(E436='club records'!$J$4,F436&lt;='club records'!$K$4),AND(E436='club records'!$J$5,F436&lt;='club records'!$K$5))),"CR"," ")</f>
        <v xml:space="preserve"> </v>
      </c>
      <c r="AS436" s="14" t="str">
        <f>IF(AND(B436="75H", AND(E436='club records'!$J$6, F436&lt;='club records'!$K$6)), "CR", " ")</f>
        <v xml:space="preserve"> </v>
      </c>
      <c r="AT436" s="14" t="str">
        <f>IF(AND(B436="80H", AND(E436='club records'!$J$7, F436&lt;='club records'!$K$7)), "CR", " ")</f>
        <v xml:space="preserve"> </v>
      </c>
      <c r="AU436" s="14" t="str">
        <f>IF(AND(B436="100H", AND(E436='club records'!$J$8, F436&lt;='club records'!$K$8)), "CR", " ")</f>
        <v xml:space="preserve"> </v>
      </c>
      <c r="AV436" s="14" t="str">
        <f>IF(AND(B436="110H", OR(AND(E436='club records'!$J$9, F436&lt;='club records'!$K$9), AND(E436='club records'!$J$10, F436&lt;='club records'!$K$10))), "CR", " ")</f>
        <v xml:space="preserve"> </v>
      </c>
      <c r="AW436" s="14" t="str">
        <f>IF(AND(B436="400H", OR(AND(E436='club records'!$J$11, F436&lt;='club records'!$K$11), AND(E436='club records'!$J$12, F436&lt;='club records'!$K$12), AND(E436='club records'!$J$13, F436&lt;='club records'!$K$13), AND(E436='club records'!$J$14, F436&lt;='club records'!$K$14))), "CR", " ")</f>
        <v xml:space="preserve"> </v>
      </c>
      <c r="AX436" s="14" t="str">
        <f>IF(AND(B436="1500SC", AND(E436='club records'!$J$15, F436&lt;='club records'!$K$15)), "CR", " ")</f>
        <v xml:space="preserve"> </v>
      </c>
      <c r="AY436" s="14" t="str">
        <f>IF(AND(B436="2000SC", OR(AND(E436='club records'!$J$17, F436&lt;='club records'!$K$17), AND(E436='club records'!$J$18, F436&lt;='club records'!$K$18))), "CR", " ")</f>
        <v xml:space="preserve"> </v>
      </c>
      <c r="AZ436" s="14" t="str">
        <f>IF(AND(B436="3000SC", OR(AND(E436='club records'!$J$20, F436&lt;='club records'!$K$20), AND(E436='club records'!$J$21, F436&lt;='club records'!$K$21))), "CR", " ")</f>
        <v xml:space="preserve"> </v>
      </c>
      <c r="BA436" s="15" t="str">
        <f>IF(AND(B436="4x100", OR(AND(E436='club records'!$N$1, F436&lt;='club records'!$O$1), AND(E436='club records'!$N$2, F436&lt;='club records'!$O$2), AND(E436='club records'!$N$3, F436&lt;='club records'!$O$3), AND(E436='club records'!$N$4, F436&lt;='club records'!$O$4), AND(E436='club records'!$N$5, F436&lt;='club records'!$O$5))), "CR", " ")</f>
        <v xml:space="preserve"> </v>
      </c>
      <c r="BB436" s="15" t="str">
        <f>IF(AND(B436="4x200", OR(AND(E436='club records'!$N$6, F436&lt;='club records'!$O$6), AND(E436='club records'!$N$7, F436&lt;='club records'!$O$7), AND(E436='club records'!$N$8, F436&lt;='club records'!$O$8), AND(E436='club records'!$N$9, F436&lt;='club records'!$O$9), AND(E436='club records'!$N$10, F436&lt;='club records'!$O$10))), "CR", " ")</f>
        <v xml:space="preserve"> </v>
      </c>
      <c r="BC436" s="15" t="str">
        <f>IF(AND(B436="4x300", AND(E436='club records'!$N$11, F436&lt;='club records'!$O$11)), "CR", " ")</f>
        <v xml:space="preserve"> </v>
      </c>
      <c r="BD436" s="15" t="str">
        <f>IF(AND(B436="4x400", OR(AND(E436='club records'!$N$12, F436&lt;='club records'!$O$12), AND(E436='club records'!$N$13, F436&lt;='club records'!$O$13), AND(E436='club records'!$N$14, F436&lt;='club records'!$O$14), AND(E436='club records'!$N$15, F436&lt;='club records'!$O$15))), "CR", " ")</f>
        <v xml:space="preserve"> </v>
      </c>
      <c r="BE436" s="15" t="str">
        <f>IF(AND(B436="3x800", OR(AND(E436='club records'!$N$16, F436&lt;='club records'!$O$16), AND(E436='club records'!$N$17, F436&lt;='club records'!$O$17), AND(E436='club records'!$N$18, F436&lt;='club records'!$O$18))), "CR", " ")</f>
        <v xml:space="preserve"> </v>
      </c>
      <c r="BF436" s="15" t="str">
        <f>IF(AND(B436="pentathlon", OR(AND(E436='club records'!$N$21, F436&gt;='club records'!$O$21), AND(E436='club records'!$N$22, F436&gt;='club records'!$O$22),AND(E436='club records'!$N$23, F436&gt;='club records'!$O$23),AND(E436='club records'!$N$24, F436&gt;='club records'!$O$24))), "CR", " ")</f>
        <v xml:space="preserve"> </v>
      </c>
      <c r="BG436" s="15" t="str">
        <f>IF(AND(B436="heptathlon", OR(AND(E436='club records'!$N$26, F436&gt;='club records'!$O$26), AND(E436='club records'!$N$27, F436&gt;='club records'!$O$27))), "CR", " ")</f>
        <v xml:space="preserve"> </v>
      </c>
      <c r="BH436" s="15" t="str">
        <f>IF(AND(B436="decathlon", OR(AND(E436='club records'!$N$29, F436&gt;='club records'!$O$29), AND(E436='club records'!$N$30, F436&gt;='club records'!$O$30),AND(E436='club records'!$N$31, F436&gt;='club records'!$O$31))), "CR", " ")</f>
        <v xml:space="preserve"> </v>
      </c>
    </row>
    <row r="437" spans="1:60" ht="14.5" x14ac:dyDescent="0.35">
      <c r="A437" s="1" t="s">
        <v>519</v>
      </c>
      <c r="B437" s="2">
        <v>3000</v>
      </c>
      <c r="C437" s="1" t="s">
        <v>25</v>
      </c>
      <c r="D437" s="1" t="s">
        <v>33</v>
      </c>
      <c r="E437" s="19" t="s">
        <v>10</v>
      </c>
      <c r="F437" s="20" t="s">
        <v>391</v>
      </c>
      <c r="G437" s="26">
        <v>43616</v>
      </c>
      <c r="H437" s="1" t="s">
        <v>387</v>
      </c>
      <c r="I437" s="1" t="s">
        <v>372</v>
      </c>
      <c r="J437" s="15" t="str">
        <f t="shared" si="39"/>
        <v/>
      </c>
      <c r="K437" s="15" t="str">
        <f>IF(AND(B437=100, OR(AND(E437='club records'!$B$6, F437&lt;='club records'!$C$6), AND(E437='club records'!$B$7, F437&lt;='club records'!$C$7), AND(E437='club records'!$B$8, F437&lt;='club records'!$C$8), AND(E437='club records'!$B$9, F437&lt;='club records'!$C$9), AND(E437='club records'!$B$10, F437&lt;='club records'!$C$10))), "CR", " ")</f>
        <v xml:space="preserve"> </v>
      </c>
      <c r="L437" s="15" t="str">
        <f>IF(AND(B437=200, OR(AND(E437='club records'!$B$11, F437&lt;='club records'!$C$11), AND(E437='club records'!$B$12, F437&lt;='club records'!$C$12), AND(E437='club records'!$B$13, F437&lt;='club records'!$C$13), AND(E437='club records'!$B$14, F437&lt;='club records'!$C$14), AND(E437='club records'!$B$15, F437&lt;='club records'!$C$15))), "CR", " ")</f>
        <v xml:space="preserve"> </v>
      </c>
      <c r="M437" s="15" t="str">
        <f>IF(AND(B437=300, OR(AND(E437='club records'!$B$16, F437&lt;='club records'!$C$16), AND(E437='club records'!$B$17, F437&lt;='club records'!$C$17))), "CR", " ")</f>
        <v xml:space="preserve"> </v>
      </c>
      <c r="N437" s="15" t="str">
        <f>IF(AND(B437=400, OR(AND(E437='club records'!$B$18, F437&lt;='club records'!$C$18), AND(E437='club records'!$B$19, F437&lt;='club records'!$C$19), AND(E437='club records'!$B$20, F437&lt;='club records'!$C$20), AND(E437='club records'!$B$21, F437&lt;='club records'!$C$21))), "CR", " ")</f>
        <v xml:space="preserve"> </v>
      </c>
      <c r="O437" s="15" t="str">
        <f>IF(AND(B437=800, OR(AND(E437='club records'!$B$22, F437&lt;='club records'!$C$22), AND(E437='club records'!$B$23, F437&lt;='club records'!$C$23), AND(E437='club records'!$B$24, F437&lt;='club records'!$C$24), AND(E437='club records'!$B$25, F437&lt;='club records'!$C$25), AND(E437='club records'!$B$26, F437&lt;='club records'!$C$26))), "CR", " ")</f>
        <v xml:space="preserve"> </v>
      </c>
      <c r="P437" s="15" t="str">
        <f>IF(AND(B437=1000, OR(AND(E437='club records'!$B$27, F437&lt;='club records'!$C$27), AND(E437='club records'!$B$28, F437&lt;='club records'!$C$28))), "CR", " ")</f>
        <v xml:space="preserve"> </v>
      </c>
      <c r="Q437" s="15" t="str">
        <f>IF(AND(B437=1500, OR(AND(E437='club records'!$B$29, F437&lt;='club records'!$C$29), AND(E437='club records'!$B$30, F437&lt;='club records'!$C$30), AND(E437='club records'!$B$31, F437&lt;='club records'!$C$31), AND(E437='club records'!$B$32, F437&lt;='club records'!$C$32), AND(E437='club records'!$B$33, F437&lt;='club records'!$C$33))), "CR", " ")</f>
        <v xml:space="preserve"> </v>
      </c>
      <c r="R437" s="15" t="str">
        <f>IF(AND(B437="1600 (Mile)",OR(AND(E437='club records'!$B$34,F437&lt;='club records'!$C$34),AND(E437='club records'!$B$35,F437&lt;='club records'!$C$35),AND(E437='club records'!$B$36,F437&lt;='club records'!$C$36),AND(E437='club records'!$B$37,F437&lt;='club records'!$C$37))),"CR"," ")</f>
        <v xml:space="preserve"> </v>
      </c>
      <c r="S437" s="15" t="str">
        <f>IF(AND(B437=3000, OR(AND(E437='club records'!$B$38, F437&lt;='club records'!$C$38), AND(E437='club records'!$B$39, F437&lt;='club records'!$C$39), AND(E437='club records'!$B$40, F437&lt;='club records'!$C$40), AND(E437='club records'!$B$41, F437&lt;='club records'!$C$41))), "CR", " ")</f>
        <v xml:space="preserve"> </v>
      </c>
      <c r="T437" s="15" t="str">
        <f>IF(AND(B437=5000, OR(AND(E437='club records'!$B$42, F437&lt;='club records'!$C$42), AND(E437='club records'!$B$43, F437&lt;='club records'!$C$43))), "CR", " ")</f>
        <v xml:space="preserve"> </v>
      </c>
      <c r="U437" s="14" t="str">
        <f>IF(AND(B437=10000, OR(AND(E437='club records'!$B$44, F437&lt;='club records'!$C$44), AND(E437='club records'!$B$45, F437&lt;='club records'!$C$45))), "CR", " ")</f>
        <v xml:space="preserve"> </v>
      </c>
      <c r="V437" s="14" t="str">
        <f>IF(AND(B437="high jump", OR(AND(E437='club records'!$F$1, F437&gt;='club records'!$G$1), AND(E437='club records'!$F$2, F437&gt;='club records'!$G$2), AND(E437='club records'!$F$3, F437&gt;='club records'!$G$3), AND(E437='club records'!$F$4, F437&gt;='club records'!$G$4), AND(E437='club records'!$F$5, F437&gt;='club records'!$G$5))), "CR", " ")</f>
        <v xml:space="preserve"> </v>
      </c>
      <c r="W437" s="14" t="str">
        <f>IF(AND(B437="long jump", OR(AND(E437='club records'!$F$6, F437&gt;='club records'!$G$6), AND(E437='club records'!$F$7, F437&gt;='club records'!$G$7), AND(E437='club records'!$F$8, F437&gt;='club records'!$G$8), AND(E437='club records'!$F$9, F437&gt;='club records'!$G$9), AND(E437='club records'!$F$10, F437&gt;='club records'!$G$10))), "CR", " ")</f>
        <v xml:space="preserve"> </v>
      </c>
      <c r="X437" s="14" t="str">
        <f>IF(AND(B437="triple jump", OR(AND(E437='club records'!$F$11, F437&gt;='club records'!$G$11), AND(E437='club records'!$F$12, F437&gt;='club records'!$G$12), AND(E437='club records'!$F$13, F437&gt;='club records'!$G$13), AND(E437='club records'!$F$14, F437&gt;='club records'!$G$14), AND(E437='club records'!$F$15, F437&gt;='club records'!$G$15))), "CR", " ")</f>
        <v xml:space="preserve"> </v>
      </c>
      <c r="Y437" s="14" t="str">
        <f>IF(AND(B437="pole vault", OR(AND(E437='club records'!$F$16, F437&gt;='club records'!$G$16), AND(E437='club records'!$F$17, F437&gt;='club records'!$G$17), AND(E437='club records'!$F$18, F437&gt;='club records'!$G$18), AND(E437='club records'!$F$19, F437&gt;='club records'!$G$19), AND(E437='club records'!$F$20, F437&gt;='club records'!$G$20))), "CR", " ")</f>
        <v xml:space="preserve"> </v>
      </c>
      <c r="Z437" s="14" t="str">
        <f>IF(AND(B437="discus 1", E437='club records'!$F$21, F437&gt;='club records'!$G$21), "CR", " ")</f>
        <v xml:space="preserve"> </v>
      </c>
      <c r="AA437" s="14" t="str">
        <f>IF(AND(B437="discus 1.25", E437='club records'!$F$22, F437&gt;='club records'!$G$22), "CR", " ")</f>
        <v xml:space="preserve"> </v>
      </c>
      <c r="AB437" s="14" t="str">
        <f>IF(AND(B437="discus 1.5", E437='club records'!$F$23, F437&gt;='club records'!$G$23), "CR", " ")</f>
        <v xml:space="preserve"> </v>
      </c>
      <c r="AC437" s="14" t="str">
        <f>IF(AND(B437="discus 1.75", E437='club records'!$F$24, F437&gt;='club records'!$G$24), "CR", " ")</f>
        <v xml:space="preserve"> </v>
      </c>
      <c r="AD437" s="14" t="str">
        <f>IF(AND(B437="discus 2", E437='club records'!$F$25, F437&gt;='club records'!$G$25), "CR", " ")</f>
        <v xml:space="preserve"> </v>
      </c>
      <c r="AE437" s="14" t="str">
        <f>IF(AND(B437="hammer 4", E437='club records'!$F$27, F437&gt;='club records'!$G$27), "CR", " ")</f>
        <v xml:space="preserve"> </v>
      </c>
      <c r="AF437" s="14" t="str">
        <f>IF(AND(B437="hammer 5", E437='club records'!$F$28, F437&gt;='club records'!$G$28), "CR", " ")</f>
        <v xml:space="preserve"> </v>
      </c>
      <c r="AG437" s="14" t="str">
        <f>IF(AND(B437="hammer 6", E437='club records'!$F$29, F437&gt;='club records'!$G$29), "CR", " ")</f>
        <v xml:space="preserve"> </v>
      </c>
      <c r="AH437" s="14" t="str">
        <f>IF(AND(B437="hammer 7.26", E437='club records'!$F$30, F437&gt;='club records'!$G$30), "CR", " ")</f>
        <v xml:space="preserve"> </v>
      </c>
      <c r="AI437" s="14" t="str">
        <f>IF(AND(B437="javelin 400", E437='club records'!$F$31, F437&gt;='club records'!$G$31), "CR", " ")</f>
        <v xml:space="preserve"> </v>
      </c>
      <c r="AJ437" s="14" t="str">
        <f>IF(AND(B437="javelin 600", E437='club records'!$F$32, F437&gt;='club records'!$G$32), "CR", " ")</f>
        <v xml:space="preserve"> </v>
      </c>
      <c r="AK437" s="14" t="str">
        <f>IF(AND(B437="javelin 700", E437='club records'!$F$33, F437&gt;='club records'!$G$33), "CR", " ")</f>
        <v xml:space="preserve"> </v>
      </c>
      <c r="AL437" s="14" t="str">
        <f>IF(AND(B437="javelin 800", OR(AND(E437='club records'!$F$34, F437&gt;='club records'!$G$34), AND(E437='club records'!$F$35, F437&gt;='club records'!$G$35))), "CR", " ")</f>
        <v xml:space="preserve"> </v>
      </c>
      <c r="AM437" s="14" t="str">
        <f>IF(AND(B437="shot 3", E437='club records'!$F$36, F437&gt;='club records'!$G$36), "CR", " ")</f>
        <v xml:space="preserve"> </v>
      </c>
      <c r="AN437" s="14" t="str">
        <f>IF(AND(B437="shot 4", E437='club records'!$F$37, F437&gt;='club records'!$G$37), "CR", " ")</f>
        <v xml:space="preserve"> </v>
      </c>
      <c r="AO437" s="14" t="str">
        <f>IF(AND(B437="shot 5", E437='club records'!$F$38, F437&gt;='club records'!$G$38), "CR", " ")</f>
        <v xml:space="preserve"> </v>
      </c>
      <c r="AP437" s="14" t="str">
        <f>IF(AND(B437="shot 6", E437='club records'!$F$39, F437&gt;='club records'!$G$39), "CR", " ")</f>
        <v xml:space="preserve"> </v>
      </c>
      <c r="AQ437" s="14" t="str">
        <f>IF(AND(B437="shot 7.26", E437='club records'!$F$40, F437&gt;='club records'!$G$40), "CR", " ")</f>
        <v xml:space="preserve"> </v>
      </c>
      <c r="AR437" s="14" t="str">
        <f>IF(AND(B437="60H",OR(AND(E437='club records'!$J$1,F437&lt;='club records'!$K$1),AND(E437='club records'!$J$2,F437&lt;='club records'!$K$2),AND(E437='club records'!$J$3,F437&lt;='club records'!$K$3),AND(E437='club records'!$J$4,F437&lt;='club records'!$K$4),AND(E437='club records'!$J$5,F437&lt;='club records'!$K$5))),"CR"," ")</f>
        <v xml:space="preserve"> </v>
      </c>
      <c r="AS437" s="14" t="str">
        <f>IF(AND(B437="75H", AND(E437='club records'!$J$6, F437&lt;='club records'!$K$6)), "CR", " ")</f>
        <v xml:space="preserve"> </v>
      </c>
      <c r="AT437" s="14" t="str">
        <f>IF(AND(B437="80H", AND(E437='club records'!$J$7, F437&lt;='club records'!$K$7)), "CR", " ")</f>
        <v xml:space="preserve"> </v>
      </c>
      <c r="AU437" s="14" t="str">
        <f>IF(AND(B437="100H", AND(E437='club records'!$J$8, F437&lt;='club records'!$K$8)), "CR", " ")</f>
        <v xml:space="preserve"> </v>
      </c>
      <c r="AV437" s="14" t="str">
        <f>IF(AND(B437="110H", OR(AND(E437='club records'!$J$9, F437&lt;='club records'!$K$9), AND(E437='club records'!$J$10, F437&lt;='club records'!$K$10))), "CR", " ")</f>
        <v xml:space="preserve"> </v>
      </c>
      <c r="AW437" s="14" t="str">
        <f>IF(AND(B437="400H", OR(AND(E437='club records'!$J$11, F437&lt;='club records'!$K$11), AND(E437='club records'!$J$12, F437&lt;='club records'!$K$12), AND(E437='club records'!$J$13, F437&lt;='club records'!$K$13), AND(E437='club records'!$J$14, F437&lt;='club records'!$K$14))), "CR", " ")</f>
        <v xml:space="preserve"> </v>
      </c>
      <c r="AX437" s="14" t="str">
        <f>IF(AND(B437="1500SC", AND(E437='club records'!$J$15, F437&lt;='club records'!$K$15)), "CR", " ")</f>
        <v xml:space="preserve"> </v>
      </c>
      <c r="AY437" s="14" t="str">
        <f>IF(AND(B437="2000SC", OR(AND(E437='club records'!$J$17, F437&lt;='club records'!$K$17), AND(E437='club records'!$J$18, F437&lt;='club records'!$K$18))), "CR", " ")</f>
        <v xml:space="preserve"> </v>
      </c>
      <c r="AZ437" s="14" t="str">
        <f>IF(AND(B437="3000SC", OR(AND(E437='club records'!$J$20, F437&lt;='club records'!$K$20), AND(E437='club records'!$J$21, F437&lt;='club records'!$K$21))), "CR", " ")</f>
        <v xml:space="preserve"> </v>
      </c>
      <c r="BA437" s="15" t="str">
        <f>IF(AND(B437="4x100", OR(AND(E437='club records'!$N$1, F437&lt;='club records'!$O$1), AND(E437='club records'!$N$2, F437&lt;='club records'!$O$2), AND(E437='club records'!$N$3, F437&lt;='club records'!$O$3), AND(E437='club records'!$N$4, F437&lt;='club records'!$O$4), AND(E437='club records'!$N$5, F437&lt;='club records'!$O$5))), "CR", " ")</f>
        <v xml:space="preserve"> </v>
      </c>
      <c r="BB437" s="15" t="str">
        <f>IF(AND(B437="4x200", OR(AND(E437='club records'!$N$6, F437&lt;='club records'!$O$6), AND(E437='club records'!$N$7, F437&lt;='club records'!$O$7), AND(E437='club records'!$N$8, F437&lt;='club records'!$O$8), AND(E437='club records'!$N$9, F437&lt;='club records'!$O$9), AND(E437='club records'!$N$10, F437&lt;='club records'!$O$10))), "CR", " ")</f>
        <v xml:space="preserve"> </v>
      </c>
      <c r="BC437" s="15" t="str">
        <f>IF(AND(B437="4x300", AND(E437='club records'!$N$11, F437&lt;='club records'!$O$11)), "CR", " ")</f>
        <v xml:space="preserve"> </v>
      </c>
      <c r="BD437" s="15" t="str">
        <f>IF(AND(B437="4x400", OR(AND(E437='club records'!$N$12, F437&lt;='club records'!$O$12), AND(E437='club records'!$N$13, F437&lt;='club records'!$O$13), AND(E437='club records'!$N$14, F437&lt;='club records'!$O$14), AND(E437='club records'!$N$15, F437&lt;='club records'!$O$15))), "CR", " ")</f>
        <v xml:space="preserve"> </v>
      </c>
      <c r="BE437" s="15" t="str">
        <f>IF(AND(B437="3x800", OR(AND(E437='club records'!$N$16, F437&lt;='club records'!$O$16), AND(E437='club records'!$N$17, F437&lt;='club records'!$O$17), AND(E437='club records'!$N$18, F437&lt;='club records'!$O$18))), "CR", " ")</f>
        <v xml:space="preserve"> </v>
      </c>
      <c r="BF437" s="15" t="str">
        <f>IF(AND(B437="pentathlon", OR(AND(E437='club records'!$N$21, F437&gt;='club records'!$O$21), AND(E437='club records'!$N$22, F437&gt;='club records'!$O$22),AND(E437='club records'!$N$23, F437&gt;='club records'!$O$23),AND(E437='club records'!$N$24, F437&gt;='club records'!$O$24))), "CR", " ")</f>
        <v xml:space="preserve"> </v>
      </c>
      <c r="BG437" s="15" t="str">
        <f>IF(AND(B437="heptathlon", OR(AND(E437='club records'!$N$26, F437&gt;='club records'!$O$26), AND(E437='club records'!$N$27, F437&gt;='club records'!$O$27))), "CR", " ")</f>
        <v xml:space="preserve"> </v>
      </c>
      <c r="BH437" s="15" t="str">
        <f>IF(AND(B437="decathlon", OR(AND(E437='club records'!$N$29, F437&gt;='club records'!$O$29), AND(E437='club records'!$N$30, F437&gt;='club records'!$O$30),AND(E437='club records'!$N$31, F437&gt;='club records'!$O$31))), "CR", " ")</f>
        <v xml:space="preserve"> </v>
      </c>
    </row>
    <row r="438" spans="1:60" ht="14.5" x14ac:dyDescent="0.35">
      <c r="A438" s="1" t="s">
        <v>519</v>
      </c>
      <c r="B438" s="2">
        <v>3000</v>
      </c>
      <c r="C438" s="1" t="s">
        <v>35</v>
      </c>
      <c r="D438" s="1" t="s">
        <v>315</v>
      </c>
      <c r="E438" s="19" t="s">
        <v>10</v>
      </c>
      <c r="F438" s="20" t="s">
        <v>388</v>
      </c>
      <c r="G438" s="26">
        <v>43616</v>
      </c>
      <c r="H438" s="1" t="s">
        <v>387</v>
      </c>
      <c r="I438" s="1" t="s">
        <v>372</v>
      </c>
      <c r="J438" s="15" t="str">
        <f t="shared" si="39"/>
        <v/>
      </c>
      <c r="K438" s="15" t="str">
        <f>IF(AND(B438=100, OR(AND(E438='club records'!$B$6, F438&lt;='club records'!$C$6), AND(E438='club records'!$B$7, F438&lt;='club records'!$C$7), AND(E438='club records'!$B$8, F438&lt;='club records'!$C$8), AND(E438='club records'!$B$9, F438&lt;='club records'!$C$9), AND(E438='club records'!$B$10, F438&lt;='club records'!$C$10))), "CR", " ")</f>
        <v xml:space="preserve"> </v>
      </c>
      <c r="L438" s="15" t="str">
        <f>IF(AND(B438=200, OR(AND(E438='club records'!$B$11, F438&lt;='club records'!$C$11), AND(E438='club records'!$B$12, F438&lt;='club records'!$C$12), AND(E438='club records'!$B$13, F438&lt;='club records'!$C$13), AND(E438='club records'!$B$14, F438&lt;='club records'!$C$14), AND(E438='club records'!$B$15, F438&lt;='club records'!$C$15))), "CR", " ")</f>
        <v xml:space="preserve"> </v>
      </c>
      <c r="M438" s="15" t="str">
        <f>IF(AND(B438=300, OR(AND(E438='club records'!$B$16, F438&lt;='club records'!$C$16), AND(E438='club records'!$B$17, F438&lt;='club records'!$C$17))), "CR", " ")</f>
        <v xml:space="preserve"> </v>
      </c>
      <c r="N438" s="15" t="str">
        <f>IF(AND(B438=400, OR(AND(E438='club records'!$B$18, F438&lt;='club records'!$C$18), AND(E438='club records'!$B$19, F438&lt;='club records'!$C$19), AND(E438='club records'!$B$20, F438&lt;='club records'!$C$20), AND(E438='club records'!$B$21, F438&lt;='club records'!$C$21))), "CR", " ")</f>
        <v xml:space="preserve"> </v>
      </c>
      <c r="O438" s="15" t="str">
        <f>IF(AND(B438=800, OR(AND(E438='club records'!$B$22, F438&lt;='club records'!$C$22), AND(E438='club records'!$B$23, F438&lt;='club records'!$C$23), AND(E438='club records'!$B$24, F438&lt;='club records'!$C$24), AND(E438='club records'!$B$25, F438&lt;='club records'!$C$25), AND(E438='club records'!$B$26, F438&lt;='club records'!$C$26))), "CR", " ")</f>
        <v xml:space="preserve"> </v>
      </c>
      <c r="P438" s="15" t="str">
        <f>IF(AND(B438=1000, OR(AND(E438='club records'!$B$27, F438&lt;='club records'!$C$27), AND(E438='club records'!$B$28, F438&lt;='club records'!$C$28))), "CR", " ")</f>
        <v xml:space="preserve"> </v>
      </c>
      <c r="Q438" s="15" t="str">
        <f>IF(AND(B438=1500, OR(AND(E438='club records'!$B$29, F438&lt;='club records'!$C$29), AND(E438='club records'!$B$30, F438&lt;='club records'!$C$30), AND(E438='club records'!$B$31, F438&lt;='club records'!$C$31), AND(E438='club records'!$B$32, F438&lt;='club records'!$C$32), AND(E438='club records'!$B$33, F438&lt;='club records'!$C$33))), "CR", " ")</f>
        <v xml:space="preserve"> </v>
      </c>
      <c r="R438" s="15" t="str">
        <f>IF(AND(B438="1600 (Mile)",OR(AND(E438='club records'!$B$34,F438&lt;='club records'!$C$34),AND(E438='club records'!$B$35,F438&lt;='club records'!$C$35),AND(E438='club records'!$B$36,F438&lt;='club records'!$C$36),AND(E438='club records'!$B$37,F438&lt;='club records'!$C$37))),"CR"," ")</f>
        <v xml:space="preserve"> </v>
      </c>
      <c r="S438" s="15" t="str">
        <f>IF(AND(B438=3000, OR(AND(E438='club records'!$B$38, F438&lt;='club records'!$C$38), AND(E438='club records'!$B$39, F438&lt;='club records'!$C$39), AND(E438='club records'!$B$40, F438&lt;='club records'!$C$40), AND(E438='club records'!$B$41, F438&lt;='club records'!$C$41))), "CR", " ")</f>
        <v xml:space="preserve"> </v>
      </c>
      <c r="T438" s="15" t="str">
        <f>IF(AND(B438=5000, OR(AND(E438='club records'!$B$42, F438&lt;='club records'!$C$42), AND(E438='club records'!$B$43, F438&lt;='club records'!$C$43))), "CR", " ")</f>
        <v xml:space="preserve"> </v>
      </c>
      <c r="U438" s="14" t="str">
        <f>IF(AND(B438=10000, OR(AND(E438='club records'!$B$44, F438&lt;='club records'!$C$44), AND(E438='club records'!$B$45, F438&lt;='club records'!$C$45))), "CR", " ")</f>
        <v xml:space="preserve"> </v>
      </c>
      <c r="V438" s="14" t="str">
        <f>IF(AND(B438="high jump", OR(AND(E438='club records'!$F$1, F438&gt;='club records'!$G$1), AND(E438='club records'!$F$2, F438&gt;='club records'!$G$2), AND(E438='club records'!$F$3, F438&gt;='club records'!$G$3), AND(E438='club records'!$F$4, F438&gt;='club records'!$G$4), AND(E438='club records'!$F$5, F438&gt;='club records'!$G$5))), "CR", " ")</f>
        <v xml:space="preserve"> </v>
      </c>
      <c r="W438" s="14" t="str">
        <f>IF(AND(B438="long jump", OR(AND(E438='club records'!$F$6, F438&gt;='club records'!$G$6), AND(E438='club records'!$F$7, F438&gt;='club records'!$G$7), AND(E438='club records'!$F$8, F438&gt;='club records'!$G$8), AND(E438='club records'!$F$9, F438&gt;='club records'!$G$9), AND(E438='club records'!$F$10, F438&gt;='club records'!$G$10))), "CR", " ")</f>
        <v xml:space="preserve"> </v>
      </c>
      <c r="X438" s="14" t="str">
        <f>IF(AND(B438="triple jump", OR(AND(E438='club records'!$F$11, F438&gt;='club records'!$G$11), AND(E438='club records'!$F$12, F438&gt;='club records'!$G$12), AND(E438='club records'!$F$13, F438&gt;='club records'!$G$13), AND(E438='club records'!$F$14, F438&gt;='club records'!$G$14), AND(E438='club records'!$F$15, F438&gt;='club records'!$G$15))), "CR", " ")</f>
        <v xml:space="preserve"> </v>
      </c>
      <c r="Y438" s="14" t="str">
        <f>IF(AND(B438="pole vault", OR(AND(E438='club records'!$F$16, F438&gt;='club records'!$G$16), AND(E438='club records'!$F$17, F438&gt;='club records'!$G$17), AND(E438='club records'!$F$18, F438&gt;='club records'!$G$18), AND(E438='club records'!$F$19, F438&gt;='club records'!$G$19), AND(E438='club records'!$F$20, F438&gt;='club records'!$G$20))), "CR", " ")</f>
        <v xml:space="preserve"> </v>
      </c>
      <c r="Z438" s="14" t="str">
        <f>IF(AND(B438="discus 1", E438='club records'!$F$21, F438&gt;='club records'!$G$21), "CR", " ")</f>
        <v xml:space="preserve"> </v>
      </c>
      <c r="AA438" s="14" t="str">
        <f>IF(AND(B438="discus 1.25", E438='club records'!$F$22, F438&gt;='club records'!$G$22), "CR", " ")</f>
        <v xml:space="preserve"> </v>
      </c>
      <c r="AB438" s="14" t="str">
        <f>IF(AND(B438="discus 1.5", E438='club records'!$F$23, F438&gt;='club records'!$G$23), "CR", " ")</f>
        <v xml:space="preserve"> </v>
      </c>
      <c r="AC438" s="14" t="str">
        <f>IF(AND(B438="discus 1.75", E438='club records'!$F$24, F438&gt;='club records'!$G$24), "CR", " ")</f>
        <v xml:space="preserve"> </v>
      </c>
      <c r="AD438" s="14" t="str">
        <f>IF(AND(B438="discus 2", E438='club records'!$F$25, F438&gt;='club records'!$G$25), "CR", " ")</f>
        <v xml:space="preserve"> </v>
      </c>
      <c r="AE438" s="14" t="str">
        <f>IF(AND(B438="hammer 4", E438='club records'!$F$27, F438&gt;='club records'!$G$27), "CR", " ")</f>
        <v xml:space="preserve"> </v>
      </c>
      <c r="AF438" s="14" t="str">
        <f>IF(AND(B438="hammer 5", E438='club records'!$F$28, F438&gt;='club records'!$G$28), "CR", " ")</f>
        <v xml:space="preserve"> </v>
      </c>
      <c r="AG438" s="14" t="str">
        <f>IF(AND(B438="hammer 6", E438='club records'!$F$29, F438&gt;='club records'!$G$29), "CR", " ")</f>
        <v xml:space="preserve"> </v>
      </c>
      <c r="AH438" s="14" t="str">
        <f>IF(AND(B438="hammer 7.26", E438='club records'!$F$30, F438&gt;='club records'!$G$30), "CR", " ")</f>
        <v xml:space="preserve"> </v>
      </c>
      <c r="AI438" s="14" t="str">
        <f>IF(AND(B438="javelin 400", E438='club records'!$F$31, F438&gt;='club records'!$G$31), "CR", " ")</f>
        <v xml:space="preserve"> </v>
      </c>
      <c r="AJ438" s="14" t="str">
        <f>IF(AND(B438="javelin 600", E438='club records'!$F$32, F438&gt;='club records'!$G$32), "CR", " ")</f>
        <v xml:space="preserve"> </v>
      </c>
      <c r="AK438" s="14" t="str">
        <f>IF(AND(B438="javelin 700", E438='club records'!$F$33, F438&gt;='club records'!$G$33), "CR", " ")</f>
        <v xml:space="preserve"> </v>
      </c>
      <c r="AL438" s="14" t="str">
        <f>IF(AND(B438="javelin 800", OR(AND(E438='club records'!$F$34, F438&gt;='club records'!$G$34), AND(E438='club records'!$F$35, F438&gt;='club records'!$G$35))), "CR", " ")</f>
        <v xml:space="preserve"> </v>
      </c>
      <c r="AM438" s="14" t="str">
        <f>IF(AND(B438="shot 3", E438='club records'!$F$36, F438&gt;='club records'!$G$36), "CR", " ")</f>
        <v xml:space="preserve"> </v>
      </c>
      <c r="AN438" s="14" t="str">
        <f>IF(AND(B438="shot 4", E438='club records'!$F$37, F438&gt;='club records'!$G$37), "CR", " ")</f>
        <v xml:space="preserve"> </v>
      </c>
      <c r="AO438" s="14" t="str">
        <f>IF(AND(B438="shot 5", E438='club records'!$F$38, F438&gt;='club records'!$G$38), "CR", " ")</f>
        <v xml:space="preserve"> </v>
      </c>
      <c r="AP438" s="14" t="str">
        <f>IF(AND(B438="shot 6", E438='club records'!$F$39, F438&gt;='club records'!$G$39), "CR", " ")</f>
        <v xml:space="preserve"> </v>
      </c>
      <c r="AQ438" s="14" t="str">
        <f>IF(AND(B438="shot 7.26", E438='club records'!$F$40, F438&gt;='club records'!$G$40), "CR", " ")</f>
        <v xml:space="preserve"> </v>
      </c>
      <c r="AR438" s="14" t="str">
        <f>IF(AND(B438="60H",OR(AND(E438='club records'!$J$1,F438&lt;='club records'!$K$1),AND(E438='club records'!$J$2,F438&lt;='club records'!$K$2),AND(E438='club records'!$J$3,F438&lt;='club records'!$K$3),AND(E438='club records'!$J$4,F438&lt;='club records'!$K$4),AND(E438='club records'!$J$5,F438&lt;='club records'!$K$5))),"CR"," ")</f>
        <v xml:space="preserve"> </v>
      </c>
      <c r="AS438" s="14" t="str">
        <f>IF(AND(B438="75H", AND(E438='club records'!$J$6, F438&lt;='club records'!$K$6)), "CR", " ")</f>
        <v xml:space="preserve"> </v>
      </c>
      <c r="AT438" s="14" t="str">
        <f>IF(AND(B438="80H", AND(E438='club records'!$J$7, F438&lt;='club records'!$K$7)), "CR", " ")</f>
        <v xml:space="preserve"> </v>
      </c>
      <c r="AU438" s="14" t="str">
        <f>IF(AND(B438="100H", AND(E438='club records'!$J$8, F438&lt;='club records'!$K$8)), "CR", " ")</f>
        <v xml:space="preserve"> </v>
      </c>
      <c r="AV438" s="14" t="str">
        <f>IF(AND(B438="110H", OR(AND(E438='club records'!$J$9, F438&lt;='club records'!$K$9), AND(E438='club records'!$J$10, F438&lt;='club records'!$K$10))), "CR", " ")</f>
        <v xml:space="preserve"> </v>
      </c>
      <c r="AW438" s="14" t="str">
        <f>IF(AND(B438="400H", OR(AND(E438='club records'!$J$11, F438&lt;='club records'!$K$11), AND(E438='club records'!$J$12, F438&lt;='club records'!$K$12), AND(E438='club records'!$J$13, F438&lt;='club records'!$K$13), AND(E438='club records'!$J$14, F438&lt;='club records'!$K$14))), "CR", " ")</f>
        <v xml:space="preserve"> </v>
      </c>
      <c r="AX438" s="14" t="str">
        <f>IF(AND(B438="1500SC", AND(E438='club records'!$J$15, F438&lt;='club records'!$K$15)), "CR", " ")</f>
        <v xml:space="preserve"> </v>
      </c>
      <c r="AY438" s="14" t="str">
        <f>IF(AND(B438="2000SC", OR(AND(E438='club records'!$J$17, F438&lt;='club records'!$K$17), AND(E438='club records'!$J$18, F438&lt;='club records'!$K$18))), "CR", " ")</f>
        <v xml:space="preserve"> </v>
      </c>
      <c r="AZ438" s="14" t="str">
        <f>IF(AND(B438="3000SC", OR(AND(E438='club records'!$J$20, F438&lt;='club records'!$K$20), AND(E438='club records'!$J$21, F438&lt;='club records'!$K$21))), "CR", " ")</f>
        <v xml:space="preserve"> </v>
      </c>
      <c r="BA438" s="15" t="str">
        <f>IF(AND(B438="4x100", OR(AND(E438='club records'!$N$1, F438&lt;='club records'!$O$1), AND(E438='club records'!$N$2, F438&lt;='club records'!$O$2), AND(E438='club records'!$N$3, F438&lt;='club records'!$O$3), AND(E438='club records'!$N$4, F438&lt;='club records'!$O$4), AND(E438='club records'!$N$5, F438&lt;='club records'!$O$5))), "CR", " ")</f>
        <v xml:space="preserve"> </v>
      </c>
      <c r="BB438" s="15" t="str">
        <f>IF(AND(B438="4x200", OR(AND(E438='club records'!$N$6, F438&lt;='club records'!$O$6), AND(E438='club records'!$N$7, F438&lt;='club records'!$O$7), AND(E438='club records'!$N$8, F438&lt;='club records'!$O$8), AND(E438='club records'!$N$9, F438&lt;='club records'!$O$9), AND(E438='club records'!$N$10, F438&lt;='club records'!$O$10))), "CR", " ")</f>
        <v xml:space="preserve"> </v>
      </c>
      <c r="BC438" s="15" t="str">
        <f>IF(AND(B438="4x300", AND(E438='club records'!$N$11, F438&lt;='club records'!$O$11)), "CR", " ")</f>
        <v xml:space="preserve"> </v>
      </c>
      <c r="BD438" s="15" t="str">
        <f>IF(AND(B438="4x400", OR(AND(E438='club records'!$N$12, F438&lt;='club records'!$O$12), AND(E438='club records'!$N$13, F438&lt;='club records'!$O$13), AND(E438='club records'!$N$14, F438&lt;='club records'!$O$14), AND(E438='club records'!$N$15, F438&lt;='club records'!$O$15))), "CR", " ")</f>
        <v xml:space="preserve"> </v>
      </c>
      <c r="BE438" s="15" t="str">
        <f>IF(AND(B438="3x800", OR(AND(E438='club records'!$N$16, F438&lt;='club records'!$O$16), AND(E438='club records'!$N$17, F438&lt;='club records'!$O$17), AND(E438='club records'!$N$18, F438&lt;='club records'!$O$18))), "CR", " ")</f>
        <v xml:space="preserve"> </v>
      </c>
      <c r="BF438" s="15" t="str">
        <f>IF(AND(B438="pentathlon", OR(AND(E438='club records'!$N$21, F438&gt;='club records'!$O$21), AND(E438='club records'!$N$22, F438&gt;='club records'!$O$22),AND(E438='club records'!$N$23, F438&gt;='club records'!$O$23),AND(E438='club records'!$N$24, F438&gt;='club records'!$O$24))), "CR", " ")</f>
        <v xml:space="preserve"> </v>
      </c>
      <c r="BG438" s="15" t="str">
        <f>IF(AND(B438="heptathlon", OR(AND(E438='club records'!$N$26, F438&gt;='club records'!$O$26), AND(E438='club records'!$N$27, F438&gt;='club records'!$O$27))), "CR", " ")</f>
        <v xml:space="preserve"> </v>
      </c>
      <c r="BH438" s="15" t="str">
        <f>IF(AND(B438="decathlon", OR(AND(E438='club records'!$N$29, F438&gt;='club records'!$O$29), AND(E438='club records'!$N$30, F438&gt;='club records'!$O$30),AND(E438='club records'!$N$31, F438&gt;='club records'!$O$31))), "CR", " ")</f>
        <v xml:space="preserve"> </v>
      </c>
    </row>
    <row r="439" spans="1:60" ht="14.5" x14ac:dyDescent="0.35">
      <c r="A439" s="1" t="s">
        <v>519</v>
      </c>
      <c r="B439" s="2">
        <v>3000</v>
      </c>
      <c r="C439" s="1" t="s">
        <v>35</v>
      </c>
      <c r="D439" s="1" t="s">
        <v>2</v>
      </c>
      <c r="E439" s="19" t="s">
        <v>10</v>
      </c>
      <c r="F439" s="20" t="s">
        <v>593</v>
      </c>
      <c r="G439" s="27">
        <v>43712</v>
      </c>
      <c r="H439" s="1" t="s">
        <v>311</v>
      </c>
      <c r="I439" s="1" t="s">
        <v>305</v>
      </c>
      <c r="J439" s="15" t="s">
        <v>410</v>
      </c>
      <c r="O439" s="1"/>
      <c r="P439" s="1"/>
      <c r="Q439" s="1"/>
      <c r="R439" s="1"/>
      <c r="S439" s="1"/>
      <c r="T439" s="1"/>
    </row>
    <row r="440" spans="1:60" ht="14.5" x14ac:dyDescent="0.35">
      <c r="A440" s="1" t="s">
        <v>519</v>
      </c>
      <c r="B440" s="2">
        <v>3000</v>
      </c>
      <c r="C440" s="1" t="s">
        <v>114</v>
      </c>
      <c r="D440" s="1" t="s">
        <v>516</v>
      </c>
      <c r="E440" s="19" t="s">
        <v>483</v>
      </c>
      <c r="F440" s="20" t="s">
        <v>517</v>
      </c>
      <c r="G440" s="26">
        <v>43670</v>
      </c>
      <c r="H440" s="1" t="s">
        <v>518</v>
      </c>
      <c r="J440" s="15" t="str">
        <f t="shared" ref="J440:J452" si="40">IF(OR(K440="CR", L440="CR", M440="CR", N440="CR", O440="CR", P440="CR", Q440="CR", R440="CR", S440="CR", T440="CR",U440="CR", V440="CR", W440="CR", X440="CR", Y440="CR", Z440="CR", AA440="CR", AB440="CR", AC440="CR", AD440="CR", AE440="CR", AF440="CR", AG440="CR", AH440="CR", AI440="CR", AJ440="CR", AK440="CR", AL440="CR", AM440="CR", AN440="CR", AO440="CR", AP440="CR", AQ440="CR", AR440="CR", AS440="CR", AT440="CR", AU440="CR", AV440="CR", AW440="CR", AX440="CR", AY440="CR", AZ440="CR", BA440="CR", BB440="CR", BC440="CR", BD440="CR", BE440="CR", BF440="CR", BG440="CR", BH440="CR"), "***CLUB RECORD***", "")</f>
        <v/>
      </c>
      <c r="K440" s="15" t="str">
        <f>IF(AND(B440=100, OR(AND(E440='club records'!$B$6, F440&lt;='club records'!$C$6), AND(E440='club records'!$B$7, F440&lt;='club records'!$C$7), AND(E440='club records'!$B$8, F440&lt;='club records'!$C$8), AND(E440='club records'!$B$9, F440&lt;='club records'!$C$9), AND(E440='club records'!$B$10, F440&lt;='club records'!$C$10))), "CR", " ")</f>
        <v xml:space="preserve"> </v>
      </c>
      <c r="L440" s="15" t="str">
        <f>IF(AND(B440=200, OR(AND(E440='club records'!$B$11, F440&lt;='club records'!$C$11), AND(E440='club records'!$B$12, F440&lt;='club records'!$C$12), AND(E440='club records'!$B$13, F440&lt;='club records'!$C$13), AND(E440='club records'!$B$14, F440&lt;='club records'!$C$14), AND(E440='club records'!$B$15, F440&lt;='club records'!$C$15))), "CR", " ")</f>
        <v xml:space="preserve"> </v>
      </c>
      <c r="M440" s="15" t="str">
        <f>IF(AND(B440=300, OR(AND(E440='club records'!$B$16, F440&lt;='club records'!$C$16), AND(E440='club records'!$B$17, F440&lt;='club records'!$C$17))), "CR", " ")</f>
        <v xml:space="preserve"> </v>
      </c>
      <c r="N440" s="15" t="str">
        <f>IF(AND(B440=400, OR(AND(E440='club records'!$B$18, F440&lt;='club records'!$C$18), AND(E440='club records'!$B$19, F440&lt;='club records'!$C$19), AND(E440='club records'!$B$20, F440&lt;='club records'!$C$20), AND(E440='club records'!$B$21, F440&lt;='club records'!$C$21))), "CR", " ")</f>
        <v xml:space="preserve"> </v>
      </c>
      <c r="O440" s="15" t="str">
        <f>IF(AND(B440=800, OR(AND(E440='club records'!$B$22, F440&lt;='club records'!$C$22), AND(E440='club records'!$B$23, F440&lt;='club records'!$C$23), AND(E440='club records'!$B$24, F440&lt;='club records'!$C$24), AND(E440='club records'!$B$25, F440&lt;='club records'!$C$25), AND(E440='club records'!$B$26, F440&lt;='club records'!$C$26))), "CR", " ")</f>
        <v xml:space="preserve"> </v>
      </c>
      <c r="P440" s="15" t="str">
        <f>IF(AND(B440=1000, OR(AND(E440='club records'!$B$27, F440&lt;='club records'!$C$27), AND(E440='club records'!$B$28, F440&lt;='club records'!$C$28))), "CR", " ")</f>
        <v xml:space="preserve"> </v>
      </c>
      <c r="Q440" s="15" t="str">
        <f>IF(AND(B440=1500, OR(AND(E440='club records'!$B$29, F440&lt;='club records'!$C$29), AND(E440='club records'!$B$30, F440&lt;='club records'!$C$30), AND(E440='club records'!$B$31, F440&lt;='club records'!$C$31), AND(E440='club records'!$B$32, F440&lt;='club records'!$C$32), AND(E440='club records'!$B$33, F440&lt;='club records'!$C$33))), "CR", " ")</f>
        <v xml:space="preserve"> </v>
      </c>
      <c r="R440" s="15" t="str">
        <f>IF(AND(B440="1600 (Mile)",OR(AND(E440='club records'!$B$34,F440&lt;='club records'!$C$34),AND(E440='club records'!$B$35,F440&lt;='club records'!$C$35),AND(E440='club records'!$B$36,F440&lt;='club records'!$C$36),AND(E440='club records'!$B$37,F440&lt;='club records'!$C$37))),"CR"," ")</f>
        <v xml:space="preserve"> </v>
      </c>
      <c r="S440" s="15" t="str">
        <f>IF(AND(B440=3000, OR(AND(E440='club records'!$B$38, F440&lt;='club records'!$C$38), AND(E440='club records'!$B$39, F440&lt;='club records'!$C$39), AND(E440='club records'!$B$40, F440&lt;='club records'!$C$40), AND(E440='club records'!$B$41, F440&lt;='club records'!$C$41))), "CR", " ")</f>
        <v xml:space="preserve"> </v>
      </c>
      <c r="T440" s="15" t="str">
        <f>IF(AND(B440=5000, OR(AND(E440='club records'!$B$42, F440&lt;='club records'!$C$42), AND(E440='club records'!$B$43, F440&lt;='club records'!$C$43))), "CR", " ")</f>
        <v xml:space="preserve"> </v>
      </c>
      <c r="U440" s="14" t="str">
        <f>IF(AND(B440=10000, OR(AND(E440='club records'!$B$44, F440&lt;='club records'!$C$44), AND(E440='club records'!$B$45, F440&lt;='club records'!$C$45))), "CR", " ")</f>
        <v xml:space="preserve"> </v>
      </c>
      <c r="V440" s="14" t="str">
        <f>IF(AND(B440="high jump", OR(AND(E440='club records'!$F$1, F440&gt;='club records'!$G$1), AND(E440='club records'!$F$2, F440&gt;='club records'!$G$2), AND(E440='club records'!$F$3, F440&gt;='club records'!$G$3), AND(E440='club records'!$F$4, F440&gt;='club records'!$G$4), AND(E440='club records'!$F$5, F440&gt;='club records'!$G$5))), "CR", " ")</f>
        <v xml:space="preserve"> </v>
      </c>
      <c r="W440" s="14" t="str">
        <f>IF(AND(B440="long jump", OR(AND(E440='club records'!$F$6, F440&gt;='club records'!$G$6), AND(E440='club records'!$F$7, F440&gt;='club records'!$G$7), AND(E440='club records'!$F$8, F440&gt;='club records'!$G$8), AND(E440='club records'!$F$9, F440&gt;='club records'!$G$9), AND(E440='club records'!$F$10, F440&gt;='club records'!$G$10))), "CR", " ")</f>
        <v xml:space="preserve"> </v>
      </c>
      <c r="X440" s="14" t="str">
        <f>IF(AND(B440="triple jump", OR(AND(E440='club records'!$F$11, F440&gt;='club records'!$G$11), AND(E440='club records'!$F$12, F440&gt;='club records'!$G$12), AND(E440='club records'!$F$13, F440&gt;='club records'!$G$13), AND(E440='club records'!$F$14, F440&gt;='club records'!$G$14), AND(E440='club records'!$F$15, F440&gt;='club records'!$G$15))), "CR", " ")</f>
        <v xml:space="preserve"> </v>
      </c>
      <c r="Y440" s="14" t="str">
        <f>IF(AND(B440="pole vault", OR(AND(E440='club records'!$F$16, F440&gt;='club records'!$G$16), AND(E440='club records'!$F$17, F440&gt;='club records'!$G$17), AND(E440='club records'!$F$18, F440&gt;='club records'!$G$18), AND(E440='club records'!$F$19, F440&gt;='club records'!$G$19), AND(E440='club records'!$F$20, F440&gt;='club records'!$G$20))), "CR", " ")</f>
        <v xml:space="preserve"> </v>
      </c>
      <c r="Z440" s="14" t="str">
        <f>IF(AND(B440="discus 1", E440='club records'!$F$21, F440&gt;='club records'!$G$21), "CR", " ")</f>
        <v xml:space="preserve"> </v>
      </c>
      <c r="AA440" s="14" t="str">
        <f>IF(AND(B440="discus 1.25", E440='club records'!$F$22, F440&gt;='club records'!$G$22), "CR", " ")</f>
        <v xml:space="preserve"> </v>
      </c>
      <c r="AB440" s="14" t="str">
        <f>IF(AND(B440="discus 1.5", E440='club records'!$F$23, F440&gt;='club records'!$G$23), "CR", " ")</f>
        <v xml:space="preserve"> </v>
      </c>
      <c r="AC440" s="14" t="str">
        <f>IF(AND(B440="discus 1.75", E440='club records'!$F$24, F440&gt;='club records'!$G$24), "CR", " ")</f>
        <v xml:space="preserve"> </v>
      </c>
      <c r="AD440" s="14" t="str">
        <f>IF(AND(B440="discus 2", E440='club records'!$F$25, F440&gt;='club records'!$G$25), "CR", " ")</f>
        <v xml:space="preserve"> </v>
      </c>
      <c r="AE440" s="14" t="str">
        <f>IF(AND(B440="hammer 4", E440='club records'!$F$27, F440&gt;='club records'!$G$27), "CR", " ")</f>
        <v xml:space="preserve"> </v>
      </c>
      <c r="AF440" s="14" t="str">
        <f>IF(AND(B440="hammer 5", E440='club records'!$F$28, F440&gt;='club records'!$G$28), "CR", " ")</f>
        <v xml:space="preserve"> </v>
      </c>
      <c r="AG440" s="14" t="str">
        <f>IF(AND(B440="hammer 6", E440='club records'!$F$29, F440&gt;='club records'!$G$29), "CR", " ")</f>
        <v xml:space="preserve"> </v>
      </c>
      <c r="AH440" s="14" t="str">
        <f>IF(AND(B440="hammer 7.26", E440='club records'!$F$30, F440&gt;='club records'!$G$30), "CR", " ")</f>
        <v xml:space="preserve"> </v>
      </c>
      <c r="AI440" s="14" t="str">
        <f>IF(AND(B440="javelin 400", E440='club records'!$F$31, F440&gt;='club records'!$G$31), "CR", " ")</f>
        <v xml:space="preserve"> </v>
      </c>
      <c r="AJ440" s="14" t="str">
        <f>IF(AND(B440="javelin 600", E440='club records'!$F$32, F440&gt;='club records'!$G$32), "CR", " ")</f>
        <v xml:space="preserve"> </v>
      </c>
      <c r="AK440" s="14" t="str">
        <f>IF(AND(B440="javelin 700", E440='club records'!$F$33, F440&gt;='club records'!$G$33), "CR", " ")</f>
        <v xml:space="preserve"> </v>
      </c>
      <c r="AL440" s="14" t="str">
        <f>IF(AND(B440="javelin 800", OR(AND(E440='club records'!$F$34, F440&gt;='club records'!$G$34), AND(E440='club records'!$F$35, F440&gt;='club records'!$G$35))), "CR", " ")</f>
        <v xml:space="preserve"> </v>
      </c>
      <c r="AM440" s="14" t="str">
        <f>IF(AND(B440="shot 3", E440='club records'!$F$36, F440&gt;='club records'!$G$36), "CR", " ")</f>
        <v xml:space="preserve"> </v>
      </c>
      <c r="AN440" s="14" t="str">
        <f>IF(AND(B440="shot 4", E440='club records'!$F$37, F440&gt;='club records'!$G$37), "CR", " ")</f>
        <v xml:space="preserve"> </v>
      </c>
      <c r="AO440" s="14" t="str">
        <f>IF(AND(B440="shot 5", E440='club records'!$F$38, F440&gt;='club records'!$G$38), "CR", " ")</f>
        <v xml:space="preserve"> </v>
      </c>
      <c r="AP440" s="14" t="str">
        <f>IF(AND(B440="shot 6", E440='club records'!$F$39, F440&gt;='club records'!$G$39), "CR", " ")</f>
        <v xml:space="preserve"> </v>
      </c>
      <c r="AQ440" s="14" t="str">
        <f>IF(AND(B440="shot 7.26", E440='club records'!$F$40, F440&gt;='club records'!$G$40), "CR", " ")</f>
        <v xml:space="preserve"> </v>
      </c>
      <c r="AR440" s="14" t="str">
        <f>IF(AND(B440="60H",OR(AND(E440='club records'!$J$1,F440&lt;='club records'!$K$1),AND(E440='club records'!$J$2,F440&lt;='club records'!$K$2),AND(E440='club records'!$J$3,F440&lt;='club records'!$K$3),AND(E440='club records'!$J$4,F440&lt;='club records'!$K$4),AND(E440='club records'!$J$5,F440&lt;='club records'!$K$5))),"CR"," ")</f>
        <v xml:space="preserve"> </v>
      </c>
      <c r="AS440" s="14" t="str">
        <f>IF(AND(B440="75H", AND(E440='club records'!$J$6, F440&lt;='club records'!$K$6)), "CR", " ")</f>
        <v xml:space="preserve"> </v>
      </c>
      <c r="AT440" s="14" t="str">
        <f>IF(AND(B440="80H", AND(E440='club records'!$J$7, F440&lt;='club records'!$K$7)), "CR", " ")</f>
        <v xml:space="preserve"> </v>
      </c>
      <c r="AU440" s="14" t="str">
        <f>IF(AND(B440="100H", AND(E440='club records'!$J$8, F440&lt;='club records'!$K$8)), "CR", " ")</f>
        <v xml:space="preserve"> </v>
      </c>
      <c r="AV440" s="14" t="str">
        <f>IF(AND(B440="110H", OR(AND(E440='club records'!$J$9, F440&lt;='club records'!$K$9), AND(E440='club records'!$J$10, F440&lt;='club records'!$K$10))), "CR", " ")</f>
        <v xml:space="preserve"> </v>
      </c>
      <c r="AW440" s="14" t="str">
        <f>IF(AND(B440="400H", OR(AND(E440='club records'!$J$11, F440&lt;='club records'!$K$11), AND(E440='club records'!$J$12, F440&lt;='club records'!$K$12), AND(E440='club records'!$J$13, F440&lt;='club records'!$K$13), AND(E440='club records'!$J$14, F440&lt;='club records'!$K$14))), "CR", " ")</f>
        <v xml:space="preserve"> </v>
      </c>
      <c r="AX440" s="14" t="str">
        <f>IF(AND(B440="1500SC", AND(E440='club records'!$J$15, F440&lt;='club records'!$K$15)), "CR", " ")</f>
        <v xml:space="preserve"> </v>
      </c>
      <c r="AY440" s="14" t="str">
        <f>IF(AND(B440="2000SC", OR(AND(E440='club records'!$J$17, F440&lt;='club records'!$K$17), AND(E440='club records'!$J$18, F440&lt;='club records'!$K$18))), "CR", " ")</f>
        <v xml:space="preserve"> </v>
      </c>
      <c r="AZ440" s="14" t="str">
        <f>IF(AND(B440="3000SC", OR(AND(E440='club records'!$J$20, F440&lt;='club records'!$K$20), AND(E440='club records'!$J$21, F440&lt;='club records'!$K$21))), "CR", " ")</f>
        <v xml:space="preserve"> </v>
      </c>
      <c r="BA440" s="15" t="str">
        <f>IF(AND(B440="4x100", OR(AND(E440='club records'!$N$1, F440&lt;='club records'!$O$1), AND(E440='club records'!$N$2, F440&lt;='club records'!$O$2), AND(E440='club records'!$N$3, F440&lt;='club records'!$O$3), AND(E440='club records'!$N$4, F440&lt;='club records'!$O$4), AND(E440='club records'!$N$5, F440&lt;='club records'!$O$5))), "CR", " ")</f>
        <v xml:space="preserve"> </v>
      </c>
      <c r="BB440" s="15" t="str">
        <f>IF(AND(B440="4x200", OR(AND(E440='club records'!$N$6, F440&lt;='club records'!$O$6), AND(E440='club records'!$N$7, F440&lt;='club records'!$O$7), AND(E440='club records'!$N$8, F440&lt;='club records'!$O$8), AND(E440='club records'!$N$9, F440&lt;='club records'!$O$9), AND(E440='club records'!$N$10, F440&lt;='club records'!$O$10))), "CR", " ")</f>
        <v xml:space="preserve"> </v>
      </c>
      <c r="BC440" s="15" t="str">
        <f>IF(AND(B440="4x300", AND(E440='club records'!$N$11, F440&lt;='club records'!$O$11)), "CR", " ")</f>
        <v xml:space="preserve"> </v>
      </c>
      <c r="BD440" s="15" t="str">
        <f>IF(AND(B440="4x400", OR(AND(E440='club records'!$N$12, F440&lt;='club records'!$O$12), AND(E440='club records'!$N$13, F440&lt;='club records'!$O$13), AND(E440='club records'!$N$14, F440&lt;='club records'!$O$14), AND(E440='club records'!$N$15, F440&lt;='club records'!$O$15))), "CR", " ")</f>
        <v xml:space="preserve"> </v>
      </c>
      <c r="BE440" s="15" t="str">
        <f>IF(AND(B440="3x800", OR(AND(E440='club records'!$N$16, F440&lt;='club records'!$O$16), AND(E440='club records'!$N$17, F440&lt;='club records'!$O$17), AND(E440='club records'!$N$18, F440&lt;='club records'!$O$18))), "CR", " ")</f>
        <v xml:space="preserve"> </v>
      </c>
      <c r="BF440" s="15" t="str">
        <f>IF(AND(B440="pentathlon", OR(AND(E440='club records'!$N$21, F440&gt;='club records'!$O$21), AND(E440='club records'!$N$22, F440&gt;='club records'!$O$22),AND(E440='club records'!$N$23, F440&gt;='club records'!$O$23),AND(E440='club records'!$N$24, F440&gt;='club records'!$O$24))), "CR", " ")</f>
        <v xml:space="preserve"> </v>
      </c>
      <c r="BG440" s="15" t="str">
        <f>IF(AND(B440="heptathlon", OR(AND(E440='club records'!$N$26, F440&gt;='club records'!$O$26), AND(E440='club records'!$N$27, F440&gt;='club records'!$O$27))), "CR", " ")</f>
        <v xml:space="preserve"> </v>
      </c>
      <c r="BH440" s="15" t="str">
        <f>IF(AND(B440="decathlon", OR(AND(E440='club records'!$N$29, F440&gt;='club records'!$O$29), AND(E440='club records'!$N$30, F440&gt;='club records'!$O$30),AND(E440='club records'!$N$31, F440&gt;='club records'!$O$31))), "CR", " ")</f>
        <v xml:space="preserve"> </v>
      </c>
    </row>
    <row r="441" spans="1:60" ht="14.5" x14ac:dyDescent="0.35">
      <c r="A441" s="1" t="s">
        <v>519</v>
      </c>
      <c r="B441" s="2">
        <v>3000</v>
      </c>
      <c r="C441" s="1" t="s">
        <v>59</v>
      </c>
      <c r="D441" s="1" t="s">
        <v>118</v>
      </c>
      <c r="E441" s="19" t="s">
        <v>10</v>
      </c>
      <c r="F441" s="20" t="s">
        <v>396</v>
      </c>
      <c r="G441" s="26">
        <v>43616</v>
      </c>
      <c r="H441" s="1" t="s">
        <v>387</v>
      </c>
      <c r="I441" s="1" t="s">
        <v>372</v>
      </c>
      <c r="J441" s="15" t="str">
        <f t="shared" si="40"/>
        <v/>
      </c>
      <c r="K441" s="15" t="str">
        <f>IF(AND(B441=100, OR(AND(E441='club records'!$B$6, F441&lt;='club records'!$C$6), AND(E441='club records'!$B$7, F441&lt;='club records'!$C$7), AND(E441='club records'!$B$8, F441&lt;='club records'!$C$8), AND(E441='club records'!$B$9, F441&lt;='club records'!$C$9), AND(E441='club records'!$B$10, F441&lt;='club records'!$C$10))), "CR", " ")</f>
        <v xml:space="preserve"> </v>
      </c>
      <c r="L441" s="15" t="str">
        <f>IF(AND(B441=200, OR(AND(E441='club records'!$B$11, F441&lt;='club records'!$C$11), AND(E441='club records'!$B$12, F441&lt;='club records'!$C$12), AND(E441='club records'!$B$13, F441&lt;='club records'!$C$13), AND(E441='club records'!$B$14, F441&lt;='club records'!$C$14), AND(E441='club records'!$B$15, F441&lt;='club records'!$C$15))), "CR", " ")</f>
        <v xml:space="preserve"> </v>
      </c>
      <c r="M441" s="15" t="str">
        <f>IF(AND(B441=300, OR(AND(E441='club records'!$B$16, F441&lt;='club records'!$C$16), AND(E441='club records'!$B$17, F441&lt;='club records'!$C$17))), "CR", " ")</f>
        <v xml:space="preserve"> </v>
      </c>
      <c r="N441" s="15" t="str">
        <f>IF(AND(B441=400, OR(AND(E441='club records'!$B$18, F441&lt;='club records'!$C$18), AND(E441='club records'!$B$19, F441&lt;='club records'!$C$19), AND(E441='club records'!$B$20, F441&lt;='club records'!$C$20), AND(E441='club records'!$B$21, F441&lt;='club records'!$C$21))), "CR", " ")</f>
        <v xml:space="preserve"> </v>
      </c>
      <c r="O441" s="15" t="str">
        <f>IF(AND(B441=800, OR(AND(E441='club records'!$B$22, F441&lt;='club records'!$C$22), AND(E441='club records'!$B$23, F441&lt;='club records'!$C$23), AND(E441='club records'!$B$24, F441&lt;='club records'!$C$24), AND(E441='club records'!$B$25, F441&lt;='club records'!$C$25), AND(E441='club records'!$B$26, F441&lt;='club records'!$C$26))), "CR", " ")</f>
        <v xml:space="preserve"> </v>
      </c>
      <c r="P441" s="15" t="str">
        <f>IF(AND(B441=1000, OR(AND(E441='club records'!$B$27, F441&lt;='club records'!$C$27), AND(E441='club records'!$B$28, F441&lt;='club records'!$C$28))), "CR", " ")</f>
        <v xml:space="preserve"> </v>
      </c>
      <c r="Q441" s="15" t="str">
        <f>IF(AND(B441=1500, OR(AND(E441='club records'!$B$29, F441&lt;='club records'!$C$29), AND(E441='club records'!$B$30, F441&lt;='club records'!$C$30), AND(E441='club records'!$B$31, F441&lt;='club records'!$C$31), AND(E441='club records'!$B$32, F441&lt;='club records'!$C$32), AND(E441='club records'!$B$33, F441&lt;='club records'!$C$33))), "CR", " ")</f>
        <v xml:space="preserve"> </v>
      </c>
      <c r="R441" s="15" t="str">
        <f>IF(AND(B441="1600 (Mile)",OR(AND(E441='club records'!$B$34,F441&lt;='club records'!$C$34),AND(E441='club records'!$B$35,F441&lt;='club records'!$C$35),AND(E441='club records'!$B$36,F441&lt;='club records'!$C$36),AND(E441='club records'!$B$37,F441&lt;='club records'!$C$37))),"CR"," ")</f>
        <v xml:space="preserve"> </v>
      </c>
      <c r="S441" s="15" t="str">
        <f>IF(AND(B441=3000, OR(AND(E441='club records'!$B$38, F441&lt;='club records'!$C$38), AND(E441='club records'!$B$39, F441&lt;='club records'!$C$39), AND(E441='club records'!$B$40, F441&lt;='club records'!$C$40), AND(E441='club records'!$B$41, F441&lt;='club records'!$C$41))), "CR", " ")</f>
        <v xml:space="preserve"> </v>
      </c>
      <c r="T441" s="15" t="str">
        <f>IF(AND(B441=5000, OR(AND(E441='club records'!$B$42, F441&lt;='club records'!$C$42), AND(E441='club records'!$B$43, F441&lt;='club records'!$C$43))), "CR", " ")</f>
        <v xml:space="preserve"> </v>
      </c>
      <c r="U441" s="14" t="str">
        <f>IF(AND(B441=10000, OR(AND(E441='club records'!$B$44, F441&lt;='club records'!$C$44), AND(E441='club records'!$B$45, F441&lt;='club records'!$C$45))), "CR", " ")</f>
        <v xml:space="preserve"> </v>
      </c>
      <c r="V441" s="14" t="str">
        <f>IF(AND(B441="high jump", OR(AND(E441='club records'!$F$1, F441&gt;='club records'!$G$1), AND(E441='club records'!$F$2, F441&gt;='club records'!$G$2), AND(E441='club records'!$F$3, F441&gt;='club records'!$G$3), AND(E441='club records'!$F$4, F441&gt;='club records'!$G$4), AND(E441='club records'!$F$5, F441&gt;='club records'!$G$5))), "CR", " ")</f>
        <v xml:space="preserve"> </v>
      </c>
      <c r="W441" s="14" t="str">
        <f>IF(AND(B441="long jump", OR(AND(E441='club records'!$F$6, F441&gt;='club records'!$G$6), AND(E441='club records'!$F$7, F441&gt;='club records'!$G$7), AND(E441='club records'!$F$8, F441&gt;='club records'!$G$8), AND(E441='club records'!$F$9, F441&gt;='club records'!$G$9), AND(E441='club records'!$F$10, F441&gt;='club records'!$G$10))), "CR", " ")</f>
        <v xml:space="preserve"> </v>
      </c>
      <c r="X441" s="14" t="str">
        <f>IF(AND(B441="triple jump", OR(AND(E441='club records'!$F$11, F441&gt;='club records'!$G$11), AND(E441='club records'!$F$12, F441&gt;='club records'!$G$12), AND(E441='club records'!$F$13, F441&gt;='club records'!$G$13), AND(E441='club records'!$F$14, F441&gt;='club records'!$G$14), AND(E441='club records'!$F$15, F441&gt;='club records'!$G$15))), "CR", " ")</f>
        <v xml:space="preserve"> </v>
      </c>
      <c r="Y441" s="14" t="str">
        <f>IF(AND(B441="pole vault", OR(AND(E441='club records'!$F$16, F441&gt;='club records'!$G$16), AND(E441='club records'!$F$17, F441&gt;='club records'!$G$17), AND(E441='club records'!$F$18, F441&gt;='club records'!$G$18), AND(E441='club records'!$F$19, F441&gt;='club records'!$G$19), AND(E441='club records'!$F$20, F441&gt;='club records'!$G$20))), "CR", " ")</f>
        <v xml:space="preserve"> </v>
      </c>
      <c r="Z441" s="14" t="str">
        <f>IF(AND(B441="discus 1", E441='club records'!$F$21, F441&gt;='club records'!$G$21), "CR", " ")</f>
        <v xml:space="preserve"> </v>
      </c>
      <c r="AA441" s="14" t="str">
        <f>IF(AND(B441="discus 1.25", E441='club records'!$F$22, F441&gt;='club records'!$G$22), "CR", " ")</f>
        <v xml:space="preserve"> </v>
      </c>
      <c r="AB441" s="14" t="str">
        <f>IF(AND(B441="discus 1.5", E441='club records'!$F$23, F441&gt;='club records'!$G$23), "CR", " ")</f>
        <v xml:space="preserve"> </v>
      </c>
      <c r="AC441" s="14" t="str">
        <f>IF(AND(B441="discus 1.75", E441='club records'!$F$24, F441&gt;='club records'!$G$24), "CR", " ")</f>
        <v xml:space="preserve"> </v>
      </c>
      <c r="AD441" s="14" t="str">
        <f>IF(AND(B441="discus 2", E441='club records'!$F$25, F441&gt;='club records'!$G$25), "CR", " ")</f>
        <v xml:space="preserve"> </v>
      </c>
      <c r="AE441" s="14" t="str">
        <f>IF(AND(B441="hammer 4", E441='club records'!$F$27, F441&gt;='club records'!$G$27), "CR", " ")</f>
        <v xml:space="preserve"> </v>
      </c>
      <c r="AF441" s="14" t="str">
        <f>IF(AND(B441="hammer 5", E441='club records'!$F$28, F441&gt;='club records'!$G$28), "CR", " ")</f>
        <v xml:space="preserve"> </v>
      </c>
      <c r="AG441" s="14" t="str">
        <f>IF(AND(B441="hammer 6", E441='club records'!$F$29, F441&gt;='club records'!$G$29), "CR", " ")</f>
        <v xml:space="preserve"> </v>
      </c>
      <c r="AH441" s="14" t="str">
        <f>IF(AND(B441="hammer 7.26", E441='club records'!$F$30, F441&gt;='club records'!$G$30), "CR", " ")</f>
        <v xml:space="preserve"> </v>
      </c>
      <c r="AI441" s="14" t="str">
        <f>IF(AND(B441="javelin 400", E441='club records'!$F$31, F441&gt;='club records'!$G$31), "CR", " ")</f>
        <v xml:space="preserve"> </v>
      </c>
      <c r="AJ441" s="14" t="str">
        <f>IF(AND(B441="javelin 600", E441='club records'!$F$32, F441&gt;='club records'!$G$32), "CR", " ")</f>
        <v xml:space="preserve"> </v>
      </c>
      <c r="AK441" s="14" t="str">
        <f>IF(AND(B441="javelin 700", E441='club records'!$F$33, F441&gt;='club records'!$G$33), "CR", " ")</f>
        <v xml:space="preserve"> </v>
      </c>
      <c r="AL441" s="14" t="str">
        <f>IF(AND(B441="javelin 800", OR(AND(E441='club records'!$F$34, F441&gt;='club records'!$G$34), AND(E441='club records'!$F$35, F441&gt;='club records'!$G$35))), "CR", " ")</f>
        <v xml:space="preserve"> </v>
      </c>
      <c r="AM441" s="14" t="str">
        <f>IF(AND(B441="shot 3", E441='club records'!$F$36, F441&gt;='club records'!$G$36), "CR", " ")</f>
        <v xml:space="preserve"> </v>
      </c>
      <c r="AN441" s="14" t="str">
        <f>IF(AND(B441="shot 4", E441='club records'!$F$37, F441&gt;='club records'!$G$37), "CR", " ")</f>
        <v xml:space="preserve"> </v>
      </c>
      <c r="AO441" s="14" t="str">
        <f>IF(AND(B441="shot 5", E441='club records'!$F$38, F441&gt;='club records'!$G$38), "CR", " ")</f>
        <v xml:space="preserve"> </v>
      </c>
      <c r="AP441" s="14" t="str">
        <f>IF(AND(B441="shot 6", E441='club records'!$F$39, F441&gt;='club records'!$G$39), "CR", " ")</f>
        <v xml:space="preserve"> </v>
      </c>
      <c r="AQ441" s="14" t="str">
        <f>IF(AND(B441="shot 7.26", E441='club records'!$F$40, F441&gt;='club records'!$G$40), "CR", " ")</f>
        <v xml:space="preserve"> </v>
      </c>
      <c r="AR441" s="14" t="str">
        <f>IF(AND(B441="60H",OR(AND(E441='club records'!$J$1,F441&lt;='club records'!$K$1),AND(E441='club records'!$J$2,F441&lt;='club records'!$K$2),AND(E441='club records'!$J$3,F441&lt;='club records'!$K$3),AND(E441='club records'!$J$4,F441&lt;='club records'!$K$4),AND(E441='club records'!$J$5,F441&lt;='club records'!$K$5))),"CR"," ")</f>
        <v xml:space="preserve"> </v>
      </c>
      <c r="AS441" s="14" t="str">
        <f>IF(AND(B441="75H", AND(E441='club records'!$J$6, F441&lt;='club records'!$K$6)), "CR", " ")</f>
        <v xml:space="preserve"> </v>
      </c>
      <c r="AT441" s="14" t="str">
        <f>IF(AND(B441="80H", AND(E441='club records'!$J$7, F441&lt;='club records'!$K$7)), "CR", " ")</f>
        <v xml:space="preserve"> </v>
      </c>
      <c r="AU441" s="14" t="str">
        <f>IF(AND(B441="100H", AND(E441='club records'!$J$8, F441&lt;='club records'!$K$8)), "CR", " ")</f>
        <v xml:space="preserve"> </v>
      </c>
      <c r="AV441" s="14" t="str">
        <f>IF(AND(B441="110H", OR(AND(E441='club records'!$J$9, F441&lt;='club records'!$K$9), AND(E441='club records'!$J$10, F441&lt;='club records'!$K$10))), "CR", " ")</f>
        <v xml:space="preserve"> </v>
      </c>
      <c r="AW441" s="14" t="str">
        <f>IF(AND(B441="400H", OR(AND(E441='club records'!$J$11, F441&lt;='club records'!$K$11), AND(E441='club records'!$J$12, F441&lt;='club records'!$K$12), AND(E441='club records'!$J$13, F441&lt;='club records'!$K$13), AND(E441='club records'!$J$14, F441&lt;='club records'!$K$14))), "CR", " ")</f>
        <v xml:space="preserve"> </v>
      </c>
      <c r="AX441" s="14" t="str">
        <f>IF(AND(B441="1500SC", AND(E441='club records'!$J$15, F441&lt;='club records'!$K$15)), "CR", " ")</f>
        <v xml:space="preserve"> </v>
      </c>
      <c r="AY441" s="14" t="str">
        <f>IF(AND(B441="2000SC", OR(AND(E441='club records'!$J$17, F441&lt;='club records'!$K$17), AND(E441='club records'!$J$18, F441&lt;='club records'!$K$18))), "CR", " ")</f>
        <v xml:space="preserve"> </v>
      </c>
      <c r="AZ441" s="14" t="str">
        <f>IF(AND(B441="3000SC", OR(AND(E441='club records'!$J$20, F441&lt;='club records'!$K$20), AND(E441='club records'!$J$21, F441&lt;='club records'!$K$21))), "CR", " ")</f>
        <v xml:space="preserve"> </v>
      </c>
      <c r="BA441" s="15" t="str">
        <f>IF(AND(B441="4x100", OR(AND(E441='club records'!$N$1, F441&lt;='club records'!$O$1), AND(E441='club records'!$N$2, F441&lt;='club records'!$O$2), AND(E441='club records'!$N$3, F441&lt;='club records'!$O$3), AND(E441='club records'!$N$4, F441&lt;='club records'!$O$4), AND(E441='club records'!$N$5, F441&lt;='club records'!$O$5))), "CR", " ")</f>
        <v xml:space="preserve"> </v>
      </c>
      <c r="BB441" s="15" t="str">
        <f>IF(AND(B441="4x200", OR(AND(E441='club records'!$N$6, F441&lt;='club records'!$O$6), AND(E441='club records'!$N$7, F441&lt;='club records'!$O$7), AND(E441='club records'!$N$8, F441&lt;='club records'!$O$8), AND(E441='club records'!$N$9, F441&lt;='club records'!$O$9), AND(E441='club records'!$N$10, F441&lt;='club records'!$O$10))), "CR", " ")</f>
        <v xml:space="preserve"> </v>
      </c>
      <c r="BC441" s="15" t="str">
        <f>IF(AND(B441="4x300", AND(E441='club records'!$N$11, F441&lt;='club records'!$O$11)), "CR", " ")</f>
        <v xml:space="preserve"> </v>
      </c>
      <c r="BD441" s="15" t="str">
        <f>IF(AND(B441="4x400", OR(AND(E441='club records'!$N$12, F441&lt;='club records'!$O$12), AND(E441='club records'!$N$13, F441&lt;='club records'!$O$13), AND(E441='club records'!$N$14, F441&lt;='club records'!$O$14), AND(E441='club records'!$N$15, F441&lt;='club records'!$O$15))), "CR", " ")</f>
        <v xml:space="preserve"> </v>
      </c>
      <c r="BE441" s="15" t="str">
        <f>IF(AND(B441="3x800", OR(AND(E441='club records'!$N$16, F441&lt;='club records'!$O$16), AND(E441='club records'!$N$17, F441&lt;='club records'!$O$17), AND(E441='club records'!$N$18, F441&lt;='club records'!$O$18))), "CR", " ")</f>
        <v xml:space="preserve"> </v>
      </c>
      <c r="BF441" s="15" t="str">
        <f>IF(AND(B441="pentathlon", OR(AND(E441='club records'!$N$21, F441&gt;='club records'!$O$21), AND(E441='club records'!$N$22, F441&gt;='club records'!$O$22),AND(E441='club records'!$N$23, F441&gt;='club records'!$O$23),AND(E441='club records'!$N$24, F441&gt;='club records'!$O$24))), "CR", " ")</f>
        <v xml:space="preserve"> </v>
      </c>
      <c r="BG441" s="15" t="str">
        <f>IF(AND(B441="heptathlon", OR(AND(E441='club records'!$N$26, F441&gt;='club records'!$O$26), AND(E441='club records'!$N$27, F441&gt;='club records'!$O$27))), "CR", " ")</f>
        <v xml:space="preserve"> </v>
      </c>
      <c r="BH441" s="15" t="str">
        <f>IF(AND(B441="decathlon", OR(AND(E441='club records'!$N$29, F441&gt;='club records'!$O$29), AND(E441='club records'!$N$30, F441&gt;='club records'!$O$30),AND(E441='club records'!$N$31, F441&gt;='club records'!$O$31))), "CR", " ")</f>
        <v xml:space="preserve"> </v>
      </c>
    </row>
    <row r="442" spans="1:60" ht="14.5" x14ac:dyDescent="0.35">
      <c r="A442" s="1" t="s">
        <v>519</v>
      </c>
      <c r="B442" s="2">
        <v>3000</v>
      </c>
      <c r="C442" s="1" t="s">
        <v>141</v>
      </c>
      <c r="D442" s="1" t="s">
        <v>146</v>
      </c>
      <c r="E442" s="19" t="s">
        <v>62</v>
      </c>
      <c r="F442" s="20" t="s">
        <v>397</v>
      </c>
      <c r="G442" s="26">
        <v>43572</v>
      </c>
      <c r="H442" s="1" t="s">
        <v>384</v>
      </c>
      <c r="I442" s="1" t="s">
        <v>305</v>
      </c>
      <c r="J442" s="15" t="str">
        <f t="shared" si="40"/>
        <v/>
      </c>
      <c r="K442" s="15" t="str">
        <f>IF(AND(B442=100, OR(AND(E442='club records'!$B$6, F442&lt;='club records'!$C$6), AND(E442='club records'!$B$7, F442&lt;='club records'!$C$7), AND(E442='club records'!$B$8, F442&lt;='club records'!$C$8), AND(E442='club records'!$B$9, F442&lt;='club records'!$C$9), AND(E442='club records'!$B$10, F442&lt;='club records'!$C$10))), "CR", " ")</f>
        <v xml:space="preserve"> </v>
      </c>
      <c r="L442" s="15" t="str">
        <f>IF(AND(B442=200, OR(AND(E442='club records'!$B$11, F442&lt;='club records'!$C$11), AND(E442='club records'!$B$12, F442&lt;='club records'!$C$12), AND(E442='club records'!$B$13, F442&lt;='club records'!$C$13), AND(E442='club records'!$B$14, F442&lt;='club records'!$C$14), AND(E442='club records'!$B$15, F442&lt;='club records'!$C$15))), "CR", " ")</f>
        <v xml:space="preserve"> </v>
      </c>
      <c r="M442" s="15" t="str">
        <f>IF(AND(B442=300, OR(AND(E442='club records'!$B$16, F442&lt;='club records'!$C$16), AND(E442='club records'!$B$17, F442&lt;='club records'!$C$17))), "CR", " ")</f>
        <v xml:space="preserve"> </v>
      </c>
      <c r="N442" s="15" t="str">
        <f>IF(AND(B442=400, OR(AND(E442='club records'!$B$18, F442&lt;='club records'!$C$18), AND(E442='club records'!$B$19, F442&lt;='club records'!$C$19), AND(E442='club records'!$B$20, F442&lt;='club records'!$C$20), AND(E442='club records'!$B$21, F442&lt;='club records'!$C$21))), "CR", " ")</f>
        <v xml:space="preserve"> </v>
      </c>
      <c r="O442" s="15" t="str">
        <f>IF(AND(B442=800, OR(AND(E442='club records'!$B$22, F442&lt;='club records'!$C$22), AND(E442='club records'!$B$23, F442&lt;='club records'!$C$23), AND(E442='club records'!$B$24, F442&lt;='club records'!$C$24), AND(E442='club records'!$B$25, F442&lt;='club records'!$C$25), AND(E442='club records'!$B$26, F442&lt;='club records'!$C$26))), "CR", " ")</f>
        <v xml:space="preserve"> </v>
      </c>
      <c r="P442" s="15" t="str">
        <f>IF(AND(B442=1000, OR(AND(E442='club records'!$B$27, F442&lt;='club records'!$C$27), AND(E442='club records'!$B$28, F442&lt;='club records'!$C$28))), "CR", " ")</f>
        <v xml:space="preserve"> </v>
      </c>
      <c r="Q442" s="15" t="str">
        <f>IF(AND(B442=1500, OR(AND(E442='club records'!$B$29, F442&lt;='club records'!$C$29), AND(E442='club records'!$B$30, F442&lt;='club records'!$C$30), AND(E442='club records'!$B$31, F442&lt;='club records'!$C$31), AND(E442='club records'!$B$32, F442&lt;='club records'!$C$32), AND(E442='club records'!$B$33, F442&lt;='club records'!$C$33))), "CR", " ")</f>
        <v xml:space="preserve"> </v>
      </c>
      <c r="R442" s="15" t="str">
        <f>IF(AND(B442="1600 (Mile)",OR(AND(E442='club records'!$B$34,F442&lt;='club records'!$C$34),AND(E442='club records'!$B$35,F442&lt;='club records'!$C$35),AND(E442='club records'!$B$36,F442&lt;='club records'!$C$36),AND(E442='club records'!$B$37,F442&lt;='club records'!$C$37))),"CR"," ")</f>
        <v xml:space="preserve"> </v>
      </c>
      <c r="S442" s="15" t="str">
        <f>IF(AND(B442=3000, OR(AND(E442='club records'!$B$38, F442&lt;='club records'!$C$38), AND(E442='club records'!$B$39, F442&lt;='club records'!$C$39), AND(E442='club records'!$B$40, F442&lt;='club records'!$C$40), AND(E442='club records'!$B$41, F442&lt;='club records'!$C$41))), "CR", " ")</f>
        <v xml:space="preserve"> </v>
      </c>
      <c r="T442" s="15" t="str">
        <f>IF(AND(B442=5000, OR(AND(E442='club records'!$B$42, F442&lt;='club records'!$C$42), AND(E442='club records'!$B$43, F442&lt;='club records'!$C$43))), "CR", " ")</f>
        <v xml:space="preserve"> </v>
      </c>
      <c r="U442" s="14" t="str">
        <f>IF(AND(B442=10000, OR(AND(E442='club records'!$B$44, F442&lt;='club records'!$C$44), AND(E442='club records'!$B$45, F442&lt;='club records'!$C$45))), "CR", " ")</f>
        <v xml:space="preserve"> </v>
      </c>
      <c r="V442" s="14" t="str">
        <f>IF(AND(B442="high jump", OR(AND(E442='club records'!$F$1, F442&gt;='club records'!$G$1), AND(E442='club records'!$F$2, F442&gt;='club records'!$G$2), AND(E442='club records'!$F$3, F442&gt;='club records'!$G$3), AND(E442='club records'!$F$4, F442&gt;='club records'!$G$4), AND(E442='club records'!$F$5, F442&gt;='club records'!$G$5))), "CR", " ")</f>
        <v xml:space="preserve"> </v>
      </c>
      <c r="W442" s="14" t="str">
        <f>IF(AND(B442="long jump", OR(AND(E442='club records'!$F$6, F442&gt;='club records'!$G$6), AND(E442='club records'!$F$7, F442&gt;='club records'!$G$7), AND(E442='club records'!$F$8, F442&gt;='club records'!$G$8), AND(E442='club records'!$F$9, F442&gt;='club records'!$G$9), AND(E442='club records'!$F$10, F442&gt;='club records'!$G$10))), "CR", " ")</f>
        <v xml:space="preserve"> </v>
      </c>
      <c r="X442" s="14" t="str">
        <f>IF(AND(B442="triple jump", OR(AND(E442='club records'!$F$11, F442&gt;='club records'!$G$11), AND(E442='club records'!$F$12, F442&gt;='club records'!$G$12), AND(E442='club records'!$F$13, F442&gt;='club records'!$G$13), AND(E442='club records'!$F$14, F442&gt;='club records'!$G$14), AND(E442='club records'!$F$15, F442&gt;='club records'!$G$15))), "CR", " ")</f>
        <v xml:space="preserve"> </v>
      </c>
      <c r="Y442" s="14" t="str">
        <f>IF(AND(B442="pole vault", OR(AND(E442='club records'!$F$16, F442&gt;='club records'!$G$16), AND(E442='club records'!$F$17, F442&gt;='club records'!$G$17), AND(E442='club records'!$F$18, F442&gt;='club records'!$G$18), AND(E442='club records'!$F$19, F442&gt;='club records'!$G$19), AND(E442='club records'!$F$20, F442&gt;='club records'!$G$20))), "CR", " ")</f>
        <v xml:space="preserve"> </v>
      </c>
      <c r="Z442" s="14" t="str">
        <f>IF(AND(B442="discus 1", E442='club records'!$F$21, F442&gt;='club records'!$G$21), "CR", " ")</f>
        <v xml:space="preserve"> </v>
      </c>
      <c r="AA442" s="14" t="str">
        <f>IF(AND(B442="discus 1.25", E442='club records'!$F$22, F442&gt;='club records'!$G$22), "CR", " ")</f>
        <v xml:space="preserve"> </v>
      </c>
      <c r="AB442" s="14" t="str">
        <f>IF(AND(B442="discus 1.5", E442='club records'!$F$23, F442&gt;='club records'!$G$23), "CR", " ")</f>
        <v xml:space="preserve"> </v>
      </c>
      <c r="AC442" s="14" t="str">
        <f>IF(AND(B442="discus 1.75", E442='club records'!$F$24, F442&gt;='club records'!$G$24), "CR", " ")</f>
        <v xml:space="preserve"> </v>
      </c>
      <c r="AD442" s="14" t="str">
        <f>IF(AND(B442="discus 2", E442='club records'!$F$25, F442&gt;='club records'!$G$25), "CR", " ")</f>
        <v xml:space="preserve"> </v>
      </c>
      <c r="AE442" s="14" t="str">
        <f>IF(AND(B442="hammer 4", E442='club records'!$F$27, F442&gt;='club records'!$G$27), "CR", " ")</f>
        <v xml:space="preserve"> </v>
      </c>
      <c r="AF442" s="14" t="str">
        <f>IF(AND(B442="hammer 5", E442='club records'!$F$28, F442&gt;='club records'!$G$28), "CR", " ")</f>
        <v xml:space="preserve"> </v>
      </c>
      <c r="AG442" s="14" t="str">
        <f>IF(AND(B442="hammer 6", E442='club records'!$F$29, F442&gt;='club records'!$G$29), "CR", " ")</f>
        <v xml:space="preserve"> </v>
      </c>
      <c r="AH442" s="14" t="str">
        <f>IF(AND(B442="hammer 7.26", E442='club records'!$F$30, F442&gt;='club records'!$G$30), "CR", " ")</f>
        <v xml:space="preserve"> </v>
      </c>
      <c r="AI442" s="14" t="str">
        <f>IF(AND(B442="javelin 400", E442='club records'!$F$31, F442&gt;='club records'!$G$31), "CR", " ")</f>
        <v xml:space="preserve"> </v>
      </c>
      <c r="AJ442" s="14" t="str">
        <f>IF(AND(B442="javelin 600", E442='club records'!$F$32, F442&gt;='club records'!$G$32), "CR", " ")</f>
        <v xml:space="preserve"> </v>
      </c>
      <c r="AK442" s="14" t="str">
        <f>IF(AND(B442="javelin 700", E442='club records'!$F$33, F442&gt;='club records'!$G$33), "CR", " ")</f>
        <v xml:space="preserve"> </v>
      </c>
      <c r="AL442" s="14" t="str">
        <f>IF(AND(B442="javelin 800", OR(AND(E442='club records'!$F$34, F442&gt;='club records'!$G$34), AND(E442='club records'!$F$35, F442&gt;='club records'!$G$35))), "CR", " ")</f>
        <v xml:space="preserve"> </v>
      </c>
      <c r="AM442" s="14" t="str">
        <f>IF(AND(B442="shot 3", E442='club records'!$F$36, F442&gt;='club records'!$G$36), "CR", " ")</f>
        <v xml:space="preserve"> </v>
      </c>
      <c r="AN442" s="14" t="str">
        <f>IF(AND(B442="shot 4", E442='club records'!$F$37, F442&gt;='club records'!$G$37), "CR", " ")</f>
        <v xml:space="preserve"> </v>
      </c>
      <c r="AO442" s="14" t="str">
        <f>IF(AND(B442="shot 5", E442='club records'!$F$38, F442&gt;='club records'!$G$38), "CR", " ")</f>
        <v xml:space="preserve"> </v>
      </c>
      <c r="AP442" s="14" t="str">
        <f>IF(AND(B442="shot 6", E442='club records'!$F$39, F442&gt;='club records'!$G$39), "CR", " ")</f>
        <v xml:space="preserve"> </v>
      </c>
      <c r="AQ442" s="14" t="str">
        <f>IF(AND(B442="shot 7.26", E442='club records'!$F$40, F442&gt;='club records'!$G$40), "CR", " ")</f>
        <v xml:space="preserve"> </v>
      </c>
      <c r="AR442" s="14" t="str">
        <f>IF(AND(B442="60H",OR(AND(E442='club records'!$J$1,F442&lt;='club records'!$K$1),AND(E442='club records'!$J$2,F442&lt;='club records'!$K$2),AND(E442='club records'!$J$3,F442&lt;='club records'!$K$3),AND(E442='club records'!$J$4,F442&lt;='club records'!$K$4),AND(E442='club records'!$J$5,F442&lt;='club records'!$K$5))),"CR"," ")</f>
        <v xml:space="preserve"> </v>
      </c>
      <c r="AS442" s="14" t="str">
        <f>IF(AND(B442="75H", AND(E442='club records'!$J$6, F442&lt;='club records'!$K$6)), "CR", " ")</f>
        <v xml:space="preserve"> </v>
      </c>
      <c r="AT442" s="14" t="str">
        <f>IF(AND(B442="80H", AND(E442='club records'!$J$7, F442&lt;='club records'!$K$7)), "CR", " ")</f>
        <v xml:space="preserve"> </v>
      </c>
      <c r="AU442" s="14" t="str">
        <f>IF(AND(B442="100H", AND(E442='club records'!$J$8, F442&lt;='club records'!$K$8)), "CR", " ")</f>
        <v xml:space="preserve"> </v>
      </c>
      <c r="AV442" s="14" t="str">
        <f>IF(AND(B442="110H", OR(AND(E442='club records'!$J$9, F442&lt;='club records'!$K$9), AND(E442='club records'!$J$10, F442&lt;='club records'!$K$10))), "CR", " ")</f>
        <v xml:space="preserve"> </v>
      </c>
      <c r="AW442" s="14" t="str">
        <f>IF(AND(B442="400H", OR(AND(E442='club records'!$J$11, F442&lt;='club records'!$K$11), AND(E442='club records'!$J$12, F442&lt;='club records'!$K$12), AND(E442='club records'!$J$13, F442&lt;='club records'!$K$13), AND(E442='club records'!$J$14, F442&lt;='club records'!$K$14))), "CR", " ")</f>
        <v xml:space="preserve"> </v>
      </c>
      <c r="AX442" s="14" t="str">
        <f>IF(AND(B442="1500SC", AND(E442='club records'!$J$15, F442&lt;='club records'!$K$15)), "CR", " ")</f>
        <v xml:space="preserve"> </v>
      </c>
      <c r="AY442" s="14" t="str">
        <f>IF(AND(B442="2000SC", OR(AND(E442='club records'!$J$17, F442&lt;='club records'!$K$17), AND(E442='club records'!$J$18, F442&lt;='club records'!$K$18))), "CR", " ")</f>
        <v xml:space="preserve"> </v>
      </c>
      <c r="AZ442" s="14" t="str">
        <f>IF(AND(B442="3000SC", OR(AND(E442='club records'!$J$20, F442&lt;='club records'!$K$20), AND(E442='club records'!$J$21, F442&lt;='club records'!$K$21))), "CR", " ")</f>
        <v xml:space="preserve"> </v>
      </c>
      <c r="BA442" s="15" t="str">
        <f>IF(AND(B442="4x100", OR(AND(E442='club records'!$N$1, F442&lt;='club records'!$O$1), AND(E442='club records'!$N$2, F442&lt;='club records'!$O$2), AND(E442='club records'!$N$3, F442&lt;='club records'!$O$3), AND(E442='club records'!$N$4, F442&lt;='club records'!$O$4), AND(E442='club records'!$N$5, F442&lt;='club records'!$O$5))), "CR", " ")</f>
        <v xml:space="preserve"> </v>
      </c>
      <c r="BB442" s="15" t="str">
        <f>IF(AND(B442="4x200", OR(AND(E442='club records'!$N$6, F442&lt;='club records'!$O$6), AND(E442='club records'!$N$7, F442&lt;='club records'!$O$7), AND(E442='club records'!$N$8, F442&lt;='club records'!$O$8), AND(E442='club records'!$N$9, F442&lt;='club records'!$O$9), AND(E442='club records'!$N$10, F442&lt;='club records'!$O$10))), "CR", " ")</f>
        <v xml:space="preserve"> </v>
      </c>
      <c r="BC442" s="15" t="str">
        <f>IF(AND(B442="4x300", AND(E442='club records'!$N$11, F442&lt;='club records'!$O$11)), "CR", " ")</f>
        <v xml:space="preserve"> </v>
      </c>
      <c r="BD442" s="15" t="str">
        <f>IF(AND(B442="4x400", OR(AND(E442='club records'!$N$12, F442&lt;='club records'!$O$12), AND(E442='club records'!$N$13, F442&lt;='club records'!$O$13), AND(E442='club records'!$N$14, F442&lt;='club records'!$O$14), AND(E442='club records'!$N$15, F442&lt;='club records'!$O$15))), "CR", " ")</f>
        <v xml:space="preserve"> </v>
      </c>
      <c r="BE442" s="15" t="str">
        <f>IF(AND(B442="3x800", OR(AND(E442='club records'!$N$16, F442&lt;='club records'!$O$16), AND(E442='club records'!$N$17, F442&lt;='club records'!$O$17), AND(E442='club records'!$N$18, F442&lt;='club records'!$O$18))), "CR", " ")</f>
        <v xml:space="preserve"> </v>
      </c>
      <c r="BF442" s="15" t="str">
        <f>IF(AND(B442="pentathlon", OR(AND(E442='club records'!$N$21, F442&gt;='club records'!$O$21), AND(E442='club records'!$N$22, F442&gt;='club records'!$O$22),AND(E442='club records'!$N$23, F442&gt;='club records'!$O$23),AND(E442='club records'!$N$24, F442&gt;='club records'!$O$24))), "CR", " ")</f>
        <v xml:space="preserve"> </v>
      </c>
      <c r="BG442" s="15" t="str">
        <f>IF(AND(B442="heptathlon", OR(AND(E442='club records'!$N$26, F442&gt;='club records'!$O$26), AND(E442='club records'!$N$27, F442&gt;='club records'!$O$27))), "CR", " ")</f>
        <v xml:space="preserve"> </v>
      </c>
      <c r="BH442" s="15" t="str">
        <f>IF(AND(B442="decathlon", OR(AND(E442='club records'!$N$29, F442&gt;='club records'!$O$29), AND(E442='club records'!$N$30, F442&gt;='club records'!$O$30),AND(E442='club records'!$N$31, F442&gt;='club records'!$O$31))), "CR", " ")</f>
        <v xml:space="preserve"> </v>
      </c>
    </row>
    <row r="443" spans="1:60" ht="14.5" x14ac:dyDescent="0.35">
      <c r="A443" s="1" t="s">
        <v>519</v>
      </c>
      <c r="B443" s="2">
        <v>3000</v>
      </c>
      <c r="C443" s="1" t="s">
        <v>520</v>
      </c>
      <c r="D443" s="1" t="s">
        <v>320</v>
      </c>
      <c r="E443" s="19" t="s">
        <v>10</v>
      </c>
      <c r="F443" s="21" t="s">
        <v>550</v>
      </c>
      <c r="G443" s="27">
        <v>43708</v>
      </c>
      <c r="H443" s="1" t="s">
        <v>248</v>
      </c>
      <c r="I443" s="1" t="s">
        <v>305</v>
      </c>
      <c r="J443" s="15" t="str">
        <f t="shared" si="40"/>
        <v/>
      </c>
      <c r="K443" s="15" t="str">
        <f>IF(AND(B443=100, OR(AND(E443='club records'!$B$6, F443&lt;='club records'!$C$6), AND(E443='club records'!$B$7, F443&lt;='club records'!$C$7), AND(E443='club records'!$B$8, F443&lt;='club records'!$C$8), AND(E443='club records'!$B$9, F443&lt;='club records'!$C$9), AND(E443='club records'!$B$10, F443&lt;='club records'!$C$10))), "CR", " ")</f>
        <v xml:space="preserve"> </v>
      </c>
      <c r="L443" s="15" t="str">
        <f>IF(AND(B443=200, OR(AND(E443='club records'!$B$11, F443&lt;='club records'!$C$11), AND(E443='club records'!$B$12, F443&lt;='club records'!$C$12), AND(E443='club records'!$B$13, F443&lt;='club records'!$C$13), AND(E443='club records'!$B$14, F443&lt;='club records'!$C$14), AND(E443='club records'!$B$15, F443&lt;='club records'!$C$15))), "CR", " ")</f>
        <v xml:space="preserve"> </v>
      </c>
      <c r="M443" s="15" t="str">
        <f>IF(AND(B443=300, OR(AND(E443='club records'!$B$16, F443&lt;='club records'!$C$16), AND(E443='club records'!$B$17, F443&lt;='club records'!$C$17))), "CR", " ")</f>
        <v xml:space="preserve"> </v>
      </c>
      <c r="N443" s="15" t="str">
        <f>IF(AND(B443=400, OR(AND(E443='club records'!$B$18, F443&lt;='club records'!$C$18), AND(E443='club records'!$B$19, F443&lt;='club records'!$C$19), AND(E443='club records'!$B$20, F443&lt;='club records'!$C$20), AND(E443='club records'!$B$21, F443&lt;='club records'!$C$21))), "CR", " ")</f>
        <v xml:space="preserve"> </v>
      </c>
      <c r="O443" s="15" t="str">
        <f>IF(AND(B443=800, OR(AND(E443='club records'!$B$22, F443&lt;='club records'!$C$22), AND(E443='club records'!$B$23, F443&lt;='club records'!$C$23), AND(E443='club records'!$B$24, F443&lt;='club records'!$C$24), AND(E443='club records'!$B$25, F443&lt;='club records'!$C$25), AND(E443='club records'!$B$26, F443&lt;='club records'!$C$26))), "CR", " ")</f>
        <v xml:space="preserve"> </v>
      </c>
      <c r="P443" s="15" t="str">
        <f>IF(AND(B443=1000, OR(AND(E443='club records'!$B$27, F443&lt;='club records'!$C$27), AND(E443='club records'!$B$28, F443&lt;='club records'!$C$28))), "CR", " ")</f>
        <v xml:space="preserve"> </v>
      </c>
      <c r="Q443" s="15" t="str">
        <f>IF(AND(B443=1500, OR(AND(E443='club records'!$B$29, F443&lt;='club records'!$C$29), AND(E443='club records'!$B$30, F443&lt;='club records'!$C$30), AND(E443='club records'!$B$31, F443&lt;='club records'!$C$31), AND(E443='club records'!$B$32, F443&lt;='club records'!$C$32), AND(E443='club records'!$B$33, F443&lt;='club records'!$C$33))), "CR", " ")</f>
        <v xml:space="preserve"> </v>
      </c>
      <c r="R443" s="15" t="str">
        <f>IF(AND(B443="1600 (Mile)",OR(AND(E443='club records'!$B$34,F443&lt;='club records'!$C$34),AND(E443='club records'!$B$35,F443&lt;='club records'!$C$35),AND(E443='club records'!$B$36,F443&lt;='club records'!$C$36),AND(E443='club records'!$B$37,F443&lt;='club records'!$C$37))),"CR"," ")</f>
        <v xml:space="preserve"> </v>
      </c>
      <c r="S443" s="15" t="str">
        <f>IF(AND(B443=3000, OR(AND(E443='club records'!$B$38, F443&lt;='club records'!$C$38), AND(E443='club records'!$B$39, F443&lt;='club records'!$C$39), AND(E443='club records'!$B$40, F443&lt;='club records'!$C$40), AND(E443='club records'!$B$41, F443&lt;='club records'!$C$41))), "CR", " ")</f>
        <v xml:space="preserve"> </v>
      </c>
      <c r="T443" s="15" t="str">
        <f>IF(AND(B443=5000, OR(AND(E443='club records'!$B$42, F443&lt;='club records'!$C$42), AND(E443='club records'!$B$43, F443&lt;='club records'!$C$43))), "CR", " ")</f>
        <v xml:space="preserve"> </v>
      </c>
      <c r="U443" s="14" t="str">
        <f>IF(AND(B443=10000, OR(AND(E443='club records'!$B$44, F443&lt;='club records'!$C$44), AND(E443='club records'!$B$45, F443&lt;='club records'!$C$45))), "CR", " ")</f>
        <v xml:space="preserve"> </v>
      </c>
      <c r="V443" s="14" t="str">
        <f>IF(AND(B443="high jump", OR(AND(E443='club records'!$F$1, F443&gt;='club records'!$G$1), AND(E443='club records'!$F$2, F443&gt;='club records'!$G$2), AND(E443='club records'!$F$3, F443&gt;='club records'!$G$3), AND(E443='club records'!$F$4, F443&gt;='club records'!$G$4), AND(E443='club records'!$F$5, F443&gt;='club records'!$G$5))), "CR", " ")</f>
        <v xml:space="preserve"> </v>
      </c>
      <c r="W443" s="14" t="str">
        <f>IF(AND(B443="long jump", OR(AND(E443='club records'!$F$6, F443&gt;='club records'!$G$6), AND(E443='club records'!$F$7, F443&gt;='club records'!$G$7), AND(E443='club records'!$F$8, F443&gt;='club records'!$G$8), AND(E443='club records'!$F$9, F443&gt;='club records'!$G$9), AND(E443='club records'!$F$10, F443&gt;='club records'!$G$10))), "CR", " ")</f>
        <v xml:space="preserve"> </v>
      </c>
      <c r="X443" s="14" t="str">
        <f>IF(AND(B443="triple jump", OR(AND(E443='club records'!$F$11, F443&gt;='club records'!$G$11), AND(E443='club records'!$F$12, F443&gt;='club records'!$G$12), AND(E443='club records'!$F$13, F443&gt;='club records'!$G$13), AND(E443='club records'!$F$14, F443&gt;='club records'!$G$14), AND(E443='club records'!$F$15, F443&gt;='club records'!$G$15))), "CR", " ")</f>
        <v xml:space="preserve"> </v>
      </c>
      <c r="Y443" s="14" t="str">
        <f>IF(AND(B443="pole vault", OR(AND(E443='club records'!$F$16, F443&gt;='club records'!$G$16), AND(E443='club records'!$F$17, F443&gt;='club records'!$G$17), AND(E443='club records'!$F$18, F443&gt;='club records'!$G$18), AND(E443='club records'!$F$19, F443&gt;='club records'!$G$19), AND(E443='club records'!$F$20, F443&gt;='club records'!$G$20))), "CR", " ")</f>
        <v xml:space="preserve"> </v>
      </c>
      <c r="Z443" s="14" t="str">
        <f>IF(AND(B443="discus 1", E443='club records'!$F$21, F443&gt;='club records'!$G$21), "CR", " ")</f>
        <v xml:space="preserve"> </v>
      </c>
      <c r="AA443" s="14" t="str">
        <f>IF(AND(B443="discus 1.25", E443='club records'!$F$22, F443&gt;='club records'!$G$22), "CR", " ")</f>
        <v xml:space="preserve"> </v>
      </c>
      <c r="AB443" s="14" t="str">
        <f>IF(AND(B443="discus 1.5", E443='club records'!$F$23, F443&gt;='club records'!$G$23), "CR", " ")</f>
        <v xml:space="preserve"> </v>
      </c>
      <c r="AC443" s="14" t="str">
        <f>IF(AND(B443="discus 1.75", E443='club records'!$F$24, F443&gt;='club records'!$G$24), "CR", " ")</f>
        <v xml:space="preserve"> </v>
      </c>
      <c r="AD443" s="14" t="str">
        <f>IF(AND(B443="discus 2", E443='club records'!$F$25, F443&gt;='club records'!$G$25), "CR", " ")</f>
        <v xml:space="preserve"> </v>
      </c>
      <c r="AE443" s="14" t="str">
        <f>IF(AND(B443="hammer 4", E443='club records'!$F$27, F443&gt;='club records'!$G$27), "CR", " ")</f>
        <v xml:space="preserve"> </v>
      </c>
      <c r="AF443" s="14" t="str">
        <f>IF(AND(B443="hammer 5", E443='club records'!$F$28, F443&gt;='club records'!$G$28), "CR", " ")</f>
        <v xml:space="preserve"> </v>
      </c>
      <c r="AG443" s="14" t="str">
        <f>IF(AND(B443="hammer 6", E443='club records'!$F$29, F443&gt;='club records'!$G$29), "CR", " ")</f>
        <v xml:space="preserve"> </v>
      </c>
      <c r="AH443" s="14" t="str">
        <f>IF(AND(B443="hammer 7.26", E443='club records'!$F$30, F443&gt;='club records'!$G$30), "CR", " ")</f>
        <v xml:space="preserve"> </v>
      </c>
      <c r="AI443" s="14" t="str">
        <f>IF(AND(B443="javelin 400", E443='club records'!$F$31, F443&gt;='club records'!$G$31), "CR", " ")</f>
        <v xml:space="preserve"> </v>
      </c>
      <c r="AJ443" s="14" t="str">
        <f>IF(AND(B443="javelin 600", E443='club records'!$F$32, F443&gt;='club records'!$G$32), "CR", " ")</f>
        <v xml:space="preserve"> </v>
      </c>
      <c r="AK443" s="14" t="str">
        <f>IF(AND(B443="javelin 700", E443='club records'!$F$33, F443&gt;='club records'!$G$33), "CR", " ")</f>
        <v xml:space="preserve"> </v>
      </c>
      <c r="AL443" s="14" t="str">
        <f>IF(AND(B443="javelin 800", OR(AND(E443='club records'!$F$34, F443&gt;='club records'!$G$34), AND(E443='club records'!$F$35, F443&gt;='club records'!$G$35))), "CR", " ")</f>
        <v xml:space="preserve"> </v>
      </c>
      <c r="AM443" s="14" t="str">
        <f>IF(AND(B443="shot 3", E443='club records'!$F$36, F443&gt;='club records'!$G$36), "CR", " ")</f>
        <v xml:space="preserve"> </v>
      </c>
      <c r="AN443" s="14" t="str">
        <f>IF(AND(B443="shot 4", E443='club records'!$F$37, F443&gt;='club records'!$G$37), "CR", " ")</f>
        <v xml:space="preserve"> </v>
      </c>
      <c r="AO443" s="14" t="str">
        <f>IF(AND(B443="shot 5", E443='club records'!$F$38, F443&gt;='club records'!$G$38), "CR", " ")</f>
        <v xml:space="preserve"> </v>
      </c>
      <c r="AP443" s="14" t="str">
        <f>IF(AND(B443="shot 6", E443='club records'!$F$39, F443&gt;='club records'!$G$39), "CR", " ")</f>
        <v xml:space="preserve"> </v>
      </c>
      <c r="AQ443" s="14" t="str">
        <f>IF(AND(B443="shot 7.26", E443='club records'!$F$40, F443&gt;='club records'!$G$40), "CR", " ")</f>
        <v xml:space="preserve"> </v>
      </c>
      <c r="AR443" s="14" t="str">
        <f>IF(AND(B443="60H",OR(AND(E443='club records'!$J$1,F443&lt;='club records'!$K$1),AND(E443='club records'!$J$2,F443&lt;='club records'!$K$2),AND(E443='club records'!$J$3,F443&lt;='club records'!$K$3),AND(E443='club records'!$J$4,F443&lt;='club records'!$K$4),AND(E443='club records'!$J$5,F443&lt;='club records'!$K$5))),"CR"," ")</f>
        <v xml:space="preserve"> </v>
      </c>
      <c r="AS443" s="14" t="str">
        <f>IF(AND(B443="75H", AND(E443='club records'!$J$6, F443&lt;='club records'!$K$6)), "CR", " ")</f>
        <v xml:space="preserve"> </v>
      </c>
      <c r="AT443" s="14" t="str">
        <f>IF(AND(B443="80H", AND(E443='club records'!$J$7, F443&lt;='club records'!$K$7)), "CR", " ")</f>
        <v xml:space="preserve"> </v>
      </c>
      <c r="AU443" s="14" t="str">
        <f>IF(AND(B443="100H", AND(E443='club records'!$J$8, F443&lt;='club records'!$K$8)), "CR", " ")</f>
        <v xml:space="preserve"> </v>
      </c>
      <c r="AV443" s="14" t="str">
        <f>IF(AND(B443="110H", OR(AND(E443='club records'!$J$9, F443&lt;='club records'!$K$9), AND(E443='club records'!$J$10, F443&lt;='club records'!$K$10))), "CR", " ")</f>
        <v xml:space="preserve"> </v>
      </c>
      <c r="AW443" s="14" t="str">
        <f>IF(AND(B443="400H", OR(AND(E443='club records'!$J$11, F443&lt;='club records'!$K$11), AND(E443='club records'!$J$12, F443&lt;='club records'!$K$12), AND(E443='club records'!$J$13, F443&lt;='club records'!$K$13), AND(E443='club records'!$J$14, F443&lt;='club records'!$K$14))), "CR", " ")</f>
        <v xml:space="preserve"> </v>
      </c>
      <c r="AX443" s="14" t="str">
        <f>IF(AND(B443="1500SC", AND(E443='club records'!$J$15, F443&lt;='club records'!$K$15)), "CR", " ")</f>
        <v xml:space="preserve"> </v>
      </c>
      <c r="AY443" s="14" t="str">
        <f>IF(AND(B443="2000SC", OR(AND(E443='club records'!$J$17, F443&lt;='club records'!$K$17), AND(E443='club records'!$J$18, F443&lt;='club records'!$K$18))), "CR", " ")</f>
        <v xml:space="preserve"> </v>
      </c>
      <c r="AZ443" s="14" t="str">
        <f>IF(AND(B443="3000SC", OR(AND(E443='club records'!$J$20, F443&lt;='club records'!$K$20), AND(E443='club records'!$J$21, F443&lt;='club records'!$K$21))), "CR", " ")</f>
        <v xml:space="preserve"> </v>
      </c>
      <c r="BA443" s="15" t="str">
        <f>IF(AND(B443="4x100", OR(AND(E443='club records'!$N$1, F443&lt;='club records'!$O$1), AND(E443='club records'!$N$2, F443&lt;='club records'!$O$2), AND(E443='club records'!$N$3, F443&lt;='club records'!$O$3), AND(E443='club records'!$N$4, F443&lt;='club records'!$O$4), AND(E443='club records'!$N$5, F443&lt;='club records'!$O$5))), "CR", " ")</f>
        <v xml:space="preserve"> </v>
      </c>
      <c r="BB443" s="15" t="str">
        <f>IF(AND(B443="4x200", OR(AND(E443='club records'!$N$6, F443&lt;='club records'!$O$6), AND(E443='club records'!$N$7, F443&lt;='club records'!$O$7), AND(E443='club records'!$N$8, F443&lt;='club records'!$O$8), AND(E443='club records'!$N$9, F443&lt;='club records'!$O$9), AND(E443='club records'!$N$10, F443&lt;='club records'!$O$10))), "CR", " ")</f>
        <v xml:space="preserve"> </v>
      </c>
      <c r="BC443" s="15" t="str">
        <f>IF(AND(B443="4x300", AND(E443='club records'!$N$11, F443&lt;='club records'!$O$11)), "CR", " ")</f>
        <v xml:space="preserve"> </v>
      </c>
      <c r="BD443" s="15" t="str">
        <f>IF(AND(B443="4x400", OR(AND(E443='club records'!$N$12, F443&lt;='club records'!$O$12), AND(E443='club records'!$N$13, F443&lt;='club records'!$O$13), AND(E443='club records'!$N$14, F443&lt;='club records'!$O$14), AND(E443='club records'!$N$15, F443&lt;='club records'!$O$15))), "CR", " ")</f>
        <v xml:space="preserve"> </v>
      </c>
      <c r="BE443" s="15" t="str">
        <f>IF(AND(B443="3x800", OR(AND(E443='club records'!$N$16, F443&lt;='club records'!$O$16), AND(E443='club records'!$N$17, F443&lt;='club records'!$O$17), AND(E443='club records'!$N$18, F443&lt;='club records'!$O$18))), "CR", " ")</f>
        <v xml:space="preserve"> </v>
      </c>
      <c r="BF443" s="15" t="str">
        <f>IF(AND(B443="pentathlon", OR(AND(E443='club records'!$N$21, F443&gt;='club records'!$O$21), AND(E443='club records'!$N$22, F443&gt;='club records'!$O$22),AND(E443='club records'!$N$23, F443&gt;='club records'!$O$23),AND(E443='club records'!$N$24, F443&gt;='club records'!$O$24))), "CR", " ")</f>
        <v xml:space="preserve"> </v>
      </c>
      <c r="BG443" s="15" t="str">
        <f>IF(AND(B443="heptathlon", OR(AND(E443='club records'!$N$26, F443&gt;='club records'!$O$26), AND(E443='club records'!$N$27, F443&gt;='club records'!$O$27))), "CR", " ")</f>
        <v xml:space="preserve"> </v>
      </c>
      <c r="BH443" s="15" t="str">
        <f>IF(AND(B443="decathlon", OR(AND(E443='club records'!$N$29, F443&gt;='club records'!$O$29), AND(E443='club records'!$N$30, F443&gt;='club records'!$O$30),AND(E443='club records'!$N$31, F443&gt;='club records'!$O$31))), "CR", " ")</f>
        <v xml:space="preserve"> </v>
      </c>
    </row>
    <row r="444" spans="1:60" ht="14.5" x14ac:dyDescent="0.35">
      <c r="A444" s="1" t="s">
        <v>519</v>
      </c>
      <c r="B444" s="2">
        <v>3000</v>
      </c>
      <c r="C444" s="1" t="s">
        <v>130</v>
      </c>
      <c r="D444" s="1" t="s">
        <v>131</v>
      </c>
      <c r="E444" s="19" t="s">
        <v>23</v>
      </c>
      <c r="F444" s="21" t="s">
        <v>521</v>
      </c>
      <c r="G444" s="27">
        <v>43684</v>
      </c>
      <c r="H444" s="1" t="s">
        <v>313</v>
      </c>
      <c r="I444" s="1" t="s">
        <v>305</v>
      </c>
      <c r="J444" s="15" t="str">
        <f t="shared" si="40"/>
        <v/>
      </c>
      <c r="K444" s="15" t="str">
        <f>IF(AND(B444=100, OR(AND(E444='club records'!$B$6, F444&lt;='club records'!$C$6), AND(E444='club records'!$B$7, F444&lt;='club records'!$C$7), AND(E444='club records'!$B$8, F444&lt;='club records'!$C$8), AND(E444='club records'!$B$9, F444&lt;='club records'!$C$9), AND(E444='club records'!$B$10, F444&lt;='club records'!$C$10))), "CR", " ")</f>
        <v xml:space="preserve"> </v>
      </c>
      <c r="L444" s="15" t="str">
        <f>IF(AND(B444=200, OR(AND(E444='club records'!$B$11, F444&lt;='club records'!$C$11), AND(E444='club records'!$B$12, F444&lt;='club records'!$C$12), AND(E444='club records'!$B$13, F444&lt;='club records'!$C$13), AND(E444='club records'!$B$14, F444&lt;='club records'!$C$14), AND(E444='club records'!$B$15, F444&lt;='club records'!$C$15))), "CR", " ")</f>
        <v xml:space="preserve"> </v>
      </c>
      <c r="M444" s="15" t="str">
        <f>IF(AND(B444=300, OR(AND(E444='club records'!$B$16, F444&lt;='club records'!$C$16), AND(E444='club records'!$B$17, F444&lt;='club records'!$C$17))), "CR", " ")</f>
        <v xml:space="preserve"> </v>
      </c>
      <c r="N444" s="15" t="str">
        <f>IF(AND(B444=400, OR(AND(E444='club records'!$B$18, F444&lt;='club records'!$C$18), AND(E444='club records'!$B$19, F444&lt;='club records'!$C$19), AND(E444='club records'!$B$20, F444&lt;='club records'!$C$20), AND(E444='club records'!$B$21, F444&lt;='club records'!$C$21))), "CR", " ")</f>
        <v xml:space="preserve"> </v>
      </c>
      <c r="O444" s="15" t="str">
        <f>IF(AND(B444=800, OR(AND(E444='club records'!$B$22, F444&lt;='club records'!$C$22), AND(E444='club records'!$B$23, F444&lt;='club records'!$C$23), AND(E444='club records'!$B$24, F444&lt;='club records'!$C$24), AND(E444='club records'!$B$25, F444&lt;='club records'!$C$25), AND(E444='club records'!$B$26, F444&lt;='club records'!$C$26))), "CR", " ")</f>
        <v xml:space="preserve"> </v>
      </c>
      <c r="P444" s="15" t="str">
        <f>IF(AND(B444=1000, OR(AND(E444='club records'!$B$27, F444&lt;='club records'!$C$27), AND(E444='club records'!$B$28, F444&lt;='club records'!$C$28))), "CR", " ")</f>
        <v xml:space="preserve"> </v>
      </c>
      <c r="Q444" s="15" t="str">
        <f>IF(AND(B444=1500, OR(AND(E444='club records'!$B$29, F444&lt;='club records'!$C$29), AND(E444='club records'!$B$30, F444&lt;='club records'!$C$30), AND(E444='club records'!$B$31, F444&lt;='club records'!$C$31), AND(E444='club records'!$B$32, F444&lt;='club records'!$C$32), AND(E444='club records'!$B$33, F444&lt;='club records'!$C$33))), "CR", " ")</f>
        <v xml:space="preserve"> </v>
      </c>
      <c r="R444" s="15" t="str">
        <f>IF(AND(B444="1600 (Mile)",OR(AND(E444='club records'!$B$34,F444&lt;='club records'!$C$34),AND(E444='club records'!$B$35,F444&lt;='club records'!$C$35),AND(E444='club records'!$B$36,F444&lt;='club records'!$C$36),AND(E444='club records'!$B$37,F444&lt;='club records'!$C$37))),"CR"," ")</f>
        <v xml:space="preserve"> </v>
      </c>
      <c r="S444" s="15" t="str">
        <f>IF(AND(B444=3000, OR(AND(E444='club records'!$B$38, F444&lt;='club records'!$C$38), AND(E444='club records'!$B$39, F444&lt;='club records'!$C$39), AND(E444='club records'!$B$40, F444&lt;='club records'!$C$40), AND(E444='club records'!$B$41, F444&lt;='club records'!$C$41))), "CR", " ")</f>
        <v xml:space="preserve"> </v>
      </c>
      <c r="T444" s="15" t="str">
        <f>IF(AND(B444=5000, OR(AND(E444='club records'!$B$42, F444&lt;='club records'!$C$42), AND(E444='club records'!$B$43, F444&lt;='club records'!$C$43))), "CR", " ")</f>
        <v xml:space="preserve"> </v>
      </c>
      <c r="U444" s="14" t="str">
        <f>IF(AND(B444=10000, OR(AND(E444='club records'!$B$44, F444&lt;='club records'!$C$44), AND(E444='club records'!$B$45, F444&lt;='club records'!$C$45))), "CR", " ")</f>
        <v xml:space="preserve"> </v>
      </c>
      <c r="V444" s="14" t="str">
        <f>IF(AND(B444="high jump", OR(AND(E444='club records'!$F$1, F444&gt;='club records'!$G$1), AND(E444='club records'!$F$2, F444&gt;='club records'!$G$2), AND(E444='club records'!$F$3, F444&gt;='club records'!$G$3), AND(E444='club records'!$F$4, F444&gt;='club records'!$G$4), AND(E444='club records'!$F$5, F444&gt;='club records'!$G$5))), "CR", " ")</f>
        <v xml:space="preserve"> </v>
      </c>
      <c r="W444" s="14" t="str">
        <f>IF(AND(B444="long jump", OR(AND(E444='club records'!$F$6, F444&gt;='club records'!$G$6), AND(E444='club records'!$F$7, F444&gt;='club records'!$G$7), AND(E444='club records'!$F$8, F444&gt;='club records'!$G$8), AND(E444='club records'!$F$9, F444&gt;='club records'!$G$9), AND(E444='club records'!$F$10, F444&gt;='club records'!$G$10))), "CR", " ")</f>
        <v xml:space="preserve"> </v>
      </c>
      <c r="X444" s="14" t="str">
        <f>IF(AND(B444="triple jump", OR(AND(E444='club records'!$F$11, F444&gt;='club records'!$G$11), AND(E444='club records'!$F$12, F444&gt;='club records'!$G$12), AND(E444='club records'!$F$13, F444&gt;='club records'!$G$13), AND(E444='club records'!$F$14, F444&gt;='club records'!$G$14), AND(E444='club records'!$F$15, F444&gt;='club records'!$G$15))), "CR", " ")</f>
        <v xml:space="preserve"> </v>
      </c>
      <c r="Y444" s="14" t="str">
        <f>IF(AND(B444="pole vault", OR(AND(E444='club records'!$F$16, F444&gt;='club records'!$G$16), AND(E444='club records'!$F$17, F444&gt;='club records'!$G$17), AND(E444='club records'!$F$18, F444&gt;='club records'!$G$18), AND(E444='club records'!$F$19, F444&gt;='club records'!$G$19), AND(E444='club records'!$F$20, F444&gt;='club records'!$G$20))), "CR", " ")</f>
        <v xml:space="preserve"> </v>
      </c>
      <c r="Z444" s="14" t="str">
        <f>IF(AND(B444="discus 1", E444='club records'!$F$21, F444&gt;='club records'!$G$21), "CR", " ")</f>
        <v xml:space="preserve"> </v>
      </c>
      <c r="AA444" s="14" t="str">
        <f>IF(AND(B444="discus 1.25", E444='club records'!$F$22, F444&gt;='club records'!$G$22), "CR", " ")</f>
        <v xml:space="preserve"> </v>
      </c>
      <c r="AB444" s="14" t="str">
        <f>IF(AND(B444="discus 1.5", E444='club records'!$F$23, F444&gt;='club records'!$G$23), "CR", " ")</f>
        <v xml:space="preserve"> </v>
      </c>
      <c r="AC444" s="14" t="str">
        <f>IF(AND(B444="discus 1.75", E444='club records'!$F$24, F444&gt;='club records'!$G$24), "CR", " ")</f>
        <v xml:space="preserve"> </v>
      </c>
      <c r="AD444" s="14" t="str">
        <f>IF(AND(B444="discus 2", E444='club records'!$F$25, F444&gt;='club records'!$G$25), "CR", " ")</f>
        <v xml:space="preserve"> </v>
      </c>
      <c r="AE444" s="14" t="str">
        <f>IF(AND(B444="hammer 4", E444='club records'!$F$27, F444&gt;='club records'!$G$27), "CR", " ")</f>
        <v xml:space="preserve"> </v>
      </c>
      <c r="AF444" s="14" t="str">
        <f>IF(AND(B444="hammer 5", E444='club records'!$F$28, F444&gt;='club records'!$G$28), "CR", " ")</f>
        <v xml:space="preserve"> </v>
      </c>
      <c r="AG444" s="14" t="str">
        <f>IF(AND(B444="hammer 6", E444='club records'!$F$29, F444&gt;='club records'!$G$29), "CR", " ")</f>
        <v xml:space="preserve"> </v>
      </c>
      <c r="AH444" s="14" t="str">
        <f>IF(AND(B444="hammer 7.26", E444='club records'!$F$30, F444&gt;='club records'!$G$30), "CR", " ")</f>
        <v xml:space="preserve"> </v>
      </c>
      <c r="AI444" s="14" t="str">
        <f>IF(AND(B444="javelin 400", E444='club records'!$F$31, F444&gt;='club records'!$G$31), "CR", " ")</f>
        <v xml:space="preserve"> </v>
      </c>
      <c r="AJ444" s="14" t="str">
        <f>IF(AND(B444="javelin 600", E444='club records'!$F$32, F444&gt;='club records'!$G$32), "CR", " ")</f>
        <v xml:space="preserve"> </v>
      </c>
      <c r="AK444" s="14" t="str">
        <f>IF(AND(B444="javelin 700", E444='club records'!$F$33, F444&gt;='club records'!$G$33), "CR", " ")</f>
        <v xml:space="preserve"> </v>
      </c>
      <c r="AL444" s="14" t="str">
        <f>IF(AND(B444="javelin 800", OR(AND(E444='club records'!$F$34, F444&gt;='club records'!$G$34), AND(E444='club records'!$F$35, F444&gt;='club records'!$G$35))), "CR", " ")</f>
        <v xml:space="preserve"> </v>
      </c>
      <c r="AM444" s="14" t="str">
        <f>IF(AND(B444="shot 3", E444='club records'!$F$36, F444&gt;='club records'!$G$36), "CR", " ")</f>
        <v xml:space="preserve"> </v>
      </c>
      <c r="AN444" s="14" t="str">
        <f>IF(AND(B444="shot 4", E444='club records'!$F$37, F444&gt;='club records'!$G$37), "CR", " ")</f>
        <v xml:space="preserve"> </v>
      </c>
      <c r="AO444" s="14" t="str">
        <f>IF(AND(B444="shot 5", E444='club records'!$F$38, F444&gt;='club records'!$G$38), "CR", " ")</f>
        <v xml:space="preserve"> </v>
      </c>
      <c r="AP444" s="14" t="str">
        <f>IF(AND(B444="shot 6", E444='club records'!$F$39, F444&gt;='club records'!$G$39), "CR", " ")</f>
        <v xml:space="preserve"> </v>
      </c>
      <c r="AQ444" s="14" t="str">
        <f>IF(AND(B444="shot 7.26", E444='club records'!$F$40, F444&gt;='club records'!$G$40), "CR", " ")</f>
        <v xml:space="preserve"> </v>
      </c>
      <c r="AR444" s="14" t="str">
        <f>IF(AND(B444="60H",OR(AND(E444='club records'!$J$1,F444&lt;='club records'!$K$1),AND(E444='club records'!$J$2,F444&lt;='club records'!$K$2),AND(E444='club records'!$J$3,F444&lt;='club records'!$K$3),AND(E444='club records'!$J$4,F444&lt;='club records'!$K$4),AND(E444='club records'!$J$5,F444&lt;='club records'!$K$5))),"CR"," ")</f>
        <v xml:space="preserve"> </v>
      </c>
      <c r="AS444" s="14" t="str">
        <f>IF(AND(B444="75H", AND(E444='club records'!$J$6, F444&lt;='club records'!$K$6)), "CR", " ")</f>
        <v xml:space="preserve"> </v>
      </c>
      <c r="AT444" s="14" t="str">
        <f>IF(AND(B444="80H", AND(E444='club records'!$J$7, F444&lt;='club records'!$K$7)), "CR", " ")</f>
        <v xml:space="preserve"> </v>
      </c>
      <c r="AU444" s="14" t="str">
        <f>IF(AND(B444="100H", AND(E444='club records'!$J$8, F444&lt;='club records'!$K$8)), "CR", " ")</f>
        <v xml:space="preserve"> </v>
      </c>
      <c r="AV444" s="14" t="str">
        <f>IF(AND(B444="110H", OR(AND(E444='club records'!$J$9, F444&lt;='club records'!$K$9), AND(E444='club records'!$J$10, F444&lt;='club records'!$K$10))), "CR", " ")</f>
        <v xml:space="preserve"> </v>
      </c>
      <c r="AW444" s="14" t="str">
        <f>IF(AND(B444="400H", OR(AND(E444='club records'!$J$11, F444&lt;='club records'!$K$11), AND(E444='club records'!$J$12, F444&lt;='club records'!$K$12), AND(E444='club records'!$J$13, F444&lt;='club records'!$K$13), AND(E444='club records'!$J$14, F444&lt;='club records'!$K$14))), "CR", " ")</f>
        <v xml:space="preserve"> </v>
      </c>
      <c r="AX444" s="14" t="str">
        <f>IF(AND(B444="1500SC", AND(E444='club records'!$J$15, F444&lt;='club records'!$K$15)), "CR", " ")</f>
        <v xml:space="preserve"> </v>
      </c>
      <c r="AY444" s="14" t="str">
        <f>IF(AND(B444="2000SC", OR(AND(E444='club records'!$J$17, F444&lt;='club records'!$K$17), AND(E444='club records'!$J$18, F444&lt;='club records'!$K$18))), "CR", " ")</f>
        <v xml:space="preserve"> </v>
      </c>
      <c r="AZ444" s="14" t="str">
        <f>IF(AND(B444="3000SC", OR(AND(E444='club records'!$J$20, F444&lt;='club records'!$K$20), AND(E444='club records'!$J$21, F444&lt;='club records'!$K$21))), "CR", " ")</f>
        <v xml:space="preserve"> </v>
      </c>
      <c r="BA444" s="15" t="str">
        <f>IF(AND(B444="4x100", OR(AND(E444='club records'!$N$1, F444&lt;='club records'!$O$1), AND(E444='club records'!$N$2, F444&lt;='club records'!$O$2), AND(E444='club records'!$N$3, F444&lt;='club records'!$O$3), AND(E444='club records'!$N$4, F444&lt;='club records'!$O$4), AND(E444='club records'!$N$5, F444&lt;='club records'!$O$5))), "CR", " ")</f>
        <v xml:space="preserve"> </v>
      </c>
      <c r="BB444" s="15" t="str">
        <f>IF(AND(B444="4x200", OR(AND(E444='club records'!$N$6, F444&lt;='club records'!$O$6), AND(E444='club records'!$N$7, F444&lt;='club records'!$O$7), AND(E444='club records'!$N$8, F444&lt;='club records'!$O$8), AND(E444='club records'!$N$9, F444&lt;='club records'!$O$9), AND(E444='club records'!$N$10, F444&lt;='club records'!$O$10))), "CR", " ")</f>
        <v xml:space="preserve"> </v>
      </c>
      <c r="BC444" s="15" t="str">
        <f>IF(AND(B444="4x300", AND(E444='club records'!$N$11, F444&lt;='club records'!$O$11)), "CR", " ")</f>
        <v xml:space="preserve"> </v>
      </c>
      <c r="BD444" s="15" t="str">
        <f>IF(AND(B444="4x400", OR(AND(E444='club records'!$N$12, F444&lt;='club records'!$O$12), AND(E444='club records'!$N$13, F444&lt;='club records'!$O$13), AND(E444='club records'!$N$14, F444&lt;='club records'!$O$14), AND(E444='club records'!$N$15, F444&lt;='club records'!$O$15))), "CR", " ")</f>
        <v xml:space="preserve"> </v>
      </c>
      <c r="BE444" s="15" t="str">
        <f>IF(AND(B444="3x800", OR(AND(E444='club records'!$N$16, F444&lt;='club records'!$O$16), AND(E444='club records'!$N$17, F444&lt;='club records'!$O$17), AND(E444='club records'!$N$18, F444&lt;='club records'!$O$18))), "CR", " ")</f>
        <v xml:space="preserve"> </v>
      </c>
      <c r="BF444" s="15" t="str">
        <f>IF(AND(B444="pentathlon", OR(AND(E444='club records'!$N$21, F444&gt;='club records'!$O$21), AND(E444='club records'!$N$22, F444&gt;='club records'!$O$22),AND(E444='club records'!$N$23, F444&gt;='club records'!$O$23),AND(E444='club records'!$N$24, F444&gt;='club records'!$O$24))), "CR", " ")</f>
        <v xml:space="preserve"> </v>
      </c>
      <c r="BG444" s="15" t="str">
        <f>IF(AND(B444="heptathlon", OR(AND(E444='club records'!$N$26, F444&gt;='club records'!$O$26), AND(E444='club records'!$N$27, F444&gt;='club records'!$O$27))), "CR", " ")</f>
        <v xml:space="preserve"> </v>
      </c>
      <c r="BH444" s="15" t="str">
        <f>IF(AND(B444="decathlon", OR(AND(E444='club records'!$N$29, F444&gt;='club records'!$O$29), AND(E444='club records'!$N$30, F444&gt;='club records'!$O$30),AND(E444='club records'!$N$31, F444&gt;='club records'!$O$31))), "CR", " ")</f>
        <v xml:space="preserve"> </v>
      </c>
    </row>
    <row r="445" spans="1:60" ht="14.5" x14ac:dyDescent="0.35">
      <c r="A445" s="1" t="s">
        <v>519</v>
      </c>
      <c r="B445" s="2">
        <v>3000</v>
      </c>
      <c r="C445" s="1" t="s">
        <v>522</v>
      </c>
      <c r="D445" s="1" t="s">
        <v>523</v>
      </c>
      <c r="E445" s="19" t="s">
        <v>524</v>
      </c>
      <c r="F445" s="21" t="s">
        <v>525</v>
      </c>
      <c r="G445" s="27">
        <v>43684</v>
      </c>
      <c r="H445" s="1" t="s">
        <v>313</v>
      </c>
      <c r="I445" s="1" t="s">
        <v>305</v>
      </c>
      <c r="J445" s="15" t="str">
        <f t="shared" si="40"/>
        <v/>
      </c>
      <c r="K445" s="15" t="str">
        <f>IF(AND(B445=100, OR(AND(E445='club records'!$B$6, F445&lt;='club records'!$C$6), AND(E445='club records'!$B$7, F445&lt;='club records'!$C$7), AND(E445='club records'!$B$8, F445&lt;='club records'!$C$8), AND(E445='club records'!$B$9, F445&lt;='club records'!$C$9), AND(E445='club records'!$B$10, F445&lt;='club records'!$C$10))), "CR", " ")</f>
        <v xml:space="preserve"> </v>
      </c>
      <c r="L445" s="15" t="str">
        <f>IF(AND(B445=200, OR(AND(E445='club records'!$B$11, F445&lt;='club records'!$C$11), AND(E445='club records'!$B$12, F445&lt;='club records'!$C$12), AND(E445='club records'!$B$13, F445&lt;='club records'!$C$13), AND(E445='club records'!$B$14, F445&lt;='club records'!$C$14), AND(E445='club records'!$B$15, F445&lt;='club records'!$C$15))), "CR", " ")</f>
        <v xml:space="preserve"> </v>
      </c>
      <c r="M445" s="15" t="str">
        <f>IF(AND(B445=300, OR(AND(E445='club records'!$B$16, F445&lt;='club records'!$C$16), AND(E445='club records'!$B$17, F445&lt;='club records'!$C$17))), "CR", " ")</f>
        <v xml:space="preserve"> </v>
      </c>
      <c r="N445" s="15" t="str">
        <f>IF(AND(B445=400, OR(AND(E445='club records'!$B$18, F445&lt;='club records'!$C$18), AND(E445='club records'!$B$19, F445&lt;='club records'!$C$19), AND(E445='club records'!$B$20, F445&lt;='club records'!$C$20), AND(E445='club records'!$B$21, F445&lt;='club records'!$C$21))), "CR", " ")</f>
        <v xml:space="preserve"> </v>
      </c>
      <c r="O445" s="15" t="str">
        <f>IF(AND(B445=800, OR(AND(E445='club records'!$B$22, F445&lt;='club records'!$C$22), AND(E445='club records'!$B$23, F445&lt;='club records'!$C$23), AND(E445='club records'!$B$24, F445&lt;='club records'!$C$24), AND(E445='club records'!$B$25, F445&lt;='club records'!$C$25), AND(E445='club records'!$B$26, F445&lt;='club records'!$C$26))), "CR", " ")</f>
        <v xml:space="preserve"> </v>
      </c>
      <c r="P445" s="15" t="str">
        <f>IF(AND(B445=1000, OR(AND(E445='club records'!$B$27, F445&lt;='club records'!$C$27), AND(E445='club records'!$B$28, F445&lt;='club records'!$C$28))), "CR", " ")</f>
        <v xml:space="preserve"> </v>
      </c>
      <c r="Q445" s="15" t="str">
        <f>IF(AND(B445=1500, OR(AND(E445='club records'!$B$29, F445&lt;='club records'!$C$29), AND(E445='club records'!$B$30, F445&lt;='club records'!$C$30), AND(E445='club records'!$B$31, F445&lt;='club records'!$C$31), AND(E445='club records'!$B$32, F445&lt;='club records'!$C$32), AND(E445='club records'!$B$33, F445&lt;='club records'!$C$33))), "CR", " ")</f>
        <v xml:space="preserve"> </v>
      </c>
      <c r="R445" s="15" t="str">
        <f>IF(AND(B445="1600 (Mile)",OR(AND(E445='club records'!$B$34,F445&lt;='club records'!$C$34),AND(E445='club records'!$B$35,F445&lt;='club records'!$C$35),AND(E445='club records'!$B$36,F445&lt;='club records'!$C$36),AND(E445='club records'!$B$37,F445&lt;='club records'!$C$37))),"CR"," ")</f>
        <v xml:space="preserve"> </v>
      </c>
      <c r="S445" s="15" t="str">
        <f>IF(AND(B445=3000, OR(AND(E445='club records'!$B$38, F445&lt;='club records'!$C$38), AND(E445='club records'!$B$39, F445&lt;='club records'!$C$39), AND(E445='club records'!$B$40, F445&lt;='club records'!$C$40), AND(E445='club records'!$B$41, F445&lt;='club records'!$C$41))), "CR", " ")</f>
        <v xml:space="preserve"> </v>
      </c>
      <c r="T445" s="15" t="str">
        <f>IF(AND(B445=5000, OR(AND(E445='club records'!$B$42, F445&lt;='club records'!$C$42), AND(E445='club records'!$B$43, F445&lt;='club records'!$C$43))), "CR", " ")</f>
        <v xml:space="preserve"> </v>
      </c>
      <c r="U445" s="14" t="str">
        <f>IF(AND(B445=10000, OR(AND(E445='club records'!$B$44, F445&lt;='club records'!$C$44), AND(E445='club records'!$B$45, F445&lt;='club records'!$C$45))), "CR", " ")</f>
        <v xml:space="preserve"> </v>
      </c>
      <c r="V445" s="14" t="str">
        <f>IF(AND(B445="high jump", OR(AND(E445='club records'!$F$1, F445&gt;='club records'!$G$1), AND(E445='club records'!$F$2, F445&gt;='club records'!$G$2), AND(E445='club records'!$F$3, F445&gt;='club records'!$G$3), AND(E445='club records'!$F$4, F445&gt;='club records'!$G$4), AND(E445='club records'!$F$5, F445&gt;='club records'!$G$5))), "CR", " ")</f>
        <v xml:space="preserve"> </v>
      </c>
      <c r="W445" s="14" t="str">
        <f>IF(AND(B445="long jump", OR(AND(E445='club records'!$F$6, F445&gt;='club records'!$G$6), AND(E445='club records'!$F$7, F445&gt;='club records'!$G$7), AND(E445='club records'!$F$8, F445&gt;='club records'!$G$8), AND(E445='club records'!$F$9, F445&gt;='club records'!$G$9), AND(E445='club records'!$F$10, F445&gt;='club records'!$G$10))), "CR", " ")</f>
        <v xml:space="preserve"> </v>
      </c>
      <c r="X445" s="14" t="str">
        <f>IF(AND(B445="triple jump", OR(AND(E445='club records'!$F$11, F445&gt;='club records'!$G$11), AND(E445='club records'!$F$12, F445&gt;='club records'!$G$12), AND(E445='club records'!$F$13, F445&gt;='club records'!$G$13), AND(E445='club records'!$F$14, F445&gt;='club records'!$G$14), AND(E445='club records'!$F$15, F445&gt;='club records'!$G$15))), "CR", " ")</f>
        <v xml:space="preserve"> </v>
      </c>
      <c r="Y445" s="14" t="str">
        <f>IF(AND(B445="pole vault", OR(AND(E445='club records'!$F$16, F445&gt;='club records'!$G$16), AND(E445='club records'!$F$17, F445&gt;='club records'!$G$17), AND(E445='club records'!$F$18, F445&gt;='club records'!$G$18), AND(E445='club records'!$F$19, F445&gt;='club records'!$G$19), AND(E445='club records'!$F$20, F445&gt;='club records'!$G$20))), "CR", " ")</f>
        <v xml:space="preserve"> </v>
      </c>
      <c r="Z445" s="14" t="str">
        <f>IF(AND(B445="discus 1", E445='club records'!$F$21, F445&gt;='club records'!$G$21), "CR", " ")</f>
        <v xml:space="preserve"> </v>
      </c>
      <c r="AA445" s="14" t="str">
        <f>IF(AND(B445="discus 1.25", E445='club records'!$F$22, F445&gt;='club records'!$G$22), "CR", " ")</f>
        <v xml:space="preserve"> </v>
      </c>
      <c r="AB445" s="14" t="str">
        <f>IF(AND(B445="discus 1.5", E445='club records'!$F$23, F445&gt;='club records'!$G$23), "CR", " ")</f>
        <v xml:space="preserve"> </v>
      </c>
      <c r="AC445" s="14" t="str">
        <f>IF(AND(B445="discus 1.75", E445='club records'!$F$24, F445&gt;='club records'!$G$24), "CR", " ")</f>
        <v xml:space="preserve"> </v>
      </c>
      <c r="AD445" s="14" t="str">
        <f>IF(AND(B445="discus 2", E445='club records'!$F$25, F445&gt;='club records'!$G$25), "CR", " ")</f>
        <v xml:space="preserve"> </v>
      </c>
      <c r="AE445" s="14" t="str">
        <f>IF(AND(B445="hammer 4", E445='club records'!$F$27, F445&gt;='club records'!$G$27), "CR", " ")</f>
        <v xml:space="preserve"> </v>
      </c>
      <c r="AF445" s="14" t="str">
        <f>IF(AND(B445="hammer 5", E445='club records'!$F$28, F445&gt;='club records'!$G$28), "CR", " ")</f>
        <v xml:space="preserve"> </v>
      </c>
      <c r="AG445" s="14" t="str">
        <f>IF(AND(B445="hammer 6", E445='club records'!$F$29, F445&gt;='club records'!$G$29), "CR", " ")</f>
        <v xml:space="preserve"> </v>
      </c>
      <c r="AH445" s="14" t="str">
        <f>IF(AND(B445="hammer 7.26", E445='club records'!$F$30, F445&gt;='club records'!$G$30), "CR", " ")</f>
        <v xml:space="preserve"> </v>
      </c>
      <c r="AI445" s="14" t="str">
        <f>IF(AND(B445="javelin 400", E445='club records'!$F$31, F445&gt;='club records'!$G$31), "CR", " ")</f>
        <v xml:space="preserve"> </v>
      </c>
      <c r="AJ445" s="14" t="str">
        <f>IF(AND(B445="javelin 600", E445='club records'!$F$32, F445&gt;='club records'!$G$32), "CR", " ")</f>
        <v xml:space="preserve"> </v>
      </c>
      <c r="AK445" s="14" t="str">
        <f>IF(AND(B445="javelin 700", E445='club records'!$F$33, F445&gt;='club records'!$G$33), "CR", " ")</f>
        <v xml:space="preserve"> </v>
      </c>
      <c r="AL445" s="14" t="str">
        <f>IF(AND(B445="javelin 800", OR(AND(E445='club records'!$F$34, F445&gt;='club records'!$G$34), AND(E445='club records'!$F$35, F445&gt;='club records'!$G$35))), "CR", " ")</f>
        <v xml:space="preserve"> </v>
      </c>
      <c r="AM445" s="14" t="str">
        <f>IF(AND(B445="shot 3", E445='club records'!$F$36, F445&gt;='club records'!$G$36), "CR", " ")</f>
        <v xml:space="preserve"> </v>
      </c>
      <c r="AN445" s="14" t="str">
        <f>IF(AND(B445="shot 4", E445='club records'!$F$37, F445&gt;='club records'!$G$37), "CR", " ")</f>
        <v xml:space="preserve"> </v>
      </c>
      <c r="AO445" s="14" t="str">
        <f>IF(AND(B445="shot 5", E445='club records'!$F$38, F445&gt;='club records'!$G$38), "CR", " ")</f>
        <v xml:space="preserve"> </v>
      </c>
      <c r="AP445" s="14" t="str">
        <f>IF(AND(B445="shot 6", E445='club records'!$F$39, F445&gt;='club records'!$G$39), "CR", " ")</f>
        <v xml:space="preserve"> </v>
      </c>
      <c r="AQ445" s="14" t="str">
        <f>IF(AND(B445="shot 7.26", E445='club records'!$F$40, F445&gt;='club records'!$G$40), "CR", " ")</f>
        <v xml:space="preserve"> </v>
      </c>
      <c r="AR445" s="14" t="str">
        <f>IF(AND(B445="60H",OR(AND(E445='club records'!$J$1,F445&lt;='club records'!$K$1),AND(E445='club records'!$J$2,F445&lt;='club records'!$K$2),AND(E445='club records'!$J$3,F445&lt;='club records'!$K$3),AND(E445='club records'!$J$4,F445&lt;='club records'!$K$4),AND(E445='club records'!$J$5,F445&lt;='club records'!$K$5))),"CR"," ")</f>
        <v xml:space="preserve"> </v>
      </c>
      <c r="AS445" s="14" t="str">
        <f>IF(AND(B445="75H", AND(E445='club records'!$J$6, F445&lt;='club records'!$K$6)), "CR", " ")</f>
        <v xml:space="preserve"> </v>
      </c>
      <c r="AT445" s="14" t="str">
        <f>IF(AND(B445="80H", AND(E445='club records'!$J$7, F445&lt;='club records'!$K$7)), "CR", " ")</f>
        <v xml:space="preserve"> </v>
      </c>
      <c r="AU445" s="14" t="str">
        <f>IF(AND(B445="100H", AND(E445='club records'!$J$8, F445&lt;='club records'!$K$8)), "CR", " ")</f>
        <v xml:space="preserve"> </v>
      </c>
      <c r="AV445" s="14" t="str">
        <f>IF(AND(B445="110H", OR(AND(E445='club records'!$J$9, F445&lt;='club records'!$K$9), AND(E445='club records'!$J$10, F445&lt;='club records'!$K$10))), "CR", " ")</f>
        <v xml:space="preserve"> </v>
      </c>
      <c r="AW445" s="14" t="str">
        <f>IF(AND(B445="400H", OR(AND(E445='club records'!$J$11, F445&lt;='club records'!$K$11), AND(E445='club records'!$J$12, F445&lt;='club records'!$K$12), AND(E445='club records'!$J$13, F445&lt;='club records'!$K$13), AND(E445='club records'!$J$14, F445&lt;='club records'!$K$14))), "CR", " ")</f>
        <v xml:space="preserve"> </v>
      </c>
      <c r="AX445" s="14" t="str">
        <f>IF(AND(B445="1500SC", AND(E445='club records'!$J$15, F445&lt;='club records'!$K$15)), "CR", " ")</f>
        <v xml:space="preserve"> </v>
      </c>
      <c r="AY445" s="14" t="str">
        <f>IF(AND(B445="2000SC", OR(AND(E445='club records'!$J$17, F445&lt;='club records'!$K$17), AND(E445='club records'!$J$18, F445&lt;='club records'!$K$18))), "CR", " ")</f>
        <v xml:space="preserve"> </v>
      </c>
      <c r="AZ445" s="14" t="str">
        <f>IF(AND(B445="3000SC", OR(AND(E445='club records'!$J$20, F445&lt;='club records'!$K$20), AND(E445='club records'!$J$21, F445&lt;='club records'!$K$21))), "CR", " ")</f>
        <v xml:space="preserve"> </v>
      </c>
      <c r="BA445" s="15" t="str">
        <f>IF(AND(B445="4x100", OR(AND(E445='club records'!$N$1, F445&lt;='club records'!$O$1), AND(E445='club records'!$N$2, F445&lt;='club records'!$O$2), AND(E445='club records'!$N$3, F445&lt;='club records'!$O$3), AND(E445='club records'!$N$4, F445&lt;='club records'!$O$4), AND(E445='club records'!$N$5, F445&lt;='club records'!$O$5))), "CR", " ")</f>
        <v xml:space="preserve"> </v>
      </c>
      <c r="BB445" s="15" t="str">
        <f>IF(AND(B445="4x200", OR(AND(E445='club records'!$N$6, F445&lt;='club records'!$O$6), AND(E445='club records'!$N$7, F445&lt;='club records'!$O$7), AND(E445='club records'!$N$8, F445&lt;='club records'!$O$8), AND(E445='club records'!$N$9, F445&lt;='club records'!$O$9), AND(E445='club records'!$N$10, F445&lt;='club records'!$O$10))), "CR", " ")</f>
        <v xml:space="preserve"> </v>
      </c>
      <c r="BC445" s="15" t="str">
        <f>IF(AND(B445="4x300", AND(E445='club records'!$N$11, F445&lt;='club records'!$O$11)), "CR", " ")</f>
        <v xml:space="preserve"> </v>
      </c>
      <c r="BD445" s="15" t="str">
        <f>IF(AND(B445="4x400", OR(AND(E445='club records'!$N$12, F445&lt;='club records'!$O$12), AND(E445='club records'!$N$13, F445&lt;='club records'!$O$13), AND(E445='club records'!$N$14, F445&lt;='club records'!$O$14), AND(E445='club records'!$N$15, F445&lt;='club records'!$O$15))), "CR", " ")</f>
        <v xml:space="preserve"> </v>
      </c>
      <c r="BE445" s="15" t="str">
        <f>IF(AND(B445="3x800", OR(AND(E445='club records'!$N$16, F445&lt;='club records'!$O$16), AND(E445='club records'!$N$17, F445&lt;='club records'!$O$17), AND(E445='club records'!$N$18, F445&lt;='club records'!$O$18))), "CR", " ")</f>
        <v xml:space="preserve"> </v>
      </c>
      <c r="BF445" s="15" t="str">
        <f>IF(AND(B445="pentathlon", OR(AND(E445='club records'!$N$21, F445&gt;='club records'!$O$21), AND(E445='club records'!$N$22, F445&gt;='club records'!$O$22),AND(E445='club records'!$N$23, F445&gt;='club records'!$O$23),AND(E445='club records'!$N$24, F445&gt;='club records'!$O$24))), "CR", " ")</f>
        <v xml:space="preserve"> </v>
      </c>
      <c r="BG445" s="15" t="str">
        <f>IF(AND(B445="heptathlon", OR(AND(E445='club records'!$N$26, F445&gt;='club records'!$O$26), AND(E445='club records'!$N$27, F445&gt;='club records'!$O$27))), "CR", " ")</f>
        <v xml:space="preserve"> </v>
      </c>
      <c r="BH445" s="15" t="str">
        <f>IF(AND(B445="decathlon", OR(AND(E445='club records'!$N$29, F445&gt;='club records'!$O$29), AND(E445='club records'!$N$30, F445&gt;='club records'!$O$30),AND(E445='club records'!$N$31, F445&gt;='club records'!$O$31))), "CR", " ")</f>
        <v xml:space="preserve"> </v>
      </c>
    </row>
    <row r="446" spans="1:60" ht="14.5" x14ac:dyDescent="0.35">
      <c r="A446" s="1" t="s">
        <v>519</v>
      </c>
      <c r="B446" s="18">
        <v>5000</v>
      </c>
      <c r="C446" s="4" t="s">
        <v>135</v>
      </c>
      <c r="D446" s="4" t="s">
        <v>352</v>
      </c>
      <c r="E446" s="22" t="s">
        <v>10</v>
      </c>
      <c r="F446" s="23" t="s">
        <v>353</v>
      </c>
      <c r="G446" s="28">
        <v>43601</v>
      </c>
      <c r="H446" s="4" t="s">
        <v>354</v>
      </c>
      <c r="I446" s="4"/>
      <c r="J446" s="15" t="str">
        <f t="shared" si="40"/>
        <v>***CLUB RECORD***</v>
      </c>
      <c r="K446" s="15" t="str">
        <f>IF(AND(B446=100, OR(AND(E446='club records'!$B$6, F446&lt;='club records'!$C$6), AND(E446='club records'!$B$7, F446&lt;='club records'!$C$7), AND(E446='club records'!$B$8, F446&lt;='club records'!$C$8), AND(E446='club records'!$B$9, F446&lt;='club records'!$C$9), AND(E446='club records'!$B$10, F446&lt;='club records'!$C$10))), "CR", " ")</f>
        <v xml:space="preserve"> </v>
      </c>
      <c r="L446" s="15" t="str">
        <f>IF(AND(B446=200, OR(AND(E446='club records'!$B$11, F446&lt;='club records'!$C$11), AND(E446='club records'!$B$12, F446&lt;='club records'!$C$12), AND(E446='club records'!$B$13, F446&lt;='club records'!$C$13), AND(E446='club records'!$B$14, F446&lt;='club records'!$C$14), AND(E446='club records'!$B$15, F446&lt;='club records'!$C$15))), "CR", " ")</f>
        <v xml:space="preserve"> </v>
      </c>
      <c r="M446" s="15" t="str">
        <f>IF(AND(B446=300, OR(AND(E446='club records'!$B$16, F446&lt;='club records'!$C$16), AND(E446='club records'!$B$17, F446&lt;='club records'!$C$17))), "CR", " ")</f>
        <v xml:space="preserve"> </v>
      </c>
      <c r="N446" s="15" t="str">
        <f>IF(AND(B446=400, OR(AND(E446='club records'!$B$18, F446&lt;='club records'!$C$18), AND(E446='club records'!$B$19, F446&lt;='club records'!$C$19), AND(E446='club records'!$B$20, F446&lt;='club records'!$C$20), AND(E446='club records'!$B$21, F446&lt;='club records'!$C$21))), "CR", " ")</f>
        <v xml:space="preserve"> </v>
      </c>
      <c r="O446" s="15" t="str">
        <f>IF(AND(B446=800, OR(AND(E446='club records'!$B$22, F446&lt;='club records'!$C$22), AND(E446='club records'!$B$23, F446&lt;='club records'!$C$23), AND(E446='club records'!$B$24, F446&lt;='club records'!$C$24), AND(E446='club records'!$B$25, F446&lt;='club records'!$C$25), AND(E446='club records'!$B$26, F446&lt;='club records'!$C$26))), "CR", " ")</f>
        <v xml:space="preserve"> </v>
      </c>
      <c r="P446" s="15" t="str">
        <f>IF(AND(B446=1000, OR(AND(E446='club records'!$B$27, F446&lt;='club records'!$C$27), AND(E446='club records'!$B$28, F446&lt;='club records'!$C$28))), "CR", " ")</f>
        <v xml:space="preserve"> </v>
      </c>
      <c r="Q446" s="15" t="str">
        <f>IF(AND(B446=1500, OR(AND(E446='club records'!$B$29, F446&lt;='club records'!$C$29), AND(E446='club records'!$B$30, F446&lt;='club records'!$C$30), AND(E446='club records'!$B$31, F446&lt;='club records'!$C$31), AND(E446='club records'!$B$32, F446&lt;='club records'!$C$32), AND(E446='club records'!$B$33, F446&lt;='club records'!$C$33))), "CR", " ")</f>
        <v xml:space="preserve"> </v>
      </c>
      <c r="R446" s="15" t="str">
        <f>IF(AND(B446="1600 (Mile)",OR(AND(E446='club records'!$B$34,F446&lt;='club records'!$C$34),AND(E446='club records'!$B$35,F446&lt;='club records'!$C$35),AND(E446='club records'!$B$36,F446&lt;='club records'!$C$36),AND(E446='club records'!$B$37,F446&lt;='club records'!$C$37))),"CR"," ")</f>
        <v xml:space="preserve"> </v>
      </c>
      <c r="S446" s="15" t="str">
        <f>IF(AND(B446=3000, OR(AND(E446='club records'!$B$38, F446&lt;='club records'!$C$38), AND(E446='club records'!$B$39, F446&lt;='club records'!$C$39), AND(E446='club records'!$B$40, F446&lt;='club records'!$C$40), AND(E446='club records'!$B$41, F446&lt;='club records'!$C$41))), "CR", " ")</f>
        <v xml:space="preserve"> </v>
      </c>
      <c r="T446" s="15" t="str">
        <f>IF(AND(B446=5000, OR(AND(E446='club records'!$B$42, F446&lt;='club records'!$C$42), AND(E446='club records'!$B$43, F446&lt;='club records'!$C$43))), "CR", " ")</f>
        <v>CR</v>
      </c>
      <c r="U446" s="14" t="str">
        <f>IF(AND(B446=10000, OR(AND(E446='club records'!$B$44, F446&lt;='club records'!$C$44), AND(E446='club records'!$B$45, F446&lt;='club records'!$C$45))), "CR", " ")</f>
        <v xml:space="preserve"> </v>
      </c>
      <c r="V446" s="14" t="str">
        <f>IF(AND(B446="high jump", OR(AND(E446='club records'!$F$1, F446&gt;='club records'!$G$1), AND(E446='club records'!$F$2, F446&gt;='club records'!$G$2), AND(E446='club records'!$F$3, F446&gt;='club records'!$G$3), AND(E446='club records'!$F$4, F446&gt;='club records'!$G$4), AND(E446='club records'!$F$5, F446&gt;='club records'!$G$5))), "CR", " ")</f>
        <v xml:space="preserve"> </v>
      </c>
      <c r="W446" s="14" t="str">
        <f>IF(AND(B446="long jump", OR(AND(E446='club records'!$F$6, F446&gt;='club records'!$G$6), AND(E446='club records'!$F$7, F446&gt;='club records'!$G$7), AND(E446='club records'!$F$8, F446&gt;='club records'!$G$8), AND(E446='club records'!$F$9, F446&gt;='club records'!$G$9), AND(E446='club records'!$F$10, F446&gt;='club records'!$G$10))), "CR", " ")</f>
        <v xml:space="preserve"> </v>
      </c>
      <c r="X446" s="14" t="str">
        <f>IF(AND(B446="triple jump", OR(AND(E446='club records'!$F$11, F446&gt;='club records'!$G$11), AND(E446='club records'!$F$12, F446&gt;='club records'!$G$12), AND(E446='club records'!$F$13, F446&gt;='club records'!$G$13), AND(E446='club records'!$F$14, F446&gt;='club records'!$G$14), AND(E446='club records'!$F$15, F446&gt;='club records'!$G$15))), "CR", " ")</f>
        <v xml:space="preserve"> </v>
      </c>
      <c r="Y446" s="14" t="str">
        <f>IF(AND(B446="pole vault", OR(AND(E446='club records'!$F$16, F446&gt;='club records'!$G$16), AND(E446='club records'!$F$17, F446&gt;='club records'!$G$17), AND(E446='club records'!$F$18, F446&gt;='club records'!$G$18), AND(E446='club records'!$F$19, F446&gt;='club records'!$G$19), AND(E446='club records'!$F$20, F446&gt;='club records'!$G$20))), "CR", " ")</f>
        <v xml:space="preserve"> </v>
      </c>
      <c r="Z446" s="14" t="str">
        <f>IF(AND(B446="discus 1", E446='club records'!$F$21, F446&gt;='club records'!$G$21), "CR", " ")</f>
        <v xml:space="preserve"> </v>
      </c>
      <c r="AA446" s="14" t="str">
        <f>IF(AND(B446="discus 1.25", E446='club records'!$F$22, F446&gt;='club records'!$G$22), "CR", " ")</f>
        <v xml:space="preserve"> </v>
      </c>
      <c r="AB446" s="14" t="str">
        <f>IF(AND(B446="discus 1.5", E446='club records'!$F$23, F446&gt;='club records'!$G$23), "CR", " ")</f>
        <v xml:space="preserve"> </v>
      </c>
      <c r="AC446" s="14" t="str">
        <f>IF(AND(B446="discus 1.75", E446='club records'!$F$24, F446&gt;='club records'!$G$24), "CR", " ")</f>
        <v xml:space="preserve"> </v>
      </c>
      <c r="AD446" s="14" t="str">
        <f>IF(AND(B446="discus 2", E446='club records'!$F$25, F446&gt;='club records'!$G$25), "CR", " ")</f>
        <v xml:space="preserve"> </v>
      </c>
      <c r="AE446" s="14" t="str">
        <f>IF(AND(B446="hammer 4", E446='club records'!$F$27, F446&gt;='club records'!$G$27), "CR", " ")</f>
        <v xml:space="preserve"> </v>
      </c>
      <c r="AF446" s="14" t="str">
        <f>IF(AND(B446="hammer 5", E446='club records'!$F$28, F446&gt;='club records'!$G$28), "CR", " ")</f>
        <v xml:space="preserve"> </v>
      </c>
      <c r="AG446" s="14" t="str">
        <f>IF(AND(B446="hammer 6", E446='club records'!$F$29, F446&gt;='club records'!$G$29), "CR", " ")</f>
        <v xml:space="preserve"> </v>
      </c>
      <c r="AH446" s="14" t="str">
        <f>IF(AND(B446="hammer 7.26", E446='club records'!$F$30, F446&gt;='club records'!$G$30), "CR", " ")</f>
        <v xml:space="preserve"> </v>
      </c>
      <c r="AI446" s="14" t="str">
        <f>IF(AND(B446="javelin 400", E446='club records'!$F$31, F446&gt;='club records'!$G$31), "CR", " ")</f>
        <v xml:space="preserve"> </v>
      </c>
      <c r="AJ446" s="14" t="str">
        <f>IF(AND(B446="javelin 600", E446='club records'!$F$32, F446&gt;='club records'!$G$32), "CR", " ")</f>
        <v xml:space="preserve"> </v>
      </c>
      <c r="AK446" s="14" t="str">
        <f>IF(AND(B446="javelin 700", E446='club records'!$F$33, F446&gt;='club records'!$G$33), "CR", " ")</f>
        <v xml:space="preserve"> </v>
      </c>
      <c r="AL446" s="14" t="str">
        <f>IF(AND(B446="javelin 800", OR(AND(E446='club records'!$F$34, F446&gt;='club records'!$G$34), AND(E446='club records'!$F$35, F446&gt;='club records'!$G$35))), "CR", " ")</f>
        <v xml:space="preserve"> </v>
      </c>
      <c r="AM446" s="14" t="str">
        <f>IF(AND(B446="shot 3", E446='club records'!$F$36, F446&gt;='club records'!$G$36), "CR", " ")</f>
        <v xml:space="preserve"> </v>
      </c>
      <c r="AN446" s="14" t="str">
        <f>IF(AND(B446="shot 4", E446='club records'!$F$37, F446&gt;='club records'!$G$37), "CR", " ")</f>
        <v xml:space="preserve"> </v>
      </c>
      <c r="AO446" s="14" t="str">
        <f>IF(AND(B446="shot 5", E446='club records'!$F$38, F446&gt;='club records'!$G$38), "CR", " ")</f>
        <v xml:space="preserve"> </v>
      </c>
      <c r="AP446" s="14" t="str">
        <f>IF(AND(B446="shot 6", E446='club records'!$F$39, F446&gt;='club records'!$G$39), "CR", " ")</f>
        <v xml:space="preserve"> </v>
      </c>
      <c r="AQ446" s="14" t="str">
        <f>IF(AND(B446="shot 7.26", E446='club records'!$F$40, F446&gt;='club records'!$G$40), "CR", " ")</f>
        <v xml:space="preserve"> </v>
      </c>
      <c r="AR446" s="14" t="str">
        <f>IF(AND(B446="60H",OR(AND(E446='club records'!$J$1,F446&lt;='club records'!$K$1),AND(E446='club records'!$J$2,F446&lt;='club records'!$K$2),AND(E446='club records'!$J$3,F446&lt;='club records'!$K$3),AND(E446='club records'!$J$4,F446&lt;='club records'!$K$4),AND(E446='club records'!$J$5,F446&lt;='club records'!$K$5))),"CR"," ")</f>
        <v xml:space="preserve"> </v>
      </c>
      <c r="AS446" s="14" t="str">
        <f>IF(AND(B446="75H", AND(E446='club records'!$J$6, F446&lt;='club records'!$K$6)), "CR", " ")</f>
        <v xml:space="preserve"> </v>
      </c>
      <c r="AT446" s="14" t="str">
        <f>IF(AND(B446="80H", AND(E446='club records'!$J$7, F446&lt;='club records'!$K$7)), "CR", " ")</f>
        <v xml:space="preserve"> </v>
      </c>
      <c r="AU446" s="14" t="str">
        <f>IF(AND(B446="100H", AND(E446='club records'!$J$8, F446&lt;='club records'!$K$8)), "CR", " ")</f>
        <v xml:space="preserve"> </v>
      </c>
      <c r="AV446" s="14" t="str">
        <f>IF(AND(B446="110H", OR(AND(E446='club records'!$J$9, F446&lt;='club records'!$K$9), AND(E446='club records'!$J$10, F446&lt;='club records'!$K$10))), "CR", " ")</f>
        <v xml:space="preserve"> </v>
      </c>
      <c r="AW446" s="14" t="str">
        <f>IF(AND(B446="400H", OR(AND(E446='club records'!$J$11, F446&lt;='club records'!$K$11), AND(E446='club records'!$J$12, F446&lt;='club records'!$K$12), AND(E446='club records'!$J$13, F446&lt;='club records'!$K$13), AND(E446='club records'!$J$14, F446&lt;='club records'!$K$14))), "CR", " ")</f>
        <v xml:space="preserve"> </v>
      </c>
      <c r="AX446" s="14" t="str">
        <f>IF(AND(B446="1500SC", AND(E446='club records'!$J$15, F446&lt;='club records'!$K$15)), "CR", " ")</f>
        <v xml:space="preserve"> </v>
      </c>
      <c r="AY446" s="14" t="str">
        <f>IF(AND(B446="2000SC", OR(AND(E446='club records'!$J$17, F446&lt;='club records'!$K$17), AND(E446='club records'!$J$18, F446&lt;='club records'!$K$18))), "CR", " ")</f>
        <v xml:space="preserve"> </v>
      </c>
      <c r="AZ446" s="14" t="str">
        <f>IF(AND(B446="3000SC", OR(AND(E446='club records'!$J$20, F446&lt;='club records'!$K$20), AND(E446='club records'!$J$21, F446&lt;='club records'!$K$21))), "CR", " ")</f>
        <v xml:space="preserve"> </v>
      </c>
      <c r="BA446" s="15" t="str">
        <f>IF(AND(B446="4x100", OR(AND(E446='club records'!$N$1, F446&lt;='club records'!$O$1), AND(E446='club records'!$N$2, F446&lt;='club records'!$O$2), AND(E446='club records'!$N$3, F446&lt;='club records'!$O$3), AND(E446='club records'!$N$4, F446&lt;='club records'!$O$4), AND(E446='club records'!$N$5, F446&lt;='club records'!$O$5))), "CR", " ")</f>
        <v xml:space="preserve"> </v>
      </c>
      <c r="BB446" s="15" t="str">
        <f>IF(AND(B446="4x200", OR(AND(E446='club records'!$N$6, F446&lt;='club records'!$O$6), AND(E446='club records'!$N$7, F446&lt;='club records'!$O$7), AND(E446='club records'!$N$8, F446&lt;='club records'!$O$8), AND(E446='club records'!$N$9, F446&lt;='club records'!$O$9), AND(E446='club records'!$N$10, F446&lt;='club records'!$O$10))), "CR", " ")</f>
        <v xml:space="preserve"> </v>
      </c>
      <c r="BC446" s="15" t="str">
        <f>IF(AND(B446="4x300", AND(E446='club records'!$N$11, F446&lt;='club records'!$O$11)), "CR", " ")</f>
        <v xml:space="preserve"> </v>
      </c>
      <c r="BD446" s="15" t="str">
        <f>IF(AND(B446="4x400", OR(AND(E446='club records'!$N$12, F446&lt;='club records'!$O$12), AND(E446='club records'!$N$13, F446&lt;='club records'!$O$13), AND(E446='club records'!$N$14, F446&lt;='club records'!$O$14), AND(E446='club records'!$N$15, F446&lt;='club records'!$O$15))), "CR", " ")</f>
        <v xml:space="preserve"> </v>
      </c>
      <c r="BE446" s="15" t="str">
        <f>IF(AND(B446="3x800", OR(AND(E446='club records'!$N$16, F446&lt;='club records'!$O$16), AND(E446='club records'!$N$17, F446&lt;='club records'!$O$17), AND(E446='club records'!$N$18, F446&lt;='club records'!$O$18))), "CR", " ")</f>
        <v xml:space="preserve"> </v>
      </c>
      <c r="BF446" s="15" t="str">
        <f>IF(AND(B446="pentathlon", OR(AND(E446='club records'!$N$21, F446&gt;='club records'!$O$21), AND(E446='club records'!$N$22, F446&gt;='club records'!$O$22),AND(E446='club records'!$N$23, F446&gt;='club records'!$O$23),AND(E446='club records'!$N$24, F446&gt;='club records'!$O$24))), "CR", " ")</f>
        <v xml:space="preserve"> </v>
      </c>
      <c r="BG446" s="15" t="str">
        <f>IF(AND(B446="heptathlon", OR(AND(E446='club records'!$N$26, F446&gt;='club records'!$O$26), AND(E446='club records'!$N$27, F446&gt;='club records'!$O$27))), "CR", " ")</f>
        <v xml:space="preserve"> </v>
      </c>
      <c r="BH446" s="15" t="str">
        <f>IF(AND(B446="decathlon", OR(AND(E446='club records'!$N$29, F446&gt;='club records'!$O$29), AND(E446='club records'!$N$30, F446&gt;='club records'!$O$30),AND(E446='club records'!$N$31, F446&gt;='club records'!$O$31))), "CR", " ")</f>
        <v xml:space="preserve"> </v>
      </c>
    </row>
    <row r="447" spans="1:60" ht="14.5" x14ac:dyDescent="0.35">
      <c r="A447" s="1" t="s">
        <v>519</v>
      </c>
      <c r="B447" s="18">
        <v>5000</v>
      </c>
      <c r="C447" s="4" t="s">
        <v>133</v>
      </c>
      <c r="D447" s="4" t="s">
        <v>134</v>
      </c>
      <c r="E447" s="22" t="s">
        <v>10</v>
      </c>
      <c r="F447" s="23" t="s">
        <v>355</v>
      </c>
      <c r="G447" s="28">
        <v>43601</v>
      </c>
      <c r="H447" s="4" t="s">
        <v>354</v>
      </c>
      <c r="I447" s="4"/>
      <c r="J447" s="15" t="str">
        <f t="shared" si="40"/>
        <v>***CLUB RECORD***</v>
      </c>
      <c r="K447" s="15" t="str">
        <f>IF(AND(B447=100, OR(AND(E447='club records'!$B$6, F447&lt;='club records'!$C$6), AND(E447='club records'!$B$7, F447&lt;='club records'!$C$7), AND(E447='club records'!$B$8, F447&lt;='club records'!$C$8), AND(E447='club records'!$B$9, F447&lt;='club records'!$C$9), AND(E447='club records'!$B$10, F447&lt;='club records'!$C$10))), "CR", " ")</f>
        <v xml:space="preserve"> </v>
      </c>
      <c r="L447" s="15" t="str">
        <f>IF(AND(B447=200, OR(AND(E447='club records'!$B$11, F447&lt;='club records'!$C$11), AND(E447='club records'!$B$12, F447&lt;='club records'!$C$12), AND(E447='club records'!$B$13, F447&lt;='club records'!$C$13), AND(E447='club records'!$B$14, F447&lt;='club records'!$C$14), AND(E447='club records'!$B$15, F447&lt;='club records'!$C$15))), "CR", " ")</f>
        <v xml:space="preserve"> </v>
      </c>
      <c r="M447" s="15" t="str">
        <f>IF(AND(B447=300, OR(AND(E447='club records'!$B$16, F447&lt;='club records'!$C$16), AND(E447='club records'!$B$17, F447&lt;='club records'!$C$17))), "CR", " ")</f>
        <v xml:space="preserve"> </v>
      </c>
      <c r="N447" s="15" t="str">
        <f>IF(AND(B447=400, OR(AND(E447='club records'!$B$18, F447&lt;='club records'!$C$18), AND(E447='club records'!$B$19, F447&lt;='club records'!$C$19), AND(E447='club records'!$B$20, F447&lt;='club records'!$C$20), AND(E447='club records'!$B$21, F447&lt;='club records'!$C$21))), "CR", " ")</f>
        <v xml:space="preserve"> </v>
      </c>
      <c r="O447" s="15" t="str">
        <f>IF(AND(B447=800, OR(AND(E447='club records'!$B$22, F447&lt;='club records'!$C$22), AND(E447='club records'!$B$23, F447&lt;='club records'!$C$23), AND(E447='club records'!$B$24, F447&lt;='club records'!$C$24), AND(E447='club records'!$B$25, F447&lt;='club records'!$C$25), AND(E447='club records'!$B$26, F447&lt;='club records'!$C$26))), "CR", " ")</f>
        <v xml:space="preserve"> </v>
      </c>
      <c r="P447" s="15" t="str">
        <f>IF(AND(B447=1000, OR(AND(E447='club records'!$B$27, F447&lt;='club records'!$C$27), AND(E447='club records'!$B$28, F447&lt;='club records'!$C$28))), "CR", " ")</f>
        <v xml:space="preserve"> </v>
      </c>
      <c r="Q447" s="15" t="str">
        <f>IF(AND(B447=1500, OR(AND(E447='club records'!$B$29, F447&lt;='club records'!$C$29), AND(E447='club records'!$B$30, F447&lt;='club records'!$C$30), AND(E447='club records'!$B$31, F447&lt;='club records'!$C$31), AND(E447='club records'!$B$32, F447&lt;='club records'!$C$32), AND(E447='club records'!$B$33, F447&lt;='club records'!$C$33))), "CR", " ")</f>
        <v xml:space="preserve"> </v>
      </c>
      <c r="R447" s="15" t="str">
        <f>IF(AND(B447="1600 (Mile)",OR(AND(E447='club records'!$B$34,F447&lt;='club records'!$C$34),AND(E447='club records'!$B$35,F447&lt;='club records'!$C$35),AND(E447='club records'!$B$36,F447&lt;='club records'!$C$36),AND(E447='club records'!$B$37,F447&lt;='club records'!$C$37))),"CR"," ")</f>
        <v xml:space="preserve"> </v>
      </c>
      <c r="S447" s="15" t="str">
        <f>IF(AND(B447=3000, OR(AND(E447='club records'!$B$38, F447&lt;='club records'!$C$38), AND(E447='club records'!$B$39, F447&lt;='club records'!$C$39), AND(E447='club records'!$B$40, F447&lt;='club records'!$C$40), AND(E447='club records'!$B$41, F447&lt;='club records'!$C$41))), "CR", " ")</f>
        <v xml:space="preserve"> </v>
      </c>
      <c r="T447" s="15" t="str">
        <f>IF(AND(B447=5000, OR(AND(E447='club records'!$B$42, F447&lt;='club records'!$C$42), AND(E447='club records'!$B$43, F447&lt;='club records'!$C$43))), "CR", " ")</f>
        <v>CR</v>
      </c>
      <c r="U447" s="14" t="str">
        <f>IF(AND(B447=10000, OR(AND(E447='club records'!$B$44, F447&lt;='club records'!$C$44), AND(E447='club records'!$B$45, F447&lt;='club records'!$C$45))), "CR", " ")</f>
        <v xml:space="preserve"> </v>
      </c>
      <c r="V447" s="14" t="str">
        <f>IF(AND(B447="high jump", OR(AND(E447='club records'!$F$1, F447&gt;='club records'!$G$1), AND(E447='club records'!$F$2, F447&gt;='club records'!$G$2), AND(E447='club records'!$F$3, F447&gt;='club records'!$G$3), AND(E447='club records'!$F$4, F447&gt;='club records'!$G$4), AND(E447='club records'!$F$5, F447&gt;='club records'!$G$5))), "CR", " ")</f>
        <v xml:space="preserve"> </v>
      </c>
      <c r="W447" s="14" t="str">
        <f>IF(AND(B447="long jump", OR(AND(E447='club records'!$F$6, F447&gt;='club records'!$G$6), AND(E447='club records'!$F$7, F447&gt;='club records'!$G$7), AND(E447='club records'!$F$8, F447&gt;='club records'!$G$8), AND(E447='club records'!$F$9, F447&gt;='club records'!$G$9), AND(E447='club records'!$F$10, F447&gt;='club records'!$G$10))), "CR", " ")</f>
        <v xml:space="preserve"> </v>
      </c>
      <c r="X447" s="14" t="str">
        <f>IF(AND(B447="triple jump", OR(AND(E447='club records'!$F$11, F447&gt;='club records'!$G$11), AND(E447='club records'!$F$12, F447&gt;='club records'!$G$12), AND(E447='club records'!$F$13, F447&gt;='club records'!$G$13), AND(E447='club records'!$F$14, F447&gt;='club records'!$G$14), AND(E447='club records'!$F$15, F447&gt;='club records'!$G$15))), "CR", " ")</f>
        <v xml:space="preserve"> </v>
      </c>
      <c r="Y447" s="14" t="str">
        <f>IF(AND(B447="pole vault", OR(AND(E447='club records'!$F$16, F447&gt;='club records'!$G$16), AND(E447='club records'!$F$17, F447&gt;='club records'!$G$17), AND(E447='club records'!$F$18, F447&gt;='club records'!$G$18), AND(E447='club records'!$F$19, F447&gt;='club records'!$G$19), AND(E447='club records'!$F$20, F447&gt;='club records'!$G$20))), "CR", " ")</f>
        <v xml:space="preserve"> </v>
      </c>
      <c r="Z447" s="14" t="str">
        <f>IF(AND(B447="discus 1", E447='club records'!$F$21, F447&gt;='club records'!$G$21), "CR", " ")</f>
        <v xml:space="preserve"> </v>
      </c>
      <c r="AA447" s="14" t="str">
        <f>IF(AND(B447="discus 1.25", E447='club records'!$F$22, F447&gt;='club records'!$G$22), "CR", " ")</f>
        <v xml:space="preserve"> </v>
      </c>
      <c r="AB447" s="14" t="str">
        <f>IF(AND(B447="discus 1.5", E447='club records'!$F$23, F447&gt;='club records'!$G$23), "CR", " ")</f>
        <v xml:space="preserve"> </v>
      </c>
      <c r="AC447" s="14" t="str">
        <f>IF(AND(B447="discus 1.75", E447='club records'!$F$24, F447&gt;='club records'!$G$24), "CR", " ")</f>
        <v xml:space="preserve"> </v>
      </c>
      <c r="AD447" s="14" t="str">
        <f>IF(AND(B447="discus 2", E447='club records'!$F$25, F447&gt;='club records'!$G$25), "CR", " ")</f>
        <v xml:space="preserve"> </v>
      </c>
      <c r="AE447" s="14" t="str">
        <f>IF(AND(B447="hammer 4", E447='club records'!$F$27, F447&gt;='club records'!$G$27), "CR", " ")</f>
        <v xml:space="preserve"> </v>
      </c>
      <c r="AF447" s="14" t="str">
        <f>IF(AND(B447="hammer 5", E447='club records'!$F$28, F447&gt;='club records'!$G$28), "CR", " ")</f>
        <v xml:space="preserve"> </v>
      </c>
      <c r="AG447" s="14" t="str">
        <f>IF(AND(B447="hammer 6", E447='club records'!$F$29, F447&gt;='club records'!$G$29), "CR", " ")</f>
        <v xml:space="preserve"> </v>
      </c>
      <c r="AH447" s="14" t="str">
        <f>IF(AND(B447="hammer 7.26", E447='club records'!$F$30, F447&gt;='club records'!$G$30), "CR", " ")</f>
        <v xml:space="preserve"> </v>
      </c>
      <c r="AI447" s="14" t="str">
        <f>IF(AND(B447="javelin 400", E447='club records'!$F$31, F447&gt;='club records'!$G$31), "CR", " ")</f>
        <v xml:space="preserve"> </v>
      </c>
      <c r="AJ447" s="14" t="str">
        <f>IF(AND(B447="javelin 600", E447='club records'!$F$32, F447&gt;='club records'!$G$32), "CR", " ")</f>
        <v xml:space="preserve"> </v>
      </c>
      <c r="AK447" s="14" t="str">
        <f>IF(AND(B447="javelin 700", E447='club records'!$F$33, F447&gt;='club records'!$G$33), "CR", " ")</f>
        <v xml:space="preserve"> </v>
      </c>
      <c r="AL447" s="14" t="str">
        <f>IF(AND(B447="javelin 800", OR(AND(E447='club records'!$F$34, F447&gt;='club records'!$G$34), AND(E447='club records'!$F$35, F447&gt;='club records'!$G$35))), "CR", " ")</f>
        <v xml:space="preserve"> </v>
      </c>
      <c r="AM447" s="14" t="str">
        <f>IF(AND(B447="shot 3", E447='club records'!$F$36, F447&gt;='club records'!$G$36), "CR", " ")</f>
        <v xml:space="preserve"> </v>
      </c>
      <c r="AN447" s="14" t="str">
        <f>IF(AND(B447="shot 4", E447='club records'!$F$37, F447&gt;='club records'!$G$37), "CR", " ")</f>
        <v xml:space="preserve"> </v>
      </c>
      <c r="AO447" s="14" t="str">
        <f>IF(AND(B447="shot 5", E447='club records'!$F$38, F447&gt;='club records'!$G$38), "CR", " ")</f>
        <v xml:space="preserve"> </v>
      </c>
      <c r="AP447" s="14" t="str">
        <f>IF(AND(B447="shot 6", E447='club records'!$F$39, F447&gt;='club records'!$G$39), "CR", " ")</f>
        <v xml:space="preserve"> </v>
      </c>
      <c r="AQ447" s="14" t="str">
        <f>IF(AND(B447="shot 7.26", E447='club records'!$F$40, F447&gt;='club records'!$G$40), "CR", " ")</f>
        <v xml:space="preserve"> </v>
      </c>
      <c r="AR447" s="14" t="str">
        <f>IF(AND(B447="60H",OR(AND(E447='club records'!$J$1,F447&lt;='club records'!$K$1),AND(E447='club records'!$J$2,F447&lt;='club records'!$K$2),AND(E447='club records'!$J$3,F447&lt;='club records'!$K$3),AND(E447='club records'!$J$4,F447&lt;='club records'!$K$4),AND(E447='club records'!$J$5,F447&lt;='club records'!$K$5))),"CR"," ")</f>
        <v xml:space="preserve"> </v>
      </c>
      <c r="AS447" s="14" t="str">
        <f>IF(AND(B447="75H", AND(E447='club records'!$J$6, F447&lt;='club records'!$K$6)), "CR", " ")</f>
        <v xml:space="preserve"> </v>
      </c>
      <c r="AT447" s="14" t="str">
        <f>IF(AND(B447="80H", AND(E447='club records'!$J$7, F447&lt;='club records'!$K$7)), "CR", " ")</f>
        <v xml:space="preserve"> </v>
      </c>
      <c r="AU447" s="14" t="str">
        <f>IF(AND(B447="100H", AND(E447='club records'!$J$8, F447&lt;='club records'!$K$8)), "CR", " ")</f>
        <v xml:space="preserve"> </v>
      </c>
      <c r="AV447" s="14" t="str">
        <f>IF(AND(B447="110H", OR(AND(E447='club records'!$J$9, F447&lt;='club records'!$K$9), AND(E447='club records'!$J$10, F447&lt;='club records'!$K$10))), "CR", " ")</f>
        <v xml:space="preserve"> </v>
      </c>
      <c r="AW447" s="14" t="str">
        <f>IF(AND(B447="400H", OR(AND(E447='club records'!$J$11, F447&lt;='club records'!$K$11), AND(E447='club records'!$J$12, F447&lt;='club records'!$K$12), AND(E447='club records'!$J$13, F447&lt;='club records'!$K$13), AND(E447='club records'!$J$14, F447&lt;='club records'!$K$14))), "CR", " ")</f>
        <v xml:space="preserve"> </v>
      </c>
      <c r="AX447" s="14" t="str">
        <f>IF(AND(B447="1500SC", AND(E447='club records'!$J$15, F447&lt;='club records'!$K$15)), "CR", " ")</f>
        <v xml:space="preserve"> </v>
      </c>
      <c r="AY447" s="14" t="str">
        <f>IF(AND(B447="2000SC", OR(AND(E447='club records'!$J$17, F447&lt;='club records'!$K$17), AND(E447='club records'!$J$18, F447&lt;='club records'!$K$18))), "CR", " ")</f>
        <v xml:space="preserve"> </v>
      </c>
      <c r="AZ447" s="14" t="str">
        <f>IF(AND(B447="3000SC", OR(AND(E447='club records'!$J$20, F447&lt;='club records'!$K$20), AND(E447='club records'!$J$21, F447&lt;='club records'!$K$21))), "CR", " ")</f>
        <v xml:space="preserve"> </v>
      </c>
      <c r="BA447" s="15" t="str">
        <f>IF(AND(B447="4x100", OR(AND(E447='club records'!$N$1, F447&lt;='club records'!$O$1), AND(E447='club records'!$N$2, F447&lt;='club records'!$O$2), AND(E447='club records'!$N$3, F447&lt;='club records'!$O$3), AND(E447='club records'!$N$4, F447&lt;='club records'!$O$4), AND(E447='club records'!$N$5, F447&lt;='club records'!$O$5))), "CR", " ")</f>
        <v xml:space="preserve"> </v>
      </c>
      <c r="BB447" s="15" t="str">
        <f>IF(AND(B447="4x200", OR(AND(E447='club records'!$N$6, F447&lt;='club records'!$O$6), AND(E447='club records'!$N$7, F447&lt;='club records'!$O$7), AND(E447='club records'!$N$8, F447&lt;='club records'!$O$8), AND(E447='club records'!$N$9, F447&lt;='club records'!$O$9), AND(E447='club records'!$N$10, F447&lt;='club records'!$O$10))), "CR", " ")</f>
        <v xml:space="preserve"> </v>
      </c>
      <c r="BC447" s="15" t="str">
        <f>IF(AND(B447="4x300", AND(E447='club records'!$N$11, F447&lt;='club records'!$O$11)), "CR", " ")</f>
        <v xml:space="preserve"> </v>
      </c>
      <c r="BD447" s="15" t="str">
        <f>IF(AND(B447="4x400", OR(AND(E447='club records'!$N$12, F447&lt;='club records'!$O$12), AND(E447='club records'!$N$13, F447&lt;='club records'!$O$13), AND(E447='club records'!$N$14, F447&lt;='club records'!$O$14), AND(E447='club records'!$N$15, F447&lt;='club records'!$O$15))), "CR", " ")</f>
        <v xml:space="preserve"> </v>
      </c>
      <c r="BE447" s="15" t="str">
        <f>IF(AND(B447="3x800", OR(AND(E447='club records'!$N$16, F447&lt;='club records'!$O$16), AND(E447='club records'!$N$17, F447&lt;='club records'!$O$17), AND(E447='club records'!$N$18, F447&lt;='club records'!$O$18))), "CR", " ")</f>
        <v xml:space="preserve"> </v>
      </c>
      <c r="BF447" s="15" t="str">
        <f>IF(AND(B447="pentathlon", OR(AND(E447='club records'!$N$21, F447&gt;='club records'!$O$21), AND(E447='club records'!$N$22, F447&gt;='club records'!$O$22),AND(E447='club records'!$N$23, F447&gt;='club records'!$O$23),AND(E447='club records'!$N$24, F447&gt;='club records'!$O$24))), "CR", " ")</f>
        <v xml:space="preserve"> </v>
      </c>
      <c r="BG447" s="15" t="str">
        <f>IF(AND(B447="heptathlon", OR(AND(E447='club records'!$N$26, F447&gt;='club records'!$O$26), AND(E447='club records'!$N$27, F447&gt;='club records'!$O$27))), "CR", " ")</f>
        <v xml:space="preserve"> </v>
      </c>
      <c r="BH447" s="15" t="str">
        <f>IF(AND(B447="decathlon", OR(AND(E447='club records'!$N$29, F447&gt;='club records'!$O$29), AND(E447='club records'!$N$30, F447&gt;='club records'!$O$30),AND(E447='club records'!$N$31, F447&gt;='club records'!$O$31))), "CR", " ")</f>
        <v xml:space="preserve"> </v>
      </c>
    </row>
    <row r="448" spans="1:60" ht="14.5" x14ac:dyDescent="0.35">
      <c r="A448" s="1" t="s">
        <v>519</v>
      </c>
      <c r="B448" s="2">
        <v>5000</v>
      </c>
      <c r="C448" s="1" t="s">
        <v>158</v>
      </c>
      <c r="D448" s="1" t="s">
        <v>33</v>
      </c>
      <c r="E448" s="19" t="s">
        <v>10</v>
      </c>
      <c r="F448" s="20" t="s">
        <v>375</v>
      </c>
      <c r="G448" s="26">
        <v>43610</v>
      </c>
      <c r="H448" s="1" t="s">
        <v>371</v>
      </c>
      <c r="I448" s="1" t="s">
        <v>372</v>
      </c>
      <c r="J448" s="15" t="str">
        <f t="shared" si="40"/>
        <v/>
      </c>
      <c r="K448" s="15" t="str">
        <f>IF(AND(B448=100, OR(AND(E448='club records'!$B$6, F448&lt;='club records'!$C$6), AND(E448='club records'!$B$7, F448&lt;='club records'!$C$7), AND(E448='club records'!$B$8, F448&lt;='club records'!$C$8), AND(E448='club records'!$B$9, F448&lt;='club records'!$C$9), AND(E448='club records'!$B$10, F448&lt;='club records'!$C$10))), "CR", " ")</f>
        <v xml:space="preserve"> </v>
      </c>
      <c r="L448" s="15" t="str">
        <f>IF(AND(B448=200, OR(AND(E448='club records'!$B$11, F448&lt;='club records'!$C$11), AND(E448='club records'!$B$12, F448&lt;='club records'!$C$12), AND(E448='club records'!$B$13, F448&lt;='club records'!$C$13), AND(E448='club records'!$B$14, F448&lt;='club records'!$C$14), AND(E448='club records'!$B$15, F448&lt;='club records'!$C$15))), "CR", " ")</f>
        <v xml:space="preserve"> </v>
      </c>
      <c r="M448" s="15" t="str">
        <f>IF(AND(B448=300, OR(AND(E448='club records'!$B$16, F448&lt;='club records'!$C$16), AND(E448='club records'!$B$17, F448&lt;='club records'!$C$17))), "CR", " ")</f>
        <v xml:space="preserve"> </v>
      </c>
      <c r="N448" s="15" t="str">
        <f>IF(AND(B448=400, OR(AND(E448='club records'!$B$18, F448&lt;='club records'!$C$18), AND(E448='club records'!$B$19, F448&lt;='club records'!$C$19), AND(E448='club records'!$B$20, F448&lt;='club records'!$C$20), AND(E448='club records'!$B$21, F448&lt;='club records'!$C$21))), "CR", " ")</f>
        <v xml:space="preserve"> </v>
      </c>
      <c r="O448" s="15" t="str">
        <f>IF(AND(B448=800, OR(AND(E448='club records'!$B$22, F448&lt;='club records'!$C$22), AND(E448='club records'!$B$23, F448&lt;='club records'!$C$23), AND(E448='club records'!$B$24, F448&lt;='club records'!$C$24), AND(E448='club records'!$B$25, F448&lt;='club records'!$C$25), AND(E448='club records'!$B$26, F448&lt;='club records'!$C$26))), "CR", " ")</f>
        <v xml:space="preserve"> </v>
      </c>
      <c r="P448" s="15" t="str">
        <f>IF(AND(B448=1000, OR(AND(E448='club records'!$B$27, F448&lt;='club records'!$C$27), AND(E448='club records'!$B$28, F448&lt;='club records'!$C$28))), "CR", " ")</f>
        <v xml:space="preserve"> </v>
      </c>
      <c r="Q448" s="15" t="str">
        <f>IF(AND(B448=1500, OR(AND(E448='club records'!$B$29, F448&lt;='club records'!$C$29), AND(E448='club records'!$B$30, F448&lt;='club records'!$C$30), AND(E448='club records'!$B$31, F448&lt;='club records'!$C$31), AND(E448='club records'!$B$32, F448&lt;='club records'!$C$32), AND(E448='club records'!$B$33, F448&lt;='club records'!$C$33))), "CR", " ")</f>
        <v xml:space="preserve"> </v>
      </c>
      <c r="R448" s="15" t="str">
        <f>IF(AND(B448="1600 (Mile)",OR(AND(E448='club records'!$B$34,F448&lt;='club records'!$C$34),AND(E448='club records'!$B$35,F448&lt;='club records'!$C$35),AND(E448='club records'!$B$36,F448&lt;='club records'!$C$36),AND(E448='club records'!$B$37,F448&lt;='club records'!$C$37))),"CR"," ")</f>
        <v xml:space="preserve"> </v>
      </c>
      <c r="S448" s="15" t="str">
        <f>IF(AND(B448=3000, OR(AND(E448='club records'!$B$38, F448&lt;='club records'!$C$38), AND(E448='club records'!$B$39, F448&lt;='club records'!$C$39), AND(E448='club records'!$B$40, F448&lt;='club records'!$C$40), AND(E448='club records'!$B$41, F448&lt;='club records'!$C$41))), "CR", " ")</f>
        <v xml:space="preserve"> </v>
      </c>
      <c r="T448" s="15" t="str">
        <f>IF(AND(B448=5000, OR(AND(E448='club records'!$B$42, F448&lt;='club records'!$C$42), AND(E448='club records'!$B$43, F448&lt;='club records'!$C$43))), "CR", " ")</f>
        <v xml:space="preserve"> </v>
      </c>
      <c r="U448" s="14" t="str">
        <f>IF(AND(B448=10000, OR(AND(E448='club records'!$B$44, F448&lt;='club records'!$C$44), AND(E448='club records'!$B$45, F448&lt;='club records'!$C$45))), "CR", " ")</f>
        <v xml:space="preserve"> </v>
      </c>
      <c r="V448" s="14" t="str">
        <f>IF(AND(B448="high jump", OR(AND(E448='club records'!$F$1, F448&gt;='club records'!$G$1), AND(E448='club records'!$F$2, F448&gt;='club records'!$G$2), AND(E448='club records'!$F$3, F448&gt;='club records'!$G$3), AND(E448='club records'!$F$4, F448&gt;='club records'!$G$4), AND(E448='club records'!$F$5, F448&gt;='club records'!$G$5))), "CR", " ")</f>
        <v xml:space="preserve"> </v>
      </c>
      <c r="W448" s="14" t="str">
        <f>IF(AND(B448="long jump", OR(AND(E448='club records'!$F$6, F448&gt;='club records'!$G$6), AND(E448='club records'!$F$7, F448&gt;='club records'!$G$7), AND(E448='club records'!$F$8, F448&gt;='club records'!$G$8), AND(E448='club records'!$F$9, F448&gt;='club records'!$G$9), AND(E448='club records'!$F$10, F448&gt;='club records'!$G$10))), "CR", " ")</f>
        <v xml:space="preserve"> </v>
      </c>
      <c r="X448" s="14" t="str">
        <f>IF(AND(B448="triple jump", OR(AND(E448='club records'!$F$11, F448&gt;='club records'!$G$11), AND(E448='club records'!$F$12, F448&gt;='club records'!$G$12), AND(E448='club records'!$F$13, F448&gt;='club records'!$G$13), AND(E448='club records'!$F$14, F448&gt;='club records'!$G$14), AND(E448='club records'!$F$15, F448&gt;='club records'!$G$15))), "CR", " ")</f>
        <v xml:space="preserve"> </v>
      </c>
      <c r="Y448" s="14" t="str">
        <f>IF(AND(B448="pole vault", OR(AND(E448='club records'!$F$16, F448&gt;='club records'!$G$16), AND(E448='club records'!$F$17, F448&gt;='club records'!$G$17), AND(E448='club records'!$F$18, F448&gt;='club records'!$G$18), AND(E448='club records'!$F$19, F448&gt;='club records'!$G$19), AND(E448='club records'!$F$20, F448&gt;='club records'!$G$20))), "CR", " ")</f>
        <v xml:space="preserve"> </v>
      </c>
      <c r="Z448" s="14" t="str">
        <f>IF(AND(B448="discus 1", E448='club records'!$F$21, F448&gt;='club records'!$G$21), "CR", " ")</f>
        <v xml:space="preserve"> </v>
      </c>
      <c r="AA448" s="14" t="str">
        <f>IF(AND(B448="discus 1.25", E448='club records'!$F$22, F448&gt;='club records'!$G$22), "CR", " ")</f>
        <v xml:space="preserve"> </v>
      </c>
      <c r="AB448" s="14" t="str">
        <f>IF(AND(B448="discus 1.5", E448='club records'!$F$23, F448&gt;='club records'!$G$23), "CR", " ")</f>
        <v xml:space="preserve"> </v>
      </c>
      <c r="AC448" s="14" t="str">
        <f>IF(AND(B448="discus 1.75", E448='club records'!$F$24, F448&gt;='club records'!$G$24), "CR", " ")</f>
        <v xml:space="preserve"> </v>
      </c>
      <c r="AD448" s="14" t="str">
        <f>IF(AND(B448="discus 2", E448='club records'!$F$25, F448&gt;='club records'!$G$25), "CR", " ")</f>
        <v xml:space="preserve"> </v>
      </c>
      <c r="AE448" s="14" t="str">
        <f>IF(AND(B448="hammer 4", E448='club records'!$F$27, F448&gt;='club records'!$G$27), "CR", " ")</f>
        <v xml:space="preserve"> </v>
      </c>
      <c r="AF448" s="14" t="str">
        <f>IF(AND(B448="hammer 5", E448='club records'!$F$28, F448&gt;='club records'!$G$28), "CR", " ")</f>
        <v xml:space="preserve"> </v>
      </c>
      <c r="AG448" s="14" t="str">
        <f>IF(AND(B448="hammer 6", E448='club records'!$F$29, F448&gt;='club records'!$G$29), "CR", " ")</f>
        <v xml:space="preserve"> </v>
      </c>
      <c r="AH448" s="14" t="str">
        <f>IF(AND(B448="hammer 7.26", E448='club records'!$F$30, F448&gt;='club records'!$G$30), "CR", " ")</f>
        <v xml:space="preserve"> </v>
      </c>
      <c r="AI448" s="14" t="str">
        <f>IF(AND(B448="javelin 400", E448='club records'!$F$31, F448&gt;='club records'!$G$31), "CR", " ")</f>
        <v xml:space="preserve"> </v>
      </c>
      <c r="AJ448" s="14" t="str">
        <f>IF(AND(B448="javelin 600", E448='club records'!$F$32, F448&gt;='club records'!$G$32), "CR", " ")</f>
        <v xml:space="preserve"> </v>
      </c>
      <c r="AK448" s="14" t="str">
        <f>IF(AND(B448="javelin 700", E448='club records'!$F$33, F448&gt;='club records'!$G$33), "CR", " ")</f>
        <v xml:space="preserve"> </v>
      </c>
      <c r="AL448" s="14" t="str">
        <f>IF(AND(B448="javelin 800", OR(AND(E448='club records'!$F$34, F448&gt;='club records'!$G$34), AND(E448='club records'!$F$35, F448&gt;='club records'!$G$35))), "CR", " ")</f>
        <v xml:space="preserve"> </v>
      </c>
      <c r="AM448" s="14" t="str">
        <f>IF(AND(B448="shot 3", E448='club records'!$F$36, F448&gt;='club records'!$G$36), "CR", " ")</f>
        <v xml:space="preserve"> </v>
      </c>
      <c r="AN448" s="14" t="str">
        <f>IF(AND(B448="shot 4", E448='club records'!$F$37, F448&gt;='club records'!$G$37), "CR", " ")</f>
        <v xml:space="preserve"> </v>
      </c>
      <c r="AO448" s="14" t="str">
        <f>IF(AND(B448="shot 5", E448='club records'!$F$38, F448&gt;='club records'!$G$38), "CR", " ")</f>
        <v xml:space="preserve"> </v>
      </c>
      <c r="AP448" s="14" t="str">
        <f>IF(AND(B448="shot 6", E448='club records'!$F$39, F448&gt;='club records'!$G$39), "CR", " ")</f>
        <v xml:space="preserve"> </v>
      </c>
      <c r="AQ448" s="14" t="str">
        <f>IF(AND(B448="shot 7.26", E448='club records'!$F$40, F448&gt;='club records'!$G$40), "CR", " ")</f>
        <v xml:space="preserve"> </v>
      </c>
      <c r="AR448" s="14" t="str">
        <f>IF(AND(B448="60H",OR(AND(E448='club records'!$J$1,F448&lt;='club records'!$K$1),AND(E448='club records'!$J$2,F448&lt;='club records'!$K$2),AND(E448='club records'!$J$3,F448&lt;='club records'!$K$3),AND(E448='club records'!$J$4,F448&lt;='club records'!$K$4),AND(E448='club records'!$J$5,F448&lt;='club records'!$K$5))),"CR"," ")</f>
        <v xml:space="preserve"> </v>
      </c>
      <c r="AS448" s="14" t="str">
        <f>IF(AND(B448="75H", AND(E448='club records'!$J$6, F448&lt;='club records'!$K$6)), "CR", " ")</f>
        <v xml:space="preserve"> </v>
      </c>
      <c r="AT448" s="14" t="str">
        <f>IF(AND(B448="80H", AND(E448='club records'!$J$7, F448&lt;='club records'!$K$7)), "CR", " ")</f>
        <v xml:space="preserve"> </v>
      </c>
      <c r="AU448" s="14" t="str">
        <f>IF(AND(B448="100H", AND(E448='club records'!$J$8, F448&lt;='club records'!$K$8)), "CR", " ")</f>
        <v xml:space="preserve"> </v>
      </c>
      <c r="AV448" s="14" t="str">
        <f>IF(AND(B448="110H", OR(AND(E448='club records'!$J$9, F448&lt;='club records'!$K$9), AND(E448='club records'!$J$10, F448&lt;='club records'!$K$10))), "CR", " ")</f>
        <v xml:space="preserve"> </v>
      </c>
      <c r="AW448" s="14" t="str">
        <f>IF(AND(B448="400H", OR(AND(E448='club records'!$J$11, F448&lt;='club records'!$K$11), AND(E448='club records'!$J$12, F448&lt;='club records'!$K$12), AND(E448='club records'!$J$13, F448&lt;='club records'!$K$13), AND(E448='club records'!$J$14, F448&lt;='club records'!$K$14))), "CR", " ")</f>
        <v xml:space="preserve"> </v>
      </c>
      <c r="AX448" s="14" t="str">
        <f>IF(AND(B448="1500SC", AND(E448='club records'!$J$15, F448&lt;='club records'!$K$15)), "CR", " ")</f>
        <v xml:space="preserve"> </v>
      </c>
      <c r="AY448" s="14" t="str">
        <f>IF(AND(B448="2000SC", OR(AND(E448='club records'!$J$17, F448&lt;='club records'!$K$17), AND(E448='club records'!$J$18, F448&lt;='club records'!$K$18))), "CR", " ")</f>
        <v xml:space="preserve"> </v>
      </c>
      <c r="AZ448" s="14" t="str">
        <f>IF(AND(B448="3000SC", OR(AND(E448='club records'!$J$20, F448&lt;='club records'!$K$20), AND(E448='club records'!$J$21, F448&lt;='club records'!$K$21))), "CR", " ")</f>
        <v xml:space="preserve"> </v>
      </c>
      <c r="BA448" s="15" t="str">
        <f>IF(AND(B448="4x100", OR(AND(E448='club records'!$N$1, F448&lt;='club records'!$O$1), AND(E448='club records'!$N$2, F448&lt;='club records'!$O$2), AND(E448='club records'!$N$3, F448&lt;='club records'!$O$3), AND(E448='club records'!$N$4, F448&lt;='club records'!$O$4), AND(E448='club records'!$N$5, F448&lt;='club records'!$O$5))), "CR", " ")</f>
        <v xml:space="preserve"> </v>
      </c>
      <c r="BB448" s="15" t="str">
        <f>IF(AND(B448="4x200", OR(AND(E448='club records'!$N$6, F448&lt;='club records'!$O$6), AND(E448='club records'!$N$7, F448&lt;='club records'!$O$7), AND(E448='club records'!$N$8, F448&lt;='club records'!$O$8), AND(E448='club records'!$N$9, F448&lt;='club records'!$O$9), AND(E448='club records'!$N$10, F448&lt;='club records'!$O$10))), "CR", " ")</f>
        <v xml:space="preserve"> </v>
      </c>
      <c r="BC448" s="15" t="str">
        <f>IF(AND(B448="4x300", AND(E448='club records'!$N$11, F448&lt;='club records'!$O$11)), "CR", " ")</f>
        <v xml:space="preserve"> </v>
      </c>
      <c r="BD448" s="15" t="str">
        <f>IF(AND(B448="4x400", OR(AND(E448='club records'!$N$12, F448&lt;='club records'!$O$12), AND(E448='club records'!$N$13, F448&lt;='club records'!$O$13), AND(E448='club records'!$N$14, F448&lt;='club records'!$O$14), AND(E448='club records'!$N$15, F448&lt;='club records'!$O$15))), "CR", " ")</f>
        <v xml:space="preserve"> </v>
      </c>
      <c r="BE448" s="15" t="str">
        <f>IF(AND(B448="3x800", OR(AND(E448='club records'!$N$16, F448&lt;='club records'!$O$16), AND(E448='club records'!$N$17, F448&lt;='club records'!$O$17), AND(E448='club records'!$N$18, F448&lt;='club records'!$O$18))), "CR", " ")</f>
        <v xml:space="preserve"> </v>
      </c>
      <c r="BF448" s="15" t="str">
        <f>IF(AND(B448="pentathlon", OR(AND(E448='club records'!$N$21, F448&gt;='club records'!$O$21), AND(E448='club records'!$N$22, F448&gt;='club records'!$O$22),AND(E448='club records'!$N$23, F448&gt;='club records'!$O$23),AND(E448='club records'!$N$24, F448&gt;='club records'!$O$24))), "CR", " ")</f>
        <v xml:space="preserve"> </v>
      </c>
      <c r="BG448" s="15" t="str">
        <f>IF(AND(B448="heptathlon", OR(AND(E448='club records'!$N$26, F448&gt;='club records'!$O$26), AND(E448='club records'!$N$27, F448&gt;='club records'!$O$27))), "CR", " ")</f>
        <v xml:space="preserve"> </v>
      </c>
      <c r="BH448" s="15" t="str">
        <f>IF(AND(B448="decathlon", OR(AND(E448='club records'!$N$29, F448&gt;='club records'!$O$29), AND(E448='club records'!$N$30, F448&gt;='club records'!$O$30),AND(E448='club records'!$N$31, F448&gt;='club records'!$O$31))), "CR", " ")</f>
        <v xml:space="preserve"> </v>
      </c>
    </row>
    <row r="449" spans="1:60" ht="15.75" customHeight="1" x14ac:dyDescent="0.35">
      <c r="A449" s="1" t="s">
        <v>519</v>
      </c>
      <c r="B449" s="2">
        <v>5000</v>
      </c>
      <c r="C449" s="1" t="s">
        <v>136</v>
      </c>
      <c r="D449" s="1" t="s">
        <v>159</v>
      </c>
      <c r="E449" s="19" t="s">
        <v>10</v>
      </c>
      <c r="F449" s="20" t="s">
        <v>374</v>
      </c>
      <c r="G449" s="26">
        <v>43610</v>
      </c>
      <c r="H449" s="1" t="s">
        <v>371</v>
      </c>
      <c r="I449" s="1" t="s">
        <v>372</v>
      </c>
      <c r="J449" s="15" t="str">
        <f t="shared" si="40"/>
        <v/>
      </c>
      <c r="K449" s="15" t="str">
        <f>IF(AND(B449=100, OR(AND(E449='club records'!$B$6, F449&lt;='club records'!$C$6), AND(E449='club records'!$B$7, F449&lt;='club records'!$C$7), AND(E449='club records'!$B$8, F449&lt;='club records'!$C$8), AND(E449='club records'!$B$9, F449&lt;='club records'!$C$9), AND(E449='club records'!$B$10, F449&lt;='club records'!$C$10))), "CR", " ")</f>
        <v xml:space="preserve"> </v>
      </c>
      <c r="L449" s="15" t="str">
        <f>IF(AND(B449=200, OR(AND(E449='club records'!$B$11, F449&lt;='club records'!$C$11), AND(E449='club records'!$B$12, F449&lt;='club records'!$C$12), AND(E449='club records'!$B$13, F449&lt;='club records'!$C$13), AND(E449='club records'!$B$14, F449&lt;='club records'!$C$14), AND(E449='club records'!$B$15, F449&lt;='club records'!$C$15))), "CR", " ")</f>
        <v xml:space="preserve"> </v>
      </c>
      <c r="M449" s="15" t="str">
        <f>IF(AND(B449=300, OR(AND(E449='club records'!$B$16, F449&lt;='club records'!$C$16), AND(E449='club records'!$B$17, F449&lt;='club records'!$C$17))), "CR", " ")</f>
        <v xml:space="preserve"> </v>
      </c>
      <c r="N449" s="15" t="str">
        <f>IF(AND(B449=400, OR(AND(E449='club records'!$B$18, F449&lt;='club records'!$C$18), AND(E449='club records'!$B$19, F449&lt;='club records'!$C$19), AND(E449='club records'!$B$20, F449&lt;='club records'!$C$20), AND(E449='club records'!$B$21, F449&lt;='club records'!$C$21))), "CR", " ")</f>
        <v xml:space="preserve"> </v>
      </c>
      <c r="O449" s="15" t="str">
        <f>IF(AND(B449=800, OR(AND(E449='club records'!$B$22, F449&lt;='club records'!$C$22), AND(E449='club records'!$B$23, F449&lt;='club records'!$C$23), AND(E449='club records'!$B$24, F449&lt;='club records'!$C$24), AND(E449='club records'!$B$25, F449&lt;='club records'!$C$25), AND(E449='club records'!$B$26, F449&lt;='club records'!$C$26))), "CR", " ")</f>
        <v xml:space="preserve"> </v>
      </c>
      <c r="P449" s="15" t="str">
        <f>IF(AND(B449=1000, OR(AND(E449='club records'!$B$27, F449&lt;='club records'!$C$27), AND(E449='club records'!$B$28, F449&lt;='club records'!$C$28))), "CR", " ")</f>
        <v xml:space="preserve"> </v>
      </c>
      <c r="Q449" s="15" t="str">
        <f>IF(AND(B449=1500, OR(AND(E449='club records'!$B$29, F449&lt;='club records'!$C$29), AND(E449='club records'!$B$30, F449&lt;='club records'!$C$30), AND(E449='club records'!$B$31, F449&lt;='club records'!$C$31), AND(E449='club records'!$B$32, F449&lt;='club records'!$C$32), AND(E449='club records'!$B$33, F449&lt;='club records'!$C$33))), "CR", " ")</f>
        <v xml:space="preserve"> </v>
      </c>
      <c r="R449" s="15" t="str">
        <f>IF(AND(B449="1600 (Mile)",OR(AND(E449='club records'!$B$34,F449&lt;='club records'!$C$34),AND(E449='club records'!$B$35,F449&lt;='club records'!$C$35),AND(E449='club records'!$B$36,F449&lt;='club records'!$C$36),AND(E449='club records'!$B$37,F449&lt;='club records'!$C$37))),"CR"," ")</f>
        <v xml:space="preserve"> </v>
      </c>
      <c r="S449" s="15" t="str">
        <f>IF(AND(B449=3000, OR(AND(E449='club records'!$B$38, F449&lt;='club records'!$C$38), AND(E449='club records'!$B$39, F449&lt;='club records'!$C$39), AND(E449='club records'!$B$40, F449&lt;='club records'!$C$40), AND(E449='club records'!$B$41, F449&lt;='club records'!$C$41))), "CR", " ")</f>
        <v xml:space="preserve"> </v>
      </c>
      <c r="T449" s="15" t="str">
        <f>IF(AND(B449=5000, OR(AND(E449='club records'!$B$42, F449&lt;='club records'!$C$42), AND(E449='club records'!$B$43, F449&lt;='club records'!$C$43))), "CR", " ")</f>
        <v xml:space="preserve"> </v>
      </c>
      <c r="U449" s="14" t="str">
        <f>IF(AND(B449=10000, OR(AND(E449='club records'!$B$44, F449&lt;='club records'!$C$44), AND(E449='club records'!$B$45, F449&lt;='club records'!$C$45))), "CR", " ")</f>
        <v xml:space="preserve"> </v>
      </c>
      <c r="V449" s="14" t="str">
        <f>IF(AND(B449="high jump", OR(AND(E449='club records'!$F$1, F449&gt;='club records'!$G$1), AND(E449='club records'!$F$2, F449&gt;='club records'!$G$2), AND(E449='club records'!$F$3, F449&gt;='club records'!$G$3), AND(E449='club records'!$F$4, F449&gt;='club records'!$G$4), AND(E449='club records'!$F$5, F449&gt;='club records'!$G$5))), "CR", " ")</f>
        <v xml:space="preserve"> </v>
      </c>
      <c r="W449" s="14" t="str">
        <f>IF(AND(B449="long jump", OR(AND(E449='club records'!$F$6, F449&gt;='club records'!$G$6), AND(E449='club records'!$F$7, F449&gt;='club records'!$G$7), AND(E449='club records'!$F$8, F449&gt;='club records'!$G$8), AND(E449='club records'!$F$9, F449&gt;='club records'!$G$9), AND(E449='club records'!$F$10, F449&gt;='club records'!$G$10))), "CR", " ")</f>
        <v xml:space="preserve"> </v>
      </c>
      <c r="X449" s="14" t="str">
        <f>IF(AND(B449="triple jump", OR(AND(E449='club records'!$F$11, F449&gt;='club records'!$G$11), AND(E449='club records'!$F$12, F449&gt;='club records'!$G$12), AND(E449='club records'!$F$13, F449&gt;='club records'!$G$13), AND(E449='club records'!$F$14, F449&gt;='club records'!$G$14), AND(E449='club records'!$F$15, F449&gt;='club records'!$G$15))), "CR", " ")</f>
        <v xml:space="preserve"> </v>
      </c>
      <c r="Y449" s="14" t="str">
        <f>IF(AND(B449="pole vault", OR(AND(E449='club records'!$F$16, F449&gt;='club records'!$G$16), AND(E449='club records'!$F$17, F449&gt;='club records'!$G$17), AND(E449='club records'!$F$18, F449&gt;='club records'!$G$18), AND(E449='club records'!$F$19, F449&gt;='club records'!$G$19), AND(E449='club records'!$F$20, F449&gt;='club records'!$G$20))), "CR", " ")</f>
        <v xml:space="preserve"> </v>
      </c>
      <c r="Z449" s="14" t="str">
        <f>IF(AND(B449="discus 1", E449='club records'!$F$21, F449&gt;='club records'!$G$21), "CR", " ")</f>
        <v xml:space="preserve"> </v>
      </c>
      <c r="AA449" s="14" t="str">
        <f>IF(AND(B449="discus 1.25", E449='club records'!$F$22, F449&gt;='club records'!$G$22), "CR", " ")</f>
        <v xml:space="preserve"> </v>
      </c>
      <c r="AB449" s="14" t="str">
        <f>IF(AND(B449="discus 1.5", E449='club records'!$F$23, F449&gt;='club records'!$G$23), "CR", " ")</f>
        <v xml:space="preserve"> </v>
      </c>
      <c r="AC449" s="14" t="str">
        <f>IF(AND(B449="discus 1.75", E449='club records'!$F$24, F449&gt;='club records'!$G$24), "CR", " ")</f>
        <v xml:space="preserve"> </v>
      </c>
      <c r="AD449" s="14" t="str">
        <f>IF(AND(B449="discus 2", E449='club records'!$F$25, F449&gt;='club records'!$G$25), "CR", " ")</f>
        <v xml:space="preserve"> </v>
      </c>
      <c r="AE449" s="14" t="str">
        <f>IF(AND(B449="hammer 4", E449='club records'!$F$27, F449&gt;='club records'!$G$27), "CR", " ")</f>
        <v xml:space="preserve"> </v>
      </c>
      <c r="AF449" s="14" t="str">
        <f>IF(AND(B449="hammer 5", E449='club records'!$F$28, F449&gt;='club records'!$G$28), "CR", " ")</f>
        <v xml:space="preserve"> </v>
      </c>
      <c r="AG449" s="14" t="str">
        <f>IF(AND(B449="hammer 6", E449='club records'!$F$29, F449&gt;='club records'!$G$29), "CR", " ")</f>
        <v xml:space="preserve"> </v>
      </c>
      <c r="AH449" s="14" t="str">
        <f>IF(AND(B449="hammer 7.26", E449='club records'!$F$30, F449&gt;='club records'!$G$30), "CR", " ")</f>
        <v xml:space="preserve"> </v>
      </c>
      <c r="AI449" s="14" t="str">
        <f>IF(AND(B449="javelin 400", E449='club records'!$F$31, F449&gt;='club records'!$G$31), "CR", " ")</f>
        <v xml:space="preserve"> </v>
      </c>
      <c r="AJ449" s="14" t="str">
        <f>IF(AND(B449="javelin 600", E449='club records'!$F$32, F449&gt;='club records'!$G$32), "CR", " ")</f>
        <v xml:space="preserve"> </v>
      </c>
      <c r="AK449" s="14" t="str">
        <f>IF(AND(B449="javelin 700", E449='club records'!$F$33, F449&gt;='club records'!$G$33), "CR", " ")</f>
        <v xml:space="preserve"> </v>
      </c>
      <c r="AL449" s="14" t="str">
        <f>IF(AND(B449="javelin 800", OR(AND(E449='club records'!$F$34, F449&gt;='club records'!$G$34), AND(E449='club records'!$F$35, F449&gt;='club records'!$G$35))), "CR", " ")</f>
        <v xml:space="preserve"> </v>
      </c>
      <c r="AM449" s="14" t="str">
        <f>IF(AND(B449="shot 3", E449='club records'!$F$36, F449&gt;='club records'!$G$36), "CR", " ")</f>
        <v xml:space="preserve"> </v>
      </c>
      <c r="AN449" s="14" t="str">
        <f>IF(AND(B449="shot 4", E449='club records'!$F$37, F449&gt;='club records'!$G$37), "CR", " ")</f>
        <v xml:space="preserve"> </v>
      </c>
      <c r="AO449" s="14" t="str">
        <f>IF(AND(B449="shot 5", E449='club records'!$F$38, F449&gt;='club records'!$G$38), "CR", " ")</f>
        <v xml:space="preserve"> </v>
      </c>
      <c r="AP449" s="14" t="str">
        <f>IF(AND(B449="shot 6", E449='club records'!$F$39, F449&gt;='club records'!$G$39), "CR", " ")</f>
        <v xml:space="preserve"> </v>
      </c>
      <c r="AQ449" s="14" t="str">
        <f>IF(AND(B449="shot 7.26", E449='club records'!$F$40, F449&gt;='club records'!$G$40), "CR", " ")</f>
        <v xml:space="preserve"> </v>
      </c>
      <c r="AR449" s="14" t="str">
        <f>IF(AND(B449="60H",OR(AND(E449='club records'!$J$1,F449&lt;='club records'!$K$1),AND(E449='club records'!$J$2,F449&lt;='club records'!$K$2),AND(E449='club records'!$J$3,F449&lt;='club records'!$K$3),AND(E449='club records'!$J$4,F449&lt;='club records'!$K$4),AND(E449='club records'!$J$5,F449&lt;='club records'!$K$5))),"CR"," ")</f>
        <v xml:space="preserve"> </v>
      </c>
      <c r="AS449" s="14" t="str">
        <f>IF(AND(B449="75H", AND(E449='club records'!$J$6, F449&lt;='club records'!$K$6)), "CR", " ")</f>
        <v xml:space="preserve"> </v>
      </c>
      <c r="AT449" s="14" t="str">
        <f>IF(AND(B449="80H", AND(E449='club records'!$J$7, F449&lt;='club records'!$K$7)), "CR", " ")</f>
        <v xml:space="preserve"> </v>
      </c>
      <c r="AU449" s="14" t="str">
        <f>IF(AND(B449="100H", AND(E449='club records'!$J$8, F449&lt;='club records'!$K$8)), "CR", " ")</f>
        <v xml:space="preserve"> </v>
      </c>
      <c r="AV449" s="14" t="str">
        <f>IF(AND(B449="110H", OR(AND(E449='club records'!$J$9, F449&lt;='club records'!$K$9), AND(E449='club records'!$J$10, F449&lt;='club records'!$K$10))), "CR", " ")</f>
        <v xml:space="preserve"> </v>
      </c>
      <c r="AW449" s="14" t="str">
        <f>IF(AND(B449="400H", OR(AND(E449='club records'!$J$11, F449&lt;='club records'!$K$11), AND(E449='club records'!$J$12, F449&lt;='club records'!$K$12), AND(E449='club records'!$J$13, F449&lt;='club records'!$K$13), AND(E449='club records'!$J$14, F449&lt;='club records'!$K$14))), "CR", " ")</f>
        <v xml:space="preserve"> </v>
      </c>
      <c r="AX449" s="14" t="str">
        <f>IF(AND(B449="1500SC", AND(E449='club records'!$J$15, F449&lt;='club records'!$K$15)), "CR", " ")</f>
        <v xml:space="preserve"> </v>
      </c>
      <c r="AY449" s="14" t="str">
        <f>IF(AND(B449="2000SC", OR(AND(E449='club records'!$J$17, F449&lt;='club records'!$K$17), AND(E449='club records'!$J$18, F449&lt;='club records'!$K$18))), "CR", " ")</f>
        <v xml:space="preserve"> </v>
      </c>
      <c r="AZ449" s="14" t="str">
        <f>IF(AND(B449="3000SC", OR(AND(E449='club records'!$J$20, F449&lt;='club records'!$K$20), AND(E449='club records'!$J$21, F449&lt;='club records'!$K$21))), "CR", " ")</f>
        <v xml:space="preserve"> </v>
      </c>
      <c r="BA449" s="15" t="str">
        <f>IF(AND(B449="4x100", OR(AND(E449='club records'!$N$1, F449&lt;='club records'!$O$1), AND(E449='club records'!$N$2, F449&lt;='club records'!$O$2), AND(E449='club records'!$N$3, F449&lt;='club records'!$O$3), AND(E449='club records'!$N$4, F449&lt;='club records'!$O$4), AND(E449='club records'!$N$5, F449&lt;='club records'!$O$5))), "CR", " ")</f>
        <v xml:space="preserve"> </v>
      </c>
      <c r="BB449" s="15" t="str">
        <f>IF(AND(B449="4x200", OR(AND(E449='club records'!$N$6, F449&lt;='club records'!$O$6), AND(E449='club records'!$N$7, F449&lt;='club records'!$O$7), AND(E449='club records'!$N$8, F449&lt;='club records'!$O$8), AND(E449='club records'!$N$9, F449&lt;='club records'!$O$9), AND(E449='club records'!$N$10, F449&lt;='club records'!$O$10))), "CR", " ")</f>
        <v xml:space="preserve"> </v>
      </c>
      <c r="BC449" s="15" t="str">
        <f>IF(AND(B449="4x300", AND(E449='club records'!$N$11, F449&lt;='club records'!$O$11)), "CR", " ")</f>
        <v xml:space="preserve"> </v>
      </c>
      <c r="BD449" s="15" t="str">
        <f>IF(AND(B449="4x400", OR(AND(E449='club records'!$N$12, F449&lt;='club records'!$O$12), AND(E449='club records'!$N$13, F449&lt;='club records'!$O$13), AND(E449='club records'!$N$14, F449&lt;='club records'!$O$14), AND(E449='club records'!$N$15, F449&lt;='club records'!$O$15))), "CR", " ")</f>
        <v xml:space="preserve"> </v>
      </c>
      <c r="BE449" s="15" t="str">
        <f>IF(AND(B449="3x800", OR(AND(E449='club records'!$N$16, F449&lt;='club records'!$O$16), AND(E449='club records'!$N$17, F449&lt;='club records'!$O$17), AND(E449='club records'!$N$18, F449&lt;='club records'!$O$18))), "CR", " ")</f>
        <v xml:space="preserve"> </v>
      </c>
      <c r="BF449" s="15" t="str">
        <f>IF(AND(B449="pentathlon", OR(AND(E449='club records'!$N$21, F449&gt;='club records'!$O$21), AND(E449='club records'!$N$22, F449&gt;='club records'!$O$22),AND(E449='club records'!$N$23, F449&gt;='club records'!$O$23),AND(E449='club records'!$N$24, F449&gt;='club records'!$O$24))), "CR", " ")</f>
        <v xml:space="preserve"> </v>
      </c>
      <c r="BG449" s="15" t="str">
        <f>IF(AND(B449="heptathlon", OR(AND(E449='club records'!$N$26, F449&gt;='club records'!$O$26), AND(E449='club records'!$N$27, F449&gt;='club records'!$O$27))), "CR", " ")</f>
        <v xml:space="preserve"> </v>
      </c>
      <c r="BH449" s="15" t="str">
        <f>IF(AND(B449="decathlon", OR(AND(E449='club records'!$N$29, F449&gt;='club records'!$O$29), AND(E449='club records'!$N$30, F449&gt;='club records'!$O$30),AND(E449='club records'!$N$31, F449&gt;='club records'!$O$31))), "CR", " ")</f>
        <v xml:space="preserve"> </v>
      </c>
    </row>
    <row r="450" spans="1:60" ht="14.5" x14ac:dyDescent="0.35">
      <c r="A450" s="1" t="s">
        <v>519</v>
      </c>
      <c r="B450" s="2">
        <v>5000</v>
      </c>
      <c r="C450" s="1" t="s">
        <v>35</v>
      </c>
      <c r="D450" s="1" t="s">
        <v>315</v>
      </c>
      <c r="E450" s="19" t="s">
        <v>10</v>
      </c>
      <c r="F450" s="20" t="s">
        <v>548</v>
      </c>
      <c r="G450" s="26">
        <v>43704</v>
      </c>
      <c r="H450" s="1" t="s">
        <v>349</v>
      </c>
      <c r="I450" s="1" t="s">
        <v>305</v>
      </c>
      <c r="J450" s="15" t="str">
        <f t="shared" si="40"/>
        <v/>
      </c>
      <c r="K450" s="15"/>
      <c r="L450" s="15"/>
      <c r="M450" s="15"/>
      <c r="N450" s="15"/>
      <c r="O450" s="15"/>
      <c r="P450" s="15"/>
      <c r="Q450" s="15"/>
      <c r="R450" s="15" t="str">
        <f>IF(AND(B450="1600 (Mile)",OR(AND(E450='club records'!$B$34,F450&lt;='club records'!$C$34),AND(E450='club records'!$B$35,F450&lt;='club records'!$C$35),AND(E450='club records'!$B$36,F450&lt;='club records'!$C$36),AND(E450='club records'!$B$37,F450&lt;='club records'!$C$37))),"CR"," ")</f>
        <v xml:space="preserve"> </v>
      </c>
      <c r="S450" s="15"/>
      <c r="T450" s="1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5"/>
      <c r="BB450" s="15"/>
      <c r="BC450" s="15"/>
      <c r="BD450" s="15"/>
      <c r="BE450" s="15"/>
      <c r="BF450" s="15"/>
      <c r="BG450" s="15"/>
      <c r="BH450" s="15"/>
    </row>
    <row r="451" spans="1:60" ht="14.5" x14ac:dyDescent="0.35">
      <c r="A451" s="1" t="s">
        <v>519</v>
      </c>
      <c r="B451" s="2">
        <v>5000</v>
      </c>
      <c r="C451" s="1" t="s">
        <v>25</v>
      </c>
      <c r="D451" s="1" t="s">
        <v>33</v>
      </c>
      <c r="E451" s="19" t="s">
        <v>10</v>
      </c>
      <c r="F451" s="20" t="s">
        <v>500</v>
      </c>
      <c r="G451" s="26">
        <v>43672</v>
      </c>
      <c r="H451" s="1" t="s">
        <v>387</v>
      </c>
      <c r="I451" s="1" t="s">
        <v>372</v>
      </c>
      <c r="J451" s="15" t="str">
        <f t="shared" si="40"/>
        <v/>
      </c>
      <c r="K451" s="15" t="str">
        <f>IF(AND(B451=100, OR(AND(E451='club records'!$B$6, F451&lt;='club records'!$C$6), AND(E451='club records'!$B$7, F451&lt;='club records'!$C$7), AND(E451='club records'!$B$8, F451&lt;='club records'!$C$8), AND(E451='club records'!$B$9, F451&lt;='club records'!$C$9), AND(E451='club records'!$B$10, F451&lt;='club records'!$C$10))), "CR", " ")</f>
        <v xml:space="preserve"> </v>
      </c>
      <c r="L451" s="15" t="str">
        <f>IF(AND(B451=200, OR(AND(E451='club records'!$B$11, F451&lt;='club records'!$C$11), AND(E451='club records'!$B$12, F451&lt;='club records'!$C$12), AND(E451='club records'!$B$13, F451&lt;='club records'!$C$13), AND(E451='club records'!$B$14, F451&lt;='club records'!$C$14), AND(E451='club records'!$B$15, F451&lt;='club records'!$C$15))), "CR", " ")</f>
        <v xml:space="preserve"> </v>
      </c>
      <c r="M451" s="15" t="str">
        <f>IF(AND(B451=300, OR(AND(E451='club records'!$B$16, F451&lt;='club records'!$C$16), AND(E451='club records'!$B$17, F451&lt;='club records'!$C$17))), "CR", " ")</f>
        <v xml:space="preserve"> </v>
      </c>
      <c r="N451" s="15" t="str">
        <f>IF(AND(B451=400, OR(AND(E451='club records'!$B$18, F451&lt;='club records'!$C$18), AND(E451='club records'!$B$19, F451&lt;='club records'!$C$19), AND(E451='club records'!$B$20, F451&lt;='club records'!$C$20), AND(E451='club records'!$B$21, F451&lt;='club records'!$C$21))), "CR", " ")</f>
        <v xml:space="preserve"> </v>
      </c>
      <c r="O451" s="15" t="str">
        <f>IF(AND(B451=800, OR(AND(E451='club records'!$B$22, F451&lt;='club records'!$C$22), AND(E451='club records'!$B$23, F451&lt;='club records'!$C$23), AND(E451='club records'!$B$24, F451&lt;='club records'!$C$24), AND(E451='club records'!$B$25, F451&lt;='club records'!$C$25), AND(E451='club records'!$B$26, F451&lt;='club records'!$C$26))), "CR", " ")</f>
        <v xml:space="preserve"> </v>
      </c>
      <c r="P451" s="15" t="str">
        <f>IF(AND(B451=1000, OR(AND(E451='club records'!$B$27, F451&lt;='club records'!$C$27), AND(E451='club records'!$B$28, F451&lt;='club records'!$C$28))), "CR", " ")</f>
        <v xml:space="preserve"> </v>
      </c>
      <c r="Q451" s="15" t="str">
        <f>IF(AND(B451=1500, OR(AND(E451='club records'!$B$29, F451&lt;='club records'!$C$29), AND(E451='club records'!$B$30, F451&lt;='club records'!$C$30), AND(E451='club records'!$B$31, F451&lt;='club records'!$C$31), AND(E451='club records'!$B$32, F451&lt;='club records'!$C$32), AND(E451='club records'!$B$33, F451&lt;='club records'!$C$33))), "CR", " ")</f>
        <v xml:space="preserve"> </v>
      </c>
      <c r="R451" s="15" t="str">
        <f>IF(AND(B451="1600 (Mile)",OR(AND(E451='club records'!$B$34,F451&lt;='club records'!$C$34),AND(E451='club records'!$B$35,F451&lt;='club records'!$C$35),AND(E451='club records'!$B$36,F451&lt;='club records'!$C$36),AND(E451='club records'!$B$37,F451&lt;='club records'!$C$37))),"CR"," ")</f>
        <v xml:space="preserve"> </v>
      </c>
      <c r="S451" s="15" t="str">
        <f>IF(AND(B451=3000, OR(AND(E451='club records'!$B$38, F451&lt;='club records'!$C$38), AND(E451='club records'!$B$39, F451&lt;='club records'!$C$39), AND(E451='club records'!$B$40, F451&lt;='club records'!$C$40), AND(E451='club records'!$B$41, F451&lt;='club records'!$C$41))), "CR", " ")</f>
        <v xml:space="preserve"> </v>
      </c>
      <c r="T451" s="15" t="str">
        <f>IF(AND(B451=5000, OR(AND(E451='club records'!$B$42, F451&lt;='club records'!$C$42), AND(E451='club records'!$B$43, F451&lt;='club records'!$C$43))), "CR", " ")</f>
        <v xml:space="preserve"> </v>
      </c>
      <c r="U451" s="14" t="str">
        <f>IF(AND(B451=10000, OR(AND(E451='club records'!$B$44, F451&lt;='club records'!$C$44), AND(E451='club records'!$B$45, F451&lt;='club records'!$C$45))), "CR", " ")</f>
        <v xml:space="preserve"> </v>
      </c>
      <c r="V451" s="14" t="str">
        <f>IF(AND(B451="high jump", OR(AND(E451='club records'!$F$1, F451&gt;='club records'!$G$1), AND(E451='club records'!$F$2, F451&gt;='club records'!$G$2), AND(E451='club records'!$F$3, F451&gt;='club records'!$G$3), AND(E451='club records'!$F$4, F451&gt;='club records'!$G$4), AND(E451='club records'!$F$5, F451&gt;='club records'!$G$5))), "CR", " ")</f>
        <v xml:space="preserve"> </v>
      </c>
      <c r="W451" s="14" t="str">
        <f>IF(AND(B451="long jump", OR(AND(E451='club records'!$F$6, F451&gt;='club records'!$G$6), AND(E451='club records'!$F$7, F451&gt;='club records'!$G$7), AND(E451='club records'!$F$8, F451&gt;='club records'!$G$8), AND(E451='club records'!$F$9, F451&gt;='club records'!$G$9), AND(E451='club records'!$F$10, F451&gt;='club records'!$G$10))), "CR", " ")</f>
        <v xml:space="preserve"> </v>
      </c>
      <c r="X451" s="14" t="str">
        <f>IF(AND(B451="triple jump", OR(AND(E451='club records'!$F$11, F451&gt;='club records'!$G$11), AND(E451='club records'!$F$12, F451&gt;='club records'!$G$12), AND(E451='club records'!$F$13, F451&gt;='club records'!$G$13), AND(E451='club records'!$F$14, F451&gt;='club records'!$G$14), AND(E451='club records'!$F$15, F451&gt;='club records'!$G$15))), "CR", " ")</f>
        <v xml:space="preserve"> </v>
      </c>
      <c r="Y451" s="14" t="str">
        <f>IF(AND(B451="pole vault", OR(AND(E451='club records'!$F$16, F451&gt;='club records'!$G$16), AND(E451='club records'!$F$17, F451&gt;='club records'!$G$17), AND(E451='club records'!$F$18, F451&gt;='club records'!$G$18), AND(E451='club records'!$F$19, F451&gt;='club records'!$G$19), AND(E451='club records'!$F$20, F451&gt;='club records'!$G$20))), "CR", " ")</f>
        <v xml:space="preserve"> </v>
      </c>
      <c r="Z451" s="14" t="str">
        <f>IF(AND(B451="discus 1", E451='club records'!$F$21, F451&gt;='club records'!$G$21), "CR", " ")</f>
        <v xml:space="preserve"> </v>
      </c>
      <c r="AA451" s="14" t="str">
        <f>IF(AND(B451="discus 1.25", E451='club records'!$F$22, F451&gt;='club records'!$G$22), "CR", " ")</f>
        <v xml:space="preserve"> </v>
      </c>
      <c r="AB451" s="14" t="str">
        <f>IF(AND(B451="discus 1.5", E451='club records'!$F$23, F451&gt;='club records'!$G$23), "CR", " ")</f>
        <v xml:space="preserve"> </v>
      </c>
      <c r="AC451" s="14" t="str">
        <f>IF(AND(B451="discus 1.75", E451='club records'!$F$24, F451&gt;='club records'!$G$24), "CR", " ")</f>
        <v xml:space="preserve"> </v>
      </c>
      <c r="AD451" s="14" t="str">
        <f>IF(AND(B451="discus 2", E451='club records'!$F$25, F451&gt;='club records'!$G$25), "CR", " ")</f>
        <v xml:space="preserve"> </v>
      </c>
      <c r="AE451" s="14" t="str">
        <f>IF(AND(B451="hammer 4", E451='club records'!$F$27, F451&gt;='club records'!$G$27), "CR", " ")</f>
        <v xml:space="preserve"> </v>
      </c>
      <c r="AF451" s="14" t="str">
        <f>IF(AND(B451="hammer 5", E451='club records'!$F$28, F451&gt;='club records'!$G$28), "CR", " ")</f>
        <v xml:space="preserve"> </v>
      </c>
      <c r="AG451" s="14" t="str">
        <f>IF(AND(B451="hammer 6", E451='club records'!$F$29, F451&gt;='club records'!$G$29), "CR", " ")</f>
        <v xml:space="preserve"> </v>
      </c>
      <c r="AH451" s="14" t="str">
        <f>IF(AND(B451="hammer 7.26", E451='club records'!$F$30, F451&gt;='club records'!$G$30), "CR", " ")</f>
        <v xml:space="preserve"> </v>
      </c>
      <c r="AI451" s="14" t="str">
        <f>IF(AND(B451="javelin 400", E451='club records'!$F$31, F451&gt;='club records'!$G$31), "CR", " ")</f>
        <v xml:space="preserve"> </v>
      </c>
      <c r="AJ451" s="14" t="str">
        <f>IF(AND(B451="javelin 600", E451='club records'!$F$32, F451&gt;='club records'!$G$32), "CR", " ")</f>
        <v xml:space="preserve"> </v>
      </c>
      <c r="AK451" s="14" t="str">
        <f>IF(AND(B451="javelin 700", E451='club records'!$F$33, F451&gt;='club records'!$G$33), "CR", " ")</f>
        <v xml:space="preserve"> </v>
      </c>
      <c r="AL451" s="14" t="str">
        <f>IF(AND(B451="javelin 800", OR(AND(E451='club records'!$F$34, F451&gt;='club records'!$G$34), AND(E451='club records'!$F$35, F451&gt;='club records'!$G$35))), "CR", " ")</f>
        <v xml:space="preserve"> </v>
      </c>
      <c r="AM451" s="14" t="str">
        <f>IF(AND(B451="shot 3", E451='club records'!$F$36, F451&gt;='club records'!$G$36), "CR", " ")</f>
        <v xml:space="preserve"> </v>
      </c>
      <c r="AN451" s="14" t="str">
        <f>IF(AND(B451="shot 4", E451='club records'!$F$37, F451&gt;='club records'!$G$37), "CR", " ")</f>
        <v xml:space="preserve"> </v>
      </c>
      <c r="AO451" s="14" t="str">
        <f>IF(AND(B451="shot 5", E451='club records'!$F$38, F451&gt;='club records'!$G$38), "CR", " ")</f>
        <v xml:space="preserve"> </v>
      </c>
      <c r="AP451" s="14" t="str">
        <f>IF(AND(B451="shot 6", E451='club records'!$F$39, F451&gt;='club records'!$G$39), "CR", " ")</f>
        <v xml:space="preserve"> </v>
      </c>
      <c r="AQ451" s="14" t="str">
        <f>IF(AND(B451="shot 7.26", E451='club records'!$F$40, F451&gt;='club records'!$G$40), "CR", " ")</f>
        <v xml:space="preserve"> </v>
      </c>
      <c r="AR451" s="14" t="str">
        <f>IF(AND(B451="60H",OR(AND(E451='club records'!$J$1,F451&lt;='club records'!$K$1),AND(E451='club records'!$J$2,F451&lt;='club records'!$K$2),AND(E451='club records'!$J$3,F451&lt;='club records'!$K$3),AND(E451='club records'!$J$4,F451&lt;='club records'!$K$4),AND(E451='club records'!$J$5,F451&lt;='club records'!$K$5))),"CR"," ")</f>
        <v xml:space="preserve"> </v>
      </c>
      <c r="AS451" s="14" t="str">
        <f>IF(AND(B451="75H", AND(E451='club records'!$J$6, F451&lt;='club records'!$K$6)), "CR", " ")</f>
        <v xml:space="preserve"> </v>
      </c>
      <c r="AT451" s="14" t="str">
        <f>IF(AND(B451="80H", AND(E451='club records'!$J$7, F451&lt;='club records'!$K$7)), "CR", " ")</f>
        <v xml:space="preserve"> </v>
      </c>
      <c r="AU451" s="14" t="str">
        <f>IF(AND(B451="100H", AND(E451='club records'!$J$8, F451&lt;='club records'!$K$8)), "CR", " ")</f>
        <v xml:space="preserve"> </v>
      </c>
      <c r="AV451" s="14" t="str">
        <f>IF(AND(B451="110H", OR(AND(E451='club records'!$J$9, F451&lt;='club records'!$K$9), AND(E451='club records'!$J$10, F451&lt;='club records'!$K$10))), "CR", " ")</f>
        <v xml:space="preserve"> </v>
      </c>
      <c r="AW451" s="14" t="str">
        <f>IF(AND(B451="400H", OR(AND(E451='club records'!$J$11, F451&lt;='club records'!$K$11), AND(E451='club records'!$J$12, F451&lt;='club records'!$K$12), AND(E451='club records'!$J$13, F451&lt;='club records'!$K$13), AND(E451='club records'!$J$14, F451&lt;='club records'!$K$14))), "CR", " ")</f>
        <v xml:space="preserve"> </v>
      </c>
      <c r="AX451" s="14" t="str">
        <f>IF(AND(B451="1500SC", AND(E451='club records'!$J$15, F451&lt;='club records'!$K$15)), "CR", " ")</f>
        <v xml:space="preserve"> </v>
      </c>
      <c r="AY451" s="14" t="str">
        <f>IF(AND(B451="2000SC", OR(AND(E451='club records'!$J$17, F451&lt;='club records'!$K$17), AND(E451='club records'!$J$18, F451&lt;='club records'!$K$18))), "CR", " ")</f>
        <v xml:space="preserve"> </v>
      </c>
      <c r="AZ451" s="14" t="str">
        <f>IF(AND(B451="3000SC", OR(AND(E451='club records'!$J$20, F451&lt;='club records'!$K$20), AND(E451='club records'!$J$21, F451&lt;='club records'!$K$21))), "CR", " ")</f>
        <v xml:space="preserve"> </v>
      </c>
      <c r="BA451" s="15" t="str">
        <f>IF(AND(B451="4x100", OR(AND(E451='club records'!$N$1, F451&lt;='club records'!$O$1), AND(E451='club records'!$N$2, F451&lt;='club records'!$O$2), AND(E451='club records'!$N$3, F451&lt;='club records'!$O$3), AND(E451='club records'!$N$4, F451&lt;='club records'!$O$4), AND(E451='club records'!$N$5, F451&lt;='club records'!$O$5))), "CR", " ")</f>
        <v xml:space="preserve"> </v>
      </c>
      <c r="BB451" s="15" t="str">
        <f>IF(AND(B451="4x200", OR(AND(E451='club records'!$N$6, F451&lt;='club records'!$O$6), AND(E451='club records'!$N$7, F451&lt;='club records'!$O$7), AND(E451='club records'!$N$8, F451&lt;='club records'!$O$8), AND(E451='club records'!$N$9, F451&lt;='club records'!$O$9), AND(E451='club records'!$N$10, F451&lt;='club records'!$O$10))), "CR", " ")</f>
        <v xml:space="preserve"> </v>
      </c>
      <c r="BC451" s="15" t="str">
        <f>IF(AND(B451="4x300", AND(E451='club records'!$N$11, F451&lt;='club records'!$O$11)), "CR", " ")</f>
        <v xml:space="preserve"> </v>
      </c>
      <c r="BD451" s="15" t="str">
        <f>IF(AND(B451="4x400", OR(AND(E451='club records'!$N$12, F451&lt;='club records'!$O$12), AND(E451='club records'!$N$13, F451&lt;='club records'!$O$13), AND(E451='club records'!$N$14, F451&lt;='club records'!$O$14), AND(E451='club records'!$N$15, F451&lt;='club records'!$O$15))), "CR", " ")</f>
        <v xml:space="preserve"> </v>
      </c>
      <c r="BE451" s="15" t="str">
        <f>IF(AND(B451="3x800", OR(AND(E451='club records'!$N$16, F451&lt;='club records'!$O$16), AND(E451='club records'!$N$17, F451&lt;='club records'!$O$17), AND(E451='club records'!$N$18, F451&lt;='club records'!$O$18))), "CR", " ")</f>
        <v xml:space="preserve"> </v>
      </c>
      <c r="BF451" s="15" t="str">
        <f>IF(AND(B451="pentathlon", OR(AND(E451='club records'!$N$21, F451&gt;='club records'!$O$21), AND(E451='club records'!$N$22, F451&gt;='club records'!$O$22),AND(E451='club records'!$N$23, F451&gt;='club records'!$O$23),AND(E451='club records'!$N$24, F451&gt;='club records'!$O$24))), "CR", " ")</f>
        <v xml:space="preserve"> </v>
      </c>
      <c r="BG451" s="15" t="str">
        <f>IF(AND(B451="heptathlon", OR(AND(E451='club records'!$N$26, F451&gt;='club records'!$O$26), AND(E451='club records'!$N$27, F451&gt;='club records'!$O$27))), "CR", " ")</f>
        <v xml:space="preserve"> </v>
      </c>
      <c r="BH451" s="15" t="str">
        <f>IF(AND(B451="decathlon", OR(AND(E451='club records'!$N$29, F451&gt;='club records'!$O$29), AND(E451='club records'!$N$30, F451&gt;='club records'!$O$30),AND(E451='club records'!$N$31, F451&gt;='club records'!$O$31))), "CR", " ")</f>
        <v xml:space="preserve"> </v>
      </c>
    </row>
    <row r="452" spans="1:60" ht="14.5" x14ac:dyDescent="0.35">
      <c r="A452" s="1" t="s">
        <v>519</v>
      </c>
      <c r="B452" s="2">
        <v>5000</v>
      </c>
      <c r="C452" s="1" t="s">
        <v>138</v>
      </c>
      <c r="D452" s="1" t="s">
        <v>2</v>
      </c>
      <c r="E452" s="19" t="s">
        <v>10</v>
      </c>
      <c r="F452" s="20" t="s">
        <v>539</v>
      </c>
      <c r="G452" s="26">
        <v>43684</v>
      </c>
      <c r="H452" s="1" t="s">
        <v>312</v>
      </c>
      <c r="J452" s="15" t="str">
        <f t="shared" si="40"/>
        <v/>
      </c>
      <c r="K452" s="15" t="str">
        <f>IF(AND(B452=100, OR(AND(E452='club records'!$B$6, F452&lt;='club records'!$C$6), AND(E452='club records'!$B$7, F452&lt;='club records'!$C$7), AND(E452='club records'!$B$8, F452&lt;='club records'!$C$8), AND(E452='club records'!$B$9, F452&lt;='club records'!$C$9), AND(E452='club records'!$B$10, F452&lt;='club records'!$C$10))), "CR", " ")</f>
        <v xml:space="preserve"> </v>
      </c>
      <c r="L452" s="15" t="str">
        <f>IF(AND(B452=200, OR(AND(E452='club records'!$B$11, F452&lt;='club records'!$C$11), AND(E452='club records'!$B$12, F452&lt;='club records'!$C$12), AND(E452='club records'!$B$13, F452&lt;='club records'!$C$13), AND(E452='club records'!$B$14, F452&lt;='club records'!$C$14), AND(E452='club records'!$B$15, F452&lt;='club records'!$C$15))), "CR", " ")</f>
        <v xml:space="preserve"> </v>
      </c>
      <c r="M452" s="15" t="str">
        <f>IF(AND(B452=300, OR(AND(E452='club records'!$B$16, F452&lt;='club records'!$C$16), AND(E452='club records'!$B$17, F452&lt;='club records'!$C$17))), "CR", " ")</f>
        <v xml:space="preserve"> </v>
      </c>
      <c r="N452" s="15" t="str">
        <f>IF(AND(B452=400, OR(AND(E452='club records'!$B$18, F452&lt;='club records'!$C$18), AND(E452='club records'!$B$19, F452&lt;='club records'!$C$19), AND(E452='club records'!$B$20, F452&lt;='club records'!$C$20), AND(E452='club records'!$B$21, F452&lt;='club records'!$C$21))), "CR", " ")</f>
        <v xml:space="preserve"> </v>
      </c>
      <c r="O452" s="15" t="str">
        <f>IF(AND(B452=800, OR(AND(E452='club records'!$B$22, F452&lt;='club records'!$C$22), AND(E452='club records'!$B$23, F452&lt;='club records'!$C$23), AND(E452='club records'!$B$24, F452&lt;='club records'!$C$24), AND(E452='club records'!$B$25, F452&lt;='club records'!$C$25), AND(E452='club records'!$B$26, F452&lt;='club records'!$C$26))), "CR", " ")</f>
        <v xml:space="preserve"> </v>
      </c>
      <c r="P452" s="15" t="str">
        <f>IF(AND(B452=1000, OR(AND(E452='club records'!$B$27, F452&lt;='club records'!$C$27), AND(E452='club records'!$B$28, F452&lt;='club records'!$C$28))), "CR", " ")</f>
        <v xml:space="preserve"> </v>
      </c>
      <c r="Q452" s="15" t="str">
        <f>IF(AND(B452=1500, OR(AND(E452='club records'!$B$29, F452&lt;='club records'!$C$29), AND(E452='club records'!$B$30, F452&lt;='club records'!$C$30), AND(E452='club records'!$B$31, F452&lt;='club records'!$C$31), AND(E452='club records'!$B$32, F452&lt;='club records'!$C$32), AND(E452='club records'!$B$33, F452&lt;='club records'!$C$33))), "CR", " ")</f>
        <v xml:space="preserve"> </v>
      </c>
      <c r="R452" s="15" t="str">
        <f>IF(AND(B452="1600 (Mile)",OR(AND(E452='club records'!$B$34,F452&lt;='club records'!$C$34),AND(E452='club records'!$B$35,F452&lt;='club records'!$C$35),AND(E452='club records'!$B$36,F452&lt;='club records'!$C$36),AND(E452='club records'!$B$37,F452&lt;='club records'!$C$37))),"CR"," ")</f>
        <v xml:space="preserve"> </v>
      </c>
      <c r="S452" s="15" t="str">
        <f>IF(AND(B452=3000, OR(AND(E452='club records'!$B$38, F452&lt;='club records'!$C$38), AND(E452='club records'!$B$39, F452&lt;='club records'!$C$39), AND(E452='club records'!$B$40, F452&lt;='club records'!$C$40), AND(E452='club records'!$B$41, F452&lt;='club records'!$C$41))), "CR", " ")</f>
        <v xml:space="preserve"> </v>
      </c>
      <c r="T452" s="15" t="str">
        <f>IF(AND(B452=5000, OR(AND(E452='club records'!$B$42, F452&lt;='club records'!$C$42), AND(E452='club records'!$B$43, F452&lt;='club records'!$C$43))), "CR", " ")</f>
        <v xml:space="preserve"> </v>
      </c>
      <c r="U452" s="14" t="str">
        <f>IF(AND(B452=10000, OR(AND(E452='club records'!$B$44, F452&lt;='club records'!$C$44), AND(E452='club records'!$B$45, F452&lt;='club records'!$C$45))), "CR", " ")</f>
        <v xml:space="preserve"> </v>
      </c>
      <c r="V452" s="14" t="str">
        <f>IF(AND(B452="high jump", OR(AND(E452='club records'!$F$1, F452&gt;='club records'!$G$1), AND(E452='club records'!$F$2, F452&gt;='club records'!$G$2), AND(E452='club records'!$F$3, F452&gt;='club records'!$G$3), AND(E452='club records'!$F$4, F452&gt;='club records'!$G$4), AND(E452='club records'!$F$5, F452&gt;='club records'!$G$5))), "CR", " ")</f>
        <v xml:space="preserve"> </v>
      </c>
      <c r="W452" s="14" t="str">
        <f>IF(AND(B452="long jump", OR(AND(E452='club records'!$F$6, F452&gt;='club records'!$G$6), AND(E452='club records'!$F$7, F452&gt;='club records'!$G$7), AND(E452='club records'!$F$8, F452&gt;='club records'!$G$8), AND(E452='club records'!$F$9, F452&gt;='club records'!$G$9), AND(E452='club records'!$F$10, F452&gt;='club records'!$G$10))), "CR", " ")</f>
        <v xml:space="preserve"> </v>
      </c>
      <c r="X452" s="14" t="str">
        <f>IF(AND(B452="triple jump", OR(AND(E452='club records'!$F$11, F452&gt;='club records'!$G$11), AND(E452='club records'!$F$12, F452&gt;='club records'!$G$12), AND(E452='club records'!$F$13, F452&gt;='club records'!$G$13), AND(E452='club records'!$F$14, F452&gt;='club records'!$G$14), AND(E452='club records'!$F$15, F452&gt;='club records'!$G$15))), "CR", " ")</f>
        <v xml:space="preserve"> </v>
      </c>
      <c r="Y452" s="14" t="str">
        <f>IF(AND(B452="pole vault", OR(AND(E452='club records'!$F$16, F452&gt;='club records'!$G$16), AND(E452='club records'!$F$17, F452&gt;='club records'!$G$17), AND(E452='club records'!$F$18, F452&gt;='club records'!$G$18), AND(E452='club records'!$F$19, F452&gt;='club records'!$G$19), AND(E452='club records'!$F$20, F452&gt;='club records'!$G$20))), "CR", " ")</f>
        <v xml:space="preserve"> </v>
      </c>
      <c r="Z452" s="14" t="str">
        <f>IF(AND(B452="discus 1", E452='club records'!$F$21, F452&gt;='club records'!$G$21), "CR", " ")</f>
        <v xml:space="preserve"> </v>
      </c>
      <c r="AA452" s="14" t="str">
        <f>IF(AND(B452="discus 1.25", E452='club records'!$F$22, F452&gt;='club records'!$G$22), "CR", " ")</f>
        <v xml:space="preserve"> </v>
      </c>
      <c r="AB452" s="14" t="str">
        <f>IF(AND(B452="discus 1.5", E452='club records'!$F$23, F452&gt;='club records'!$G$23), "CR", " ")</f>
        <v xml:space="preserve"> </v>
      </c>
      <c r="AC452" s="14" t="str">
        <f>IF(AND(B452="discus 1.75", E452='club records'!$F$24, F452&gt;='club records'!$G$24), "CR", " ")</f>
        <v xml:space="preserve"> </v>
      </c>
      <c r="AD452" s="14" t="str">
        <f>IF(AND(B452="discus 2", E452='club records'!$F$25, F452&gt;='club records'!$G$25), "CR", " ")</f>
        <v xml:space="preserve"> </v>
      </c>
      <c r="AE452" s="14" t="str">
        <f>IF(AND(B452="hammer 4", E452='club records'!$F$27, F452&gt;='club records'!$G$27), "CR", " ")</f>
        <v xml:space="preserve"> </v>
      </c>
      <c r="AF452" s="14" t="str">
        <f>IF(AND(B452="hammer 5", E452='club records'!$F$28, F452&gt;='club records'!$G$28), "CR", " ")</f>
        <v xml:space="preserve"> </v>
      </c>
      <c r="AG452" s="14" t="str">
        <f>IF(AND(B452="hammer 6", E452='club records'!$F$29, F452&gt;='club records'!$G$29), "CR", " ")</f>
        <v xml:space="preserve"> </v>
      </c>
      <c r="AH452" s="14" t="str">
        <f>IF(AND(B452="hammer 7.26", E452='club records'!$F$30, F452&gt;='club records'!$G$30), "CR", " ")</f>
        <v xml:space="preserve"> </v>
      </c>
      <c r="AI452" s="14" t="str">
        <f>IF(AND(B452="javelin 400", E452='club records'!$F$31, F452&gt;='club records'!$G$31), "CR", " ")</f>
        <v xml:space="preserve"> </v>
      </c>
      <c r="AJ452" s="14" t="str">
        <f>IF(AND(B452="javelin 600", E452='club records'!$F$32, F452&gt;='club records'!$G$32), "CR", " ")</f>
        <v xml:space="preserve"> </v>
      </c>
      <c r="AK452" s="14" t="str">
        <f>IF(AND(B452="javelin 700", E452='club records'!$F$33, F452&gt;='club records'!$G$33), "CR", " ")</f>
        <v xml:space="preserve"> </v>
      </c>
      <c r="AL452" s="14" t="str">
        <f>IF(AND(B452="javelin 800", OR(AND(E452='club records'!$F$34, F452&gt;='club records'!$G$34), AND(E452='club records'!$F$35, F452&gt;='club records'!$G$35))), "CR", " ")</f>
        <v xml:space="preserve"> </v>
      </c>
      <c r="AM452" s="14" t="str">
        <f>IF(AND(B452="shot 3", E452='club records'!$F$36, F452&gt;='club records'!$G$36), "CR", " ")</f>
        <v xml:space="preserve"> </v>
      </c>
      <c r="AN452" s="14" t="str">
        <f>IF(AND(B452="shot 4", E452='club records'!$F$37, F452&gt;='club records'!$G$37), "CR", " ")</f>
        <v xml:space="preserve"> </v>
      </c>
      <c r="AO452" s="14" t="str">
        <f>IF(AND(B452="shot 5", E452='club records'!$F$38, F452&gt;='club records'!$G$38), "CR", " ")</f>
        <v xml:space="preserve"> </v>
      </c>
      <c r="AP452" s="14" t="str">
        <f>IF(AND(B452="shot 6", E452='club records'!$F$39, F452&gt;='club records'!$G$39), "CR", " ")</f>
        <v xml:space="preserve"> </v>
      </c>
      <c r="AQ452" s="14" t="str">
        <f>IF(AND(B452="shot 7.26", E452='club records'!$F$40, F452&gt;='club records'!$G$40), "CR", " ")</f>
        <v xml:space="preserve"> </v>
      </c>
      <c r="AR452" s="14" t="str">
        <f>IF(AND(B452="60H",OR(AND(E452='club records'!$J$1,F452&lt;='club records'!$K$1),AND(E452='club records'!$J$2,F452&lt;='club records'!$K$2),AND(E452='club records'!$J$3,F452&lt;='club records'!$K$3),AND(E452='club records'!$J$4,F452&lt;='club records'!$K$4),AND(E452='club records'!$J$5,F452&lt;='club records'!$K$5))),"CR"," ")</f>
        <v xml:space="preserve"> </v>
      </c>
      <c r="AS452" s="14" t="str">
        <f>IF(AND(B452="75H", AND(E452='club records'!$J$6, F452&lt;='club records'!$K$6)), "CR", " ")</f>
        <v xml:space="preserve"> </v>
      </c>
      <c r="AT452" s="14" t="str">
        <f>IF(AND(B452="80H", AND(E452='club records'!$J$7, F452&lt;='club records'!$K$7)), "CR", " ")</f>
        <v xml:space="preserve"> </v>
      </c>
      <c r="AU452" s="14" t="str">
        <f>IF(AND(B452="100H", AND(E452='club records'!$J$8, F452&lt;='club records'!$K$8)), "CR", " ")</f>
        <v xml:space="preserve"> </v>
      </c>
      <c r="AV452" s="14" t="str">
        <f>IF(AND(B452="110H", OR(AND(E452='club records'!$J$9, F452&lt;='club records'!$K$9), AND(E452='club records'!$J$10, F452&lt;='club records'!$K$10))), "CR", " ")</f>
        <v xml:space="preserve"> </v>
      </c>
      <c r="AW452" s="14" t="str">
        <f>IF(AND(B452="400H", OR(AND(E452='club records'!$J$11, F452&lt;='club records'!$K$11), AND(E452='club records'!$J$12, F452&lt;='club records'!$K$12), AND(E452='club records'!$J$13, F452&lt;='club records'!$K$13), AND(E452='club records'!$J$14, F452&lt;='club records'!$K$14))), "CR", " ")</f>
        <v xml:space="preserve"> </v>
      </c>
      <c r="AX452" s="14" t="str">
        <f>IF(AND(B452="1500SC", AND(E452='club records'!$J$15, F452&lt;='club records'!$K$15)), "CR", " ")</f>
        <v xml:space="preserve"> </v>
      </c>
      <c r="AY452" s="14" t="str">
        <f>IF(AND(B452="2000SC", OR(AND(E452='club records'!$J$17, F452&lt;='club records'!$K$17), AND(E452='club records'!$J$18, F452&lt;='club records'!$K$18))), "CR", " ")</f>
        <v xml:space="preserve"> </v>
      </c>
      <c r="AZ452" s="14" t="str">
        <f>IF(AND(B452="3000SC", OR(AND(E452='club records'!$J$20, F452&lt;='club records'!$K$20), AND(E452='club records'!$J$21, F452&lt;='club records'!$K$21))), "CR", " ")</f>
        <v xml:space="preserve"> </v>
      </c>
      <c r="BA452" s="15" t="str">
        <f>IF(AND(B452="4x100", OR(AND(E452='club records'!$N$1, F452&lt;='club records'!$O$1), AND(E452='club records'!$N$2, F452&lt;='club records'!$O$2), AND(E452='club records'!$N$3, F452&lt;='club records'!$O$3), AND(E452='club records'!$N$4, F452&lt;='club records'!$O$4), AND(E452='club records'!$N$5, F452&lt;='club records'!$O$5))), "CR", " ")</f>
        <v xml:space="preserve"> </v>
      </c>
      <c r="BB452" s="15" t="str">
        <f>IF(AND(B452="4x200", OR(AND(E452='club records'!$N$6, F452&lt;='club records'!$O$6), AND(E452='club records'!$N$7, F452&lt;='club records'!$O$7), AND(E452='club records'!$N$8, F452&lt;='club records'!$O$8), AND(E452='club records'!$N$9, F452&lt;='club records'!$O$9), AND(E452='club records'!$N$10, F452&lt;='club records'!$O$10))), "CR", " ")</f>
        <v xml:space="preserve"> </v>
      </c>
      <c r="BC452" s="15" t="str">
        <f>IF(AND(B452="4x300", AND(E452='club records'!$N$11, F452&lt;='club records'!$O$11)), "CR", " ")</f>
        <v xml:space="preserve"> </v>
      </c>
      <c r="BD452" s="15" t="str">
        <f>IF(AND(B452="4x400", OR(AND(E452='club records'!$N$12, F452&lt;='club records'!$O$12), AND(E452='club records'!$N$13, F452&lt;='club records'!$O$13), AND(E452='club records'!$N$14, F452&lt;='club records'!$O$14), AND(E452='club records'!$N$15, F452&lt;='club records'!$O$15))), "CR", " ")</f>
        <v xml:space="preserve"> </v>
      </c>
      <c r="BE452" s="15" t="str">
        <f>IF(AND(B452="3x800", OR(AND(E452='club records'!$N$16, F452&lt;='club records'!$O$16), AND(E452='club records'!$N$17, F452&lt;='club records'!$O$17), AND(E452='club records'!$N$18, F452&lt;='club records'!$O$18))), "CR", " ")</f>
        <v xml:space="preserve"> </v>
      </c>
      <c r="BF452" s="15" t="str">
        <f>IF(AND(B452="pentathlon", OR(AND(E452='club records'!$N$21, F452&gt;='club records'!$O$21), AND(E452='club records'!$N$22, F452&gt;='club records'!$O$22),AND(E452='club records'!$N$23, F452&gt;='club records'!$O$23),AND(E452='club records'!$N$24, F452&gt;='club records'!$O$24))), "CR", " ")</f>
        <v xml:space="preserve"> </v>
      </c>
      <c r="BG452" s="15" t="str">
        <f>IF(AND(B452="heptathlon", OR(AND(E452='club records'!$N$26, F452&gt;='club records'!$O$26), AND(E452='club records'!$N$27, F452&gt;='club records'!$O$27))), "CR", " ")</f>
        <v xml:space="preserve"> </v>
      </c>
      <c r="BH452" s="15" t="str">
        <f>IF(AND(B452="decathlon", OR(AND(E452='club records'!$N$29, F452&gt;='club records'!$O$29), AND(E452='club records'!$N$30, F452&gt;='club records'!$O$30),AND(E452='club records'!$N$31, F452&gt;='club records'!$O$31))), "CR", " ")</f>
        <v xml:space="preserve"> </v>
      </c>
    </row>
    <row r="453" spans="1:60" ht="14.5" x14ac:dyDescent="0.35">
      <c r="A453" s="1" t="s">
        <v>519</v>
      </c>
      <c r="B453" s="2">
        <v>5000</v>
      </c>
      <c r="C453" s="1" t="s">
        <v>35</v>
      </c>
      <c r="D453" s="1" t="s">
        <v>2</v>
      </c>
      <c r="E453" s="19" t="s">
        <v>10</v>
      </c>
      <c r="F453" s="20" t="s">
        <v>594</v>
      </c>
      <c r="G453" s="27">
        <v>43673</v>
      </c>
      <c r="H453" s="1" t="s">
        <v>595</v>
      </c>
      <c r="I453" s="1" t="s">
        <v>596</v>
      </c>
      <c r="J453" s="15" t="s">
        <v>410</v>
      </c>
      <c r="O453" s="1"/>
      <c r="P453" s="1"/>
      <c r="Q453" s="1"/>
      <c r="R453" s="1"/>
      <c r="S453" s="1"/>
      <c r="T453" s="1"/>
    </row>
    <row r="454" spans="1:60" ht="14.5" x14ac:dyDescent="0.35">
      <c r="A454" s="1" t="s">
        <v>519</v>
      </c>
      <c r="B454" s="2">
        <v>5000</v>
      </c>
      <c r="C454" s="1" t="s">
        <v>431</v>
      </c>
      <c r="D454" s="1" t="s">
        <v>432</v>
      </c>
      <c r="E454" s="19" t="s">
        <v>483</v>
      </c>
      <c r="F454" s="20" t="s">
        <v>555</v>
      </c>
      <c r="G454" s="26">
        <v>43708</v>
      </c>
      <c r="H454" s="1" t="s">
        <v>313</v>
      </c>
      <c r="I454" s="1" t="s">
        <v>551</v>
      </c>
      <c r="J454" s="15" t="str">
        <f t="shared" ref="J454:J475" si="41">IF(OR(K454="CR", L454="CR", M454="CR", N454="CR", O454="CR", P454="CR", Q454="CR", R454="CR", S454="CR", T454="CR",U454="CR", V454="CR", W454="CR", X454="CR", Y454="CR", Z454="CR", AA454="CR", AB454="CR", AC454="CR", AD454="CR", AE454="CR", AF454="CR", AG454="CR", AH454="CR", AI454="CR", AJ454="CR", AK454="CR", AL454="CR", AM454="CR", AN454="CR", AO454="CR", AP454="CR", AQ454="CR", AR454="CR", AS454="CR", AT454="CR", AU454="CR", AV454="CR", AW454="CR", AX454="CR", AY454="CR", AZ454="CR", BA454="CR", BB454="CR", BC454="CR", BD454="CR", BE454="CR", BF454="CR", BG454="CR", BH454="CR"), "***CLUB RECORD***", "")</f>
        <v/>
      </c>
      <c r="K454" s="15"/>
      <c r="L454" s="15"/>
      <c r="M454" s="15"/>
      <c r="N454" s="15"/>
      <c r="O454" s="15"/>
      <c r="P454" s="15"/>
      <c r="Q454" s="15"/>
      <c r="R454" s="15" t="str">
        <f>IF(AND(B454="1600 (Mile)",OR(AND(E454='club records'!$B$34,F454&lt;='club records'!$C$34),AND(E454='club records'!$B$35,F454&lt;='club records'!$C$35),AND(E454='club records'!$B$36,F454&lt;='club records'!$C$36),AND(E454='club records'!$B$37,F454&lt;='club records'!$C$37))),"CR"," ")</f>
        <v xml:space="preserve"> </v>
      </c>
      <c r="S454" s="15"/>
      <c r="T454" s="1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5"/>
      <c r="BB454" s="15"/>
      <c r="BC454" s="15"/>
      <c r="BD454" s="15"/>
      <c r="BE454" s="15"/>
      <c r="BF454" s="15"/>
      <c r="BG454" s="15"/>
      <c r="BH454" s="15"/>
    </row>
    <row r="455" spans="1:60" ht="14.5" x14ac:dyDescent="0.35">
      <c r="A455" s="1" t="s">
        <v>519</v>
      </c>
      <c r="B455" s="2">
        <v>5000</v>
      </c>
      <c r="C455" s="1" t="s">
        <v>160</v>
      </c>
      <c r="D455" s="1" t="s">
        <v>328</v>
      </c>
      <c r="E455" s="19" t="s">
        <v>10</v>
      </c>
      <c r="F455" s="20" t="s">
        <v>329</v>
      </c>
      <c r="G455" s="27">
        <v>43589</v>
      </c>
      <c r="H455" s="1" t="s">
        <v>313</v>
      </c>
      <c r="I455" s="1" t="s">
        <v>321</v>
      </c>
      <c r="J455" s="15" t="str">
        <f t="shared" si="41"/>
        <v/>
      </c>
      <c r="K455" s="15" t="str">
        <f>IF(AND(B455=100, OR(AND(E455='club records'!$B$6, F455&lt;='club records'!$C$6), AND(E455='club records'!$B$7, F455&lt;='club records'!$C$7), AND(E455='club records'!$B$8, F455&lt;='club records'!$C$8), AND(E455='club records'!$B$9, F455&lt;='club records'!$C$9), AND(E455='club records'!$B$10, F455&lt;='club records'!$C$10))), "CR", " ")</f>
        <v xml:space="preserve"> </v>
      </c>
      <c r="L455" s="15" t="str">
        <f>IF(AND(B455=200, OR(AND(E455='club records'!$B$11, F455&lt;='club records'!$C$11), AND(E455='club records'!$B$12, F455&lt;='club records'!$C$12), AND(E455='club records'!$B$13, F455&lt;='club records'!$C$13), AND(E455='club records'!$B$14, F455&lt;='club records'!$C$14), AND(E455='club records'!$B$15, F455&lt;='club records'!$C$15))), "CR", " ")</f>
        <v xml:space="preserve"> </v>
      </c>
      <c r="M455" s="15" t="str">
        <f>IF(AND(B455=300, OR(AND(E455='club records'!$B$16, F455&lt;='club records'!$C$16), AND(E455='club records'!$B$17, F455&lt;='club records'!$C$17))), "CR", " ")</f>
        <v xml:space="preserve"> </v>
      </c>
      <c r="N455" s="15" t="str">
        <f>IF(AND(B455=400, OR(AND(E455='club records'!$B$18, F455&lt;='club records'!$C$18), AND(E455='club records'!$B$19, F455&lt;='club records'!$C$19), AND(E455='club records'!$B$20, F455&lt;='club records'!$C$20), AND(E455='club records'!$B$21, F455&lt;='club records'!$C$21))), "CR", " ")</f>
        <v xml:space="preserve"> </v>
      </c>
      <c r="O455" s="15" t="str">
        <f>IF(AND(B455=800, OR(AND(E455='club records'!$B$22, F455&lt;='club records'!$C$22), AND(E455='club records'!$B$23, F455&lt;='club records'!$C$23), AND(E455='club records'!$B$24, F455&lt;='club records'!$C$24), AND(E455='club records'!$B$25, F455&lt;='club records'!$C$25), AND(E455='club records'!$B$26, F455&lt;='club records'!$C$26))), "CR", " ")</f>
        <v xml:space="preserve"> </v>
      </c>
      <c r="P455" s="15" t="str">
        <f>IF(AND(B455=1000, OR(AND(E455='club records'!$B$27, F455&lt;='club records'!$C$27), AND(E455='club records'!$B$28, F455&lt;='club records'!$C$28))), "CR", " ")</f>
        <v xml:space="preserve"> </v>
      </c>
      <c r="Q455" s="15" t="str">
        <f>IF(AND(B455=1500, OR(AND(E455='club records'!$B$29, F455&lt;='club records'!$C$29), AND(E455='club records'!$B$30, F455&lt;='club records'!$C$30), AND(E455='club records'!$B$31, F455&lt;='club records'!$C$31), AND(E455='club records'!$B$32, F455&lt;='club records'!$C$32), AND(E455='club records'!$B$33, F455&lt;='club records'!$C$33))), "CR", " ")</f>
        <v xml:space="preserve"> </v>
      </c>
      <c r="R455" s="15" t="str">
        <f>IF(AND(B455="1600 (Mile)",OR(AND(E455='club records'!$B$34,F455&lt;='club records'!$C$34),AND(E455='club records'!$B$35,F455&lt;='club records'!$C$35),AND(E455='club records'!$B$36,F455&lt;='club records'!$C$36),AND(E455='club records'!$B$37,F455&lt;='club records'!$C$37))),"CR"," ")</f>
        <v xml:space="preserve"> </v>
      </c>
      <c r="S455" s="15" t="str">
        <f>IF(AND(B455=3000, OR(AND(E455='club records'!$B$38, F455&lt;='club records'!$C$38), AND(E455='club records'!$B$39, F455&lt;='club records'!$C$39), AND(E455='club records'!$B$40, F455&lt;='club records'!$C$40), AND(E455='club records'!$B$41, F455&lt;='club records'!$C$41))), "CR", " ")</f>
        <v xml:space="preserve"> </v>
      </c>
      <c r="T455" s="15" t="str">
        <f>IF(AND(B455=5000, OR(AND(E455='club records'!$B$42, F455&lt;='club records'!$C$42), AND(E455='club records'!$B$43, F455&lt;='club records'!$C$43))), "CR", " ")</f>
        <v xml:space="preserve"> </v>
      </c>
      <c r="U455" s="14" t="str">
        <f>IF(AND(B455=10000, OR(AND(E455='club records'!$B$44, F455&lt;='club records'!$C$44), AND(E455='club records'!$B$45, F455&lt;='club records'!$C$45))), "CR", " ")</f>
        <v xml:space="preserve"> </v>
      </c>
      <c r="V455" s="14" t="str">
        <f>IF(AND(B455="high jump", OR(AND(E455='club records'!$F$1, F455&gt;='club records'!$G$1), AND(E455='club records'!$F$2, F455&gt;='club records'!$G$2), AND(E455='club records'!$F$3, F455&gt;='club records'!$G$3), AND(E455='club records'!$F$4, F455&gt;='club records'!$G$4), AND(E455='club records'!$F$5, F455&gt;='club records'!$G$5))), "CR", " ")</f>
        <v xml:space="preserve"> </v>
      </c>
      <c r="W455" s="14" t="str">
        <f>IF(AND(B455="long jump", OR(AND(E455='club records'!$F$6, F455&gt;='club records'!$G$6), AND(E455='club records'!$F$7, F455&gt;='club records'!$G$7), AND(E455='club records'!$F$8, F455&gt;='club records'!$G$8), AND(E455='club records'!$F$9, F455&gt;='club records'!$G$9), AND(E455='club records'!$F$10, F455&gt;='club records'!$G$10))), "CR", " ")</f>
        <v xml:space="preserve"> </v>
      </c>
      <c r="X455" s="14" t="str">
        <f>IF(AND(B455="triple jump", OR(AND(E455='club records'!$F$11, F455&gt;='club records'!$G$11), AND(E455='club records'!$F$12, F455&gt;='club records'!$G$12), AND(E455='club records'!$F$13, F455&gt;='club records'!$G$13), AND(E455='club records'!$F$14, F455&gt;='club records'!$G$14), AND(E455='club records'!$F$15, F455&gt;='club records'!$G$15))), "CR", " ")</f>
        <v xml:space="preserve"> </v>
      </c>
      <c r="Y455" s="14" t="str">
        <f>IF(AND(B455="pole vault", OR(AND(E455='club records'!$F$16, F455&gt;='club records'!$G$16), AND(E455='club records'!$F$17, F455&gt;='club records'!$G$17), AND(E455='club records'!$F$18, F455&gt;='club records'!$G$18), AND(E455='club records'!$F$19, F455&gt;='club records'!$G$19), AND(E455='club records'!$F$20, F455&gt;='club records'!$G$20))), "CR", " ")</f>
        <v xml:space="preserve"> </v>
      </c>
      <c r="Z455" s="14" t="str">
        <f>IF(AND(B455="discus 1", E455='club records'!$F$21, F455&gt;='club records'!$G$21), "CR", " ")</f>
        <v xml:space="preserve"> </v>
      </c>
      <c r="AA455" s="14" t="str">
        <f>IF(AND(B455="discus 1.25", E455='club records'!$F$22, F455&gt;='club records'!$G$22), "CR", " ")</f>
        <v xml:space="preserve"> </v>
      </c>
      <c r="AB455" s="14" t="str">
        <f>IF(AND(B455="discus 1.5", E455='club records'!$F$23, F455&gt;='club records'!$G$23), "CR", " ")</f>
        <v xml:space="preserve"> </v>
      </c>
      <c r="AC455" s="14" t="str">
        <f>IF(AND(B455="discus 1.75", E455='club records'!$F$24, F455&gt;='club records'!$G$24), "CR", " ")</f>
        <v xml:space="preserve"> </v>
      </c>
      <c r="AD455" s="14" t="str">
        <f>IF(AND(B455="discus 2", E455='club records'!$F$25, F455&gt;='club records'!$G$25), "CR", " ")</f>
        <v xml:space="preserve"> </v>
      </c>
      <c r="AE455" s="14" t="str">
        <f>IF(AND(B455="hammer 4", E455='club records'!$F$27, F455&gt;='club records'!$G$27), "CR", " ")</f>
        <v xml:space="preserve"> </v>
      </c>
      <c r="AF455" s="14" t="str">
        <f>IF(AND(B455="hammer 5", E455='club records'!$F$28, F455&gt;='club records'!$G$28), "CR", " ")</f>
        <v xml:space="preserve"> </v>
      </c>
      <c r="AG455" s="14" t="str">
        <f>IF(AND(B455="hammer 6", E455='club records'!$F$29, F455&gt;='club records'!$G$29), "CR", " ")</f>
        <v xml:space="preserve"> </v>
      </c>
      <c r="AH455" s="14" t="str">
        <f>IF(AND(B455="hammer 7.26", E455='club records'!$F$30, F455&gt;='club records'!$G$30), "CR", " ")</f>
        <v xml:space="preserve"> </v>
      </c>
      <c r="AI455" s="14" t="str">
        <f>IF(AND(B455="javelin 400", E455='club records'!$F$31, F455&gt;='club records'!$G$31), "CR", " ")</f>
        <v xml:space="preserve"> </v>
      </c>
      <c r="AJ455" s="14" t="str">
        <f>IF(AND(B455="javelin 600", E455='club records'!$F$32, F455&gt;='club records'!$G$32), "CR", " ")</f>
        <v xml:space="preserve"> </v>
      </c>
      <c r="AK455" s="14" t="str">
        <f>IF(AND(B455="javelin 700", E455='club records'!$F$33, F455&gt;='club records'!$G$33), "CR", " ")</f>
        <v xml:space="preserve"> </v>
      </c>
      <c r="AL455" s="14" t="str">
        <f>IF(AND(B455="javelin 800", OR(AND(E455='club records'!$F$34, F455&gt;='club records'!$G$34), AND(E455='club records'!$F$35, F455&gt;='club records'!$G$35))), "CR", " ")</f>
        <v xml:space="preserve"> </v>
      </c>
      <c r="AM455" s="14" t="str">
        <f>IF(AND(B455="shot 3", E455='club records'!$F$36, F455&gt;='club records'!$G$36), "CR", " ")</f>
        <v xml:space="preserve"> </v>
      </c>
      <c r="AN455" s="14" t="str">
        <f>IF(AND(B455="shot 4", E455='club records'!$F$37, F455&gt;='club records'!$G$37), "CR", " ")</f>
        <v xml:space="preserve"> </v>
      </c>
      <c r="AO455" s="14" t="str">
        <f>IF(AND(B455="shot 5", E455='club records'!$F$38, F455&gt;='club records'!$G$38), "CR", " ")</f>
        <v xml:space="preserve"> </v>
      </c>
      <c r="AP455" s="14" t="str">
        <f>IF(AND(B455="shot 6", E455='club records'!$F$39, F455&gt;='club records'!$G$39), "CR", " ")</f>
        <v xml:space="preserve"> </v>
      </c>
      <c r="AQ455" s="14" t="str">
        <f>IF(AND(B455="shot 7.26", E455='club records'!$F$40, F455&gt;='club records'!$G$40), "CR", " ")</f>
        <v xml:space="preserve"> </v>
      </c>
      <c r="AR455" s="14" t="str">
        <f>IF(AND(B455="60H",OR(AND(E455='club records'!$J$1,F455&lt;='club records'!$K$1),AND(E455='club records'!$J$2,F455&lt;='club records'!$K$2),AND(E455='club records'!$J$3,F455&lt;='club records'!$K$3),AND(E455='club records'!$J$4,F455&lt;='club records'!$K$4),AND(E455='club records'!$J$5,F455&lt;='club records'!$K$5))),"CR"," ")</f>
        <v xml:space="preserve"> </v>
      </c>
      <c r="AS455" s="14" t="str">
        <f>IF(AND(B455="75H", AND(E455='club records'!$J$6, F455&lt;='club records'!$K$6)), "CR", " ")</f>
        <v xml:space="preserve"> </v>
      </c>
      <c r="AT455" s="14" t="str">
        <f>IF(AND(B455="80H", AND(E455='club records'!$J$7, F455&lt;='club records'!$K$7)), "CR", " ")</f>
        <v xml:space="preserve"> </v>
      </c>
      <c r="AU455" s="14" t="str">
        <f>IF(AND(B455="100H", AND(E455='club records'!$J$8, F455&lt;='club records'!$K$8)), "CR", " ")</f>
        <v xml:space="preserve"> </v>
      </c>
      <c r="AV455" s="14" t="str">
        <f>IF(AND(B455="110H", OR(AND(E455='club records'!$J$9, F455&lt;='club records'!$K$9), AND(E455='club records'!$J$10, F455&lt;='club records'!$K$10))), "CR", " ")</f>
        <v xml:space="preserve"> </v>
      </c>
      <c r="AW455" s="14" t="str">
        <f>IF(AND(B455="400H", OR(AND(E455='club records'!$J$11, F455&lt;='club records'!$K$11), AND(E455='club records'!$J$12, F455&lt;='club records'!$K$12), AND(E455='club records'!$J$13, F455&lt;='club records'!$K$13), AND(E455='club records'!$J$14, F455&lt;='club records'!$K$14))), "CR", " ")</f>
        <v xml:space="preserve"> </v>
      </c>
      <c r="AX455" s="14" t="str">
        <f>IF(AND(B455="1500SC", AND(E455='club records'!$J$15, F455&lt;='club records'!$K$15)), "CR", " ")</f>
        <v xml:space="preserve"> </v>
      </c>
      <c r="AY455" s="14" t="str">
        <f>IF(AND(B455="2000SC", OR(AND(E455='club records'!$J$17, F455&lt;='club records'!$K$17), AND(E455='club records'!$J$18, F455&lt;='club records'!$K$18))), "CR", " ")</f>
        <v xml:space="preserve"> </v>
      </c>
      <c r="AZ455" s="14" t="str">
        <f>IF(AND(B455="3000SC", OR(AND(E455='club records'!$J$20, F455&lt;='club records'!$K$20), AND(E455='club records'!$J$21, F455&lt;='club records'!$K$21))), "CR", " ")</f>
        <v xml:space="preserve"> </v>
      </c>
      <c r="BA455" s="15" t="str">
        <f>IF(AND(B455="4x100", OR(AND(E455='club records'!$N$1, F455&lt;='club records'!$O$1), AND(E455='club records'!$N$2, F455&lt;='club records'!$O$2), AND(E455='club records'!$N$3, F455&lt;='club records'!$O$3), AND(E455='club records'!$N$4, F455&lt;='club records'!$O$4), AND(E455='club records'!$N$5, F455&lt;='club records'!$O$5))), "CR", " ")</f>
        <v xml:space="preserve"> </v>
      </c>
      <c r="BB455" s="15" t="str">
        <f>IF(AND(B455="4x200", OR(AND(E455='club records'!$N$6, F455&lt;='club records'!$O$6), AND(E455='club records'!$N$7, F455&lt;='club records'!$O$7), AND(E455='club records'!$N$8, F455&lt;='club records'!$O$8), AND(E455='club records'!$N$9, F455&lt;='club records'!$O$9), AND(E455='club records'!$N$10, F455&lt;='club records'!$O$10))), "CR", " ")</f>
        <v xml:space="preserve"> </v>
      </c>
      <c r="BC455" s="15" t="str">
        <f>IF(AND(B455="4x300", AND(E455='club records'!$N$11, F455&lt;='club records'!$O$11)), "CR", " ")</f>
        <v xml:space="preserve"> </v>
      </c>
      <c r="BD455" s="15" t="str">
        <f>IF(AND(B455="4x400", OR(AND(E455='club records'!$N$12, F455&lt;='club records'!$O$12), AND(E455='club records'!$N$13, F455&lt;='club records'!$O$13), AND(E455='club records'!$N$14, F455&lt;='club records'!$O$14), AND(E455='club records'!$N$15, F455&lt;='club records'!$O$15))), "CR", " ")</f>
        <v xml:space="preserve"> </v>
      </c>
      <c r="BE455" s="15" t="str">
        <f>IF(AND(B455="3x800", OR(AND(E455='club records'!$N$16, F455&lt;='club records'!$O$16), AND(E455='club records'!$N$17, F455&lt;='club records'!$O$17), AND(E455='club records'!$N$18, F455&lt;='club records'!$O$18))), "CR", " ")</f>
        <v xml:space="preserve"> </v>
      </c>
      <c r="BF455" s="15" t="str">
        <f>IF(AND(B455="pentathlon", OR(AND(E455='club records'!$N$21, F455&gt;='club records'!$O$21), AND(E455='club records'!$N$22, F455&gt;='club records'!$O$22),AND(E455='club records'!$N$23, F455&gt;='club records'!$O$23),AND(E455='club records'!$N$24, F455&gt;='club records'!$O$24))), "CR", " ")</f>
        <v xml:space="preserve"> </v>
      </c>
      <c r="BG455" s="15" t="str">
        <f>IF(AND(B455="heptathlon", OR(AND(E455='club records'!$N$26, F455&gt;='club records'!$O$26), AND(E455='club records'!$N$27, F455&gt;='club records'!$O$27))), "CR", " ")</f>
        <v xml:space="preserve"> </v>
      </c>
      <c r="BH455" s="15" t="str">
        <f>IF(AND(B455="decathlon", OR(AND(E455='club records'!$N$29, F455&gt;='club records'!$O$29), AND(E455='club records'!$N$30, F455&gt;='club records'!$O$30),AND(E455='club records'!$N$31, F455&gt;='club records'!$O$31))), "CR", " ")</f>
        <v xml:space="preserve"> </v>
      </c>
    </row>
    <row r="456" spans="1:60" ht="14.5" x14ac:dyDescent="0.35">
      <c r="A456" s="1" t="s">
        <v>519</v>
      </c>
      <c r="B456" s="2">
        <v>5000</v>
      </c>
      <c r="C456" s="1" t="s">
        <v>59</v>
      </c>
      <c r="D456" s="1" t="s">
        <v>118</v>
      </c>
      <c r="E456" s="19" t="s">
        <v>62</v>
      </c>
      <c r="F456" s="20" t="s">
        <v>383</v>
      </c>
      <c r="G456" s="26">
        <v>43611</v>
      </c>
      <c r="H456" s="1" t="s">
        <v>384</v>
      </c>
      <c r="I456" s="1" t="s">
        <v>385</v>
      </c>
      <c r="J456" s="15" t="str">
        <f t="shared" si="41"/>
        <v/>
      </c>
      <c r="K456" s="15" t="str">
        <f>IF(AND(B456=100, OR(AND(E456='club records'!$B$6, F456&lt;='club records'!$C$6), AND(E456='club records'!$B$7, F456&lt;='club records'!$C$7), AND(E456='club records'!$B$8, F456&lt;='club records'!$C$8), AND(E456='club records'!$B$9, F456&lt;='club records'!$C$9), AND(E456='club records'!$B$10, F456&lt;='club records'!$C$10))), "CR", " ")</f>
        <v xml:space="preserve"> </v>
      </c>
      <c r="L456" s="15" t="str">
        <f>IF(AND(B456=200, OR(AND(E456='club records'!$B$11, F456&lt;='club records'!$C$11), AND(E456='club records'!$B$12, F456&lt;='club records'!$C$12), AND(E456='club records'!$B$13, F456&lt;='club records'!$C$13), AND(E456='club records'!$B$14, F456&lt;='club records'!$C$14), AND(E456='club records'!$B$15, F456&lt;='club records'!$C$15))), "CR", " ")</f>
        <v xml:space="preserve"> </v>
      </c>
      <c r="M456" s="15" t="str">
        <f>IF(AND(B456=300, OR(AND(E456='club records'!$B$16, F456&lt;='club records'!$C$16), AND(E456='club records'!$B$17, F456&lt;='club records'!$C$17))), "CR", " ")</f>
        <v xml:space="preserve"> </v>
      </c>
      <c r="N456" s="15" t="str">
        <f>IF(AND(B456=400, OR(AND(E456='club records'!$B$18, F456&lt;='club records'!$C$18), AND(E456='club records'!$B$19, F456&lt;='club records'!$C$19), AND(E456='club records'!$B$20, F456&lt;='club records'!$C$20), AND(E456='club records'!$B$21, F456&lt;='club records'!$C$21))), "CR", " ")</f>
        <v xml:space="preserve"> </v>
      </c>
      <c r="O456" s="15" t="str">
        <f>IF(AND(B456=800, OR(AND(E456='club records'!$B$22, F456&lt;='club records'!$C$22), AND(E456='club records'!$B$23, F456&lt;='club records'!$C$23), AND(E456='club records'!$B$24, F456&lt;='club records'!$C$24), AND(E456='club records'!$B$25, F456&lt;='club records'!$C$25), AND(E456='club records'!$B$26, F456&lt;='club records'!$C$26))), "CR", " ")</f>
        <v xml:space="preserve"> </v>
      </c>
      <c r="P456" s="15" t="str">
        <f>IF(AND(B456=1000, OR(AND(E456='club records'!$B$27, F456&lt;='club records'!$C$27), AND(E456='club records'!$B$28, F456&lt;='club records'!$C$28))), "CR", " ")</f>
        <v xml:space="preserve"> </v>
      </c>
      <c r="Q456" s="15" t="str">
        <f>IF(AND(B456=1500, OR(AND(E456='club records'!$B$29, F456&lt;='club records'!$C$29), AND(E456='club records'!$B$30, F456&lt;='club records'!$C$30), AND(E456='club records'!$B$31, F456&lt;='club records'!$C$31), AND(E456='club records'!$B$32, F456&lt;='club records'!$C$32), AND(E456='club records'!$B$33, F456&lt;='club records'!$C$33))), "CR", " ")</f>
        <v xml:space="preserve"> </v>
      </c>
      <c r="R456" s="15" t="str">
        <f>IF(AND(B456="1600 (Mile)",OR(AND(E456='club records'!$B$34,F456&lt;='club records'!$C$34),AND(E456='club records'!$B$35,F456&lt;='club records'!$C$35),AND(E456='club records'!$B$36,F456&lt;='club records'!$C$36),AND(E456='club records'!$B$37,F456&lt;='club records'!$C$37))),"CR"," ")</f>
        <v xml:space="preserve"> </v>
      </c>
      <c r="S456" s="15" t="str">
        <f>IF(AND(B456=3000, OR(AND(E456='club records'!$B$38, F456&lt;='club records'!$C$38), AND(E456='club records'!$B$39, F456&lt;='club records'!$C$39), AND(E456='club records'!$B$40, F456&lt;='club records'!$C$40), AND(E456='club records'!$B$41, F456&lt;='club records'!$C$41))), "CR", " ")</f>
        <v xml:space="preserve"> </v>
      </c>
      <c r="T456" s="15" t="str">
        <f>IF(AND(B456=5000, OR(AND(E456='club records'!$B$42, F456&lt;='club records'!$C$42), AND(E456='club records'!$B$43, F456&lt;='club records'!$C$43))), "CR", " ")</f>
        <v xml:space="preserve"> </v>
      </c>
      <c r="U456" s="14" t="str">
        <f>IF(AND(B456=10000, OR(AND(E456='club records'!$B$44, F456&lt;='club records'!$C$44), AND(E456='club records'!$B$45, F456&lt;='club records'!$C$45))), "CR", " ")</f>
        <v xml:space="preserve"> </v>
      </c>
      <c r="V456" s="14" t="str">
        <f>IF(AND(B456="high jump", OR(AND(E456='club records'!$F$1, F456&gt;='club records'!$G$1), AND(E456='club records'!$F$2, F456&gt;='club records'!$G$2), AND(E456='club records'!$F$3, F456&gt;='club records'!$G$3), AND(E456='club records'!$F$4, F456&gt;='club records'!$G$4), AND(E456='club records'!$F$5, F456&gt;='club records'!$G$5))), "CR", " ")</f>
        <v xml:space="preserve"> </v>
      </c>
      <c r="W456" s="14" t="str">
        <f>IF(AND(B456="long jump", OR(AND(E456='club records'!$F$6, F456&gt;='club records'!$G$6), AND(E456='club records'!$F$7, F456&gt;='club records'!$G$7), AND(E456='club records'!$F$8, F456&gt;='club records'!$G$8), AND(E456='club records'!$F$9, F456&gt;='club records'!$G$9), AND(E456='club records'!$F$10, F456&gt;='club records'!$G$10))), "CR", " ")</f>
        <v xml:space="preserve"> </v>
      </c>
      <c r="X456" s="14" t="str">
        <f>IF(AND(B456="triple jump", OR(AND(E456='club records'!$F$11, F456&gt;='club records'!$G$11), AND(E456='club records'!$F$12, F456&gt;='club records'!$G$12), AND(E456='club records'!$F$13, F456&gt;='club records'!$G$13), AND(E456='club records'!$F$14, F456&gt;='club records'!$G$14), AND(E456='club records'!$F$15, F456&gt;='club records'!$G$15))), "CR", " ")</f>
        <v xml:space="preserve"> </v>
      </c>
      <c r="Y456" s="14" t="str">
        <f>IF(AND(B456="pole vault", OR(AND(E456='club records'!$F$16, F456&gt;='club records'!$G$16), AND(E456='club records'!$F$17, F456&gt;='club records'!$G$17), AND(E456='club records'!$F$18, F456&gt;='club records'!$G$18), AND(E456='club records'!$F$19, F456&gt;='club records'!$G$19), AND(E456='club records'!$F$20, F456&gt;='club records'!$G$20))), "CR", " ")</f>
        <v xml:space="preserve"> </v>
      </c>
      <c r="Z456" s="14" t="str">
        <f>IF(AND(B456="discus 1", E456='club records'!$F$21, F456&gt;='club records'!$G$21), "CR", " ")</f>
        <v xml:space="preserve"> </v>
      </c>
      <c r="AA456" s="14" t="str">
        <f>IF(AND(B456="discus 1.25", E456='club records'!$F$22, F456&gt;='club records'!$G$22), "CR", " ")</f>
        <v xml:space="preserve"> </v>
      </c>
      <c r="AB456" s="14" t="str">
        <f>IF(AND(B456="discus 1.5", E456='club records'!$F$23, F456&gt;='club records'!$G$23), "CR", " ")</f>
        <v xml:space="preserve"> </v>
      </c>
      <c r="AC456" s="14" t="str">
        <f>IF(AND(B456="discus 1.75", E456='club records'!$F$24, F456&gt;='club records'!$G$24), "CR", " ")</f>
        <v xml:space="preserve"> </v>
      </c>
      <c r="AD456" s="14" t="str">
        <f>IF(AND(B456="discus 2", E456='club records'!$F$25, F456&gt;='club records'!$G$25), "CR", " ")</f>
        <v xml:space="preserve"> </v>
      </c>
      <c r="AE456" s="14" t="str">
        <f>IF(AND(B456="hammer 4", E456='club records'!$F$27, F456&gt;='club records'!$G$27), "CR", " ")</f>
        <v xml:space="preserve"> </v>
      </c>
      <c r="AF456" s="14" t="str">
        <f>IF(AND(B456="hammer 5", E456='club records'!$F$28, F456&gt;='club records'!$G$28), "CR", " ")</f>
        <v xml:space="preserve"> </v>
      </c>
      <c r="AG456" s="14" t="str">
        <f>IF(AND(B456="hammer 6", E456='club records'!$F$29, F456&gt;='club records'!$G$29), "CR", " ")</f>
        <v xml:space="preserve"> </v>
      </c>
      <c r="AH456" s="14" t="str">
        <f>IF(AND(B456="hammer 7.26", E456='club records'!$F$30, F456&gt;='club records'!$G$30), "CR", " ")</f>
        <v xml:space="preserve"> </v>
      </c>
      <c r="AI456" s="14" t="str">
        <f>IF(AND(B456="javelin 400", E456='club records'!$F$31, F456&gt;='club records'!$G$31), "CR", " ")</f>
        <v xml:space="preserve"> </v>
      </c>
      <c r="AJ456" s="14" t="str">
        <f>IF(AND(B456="javelin 600", E456='club records'!$F$32, F456&gt;='club records'!$G$32), "CR", " ")</f>
        <v xml:space="preserve"> </v>
      </c>
      <c r="AK456" s="14" t="str">
        <f>IF(AND(B456="javelin 700", E456='club records'!$F$33, F456&gt;='club records'!$G$33), "CR", " ")</f>
        <v xml:space="preserve"> </v>
      </c>
      <c r="AL456" s="14" t="str">
        <f>IF(AND(B456="javelin 800", OR(AND(E456='club records'!$F$34, F456&gt;='club records'!$G$34), AND(E456='club records'!$F$35, F456&gt;='club records'!$G$35))), "CR", " ")</f>
        <v xml:space="preserve"> </v>
      </c>
      <c r="AM456" s="14" t="str">
        <f>IF(AND(B456="shot 3", E456='club records'!$F$36, F456&gt;='club records'!$G$36), "CR", " ")</f>
        <v xml:space="preserve"> </v>
      </c>
      <c r="AN456" s="14" t="str">
        <f>IF(AND(B456="shot 4", E456='club records'!$F$37, F456&gt;='club records'!$G$37), "CR", " ")</f>
        <v xml:space="preserve"> </v>
      </c>
      <c r="AO456" s="14" t="str">
        <f>IF(AND(B456="shot 5", E456='club records'!$F$38, F456&gt;='club records'!$G$38), "CR", " ")</f>
        <v xml:space="preserve"> </v>
      </c>
      <c r="AP456" s="14" t="str">
        <f>IF(AND(B456="shot 6", E456='club records'!$F$39, F456&gt;='club records'!$G$39), "CR", " ")</f>
        <v xml:space="preserve"> </v>
      </c>
      <c r="AQ456" s="14" t="str">
        <f>IF(AND(B456="shot 7.26", E456='club records'!$F$40, F456&gt;='club records'!$G$40), "CR", " ")</f>
        <v xml:space="preserve"> </v>
      </c>
      <c r="AR456" s="14" t="str">
        <f>IF(AND(B456="60H",OR(AND(E456='club records'!$J$1,F456&lt;='club records'!$K$1),AND(E456='club records'!$J$2,F456&lt;='club records'!$K$2),AND(E456='club records'!$J$3,F456&lt;='club records'!$K$3),AND(E456='club records'!$J$4,F456&lt;='club records'!$K$4),AND(E456='club records'!$J$5,F456&lt;='club records'!$K$5))),"CR"," ")</f>
        <v xml:space="preserve"> </v>
      </c>
      <c r="AS456" s="14" t="str">
        <f>IF(AND(B456="75H", AND(E456='club records'!$J$6, F456&lt;='club records'!$K$6)), "CR", " ")</f>
        <v xml:space="preserve"> </v>
      </c>
      <c r="AT456" s="14" t="str">
        <f>IF(AND(B456="80H", AND(E456='club records'!$J$7, F456&lt;='club records'!$K$7)), "CR", " ")</f>
        <v xml:space="preserve"> </v>
      </c>
      <c r="AU456" s="14" t="str">
        <f>IF(AND(B456="100H", AND(E456='club records'!$J$8, F456&lt;='club records'!$K$8)), "CR", " ")</f>
        <v xml:space="preserve"> </v>
      </c>
      <c r="AV456" s="14" t="str">
        <f>IF(AND(B456="110H", OR(AND(E456='club records'!$J$9, F456&lt;='club records'!$K$9), AND(E456='club records'!$J$10, F456&lt;='club records'!$K$10))), "CR", " ")</f>
        <v xml:space="preserve"> </v>
      </c>
      <c r="AW456" s="14" t="str">
        <f>IF(AND(B456="400H", OR(AND(E456='club records'!$J$11, F456&lt;='club records'!$K$11), AND(E456='club records'!$J$12, F456&lt;='club records'!$K$12), AND(E456='club records'!$J$13, F456&lt;='club records'!$K$13), AND(E456='club records'!$J$14, F456&lt;='club records'!$K$14))), "CR", " ")</f>
        <v xml:space="preserve"> </v>
      </c>
      <c r="AX456" s="14" t="str">
        <f>IF(AND(B456="1500SC", AND(E456='club records'!$J$15, F456&lt;='club records'!$K$15)), "CR", " ")</f>
        <v xml:space="preserve"> </v>
      </c>
      <c r="AY456" s="14" t="str">
        <f>IF(AND(B456="2000SC", OR(AND(E456='club records'!$J$17, F456&lt;='club records'!$K$17), AND(E456='club records'!$J$18, F456&lt;='club records'!$K$18))), "CR", " ")</f>
        <v xml:space="preserve"> </v>
      </c>
      <c r="AZ456" s="14" t="str">
        <f>IF(AND(B456="3000SC", OR(AND(E456='club records'!$J$20, F456&lt;='club records'!$K$20), AND(E456='club records'!$J$21, F456&lt;='club records'!$K$21))), "CR", " ")</f>
        <v xml:space="preserve"> </v>
      </c>
      <c r="BA456" s="15" t="str">
        <f>IF(AND(B456="4x100", OR(AND(E456='club records'!$N$1, F456&lt;='club records'!$O$1), AND(E456='club records'!$N$2, F456&lt;='club records'!$O$2), AND(E456='club records'!$N$3, F456&lt;='club records'!$O$3), AND(E456='club records'!$N$4, F456&lt;='club records'!$O$4), AND(E456='club records'!$N$5, F456&lt;='club records'!$O$5))), "CR", " ")</f>
        <v xml:space="preserve"> </v>
      </c>
      <c r="BB456" s="15" t="str">
        <f>IF(AND(B456="4x200", OR(AND(E456='club records'!$N$6, F456&lt;='club records'!$O$6), AND(E456='club records'!$N$7, F456&lt;='club records'!$O$7), AND(E456='club records'!$N$8, F456&lt;='club records'!$O$8), AND(E456='club records'!$N$9, F456&lt;='club records'!$O$9), AND(E456='club records'!$N$10, F456&lt;='club records'!$O$10))), "CR", " ")</f>
        <v xml:space="preserve"> </v>
      </c>
      <c r="BC456" s="15" t="str">
        <f>IF(AND(B456="4x300", AND(E456='club records'!$N$11, F456&lt;='club records'!$O$11)), "CR", " ")</f>
        <v xml:space="preserve"> </v>
      </c>
      <c r="BD456" s="15" t="str">
        <f>IF(AND(B456="4x400", OR(AND(E456='club records'!$N$12, F456&lt;='club records'!$O$12), AND(E456='club records'!$N$13, F456&lt;='club records'!$O$13), AND(E456='club records'!$N$14, F456&lt;='club records'!$O$14), AND(E456='club records'!$N$15, F456&lt;='club records'!$O$15))), "CR", " ")</f>
        <v xml:space="preserve"> </v>
      </c>
      <c r="BE456" s="15" t="str">
        <f>IF(AND(B456="3x800", OR(AND(E456='club records'!$N$16, F456&lt;='club records'!$O$16), AND(E456='club records'!$N$17, F456&lt;='club records'!$O$17), AND(E456='club records'!$N$18, F456&lt;='club records'!$O$18))), "CR", " ")</f>
        <v xml:space="preserve"> </v>
      </c>
      <c r="BF456" s="15" t="str">
        <f>IF(AND(B456="pentathlon", OR(AND(E456='club records'!$N$21, F456&gt;='club records'!$O$21), AND(E456='club records'!$N$22, F456&gt;='club records'!$O$22),AND(E456='club records'!$N$23, F456&gt;='club records'!$O$23),AND(E456='club records'!$N$24, F456&gt;='club records'!$O$24))), "CR", " ")</f>
        <v xml:space="preserve"> </v>
      </c>
      <c r="BG456" s="15" t="str">
        <f>IF(AND(B456="heptathlon", OR(AND(E456='club records'!$N$26, F456&gt;='club records'!$O$26), AND(E456='club records'!$N$27, F456&gt;='club records'!$O$27))), "CR", " ")</f>
        <v xml:space="preserve"> </v>
      </c>
      <c r="BH456" s="15" t="str">
        <f>IF(AND(B456="decathlon", OR(AND(E456='club records'!$N$29, F456&gt;='club records'!$O$29), AND(E456='club records'!$N$30, F456&gt;='club records'!$O$30),AND(E456='club records'!$N$31, F456&gt;='club records'!$O$31))), "CR", " ")</f>
        <v xml:space="preserve"> </v>
      </c>
    </row>
    <row r="457" spans="1:60" ht="14.5" x14ac:dyDescent="0.35">
      <c r="A457" s="1" t="s">
        <v>519</v>
      </c>
      <c r="B457" s="2">
        <v>5000</v>
      </c>
      <c r="C457" s="1" t="s">
        <v>164</v>
      </c>
      <c r="D457" s="1" t="s">
        <v>5</v>
      </c>
      <c r="E457" s="19" t="s">
        <v>62</v>
      </c>
      <c r="F457" s="20" t="s">
        <v>583</v>
      </c>
      <c r="G457" s="26">
        <v>43708</v>
      </c>
      <c r="H457" s="1" t="s">
        <v>313</v>
      </c>
      <c r="I457" s="1" t="s">
        <v>551</v>
      </c>
      <c r="J457" s="15" t="str">
        <f t="shared" si="41"/>
        <v/>
      </c>
      <c r="K457" s="15" t="str">
        <f>IF(AND(B457=100, OR(AND(E457='club records'!$B$6, F457&lt;='club records'!$C$6), AND(E457='club records'!$B$7, F457&lt;='club records'!$C$7), AND(E457='club records'!$B$8, F457&lt;='club records'!$C$8), AND(E457='club records'!$B$9, F457&lt;='club records'!$C$9), AND(E457='club records'!$B$10, F457&lt;='club records'!$C$10))), "CR", " ")</f>
        <v xml:space="preserve"> </v>
      </c>
      <c r="L457" s="15" t="str">
        <f>IF(AND(B457=200, OR(AND(E457='club records'!$B$11, F457&lt;='club records'!$C$11), AND(E457='club records'!$B$12, F457&lt;='club records'!$C$12), AND(E457='club records'!$B$13, F457&lt;='club records'!$C$13), AND(E457='club records'!$B$14, F457&lt;='club records'!$C$14), AND(E457='club records'!$B$15, F457&lt;='club records'!$C$15))), "CR", " ")</f>
        <v xml:space="preserve"> </v>
      </c>
      <c r="M457" s="15" t="str">
        <f>IF(AND(B457=300, OR(AND(E457='club records'!$B$16, F457&lt;='club records'!$C$16), AND(E457='club records'!$B$17, F457&lt;='club records'!$C$17))), "CR", " ")</f>
        <v xml:space="preserve"> </v>
      </c>
      <c r="N457" s="15" t="str">
        <f>IF(AND(B457=400, OR(AND(E457='club records'!$B$18, F457&lt;='club records'!$C$18), AND(E457='club records'!$B$19, F457&lt;='club records'!$C$19), AND(E457='club records'!$B$20, F457&lt;='club records'!$C$20), AND(E457='club records'!$B$21, F457&lt;='club records'!$C$21))), "CR", " ")</f>
        <v xml:space="preserve"> </v>
      </c>
      <c r="O457" s="15" t="str">
        <f>IF(AND(B457=800, OR(AND(E457='club records'!$B$22, F457&lt;='club records'!$C$22), AND(E457='club records'!$B$23, F457&lt;='club records'!$C$23), AND(E457='club records'!$B$24, F457&lt;='club records'!$C$24), AND(E457='club records'!$B$25, F457&lt;='club records'!$C$25), AND(E457='club records'!$B$26, F457&lt;='club records'!$C$26))), "CR", " ")</f>
        <v xml:space="preserve"> </v>
      </c>
      <c r="P457" s="15" t="str">
        <f>IF(AND(B457=1000, OR(AND(E457='club records'!$B$27, F457&lt;='club records'!$C$27), AND(E457='club records'!$B$28, F457&lt;='club records'!$C$28))), "CR", " ")</f>
        <v xml:space="preserve"> </v>
      </c>
      <c r="Q457" s="15" t="str">
        <f>IF(AND(B457=1500, OR(AND(E457='club records'!$B$29, F457&lt;='club records'!$C$29), AND(E457='club records'!$B$30, F457&lt;='club records'!$C$30), AND(E457='club records'!$B$31, F457&lt;='club records'!$C$31), AND(E457='club records'!$B$32, F457&lt;='club records'!$C$32), AND(E457='club records'!$B$33, F457&lt;='club records'!$C$33))), "CR", " ")</f>
        <v xml:space="preserve"> </v>
      </c>
      <c r="R457" s="15" t="str">
        <f>IF(AND(B457="1600 (Mile)",OR(AND(E457='club records'!$B$34,F457&lt;='club records'!$C$34),AND(E457='club records'!$B$35,F457&lt;='club records'!$C$35),AND(E457='club records'!$B$36,F457&lt;='club records'!$C$36),AND(E457='club records'!$B$37,F457&lt;='club records'!$C$37))),"CR"," ")</f>
        <v xml:space="preserve"> </v>
      </c>
      <c r="S457" s="15" t="str">
        <f>IF(AND(B457=3000, OR(AND(E457='club records'!$B$38, F457&lt;='club records'!$C$38), AND(E457='club records'!$B$39, F457&lt;='club records'!$C$39), AND(E457='club records'!$B$40, F457&lt;='club records'!$C$40), AND(E457='club records'!$B$41, F457&lt;='club records'!$C$41))), "CR", " ")</f>
        <v xml:space="preserve"> </v>
      </c>
      <c r="T457" s="15" t="str">
        <f>IF(AND(B457=5000, OR(AND(E457='club records'!$B$42, F457&lt;='club records'!$C$42), AND(E457='club records'!$B$43, F457&lt;='club records'!$C$43))), "CR", " ")</f>
        <v xml:space="preserve"> </v>
      </c>
      <c r="U457" s="14" t="str">
        <f>IF(AND(B457=10000, OR(AND(E457='club records'!$B$44, F457&lt;='club records'!$C$44), AND(E457='club records'!$B$45, F457&lt;='club records'!$C$45))), "CR", " ")</f>
        <v xml:space="preserve"> </v>
      </c>
      <c r="V457" s="14" t="str">
        <f>IF(AND(B457="high jump", OR(AND(E457='club records'!$F$1, F457&gt;='club records'!$G$1), AND(E457='club records'!$F$2, F457&gt;='club records'!$G$2), AND(E457='club records'!$F$3, F457&gt;='club records'!$G$3), AND(E457='club records'!$F$4, F457&gt;='club records'!$G$4), AND(E457='club records'!$F$5, F457&gt;='club records'!$G$5))), "CR", " ")</f>
        <v xml:space="preserve"> </v>
      </c>
      <c r="W457" s="14" t="str">
        <f>IF(AND(B457="long jump", OR(AND(E457='club records'!$F$6, F457&gt;='club records'!$G$6), AND(E457='club records'!$F$7, F457&gt;='club records'!$G$7), AND(E457='club records'!$F$8, F457&gt;='club records'!$G$8), AND(E457='club records'!$F$9, F457&gt;='club records'!$G$9), AND(E457='club records'!$F$10, F457&gt;='club records'!$G$10))), "CR", " ")</f>
        <v xml:space="preserve"> </v>
      </c>
      <c r="X457" s="14" t="str">
        <f>IF(AND(B457="triple jump", OR(AND(E457='club records'!$F$11, F457&gt;='club records'!$G$11), AND(E457='club records'!$F$12, F457&gt;='club records'!$G$12), AND(E457='club records'!$F$13, F457&gt;='club records'!$G$13), AND(E457='club records'!$F$14, F457&gt;='club records'!$G$14), AND(E457='club records'!$F$15, F457&gt;='club records'!$G$15))), "CR", " ")</f>
        <v xml:space="preserve"> </v>
      </c>
      <c r="Y457" s="14" t="str">
        <f>IF(AND(B457="pole vault", OR(AND(E457='club records'!$F$16, F457&gt;='club records'!$G$16), AND(E457='club records'!$F$17, F457&gt;='club records'!$G$17), AND(E457='club records'!$F$18, F457&gt;='club records'!$G$18), AND(E457='club records'!$F$19, F457&gt;='club records'!$G$19), AND(E457='club records'!$F$20, F457&gt;='club records'!$G$20))), "CR", " ")</f>
        <v xml:space="preserve"> </v>
      </c>
      <c r="Z457" s="14" t="str">
        <f>IF(AND(B457="discus 1", E457='club records'!$F$21, F457&gt;='club records'!$G$21), "CR", " ")</f>
        <v xml:space="preserve"> </v>
      </c>
      <c r="AA457" s="14" t="str">
        <f>IF(AND(B457="discus 1.25", E457='club records'!$F$22, F457&gt;='club records'!$G$22), "CR", " ")</f>
        <v xml:space="preserve"> </v>
      </c>
      <c r="AB457" s="14" t="str">
        <f>IF(AND(B457="discus 1.5", E457='club records'!$F$23, F457&gt;='club records'!$G$23), "CR", " ")</f>
        <v xml:space="preserve"> </v>
      </c>
      <c r="AC457" s="14" t="str">
        <f>IF(AND(B457="discus 1.75", E457='club records'!$F$24, F457&gt;='club records'!$G$24), "CR", " ")</f>
        <v xml:space="preserve"> </v>
      </c>
      <c r="AD457" s="14" t="str">
        <f>IF(AND(B457="discus 2", E457='club records'!$F$25, F457&gt;='club records'!$G$25), "CR", " ")</f>
        <v xml:space="preserve"> </v>
      </c>
      <c r="AE457" s="14" t="str">
        <f>IF(AND(B457="hammer 4", E457='club records'!$F$27, F457&gt;='club records'!$G$27), "CR", " ")</f>
        <v xml:space="preserve"> </v>
      </c>
      <c r="AF457" s="14" t="str">
        <f>IF(AND(B457="hammer 5", E457='club records'!$F$28, F457&gt;='club records'!$G$28), "CR", " ")</f>
        <v xml:space="preserve"> </v>
      </c>
      <c r="AG457" s="14" t="str">
        <f>IF(AND(B457="hammer 6", E457='club records'!$F$29, F457&gt;='club records'!$G$29), "CR", " ")</f>
        <v xml:space="preserve"> </v>
      </c>
      <c r="AH457" s="14" t="str">
        <f>IF(AND(B457="hammer 7.26", E457='club records'!$F$30, F457&gt;='club records'!$G$30), "CR", " ")</f>
        <v xml:space="preserve"> </v>
      </c>
      <c r="AI457" s="14" t="str">
        <f>IF(AND(B457="javelin 400", E457='club records'!$F$31, F457&gt;='club records'!$G$31), "CR", " ")</f>
        <v xml:space="preserve"> </v>
      </c>
      <c r="AJ457" s="14" t="str">
        <f>IF(AND(B457="javelin 600", E457='club records'!$F$32, F457&gt;='club records'!$G$32), "CR", " ")</f>
        <v xml:space="preserve"> </v>
      </c>
      <c r="AK457" s="14" t="str">
        <f>IF(AND(B457="javelin 700", E457='club records'!$F$33, F457&gt;='club records'!$G$33), "CR", " ")</f>
        <v xml:space="preserve"> </v>
      </c>
      <c r="AL457" s="14" t="str">
        <f>IF(AND(B457="javelin 800", OR(AND(E457='club records'!$F$34, F457&gt;='club records'!$G$34), AND(E457='club records'!$F$35, F457&gt;='club records'!$G$35))), "CR", " ")</f>
        <v xml:space="preserve"> </v>
      </c>
      <c r="AM457" s="14" t="str">
        <f>IF(AND(B457="shot 3", E457='club records'!$F$36, F457&gt;='club records'!$G$36), "CR", " ")</f>
        <v xml:space="preserve"> </v>
      </c>
      <c r="AN457" s="14" t="str">
        <f>IF(AND(B457="shot 4", E457='club records'!$F$37, F457&gt;='club records'!$G$37), "CR", " ")</f>
        <v xml:space="preserve"> </v>
      </c>
      <c r="AO457" s="14" t="str">
        <f>IF(AND(B457="shot 5", E457='club records'!$F$38, F457&gt;='club records'!$G$38), "CR", " ")</f>
        <v xml:space="preserve"> </v>
      </c>
      <c r="AP457" s="14" t="str">
        <f>IF(AND(B457="shot 6", E457='club records'!$F$39, F457&gt;='club records'!$G$39), "CR", " ")</f>
        <v xml:space="preserve"> </v>
      </c>
      <c r="AQ457" s="14" t="str">
        <f>IF(AND(B457="shot 7.26", E457='club records'!$F$40, F457&gt;='club records'!$G$40), "CR", " ")</f>
        <v xml:space="preserve"> </v>
      </c>
      <c r="AR457" s="14" t="str">
        <f>IF(AND(B457="60H",OR(AND(E457='club records'!$J$1,F457&lt;='club records'!$K$1),AND(E457='club records'!$J$2,F457&lt;='club records'!$K$2),AND(E457='club records'!$J$3,F457&lt;='club records'!$K$3),AND(E457='club records'!$J$4,F457&lt;='club records'!$K$4),AND(E457='club records'!$J$5,F457&lt;='club records'!$K$5))),"CR"," ")</f>
        <v xml:space="preserve"> </v>
      </c>
      <c r="AS457" s="14" t="str">
        <f>IF(AND(B457="75H", AND(E457='club records'!$J$6, F457&lt;='club records'!$K$6)), "CR", " ")</f>
        <v xml:space="preserve"> </v>
      </c>
      <c r="AT457" s="14" t="str">
        <f>IF(AND(B457="80H", AND(E457='club records'!$J$7, F457&lt;='club records'!$K$7)), "CR", " ")</f>
        <v xml:space="preserve"> </v>
      </c>
      <c r="AU457" s="14" t="str">
        <f>IF(AND(B457="100H", AND(E457='club records'!$J$8, F457&lt;='club records'!$K$8)), "CR", " ")</f>
        <v xml:space="preserve"> </v>
      </c>
      <c r="AV457" s="14" t="str">
        <f>IF(AND(B457="110H", OR(AND(E457='club records'!$J$9, F457&lt;='club records'!$K$9), AND(E457='club records'!$J$10, F457&lt;='club records'!$K$10))), "CR", " ")</f>
        <v xml:space="preserve"> </v>
      </c>
      <c r="AW457" s="14" t="str">
        <f>IF(AND(B457="400H", OR(AND(E457='club records'!$J$11, F457&lt;='club records'!$K$11), AND(E457='club records'!$J$12, F457&lt;='club records'!$K$12), AND(E457='club records'!$J$13, F457&lt;='club records'!$K$13), AND(E457='club records'!$J$14, F457&lt;='club records'!$K$14))), "CR", " ")</f>
        <v xml:space="preserve"> </v>
      </c>
      <c r="AX457" s="14" t="str">
        <f>IF(AND(B457="1500SC", AND(E457='club records'!$J$15, F457&lt;='club records'!$K$15)), "CR", " ")</f>
        <v xml:space="preserve"> </v>
      </c>
      <c r="AY457" s="14" t="str">
        <f>IF(AND(B457="2000SC", OR(AND(E457='club records'!$J$17, F457&lt;='club records'!$K$17), AND(E457='club records'!$J$18, F457&lt;='club records'!$K$18))), "CR", " ")</f>
        <v xml:space="preserve"> </v>
      </c>
      <c r="AZ457" s="14" t="str">
        <f>IF(AND(B457="3000SC", OR(AND(E457='club records'!$J$20, F457&lt;='club records'!$K$20), AND(E457='club records'!$J$21, F457&lt;='club records'!$K$21))), "CR", " ")</f>
        <v xml:space="preserve"> </v>
      </c>
      <c r="BA457" s="15" t="str">
        <f>IF(AND(B457="4x100", OR(AND(E457='club records'!$N$1, F457&lt;='club records'!$O$1), AND(E457='club records'!$N$2, F457&lt;='club records'!$O$2), AND(E457='club records'!$N$3, F457&lt;='club records'!$O$3), AND(E457='club records'!$N$4, F457&lt;='club records'!$O$4), AND(E457='club records'!$N$5, F457&lt;='club records'!$O$5))), "CR", " ")</f>
        <v xml:space="preserve"> </v>
      </c>
      <c r="BB457" s="15" t="str">
        <f>IF(AND(B457="4x200", OR(AND(E457='club records'!$N$6, F457&lt;='club records'!$O$6), AND(E457='club records'!$N$7, F457&lt;='club records'!$O$7), AND(E457='club records'!$N$8, F457&lt;='club records'!$O$8), AND(E457='club records'!$N$9, F457&lt;='club records'!$O$9), AND(E457='club records'!$N$10, F457&lt;='club records'!$O$10))), "CR", " ")</f>
        <v xml:space="preserve"> </v>
      </c>
      <c r="BC457" s="15" t="str">
        <f>IF(AND(B457="4x300", AND(E457='club records'!$N$11, F457&lt;='club records'!$O$11)), "CR", " ")</f>
        <v xml:space="preserve"> </v>
      </c>
      <c r="BD457" s="15" t="str">
        <f>IF(AND(B457="4x400", OR(AND(E457='club records'!$N$12, F457&lt;='club records'!$O$12), AND(E457='club records'!$N$13, F457&lt;='club records'!$O$13), AND(E457='club records'!$N$14, F457&lt;='club records'!$O$14), AND(E457='club records'!$N$15, F457&lt;='club records'!$O$15))), "CR", " ")</f>
        <v xml:space="preserve"> </v>
      </c>
      <c r="BE457" s="15" t="str">
        <f>IF(AND(B457="3x800", OR(AND(E457='club records'!$N$16, F457&lt;='club records'!$O$16), AND(E457='club records'!$N$17, F457&lt;='club records'!$O$17), AND(E457='club records'!$N$18, F457&lt;='club records'!$O$18))), "CR", " ")</f>
        <v xml:space="preserve"> </v>
      </c>
      <c r="BF457" s="15" t="str">
        <f>IF(AND(B457="pentathlon", OR(AND(E457='club records'!$N$21, F457&gt;='club records'!$O$21), AND(E457='club records'!$N$22, F457&gt;='club records'!$O$22),AND(E457='club records'!$N$23, F457&gt;='club records'!$O$23),AND(E457='club records'!$N$24, F457&gt;='club records'!$O$24))), "CR", " ")</f>
        <v xml:space="preserve"> </v>
      </c>
      <c r="BG457" s="15" t="str">
        <f>IF(AND(B457="heptathlon", OR(AND(E457='club records'!$N$26, F457&gt;='club records'!$O$26), AND(E457='club records'!$N$27, F457&gt;='club records'!$O$27))), "CR", " ")</f>
        <v xml:space="preserve"> </v>
      </c>
      <c r="BH457" s="15" t="str">
        <f>IF(AND(B457="decathlon", OR(AND(E457='club records'!$N$29, F457&gt;='club records'!$O$29), AND(E457='club records'!$N$30, F457&gt;='club records'!$O$30),AND(E457='club records'!$N$31, F457&gt;='club records'!$O$31))), "CR", " ")</f>
        <v xml:space="preserve"> </v>
      </c>
    </row>
    <row r="458" spans="1:60" ht="14.5" x14ac:dyDescent="0.35">
      <c r="A458" s="1" t="s">
        <v>519</v>
      </c>
      <c r="B458" s="2">
        <v>5000</v>
      </c>
      <c r="C458" s="1" t="s">
        <v>399</v>
      </c>
      <c r="D458" s="1" t="s">
        <v>400</v>
      </c>
      <c r="E458" s="19" t="s">
        <v>10</v>
      </c>
      <c r="F458" s="20" t="s">
        <v>398</v>
      </c>
      <c r="G458" s="26">
        <v>43601</v>
      </c>
      <c r="H458" s="1" t="s">
        <v>401</v>
      </c>
      <c r="J458" s="15" t="str">
        <f t="shared" si="41"/>
        <v/>
      </c>
      <c r="K458" s="15" t="str">
        <f>IF(AND(B458=100, OR(AND(E458='club records'!$B$6, F458&lt;='club records'!$C$6), AND(E458='club records'!$B$7, F458&lt;='club records'!$C$7), AND(E458='club records'!$B$8, F458&lt;='club records'!$C$8), AND(E458='club records'!$B$9, F458&lt;='club records'!$C$9), AND(E458='club records'!$B$10, F458&lt;='club records'!$C$10))), "CR", " ")</f>
        <v xml:space="preserve"> </v>
      </c>
      <c r="L458" s="15" t="str">
        <f>IF(AND(B458=200, OR(AND(E458='club records'!$B$11, F458&lt;='club records'!$C$11), AND(E458='club records'!$B$12, F458&lt;='club records'!$C$12), AND(E458='club records'!$B$13, F458&lt;='club records'!$C$13), AND(E458='club records'!$B$14, F458&lt;='club records'!$C$14), AND(E458='club records'!$B$15, F458&lt;='club records'!$C$15))), "CR", " ")</f>
        <v xml:space="preserve"> </v>
      </c>
      <c r="M458" s="15" t="str">
        <f>IF(AND(B458=300, OR(AND(E458='club records'!$B$16, F458&lt;='club records'!$C$16), AND(E458='club records'!$B$17, F458&lt;='club records'!$C$17))), "CR", " ")</f>
        <v xml:space="preserve"> </v>
      </c>
      <c r="N458" s="15" t="str">
        <f>IF(AND(B458=400, OR(AND(E458='club records'!$B$18, F458&lt;='club records'!$C$18), AND(E458='club records'!$B$19, F458&lt;='club records'!$C$19), AND(E458='club records'!$B$20, F458&lt;='club records'!$C$20), AND(E458='club records'!$B$21, F458&lt;='club records'!$C$21))), "CR", " ")</f>
        <v xml:space="preserve"> </v>
      </c>
      <c r="O458" s="15" t="str">
        <f>IF(AND(B458=800, OR(AND(E458='club records'!$B$22, F458&lt;='club records'!$C$22), AND(E458='club records'!$B$23, F458&lt;='club records'!$C$23), AND(E458='club records'!$B$24, F458&lt;='club records'!$C$24), AND(E458='club records'!$B$25, F458&lt;='club records'!$C$25), AND(E458='club records'!$B$26, F458&lt;='club records'!$C$26))), "CR", " ")</f>
        <v xml:space="preserve"> </v>
      </c>
      <c r="P458" s="15" t="str">
        <f>IF(AND(B458=1000, OR(AND(E458='club records'!$B$27, F458&lt;='club records'!$C$27), AND(E458='club records'!$B$28, F458&lt;='club records'!$C$28))), "CR", " ")</f>
        <v xml:space="preserve"> </v>
      </c>
      <c r="Q458" s="15" t="str">
        <f>IF(AND(B458=1500, OR(AND(E458='club records'!$B$29, F458&lt;='club records'!$C$29), AND(E458='club records'!$B$30, F458&lt;='club records'!$C$30), AND(E458='club records'!$B$31, F458&lt;='club records'!$C$31), AND(E458='club records'!$B$32, F458&lt;='club records'!$C$32), AND(E458='club records'!$B$33, F458&lt;='club records'!$C$33))), "CR", " ")</f>
        <v xml:space="preserve"> </v>
      </c>
      <c r="R458" s="15" t="str">
        <f>IF(AND(B458="1600 (Mile)",OR(AND(E458='club records'!$B$34,F458&lt;='club records'!$C$34),AND(E458='club records'!$B$35,F458&lt;='club records'!$C$35),AND(E458='club records'!$B$36,F458&lt;='club records'!$C$36),AND(E458='club records'!$B$37,F458&lt;='club records'!$C$37))),"CR"," ")</f>
        <v xml:space="preserve"> </v>
      </c>
      <c r="S458" s="15" t="str">
        <f>IF(AND(B458=3000, OR(AND(E458='club records'!$B$38, F458&lt;='club records'!$C$38), AND(E458='club records'!$B$39, F458&lt;='club records'!$C$39), AND(E458='club records'!$B$40, F458&lt;='club records'!$C$40), AND(E458='club records'!$B$41, F458&lt;='club records'!$C$41))), "CR", " ")</f>
        <v xml:space="preserve"> </v>
      </c>
      <c r="T458" s="15" t="str">
        <f>IF(AND(B458=5000, OR(AND(E458='club records'!$B$42, F458&lt;='club records'!$C$42), AND(E458='club records'!$B$43, F458&lt;='club records'!$C$43))), "CR", " ")</f>
        <v xml:space="preserve"> </v>
      </c>
      <c r="U458" s="14" t="str">
        <f>IF(AND(B458=10000, OR(AND(E458='club records'!$B$44, F458&lt;='club records'!$C$44), AND(E458='club records'!$B$45, F458&lt;='club records'!$C$45))), "CR", " ")</f>
        <v xml:space="preserve"> </v>
      </c>
      <c r="V458" s="14" t="str">
        <f>IF(AND(B458="high jump", OR(AND(E458='club records'!$F$1, F458&gt;='club records'!$G$1), AND(E458='club records'!$F$2, F458&gt;='club records'!$G$2), AND(E458='club records'!$F$3, F458&gt;='club records'!$G$3), AND(E458='club records'!$F$4, F458&gt;='club records'!$G$4), AND(E458='club records'!$F$5, F458&gt;='club records'!$G$5))), "CR", " ")</f>
        <v xml:space="preserve"> </v>
      </c>
      <c r="W458" s="14" t="str">
        <f>IF(AND(B458="long jump", OR(AND(E458='club records'!$F$6, F458&gt;='club records'!$G$6), AND(E458='club records'!$F$7, F458&gt;='club records'!$G$7), AND(E458='club records'!$F$8, F458&gt;='club records'!$G$8), AND(E458='club records'!$F$9, F458&gt;='club records'!$G$9), AND(E458='club records'!$F$10, F458&gt;='club records'!$G$10))), "CR", " ")</f>
        <v xml:space="preserve"> </v>
      </c>
      <c r="X458" s="14" t="str">
        <f>IF(AND(B458="triple jump", OR(AND(E458='club records'!$F$11, F458&gt;='club records'!$G$11), AND(E458='club records'!$F$12, F458&gt;='club records'!$G$12), AND(E458='club records'!$F$13, F458&gt;='club records'!$G$13), AND(E458='club records'!$F$14, F458&gt;='club records'!$G$14), AND(E458='club records'!$F$15, F458&gt;='club records'!$G$15))), "CR", " ")</f>
        <v xml:space="preserve"> </v>
      </c>
      <c r="Y458" s="14" t="str">
        <f>IF(AND(B458="pole vault", OR(AND(E458='club records'!$F$16, F458&gt;='club records'!$G$16), AND(E458='club records'!$F$17, F458&gt;='club records'!$G$17), AND(E458='club records'!$F$18, F458&gt;='club records'!$G$18), AND(E458='club records'!$F$19, F458&gt;='club records'!$G$19), AND(E458='club records'!$F$20, F458&gt;='club records'!$G$20))), "CR", " ")</f>
        <v xml:space="preserve"> </v>
      </c>
      <c r="Z458" s="14" t="str">
        <f>IF(AND(B458="discus 1", E458='club records'!$F$21, F458&gt;='club records'!$G$21), "CR", " ")</f>
        <v xml:space="preserve"> </v>
      </c>
      <c r="AA458" s="14" t="str">
        <f>IF(AND(B458="discus 1.25", E458='club records'!$F$22, F458&gt;='club records'!$G$22), "CR", " ")</f>
        <v xml:space="preserve"> </v>
      </c>
      <c r="AB458" s="14" t="str">
        <f>IF(AND(B458="discus 1.5", E458='club records'!$F$23, F458&gt;='club records'!$G$23), "CR", " ")</f>
        <v xml:space="preserve"> </v>
      </c>
      <c r="AC458" s="14" t="str">
        <f>IF(AND(B458="discus 1.75", E458='club records'!$F$24, F458&gt;='club records'!$G$24), "CR", " ")</f>
        <v xml:space="preserve"> </v>
      </c>
      <c r="AD458" s="14" t="str">
        <f>IF(AND(B458="discus 2", E458='club records'!$F$25, F458&gt;='club records'!$G$25), "CR", " ")</f>
        <v xml:space="preserve"> </v>
      </c>
      <c r="AE458" s="14" t="str">
        <f>IF(AND(B458="hammer 4", E458='club records'!$F$27, F458&gt;='club records'!$G$27), "CR", " ")</f>
        <v xml:space="preserve"> </v>
      </c>
      <c r="AF458" s="14" t="str">
        <f>IF(AND(B458="hammer 5", E458='club records'!$F$28, F458&gt;='club records'!$G$28), "CR", " ")</f>
        <v xml:space="preserve"> </v>
      </c>
      <c r="AG458" s="14" t="str">
        <f>IF(AND(B458="hammer 6", E458='club records'!$F$29, F458&gt;='club records'!$G$29), "CR", " ")</f>
        <v xml:space="preserve"> </v>
      </c>
      <c r="AH458" s="14" t="str">
        <f>IF(AND(B458="hammer 7.26", E458='club records'!$F$30, F458&gt;='club records'!$G$30), "CR", " ")</f>
        <v xml:space="preserve"> </v>
      </c>
      <c r="AI458" s="14" t="str">
        <f>IF(AND(B458="javelin 400", E458='club records'!$F$31, F458&gt;='club records'!$G$31), "CR", " ")</f>
        <v xml:space="preserve"> </v>
      </c>
      <c r="AJ458" s="14" t="str">
        <f>IF(AND(B458="javelin 600", E458='club records'!$F$32, F458&gt;='club records'!$G$32), "CR", " ")</f>
        <v xml:space="preserve"> </v>
      </c>
      <c r="AK458" s="14" t="str">
        <f>IF(AND(B458="javelin 700", E458='club records'!$F$33, F458&gt;='club records'!$G$33), "CR", " ")</f>
        <v xml:space="preserve"> </v>
      </c>
      <c r="AL458" s="14" t="str">
        <f>IF(AND(B458="javelin 800", OR(AND(E458='club records'!$F$34, F458&gt;='club records'!$G$34), AND(E458='club records'!$F$35, F458&gt;='club records'!$G$35))), "CR", " ")</f>
        <v xml:space="preserve"> </v>
      </c>
      <c r="AM458" s="14" t="str">
        <f>IF(AND(B458="shot 3", E458='club records'!$F$36, F458&gt;='club records'!$G$36), "CR", " ")</f>
        <v xml:space="preserve"> </v>
      </c>
      <c r="AN458" s="14" t="str">
        <f>IF(AND(B458="shot 4", E458='club records'!$F$37, F458&gt;='club records'!$G$37), "CR", " ")</f>
        <v xml:space="preserve"> </v>
      </c>
      <c r="AO458" s="14" t="str">
        <f>IF(AND(B458="shot 5", E458='club records'!$F$38, F458&gt;='club records'!$G$38), "CR", " ")</f>
        <v xml:space="preserve"> </v>
      </c>
      <c r="AP458" s="14" t="str">
        <f>IF(AND(B458="shot 6", E458='club records'!$F$39, F458&gt;='club records'!$G$39), "CR", " ")</f>
        <v xml:space="preserve"> </v>
      </c>
      <c r="AQ458" s="14" t="str">
        <f>IF(AND(B458="shot 7.26", E458='club records'!$F$40, F458&gt;='club records'!$G$40), "CR", " ")</f>
        <v xml:space="preserve"> </v>
      </c>
      <c r="AR458" s="14" t="str">
        <f>IF(AND(B458="60H",OR(AND(E458='club records'!$J$1,F458&lt;='club records'!$K$1),AND(E458='club records'!$J$2,F458&lt;='club records'!$K$2),AND(E458='club records'!$J$3,F458&lt;='club records'!$K$3),AND(E458='club records'!$J$4,F458&lt;='club records'!$K$4),AND(E458='club records'!$J$5,F458&lt;='club records'!$K$5))),"CR"," ")</f>
        <v xml:space="preserve"> </v>
      </c>
      <c r="AS458" s="14" t="str">
        <f>IF(AND(B458="75H", AND(E458='club records'!$J$6, F458&lt;='club records'!$K$6)), "CR", " ")</f>
        <v xml:space="preserve"> </v>
      </c>
      <c r="AT458" s="14" t="str">
        <f>IF(AND(B458="80H", AND(E458='club records'!$J$7, F458&lt;='club records'!$K$7)), "CR", " ")</f>
        <v xml:space="preserve"> </v>
      </c>
      <c r="AU458" s="14" t="str">
        <f>IF(AND(B458="100H", AND(E458='club records'!$J$8, F458&lt;='club records'!$K$8)), "CR", " ")</f>
        <v xml:space="preserve"> </v>
      </c>
      <c r="AV458" s="14" t="str">
        <f>IF(AND(B458="110H", OR(AND(E458='club records'!$J$9, F458&lt;='club records'!$K$9), AND(E458='club records'!$J$10, F458&lt;='club records'!$K$10))), "CR", " ")</f>
        <v xml:space="preserve"> </v>
      </c>
      <c r="AW458" s="14" t="str">
        <f>IF(AND(B458="400H", OR(AND(E458='club records'!$J$11, F458&lt;='club records'!$K$11), AND(E458='club records'!$J$12, F458&lt;='club records'!$K$12), AND(E458='club records'!$J$13, F458&lt;='club records'!$K$13), AND(E458='club records'!$J$14, F458&lt;='club records'!$K$14))), "CR", " ")</f>
        <v xml:space="preserve"> </v>
      </c>
      <c r="AX458" s="14" t="str">
        <f>IF(AND(B458="1500SC", AND(E458='club records'!$J$15, F458&lt;='club records'!$K$15)), "CR", " ")</f>
        <v xml:space="preserve"> </v>
      </c>
      <c r="AY458" s="14" t="str">
        <f>IF(AND(B458="2000SC", OR(AND(E458='club records'!$J$17, F458&lt;='club records'!$K$17), AND(E458='club records'!$J$18, F458&lt;='club records'!$K$18))), "CR", " ")</f>
        <v xml:space="preserve"> </v>
      </c>
      <c r="AZ458" s="14" t="str">
        <f>IF(AND(B458="3000SC", OR(AND(E458='club records'!$J$20, F458&lt;='club records'!$K$20), AND(E458='club records'!$J$21, F458&lt;='club records'!$K$21))), "CR", " ")</f>
        <v xml:space="preserve"> </v>
      </c>
      <c r="BA458" s="15" t="str">
        <f>IF(AND(B458="4x100", OR(AND(E458='club records'!$N$1, F458&lt;='club records'!$O$1), AND(E458='club records'!$N$2, F458&lt;='club records'!$O$2), AND(E458='club records'!$N$3, F458&lt;='club records'!$O$3), AND(E458='club records'!$N$4, F458&lt;='club records'!$O$4), AND(E458='club records'!$N$5, F458&lt;='club records'!$O$5))), "CR", " ")</f>
        <v xml:space="preserve"> </v>
      </c>
      <c r="BB458" s="15" t="str">
        <f>IF(AND(B458="4x200", OR(AND(E458='club records'!$N$6, F458&lt;='club records'!$O$6), AND(E458='club records'!$N$7, F458&lt;='club records'!$O$7), AND(E458='club records'!$N$8, F458&lt;='club records'!$O$8), AND(E458='club records'!$N$9, F458&lt;='club records'!$O$9), AND(E458='club records'!$N$10, F458&lt;='club records'!$O$10))), "CR", " ")</f>
        <v xml:space="preserve"> </v>
      </c>
      <c r="BC458" s="15" t="str">
        <f>IF(AND(B458="4x300", AND(E458='club records'!$N$11, F458&lt;='club records'!$O$11)), "CR", " ")</f>
        <v xml:space="preserve"> </v>
      </c>
      <c r="BD458" s="15" t="str">
        <f>IF(AND(B458="4x400", OR(AND(E458='club records'!$N$12, F458&lt;='club records'!$O$12), AND(E458='club records'!$N$13, F458&lt;='club records'!$O$13), AND(E458='club records'!$N$14, F458&lt;='club records'!$O$14), AND(E458='club records'!$N$15, F458&lt;='club records'!$O$15))), "CR", " ")</f>
        <v xml:space="preserve"> </v>
      </c>
      <c r="BE458" s="15" t="str">
        <f>IF(AND(B458="3x800", OR(AND(E458='club records'!$N$16, F458&lt;='club records'!$O$16), AND(E458='club records'!$N$17, F458&lt;='club records'!$O$17), AND(E458='club records'!$N$18, F458&lt;='club records'!$O$18))), "CR", " ")</f>
        <v xml:space="preserve"> </v>
      </c>
      <c r="BF458" s="15" t="str">
        <f>IF(AND(B458="pentathlon", OR(AND(E458='club records'!$N$21, F458&gt;='club records'!$O$21), AND(E458='club records'!$N$22, F458&gt;='club records'!$O$22),AND(E458='club records'!$N$23, F458&gt;='club records'!$O$23),AND(E458='club records'!$N$24, F458&gt;='club records'!$O$24))), "CR", " ")</f>
        <v xml:space="preserve"> </v>
      </c>
      <c r="BG458" s="15" t="str">
        <f>IF(AND(B458="heptathlon", OR(AND(E458='club records'!$N$26, F458&gt;='club records'!$O$26), AND(E458='club records'!$N$27, F458&gt;='club records'!$O$27))), "CR", " ")</f>
        <v xml:space="preserve"> </v>
      </c>
      <c r="BH458" s="15" t="str">
        <f>IF(AND(B458="decathlon", OR(AND(E458='club records'!$N$29, F458&gt;='club records'!$O$29), AND(E458='club records'!$N$30, F458&gt;='club records'!$O$30),AND(E458='club records'!$N$31, F458&gt;='club records'!$O$31))), "CR", " ")</f>
        <v xml:space="preserve"> </v>
      </c>
    </row>
    <row r="459" spans="1:60" ht="14.5" x14ac:dyDescent="0.35">
      <c r="A459" s="1" t="s">
        <v>519</v>
      </c>
      <c r="B459" s="2">
        <v>5000</v>
      </c>
      <c r="C459" s="1" t="s">
        <v>141</v>
      </c>
      <c r="D459" s="1" t="s">
        <v>165</v>
      </c>
      <c r="E459" s="19" t="s">
        <v>10</v>
      </c>
      <c r="F459" s="20" t="s">
        <v>549</v>
      </c>
      <c r="G459" s="26">
        <v>43704</v>
      </c>
      <c r="H459" s="1" t="s">
        <v>349</v>
      </c>
      <c r="I459" s="1" t="s">
        <v>305</v>
      </c>
      <c r="J459" s="15" t="str">
        <f t="shared" si="41"/>
        <v/>
      </c>
      <c r="K459" s="15" t="str">
        <f>IF(AND(B459=100, OR(AND(E459='club records'!$B$6, F459&lt;='club records'!$C$6), AND(E459='club records'!$B$7, F459&lt;='club records'!$C$7), AND(E459='club records'!$B$8, F459&lt;='club records'!$C$8), AND(E459='club records'!$B$9, F459&lt;='club records'!$C$9), AND(E459='club records'!$B$10, F459&lt;='club records'!$C$10))), "CR", " ")</f>
        <v xml:space="preserve"> </v>
      </c>
      <c r="L459" s="15" t="str">
        <f>IF(AND(B459=200, OR(AND(E459='club records'!$B$11, F459&lt;='club records'!$C$11), AND(E459='club records'!$B$12, F459&lt;='club records'!$C$12), AND(E459='club records'!$B$13, F459&lt;='club records'!$C$13), AND(E459='club records'!$B$14, F459&lt;='club records'!$C$14), AND(E459='club records'!$B$15, F459&lt;='club records'!$C$15))), "CR", " ")</f>
        <v xml:space="preserve"> </v>
      </c>
      <c r="M459" s="15" t="str">
        <f>IF(AND(B459=300, OR(AND(E459='club records'!$B$16, F459&lt;='club records'!$C$16), AND(E459='club records'!$B$17, F459&lt;='club records'!$C$17))), "CR", " ")</f>
        <v xml:space="preserve"> </v>
      </c>
      <c r="N459" s="15" t="str">
        <f>IF(AND(B459=400, OR(AND(E459='club records'!$B$18, F459&lt;='club records'!$C$18), AND(E459='club records'!$B$19, F459&lt;='club records'!$C$19), AND(E459='club records'!$B$20, F459&lt;='club records'!$C$20), AND(E459='club records'!$B$21, F459&lt;='club records'!$C$21))), "CR", " ")</f>
        <v xml:space="preserve"> </v>
      </c>
      <c r="O459" s="15" t="str">
        <f>IF(AND(B459=800, OR(AND(E459='club records'!$B$22, F459&lt;='club records'!$C$22), AND(E459='club records'!$B$23, F459&lt;='club records'!$C$23), AND(E459='club records'!$B$24, F459&lt;='club records'!$C$24), AND(E459='club records'!$B$25, F459&lt;='club records'!$C$25), AND(E459='club records'!$B$26, F459&lt;='club records'!$C$26))), "CR", " ")</f>
        <v xml:space="preserve"> </v>
      </c>
      <c r="P459" s="15" t="str">
        <f>IF(AND(B459=1000, OR(AND(E459='club records'!$B$27, F459&lt;='club records'!$C$27), AND(E459='club records'!$B$28, F459&lt;='club records'!$C$28))), "CR", " ")</f>
        <v xml:space="preserve"> </v>
      </c>
      <c r="Q459" s="15" t="str">
        <f>IF(AND(B459=1500, OR(AND(E459='club records'!$B$29, F459&lt;='club records'!$C$29), AND(E459='club records'!$B$30, F459&lt;='club records'!$C$30), AND(E459='club records'!$B$31, F459&lt;='club records'!$C$31), AND(E459='club records'!$B$32, F459&lt;='club records'!$C$32), AND(E459='club records'!$B$33, F459&lt;='club records'!$C$33))), "CR", " ")</f>
        <v xml:space="preserve"> </v>
      </c>
      <c r="R459" s="15" t="str">
        <f>IF(AND(B459="1600 (Mile)",OR(AND(E459='club records'!$B$34,F459&lt;='club records'!$C$34),AND(E459='club records'!$B$35,F459&lt;='club records'!$C$35),AND(E459='club records'!$B$36,F459&lt;='club records'!$C$36),AND(E459='club records'!$B$37,F459&lt;='club records'!$C$37))),"CR"," ")</f>
        <v xml:space="preserve"> </v>
      </c>
      <c r="S459" s="15" t="str">
        <f>IF(AND(B459=3000, OR(AND(E459='club records'!$B$38, F459&lt;='club records'!$C$38), AND(E459='club records'!$B$39, F459&lt;='club records'!$C$39), AND(E459='club records'!$B$40, F459&lt;='club records'!$C$40), AND(E459='club records'!$B$41, F459&lt;='club records'!$C$41))), "CR", " ")</f>
        <v xml:space="preserve"> </v>
      </c>
      <c r="T459" s="15" t="str">
        <f>IF(AND(B459=5000, OR(AND(E459='club records'!$B$42, F459&lt;='club records'!$C$42), AND(E459='club records'!$B$43, F459&lt;='club records'!$C$43))), "CR", " ")</f>
        <v xml:space="preserve"> </v>
      </c>
      <c r="U459" s="14" t="str">
        <f>IF(AND(B459=10000, OR(AND(E459='club records'!$B$44, F459&lt;='club records'!$C$44), AND(E459='club records'!$B$45, F459&lt;='club records'!$C$45))), "CR", " ")</f>
        <v xml:space="preserve"> </v>
      </c>
      <c r="V459" s="14" t="str">
        <f>IF(AND(B459="high jump", OR(AND(E459='club records'!$F$1, F459&gt;='club records'!$G$1), AND(E459='club records'!$F$2, F459&gt;='club records'!$G$2), AND(E459='club records'!$F$3, F459&gt;='club records'!$G$3), AND(E459='club records'!$F$4, F459&gt;='club records'!$G$4), AND(E459='club records'!$F$5, F459&gt;='club records'!$G$5))), "CR", " ")</f>
        <v xml:space="preserve"> </v>
      </c>
      <c r="W459" s="14" t="str">
        <f>IF(AND(B459="long jump", OR(AND(E459='club records'!$F$6, F459&gt;='club records'!$G$6), AND(E459='club records'!$F$7, F459&gt;='club records'!$G$7), AND(E459='club records'!$F$8, F459&gt;='club records'!$G$8), AND(E459='club records'!$F$9, F459&gt;='club records'!$G$9), AND(E459='club records'!$F$10, F459&gt;='club records'!$G$10))), "CR", " ")</f>
        <v xml:space="preserve"> </v>
      </c>
      <c r="X459" s="14" t="str">
        <f>IF(AND(B459="triple jump", OR(AND(E459='club records'!$F$11, F459&gt;='club records'!$G$11), AND(E459='club records'!$F$12, F459&gt;='club records'!$G$12), AND(E459='club records'!$F$13, F459&gt;='club records'!$G$13), AND(E459='club records'!$F$14, F459&gt;='club records'!$G$14), AND(E459='club records'!$F$15, F459&gt;='club records'!$G$15))), "CR", " ")</f>
        <v xml:space="preserve"> </v>
      </c>
      <c r="Y459" s="14" t="str">
        <f>IF(AND(B459="pole vault", OR(AND(E459='club records'!$F$16, F459&gt;='club records'!$G$16), AND(E459='club records'!$F$17, F459&gt;='club records'!$G$17), AND(E459='club records'!$F$18, F459&gt;='club records'!$G$18), AND(E459='club records'!$F$19, F459&gt;='club records'!$G$19), AND(E459='club records'!$F$20, F459&gt;='club records'!$G$20))), "CR", " ")</f>
        <v xml:space="preserve"> </v>
      </c>
      <c r="Z459" s="14" t="str">
        <f>IF(AND(B459="discus 1", E459='club records'!$F$21, F459&gt;='club records'!$G$21), "CR", " ")</f>
        <v xml:space="preserve"> </v>
      </c>
      <c r="AA459" s="14" t="str">
        <f>IF(AND(B459="discus 1.25", E459='club records'!$F$22, F459&gt;='club records'!$G$22), "CR", " ")</f>
        <v xml:space="preserve"> </v>
      </c>
      <c r="AB459" s="14" t="str">
        <f>IF(AND(B459="discus 1.5", E459='club records'!$F$23, F459&gt;='club records'!$G$23), "CR", " ")</f>
        <v xml:space="preserve"> </v>
      </c>
      <c r="AC459" s="14" t="str">
        <f>IF(AND(B459="discus 1.75", E459='club records'!$F$24, F459&gt;='club records'!$G$24), "CR", " ")</f>
        <v xml:space="preserve"> </v>
      </c>
      <c r="AD459" s="14" t="str">
        <f>IF(AND(B459="discus 2", E459='club records'!$F$25, F459&gt;='club records'!$G$25), "CR", " ")</f>
        <v xml:space="preserve"> </v>
      </c>
      <c r="AE459" s="14" t="str">
        <f>IF(AND(B459="hammer 4", E459='club records'!$F$27, F459&gt;='club records'!$G$27), "CR", " ")</f>
        <v xml:space="preserve"> </v>
      </c>
      <c r="AF459" s="14" t="str">
        <f>IF(AND(B459="hammer 5", E459='club records'!$F$28, F459&gt;='club records'!$G$28), "CR", " ")</f>
        <v xml:space="preserve"> </v>
      </c>
      <c r="AG459" s="14" t="str">
        <f>IF(AND(B459="hammer 6", E459='club records'!$F$29, F459&gt;='club records'!$G$29), "CR", " ")</f>
        <v xml:space="preserve"> </v>
      </c>
      <c r="AH459" s="14" t="str">
        <f>IF(AND(B459="hammer 7.26", E459='club records'!$F$30, F459&gt;='club records'!$G$30), "CR", " ")</f>
        <v xml:space="preserve"> </v>
      </c>
      <c r="AI459" s="14" t="str">
        <f>IF(AND(B459="javelin 400", E459='club records'!$F$31, F459&gt;='club records'!$G$31), "CR", " ")</f>
        <v xml:space="preserve"> </v>
      </c>
      <c r="AJ459" s="14" t="str">
        <f>IF(AND(B459="javelin 600", E459='club records'!$F$32, F459&gt;='club records'!$G$32), "CR", " ")</f>
        <v xml:space="preserve"> </v>
      </c>
      <c r="AK459" s="14" t="str">
        <f>IF(AND(B459="javelin 700", E459='club records'!$F$33, F459&gt;='club records'!$G$33), "CR", " ")</f>
        <v xml:space="preserve"> </v>
      </c>
      <c r="AL459" s="14" t="str">
        <f>IF(AND(B459="javelin 800", OR(AND(E459='club records'!$F$34, F459&gt;='club records'!$G$34), AND(E459='club records'!$F$35, F459&gt;='club records'!$G$35))), "CR", " ")</f>
        <v xml:space="preserve"> </v>
      </c>
      <c r="AM459" s="14" t="str">
        <f>IF(AND(B459="shot 3", E459='club records'!$F$36, F459&gt;='club records'!$G$36), "CR", " ")</f>
        <v xml:space="preserve"> </v>
      </c>
      <c r="AN459" s="14" t="str">
        <f>IF(AND(B459="shot 4", E459='club records'!$F$37, F459&gt;='club records'!$G$37), "CR", " ")</f>
        <v xml:space="preserve"> </v>
      </c>
      <c r="AO459" s="14" t="str">
        <f>IF(AND(B459="shot 5", E459='club records'!$F$38, F459&gt;='club records'!$G$38), "CR", " ")</f>
        <v xml:space="preserve"> </v>
      </c>
      <c r="AP459" s="14" t="str">
        <f>IF(AND(B459="shot 6", E459='club records'!$F$39, F459&gt;='club records'!$G$39), "CR", " ")</f>
        <v xml:space="preserve"> </v>
      </c>
      <c r="AQ459" s="14" t="str">
        <f>IF(AND(B459="shot 7.26", E459='club records'!$F$40, F459&gt;='club records'!$G$40), "CR", " ")</f>
        <v xml:space="preserve"> </v>
      </c>
      <c r="AR459" s="14" t="str">
        <f>IF(AND(B459="60H",OR(AND(E459='club records'!$J$1,F459&lt;='club records'!$K$1),AND(E459='club records'!$J$2,F459&lt;='club records'!$K$2),AND(E459='club records'!$J$3,F459&lt;='club records'!$K$3),AND(E459='club records'!$J$4,F459&lt;='club records'!$K$4),AND(E459='club records'!$J$5,F459&lt;='club records'!$K$5))),"CR"," ")</f>
        <v xml:space="preserve"> </v>
      </c>
      <c r="AS459" s="14" t="str">
        <f>IF(AND(B459="75H", AND(E459='club records'!$J$6, F459&lt;='club records'!$K$6)), "CR", " ")</f>
        <v xml:space="preserve"> </v>
      </c>
      <c r="AT459" s="14" t="str">
        <f>IF(AND(B459="80H", AND(E459='club records'!$J$7, F459&lt;='club records'!$K$7)), "CR", " ")</f>
        <v xml:space="preserve"> </v>
      </c>
      <c r="AU459" s="14" t="str">
        <f>IF(AND(B459="100H", AND(E459='club records'!$J$8, F459&lt;='club records'!$K$8)), "CR", " ")</f>
        <v xml:space="preserve"> </v>
      </c>
      <c r="AV459" s="14" t="str">
        <f>IF(AND(B459="110H", OR(AND(E459='club records'!$J$9, F459&lt;='club records'!$K$9), AND(E459='club records'!$J$10, F459&lt;='club records'!$K$10))), "CR", " ")</f>
        <v xml:space="preserve"> </v>
      </c>
      <c r="AW459" s="14" t="str">
        <f>IF(AND(B459="400H", OR(AND(E459='club records'!$J$11, F459&lt;='club records'!$K$11), AND(E459='club records'!$J$12, F459&lt;='club records'!$K$12), AND(E459='club records'!$J$13, F459&lt;='club records'!$K$13), AND(E459='club records'!$J$14, F459&lt;='club records'!$K$14))), "CR", " ")</f>
        <v xml:space="preserve"> </v>
      </c>
      <c r="AX459" s="14" t="str">
        <f>IF(AND(B459="1500SC", AND(E459='club records'!$J$15, F459&lt;='club records'!$K$15)), "CR", " ")</f>
        <v xml:space="preserve"> </v>
      </c>
      <c r="AY459" s="14" t="str">
        <f>IF(AND(B459="2000SC", OR(AND(E459='club records'!$J$17, F459&lt;='club records'!$K$17), AND(E459='club records'!$J$18, F459&lt;='club records'!$K$18))), "CR", " ")</f>
        <v xml:space="preserve"> </v>
      </c>
      <c r="AZ459" s="14" t="str">
        <f>IF(AND(B459="3000SC", OR(AND(E459='club records'!$J$20, F459&lt;='club records'!$K$20), AND(E459='club records'!$J$21, F459&lt;='club records'!$K$21))), "CR", " ")</f>
        <v xml:space="preserve"> </v>
      </c>
      <c r="BA459" s="15" t="str">
        <f>IF(AND(B459="4x100", OR(AND(E459='club records'!$N$1, F459&lt;='club records'!$O$1), AND(E459='club records'!$N$2, F459&lt;='club records'!$O$2), AND(E459='club records'!$N$3, F459&lt;='club records'!$O$3), AND(E459='club records'!$N$4, F459&lt;='club records'!$O$4), AND(E459='club records'!$N$5, F459&lt;='club records'!$O$5))), "CR", " ")</f>
        <v xml:space="preserve"> </v>
      </c>
      <c r="BB459" s="15" t="str">
        <f>IF(AND(B459="4x200", OR(AND(E459='club records'!$N$6, F459&lt;='club records'!$O$6), AND(E459='club records'!$N$7, F459&lt;='club records'!$O$7), AND(E459='club records'!$N$8, F459&lt;='club records'!$O$8), AND(E459='club records'!$N$9, F459&lt;='club records'!$O$9), AND(E459='club records'!$N$10, F459&lt;='club records'!$O$10))), "CR", " ")</f>
        <v xml:space="preserve"> </v>
      </c>
      <c r="BC459" s="15" t="str">
        <f>IF(AND(B459="4x300", AND(E459='club records'!$N$11, F459&lt;='club records'!$O$11)), "CR", " ")</f>
        <v xml:space="preserve"> </v>
      </c>
      <c r="BD459" s="15" t="str">
        <f>IF(AND(B459="4x400", OR(AND(E459='club records'!$N$12, F459&lt;='club records'!$O$12), AND(E459='club records'!$N$13, F459&lt;='club records'!$O$13), AND(E459='club records'!$N$14, F459&lt;='club records'!$O$14), AND(E459='club records'!$N$15, F459&lt;='club records'!$O$15))), "CR", " ")</f>
        <v xml:space="preserve"> </v>
      </c>
      <c r="BE459" s="15" t="str">
        <f>IF(AND(B459="3x800", OR(AND(E459='club records'!$N$16, F459&lt;='club records'!$O$16), AND(E459='club records'!$N$17, F459&lt;='club records'!$O$17), AND(E459='club records'!$N$18, F459&lt;='club records'!$O$18))), "CR", " ")</f>
        <v xml:space="preserve"> </v>
      </c>
      <c r="BF459" s="15" t="str">
        <f>IF(AND(B459="pentathlon", OR(AND(E459='club records'!$N$21, F459&gt;='club records'!$O$21), AND(E459='club records'!$N$22, F459&gt;='club records'!$O$22),AND(E459='club records'!$N$23, F459&gt;='club records'!$O$23),AND(E459='club records'!$N$24, F459&gt;='club records'!$O$24))), "CR", " ")</f>
        <v xml:space="preserve"> </v>
      </c>
      <c r="BG459" s="15" t="str">
        <f>IF(AND(B459="heptathlon", OR(AND(E459='club records'!$N$26, F459&gt;='club records'!$O$26), AND(E459='club records'!$N$27, F459&gt;='club records'!$O$27))), "CR", " ")</f>
        <v xml:space="preserve"> </v>
      </c>
      <c r="BH459" s="15" t="str">
        <f>IF(AND(B459="decathlon", OR(AND(E459='club records'!$N$29, F459&gt;='club records'!$O$29), AND(E459='club records'!$N$30, F459&gt;='club records'!$O$30),AND(E459='club records'!$N$31, F459&gt;='club records'!$O$31))), "CR", " ")</f>
        <v xml:space="preserve"> </v>
      </c>
    </row>
    <row r="460" spans="1:60" ht="14.5" x14ac:dyDescent="0.35">
      <c r="A460" s="1" t="s">
        <v>519</v>
      </c>
      <c r="B460" s="2">
        <v>5000</v>
      </c>
      <c r="C460" s="1" t="s">
        <v>114</v>
      </c>
      <c r="D460" s="1" t="s">
        <v>115</v>
      </c>
      <c r="E460" s="19" t="s">
        <v>10</v>
      </c>
      <c r="F460" s="20" t="s">
        <v>327</v>
      </c>
      <c r="G460" s="27">
        <v>43589</v>
      </c>
      <c r="H460" s="1" t="s">
        <v>313</v>
      </c>
      <c r="I460" s="1" t="s">
        <v>321</v>
      </c>
      <c r="J460" s="15" t="str">
        <f t="shared" si="41"/>
        <v/>
      </c>
      <c r="K460" s="15" t="str">
        <f>IF(AND(B460=100, OR(AND(E460='club records'!$B$6, F460&lt;='club records'!$C$6), AND(E460='club records'!$B$7, F460&lt;='club records'!$C$7), AND(E460='club records'!$B$8, F460&lt;='club records'!$C$8), AND(E460='club records'!$B$9, F460&lt;='club records'!$C$9), AND(E460='club records'!$B$10, F460&lt;='club records'!$C$10))), "CR", " ")</f>
        <v xml:space="preserve"> </v>
      </c>
      <c r="L460" s="15" t="str">
        <f>IF(AND(B460=200, OR(AND(E460='club records'!$B$11, F460&lt;='club records'!$C$11), AND(E460='club records'!$B$12, F460&lt;='club records'!$C$12), AND(E460='club records'!$B$13, F460&lt;='club records'!$C$13), AND(E460='club records'!$B$14, F460&lt;='club records'!$C$14), AND(E460='club records'!$B$15, F460&lt;='club records'!$C$15))), "CR", " ")</f>
        <v xml:space="preserve"> </v>
      </c>
      <c r="M460" s="15" t="str">
        <f>IF(AND(B460=300, OR(AND(E460='club records'!$B$16, F460&lt;='club records'!$C$16), AND(E460='club records'!$B$17, F460&lt;='club records'!$C$17))), "CR", " ")</f>
        <v xml:space="preserve"> </v>
      </c>
      <c r="N460" s="15" t="str">
        <f>IF(AND(B460=400, OR(AND(E460='club records'!$B$18, F460&lt;='club records'!$C$18), AND(E460='club records'!$B$19, F460&lt;='club records'!$C$19), AND(E460='club records'!$B$20, F460&lt;='club records'!$C$20), AND(E460='club records'!$B$21, F460&lt;='club records'!$C$21))), "CR", " ")</f>
        <v xml:space="preserve"> </v>
      </c>
      <c r="O460" s="15" t="str">
        <f>IF(AND(B460=800, OR(AND(E460='club records'!$B$22, F460&lt;='club records'!$C$22), AND(E460='club records'!$B$23, F460&lt;='club records'!$C$23), AND(E460='club records'!$B$24, F460&lt;='club records'!$C$24), AND(E460='club records'!$B$25, F460&lt;='club records'!$C$25), AND(E460='club records'!$B$26, F460&lt;='club records'!$C$26))), "CR", " ")</f>
        <v xml:space="preserve"> </v>
      </c>
      <c r="P460" s="15" t="str">
        <f>IF(AND(B460=1000, OR(AND(E460='club records'!$B$27, F460&lt;='club records'!$C$27), AND(E460='club records'!$B$28, F460&lt;='club records'!$C$28))), "CR", " ")</f>
        <v xml:space="preserve"> </v>
      </c>
      <c r="Q460" s="15" t="str">
        <f>IF(AND(B460=1500, OR(AND(E460='club records'!$B$29, F460&lt;='club records'!$C$29), AND(E460='club records'!$B$30, F460&lt;='club records'!$C$30), AND(E460='club records'!$B$31, F460&lt;='club records'!$C$31), AND(E460='club records'!$B$32, F460&lt;='club records'!$C$32), AND(E460='club records'!$B$33, F460&lt;='club records'!$C$33))), "CR", " ")</f>
        <v xml:space="preserve"> </v>
      </c>
      <c r="R460" s="15" t="str">
        <f>IF(AND(B460="1600 (Mile)",OR(AND(E460='club records'!$B$34,F460&lt;='club records'!$C$34),AND(E460='club records'!$B$35,F460&lt;='club records'!$C$35),AND(E460='club records'!$B$36,F460&lt;='club records'!$C$36),AND(E460='club records'!$B$37,F460&lt;='club records'!$C$37))),"CR"," ")</f>
        <v xml:space="preserve"> </v>
      </c>
      <c r="S460" s="15" t="str">
        <f>IF(AND(B460=3000, OR(AND(E460='club records'!$B$38, F460&lt;='club records'!$C$38), AND(E460='club records'!$B$39, F460&lt;='club records'!$C$39), AND(E460='club records'!$B$40, F460&lt;='club records'!$C$40), AND(E460='club records'!$B$41, F460&lt;='club records'!$C$41))), "CR", " ")</f>
        <v xml:space="preserve"> </v>
      </c>
      <c r="T460" s="15" t="str">
        <f>IF(AND(B460=5000, OR(AND(E460='club records'!$B$42, F460&lt;='club records'!$C$42), AND(E460='club records'!$B$43, F460&lt;='club records'!$C$43))), "CR", " ")</f>
        <v xml:space="preserve"> </v>
      </c>
      <c r="U460" s="14" t="str">
        <f>IF(AND(B460=10000, OR(AND(E460='club records'!$B$44, F460&lt;='club records'!$C$44), AND(E460='club records'!$B$45, F460&lt;='club records'!$C$45))), "CR", " ")</f>
        <v xml:space="preserve"> </v>
      </c>
      <c r="V460" s="14" t="str">
        <f>IF(AND(B460="high jump", OR(AND(E460='club records'!$F$1, F460&gt;='club records'!$G$1), AND(E460='club records'!$F$2, F460&gt;='club records'!$G$2), AND(E460='club records'!$F$3, F460&gt;='club records'!$G$3), AND(E460='club records'!$F$4, F460&gt;='club records'!$G$4), AND(E460='club records'!$F$5, F460&gt;='club records'!$G$5))), "CR", " ")</f>
        <v xml:space="preserve"> </v>
      </c>
      <c r="W460" s="14" t="str">
        <f>IF(AND(B460="long jump", OR(AND(E460='club records'!$F$6, F460&gt;='club records'!$G$6), AND(E460='club records'!$F$7, F460&gt;='club records'!$G$7), AND(E460='club records'!$F$8, F460&gt;='club records'!$G$8), AND(E460='club records'!$F$9, F460&gt;='club records'!$G$9), AND(E460='club records'!$F$10, F460&gt;='club records'!$G$10))), "CR", " ")</f>
        <v xml:space="preserve"> </v>
      </c>
      <c r="X460" s="14" t="str">
        <f>IF(AND(B460="triple jump", OR(AND(E460='club records'!$F$11, F460&gt;='club records'!$G$11), AND(E460='club records'!$F$12, F460&gt;='club records'!$G$12), AND(E460='club records'!$F$13, F460&gt;='club records'!$G$13), AND(E460='club records'!$F$14, F460&gt;='club records'!$G$14), AND(E460='club records'!$F$15, F460&gt;='club records'!$G$15))), "CR", " ")</f>
        <v xml:space="preserve"> </v>
      </c>
      <c r="Y460" s="14" t="str">
        <f>IF(AND(B460="pole vault", OR(AND(E460='club records'!$F$16, F460&gt;='club records'!$G$16), AND(E460='club records'!$F$17, F460&gt;='club records'!$G$17), AND(E460='club records'!$F$18, F460&gt;='club records'!$G$18), AND(E460='club records'!$F$19, F460&gt;='club records'!$G$19), AND(E460='club records'!$F$20, F460&gt;='club records'!$G$20))), "CR", " ")</f>
        <v xml:space="preserve"> </v>
      </c>
      <c r="Z460" s="14" t="str">
        <f>IF(AND(B460="discus 1", E460='club records'!$F$21, F460&gt;='club records'!$G$21), "CR", " ")</f>
        <v xml:space="preserve"> </v>
      </c>
      <c r="AA460" s="14" t="str">
        <f>IF(AND(B460="discus 1.25", E460='club records'!$F$22, F460&gt;='club records'!$G$22), "CR", " ")</f>
        <v xml:space="preserve"> </v>
      </c>
      <c r="AB460" s="14" t="str">
        <f>IF(AND(B460="discus 1.5", E460='club records'!$F$23, F460&gt;='club records'!$G$23), "CR", " ")</f>
        <v xml:space="preserve"> </v>
      </c>
      <c r="AC460" s="14" t="str">
        <f>IF(AND(B460="discus 1.75", E460='club records'!$F$24, F460&gt;='club records'!$G$24), "CR", " ")</f>
        <v xml:space="preserve"> </v>
      </c>
      <c r="AD460" s="14" t="str">
        <f>IF(AND(B460="discus 2", E460='club records'!$F$25, F460&gt;='club records'!$G$25), "CR", " ")</f>
        <v xml:space="preserve"> </v>
      </c>
      <c r="AE460" s="14" t="str">
        <f>IF(AND(B460="hammer 4", E460='club records'!$F$27, F460&gt;='club records'!$G$27), "CR", " ")</f>
        <v xml:space="preserve"> </v>
      </c>
      <c r="AF460" s="14" t="str">
        <f>IF(AND(B460="hammer 5", E460='club records'!$F$28, F460&gt;='club records'!$G$28), "CR", " ")</f>
        <v xml:space="preserve"> </v>
      </c>
      <c r="AG460" s="14" t="str">
        <f>IF(AND(B460="hammer 6", E460='club records'!$F$29, F460&gt;='club records'!$G$29), "CR", " ")</f>
        <v xml:space="preserve"> </v>
      </c>
      <c r="AH460" s="14" t="str">
        <f>IF(AND(B460="hammer 7.26", E460='club records'!$F$30, F460&gt;='club records'!$G$30), "CR", " ")</f>
        <v xml:space="preserve"> </v>
      </c>
      <c r="AI460" s="14" t="str">
        <f>IF(AND(B460="javelin 400", E460='club records'!$F$31, F460&gt;='club records'!$G$31), "CR", " ")</f>
        <v xml:space="preserve"> </v>
      </c>
      <c r="AJ460" s="14" t="str">
        <f>IF(AND(B460="javelin 600", E460='club records'!$F$32, F460&gt;='club records'!$G$32), "CR", " ")</f>
        <v xml:space="preserve"> </v>
      </c>
      <c r="AK460" s="14" t="str">
        <f>IF(AND(B460="javelin 700", E460='club records'!$F$33, F460&gt;='club records'!$G$33), "CR", " ")</f>
        <v xml:space="preserve"> </v>
      </c>
      <c r="AL460" s="14" t="str">
        <f>IF(AND(B460="javelin 800", OR(AND(E460='club records'!$F$34, F460&gt;='club records'!$G$34), AND(E460='club records'!$F$35, F460&gt;='club records'!$G$35))), "CR", " ")</f>
        <v xml:space="preserve"> </v>
      </c>
      <c r="AM460" s="14" t="str">
        <f>IF(AND(B460="shot 3", E460='club records'!$F$36, F460&gt;='club records'!$G$36), "CR", " ")</f>
        <v xml:space="preserve"> </v>
      </c>
      <c r="AN460" s="14" t="str">
        <f>IF(AND(B460="shot 4", E460='club records'!$F$37, F460&gt;='club records'!$G$37), "CR", " ")</f>
        <v xml:space="preserve"> </v>
      </c>
      <c r="AO460" s="14" t="str">
        <f>IF(AND(B460="shot 5", E460='club records'!$F$38, F460&gt;='club records'!$G$38), "CR", " ")</f>
        <v xml:space="preserve"> </v>
      </c>
      <c r="AP460" s="14" t="str">
        <f>IF(AND(B460="shot 6", E460='club records'!$F$39, F460&gt;='club records'!$G$39), "CR", " ")</f>
        <v xml:space="preserve"> </v>
      </c>
      <c r="AQ460" s="14" t="str">
        <f>IF(AND(B460="shot 7.26", E460='club records'!$F$40, F460&gt;='club records'!$G$40), "CR", " ")</f>
        <v xml:space="preserve"> </v>
      </c>
      <c r="AR460" s="14" t="str">
        <f>IF(AND(B460="60H",OR(AND(E460='club records'!$J$1,F460&lt;='club records'!$K$1),AND(E460='club records'!$J$2,F460&lt;='club records'!$K$2),AND(E460='club records'!$J$3,F460&lt;='club records'!$K$3),AND(E460='club records'!$J$4,F460&lt;='club records'!$K$4),AND(E460='club records'!$J$5,F460&lt;='club records'!$K$5))),"CR"," ")</f>
        <v xml:space="preserve"> </v>
      </c>
      <c r="AS460" s="14" t="str">
        <f>IF(AND(B460="75H", AND(E460='club records'!$J$6, F460&lt;='club records'!$K$6)), "CR", " ")</f>
        <v xml:space="preserve"> </v>
      </c>
      <c r="AT460" s="14" t="str">
        <f>IF(AND(B460="80H", AND(E460='club records'!$J$7, F460&lt;='club records'!$K$7)), "CR", " ")</f>
        <v xml:space="preserve"> </v>
      </c>
      <c r="AU460" s="14" t="str">
        <f>IF(AND(B460="100H", AND(E460='club records'!$J$8, F460&lt;='club records'!$K$8)), "CR", " ")</f>
        <v xml:space="preserve"> </v>
      </c>
      <c r="AV460" s="14" t="str">
        <f>IF(AND(B460="110H", OR(AND(E460='club records'!$J$9, F460&lt;='club records'!$K$9), AND(E460='club records'!$J$10, F460&lt;='club records'!$K$10))), "CR", " ")</f>
        <v xml:space="preserve"> </v>
      </c>
      <c r="AW460" s="14" t="str">
        <f>IF(AND(B460="400H", OR(AND(E460='club records'!$J$11, F460&lt;='club records'!$K$11), AND(E460='club records'!$J$12, F460&lt;='club records'!$K$12), AND(E460='club records'!$J$13, F460&lt;='club records'!$K$13), AND(E460='club records'!$J$14, F460&lt;='club records'!$K$14))), "CR", " ")</f>
        <v xml:space="preserve"> </v>
      </c>
      <c r="AX460" s="14" t="str">
        <f>IF(AND(B460="1500SC", AND(E460='club records'!$J$15, F460&lt;='club records'!$K$15)), "CR", " ")</f>
        <v xml:space="preserve"> </v>
      </c>
      <c r="AY460" s="14" t="str">
        <f>IF(AND(B460="2000SC", OR(AND(E460='club records'!$J$17, F460&lt;='club records'!$K$17), AND(E460='club records'!$J$18, F460&lt;='club records'!$K$18))), "CR", " ")</f>
        <v xml:space="preserve"> </v>
      </c>
      <c r="AZ460" s="14" t="str">
        <f>IF(AND(B460="3000SC", OR(AND(E460='club records'!$J$20, F460&lt;='club records'!$K$20), AND(E460='club records'!$J$21, F460&lt;='club records'!$K$21))), "CR", " ")</f>
        <v xml:space="preserve"> </v>
      </c>
      <c r="BA460" s="15" t="str">
        <f>IF(AND(B460="4x100", OR(AND(E460='club records'!$N$1, F460&lt;='club records'!$O$1), AND(E460='club records'!$N$2, F460&lt;='club records'!$O$2), AND(E460='club records'!$N$3, F460&lt;='club records'!$O$3), AND(E460='club records'!$N$4, F460&lt;='club records'!$O$4), AND(E460='club records'!$N$5, F460&lt;='club records'!$O$5))), "CR", " ")</f>
        <v xml:space="preserve"> </v>
      </c>
      <c r="BB460" s="15" t="str">
        <f>IF(AND(B460="4x200", OR(AND(E460='club records'!$N$6, F460&lt;='club records'!$O$6), AND(E460='club records'!$N$7, F460&lt;='club records'!$O$7), AND(E460='club records'!$N$8, F460&lt;='club records'!$O$8), AND(E460='club records'!$N$9, F460&lt;='club records'!$O$9), AND(E460='club records'!$N$10, F460&lt;='club records'!$O$10))), "CR", " ")</f>
        <v xml:space="preserve"> </v>
      </c>
      <c r="BC460" s="15" t="str">
        <f>IF(AND(B460="4x300", AND(E460='club records'!$N$11, F460&lt;='club records'!$O$11)), "CR", " ")</f>
        <v xml:space="preserve"> </v>
      </c>
      <c r="BD460" s="15" t="str">
        <f>IF(AND(B460="4x400", OR(AND(E460='club records'!$N$12, F460&lt;='club records'!$O$12), AND(E460='club records'!$N$13, F460&lt;='club records'!$O$13), AND(E460='club records'!$N$14, F460&lt;='club records'!$O$14), AND(E460='club records'!$N$15, F460&lt;='club records'!$O$15))), "CR", " ")</f>
        <v xml:space="preserve"> </v>
      </c>
      <c r="BE460" s="15" t="str">
        <f>IF(AND(B460="3x800", OR(AND(E460='club records'!$N$16, F460&lt;='club records'!$O$16), AND(E460='club records'!$N$17, F460&lt;='club records'!$O$17), AND(E460='club records'!$N$18, F460&lt;='club records'!$O$18))), "CR", " ")</f>
        <v xml:space="preserve"> </v>
      </c>
      <c r="BF460" s="15" t="str">
        <f>IF(AND(B460="pentathlon", OR(AND(E460='club records'!$N$21, F460&gt;='club records'!$O$21), AND(E460='club records'!$N$22, F460&gt;='club records'!$O$22),AND(E460='club records'!$N$23, F460&gt;='club records'!$O$23),AND(E460='club records'!$N$24, F460&gt;='club records'!$O$24))), "CR", " ")</f>
        <v xml:space="preserve"> </v>
      </c>
      <c r="BG460" s="15" t="str">
        <f>IF(AND(B460="heptathlon", OR(AND(E460='club records'!$N$26, F460&gt;='club records'!$O$26), AND(E460='club records'!$N$27, F460&gt;='club records'!$O$27))), "CR", " ")</f>
        <v xml:space="preserve"> </v>
      </c>
      <c r="BH460" s="15" t="str">
        <f>IF(AND(B460="decathlon", OR(AND(E460='club records'!$N$29, F460&gt;='club records'!$O$29), AND(E460='club records'!$N$30, F460&gt;='club records'!$O$30),AND(E460='club records'!$N$31, F460&gt;='club records'!$O$31))), "CR", " ")</f>
        <v xml:space="preserve"> </v>
      </c>
    </row>
    <row r="461" spans="1:60" ht="14.5" x14ac:dyDescent="0.35">
      <c r="A461" s="1" t="s">
        <v>519</v>
      </c>
      <c r="B461" s="2">
        <v>5000</v>
      </c>
      <c r="C461" s="1" t="s">
        <v>141</v>
      </c>
      <c r="D461" s="1" t="s">
        <v>146</v>
      </c>
      <c r="E461" s="19" t="s">
        <v>62</v>
      </c>
      <c r="F461" s="20" t="s">
        <v>501</v>
      </c>
      <c r="G461" s="26">
        <v>43672</v>
      </c>
      <c r="H461" s="1" t="s">
        <v>387</v>
      </c>
      <c r="I461" s="1" t="s">
        <v>372</v>
      </c>
      <c r="J461" s="15" t="str">
        <f t="shared" si="41"/>
        <v/>
      </c>
      <c r="K461" s="15"/>
      <c r="L461" s="15"/>
      <c r="M461" s="15"/>
      <c r="N461" s="15"/>
      <c r="O461" s="15"/>
      <c r="P461" s="15"/>
      <c r="Q461" s="15"/>
      <c r="R461" s="15" t="str">
        <f>IF(AND(B461="1600 (Mile)",OR(AND(E461='club records'!$B$34,F461&lt;='club records'!$C$34),AND(E461='club records'!$B$35,F461&lt;='club records'!$C$35),AND(E461='club records'!$B$36,F461&lt;='club records'!$C$36),AND(E461='club records'!$B$37,F461&lt;='club records'!$C$37))),"CR"," ")</f>
        <v xml:space="preserve"> </v>
      </c>
      <c r="S461" s="15"/>
      <c r="T461" s="1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5"/>
      <c r="BB461" s="15"/>
      <c r="BC461" s="15"/>
      <c r="BD461" s="15"/>
      <c r="BE461" s="15"/>
      <c r="BF461" s="15"/>
      <c r="BG461" s="15"/>
      <c r="BH461" s="15"/>
    </row>
    <row r="462" spans="1:60" ht="14.5" x14ac:dyDescent="0.35">
      <c r="A462" s="1" t="s">
        <v>519</v>
      </c>
      <c r="B462" s="2">
        <v>10000</v>
      </c>
      <c r="C462" s="1" t="s">
        <v>35</v>
      </c>
      <c r="D462" s="1" t="s">
        <v>315</v>
      </c>
      <c r="E462" s="19" t="s">
        <v>10</v>
      </c>
      <c r="F462" s="20" t="s">
        <v>476</v>
      </c>
      <c r="G462" s="26">
        <v>43652</v>
      </c>
      <c r="H462" s="1" t="s">
        <v>312</v>
      </c>
      <c r="J462" s="15" t="str">
        <f t="shared" si="41"/>
        <v/>
      </c>
      <c r="K462" s="15"/>
      <c r="L462" s="15"/>
      <c r="M462" s="15"/>
      <c r="N462" s="15"/>
      <c r="O462" s="15"/>
      <c r="P462" s="15"/>
      <c r="Q462" s="15"/>
      <c r="R462" s="15" t="str">
        <f>IF(AND(B462="1600 (Mile)",OR(AND(E462='club records'!$B$34,F462&lt;='club records'!$C$34),AND(E462='club records'!$B$35,F462&lt;='club records'!$C$35),AND(E462='club records'!$B$36,F462&lt;='club records'!$C$36),AND(E462='club records'!$B$37,F462&lt;='club records'!$C$37))),"CR"," ")</f>
        <v xml:space="preserve"> </v>
      </c>
      <c r="S462" s="15"/>
      <c r="T462" s="1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5"/>
      <c r="BB462" s="15"/>
      <c r="BC462" s="15"/>
      <c r="BD462" s="15"/>
      <c r="BE462" s="15"/>
      <c r="BF462" s="15"/>
      <c r="BG462" s="15"/>
      <c r="BH462" s="15"/>
    </row>
    <row r="463" spans="1:60" ht="14.5" x14ac:dyDescent="0.35">
      <c r="A463" s="1" t="s">
        <v>519</v>
      </c>
      <c r="B463" s="2">
        <v>10000</v>
      </c>
      <c r="C463" s="1" t="s">
        <v>431</v>
      </c>
      <c r="D463" s="1" t="s">
        <v>432</v>
      </c>
      <c r="E463" s="19" t="s">
        <v>483</v>
      </c>
      <c r="F463" s="20" t="s">
        <v>477</v>
      </c>
      <c r="G463" s="26">
        <v>43652</v>
      </c>
      <c r="H463" s="1" t="s">
        <v>312</v>
      </c>
      <c r="J463" s="15" t="str">
        <f t="shared" si="41"/>
        <v/>
      </c>
      <c r="K463" s="15"/>
      <c r="L463" s="15"/>
      <c r="M463" s="15"/>
      <c r="N463" s="15"/>
      <c r="O463" s="15"/>
      <c r="P463" s="15"/>
      <c r="Q463" s="15"/>
      <c r="R463" s="15" t="str">
        <f>IF(AND(B463="1600 (Mile)",OR(AND(E463='club records'!$B$34,F463&lt;='club records'!$C$34),AND(E463='club records'!$B$35,F463&lt;='club records'!$C$35),AND(E463='club records'!$B$36,F463&lt;='club records'!$C$36),AND(E463='club records'!$B$37,F463&lt;='club records'!$C$37))),"CR"," ")</f>
        <v xml:space="preserve"> </v>
      </c>
      <c r="S463" s="15"/>
      <c r="T463" s="1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5"/>
      <c r="BB463" s="15"/>
      <c r="BC463" s="15"/>
      <c r="BD463" s="15"/>
      <c r="BE463" s="15"/>
      <c r="BF463" s="15"/>
      <c r="BG463" s="15"/>
      <c r="BH463" s="15"/>
    </row>
    <row r="464" spans="1:60" ht="14.5" x14ac:dyDescent="0.35">
      <c r="A464" s="1" t="s">
        <v>519</v>
      </c>
      <c r="B464" s="2">
        <v>10000</v>
      </c>
      <c r="C464" s="1" t="s">
        <v>141</v>
      </c>
      <c r="D464" s="1" t="s">
        <v>433</v>
      </c>
      <c r="E464" s="19" t="s">
        <v>483</v>
      </c>
      <c r="F464" s="20" t="s">
        <v>434</v>
      </c>
      <c r="G464" s="26">
        <v>43632</v>
      </c>
      <c r="H464" s="1" t="s">
        <v>313</v>
      </c>
      <c r="I464" s="1" t="s">
        <v>426</v>
      </c>
      <c r="J464" s="15" t="str">
        <f t="shared" si="41"/>
        <v/>
      </c>
      <c r="K464" s="15"/>
      <c r="L464" s="15"/>
      <c r="M464" s="15"/>
      <c r="N464" s="15"/>
      <c r="O464" s="15"/>
      <c r="P464" s="15"/>
      <c r="Q464" s="15"/>
      <c r="R464" s="15" t="str">
        <f>IF(AND(B464="1600 (Mile)",OR(AND(E464='club records'!$B$34,F464&lt;='club records'!$C$34),AND(E464='club records'!$B$35,F464&lt;='club records'!$C$35),AND(E464='club records'!$B$36,F464&lt;='club records'!$C$36),AND(E464='club records'!$B$37,F464&lt;='club records'!$C$37))),"CR"," ")</f>
        <v xml:space="preserve"> </v>
      </c>
      <c r="S464" s="15"/>
      <c r="T464" s="1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5"/>
      <c r="BB464" s="15"/>
      <c r="BC464" s="15"/>
      <c r="BD464" s="15"/>
      <c r="BE464" s="15"/>
      <c r="BF464" s="15"/>
      <c r="BG464" s="15"/>
      <c r="BH464" s="15"/>
    </row>
    <row r="465" spans="1:16333" ht="14.5" x14ac:dyDescent="0.35">
      <c r="A465" s="1" t="s">
        <v>519</v>
      </c>
      <c r="B465" s="2">
        <v>10000</v>
      </c>
      <c r="C465" s="1" t="s">
        <v>59</v>
      </c>
      <c r="D465" s="1" t="s">
        <v>118</v>
      </c>
      <c r="E465" s="19" t="s">
        <v>62</v>
      </c>
      <c r="F465" s="20" t="s">
        <v>347</v>
      </c>
      <c r="G465" s="26">
        <v>43574</v>
      </c>
      <c r="H465" s="1" t="s">
        <v>349</v>
      </c>
      <c r="J465" s="15" t="str">
        <f t="shared" si="41"/>
        <v/>
      </c>
      <c r="K465" s="15"/>
      <c r="L465" s="15"/>
      <c r="M465" s="15"/>
      <c r="N465" s="15"/>
      <c r="O465" s="15"/>
      <c r="P465" s="15"/>
      <c r="Q465" s="15"/>
      <c r="R465" s="15" t="str">
        <f>IF(AND(B465="1600 (Mile)",OR(AND(E465='club records'!$B$34,F465&lt;='club records'!$C$34),AND(E465='club records'!$B$35,F465&lt;='club records'!$C$35),AND(E465='club records'!$B$36,F465&lt;='club records'!$C$36),AND(E465='club records'!$B$37,F465&lt;='club records'!$C$37))),"CR"," ")</f>
        <v xml:space="preserve"> </v>
      </c>
      <c r="S465" s="15"/>
      <c r="T465" s="1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5"/>
      <c r="BB465" s="15"/>
      <c r="BC465" s="15"/>
      <c r="BD465" s="15"/>
      <c r="BE465" s="15"/>
      <c r="BF465" s="15"/>
      <c r="BG465" s="15"/>
      <c r="BH465" s="15"/>
    </row>
    <row r="466" spans="1:16333" ht="14.5" x14ac:dyDescent="0.35">
      <c r="A466" s="1" t="s">
        <v>519</v>
      </c>
      <c r="B466" s="2">
        <v>10000</v>
      </c>
      <c r="C466" s="1" t="s">
        <v>141</v>
      </c>
      <c r="D466" s="1" t="s">
        <v>146</v>
      </c>
      <c r="E466" s="19" t="s">
        <v>62</v>
      </c>
      <c r="F466" s="20" t="s">
        <v>348</v>
      </c>
      <c r="G466" s="26">
        <v>43574</v>
      </c>
      <c r="H466" s="1" t="s">
        <v>349</v>
      </c>
      <c r="J466" s="15" t="str">
        <f t="shared" si="41"/>
        <v/>
      </c>
      <c r="K466" s="15"/>
      <c r="L466" s="15"/>
      <c r="M466" s="15"/>
      <c r="N466" s="15"/>
      <c r="O466" s="15"/>
      <c r="P466" s="15"/>
      <c r="Q466" s="15"/>
      <c r="R466" s="15" t="str">
        <f>IF(AND(B466="1600 (Mile)",OR(AND(E466='club records'!$B$34,F466&lt;='club records'!$C$34),AND(E466='club records'!$B$35,F466&lt;='club records'!$C$35),AND(E466='club records'!$B$36,F466&lt;='club records'!$C$36),AND(E466='club records'!$B$37,F466&lt;='club records'!$C$37))),"CR"," ")</f>
        <v xml:space="preserve"> </v>
      </c>
      <c r="S466" s="15"/>
      <c r="T466" s="1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5"/>
      <c r="BB466" s="15"/>
      <c r="BC466" s="15"/>
      <c r="BD466" s="15"/>
      <c r="BE466" s="15"/>
      <c r="BF466" s="15"/>
      <c r="BG466" s="15"/>
      <c r="BH466" s="15"/>
    </row>
    <row r="467" spans="1:16333" ht="14.5" x14ac:dyDescent="0.35">
      <c r="A467" s="1" t="s">
        <v>519</v>
      </c>
      <c r="B467" s="2" t="s">
        <v>222</v>
      </c>
      <c r="C467" s="1" t="s">
        <v>52</v>
      </c>
      <c r="D467" s="1" t="s">
        <v>53</v>
      </c>
      <c r="E467" s="19" t="s">
        <v>10</v>
      </c>
      <c r="F467" s="20">
        <v>16.43</v>
      </c>
      <c r="G467" s="26">
        <v>43681</v>
      </c>
      <c r="H467" s="1" t="s">
        <v>371</v>
      </c>
      <c r="I467" s="1" t="s">
        <v>514</v>
      </c>
      <c r="J467" s="15" t="str">
        <f t="shared" si="41"/>
        <v/>
      </c>
      <c r="K467" s="15" t="str">
        <f>IF(AND(B467=100, OR(AND(E467='club records'!$B$6, F467&lt;='club records'!$C$6), AND(E467='club records'!$B$7, F467&lt;='club records'!$C$7), AND(E467='club records'!$B$8, F467&lt;='club records'!$C$8), AND(E467='club records'!$B$9, F467&lt;='club records'!$C$9), AND(E467='club records'!$B$10, F467&lt;='club records'!$C$10))), "CR", " ")</f>
        <v xml:space="preserve"> </v>
      </c>
      <c r="L467" s="15" t="str">
        <f>IF(AND(B467=200, OR(AND(E467='club records'!$B$11, F467&lt;='club records'!$C$11), AND(E467='club records'!$B$12, F467&lt;='club records'!$C$12), AND(E467='club records'!$B$13, F467&lt;='club records'!$C$13), AND(E467='club records'!$B$14, F467&lt;='club records'!$C$14), AND(E467='club records'!$B$15, F467&lt;='club records'!$C$15))), "CR", " ")</f>
        <v xml:space="preserve"> </v>
      </c>
      <c r="M467" s="15" t="str">
        <f>IF(AND(B467=300, OR(AND(E467='club records'!$B$16, F467&lt;='club records'!$C$16), AND(E467='club records'!$B$17, F467&lt;='club records'!$C$17))), "CR", " ")</f>
        <v xml:space="preserve"> </v>
      </c>
      <c r="N467" s="15" t="str">
        <f>IF(AND(B467=400, OR(AND(E467='club records'!$B$18, F467&lt;='club records'!$C$18), AND(E467='club records'!$B$19, F467&lt;='club records'!$C$19), AND(E467='club records'!$B$20, F467&lt;='club records'!$C$20), AND(E467='club records'!$B$21, F467&lt;='club records'!$C$21))), "CR", " ")</f>
        <v xml:space="preserve"> </v>
      </c>
      <c r="O467" s="15" t="str">
        <f>IF(AND(B467=800, OR(AND(E467='club records'!$B$22, F467&lt;='club records'!$C$22), AND(E467='club records'!$B$23, F467&lt;='club records'!$C$23), AND(E467='club records'!$B$24, F467&lt;='club records'!$C$24), AND(E467='club records'!$B$25, F467&lt;='club records'!$C$25), AND(E467='club records'!$B$26, F467&lt;='club records'!$C$26))), "CR", " ")</f>
        <v xml:space="preserve"> </v>
      </c>
      <c r="P467" s="15" t="str">
        <f>IF(AND(B467=1000, OR(AND(E467='club records'!$B$27, F467&lt;='club records'!$C$27), AND(E467='club records'!$B$28, F467&lt;='club records'!$C$28))), "CR", " ")</f>
        <v xml:space="preserve"> </v>
      </c>
      <c r="Q467" s="15" t="str">
        <f>IF(AND(B467=1500, OR(AND(E467='club records'!$B$29, F467&lt;='club records'!$C$29), AND(E467='club records'!$B$30, F467&lt;='club records'!$C$30), AND(E467='club records'!$B$31, F467&lt;='club records'!$C$31), AND(E467='club records'!$B$32, F467&lt;='club records'!$C$32), AND(E467='club records'!$B$33, F467&lt;='club records'!$C$33))), "CR", " ")</f>
        <v xml:space="preserve"> </v>
      </c>
      <c r="R467" s="15" t="str">
        <f>IF(AND(B467="1600 (Mile)",OR(AND(E467='club records'!$B$34,F467&lt;='club records'!$C$34),AND(E467='club records'!$B$35,F467&lt;='club records'!$C$35),AND(E467='club records'!$B$36,F467&lt;='club records'!$C$36),AND(E467='club records'!$B$37,F467&lt;='club records'!$C$37))),"CR"," ")</f>
        <v xml:space="preserve"> </v>
      </c>
      <c r="S467" s="15" t="str">
        <f>IF(AND(B467=3000, OR(AND(E467='club records'!$B$38, F467&lt;='club records'!$C$38), AND(E467='club records'!$B$39, F467&lt;='club records'!$C$39), AND(E467='club records'!$B$40, F467&lt;='club records'!$C$40), AND(E467='club records'!$B$41, F467&lt;='club records'!$C$41))), "CR", " ")</f>
        <v xml:space="preserve"> </v>
      </c>
      <c r="T467" s="15" t="str">
        <f>IF(AND(B467=5000, OR(AND(E467='club records'!$B$42, F467&lt;='club records'!$C$42), AND(E467='club records'!$B$43, F467&lt;='club records'!$C$43))), "CR", " ")</f>
        <v xml:space="preserve"> </v>
      </c>
      <c r="U467" s="14" t="str">
        <f>IF(AND(B467=10000, OR(AND(E467='club records'!$B$44, F467&lt;='club records'!$C$44), AND(E467='club records'!$B$45, F467&lt;='club records'!$C$45))), "CR", " ")</f>
        <v xml:space="preserve"> </v>
      </c>
      <c r="V467" s="14" t="str">
        <f>IF(AND(B467="high jump", OR(AND(E467='club records'!$F$1, F467&gt;='club records'!$G$1), AND(E467='club records'!$F$2, F467&gt;='club records'!$G$2), AND(E467='club records'!$F$3, F467&gt;='club records'!$G$3), AND(E467='club records'!$F$4, F467&gt;='club records'!$G$4), AND(E467='club records'!$F$5, F467&gt;='club records'!$G$5))), "CR", " ")</f>
        <v xml:space="preserve"> </v>
      </c>
      <c r="W467" s="14" t="str">
        <f>IF(AND(B467="long jump", OR(AND(E467='club records'!$F$6, F467&gt;='club records'!$G$6), AND(E467='club records'!$F$7, F467&gt;='club records'!$G$7), AND(E467='club records'!$F$8, F467&gt;='club records'!$G$8), AND(E467='club records'!$F$9, F467&gt;='club records'!$G$9), AND(E467='club records'!$F$10, F467&gt;='club records'!$G$10))), "CR", " ")</f>
        <v xml:space="preserve"> </v>
      </c>
      <c r="X467" s="14" t="str">
        <f>IF(AND(B467="triple jump", OR(AND(E467='club records'!$F$11, F467&gt;='club records'!$G$11), AND(E467='club records'!$F$12, F467&gt;='club records'!$G$12), AND(E467='club records'!$F$13, F467&gt;='club records'!$G$13), AND(E467='club records'!$F$14, F467&gt;='club records'!$G$14), AND(E467='club records'!$F$15, F467&gt;='club records'!$G$15))), "CR", " ")</f>
        <v xml:space="preserve"> </v>
      </c>
      <c r="Y467" s="14" t="str">
        <f>IF(AND(B467="pole vault", OR(AND(E467='club records'!$F$16, F467&gt;='club records'!$G$16), AND(E467='club records'!$F$17, F467&gt;='club records'!$G$17), AND(E467='club records'!$F$18, F467&gt;='club records'!$G$18), AND(E467='club records'!$F$19, F467&gt;='club records'!$G$19), AND(E467='club records'!$F$20, F467&gt;='club records'!$G$20))), "CR", " ")</f>
        <v xml:space="preserve"> </v>
      </c>
      <c r="Z467" s="14" t="str">
        <f>IF(AND(B467="discus 1", E467='club records'!$F$21, F467&gt;='club records'!$G$21), "CR", " ")</f>
        <v xml:space="preserve"> </v>
      </c>
      <c r="AA467" s="14" t="str">
        <f>IF(AND(B467="discus 1.25", E467='club records'!$F$22, F467&gt;='club records'!$G$22), "CR", " ")</f>
        <v xml:space="preserve"> </v>
      </c>
      <c r="AB467" s="14" t="str">
        <f>IF(AND(B467="discus 1.5", E467='club records'!$F$23, F467&gt;='club records'!$G$23), "CR", " ")</f>
        <v xml:space="preserve"> </v>
      </c>
      <c r="AC467" s="14" t="str">
        <f>IF(AND(B467="discus 1.75", E467='club records'!$F$24, F467&gt;='club records'!$G$24), "CR", " ")</f>
        <v xml:space="preserve"> </v>
      </c>
      <c r="AD467" s="14" t="str">
        <f>IF(AND(B467="discus 2", E467='club records'!$F$25, F467&gt;='club records'!$G$25), "CR", " ")</f>
        <v xml:space="preserve"> </v>
      </c>
      <c r="AE467" s="14" t="str">
        <f>IF(AND(B467="hammer 4", E467='club records'!$F$27, F467&gt;='club records'!$G$27), "CR", " ")</f>
        <v xml:space="preserve"> </v>
      </c>
      <c r="AF467" s="14" t="str">
        <f>IF(AND(B467="hammer 5", E467='club records'!$F$28, F467&gt;='club records'!$G$28), "CR", " ")</f>
        <v xml:space="preserve"> </v>
      </c>
      <c r="AG467" s="14" t="str">
        <f>IF(AND(B467="hammer 6", E467='club records'!$F$29, F467&gt;='club records'!$G$29), "CR", " ")</f>
        <v xml:space="preserve"> </v>
      </c>
      <c r="AH467" s="14" t="str">
        <f>IF(AND(B467="hammer 7.26", E467='club records'!$F$30, F467&gt;='club records'!$G$30), "CR", " ")</f>
        <v xml:space="preserve"> </v>
      </c>
      <c r="AI467" s="14" t="str">
        <f>IF(AND(B467="javelin 400", E467='club records'!$F$31, F467&gt;='club records'!$G$31), "CR", " ")</f>
        <v xml:space="preserve"> </v>
      </c>
      <c r="AJ467" s="14" t="str">
        <f>IF(AND(B467="javelin 600", E467='club records'!$F$32, F467&gt;='club records'!$G$32), "CR", " ")</f>
        <v xml:space="preserve"> </v>
      </c>
      <c r="AK467" s="14" t="str">
        <f>IF(AND(B467="javelin 700", E467='club records'!$F$33, F467&gt;='club records'!$G$33), "CR", " ")</f>
        <v xml:space="preserve"> </v>
      </c>
      <c r="AL467" s="14" t="str">
        <f>IF(AND(B467="javelin 800", OR(AND(E467='club records'!$F$34, F467&gt;='club records'!$G$34), AND(E467='club records'!$F$35, F467&gt;='club records'!$G$35))), "CR", " ")</f>
        <v xml:space="preserve"> </v>
      </c>
      <c r="AM467" s="14" t="str">
        <f>IF(AND(B467="shot 3", E467='club records'!$F$36, F467&gt;='club records'!$G$36), "CR", " ")</f>
        <v xml:space="preserve"> </v>
      </c>
      <c r="AN467" s="14" t="str">
        <f>IF(AND(B467="shot 4", E467='club records'!$F$37, F467&gt;='club records'!$G$37), "CR", " ")</f>
        <v xml:space="preserve"> </v>
      </c>
      <c r="AO467" s="14" t="str">
        <f>IF(AND(B467="shot 5", E467='club records'!$F$38, F467&gt;='club records'!$G$38), "CR", " ")</f>
        <v xml:space="preserve"> </v>
      </c>
      <c r="AP467" s="14" t="str">
        <f>IF(AND(B467="shot 6", E467='club records'!$F$39, F467&gt;='club records'!$G$39), "CR", " ")</f>
        <v xml:space="preserve"> </v>
      </c>
      <c r="AQ467" s="14" t="str">
        <f>IF(AND(B467="shot 7.26", E467='club records'!$F$40, F467&gt;='club records'!$G$40), "CR", " ")</f>
        <v xml:space="preserve"> </v>
      </c>
      <c r="AR467" s="14" t="str">
        <f>IF(AND(B467="60H",OR(AND(E467='club records'!$J$1,F467&lt;='club records'!$K$1),AND(E467='club records'!$J$2,F467&lt;='club records'!$K$2),AND(E467='club records'!$J$3,F467&lt;='club records'!$K$3),AND(E467='club records'!$J$4,F467&lt;='club records'!$K$4),AND(E467='club records'!$J$5,F467&lt;='club records'!$K$5))),"CR"," ")</f>
        <v xml:space="preserve"> </v>
      </c>
      <c r="AS467" s="14" t="str">
        <f>IF(AND(B467="75H", AND(E467='club records'!$J$6, F467&lt;='club records'!$K$6)), "CR", " ")</f>
        <v xml:space="preserve"> </v>
      </c>
      <c r="AT467" s="14" t="str">
        <f>IF(AND(B467="80H", AND(E467='club records'!$J$7, F467&lt;='club records'!$K$7)), "CR", " ")</f>
        <v xml:space="preserve"> </v>
      </c>
      <c r="AU467" s="14" t="str">
        <f>IF(AND(B467="100H", AND(E467='club records'!$J$8, F467&lt;='club records'!$K$8)), "CR", " ")</f>
        <v xml:space="preserve"> </v>
      </c>
      <c r="AV467" s="14" t="str">
        <f>IF(AND(B467="110H", OR(AND(E467='club records'!$J$9, F467&lt;='club records'!$K$9), AND(E467='club records'!$J$10, F467&lt;='club records'!$K$10))), "CR", " ")</f>
        <v xml:space="preserve"> </v>
      </c>
      <c r="AW467" s="14" t="str">
        <f>IF(AND(B467="400H", OR(AND(E467='club records'!$J$11, F467&lt;='club records'!$K$11), AND(E467='club records'!$J$12, F467&lt;='club records'!$K$12), AND(E467='club records'!$J$13, F467&lt;='club records'!$K$13), AND(E467='club records'!$J$14, F467&lt;='club records'!$K$14))), "CR", " ")</f>
        <v xml:space="preserve"> </v>
      </c>
      <c r="AX467" s="14" t="str">
        <f>IF(AND(B467="1500SC", AND(E467='club records'!$J$15, F467&lt;='club records'!$K$15)), "CR", " ")</f>
        <v xml:space="preserve"> </v>
      </c>
      <c r="AY467" s="14" t="str">
        <f>IF(AND(B467="2000SC", OR(AND(E467='club records'!$J$17, F467&lt;='club records'!$K$17), AND(E467='club records'!$J$18, F467&lt;='club records'!$K$18))), "CR", " ")</f>
        <v xml:space="preserve"> </v>
      </c>
      <c r="AZ467" s="14" t="str">
        <f>IF(AND(B467="3000SC", OR(AND(E467='club records'!$J$20, F467&lt;='club records'!$K$20), AND(E467='club records'!$J$21, F467&lt;='club records'!$K$21))), "CR", " ")</f>
        <v xml:space="preserve"> </v>
      </c>
      <c r="BA467" s="15" t="str">
        <f>IF(AND(B467="4x100", OR(AND(E467='club records'!$N$1, F467&lt;='club records'!$O$1), AND(E467='club records'!$N$2, F467&lt;='club records'!$O$2), AND(E467='club records'!$N$3, F467&lt;='club records'!$O$3), AND(E467='club records'!$N$4, F467&lt;='club records'!$O$4), AND(E467='club records'!$N$5, F467&lt;='club records'!$O$5))), "CR", " ")</f>
        <v xml:space="preserve"> </v>
      </c>
      <c r="BB467" s="15" t="str">
        <f>IF(AND(B467="4x200", OR(AND(E467='club records'!$N$6, F467&lt;='club records'!$O$6), AND(E467='club records'!$N$7, F467&lt;='club records'!$O$7), AND(E467='club records'!$N$8, F467&lt;='club records'!$O$8), AND(E467='club records'!$N$9, F467&lt;='club records'!$O$9), AND(E467='club records'!$N$10, F467&lt;='club records'!$O$10))), "CR", " ")</f>
        <v xml:space="preserve"> </v>
      </c>
      <c r="BC467" s="15" t="str">
        <f>IF(AND(B467="4x300", AND(E467='club records'!$N$11, F467&lt;='club records'!$O$11)), "CR", " ")</f>
        <v xml:space="preserve"> </v>
      </c>
      <c r="BD467" s="15" t="str">
        <f>IF(AND(B467="4x400", OR(AND(E467='club records'!$N$12, F467&lt;='club records'!$O$12), AND(E467='club records'!$N$13, F467&lt;='club records'!$O$13), AND(E467='club records'!$N$14, F467&lt;='club records'!$O$14), AND(E467='club records'!$N$15, F467&lt;='club records'!$O$15))), "CR", " ")</f>
        <v xml:space="preserve"> </v>
      </c>
      <c r="BE467" s="15" t="str">
        <f>IF(AND(B467="3x800", OR(AND(E467='club records'!$N$16, F467&lt;='club records'!$O$16), AND(E467='club records'!$N$17, F467&lt;='club records'!$O$17), AND(E467='club records'!$N$18, F467&lt;='club records'!$O$18))), "CR", " ")</f>
        <v xml:space="preserve"> </v>
      </c>
      <c r="BF467" s="15" t="str">
        <f>IF(AND(B467="pentathlon", OR(AND(E467='club records'!$N$21, F467&gt;='club records'!$O$21), AND(E467='club records'!$N$22, F467&gt;='club records'!$O$22),AND(E467='club records'!$N$23, F467&gt;='club records'!$O$23),AND(E467='club records'!$N$24, F467&gt;='club records'!$O$24))), "CR", " ")</f>
        <v xml:space="preserve"> </v>
      </c>
      <c r="BG467" s="15" t="str">
        <f>IF(AND(B467="heptathlon", OR(AND(E467='club records'!$N$26, F467&gt;='club records'!$O$26), AND(E467='club records'!$N$27, F467&gt;='club records'!$O$27))), "CR", " ")</f>
        <v xml:space="preserve"> </v>
      </c>
      <c r="BH467" s="15" t="str">
        <f>IF(AND(B467="decathlon", OR(AND(E467='club records'!$N$29, F467&gt;='club records'!$O$29), AND(E467='club records'!$N$30, F467&gt;='club records'!$O$30),AND(E467='club records'!$N$31, F467&gt;='club records'!$O$31))), "CR", " ")</f>
        <v xml:space="preserve"> </v>
      </c>
    </row>
    <row r="468" spans="1:16333" ht="14.5" x14ac:dyDescent="0.35">
      <c r="A468" s="1" t="s">
        <v>519</v>
      </c>
      <c r="B468" s="2" t="s">
        <v>222</v>
      </c>
      <c r="C468" s="1" t="s">
        <v>114</v>
      </c>
      <c r="D468" s="1" t="s">
        <v>115</v>
      </c>
      <c r="E468" s="19" t="s">
        <v>10</v>
      </c>
      <c r="F468" s="20">
        <v>22.49</v>
      </c>
      <c r="G468" s="27">
        <v>43667</v>
      </c>
      <c r="H468" s="1" t="s">
        <v>384</v>
      </c>
      <c r="I468" s="1" t="s">
        <v>493</v>
      </c>
      <c r="J468" s="15" t="str">
        <f t="shared" si="41"/>
        <v/>
      </c>
      <c r="K468" s="15" t="str">
        <f>IF(AND(B468=100, OR(AND(E468='club records'!$B$6, F468&lt;='club records'!$C$6), AND(E468='club records'!$B$7, F468&lt;='club records'!$C$7), AND(E468='club records'!$B$8, F468&lt;='club records'!$C$8), AND(E468='club records'!$B$9, F468&lt;='club records'!$C$9), AND(E468='club records'!$B$10, F468&lt;='club records'!$C$10))), "CR", " ")</f>
        <v xml:space="preserve"> </v>
      </c>
      <c r="L468" s="15" t="str">
        <f>IF(AND(B468=200, OR(AND(E468='club records'!$B$11, F468&lt;='club records'!$C$11), AND(E468='club records'!$B$12, F468&lt;='club records'!$C$12), AND(E468='club records'!$B$13, F468&lt;='club records'!$C$13), AND(E468='club records'!$B$14, F468&lt;='club records'!$C$14), AND(E468='club records'!$B$15, F468&lt;='club records'!$C$15))), "CR", " ")</f>
        <v xml:space="preserve"> </v>
      </c>
      <c r="M468" s="15" t="str">
        <f>IF(AND(B468=300, OR(AND(E468='club records'!$B$16, F468&lt;='club records'!$C$16), AND(E468='club records'!$B$17, F468&lt;='club records'!$C$17))), "CR", " ")</f>
        <v xml:space="preserve"> </v>
      </c>
      <c r="N468" s="15" t="str">
        <f>IF(AND(B468=400, OR(AND(E468='club records'!$B$18, F468&lt;='club records'!$C$18), AND(E468='club records'!$B$19, F468&lt;='club records'!$C$19), AND(E468='club records'!$B$20, F468&lt;='club records'!$C$20), AND(E468='club records'!$B$21, F468&lt;='club records'!$C$21))), "CR", " ")</f>
        <v xml:space="preserve"> </v>
      </c>
      <c r="O468" s="15" t="str">
        <f>IF(AND(B468=800, OR(AND(E468='club records'!$B$22, F468&lt;='club records'!$C$22), AND(E468='club records'!$B$23, F468&lt;='club records'!$C$23), AND(E468='club records'!$B$24, F468&lt;='club records'!$C$24), AND(E468='club records'!$B$25, F468&lt;='club records'!$C$25), AND(E468='club records'!$B$26, F468&lt;='club records'!$C$26))), "CR", " ")</f>
        <v xml:space="preserve"> </v>
      </c>
      <c r="P468" s="15" t="str">
        <f>IF(AND(B468=1000, OR(AND(E468='club records'!$B$27, F468&lt;='club records'!$C$27), AND(E468='club records'!$B$28, F468&lt;='club records'!$C$28))), "CR", " ")</f>
        <v xml:space="preserve"> </v>
      </c>
      <c r="Q468" s="15" t="str">
        <f>IF(AND(B468=1500, OR(AND(E468='club records'!$B$29, F468&lt;='club records'!$C$29), AND(E468='club records'!$B$30, F468&lt;='club records'!$C$30), AND(E468='club records'!$B$31, F468&lt;='club records'!$C$31), AND(E468='club records'!$B$32, F468&lt;='club records'!$C$32), AND(E468='club records'!$B$33, F468&lt;='club records'!$C$33))), "CR", " ")</f>
        <v xml:space="preserve"> </v>
      </c>
      <c r="R468" s="15" t="str">
        <f>IF(AND(B468="1600 (Mile)",OR(AND(E468='club records'!$B$34,F468&lt;='club records'!$C$34),AND(E468='club records'!$B$35,F468&lt;='club records'!$C$35),AND(E468='club records'!$B$36,F468&lt;='club records'!$C$36),AND(E468='club records'!$B$37,F468&lt;='club records'!$C$37))),"CR"," ")</f>
        <v xml:space="preserve"> </v>
      </c>
      <c r="S468" s="15" t="str">
        <f>IF(AND(B468=3000, OR(AND(E468='club records'!$B$38, F468&lt;='club records'!$C$38), AND(E468='club records'!$B$39, F468&lt;='club records'!$C$39), AND(E468='club records'!$B$40, F468&lt;='club records'!$C$40), AND(E468='club records'!$B$41, F468&lt;='club records'!$C$41))), "CR", " ")</f>
        <v xml:space="preserve"> </v>
      </c>
      <c r="T468" s="15" t="str">
        <f>IF(AND(B468=5000, OR(AND(E468='club records'!$B$42, F468&lt;='club records'!$C$42), AND(E468='club records'!$B$43, F468&lt;='club records'!$C$43))), "CR", " ")</f>
        <v xml:space="preserve"> </v>
      </c>
      <c r="U468" s="14" t="str">
        <f>IF(AND(B468=10000, OR(AND(E468='club records'!$B$44, F468&lt;='club records'!$C$44), AND(E468='club records'!$B$45, F468&lt;='club records'!$C$45))), "CR", " ")</f>
        <v xml:space="preserve"> </v>
      </c>
      <c r="V468" s="14" t="str">
        <f>IF(AND(B468="high jump", OR(AND(E468='club records'!$F$1, F468&gt;='club records'!$G$1), AND(E468='club records'!$F$2, F468&gt;='club records'!$G$2), AND(E468='club records'!$F$3, F468&gt;='club records'!$G$3), AND(E468='club records'!$F$4, F468&gt;='club records'!$G$4), AND(E468='club records'!$F$5, F468&gt;='club records'!$G$5))), "CR", " ")</f>
        <v xml:space="preserve"> </v>
      </c>
      <c r="W468" s="14" t="str">
        <f>IF(AND(B468="long jump", OR(AND(E468='club records'!$F$6, F468&gt;='club records'!$G$6), AND(E468='club records'!$F$7, F468&gt;='club records'!$G$7), AND(E468='club records'!$F$8, F468&gt;='club records'!$G$8), AND(E468='club records'!$F$9, F468&gt;='club records'!$G$9), AND(E468='club records'!$F$10, F468&gt;='club records'!$G$10))), "CR", " ")</f>
        <v xml:space="preserve"> </v>
      </c>
      <c r="X468" s="14" t="str">
        <f>IF(AND(B468="triple jump", OR(AND(E468='club records'!$F$11, F468&gt;='club records'!$G$11), AND(E468='club records'!$F$12, F468&gt;='club records'!$G$12), AND(E468='club records'!$F$13, F468&gt;='club records'!$G$13), AND(E468='club records'!$F$14, F468&gt;='club records'!$G$14), AND(E468='club records'!$F$15, F468&gt;='club records'!$G$15))), "CR", " ")</f>
        <v xml:space="preserve"> </v>
      </c>
      <c r="Y468" s="14" t="str">
        <f>IF(AND(B468="pole vault", OR(AND(E468='club records'!$F$16, F468&gt;='club records'!$G$16), AND(E468='club records'!$F$17, F468&gt;='club records'!$G$17), AND(E468='club records'!$F$18, F468&gt;='club records'!$G$18), AND(E468='club records'!$F$19, F468&gt;='club records'!$G$19), AND(E468='club records'!$F$20, F468&gt;='club records'!$G$20))), "CR", " ")</f>
        <v xml:space="preserve"> </v>
      </c>
      <c r="Z468" s="14" t="str">
        <f>IF(AND(B468="discus 1", E468='club records'!$F$21, F468&gt;='club records'!$G$21), "CR", " ")</f>
        <v xml:space="preserve"> </v>
      </c>
      <c r="AA468" s="14" t="str">
        <f>IF(AND(B468="discus 1.25", E468='club records'!$F$22, F468&gt;='club records'!$G$22), "CR", " ")</f>
        <v xml:space="preserve"> </v>
      </c>
      <c r="AB468" s="14" t="str">
        <f>IF(AND(B468="discus 1.5", E468='club records'!$F$23, F468&gt;='club records'!$G$23), "CR", " ")</f>
        <v xml:space="preserve"> </v>
      </c>
      <c r="AC468" s="14" t="str">
        <f>IF(AND(B468="discus 1.75", E468='club records'!$F$24, F468&gt;='club records'!$G$24), "CR", " ")</f>
        <v xml:space="preserve"> </v>
      </c>
      <c r="AD468" s="14" t="str">
        <f>IF(AND(B468="discus 2", E468='club records'!$F$25, F468&gt;='club records'!$G$25), "CR", " ")</f>
        <v xml:space="preserve"> </v>
      </c>
      <c r="AE468" s="14" t="str">
        <f>IF(AND(B468="hammer 4", E468='club records'!$F$27, F468&gt;='club records'!$G$27), "CR", " ")</f>
        <v xml:space="preserve"> </v>
      </c>
      <c r="AF468" s="14" t="str">
        <f>IF(AND(B468="hammer 5", E468='club records'!$F$28, F468&gt;='club records'!$G$28), "CR", " ")</f>
        <v xml:space="preserve"> </v>
      </c>
      <c r="AG468" s="14" t="str">
        <f>IF(AND(B468="hammer 6", E468='club records'!$F$29, F468&gt;='club records'!$G$29), "CR", " ")</f>
        <v xml:space="preserve"> </v>
      </c>
      <c r="AH468" s="14" t="str">
        <f>IF(AND(B468="hammer 7.26", E468='club records'!$F$30, F468&gt;='club records'!$G$30), "CR", " ")</f>
        <v xml:space="preserve"> </v>
      </c>
      <c r="AI468" s="14" t="str">
        <f>IF(AND(B468="javelin 400", E468='club records'!$F$31, F468&gt;='club records'!$G$31), "CR", " ")</f>
        <v xml:space="preserve"> </v>
      </c>
      <c r="AJ468" s="14" t="str">
        <f>IF(AND(B468="javelin 600", E468='club records'!$F$32, F468&gt;='club records'!$G$32), "CR", " ")</f>
        <v xml:space="preserve"> </v>
      </c>
      <c r="AK468" s="14" t="str">
        <f>IF(AND(B468="javelin 700", E468='club records'!$F$33, F468&gt;='club records'!$G$33), "CR", " ")</f>
        <v xml:space="preserve"> </v>
      </c>
      <c r="AL468" s="14" t="str">
        <f>IF(AND(B468="javelin 800", OR(AND(E468='club records'!$F$34, F468&gt;='club records'!$G$34), AND(E468='club records'!$F$35, F468&gt;='club records'!$G$35))), "CR", " ")</f>
        <v xml:space="preserve"> </v>
      </c>
      <c r="AM468" s="14" t="str">
        <f>IF(AND(B468="shot 3", E468='club records'!$F$36, F468&gt;='club records'!$G$36), "CR", " ")</f>
        <v xml:space="preserve"> </v>
      </c>
      <c r="AN468" s="14" t="str">
        <f>IF(AND(B468="shot 4", E468='club records'!$F$37, F468&gt;='club records'!$G$37), "CR", " ")</f>
        <v xml:space="preserve"> </v>
      </c>
      <c r="AO468" s="14" t="str">
        <f>IF(AND(B468="shot 5", E468='club records'!$F$38, F468&gt;='club records'!$G$38), "CR", " ")</f>
        <v xml:space="preserve"> </v>
      </c>
      <c r="AP468" s="14" t="str">
        <f>IF(AND(B468="shot 6", E468='club records'!$F$39, F468&gt;='club records'!$G$39), "CR", " ")</f>
        <v xml:space="preserve"> </v>
      </c>
      <c r="AQ468" s="14" t="str">
        <f>IF(AND(B468="shot 7.26", E468='club records'!$F$40, F468&gt;='club records'!$G$40), "CR", " ")</f>
        <v xml:space="preserve"> </v>
      </c>
      <c r="AR468" s="14" t="str">
        <f>IF(AND(B468="60H",OR(AND(E468='club records'!$J$1,F468&lt;='club records'!$K$1),AND(E468='club records'!$J$2,F468&lt;='club records'!$K$2),AND(E468='club records'!$J$3,F468&lt;='club records'!$K$3),AND(E468='club records'!$J$4,F468&lt;='club records'!$K$4),AND(E468='club records'!$J$5,F468&lt;='club records'!$K$5))),"CR"," ")</f>
        <v xml:space="preserve"> </v>
      </c>
      <c r="AS468" s="14" t="str">
        <f>IF(AND(B468="75H", AND(E468='club records'!$J$6, F468&lt;='club records'!$K$6)), "CR", " ")</f>
        <v xml:space="preserve"> </v>
      </c>
      <c r="AT468" s="14" t="str">
        <f>IF(AND(B468="80H", AND(E468='club records'!$J$7, F468&lt;='club records'!$K$7)), "CR", " ")</f>
        <v xml:space="preserve"> </v>
      </c>
      <c r="AU468" s="14" t="str">
        <f>IF(AND(B468="100H", AND(E468='club records'!$J$8, F468&lt;='club records'!$K$8)), "CR", " ")</f>
        <v xml:space="preserve"> </v>
      </c>
      <c r="AV468" s="14" t="str">
        <f>IF(AND(B468="110H", OR(AND(E468='club records'!$J$9, F468&lt;='club records'!$K$9), AND(E468='club records'!$J$10, F468&lt;='club records'!$K$10))), "CR", " ")</f>
        <v xml:space="preserve"> </v>
      </c>
      <c r="AW468" s="14" t="str">
        <f>IF(AND(B468="400H", OR(AND(E468='club records'!$J$11, F468&lt;='club records'!$K$11), AND(E468='club records'!$J$12, F468&lt;='club records'!$K$12), AND(E468='club records'!$J$13, F468&lt;='club records'!$K$13), AND(E468='club records'!$J$14, F468&lt;='club records'!$K$14))), "CR", " ")</f>
        <v xml:space="preserve"> </v>
      </c>
      <c r="AX468" s="14" t="str">
        <f>IF(AND(B468="1500SC", AND(E468='club records'!$J$15, F468&lt;='club records'!$K$15)), "CR", " ")</f>
        <v xml:space="preserve"> </v>
      </c>
      <c r="AY468" s="14" t="str">
        <f>IF(AND(B468="2000SC", OR(AND(E468='club records'!$J$17, F468&lt;='club records'!$K$17), AND(E468='club records'!$J$18, F468&lt;='club records'!$K$18))), "CR", " ")</f>
        <v xml:space="preserve"> </v>
      </c>
      <c r="AZ468" s="14" t="str">
        <f>IF(AND(B468="3000SC", OR(AND(E468='club records'!$J$20, F468&lt;='club records'!$K$20), AND(E468='club records'!$J$21, F468&lt;='club records'!$K$21))), "CR", " ")</f>
        <v xml:space="preserve"> </v>
      </c>
      <c r="BA468" s="15" t="str">
        <f>IF(AND(B468="4x100", OR(AND(E468='club records'!$N$1, F468&lt;='club records'!$O$1), AND(E468='club records'!$N$2, F468&lt;='club records'!$O$2), AND(E468='club records'!$N$3, F468&lt;='club records'!$O$3), AND(E468='club records'!$N$4, F468&lt;='club records'!$O$4), AND(E468='club records'!$N$5, F468&lt;='club records'!$O$5))), "CR", " ")</f>
        <v xml:space="preserve"> </v>
      </c>
      <c r="BB468" s="15" t="str">
        <f>IF(AND(B468="4x200", OR(AND(E468='club records'!$N$6, F468&lt;='club records'!$O$6), AND(E468='club records'!$N$7, F468&lt;='club records'!$O$7), AND(E468='club records'!$N$8, F468&lt;='club records'!$O$8), AND(E468='club records'!$N$9, F468&lt;='club records'!$O$9), AND(E468='club records'!$N$10, F468&lt;='club records'!$O$10))), "CR", " ")</f>
        <v xml:space="preserve"> </v>
      </c>
      <c r="BC468" s="15" t="str">
        <f>IF(AND(B468="4x300", AND(E468='club records'!$N$11, F468&lt;='club records'!$O$11)), "CR", " ")</f>
        <v xml:space="preserve"> </v>
      </c>
      <c r="BD468" s="15" t="str">
        <f>IF(AND(B468="4x400", OR(AND(E468='club records'!$N$12, F468&lt;='club records'!$O$12), AND(E468='club records'!$N$13, F468&lt;='club records'!$O$13), AND(E468='club records'!$N$14, F468&lt;='club records'!$O$14), AND(E468='club records'!$N$15, F468&lt;='club records'!$O$15))), "CR", " ")</f>
        <v xml:space="preserve"> </v>
      </c>
      <c r="BE468" s="15" t="str">
        <f>IF(AND(B468="3x800", OR(AND(E468='club records'!$N$16, F468&lt;='club records'!$O$16), AND(E468='club records'!$N$17, F468&lt;='club records'!$O$17), AND(E468='club records'!$N$18, F468&lt;='club records'!$O$18))), "CR", " ")</f>
        <v xml:space="preserve"> </v>
      </c>
      <c r="BF468" s="15" t="str">
        <f>IF(AND(B468="pentathlon", OR(AND(E468='club records'!$N$21, F468&gt;='club records'!$O$21), AND(E468='club records'!$N$22, F468&gt;='club records'!$O$22),AND(E468='club records'!$N$23, F468&gt;='club records'!$O$23),AND(E468='club records'!$N$24, F468&gt;='club records'!$O$24))), "CR", " ")</f>
        <v xml:space="preserve"> </v>
      </c>
      <c r="BG468" s="15" t="str">
        <f>IF(AND(B468="heptathlon", OR(AND(E468='club records'!$N$26, F468&gt;='club records'!$O$26), AND(E468='club records'!$N$27, F468&gt;='club records'!$O$27))), "CR", " ")</f>
        <v xml:space="preserve"> </v>
      </c>
      <c r="BH468" s="15" t="str">
        <f>IF(AND(B468="decathlon", OR(AND(E468='club records'!$N$29, F468&gt;='club records'!$O$29), AND(E468='club records'!$N$30, F468&gt;='club records'!$O$30),AND(E468='club records'!$N$31, F468&gt;='club records'!$O$31))), "CR", " ")</f>
        <v xml:space="preserve"> </v>
      </c>
    </row>
    <row r="469" spans="1:16333" ht="14.5" x14ac:dyDescent="0.35">
      <c r="A469" s="1" t="s">
        <v>519</v>
      </c>
      <c r="B469" s="18" t="s">
        <v>379</v>
      </c>
      <c r="C469" s="4" t="s">
        <v>132</v>
      </c>
      <c r="D469" s="4" t="s">
        <v>34</v>
      </c>
      <c r="E469" s="22" t="s">
        <v>10</v>
      </c>
      <c r="F469" s="23" t="s">
        <v>490</v>
      </c>
      <c r="G469" s="28">
        <v>43666</v>
      </c>
      <c r="H469" s="4" t="s">
        <v>312</v>
      </c>
      <c r="I469" s="4" t="s">
        <v>614</v>
      </c>
      <c r="J469" s="15" t="str">
        <f t="shared" si="41"/>
        <v>***CLUB RECORD***</v>
      </c>
      <c r="K469" s="15" t="str">
        <f>IF(AND(B469=100, OR(AND(E469='club records'!$B$6, F469&lt;='club records'!$C$6), AND(E469='club records'!$B$7, F469&lt;='club records'!$C$7), AND(E469='club records'!$B$8, F469&lt;='club records'!$C$8), AND(E469='club records'!$B$9, F469&lt;='club records'!$C$9), AND(E469='club records'!$B$10, F469&lt;='club records'!$C$10))), "CR", " ")</f>
        <v xml:space="preserve"> </v>
      </c>
      <c r="L469" s="15" t="str">
        <f>IF(AND(B469=200, OR(AND(E469='club records'!$B$11, F469&lt;='club records'!$C$11), AND(E469='club records'!$B$12, F469&lt;='club records'!$C$12), AND(E469='club records'!$B$13, F469&lt;='club records'!$C$13), AND(E469='club records'!$B$14, F469&lt;='club records'!$C$14), AND(E469='club records'!$B$15, F469&lt;='club records'!$C$15))), "CR", " ")</f>
        <v xml:space="preserve"> </v>
      </c>
      <c r="M469" s="15" t="str">
        <f>IF(AND(B469=300, OR(AND(E469='club records'!$B$16, F469&lt;='club records'!$C$16), AND(E469='club records'!$B$17, F469&lt;='club records'!$C$17))), "CR", " ")</f>
        <v xml:space="preserve"> </v>
      </c>
      <c r="N469" s="15" t="str">
        <f>IF(AND(B469=400, OR(AND(E469='club records'!$B$18, F469&lt;='club records'!$C$18), AND(E469='club records'!$B$19, F469&lt;='club records'!$C$19), AND(E469='club records'!$B$20, F469&lt;='club records'!$C$20), AND(E469='club records'!$B$21, F469&lt;='club records'!$C$21))), "CR", " ")</f>
        <v xml:space="preserve"> </v>
      </c>
      <c r="O469" s="15" t="str">
        <f>IF(AND(B469=800, OR(AND(E469='club records'!$B$22, F469&lt;='club records'!$C$22), AND(E469='club records'!$B$23, F469&lt;='club records'!$C$23), AND(E469='club records'!$B$24, F469&lt;='club records'!$C$24), AND(E469='club records'!$B$25, F469&lt;='club records'!$C$25), AND(E469='club records'!$B$26, F469&lt;='club records'!$C$26))), "CR", " ")</f>
        <v xml:space="preserve"> </v>
      </c>
      <c r="P469" s="15" t="str">
        <f>IF(AND(B469=1000, OR(AND(E469='club records'!$B$27, F469&lt;='club records'!$C$27), AND(E469='club records'!$B$28, F469&lt;='club records'!$C$28))), "CR", " ")</f>
        <v xml:space="preserve"> </v>
      </c>
      <c r="Q469" s="15" t="str">
        <f>IF(AND(B469=1500, OR(AND(E469='club records'!$B$29, F469&lt;='club records'!$C$29), AND(E469='club records'!$B$30, F469&lt;='club records'!$C$30), AND(E469='club records'!$B$31, F469&lt;='club records'!$C$31), AND(E469='club records'!$B$32, F469&lt;='club records'!$C$32), AND(E469='club records'!$B$33, F469&lt;='club records'!$C$33))), "CR", " ")</f>
        <v xml:space="preserve"> </v>
      </c>
      <c r="R469" s="15" t="str">
        <f>IF(AND(B469="1600 (Mile)",OR(AND(E469='club records'!$B$34,F469&lt;='club records'!$C$34),AND(E469='club records'!$B$35,F469&lt;='club records'!$C$35),AND(E469='club records'!$B$36,F469&lt;='club records'!$C$36),AND(E469='club records'!$B$37,F469&lt;='club records'!$C$37))),"CR"," ")</f>
        <v>CR</v>
      </c>
      <c r="S469" s="15" t="str">
        <f>IF(AND(B469=3000, OR(AND(E469='club records'!$B$38, F469&lt;='club records'!$C$38), AND(E469='club records'!$B$39, F469&lt;='club records'!$C$39), AND(E469='club records'!$B$40, F469&lt;='club records'!$C$40), AND(E469='club records'!$B$41, F469&lt;='club records'!$C$41))), "CR", " ")</f>
        <v xml:space="preserve"> </v>
      </c>
      <c r="T469" s="15" t="str">
        <f>IF(AND(B469=5000, OR(AND(E469='club records'!$B$42, F469&lt;='club records'!$C$42), AND(E469='club records'!$B$43, F469&lt;='club records'!$C$43))), "CR", " ")</f>
        <v xml:space="preserve"> </v>
      </c>
      <c r="U469" s="15" t="str">
        <f>IF(AND(B469=10000, OR(AND(E469='club records'!$B$44, F469&lt;='club records'!$C$44), AND(E469='club records'!$B$45, F469&lt;='club records'!$C$45))), "CR", " ")</f>
        <v xml:space="preserve"> </v>
      </c>
      <c r="V469" s="15" t="str">
        <f>IF(AND(B469="high jump", OR(AND(E469='club records'!$F$1, F469&gt;='club records'!$G$1), AND(E469='club records'!$F$2, F469&gt;='club records'!$G$2), AND(E469='club records'!$F$3, F469&gt;='club records'!$G$3), AND(E469='club records'!$F$4, F469&gt;='club records'!$G$4), AND(E469='club records'!$F$5, F469&gt;='club records'!$G$5))), "CR", " ")</f>
        <v xml:space="preserve"> </v>
      </c>
      <c r="W469" s="15" t="str">
        <f>IF(AND(B469="long jump", OR(AND(E469='club records'!$F$6, F469&gt;='club records'!$G$6), AND(E469='club records'!$F$7, F469&gt;='club records'!$G$7), AND(E469='club records'!$F$8, F469&gt;='club records'!$G$8), AND(E469='club records'!$F$9, F469&gt;='club records'!$G$9), AND(E469='club records'!$F$10, F469&gt;='club records'!$G$10))), "CR", " ")</f>
        <v xml:space="preserve"> </v>
      </c>
      <c r="X469" s="15" t="str">
        <f>IF(AND(B469="triple jump", OR(AND(E469='club records'!$F$11, F469&gt;='club records'!$G$11), AND(E469='club records'!$F$12, F469&gt;='club records'!$G$12), AND(E469='club records'!$F$13, F469&gt;='club records'!$G$13), AND(E469='club records'!$F$14, F469&gt;='club records'!$G$14), AND(E469='club records'!$F$15, F469&gt;='club records'!$G$15))), "CR", " ")</f>
        <v xml:space="preserve"> </v>
      </c>
      <c r="Y469" s="15" t="str">
        <f>IF(AND(B469="pole vault", OR(AND(E469='club records'!$F$16, F469&gt;='club records'!$G$16), AND(E469='club records'!$F$17, F469&gt;='club records'!$G$17), AND(E469='club records'!$F$18, F469&gt;='club records'!$G$18), AND(E469='club records'!$F$19, F469&gt;='club records'!$G$19), AND(E469='club records'!$F$20, F469&gt;='club records'!$G$20))), "CR", " ")</f>
        <v xml:space="preserve"> </v>
      </c>
      <c r="Z469" s="15" t="str">
        <f>IF(AND(B469="discus 1", E469='club records'!$F$21, F469&gt;='club records'!$G$21), "CR", " ")</f>
        <v xml:space="preserve"> </v>
      </c>
      <c r="AA469" s="15" t="str">
        <f>IF(AND(B469="discus 1.25", E469='club records'!$F$22, F469&gt;='club records'!$G$22), "CR", " ")</f>
        <v xml:space="preserve"> </v>
      </c>
      <c r="AB469" s="15" t="str">
        <f>IF(AND(B469="discus 1.5", E469='club records'!$F$23, F469&gt;='club records'!$G$23), "CR", " ")</f>
        <v xml:space="preserve"> </v>
      </c>
      <c r="AC469" s="15" t="str">
        <f>IF(AND(B469="discus 1.75", E469='club records'!$F$24, F469&gt;='club records'!$G$24), "CR", " ")</f>
        <v xml:space="preserve"> </v>
      </c>
      <c r="AD469" s="15" t="str">
        <f>IF(AND(B469="discus 2", E469='club records'!$F$25, F469&gt;='club records'!$G$25), "CR", " ")</f>
        <v xml:space="preserve"> </v>
      </c>
      <c r="AE469" s="15" t="str">
        <f>IF(AND(B469="hammer 4", E469='club records'!$F$27, F469&gt;='club records'!$G$27), "CR", " ")</f>
        <v xml:space="preserve"> </v>
      </c>
      <c r="AF469" s="15" t="str">
        <f>IF(AND(B469="hammer 5", E469='club records'!$F$28, F469&gt;='club records'!$G$28), "CR", " ")</f>
        <v xml:space="preserve"> </v>
      </c>
      <c r="AG469" s="15" t="str">
        <f>IF(AND(B469="hammer 6", E469='club records'!$F$29, F469&gt;='club records'!$G$29), "CR", " ")</f>
        <v xml:space="preserve"> </v>
      </c>
      <c r="AH469" s="15" t="str">
        <f>IF(AND(B469="hammer 7.26", E469='club records'!$F$30, F469&gt;='club records'!$G$30), "CR", " ")</f>
        <v xml:space="preserve"> </v>
      </c>
      <c r="AI469" s="15" t="str">
        <f>IF(AND(B469="javelin 400", E469='club records'!$F$31, F469&gt;='club records'!$G$31), "CR", " ")</f>
        <v xml:space="preserve"> </v>
      </c>
      <c r="AJ469" s="15" t="str">
        <f>IF(AND(B469="javelin 600", E469='club records'!$F$32, F469&gt;='club records'!$G$32), "CR", " ")</f>
        <v xml:space="preserve"> </v>
      </c>
      <c r="AK469" s="15" t="str">
        <f>IF(AND(B469="javelin 700", E469='club records'!$F$33, F469&gt;='club records'!$G$33), "CR", " ")</f>
        <v xml:space="preserve"> </v>
      </c>
      <c r="AL469" s="15" t="str">
        <f>IF(AND(B469="javelin 800", OR(AND(E469='club records'!$F$34, F469&gt;='club records'!$G$34), AND(E469='club records'!$F$35, F469&gt;='club records'!$G$35))), "CR", " ")</f>
        <v xml:space="preserve"> </v>
      </c>
      <c r="AM469" s="15" t="str">
        <f>IF(AND(B469="shot 3", E469='club records'!$F$36, F469&gt;='club records'!$G$36), "CR", " ")</f>
        <v xml:space="preserve"> </v>
      </c>
      <c r="AN469" s="15" t="str">
        <f>IF(AND(B469="shot 4", E469='club records'!$F$37, F469&gt;='club records'!$G$37), "CR", " ")</f>
        <v xml:space="preserve"> </v>
      </c>
      <c r="AO469" s="15" t="str">
        <f>IF(AND(B469="shot 5", E469='club records'!$F$38, F469&gt;='club records'!$G$38), "CR", " ")</f>
        <v xml:space="preserve"> </v>
      </c>
      <c r="AP469" s="15" t="str">
        <f>IF(AND(B469="shot 6", E469='club records'!$F$39, F469&gt;='club records'!$G$39), "CR", " ")</f>
        <v xml:space="preserve"> </v>
      </c>
      <c r="AQ469" s="15" t="str">
        <f>IF(AND(B469="shot 7.26", E469='club records'!$F$40, F469&gt;='club records'!$G$40), "CR", " ")</f>
        <v xml:space="preserve"> </v>
      </c>
      <c r="AR469" s="15" t="str">
        <f>IF(AND(B469="60H",OR(AND(E469='club records'!$J$1,F469&lt;='club records'!$K$1),AND(E469='club records'!$J$2,F469&lt;='club records'!$K$2),AND(E469='club records'!$J$3,F469&lt;='club records'!$K$3),AND(E469='club records'!$J$4,F469&lt;='club records'!$K$4),AND(E469='club records'!$J$5,F469&lt;='club records'!$K$5))),"CR"," ")</f>
        <v xml:space="preserve"> </v>
      </c>
      <c r="AS469" s="15" t="str">
        <f>IF(AND(B469="75H", AND(E469='club records'!$J$6, F469&lt;='club records'!$K$6)), "CR", " ")</f>
        <v xml:space="preserve"> </v>
      </c>
      <c r="AT469" s="15" t="str">
        <f>IF(AND(B469="80H", AND(E469='club records'!$J$7, F469&lt;='club records'!$K$7)), "CR", " ")</f>
        <v xml:space="preserve"> </v>
      </c>
      <c r="AU469" s="15" t="str">
        <f>IF(AND(B469="100H", AND(E469='club records'!$J$8, F469&lt;='club records'!$K$8)), "CR", " ")</f>
        <v xml:space="preserve"> </v>
      </c>
      <c r="AV469" s="15" t="str">
        <f>IF(AND(B469="110H", OR(AND(E469='club records'!$J$9, F469&lt;='club records'!$K$9), AND(E469='club records'!$J$10, F469&lt;='club records'!$K$10))), "CR", " ")</f>
        <v xml:space="preserve"> </v>
      </c>
      <c r="AW469" s="15" t="str">
        <f>IF(AND(B469="400H", OR(AND(E469='club records'!$J$11, F469&lt;='club records'!$K$11), AND(E469='club records'!$J$12, F469&lt;='club records'!$K$12), AND(E469='club records'!$J$13, F469&lt;='club records'!$K$13), AND(E469='club records'!$J$14, F469&lt;='club records'!$K$14))), "CR", " ")</f>
        <v xml:space="preserve"> </v>
      </c>
      <c r="AX469" s="15" t="str">
        <f>IF(AND(B469="1500SC", AND(E469='club records'!$J$15, F469&lt;='club records'!$K$15)), "CR", " ")</f>
        <v xml:space="preserve"> </v>
      </c>
      <c r="AY469" s="15" t="str">
        <f>IF(AND(B469="2000SC", OR(AND(E469='club records'!$J$17, F469&lt;='club records'!$K$17), AND(E469='club records'!$J$18, F469&lt;='club records'!$K$18))), "CR", " ")</f>
        <v xml:space="preserve"> </v>
      </c>
      <c r="AZ469" s="15" t="str">
        <f>IF(AND(B469="3000SC", OR(AND(E469='club records'!$J$20, F469&lt;='club records'!$K$20), AND(E469='club records'!$J$21, F469&lt;='club records'!$K$21))), "CR", " ")</f>
        <v xml:space="preserve"> </v>
      </c>
      <c r="BA469" s="15" t="str">
        <f>IF(AND(B469="4x100", OR(AND(E469='club records'!$N$1, F469&lt;='club records'!$O$1), AND(E469='club records'!$N$2, F469&lt;='club records'!$O$2), AND(E469='club records'!$N$3, F469&lt;='club records'!$O$3), AND(E469='club records'!$N$4, F469&lt;='club records'!$O$4), AND(E469='club records'!$N$5, F469&lt;='club records'!$O$5))), "CR", " ")</f>
        <v xml:space="preserve"> </v>
      </c>
      <c r="BB469" s="15" t="str">
        <f>IF(AND(B469="4x200", OR(AND(E469='club records'!$N$6, F469&lt;='club records'!$O$6), AND(E469='club records'!$N$7, F469&lt;='club records'!$O$7), AND(E469='club records'!$N$8, F469&lt;='club records'!$O$8), AND(E469='club records'!$N$9, F469&lt;='club records'!$O$9), AND(E469='club records'!$N$10, F469&lt;='club records'!$O$10))), "CR", " ")</f>
        <v xml:space="preserve"> </v>
      </c>
      <c r="BC469" s="15" t="str">
        <f>IF(AND(B469="4x300", AND(E469='club records'!$N$11, F469&lt;='club records'!$O$11)), "CR", " ")</f>
        <v xml:space="preserve"> </v>
      </c>
      <c r="BD469" s="15" t="str">
        <f>IF(AND(B469="4x400", OR(AND(E469='club records'!$N$12, F469&lt;='club records'!$O$12), AND(E469='club records'!$N$13, F469&lt;='club records'!$O$13), AND(E469='club records'!$N$14, F469&lt;='club records'!$O$14), AND(E469='club records'!$N$15, F469&lt;='club records'!$O$15))), "CR", " ")</f>
        <v xml:space="preserve"> </v>
      </c>
      <c r="BE469" s="15" t="str">
        <f>IF(AND(B469="3x800", OR(AND(E469='club records'!$N$16, F469&lt;='club records'!$O$16), AND(E469='club records'!$N$17, F469&lt;='club records'!$O$17), AND(E469='club records'!$N$18, F469&lt;='club records'!$O$18))), "CR", " ")</f>
        <v xml:space="preserve"> </v>
      </c>
      <c r="BF469" s="15" t="str">
        <f>IF(AND(B469="pentathlon", OR(AND(E469='club records'!$N$21, F469&gt;='club records'!$O$21), AND(E469='club records'!$N$22, F469&gt;='club records'!$O$22),AND(E469='club records'!$N$23, F469&gt;='club records'!$O$23),AND(E469='club records'!$N$24, F469&gt;='club records'!$O$24))), "CR", " ")</f>
        <v xml:space="preserve"> </v>
      </c>
      <c r="BG469" s="15" t="str">
        <f>IF(AND(B469="heptathlon", OR(AND(E469='club records'!$N$26, F469&gt;='club records'!$O$26), AND(E469='club records'!$N$27, F469&gt;='club records'!$O$27))), "CR", " ")</f>
        <v xml:space="preserve"> </v>
      </c>
      <c r="BH469" s="15" t="str">
        <f>IF(AND(B469="decathlon", OR(AND(E469='club records'!$N$29, F469&gt;='club records'!$O$29), AND(E469='club records'!$N$30, F469&gt;='club records'!$O$30),AND(E469='club records'!$N$31, F469&gt;='club records'!$O$31))), "CR", " ")</f>
        <v xml:space="preserve"> </v>
      </c>
    </row>
    <row r="470" spans="1:16333" ht="14.5" x14ac:dyDescent="0.35">
      <c r="A470" s="1" t="s">
        <v>519</v>
      </c>
      <c r="B470" s="2" t="s">
        <v>379</v>
      </c>
      <c r="C470" s="1" t="s">
        <v>133</v>
      </c>
      <c r="D470" s="1" t="s">
        <v>134</v>
      </c>
      <c r="E470" s="19" t="s">
        <v>10</v>
      </c>
      <c r="F470" s="20" t="s">
        <v>342</v>
      </c>
      <c r="G470" s="26">
        <v>43666</v>
      </c>
      <c r="H470" s="1" t="s">
        <v>312</v>
      </c>
      <c r="I470" s="1" t="s">
        <v>491</v>
      </c>
      <c r="J470" s="15" t="str">
        <f t="shared" si="41"/>
        <v/>
      </c>
      <c r="K470" s="14" t="str">
        <f>IF(AND(B470=100, OR(AND(E470='club records'!$B$6, F470&lt;='club records'!$C$6), AND(E470='club records'!$B$7, F470&lt;='club records'!$C$7), AND(E470='club records'!$B$8, F470&lt;='club records'!$C$8), AND(E470='club records'!$B$9, F470&lt;='club records'!$C$9), AND(E470='club records'!$B$10, F470&lt;='club records'!$C$10))), "CR", " ")</f>
        <v xml:space="preserve"> </v>
      </c>
      <c r="L470" s="14" t="str">
        <f>IF(AND(B470=200, OR(AND(E470='club records'!$B$11, F470&lt;='club records'!$C$11), AND(E470='club records'!$B$12, F470&lt;='club records'!$C$12), AND(E470='club records'!$B$13, F470&lt;='club records'!$C$13), AND(E470='club records'!$B$14, F470&lt;='club records'!$C$14), AND(E470='club records'!$B$15, F470&lt;='club records'!$C$15))), "CR", " ")</f>
        <v xml:space="preserve"> </v>
      </c>
      <c r="M470" s="14" t="str">
        <f>IF(AND(B470=300, OR(AND(E470='club records'!$B$16, F470&lt;='club records'!$C$16), AND(E470='club records'!$B$17, F470&lt;='club records'!$C$17))), "CR", " ")</f>
        <v xml:space="preserve"> </v>
      </c>
      <c r="N470" s="14" t="str">
        <f>IF(AND(B470=400, OR(AND(E470='club records'!$B$18, F470&lt;='club records'!$C$18), AND(E470='club records'!$B$19, F470&lt;='club records'!$C$19), AND(E470='club records'!$B$20, F470&lt;='club records'!$C$20), AND(E470='club records'!$B$21, F470&lt;='club records'!$C$21))), "CR", " ")</f>
        <v xml:space="preserve"> </v>
      </c>
      <c r="O470" s="14" t="str">
        <f>IF(AND(B470=800, OR(AND(E470='club records'!$B$22, F470&lt;='club records'!$C$22), AND(E470='club records'!$B$23, F470&lt;='club records'!$C$23), AND(E470='club records'!$B$24, F470&lt;='club records'!$C$24), AND(E470='club records'!$B$25, F470&lt;='club records'!$C$25), AND(E470='club records'!$B$26, F470&lt;='club records'!$C$26))), "CR", " ")</f>
        <v xml:space="preserve"> </v>
      </c>
      <c r="P470" s="14" t="str">
        <f>IF(AND(B470=1000, OR(AND(E470='club records'!$B$27, F470&lt;='club records'!$C$27), AND(E470='club records'!$B$28, F470&lt;='club records'!$C$28))), "CR", " ")</f>
        <v xml:space="preserve"> </v>
      </c>
      <c r="Q470" s="14" t="str">
        <f>IF(AND(B470=1500, OR(AND(E470='club records'!$B$29, F470&lt;='club records'!$C$29), AND(E470='club records'!$B$30, F470&lt;='club records'!$C$30), AND(E470='club records'!$B$31, F470&lt;='club records'!$C$31), AND(E470='club records'!$B$32, F470&lt;='club records'!$C$32), AND(E470='club records'!$B$33, F470&lt;='club records'!$C$33))), "CR", " ")</f>
        <v xml:space="preserve"> </v>
      </c>
      <c r="R470" s="15" t="str">
        <f>IF(AND(B470="1600 (Mile)",OR(AND(E470='club records'!$B$34,F470&lt;='club records'!$C$34),AND(E470='club records'!$B$35,F470&lt;='club records'!$C$35),AND(E470='club records'!$B$36,F470&lt;='club records'!$C$36),AND(E470='club records'!$B$37,F470&lt;='club records'!$C$37))),"CR"," ")</f>
        <v xml:space="preserve"> </v>
      </c>
      <c r="S470" s="14" t="str">
        <f>IF(AND(B470=3000, OR(AND(E470='club records'!$B$38, F470&lt;='club records'!$C$38), AND(E470='club records'!$B$39, F470&lt;='club records'!$C$39), AND(E470='club records'!$B$40, F470&lt;='club records'!$C$40), AND(E470='club records'!$B$41, F470&lt;='club records'!$C$41))), "CR", " ")</f>
        <v xml:space="preserve"> </v>
      </c>
      <c r="T470" s="14" t="str">
        <f>IF(AND(B470=5000, OR(AND(E470='club records'!$B$42, F470&lt;='club records'!$C$42), AND(E470='club records'!$B$43, F470&lt;='club records'!$C$43))), "CR", " ")</f>
        <v xml:space="preserve"> </v>
      </c>
      <c r="U470" s="14" t="str">
        <f>IF(AND(B470=10000, OR(AND(E470='club records'!$B$44, F470&lt;='club records'!$C$44), AND(E470='club records'!$B$45, F470&lt;='club records'!$C$45))), "CR", " ")</f>
        <v xml:space="preserve"> </v>
      </c>
      <c r="V470" s="14" t="str">
        <f>IF(AND(B470="high jump", OR(AND(E470='club records'!$F$1, F470&gt;='club records'!$G$1), AND(E470='club records'!$F$2, F470&gt;='club records'!$G$2), AND(E470='club records'!$F$3, F470&gt;='club records'!$G$3), AND(E470='club records'!$F$4, F470&gt;='club records'!$G$4), AND(E470='club records'!$F$5, F470&gt;='club records'!$G$5))), "CR", " ")</f>
        <v xml:space="preserve"> </v>
      </c>
      <c r="W470" s="14" t="str">
        <f>IF(AND(B470="long jump", OR(AND(E470='club records'!$F$6, F470&gt;='club records'!$G$6), AND(E470='club records'!$F$7, F470&gt;='club records'!$G$7), AND(E470='club records'!$F$8, F470&gt;='club records'!$G$8), AND(E470='club records'!$F$9, F470&gt;='club records'!$G$9), AND(E470='club records'!$F$10, F470&gt;='club records'!$G$10))), "CR", " ")</f>
        <v xml:space="preserve"> </v>
      </c>
      <c r="X470" s="14" t="str">
        <f>IF(AND(B470="triple jump", OR(AND(E470='club records'!$F$11, F470&gt;='club records'!$G$11), AND(E470='club records'!$F$12, F470&gt;='club records'!$G$12), AND(E470='club records'!$F$13, F470&gt;='club records'!$G$13), AND(E470='club records'!$F$14, F470&gt;='club records'!$G$14), AND(E470='club records'!$F$15, F470&gt;='club records'!$G$15))), "CR", " ")</f>
        <v xml:space="preserve"> </v>
      </c>
      <c r="Y470" s="14" t="str">
        <f>IF(AND(B470="pole vault", OR(AND(E470='club records'!$F$16, F470&gt;='club records'!$G$16), AND(E470='club records'!$F$17, F470&gt;='club records'!$G$17), AND(E470='club records'!$F$18, F470&gt;='club records'!$G$18), AND(E470='club records'!$F$19, F470&gt;='club records'!$G$19), AND(E470='club records'!$F$20, F470&gt;='club records'!$G$20))), "CR", " ")</f>
        <v xml:space="preserve"> </v>
      </c>
      <c r="Z470" s="14" t="str">
        <f>IF(AND(B470="discus 1", E470='club records'!$F$21, F470&gt;='club records'!$G$21), "CR", " ")</f>
        <v xml:space="preserve"> </v>
      </c>
      <c r="AA470" s="14" t="str">
        <f>IF(AND(B470="discus 1.25", E470='club records'!$F$22, F470&gt;='club records'!$G$22), "CR", " ")</f>
        <v xml:space="preserve"> </v>
      </c>
      <c r="AB470" s="14" t="str">
        <f>IF(AND(B470="discus 1.5", E470='club records'!$F$23, F470&gt;='club records'!$G$23), "CR", " ")</f>
        <v xml:space="preserve"> </v>
      </c>
      <c r="AC470" s="14" t="str">
        <f>IF(AND(B470="discus 1.75", E470='club records'!$F$24, F470&gt;='club records'!$G$24), "CR", " ")</f>
        <v xml:space="preserve"> </v>
      </c>
      <c r="AD470" s="14" t="str">
        <f>IF(AND(B470="discus 2", E470='club records'!$F$25, F470&gt;='club records'!$G$25), "CR", " ")</f>
        <v xml:space="preserve"> </v>
      </c>
      <c r="AE470" s="14" t="str">
        <f>IF(AND(B470="hammer 4", E470='club records'!$F$27, F470&gt;='club records'!$G$27), "CR", " ")</f>
        <v xml:space="preserve"> </v>
      </c>
      <c r="AF470" s="14" t="str">
        <f>IF(AND(B470="hammer 5", E470='club records'!$F$28, F470&gt;='club records'!$G$28), "CR", " ")</f>
        <v xml:space="preserve"> </v>
      </c>
      <c r="AG470" s="14" t="str">
        <f>IF(AND(B470="hammer 6", E470='club records'!$F$29, F470&gt;='club records'!$G$29), "CR", " ")</f>
        <v xml:space="preserve"> </v>
      </c>
      <c r="AH470" s="14" t="str">
        <f>IF(AND(B470="hammer 7.26", E470='club records'!$F$30, F470&gt;='club records'!$G$30), "CR", " ")</f>
        <v xml:space="preserve"> </v>
      </c>
      <c r="AI470" s="14" t="str">
        <f>IF(AND(B470="javelin 400", E470='club records'!$F$31, F470&gt;='club records'!$G$31), "CR", " ")</f>
        <v xml:space="preserve"> </v>
      </c>
      <c r="AJ470" s="14" t="str">
        <f>IF(AND(B470="javelin 600", E470='club records'!$F$32, F470&gt;='club records'!$G$32), "CR", " ")</f>
        <v xml:space="preserve"> </v>
      </c>
      <c r="AK470" s="14" t="str">
        <f>IF(AND(B470="javelin 700", E470='club records'!$F$33, F470&gt;='club records'!$G$33), "CR", " ")</f>
        <v xml:space="preserve"> </v>
      </c>
      <c r="AL470" s="14" t="str">
        <f>IF(AND(B470="javelin 800", OR(AND(E470='club records'!$F$34, F470&gt;='club records'!$G$34), AND(E470='club records'!$F$35, F470&gt;='club records'!$G$35))), "CR", " ")</f>
        <v xml:space="preserve"> </v>
      </c>
      <c r="AM470" s="14" t="str">
        <f>IF(AND(B470="shot 3", E470='club records'!$F$36, F470&gt;='club records'!$G$36), "CR", " ")</f>
        <v xml:space="preserve"> </v>
      </c>
      <c r="AN470" s="14" t="str">
        <f>IF(AND(B470="shot 4", E470='club records'!$F$37, F470&gt;='club records'!$G$37), "CR", " ")</f>
        <v xml:space="preserve"> </v>
      </c>
      <c r="AO470" s="14" t="str">
        <f>IF(AND(B470="shot 5", E470='club records'!$F$38, F470&gt;='club records'!$G$38), "CR", " ")</f>
        <v xml:space="preserve"> </v>
      </c>
      <c r="AP470" s="14" t="str">
        <f>IF(AND(B470="shot 6", E470='club records'!$F$39, F470&gt;='club records'!$G$39), "CR", " ")</f>
        <v xml:space="preserve"> </v>
      </c>
      <c r="AQ470" s="14" t="str">
        <f>IF(AND(B470="shot 7.26", E470='club records'!$F$40, F470&gt;='club records'!$G$40), "CR", " ")</f>
        <v xml:space="preserve"> </v>
      </c>
      <c r="AR470" s="14" t="str">
        <f>IF(AND(B470="60H",OR(AND(E470='club records'!$J$1,F470&lt;='club records'!$K$1),AND(E470='club records'!$J$2,F470&lt;='club records'!$K$2),AND(E470='club records'!$J$3,F470&lt;='club records'!$K$3),AND(E470='club records'!$J$4,F470&lt;='club records'!$K$4),AND(E470='club records'!$J$5,F470&lt;='club records'!$K$5))),"CR"," ")</f>
        <v xml:space="preserve"> </v>
      </c>
      <c r="AS470" s="14" t="str">
        <f>IF(AND(B470="75H", AND(E470='club records'!$J$6, F470&lt;='club records'!$K$6)), "CR", " ")</f>
        <v xml:space="preserve"> </v>
      </c>
      <c r="AT470" s="14" t="str">
        <f>IF(AND(B470="80H", AND(E470='club records'!$J$7, F470&lt;='club records'!$K$7)), "CR", " ")</f>
        <v xml:space="preserve"> </v>
      </c>
      <c r="AU470" s="14" t="str">
        <f>IF(AND(B470="100H", AND(E470='club records'!$J$8, F470&lt;='club records'!$K$8)), "CR", " ")</f>
        <v xml:space="preserve"> </v>
      </c>
      <c r="AV470" s="14" t="str">
        <f>IF(AND(B470="110H", OR(AND(E470='club records'!$J$9, F470&lt;='club records'!$K$9), AND(E470='club records'!$J$10, F470&lt;='club records'!$K$10))), "CR", " ")</f>
        <v xml:space="preserve"> </v>
      </c>
      <c r="AW470" s="14" t="str">
        <f>IF(AND(B470="400H", OR(AND(E470='club records'!$J$11, F470&lt;='club records'!$K$11), AND(E470='club records'!$J$12, F470&lt;='club records'!$K$12), AND(E470='club records'!$J$13, F470&lt;='club records'!$K$13), AND(E470='club records'!$J$14, F470&lt;='club records'!$K$14))), "CR", " ")</f>
        <v xml:space="preserve"> </v>
      </c>
      <c r="AX470" s="14" t="str">
        <f>IF(AND(B470="1500SC", AND(E470='club records'!$J$15, F470&lt;='club records'!$K$15)), "CR", " ")</f>
        <v xml:space="preserve"> </v>
      </c>
      <c r="AY470" s="14" t="str">
        <f>IF(AND(B470="2000SC", OR(AND(E470='club records'!$J$17, F470&lt;='club records'!$K$17), AND(E470='club records'!$J$18, F470&lt;='club records'!$K$18))), "CR", " ")</f>
        <v xml:space="preserve"> </v>
      </c>
      <c r="AZ470" s="14" t="str">
        <f>IF(AND(B470="3000SC", OR(AND(E470='club records'!$J$20, F470&lt;='club records'!$K$20), AND(E470='club records'!$J$21, F470&lt;='club records'!$K$21))), "CR", " ")</f>
        <v xml:space="preserve"> </v>
      </c>
      <c r="BA470" s="14" t="str">
        <f>IF(AND(B470="4x100", OR(AND(E470='club records'!$N$1, F470&lt;='club records'!$O$1), AND(E470='club records'!$N$2, F470&lt;='club records'!$O$2), AND(E470='club records'!$N$3, F470&lt;='club records'!$O$3), AND(E470='club records'!$N$4, F470&lt;='club records'!$O$4), AND(E470='club records'!$N$5, F470&lt;='club records'!$O$5))), "CR", " ")</f>
        <v xml:space="preserve"> </v>
      </c>
      <c r="BB470" s="14" t="str">
        <f>IF(AND(B470="4x200", OR(AND(E470='club records'!$N$6, F470&lt;='club records'!$O$6), AND(E470='club records'!$N$7, F470&lt;='club records'!$O$7), AND(E470='club records'!$N$8, F470&lt;='club records'!$O$8), AND(E470='club records'!$N$9, F470&lt;='club records'!$O$9), AND(E470='club records'!$N$10, F470&lt;='club records'!$O$10))), "CR", " ")</f>
        <v xml:space="preserve"> </v>
      </c>
      <c r="BC470" s="14" t="str">
        <f>IF(AND(B470="4x300", AND(E470='club records'!$N$11, F470&lt;='club records'!$O$11)), "CR", " ")</f>
        <v xml:space="preserve"> </v>
      </c>
      <c r="BD470" s="14" t="str">
        <f>IF(AND(B470="4x400", OR(AND(E470='club records'!$N$12, F470&lt;='club records'!$O$12), AND(E470='club records'!$N$13, F470&lt;='club records'!$O$13), AND(E470='club records'!$N$14, F470&lt;='club records'!$O$14), AND(E470='club records'!$N$15, F470&lt;='club records'!$O$15))), "CR", " ")</f>
        <v xml:space="preserve"> </v>
      </c>
      <c r="BE470" s="14" t="str">
        <f>IF(AND(B470="3x800", OR(AND(E470='club records'!$N$16, F470&lt;='club records'!$O$16), AND(E470='club records'!$N$17, F470&lt;='club records'!$O$17), AND(E470='club records'!$N$18, F470&lt;='club records'!$O$18))), "CR", " ")</f>
        <v xml:space="preserve"> </v>
      </c>
      <c r="BF470" s="14" t="str">
        <f>IF(AND(B470="pentathlon", OR(AND(E470='club records'!$N$21, F470&gt;='club records'!$O$21), AND(E470='club records'!$N$22, F470&gt;='club records'!$O$22),AND(E470='club records'!$N$23, F470&gt;='club records'!$O$23),AND(E470='club records'!$N$24, F470&gt;='club records'!$O$24))), "CR", " ")</f>
        <v xml:space="preserve"> </v>
      </c>
      <c r="BG470" s="14" t="str">
        <f>IF(AND(B470="heptathlon", OR(AND(E470='club records'!$N$26, F470&gt;='club records'!$O$26), AND(E470='club records'!$N$27, F470&gt;='club records'!$O$27))), "CR", " ")</f>
        <v xml:space="preserve"> </v>
      </c>
      <c r="BH470" s="14" t="str">
        <f>IF(AND(B470="decathlon", OR(AND(E470='club records'!$N$29, F470&gt;='club records'!$O$29), AND(E470='club records'!$N$30, F470&gt;='club records'!$O$30),AND(E470='club records'!$N$31, F470&gt;='club records'!$O$31))), "CR", " ")</f>
        <v xml:space="preserve"> </v>
      </c>
    </row>
    <row r="471" spans="1:16333" ht="14.5" x14ac:dyDescent="0.35">
      <c r="A471" s="1" t="s">
        <v>519</v>
      </c>
      <c r="B471" s="2" t="s">
        <v>379</v>
      </c>
      <c r="C471" s="1" t="s">
        <v>135</v>
      </c>
      <c r="D471" s="1" t="s">
        <v>352</v>
      </c>
      <c r="E471" s="19" t="s">
        <v>10</v>
      </c>
      <c r="F471" s="20" t="s">
        <v>492</v>
      </c>
      <c r="G471" s="26">
        <v>43666</v>
      </c>
      <c r="H471" s="1" t="s">
        <v>312</v>
      </c>
      <c r="I471" s="1" t="s">
        <v>491</v>
      </c>
      <c r="J471" s="15" t="str">
        <f t="shared" si="41"/>
        <v/>
      </c>
      <c r="K471" s="14" t="str">
        <f>IF(AND(B471=100, OR(AND(E471='club records'!$B$6, F471&lt;='club records'!$C$6), AND(E471='club records'!$B$7, F471&lt;='club records'!$C$7), AND(E471='club records'!$B$8, F471&lt;='club records'!$C$8), AND(E471='club records'!$B$9, F471&lt;='club records'!$C$9), AND(E471='club records'!$B$10, F471&lt;='club records'!$C$10))), "CR", " ")</f>
        <v xml:space="preserve"> </v>
      </c>
      <c r="L471" s="14" t="str">
        <f>IF(AND(B471=200, OR(AND(E471='club records'!$B$11, F471&lt;='club records'!$C$11), AND(E471='club records'!$B$12, F471&lt;='club records'!$C$12), AND(E471='club records'!$B$13, F471&lt;='club records'!$C$13), AND(E471='club records'!$B$14, F471&lt;='club records'!$C$14), AND(E471='club records'!$B$15, F471&lt;='club records'!$C$15))), "CR", " ")</f>
        <v xml:space="preserve"> </v>
      </c>
      <c r="M471" s="14" t="str">
        <f>IF(AND(B471=300, OR(AND(E471='club records'!$B$16, F471&lt;='club records'!$C$16), AND(E471='club records'!$B$17, F471&lt;='club records'!$C$17))), "CR", " ")</f>
        <v xml:space="preserve"> </v>
      </c>
      <c r="N471" s="14" t="str">
        <f>IF(AND(B471=400, OR(AND(E471='club records'!$B$18, F471&lt;='club records'!$C$18), AND(E471='club records'!$B$19, F471&lt;='club records'!$C$19), AND(E471='club records'!$B$20, F471&lt;='club records'!$C$20), AND(E471='club records'!$B$21, F471&lt;='club records'!$C$21))), "CR", " ")</f>
        <v xml:space="preserve"> </v>
      </c>
      <c r="O471" s="14" t="str">
        <f>IF(AND(B471=800, OR(AND(E471='club records'!$B$22, F471&lt;='club records'!$C$22), AND(E471='club records'!$B$23, F471&lt;='club records'!$C$23), AND(E471='club records'!$B$24, F471&lt;='club records'!$C$24), AND(E471='club records'!$B$25, F471&lt;='club records'!$C$25), AND(E471='club records'!$B$26, F471&lt;='club records'!$C$26))), "CR", " ")</f>
        <v xml:space="preserve"> </v>
      </c>
      <c r="P471" s="14" t="str">
        <f>IF(AND(B471=1000, OR(AND(E471='club records'!$B$27, F471&lt;='club records'!$C$27), AND(E471='club records'!$B$28, F471&lt;='club records'!$C$28))), "CR", " ")</f>
        <v xml:space="preserve"> </v>
      </c>
      <c r="Q471" s="14" t="str">
        <f>IF(AND(B471=1500, OR(AND(E471='club records'!$B$29, F471&lt;='club records'!$C$29), AND(E471='club records'!$B$30, F471&lt;='club records'!$C$30), AND(E471='club records'!$B$31, F471&lt;='club records'!$C$31), AND(E471='club records'!$B$32, F471&lt;='club records'!$C$32), AND(E471='club records'!$B$33, F471&lt;='club records'!$C$33))), "CR", " ")</f>
        <v xml:space="preserve"> </v>
      </c>
      <c r="R471" s="15" t="str">
        <f>IF(AND(B471="1600 (Mile)",OR(AND(E471='club records'!$B$34,F471&lt;='club records'!$C$34),AND(E471='club records'!$B$35,F471&lt;='club records'!$C$35),AND(E471='club records'!$B$36,F471&lt;='club records'!$C$36),AND(E471='club records'!$B$37,F471&lt;='club records'!$C$37))),"CR"," ")</f>
        <v xml:space="preserve"> </v>
      </c>
      <c r="S471" s="14" t="str">
        <f>IF(AND(B471=3000, OR(AND(E471='club records'!$B$38, F471&lt;='club records'!$C$38), AND(E471='club records'!$B$39, F471&lt;='club records'!$C$39), AND(E471='club records'!$B$40, F471&lt;='club records'!$C$40), AND(E471='club records'!$B$41, F471&lt;='club records'!$C$41))), "CR", " ")</f>
        <v xml:space="preserve"> </v>
      </c>
      <c r="T471" s="14" t="str">
        <f>IF(AND(B471=5000, OR(AND(E471='club records'!$B$42, F471&lt;='club records'!$C$42), AND(E471='club records'!$B$43, F471&lt;='club records'!$C$43))), "CR", " ")</f>
        <v xml:space="preserve"> </v>
      </c>
      <c r="U471" s="14" t="str">
        <f>IF(AND(B471=10000, OR(AND(E471='club records'!$B$44, F471&lt;='club records'!$C$44), AND(E471='club records'!$B$45, F471&lt;='club records'!$C$45))), "CR", " ")</f>
        <v xml:space="preserve"> </v>
      </c>
      <c r="V471" s="14" t="str">
        <f>IF(AND(B471="high jump", OR(AND(E471='club records'!$F$1, F471&gt;='club records'!$G$1), AND(E471='club records'!$F$2, F471&gt;='club records'!$G$2), AND(E471='club records'!$F$3, F471&gt;='club records'!$G$3), AND(E471='club records'!$F$4, F471&gt;='club records'!$G$4), AND(E471='club records'!$F$5, F471&gt;='club records'!$G$5))), "CR", " ")</f>
        <v xml:space="preserve"> </v>
      </c>
      <c r="W471" s="14" t="str">
        <f>IF(AND(B471="long jump", OR(AND(E471='club records'!$F$6, F471&gt;='club records'!$G$6), AND(E471='club records'!$F$7, F471&gt;='club records'!$G$7), AND(E471='club records'!$F$8, F471&gt;='club records'!$G$8), AND(E471='club records'!$F$9, F471&gt;='club records'!$G$9), AND(E471='club records'!$F$10, F471&gt;='club records'!$G$10))), "CR", " ")</f>
        <v xml:space="preserve"> </v>
      </c>
      <c r="X471" s="14" t="str">
        <f>IF(AND(B471="triple jump", OR(AND(E471='club records'!$F$11, F471&gt;='club records'!$G$11), AND(E471='club records'!$F$12, F471&gt;='club records'!$G$12), AND(E471='club records'!$F$13, F471&gt;='club records'!$G$13), AND(E471='club records'!$F$14, F471&gt;='club records'!$G$14), AND(E471='club records'!$F$15, F471&gt;='club records'!$G$15))), "CR", " ")</f>
        <v xml:space="preserve"> </v>
      </c>
      <c r="Y471" s="14" t="str">
        <f>IF(AND(B471="pole vault", OR(AND(E471='club records'!$F$16, F471&gt;='club records'!$G$16), AND(E471='club records'!$F$17, F471&gt;='club records'!$G$17), AND(E471='club records'!$F$18, F471&gt;='club records'!$G$18), AND(E471='club records'!$F$19, F471&gt;='club records'!$G$19), AND(E471='club records'!$F$20, F471&gt;='club records'!$G$20))), "CR", " ")</f>
        <v xml:space="preserve"> </v>
      </c>
      <c r="Z471" s="14" t="str">
        <f>IF(AND(B471="discus 1", E471='club records'!$F$21, F471&gt;='club records'!$G$21), "CR", " ")</f>
        <v xml:space="preserve"> </v>
      </c>
      <c r="AA471" s="14" t="str">
        <f>IF(AND(B471="discus 1.25", E471='club records'!$F$22, F471&gt;='club records'!$G$22), "CR", " ")</f>
        <v xml:space="preserve"> </v>
      </c>
      <c r="AB471" s="14" t="str">
        <f>IF(AND(B471="discus 1.5", E471='club records'!$F$23, F471&gt;='club records'!$G$23), "CR", " ")</f>
        <v xml:space="preserve"> </v>
      </c>
      <c r="AC471" s="14" t="str">
        <f>IF(AND(B471="discus 1.75", E471='club records'!$F$24, F471&gt;='club records'!$G$24), "CR", " ")</f>
        <v xml:space="preserve"> </v>
      </c>
      <c r="AD471" s="14" t="str">
        <f>IF(AND(B471="discus 2", E471='club records'!$F$25, F471&gt;='club records'!$G$25), "CR", " ")</f>
        <v xml:space="preserve"> </v>
      </c>
      <c r="AE471" s="14" t="str">
        <f>IF(AND(B471="hammer 4", E471='club records'!$F$27, F471&gt;='club records'!$G$27), "CR", " ")</f>
        <v xml:space="preserve"> </v>
      </c>
      <c r="AF471" s="14" t="str">
        <f>IF(AND(B471="hammer 5", E471='club records'!$F$28, F471&gt;='club records'!$G$28), "CR", " ")</f>
        <v xml:space="preserve"> </v>
      </c>
      <c r="AG471" s="14" t="str">
        <f>IF(AND(B471="hammer 6", E471='club records'!$F$29, F471&gt;='club records'!$G$29), "CR", " ")</f>
        <v xml:space="preserve"> </v>
      </c>
      <c r="AH471" s="14" t="str">
        <f>IF(AND(B471="hammer 7.26", E471='club records'!$F$30, F471&gt;='club records'!$G$30), "CR", " ")</f>
        <v xml:space="preserve"> </v>
      </c>
      <c r="AI471" s="14" t="str">
        <f>IF(AND(B471="javelin 400", E471='club records'!$F$31, F471&gt;='club records'!$G$31), "CR", " ")</f>
        <v xml:space="preserve"> </v>
      </c>
      <c r="AJ471" s="14" t="str">
        <f>IF(AND(B471="javelin 600", E471='club records'!$F$32, F471&gt;='club records'!$G$32), "CR", " ")</f>
        <v xml:space="preserve"> </v>
      </c>
      <c r="AK471" s="14" t="str">
        <f>IF(AND(B471="javelin 700", E471='club records'!$F$33, F471&gt;='club records'!$G$33), "CR", " ")</f>
        <v xml:space="preserve"> </v>
      </c>
      <c r="AL471" s="14" t="str">
        <f>IF(AND(B471="javelin 800", OR(AND(E471='club records'!$F$34, F471&gt;='club records'!$G$34), AND(E471='club records'!$F$35, F471&gt;='club records'!$G$35))), "CR", " ")</f>
        <v xml:space="preserve"> </v>
      </c>
      <c r="AM471" s="14" t="str">
        <f>IF(AND(B471="shot 3", E471='club records'!$F$36, F471&gt;='club records'!$G$36), "CR", " ")</f>
        <v xml:space="preserve"> </v>
      </c>
      <c r="AN471" s="14" t="str">
        <f>IF(AND(B471="shot 4", E471='club records'!$F$37, F471&gt;='club records'!$G$37), "CR", " ")</f>
        <v xml:space="preserve"> </v>
      </c>
      <c r="AO471" s="14" t="str">
        <f>IF(AND(B471="shot 5", E471='club records'!$F$38, F471&gt;='club records'!$G$38), "CR", " ")</f>
        <v xml:space="preserve"> </v>
      </c>
      <c r="AP471" s="14" t="str">
        <f>IF(AND(B471="shot 6", E471='club records'!$F$39, F471&gt;='club records'!$G$39), "CR", " ")</f>
        <v xml:space="preserve"> </v>
      </c>
      <c r="AQ471" s="14" t="str">
        <f>IF(AND(B471="shot 7.26", E471='club records'!$F$40, F471&gt;='club records'!$G$40), "CR", " ")</f>
        <v xml:space="preserve"> </v>
      </c>
      <c r="AR471" s="14" t="str">
        <f>IF(AND(B471="60H",OR(AND(E471='club records'!$J$1,F471&lt;='club records'!$K$1),AND(E471='club records'!$J$2,F471&lt;='club records'!$K$2),AND(E471='club records'!$J$3,F471&lt;='club records'!$K$3),AND(E471='club records'!$J$4,F471&lt;='club records'!$K$4),AND(E471='club records'!$J$5,F471&lt;='club records'!$K$5))),"CR"," ")</f>
        <v xml:space="preserve"> </v>
      </c>
      <c r="AS471" s="14" t="str">
        <f>IF(AND(B471="75H", AND(E471='club records'!$J$6, F471&lt;='club records'!$K$6)), "CR", " ")</f>
        <v xml:space="preserve"> </v>
      </c>
      <c r="AT471" s="14" t="str">
        <f>IF(AND(B471="80H", AND(E471='club records'!$J$7, F471&lt;='club records'!$K$7)), "CR", " ")</f>
        <v xml:space="preserve"> </v>
      </c>
      <c r="AU471" s="14" t="str">
        <f>IF(AND(B471="100H", AND(E471='club records'!$J$8, F471&lt;='club records'!$K$8)), "CR", " ")</f>
        <v xml:space="preserve"> </v>
      </c>
      <c r="AV471" s="14" t="str">
        <f>IF(AND(B471="110H", OR(AND(E471='club records'!$J$9, F471&lt;='club records'!$K$9), AND(E471='club records'!$J$10, F471&lt;='club records'!$K$10))), "CR", " ")</f>
        <v xml:space="preserve"> </v>
      </c>
      <c r="AW471" s="14" t="str">
        <f>IF(AND(B471="400H", OR(AND(E471='club records'!$J$11, F471&lt;='club records'!$K$11), AND(E471='club records'!$J$12, F471&lt;='club records'!$K$12), AND(E471='club records'!$J$13, F471&lt;='club records'!$K$13), AND(E471='club records'!$J$14, F471&lt;='club records'!$K$14))), "CR", " ")</f>
        <v xml:space="preserve"> </v>
      </c>
      <c r="AX471" s="14" t="str">
        <f>IF(AND(B471="1500SC", AND(E471='club records'!$J$15, F471&lt;='club records'!$K$15)), "CR", " ")</f>
        <v xml:space="preserve"> </v>
      </c>
      <c r="AY471" s="14" t="str">
        <f>IF(AND(B471="2000SC", OR(AND(E471='club records'!$J$17, F471&lt;='club records'!$K$17), AND(E471='club records'!$J$18, F471&lt;='club records'!$K$18))), "CR", " ")</f>
        <v xml:space="preserve"> </v>
      </c>
      <c r="AZ471" s="14" t="str">
        <f>IF(AND(B471="3000SC", OR(AND(E471='club records'!$J$20, F471&lt;='club records'!$K$20), AND(E471='club records'!$J$21, F471&lt;='club records'!$K$21))), "CR", " ")</f>
        <v xml:space="preserve"> </v>
      </c>
      <c r="BA471" s="14" t="str">
        <f>IF(AND(B471="4x100", OR(AND(E471='club records'!$N$1, F471&lt;='club records'!$O$1), AND(E471='club records'!$N$2, F471&lt;='club records'!$O$2), AND(E471='club records'!$N$3, F471&lt;='club records'!$O$3), AND(E471='club records'!$N$4, F471&lt;='club records'!$O$4), AND(E471='club records'!$N$5, F471&lt;='club records'!$O$5))), "CR", " ")</f>
        <v xml:space="preserve"> </v>
      </c>
      <c r="BB471" s="14" t="str">
        <f>IF(AND(B471="4x200", OR(AND(E471='club records'!$N$6, F471&lt;='club records'!$O$6), AND(E471='club records'!$N$7, F471&lt;='club records'!$O$7), AND(E471='club records'!$N$8, F471&lt;='club records'!$O$8), AND(E471='club records'!$N$9, F471&lt;='club records'!$O$9), AND(E471='club records'!$N$10, F471&lt;='club records'!$O$10))), "CR", " ")</f>
        <v xml:space="preserve"> </v>
      </c>
      <c r="BC471" s="14" t="str">
        <f>IF(AND(B471="4x300", AND(E471='club records'!$N$11, F471&lt;='club records'!$O$11)), "CR", " ")</f>
        <v xml:space="preserve"> </v>
      </c>
      <c r="BD471" s="14" t="str">
        <f>IF(AND(B471="4x400", OR(AND(E471='club records'!$N$12, F471&lt;='club records'!$O$12), AND(E471='club records'!$N$13, F471&lt;='club records'!$O$13), AND(E471='club records'!$N$14, F471&lt;='club records'!$O$14), AND(E471='club records'!$N$15, F471&lt;='club records'!$O$15))), "CR", " ")</f>
        <v xml:space="preserve"> </v>
      </c>
      <c r="BE471" s="14" t="str">
        <f>IF(AND(B471="3x800", OR(AND(E471='club records'!$N$16, F471&lt;='club records'!$O$16), AND(E471='club records'!$N$17, F471&lt;='club records'!$O$17), AND(E471='club records'!$N$18, F471&lt;='club records'!$O$18))), "CR", " ")</f>
        <v xml:space="preserve"> </v>
      </c>
      <c r="BF471" s="14" t="str">
        <f>IF(AND(B471="pentathlon", OR(AND(E471='club records'!$N$21, F471&gt;='club records'!$O$21), AND(E471='club records'!$N$22, F471&gt;='club records'!$O$22),AND(E471='club records'!$N$23, F471&gt;='club records'!$O$23),AND(E471='club records'!$N$24, F471&gt;='club records'!$O$24))), "CR", " ")</f>
        <v xml:space="preserve"> </v>
      </c>
      <c r="BG471" s="14" t="str">
        <f>IF(AND(B471="heptathlon", OR(AND(E471='club records'!$N$26, F471&gt;='club records'!$O$26), AND(E471='club records'!$N$27, F471&gt;='club records'!$O$27))), "CR", " ")</f>
        <v xml:space="preserve"> </v>
      </c>
      <c r="BH471" s="14" t="str">
        <f>IF(AND(B471="decathlon", OR(AND(E471='club records'!$N$29, F471&gt;='club records'!$O$29), AND(E471='club records'!$N$30, F471&gt;='club records'!$O$30),AND(E471='club records'!$N$31, F471&gt;='club records'!$O$31))), "CR", " ")</f>
        <v xml:space="preserve"> </v>
      </c>
    </row>
    <row r="472" spans="1:16333" ht="14.5" x14ac:dyDescent="0.35">
      <c r="A472" s="1" t="s">
        <v>519</v>
      </c>
      <c r="B472" s="2" t="s">
        <v>379</v>
      </c>
      <c r="C472" s="1" t="s">
        <v>138</v>
      </c>
      <c r="D472" s="1" t="s">
        <v>2</v>
      </c>
      <c r="E472" s="19" t="s">
        <v>10</v>
      </c>
      <c r="F472" s="20" t="s">
        <v>587</v>
      </c>
      <c r="G472" s="26">
        <v>43659</v>
      </c>
      <c r="H472" s="1" t="s">
        <v>588</v>
      </c>
      <c r="I472" s="1" t="s">
        <v>372</v>
      </c>
      <c r="J472" s="15" t="str">
        <f t="shared" si="41"/>
        <v/>
      </c>
      <c r="K472" s="15" t="str">
        <f>IF(AND(B472=100, OR(AND(E472='club records'!$B$6, F472&lt;='club records'!$C$6), AND(E472='club records'!$B$7, F472&lt;='club records'!$C$7), AND(E472='club records'!$B$8, F472&lt;='club records'!$C$8), AND(E472='club records'!$B$9, F472&lt;='club records'!$C$9), AND(E472='club records'!$B$10, F472&lt;='club records'!$C$10))), "CR", " ")</f>
        <v xml:space="preserve"> </v>
      </c>
      <c r="L472" s="15" t="str">
        <f>IF(AND(B472=200, OR(AND(E472='club records'!$B$11, F472&lt;='club records'!$C$11), AND(E472='club records'!$B$12, F472&lt;='club records'!$C$12), AND(E472='club records'!$B$13, F472&lt;='club records'!$C$13), AND(E472='club records'!$B$14, F472&lt;='club records'!$C$14), AND(E472='club records'!$B$15, F472&lt;='club records'!$C$15))), "CR", " ")</f>
        <v xml:space="preserve"> </v>
      </c>
      <c r="M472" s="15" t="str">
        <f>IF(AND(B472=300, OR(AND(E472='club records'!$B$16, F472&lt;='club records'!$C$16), AND(E472='club records'!$B$17, F472&lt;='club records'!$C$17))), "CR", " ")</f>
        <v xml:space="preserve"> </v>
      </c>
      <c r="N472" s="15" t="str">
        <f>IF(AND(B472=400, OR(AND(E472='club records'!$B$18, F472&lt;='club records'!$C$18), AND(E472='club records'!$B$19, F472&lt;='club records'!$C$19), AND(E472='club records'!$B$20, F472&lt;='club records'!$C$20), AND(E472='club records'!$B$21, F472&lt;='club records'!$C$21))), "CR", " ")</f>
        <v xml:space="preserve"> </v>
      </c>
      <c r="O472" s="15" t="str">
        <f>IF(AND(B472=800, OR(AND(E472='club records'!$B$22, F472&lt;='club records'!$C$22), AND(E472='club records'!$B$23, F472&lt;='club records'!$C$23), AND(E472='club records'!$B$24, F472&lt;='club records'!$C$24), AND(E472='club records'!$B$25, F472&lt;='club records'!$C$25), AND(E472='club records'!$B$26, F472&lt;='club records'!$C$26))), "CR", " ")</f>
        <v xml:space="preserve"> </v>
      </c>
      <c r="P472" s="15" t="str">
        <f>IF(AND(B472=1000, OR(AND(E472='club records'!$B$27, F472&lt;='club records'!$C$27), AND(E472='club records'!$B$28, F472&lt;='club records'!$C$28))), "CR", " ")</f>
        <v xml:space="preserve"> </v>
      </c>
      <c r="Q472" s="15" t="str">
        <f>IF(AND(B472=1500, OR(AND(E472='club records'!$B$29, F472&lt;='club records'!$C$29), AND(E472='club records'!$B$30, F472&lt;='club records'!$C$30), AND(E472='club records'!$B$31, F472&lt;='club records'!$C$31), AND(E472='club records'!$B$32, F472&lt;='club records'!$C$32), AND(E472='club records'!$B$33, F472&lt;='club records'!$C$33))), "CR", " ")</f>
        <v xml:space="preserve"> </v>
      </c>
      <c r="R472" s="15" t="str">
        <f>IF(AND(B472="1600 (Mile)",OR(AND(E472='club records'!$B$34,F472&lt;='club records'!$C$34),AND(E472='club records'!$B$35,F472&lt;='club records'!$C$35),AND(E472='club records'!$B$36,F472&lt;='club records'!$C$36),AND(E472='club records'!$B$37,F472&lt;='club records'!$C$37))),"CR"," ")</f>
        <v xml:space="preserve"> </v>
      </c>
      <c r="S472" s="15" t="str">
        <f>IF(AND(B472=3000, OR(AND(E472='club records'!$B$38, F472&lt;='club records'!$C$38), AND(E472='club records'!$B$39, F472&lt;='club records'!$C$39), AND(E472='club records'!$B$40, F472&lt;='club records'!$C$40), AND(E472='club records'!$B$41, F472&lt;='club records'!$C$41))), "CR", " ")</f>
        <v xml:space="preserve"> </v>
      </c>
      <c r="T472" s="15" t="str">
        <f>IF(AND(B472=5000, OR(AND(E472='club records'!$B$42, F472&lt;='club records'!$C$42), AND(E472='club records'!$B$43, F472&lt;='club records'!$C$43))), "CR", " ")</f>
        <v xml:space="preserve"> </v>
      </c>
      <c r="U472" s="14" t="str">
        <f>IF(AND(B472=10000, OR(AND(E472='club records'!$B$44, F472&lt;='club records'!$C$44), AND(E472='club records'!$B$45, F472&lt;='club records'!$C$45))), "CR", " ")</f>
        <v xml:space="preserve"> </v>
      </c>
      <c r="V472" s="14" t="str">
        <f>IF(AND(B472="high jump", OR(AND(E472='club records'!$F$1, F472&gt;='club records'!$G$1), AND(E472='club records'!$F$2, F472&gt;='club records'!$G$2), AND(E472='club records'!$F$3, F472&gt;='club records'!$G$3), AND(E472='club records'!$F$4, F472&gt;='club records'!$G$4), AND(E472='club records'!$F$5, F472&gt;='club records'!$G$5))), "CR", " ")</f>
        <v xml:space="preserve"> </v>
      </c>
      <c r="W472" s="14" t="str">
        <f>IF(AND(B472="long jump", OR(AND(E472='club records'!$F$6, F472&gt;='club records'!$G$6), AND(E472='club records'!$F$7, F472&gt;='club records'!$G$7), AND(E472='club records'!$F$8, F472&gt;='club records'!$G$8), AND(E472='club records'!$F$9, F472&gt;='club records'!$G$9), AND(E472='club records'!$F$10, F472&gt;='club records'!$G$10))), "CR", " ")</f>
        <v xml:space="preserve"> </v>
      </c>
      <c r="X472" s="14" t="str">
        <f>IF(AND(B472="triple jump", OR(AND(E472='club records'!$F$11, F472&gt;='club records'!$G$11), AND(E472='club records'!$F$12, F472&gt;='club records'!$G$12), AND(E472='club records'!$F$13, F472&gt;='club records'!$G$13), AND(E472='club records'!$F$14, F472&gt;='club records'!$G$14), AND(E472='club records'!$F$15, F472&gt;='club records'!$G$15))), "CR", " ")</f>
        <v xml:space="preserve"> </v>
      </c>
      <c r="Y472" s="14" t="str">
        <f>IF(AND(B472="pole vault", OR(AND(E472='club records'!$F$16, F472&gt;='club records'!$G$16), AND(E472='club records'!$F$17, F472&gt;='club records'!$G$17), AND(E472='club records'!$F$18, F472&gt;='club records'!$G$18), AND(E472='club records'!$F$19, F472&gt;='club records'!$G$19), AND(E472='club records'!$F$20, F472&gt;='club records'!$G$20))), "CR", " ")</f>
        <v xml:space="preserve"> </v>
      </c>
      <c r="Z472" s="14" t="str">
        <f>IF(AND(B472="discus 1", E472='club records'!$F$21, F472&gt;='club records'!$G$21), "CR", " ")</f>
        <v xml:space="preserve"> </v>
      </c>
      <c r="AA472" s="14" t="str">
        <f>IF(AND(B472="discus 1.25", E472='club records'!$F$22, F472&gt;='club records'!$G$22), "CR", " ")</f>
        <v xml:space="preserve"> </v>
      </c>
      <c r="AB472" s="14" t="str">
        <f>IF(AND(B472="discus 1.5", E472='club records'!$F$23, F472&gt;='club records'!$G$23), "CR", " ")</f>
        <v xml:space="preserve"> </v>
      </c>
      <c r="AC472" s="14" t="str">
        <f>IF(AND(B472="discus 1.75", E472='club records'!$F$24, F472&gt;='club records'!$G$24), "CR", " ")</f>
        <v xml:space="preserve"> </v>
      </c>
      <c r="AD472" s="14" t="str">
        <f>IF(AND(B472="discus 2", E472='club records'!$F$25, F472&gt;='club records'!$G$25), "CR", " ")</f>
        <v xml:space="preserve"> </v>
      </c>
      <c r="AE472" s="14" t="str">
        <f>IF(AND(B472="hammer 4", E472='club records'!$F$27, F472&gt;='club records'!$G$27), "CR", " ")</f>
        <v xml:space="preserve"> </v>
      </c>
      <c r="AF472" s="14" t="str">
        <f>IF(AND(B472="hammer 5", E472='club records'!$F$28, F472&gt;='club records'!$G$28), "CR", " ")</f>
        <v xml:space="preserve"> </v>
      </c>
      <c r="AG472" s="14" t="str">
        <f>IF(AND(B472="hammer 6", E472='club records'!$F$29, F472&gt;='club records'!$G$29), "CR", " ")</f>
        <v xml:space="preserve"> </v>
      </c>
      <c r="AH472" s="14" t="str">
        <f>IF(AND(B472="hammer 7.26", E472='club records'!$F$30, F472&gt;='club records'!$G$30), "CR", " ")</f>
        <v xml:space="preserve"> </v>
      </c>
      <c r="AI472" s="14" t="str">
        <f>IF(AND(B472="javelin 400", E472='club records'!$F$31, F472&gt;='club records'!$G$31), "CR", " ")</f>
        <v xml:space="preserve"> </v>
      </c>
      <c r="AJ472" s="14" t="str">
        <f>IF(AND(B472="javelin 600", E472='club records'!$F$32, F472&gt;='club records'!$G$32), "CR", " ")</f>
        <v xml:space="preserve"> </v>
      </c>
      <c r="AK472" s="14" t="str">
        <f>IF(AND(B472="javelin 700", E472='club records'!$F$33, F472&gt;='club records'!$G$33), "CR", " ")</f>
        <v xml:space="preserve"> </v>
      </c>
      <c r="AL472" s="14" t="str">
        <f>IF(AND(B472="javelin 800", OR(AND(E472='club records'!$F$34, F472&gt;='club records'!$G$34), AND(E472='club records'!$F$35, F472&gt;='club records'!$G$35))), "CR", " ")</f>
        <v xml:space="preserve"> </v>
      </c>
      <c r="AM472" s="14" t="str">
        <f>IF(AND(B472="shot 3", E472='club records'!$F$36, F472&gt;='club records'!$G$36), "CR", " ")</f>
        <v xml:space="preserve"> </v>
      </c>
      <c r="AN472" s="14" t="str">
        <f>IF(AND(B472="shot 4", E472='club records'!$F$37, F472&gt;='club records'!$G$37), "CR", " ")</f>
        <v xml:space="preserve"> </v>
      </c>
      <c r="AO472" s="14" t="str">
        <f>IF(AND(B472="shot 5", E472='club records'!$F$38, F472&gt;='club records'!$G$38), "CR", " ")</f>
        <v xml:space="preserve"> </v>
      </c>
      <c r="AP472" s="14" t="str">
        <f>IF(AND(B472="shot 6", E472='club records'!$F$39, F472&gt;='club records'!$G$39), "CR", " ")</f>
        <v xml:space="preserve"> </v>
      </c>
      <c r="AQ472" s="14" t="str">
        <f>IF(AND(B472="shot 7.26", E472='club records'!$F$40, F472&gt;='club records'!$G$40), "CR", " ")</f>
        <v xml:space="preserve"> </v>
      </c>
      <c r="AR472" s="14" t="str">
        <f>IF(AND(B472="60H",OR(AND(E472='club records'!$J$1,F472&lt;='club records'!$K$1),AND(E472='club records'!$J$2,F472&lt;='club records'!$K$2),AND(E472='club records'!$J$3,F472&lt;='club records'!$K$3),AND(E472='club records'!$J$4,F472&lt;='club records'!$K$4),AND(E472='club records'!$J$5,F472&lt;='club records'!$K$5))),"CR"," ")</f>
        <v xml:space="preserve"> </v>
      </c>
      <c r="AS472" s="14" t="str">
        <f>IF(AND(B472="75H", AND(E472='club records'!$J$6, F472&lt;='club records'!$K$6)), "CR", " ")</f>
        <v xml:space="preserve"> </v>
      </c>
      <c r="AT472" s="14" t="str">
        <f>IF(AND(B472="80H", AND(E472='club records'!$J$7, F472&lt;='club records'!$K$7)), "CR", " ")</f>
        <v xml:space="preserve"> </v>
      </c>
      <c r="AU472" s="14" t="str">
        <f>IF(AND(B472="100H", AND(E472='club records'!$J$8, F472&lt;='club records'!$K$8)), "CR", " ")</f>
        <v xml:space="preserve"> </v>
      </c>
      <c r="AV472" s="14" t="str">
        <f>IF(AND(B472="110H", OR(AND(E472='club records'!$J$9, F472&lt;='club records'!$K$9), AND(E472='club records'!$J$10, F472&lt;='club records'!$K$10))), "CR", " ")</f>
        <v xml:space="preserve"> </v>
      </c>
      <c r="AW472" s="14" t="str">
        <f>IF(AND(B472="400H", OR(AND(E472='club records'!$J$11, F472&lt;='club records'!$K$11), AND(E472='club records'!$J$12, F472&lt;='club records'!$K$12), AND(E472='club records'!$J$13, F472&lt;='club records'!$K$13), AND(E472='club records'!$J$14, F472&lt;='club records'!$K$14))), "CR", " ")</f>
        <v xml:space="preserve"> </v>
      </c>
      <c r="AX472" s="14" t="str">
        <f>IF(AND(B472="1500SC", AND(E472='club records'!$J$15, F472&lt;='club records'!$K$15)), "CR", " ")</f>
        <v xml:space="preserve"> </v>
      </c>
      <c r="AY472" s="14" t="str">
        <f>IF(AND(B472="2000SC", OR(AND(E472='club records'!$J$17, F472&lt;='club records'!$K$17), AND(E472='club records'!$J$18, F472&lt;='club records'!$K$18))), "CR", " ")</f>
        <v xml:space="preserve"> </v>
      </c>
      <c r="AZ472" s="14" t="str">
        <f>IF(AND(B472="3000SC", OR(AND(E472='club records'!$J$20, F472&lt;='club records'!$K$20), AND(E472='club records'!$J$21, F472&lt;='club records'!$K$21))), "CR", " ")</f>
        <v xml:space="preserve"> </v>
      </c>
      <c r="BA472" s="15" t="str">
        <f>IF(AND(B472="4x100", OR(AND(E472='club records'!$N$1, F472&lt;='club records'!$O$1), AND(E472='club records'!$N$2, F472&lt;='club records'!$O$2), AND(E472='club records'!$N$3, F472&lt;='club records'!$O$3), AND(E472='club records'!$N$4, F472&lt;='club records'!$O$4), AND(E472='club records'!$N$5, F472&lt;='club records'!$O$5))), "CR", " ")</f>
        <v xml:space="preserve"> </v>
      </c>
      <c r="BB472" s="15" t="str">
        <f>IF(AND(B472="4x200", OR(AND(E472='club records'!$N$6, F472&lt;='club records'!$O$6), AND(E472='club records'!$N$7, F472&lt;='club records'!$O$7), AND(E472='club records'!$N$8, F472&lt;='club records'!$O$8), AND(E472='club records'!$N$9, F472&lt;='club records'!$O$9), AND(E472='club records'!$N$10, F472&lt;='club records'!$O$10))), "CR", " ")</f>
        <v xml:space="preserve"> </v>
      </c>
      <c r="BC472" s="15" t="str">
        <f>IF(AND(B472="4x300", AND(E472='club records'!$N$11, F472&lt;='club records'!$O$11)), "CR", " ")</f>
        <v xml:space="preserve"> </v>
      </c>
      <c r="BD472" s="15" t="str">
        <f>IF(AND(B472="4x400", OR(AND(E472='club records'!$N$12, F472&lt;='club records'!$O$12), AND(E472='club records'!$N$13, F472&lt;='club records'!$O$13), AND(E472='club records'!$N$14, F472&lt;='club records'!$O$14), AND(E472='club records'!$N$15, F472&lt;='club records'!$O$15))), "CR", " ")</f>
        <v xml:space="preserve"> </v>
      </c>
      <c r="BE472" s="15" t="str">
        <f>IF(AND(B472="3x800", OR(AND(E472='club records'!$N$16, F472&lt;='club records'!$O$16), AND(E472='club records'!$N$17, F472&lt;='club records'!$O$17), AND(E472='club records'!$N$18, F472&lt;='club records'!$O$18))), "CR", " ")</f>
        <v xml:space="preserve"> </v>
      </c>
      <c r="BF472" s="15" t="str">
        <f>IF(AND(B472="pentathlon", OR(AND(E472='club records'!$N$21, F472&gt;='club records'!$O$21), AND(E472='club records'!$N$22, F472&gt;='club records'!$O$22),AND(E472='club records'!$N$23, F472&gt;='club records'!$O$23),AND(E472='club records'!$N$24, F472&gt;='club records'!$O$24))), "CR", " ")</f>
        <v xml:space="preserve"> </v>
      </c>
      <c r="BG472" s="15" t="str">
        <f>IF(AND(B472="heptathlon", OR(AND(E472='club records'!$N$26, F472&gt;='club records'!$O$26), AND(E472='club records'!$N$27, F472&gt;='club records'!$O$27))), "CR", " ")</f>
        <v xml:space="preserve"> </v>
      </c>
      <c r="BH472" s="15" t="str">
        <f>IF(AND(B472="decathlon", OR(AND(E472='club records'!$N$29, F472&gt;='club records'!$O$29), AND(E472='club records'!$N$30, F472&gt;='club records'!$O$30),AND(E472='club records'!$N$31, F472&gt;='club records'!$O$31))), "CR", " ")</f>
        <v xml:space="preserve"> </v>
      </c>
    </row>
    <row r="473" spans="1:16333" ht="14.5" x14ac:dyDescent="0.35">
      <c r="A473" s="1" t="s">
        <v>519</v>
      </c>
      <c r="B473" s="2" t="s">
        <v>379</v>
      </c>
      <c r="C473" s="1" t="s">
        <v>141</v>
      </c>
      <c r="D473" s="1" t="s">
        <v>146</v>
      </c>
      <c r="E473" s="19" t="s">
        <v>62</v>
      </c>
      <c r="F473" s="21" t="s">
        <v>380</v>
      </c>
      <c r="G473" s="27">
        <v>43609</v>
      </c>
      <c r="H473" s="16" t="s">
        <v>381</v>
      </c>
      <c r="I473" s="1" t="s">
        <v>382</v>
      </c>
      <c r="J473" s="15" t="str">
        <f t="shared" si="41"/>
        <v/>
      </c>
      <c r="K473" s="15" t="str">
        <f>IF(AND(B473=100, OR(AND(E473='club records'!$B$6, F473&lt;='club records'!$C$6), AND(E473='club records'!$B$7, F473&lt;='club records'!$C$7), AND(E473='club records'!$B$8, F473&lt;='club records'!$C$8), AND(E473='club records'!$B$9, F473&lt;='club records'!$C$9), AND(E473='club records'!$B$10, F473&lt;='club records'!$C$10))), "CR", " ")</f>
        <v xml:space="preserve"> </v>
      </c>
      <c r="L473" s="15" t="str">
        <f>IF(AND(B473=200, OR(AND(E473='club records'!$B$11, F473&lt;='club records'!$C$11), AND(E473='club records'!$B$12, F473&lt;='club records'!$C$12), AND(E473='club records'!$B$13, F473&lt;='club records'!$C$13), AND(E473='club records'!$B$14, F473&lt;='club records'!$C$14), AND(E473='club records'!$B$15, F473&lt;='club records'!$C$15))), "CR", " ")</f>
        <v xml:space="preserve"> </v>
      </c>
      <c r="M473" s="15" t="str">
        <f>IF(AND(B473=300, OR(AND(E473='club records'!$B$16, F473&lt;='club records'!$C$16), AND(E473='club records'!$B$17, F473&lt;='club records'!$C$17))), "CR", " ")</f>
        <v xml:space="preserve"> </v>
      </c>
      <c r="N473" s="15" t="str">
        <f>IF(AND(B473=400, OR(AND(E473='club records'!$B$18, F473&lt;='club records'!$C$18), AND(E473='club records'!$B$19, F473&lt;='club records'!$C$19), AND(E473='club records'!$B$20, F473&lt;='club records'!$C$20), AND(E473='club records'!$B$21, F473&lt;='club records'!$C$21))), "CR", " ")</f>
        <v xml:space="preserve"> </v>
      </c>
      <c r="O473" s="15" t="str">
        <f>IF(AND(B473=800, OR(AND(E473='club records'!$B$22, F473&lt;='club records'!$C$22), AND(E473='club records'!$B$23, F473&lt;='club records'!$C$23), AND(E473='club records'!$B$24, F473&lt;='club records'!$C$24), AND(E473='club records'!$B$25, F473&lt;='club records'!$C$25), AND(E473='club records'!$B$26, F473&lt;='club records'!$C$26))), "CR", " ")</f>
        <v xml:space="preserve"> </v>
      </c>
      <c r="P473" s="15" t="str">
        <f>IF(AND(B473=1000, OR(AND(E473='club records'!$B$27, F473&lt;='club records'!$C$27), AND(E473='club records'!$B$28, F473&lt;='club records'!$C$28))), "CR", " ")</f>
        <v xml:space="preserve"> </v>
      </c>
      <c r="Q473" s="15" t="str">
        <f>IF(AND(B473=1500, OR(AND(E473='club records'!$B$29, F473&lt;='club records'!$C$29), AND(E473='club records'!$B$30, F473&lt;='club records'!$C$30), AND(E473='club records'!$B$31, F473&lt;='club records'!$C$31), AND(E473='club records'!$B$32, F473&lt;='club records'!$C$32), AND(E473='club records'!$B$33, F473&lt;='club records'!$C$33))), "CR", " ")</f>
        <v xml:space="preserve"> </v>
      </c>
      <c r="R473" s="15" t="str">
        <f>IF(AND(B473="1600 (Mile)",OR(AND(E473='club records'!$B$34,F473&lt;='club records'!$C$34),AND(E473='club records'!$B$35,F473&lt;='club records'!$C$35),AND(E473='club records'!$B$36,F473&lt;='club records'!$C$36),AND(E473='club records'!$B$37,F473&lt;='club records'!$C$37))),"CR"," ")</f>
        <v xml:space="preserve"> </v>
      </c>
      <c r="S473" s="15" t="str">
        <f>IF(AND(B473=3000, OR(AND(E473='club records'!$B$38, F473&lt;='club records'!$C$38), AND(E473='club records'!$B$39, F473&lt;='club records'!$C$39), AND(E473='club records'!$B$40, F473&lt;='club records'!$C$40), AND(E473='club records'!$B$41, F473&lt;='club records'!$C$41))), "CR", " ")</f>
        <v xml:space="preserve"> </v>
      </c>
      <c r="T473" s="15" t="str">
        <f>IF(AND(B473=5000, OR(AND(E473='club records'!$B$42, F473&lt;='club records'!$C$42), AND(E473='club records'!$B$43, F473&lt;='club records'!$C$43))), "CR", " ")</f>
        <v xml:space="preserve"> </v>
      </c>
      <c r="U473" s="14" t="str">
        <f>IF(AND(B473=10000, OR(AND(E473='club records'!$B$44, F473&lt;='club records'!$C$44), AND(E473='club records'!$B$45, F473&lt;='club records'!$C$45))), "CR", " ")</f>
        <v xml:space="preserve"> </v>
      </c>
      <c r="V473" s="14" t="str">
        <f>IF(AND(B473="high jump", OR(AND(E473='club records'!$F$1, F473&gt;='club records'!$G$1), AND(E473='club records'!$F$2, F473&gt;='club records'!$G$2), AND(E473='club records'!$F$3, F473&gt;='club records'!$G$3), AND(E473='club records'!$F$4, F473&gt;='club records'!$G$4), AND(E473='club records'!$F$5, F473&gt;='club records'!$G$5))), "CR", " ")</f>
        <v xml:space="preserve"> </v>
      </c>
      <c r="W473" s="14" t="str">
        <f>IF(AND(B473="long jump", OR(AND(E473='club records'!$F$6, F473&gt;='club records'!$G$6), AND(E473='club records'!$F$7, F473&gt;='club records'!$G$7), AND(E473='club records'!$F$8, F473&gt;='club records'!$G$8), AND(E473='club records'!$F$9, F473&gt;='club records'!$G$9), AND(E473='club records'!$F$10, F473&gt;='club records'!$G$10))), "CR", " ")</f>
        <v xml:space="preserve"> </v>
      </c>
      <c r="X473" s="14" t="str">
        <f>IF(AND(B473="triple jump", OR(AND(E473='club records'!$F$11, F473&gt;='club records'!$G$11), AND(E473='club records'!$F$12, F473&gt;='club records'!$G$12), AND(E473='club records'!$F$13, F473&gt;='club records'!$G$13), AND(E473='club records'!$F$14, F473&gt;='club records'!$G$14), AND(E473='club records'!$F$15, F473&gt;='club records'!$G$15))), "CR", " ")</f>
        <v xml:space="preserve"> </v>
      </c>
      <c r="Y473" s="14" t="str">
        <f>IF(AND(B473="pole vault", OR(AND(E473='club records'!$F$16, F473&gt;='club records'!$G$16), AND(E473='club records'!$F$17, F473&gt;='club records'!$G$17), AND(E473='club records'!$F$18, F473&gt;='club records'!$G$18), AND(E473='club records'!$F$19, F473&gt;='club records'!$G$19), AND(E473='club records'!$F$20, F473&gt;='club records'!$G$20))), "CR", " ")</f>
        <v xml:space="preserve"> </v>
      </c>
      <c r="Z473" s="14" t="str">
        <f>IF(AND(B473="discus 1", E473='club records'!$F$21, F473&gt;='club records'!$G$21), "CR", " ")</f>
        <v xml:space="preserve"> </v>
      </c>
      <c r="AA473" s="14" t="str">
        <f>IF(AND(B473="discus 1.25", E473='club records'!$F$22, F473&gt;='club records'!$G$22), "CR", " ")</f>
        <v xml:space="preserve"> </v>
      </c>
      <c r="AB473" s="14" t="str">
        <f>IF(AND(B473="discus 1.5", E473='club records'!$F$23, F473&gt;='club records'!$G$23), "CR", " ")</f>
        <v xml:space="preserve"> </v>
      </c>
      <c r="AC473" s="14" t="str">
        <f>IF(AND(B473="discus 1.75", E473='club records'!$F$24, F473&gt;='club records'!$G$24), "CR", " ")</f>
        <v xml:space="preserve"> </v>
      </c>
      <c r="AD473" s="14" t="str">
        <f>IF(AND(B473="discus 2", E473='club records'!$F$25, F473&gt;='club records'!$G$25), "CR", " ")</f>
        <v xml:space="preserve"> </v>
      </c>
      <c r="AE473" s="14" t="str">
        <f>IF(AND(B473="hammer 4", E473='club records'!$F$27, F473&gt;='club records'!$G$27), "CR", " ")</f>
        <v xml:space="preserve"> </v>
      </c>
      <c r="AF473" s="14" t="str">
        <f>IF(AND(B473="hammer 5", E473='club records'!$F$28, F473&gt;='club records'!$G$28), "CR", " ")</f>
        <v xml:space="preserve"> </v>
      </c>
      <c r="AG473" s="14" t="str">
        <f>IF(AND(B473="hammer 6", E473='club records'!$F$29, F473&gt;='club records'!$G$29), "CR", " ")</f>
        <v xml:space="preserve"> </v>
      </c>
      <c r="AH473" s="14" t="str">
        <f>IF(AND(B473="hammer 7.26", E473='club records'!$F$30, F473&gt;='club records'!$G$30), "CR", " ")</f>
        <v xml:space="preserve"> </v>
      </c>
      <c r="AI473" s="14" t="str">
        <f>IF(AND(B473="javelin 400", E473='club records'!$F$31, F473&gt;='club records'!$G$31), "CR", " ")</f>
        <v xml:space="preserve"> </v>
      </c>
      <c r="AJ473" s="14" t="str">
        <f>IF(AND(B473="javelin 600", E473='club records'!$F$32, F473&gt;='club records'!$G$32), "CR", " ")</f>
        <v xml:space="preserve"> </v>
      </c>
      <c r="AK473" s="14" t="str">
        <f>IF(AND(B473="javelin 700", E473='club records'!$F$33, F473&gt;='club records'!$G$33), "CR", " ")</f>
        <v xml:space="preserve"> </v>
      </c>
      <c r="AL473" s="14" t="str">
        <f>IF(AND(B473="javelin 800", OR(AND(E473='club records'!$F$34, F473&gt;='club records'!$G$34), AND(E473='club records'!$F$35, F473&gt;='club records'!$G$35))), "CR", " ")</f>
        <v xml:space="preserve"> </v>
      </c>
      <c r="AM473" s="14" t="str">
        <f>IF(AND(B473="shot 3", E473='club records'!$F$36, F473&gt;='club records'!$G$36), "CR", " ")</f>
        <v xml:space="preserve"> </v>
      </c>
      <c r="AN473" s="14" t="str">
        <f>IF(AND(B473="shot 4", E473='club records'!$F$37, F473&gt;='club records'!$G$37), "CR", " ")</f>
        <v xml:space="preserve"> </v>
      </c>
      <c r="AO473" s="14" t="str">
        <f>IF(AND(B473="shot 5", E473='club records'!$F$38, F473&gt;='club records'!$G$38), "CR", " ")</f>
        <v xml:space="preserve"> </v>
      </c>
      <c r="AP473" s="14" t="str">
        <f>IF(AND(B473="shot 6", E473='club records'!$F$39, F473&gt;='club records'!$G$39), "CR", " ")</f>
        <v xml:space="preserve"> </v>
      </c>
      <c r="AQ473" s="14" t="str">
        <f>IF(AND(B473="shot 7.26", E473='club records'!$F$40, F473&gt;='club records'!$G$40), "CR", " ")</f>
        <v xml:space="preserve"> </v>
      </c>
      <c r="AR473" s="14" t="str">
        <f>IF(AND(B473="60H",OR(AND(E473='club records'!$J$1,F473&lt;='club records'!$K$1),AND(E473='club records'!$J$2,F473&lt;='club records'!$K$2),AND(E473='club records'!$J$3,F473&lt;='club records'!$K$3),AND(E473='club records'!$J$4,F473&lt;='club records'!$K$4),AND(E473='club records'!$J$5,F473&lt;='club records'!$K$5))),"CR"," ")</f>
        <v xml:space="preserve"> </v>
      </c>
      <c r="AS473" s="14" t="str">
        <f>IF(AND(B473="75H", AND(E473='club records'!$J$6, F473&lt;='club records'!$K$6)), "CR", " ")</f>
        <v xml:space="preserve"> </v>
      </c>
      <c r="AT473" s="14" t="str">
        <f>IF(AND(B473="80H", AND(E473='club records'!$J$7, F473&lt;='club records'!$K$7)), "CR", " ")</f>
        <v xml:space="preserve"> </v>
      </c>
      <c r="AU473" s="14" t="str">
        <f>IF(AND(B473="100H", AND(E473='club records'!$J$8, F473&lt;='club records'!$K$8)), "CR", " ")</f>
        <v xml:space="preserve"> </v>
      </c>
      <c r="AV473" s="14" t="str">
        <f>IF(AND(B473="110H", OR(AND(E473='club records'!$J$9, F473&lt;='club records'!$K$9), AND(E473='club records'!$J$10, F473&lt;='club records'!$K$10))), "CR", " ")</f>
        <v xml:space="preserve"> </v>
      </c>
      <c r="AW473" s="14" t="str">
        <f>IF(AND(B473="400H", OR(AND(E473='club records'!$J$11, F473&lt;='club records'!$K$11), AND(E473='club records'!$J$12, F473&lt;='club records'!$K$12), AND(E473='club records'!$J$13, F473&lt;='club records'!$K$13), AND(E473='club records'!$J$14, F473&lt;='club records'!$K$14))), "CR", " ")</f>
        <v xml:space="preserve"> </v>
      </c>
      <c r="AX473" s="14" t="str">
        <f>IF(AND(B473="1500SC", AND(E473='club records'!$J$15, F473&lt;='club records'!$K$15)), "CR", " ")</f>
        <v xml:space="preserve"> </v>
      </c>
      <c r="AY473" s="14" t="str">
        <f>IF(AND(B473="2000SC", OR(AND(E473='club records'!$J$17, F473&lt;='club records'!$K$17), AND(E473='club records'!$J$18, F473&lt;='club records'!$K$18))), "CR", " ")</f>
        <v xml:space="preserve"> </v>
      </c>
      <c r="AZ473" s="14" t="str">
        <f>IF(AND(B473="3000SC", OR(AND(E473='club records'!$J$20, F473&lt;='club records'!$K$20), AND(E473='club records'!$J$21, F473&lt;='club records'!$K$21))), "CR", " ")</f>
        <v xml:space="preserve"> </v>
      </c>
      <c r="BA473" s="15" t="str">
        <f>IF(AND(B473="4x100", OR(AND(E473='club records'!$N$1, F473&lt;='club records'!$O$1), AND(E473='club records'!$N$2, F473&lt;='club records'!$O$2), AND(E473='club records'!$N$3, F473&lt;='club records'!$O$3), AND(E473='club records'!$N$4, F473&lt;='club records'!$O$4), AND(E473='club records'!$N$5, F473&lt;='club records'!$O$5))), "CR", " ")</f>
        <v xml:space="preserve"> </v>
      </c>
      <c r="BB473" s="15" t="str">
        <f>IF(AND(B473="4x200", OR(AND(E473='club records'!$N$6, F473&lt;='club records'!$O$6), AND(E473='club records'!$N$7, F473&lt;='club records'!$O$7), AND(E473='club records'!$N$8, F473&lt;='club records'!$O$8), AND(E473='club records'!$N$9, F473&lt;='club records'!$O$9), AND(E473='club records'!$N$10, F473&lt;='club records'!$O$10))), "CR", " ")</f>
        <v xml:space="preserve"> </v>
      </c>
      <c r="BC473" s="15" t="str">
        <f>IF(AND(B473="4x300", AND(E473='club records'!$N$11, F473&lt;='club records'!$O$11)), "CR", " ")</f>
        <v xml:space="preserve"> </v>
      </c>
      <c r="BD473" s="15" t="str">
        <f>IF(AND(B473="4x400", OR(AND(E473='club records'!$N$12, F473&lt;='club records'!$O$12), AND(E473='club records'!$N$13, F473&lt;='club records'!$O$13), AND(E473='club records'!$N$14, F473&lt;='club records'!$O$14), AND(E473='club records'!$N$15, F473&lt;='club records'!$O$15))), "CR", " ")</f>
        <v xml:space="preserve"> </v>
      </c>
      <c r="BE473" s="15" t="str">
        <f>IF(AND(B473="3x800", OR(AND(E473='club records'!$N$16, F473&lt;='club records'!$O$16), AND(E473='club records'!$N$17, F473&lt;='club records'!$O$17), AND(E473='club records'!$N$18, F473&lt;='club records'!$O$18))), "CR", " ")</f>
        <v xml:space="preserve"> </v>
      </c>
      <c r="BF473" s="15" t="str">
        <f>IF(AND(B473="pentathlon", OR(AND(E473='club records'!$N$21, F473&gt;='club records'!$O$21), AND(E473='club records'!$N$22, F473&gt;='club records'!$O$22),AND(E473='club records'!$N$23, F473&gt;='club records'!$O$23),AND(E473='club records'!$N$24, F473&gt;='club records'!$O$24))), "CR", " ")</f>
        <v xml:space="preserve"> </v>
      </c>
      <c r="BG473" s="15" t="str">
        <f>IF(AND(B473="heptathlon", OR(AND(E473='club records'!$N$26, F473&gt;='club records'!$O$26), AND(E473='club records'!$N$27, F473&gt;='club records'!$O$27))), "CR", " ")</f>
        <v xml:space="preserve"> </v>
      </c>
      <c r="BH473" s="15" t="str">
        <f>IF(AND(B473="decathlon", OR(AND(E473='club records'!$N$29, F473&gt;='club records'!$O$29), AND(E473='club records'!$N$30, F473&gt;='club records'!$O$30),AND(E473='club records'!$N$31, F473&gt;='club records'!$O$31))), "CR", " ")</f>
        <v xml:space="preserve"> </v>
      </c>
    </row>
    <row r="474" spans="1:16333" ht="14.5" x14ac:dyDescent="0.35">
      <c r="A474" s="1" t="s">
        <v>519</v>
      </c>
      <c r="B474" s="2" t="s">
        <v>224</v>
      </c>
      <c r="C474" s="1" t="s">
        <v>35</v>
      </c>
      <c r="D474" s="1" t="s">
        <v>2</v>
      </c>
      <c r="E474" s="19" t="s">
        <v>10</v>
      </c>
      <c r="F474" s="20" t="s">
        <v>543</v>
      </c>
      <c r="G474" s="27">
        <v>43694</v>
      </c>
      <c r="H474" s="1" t="s">
        <v>313</v>
      </c>
      <c r="I474" s="1" t="s">
        <v>537</v>
      </c>
      <c r="J474" s="15" t="str">
        <f t="shared" si="41"/>
        <v/>
      </c>
      <c r="K474" s="15" t="str">
        <f>IF(AND(B474=100, OR(AND(E474='club records'!$B$6, F474&lt;='club records'!$C$6), AND(E474='club records'!$B$7, F474&lt;='club records'!$C$7), AND(E474='club records'!$B$8, F474&lt;='club records'!$C$8), AND(E474='club records'!$B$9, F474&lt;='club records'!$C$9), AND(E474='club records'!$B$10, F474&lt;='club records'!$C$10))), "CR", " ")</f>
        <v xml:space="preserve"> </v>
      </c>
      <c r="L474" s="15" t="str">
        <f>IF(AND(B474=200, OR(AND(E474='club records'!$B$11, F474&lt;='club records'!$C$11), AND(E474='club records'!$B$12, F474&lt;='club records'!$C$12), AND(E474='club records'!$B$13, F474&lt;='club records'!$C$13), AND(E474='club records'!$B$14, F474&lt;='club records'!$C$14), AND(E474='club records'!$B$15, F474&lt;='club records'!$C$15))), "CR", " ")</f>
        <v xml:space="preserve"> </v>
      </c>
      <c r="M474" s="15" t="str">
        <f>IF(AND(B474=300, OR(AND(E474='club records'!$B$16, F474&lt;='club records'!$C$16), AND(E474='club records'!$B$17, F474&lt;='club records'!$C$17))), "CR", " ")</f>
        <v xml:space="preserve"> </v>
      </c>
      <c r="N474" s="15" t="str">
        <f>IF(AND(B474=400, OR(AND(E474='club records'!$B$18, F474&lt;='club records'!$C$18), AND(E474='club records'!$B$19, F474&lt;='club records'!$C$19), AND(E474='club records'!$B$20, F474&lt;='club records'!$C$20), AND(E474='club records'!$B$21, F474&lt;='club records'!$C$21))), "CR", " ")</f>
        <v xml:space="preserve"> </v>
      </c>
      <c r="O474" s="15" t="str">
        <f>IF(AND(B474=800, OR(AND(E474='club records'!$B$22, F474&lt;='club records'!$C$22), AND(E474='club records'!$B$23, F474&lt;='club records'!$C$23), AND(E474='club records'!$B$24, F474&lt;='club records'!$C$24), AND(E474='club records'!$B$25, F474&lt;='club records'!$C$25), AND(E474='club records'!$B$26, F474&lt;='club records'!$C$26))), "CR", " ")</f>
        <v xml:space="preserve"> </v>
      </c>
      <c r="P474" s="15" t="str">
        <f>IF(AND(B474=1000, OR(AND(E474='club records'!$B$27, F474&lt;='club records'!$C$27), AND(E474='club records'!$B$28, F474&lt;='club records'!$C$28))), "CR", " ")</f>
        <v xml:space="preserve"> </v>
      </c>
      <c r="Q474" s="15" t="str">
        <f>IF(AND(B474=1500, OR(AND(E474='club records'!$B$29, F474&lt;='club records'!$C$29), AND(E474='club records'!$B$30, F474&lt;='club records'!$C$30), AND(E474='club records'!$B$31, F474&lt;='club records'!$C$31), AND(E474='club records'!$B$32, F474&lt;='club records'!$C$32), AND(E474='club records'!$B$33, F474&lt;='club records'!$C$33))), "CR", " ")</f>
        <v xml:space="preserve"> </v>
      </c>
      <c r="R474" s="15" t="str">
        <f>IF(AND(B474="1600 (Mile)",OR(AND(E474='club records'!$B$34,F474&lt;='club records'!$C$34),AND(E474='club records'!$B$35,F474&lt;='club records'!$C$35),AND(E474='club records'!$B$36,F474&lt;='club records'!$C$36),AND(E474='club records'!$B$37,F474&lt;='club records'!$C$37))),"CR"," ")</f>
        <v xml:space="preserve"> </v>
      </c>
      <c r="S474" s="15" t="str">
        <f>IF(AND(B474=3000, OR(AND(E474='club records'!$B$38, F474&lt;='club records'!$C$38), AND(E474='club records'!$B$39, F474&lt;='club records'!$C$39), AND(E474='club records'!$B$40, F474&lt;='club records'!$C$40), AND(E474='club records'!$B$41, F474&lt;='club records'!$C$41))), "CR", " ")</f>
        <v xml:space="preserve"> </v>
      </c>
      <c r="T474" s="15" t="str">
        <f>IF(AND(B474=5000, OR(AND(E474='club records'!$B$42, F474&lt;='club records'!$C$42), AND(E474='club records'!$B$43, F474&lt;='club records'!$C$43))), "CR", " ")</f>
        <v xml:space="preserve"> </v>
      </c>
      <c r="U474" s="14" t="str">
        <f>IF(AND(B474=10000, OR(AND(E474='club records'!$B$44, F474&lt;='club records'!$C$44), AND(E474='club records'!$B$45, F474&lt;='club records'!$C$45))), "CR", " ")</f>
        <v xml:space="preserve"> </v>
      </c>
      <c r="V474" s="14" t="str">
        <f>IF(AND(B474="high jump", OR(AND(E474='club records'!$F$1, F474&gt;='club records'!$G$1), AND(E474='club records'!$F$2, F474&gt;='club records'!$G$2), AND(E474='club records'!$F$3, F474&gt;='club records'!$G$3), AND(E474='club records'!$F$4, F474&gt;='club records'!$G$4), AND(E474='club records'!$F$5, F474&gt;='club records'!$G$5))), "CR", " ")</f>
        <v xml:space="preserve"> </v>
      </c>
      <c r="W474" s="14" t="str">
        <f>IF(AND(B474="long jump", OR(AND(E474='club records'!$F$6, F474&gt;='club records'!$G$6), AND(E474='club records'!$F$7, F474&gt;='club records'!$G$7), AND(E474='club records'!$F$8, F474&gt;='club records'!$G$8), AND(E474='club records'!$F$9, F474&gt;='club records'!$G$9), AND(E474='club records'!$F$10, F474&gt;='club records'!$G$10))), "CR", " ")</f>
        <v xml:space="preserve"> </v>
      </c>
      <c r="X474" s="14" t="str">
        <f>IF(AND(B474="triple jump", OR(AND(E474='club records'!$F$11, F474&gt;='club records'!$G$11), AND(E474='club records'!$F$12, F474&gt;='club records'!$G$12), AND(E474='club records'!$F$13, F474&gt;='club records'!$G$13), AND(E474='club records'!$F$14, F474&gt;='club records'!$G$14), AND(E474='club records'!$F$15, F474&gt;='club records'!$G$15))), "CR", " ")</f>
        <v xml:space="preserve"> </v>
      </c>
      <c r="Y474" s="14" t="str">
        <f>IF(AND(B474="pole vault", OR(AND(E474='club records'!$F$16, F474&gt;='club records'!$G$16), AND(E474='club records'!$F$17, F474&gt;='club records'!$G$17), AND(E474='club records'!$F$18, F474&gt;='club records'!$G$18), AND(E474='club records'!$F$19, F474&gt;='club records'!$G$19), AND(E474='club records'!$F$20, F474&gt;='club records'!$G$20))), "CR", " ")</f>
        <v xml:space="preserve"> </v>
      </c>
      <c r="Z474" s="14" t="str">
        <f>IF(AND(B474="discus 1", E474='club records'!$F$21, F474&gt;='club records'!$G$21), "CR", " ")</f>
        <v xml:space="preserve"> </v>
      </c>
      <c r="AA474" s="14" t="str">
        <f>IF(AND(B474="discus 1.25", E474='club records'!$F$22, F474&gt;='club records'!$G$22), "CR", " ")</f>
        <v xml:space="preserve"> </v>
      </c>
      <c r="AB474" s="14" t="str">
        <f>IF(AND(B474="discus 1.5", E474='club records'!$F$23, F474&gt;='club records'!$G$23), "CR", " ")</f>
        <v xml:space="preserve"> </v>
      </c>
      <c r="AC474" s="14" t="str">
        <f>IF(AND(B474="discus 1.75", E474='club records'!$F$24, F474&gt;='club records'!$G$24), "CR", " ")</f>
        <v xml:space="preserve"> </v>
      </c>
      <c r="AD474" s="14" t="str">
        <f>IF(AND(B474="discus 2", E474='club records'!$F$25, F474&gt;='club records'!$G$25), "CR", " ")</f>
        <v xml:space="preserve"> </v>
      </c>
      <c r="AE474" s="14" t="str">
        <f>IF(AND(B474="hammer 4", E474='club records'!$F$27, F474&gt;='club records'!$G$27), "CR", " ")</f>
        <v xml:space="preserve"> </v>
      </c>
      <c r="AF474" s="14" t="str">
        <f>IF(AND(B474="hammer 5", E474='club records'!$F$28, F474&gt;='club records'!$G$28), "CR", " ")</f>
        <v xml:space="preserve"> </v>
      </c>
      <c r="AG474" s="14" t="str">
        <f>IF(AND(B474="hammer 6", E474='club records'!$F$29, F474&gt;='club records'!$G$29), "CR", " ")</f>
        <v xml:space="preserve"> </v>
      </c>
      <c r="AH474" s="14" t="str">
        <f>IF(AND(B474="hammer 7.26", E474='club records'!$F$30, F474&gt;='club records'!$G$30), "CR", " ")</f>
        <v xml:space="preserve"> </v>
      </c>
      <c r="AI474" s="14" t="str">
        <f>IF(AND(B474="javelin 400", E474='club records'!$F$31, F474&gt;='club records'!$G$31), "CR", " ")</f>
        <v xml:space="preserve"> </v>
      </c>
      <c r="AJ474" s="14" t="str">
        <f>IF(AND(B474="javelin 600", E474='club records'!$F$32, F474&gt;='club records'!$G$32), "CR", " ")</f>
        <v xml:space="preserve"> </v>
      </c>
      <c r="AK474" s="14" t="str">
        <f>IF(AND(B474="javelin 700", E474='club records'!$F$33, F474&gt;='club records'!$G$33), "CR", " ")</f>
        <v xml:space="preserve"> </v>
      </c>
      <c r="AL474" s="14" t="str">
        <f>IF(AND(B474="javelin 800", OR(AND(E474='club records'!$F$34, F474&gt;='club records'!$G$34), AND(E474='club records'!$F$35, F474&gt;='club records'!$G$35))), "CR", " ")</f>
        <v xml:space="preserve"> </v>
      </c>
      <c r="AM474" s="14" t="str">
        <f>IF(AND(B474="shot 3", E474='club records'!$F$36, F474&gt;='club records'!$G$36), "CR", " ")</f>
        <v xml:space="preserve"> </v>
      </c>
      <c r="AN474" s="14" t="str">
        <f>IF(AND(B474="shot 4", E474='club records'!$F$37, F474&gt;='club records'!$G$37), "CR", " ")</f>
        <v xml:space="preserve"> </v>
      </c>
      <c r="AO474" s="14" t="str">
        <f>IF(AND(B474="shot 5", E474='club records'!$F$38, F474&gt;='club records'!$G$38), "CR", " ")</f>
        <v xml:space="preserve"> </v>
      </c>
      <c r="AP474" s="14" t="str">
        <f>IF(AND(B474="shot 6", E474='club records'!$F$39, F474&gt;='club records'!$G$39), "CR", " ")</f>
        <v xml:space="preserve"> </v>
      </c>
      <c r="AQ474" s="14" t="str">
        <f>IF(AND(B474="shot 7.26", E474='club records'!$F$40, F474&gt;='club records'!$G$40), "CR", " ")</f>
        <v xml:space="preserve"> </v>
      </c>
      <c r="AR474" s="14" t="str">
        <f>IF(AND(B474="60H",OR(AND(E474='club records'!$J$1,F474&lt;='club records'!$K$1),AND(E474='club records'!$J$2,F474&lt;='club records'!$K$2),AND(E474='club records'!$J$3,F474&lt;='club records'!$K$3),AND(E474='club records'!$J$4,F474&lt;='club records'!$K$4),AND(E474='club records'!$J$5,F474&lt;='club records'!$K$5))),"CR"," ")</f>
        <v xml:space="preserve"> </v>
      </c>
      <c r="AS474" s="14" t="str">
        <f>IF(AND(B474="75H", AND(E474='club records'!$J$6, F474&lt;='club records'!$K$6)), "CR", " ")</f>
        <v xml:space="preserve"> </v>
      </c>
      <c r="AT474" s="14" t="str">
        <f>IF(AND(B474="80H", AND(E474='club records'!$J$7, F474&lt;='club records'!$K$7)), "CR", " ")</f>
        <v xml:space="preserve"> </v>
      </c>
      <c r="AU474" s="14" t="str">
        <f>IF(AND(B474="100H", AND(E474='club records'!$J$8, F474&lt;='club records'!$K$8)), "CR", " ")</f>
        <v xml:space="preserve"> </v>
      </c>
      <c r="AV474" s="14" t="str">
        <f>IF(AND(B474="110H", OR(AND(E474='club records'!$J$9, F474&lt;='club records'!$K$9), AND(E474='club records'!$J$10, F474&lt;='club records'!$K$10))), "CR", " ")</f>
        <v xml:space="preserve"> </v>
      </c>
      <c r="AW474" s="14" t="str">
        <f>IF(AND(B474="400H", OR(AND(E474='club records'!$J$11, F474&lt;='club records'!$K$11), AND(E474='club records'!$J$12, F474&lt;='club records'!$K$12), AND(E474='club records'!$J$13, F474&lt;='club records'!$K$13), AND(E474='club records'!$J$14, F474&lt;='club records'!$K$14))), "CR", " ")</f>
        <v xml:space="preserve"> </v>
      </c>
      <c r="AX474" s="14" t="str">
        <f>IF(AND(B474="1500SC", AND(E474='club records'!$J$15, F474&lt;='club records'!$K$15)), "CR", " ")</f>
        <v xml:space="preserve"> </v>
      </c>
      <c r="AY474" s="14" t="str">
        <f>IF(AND(B474="2000SC", OR(AND(E474='club records'!$J$17, F474&lt;='club records'!$K$17), AND(E474='club records'!$J$18, F474&lt;='club records'!$K$18))), "CR", " ")</f>
        <v xml:space="preserve"> </v>
      </c>
      <c r="AZ474" s="14" t="str">
        <f>IF(AND(B474="3000SC", OR(AND(E474='club records'!$J$20, F474&lt;='club records'!$K$20), AND(E474='club records'!$J$21, F474&lt;='club records'!$K$21))), "CR", " ")</f>
        <v xml:space="preserve"> </v>
      </c>
      <c r="BA474" s="15" t="str">
        <f>IF(AND(B474="4x100", OR(AND(E474='club records'!$N$1, F474&lt;='club records'!$O$1), AND(E474='club records'!$N$2, F474&lt;='club records'!$O$2), AND(E474='club records'!$N$3, F474&lt;='club records'!$O$3), AND(E474='club records'!$N$4, F474&lt;='club records'!$O$4), AND(E474='club records'!$N$5, F474&lt;='club records'!$O$5))), "CR", " ")</f>
        <v xml:space="preserve"> </v>
      </c>
      <c r="BB474" s="15" t="str">
        <f>IF(AND(B474="4x200", OR(AND(E474='club records'!$N$6, F474&lt;='club records'!$O$6), AND(E474='club records'!$N$7, F474&lt;='club records'!$O$7), AND(E474='club records'!$N$8, F474&lt;='club records'!$O$8), AND(E474='club records'!$N$9, F474&lt;='club records'!$O$9), AND(E474='club records'!$N$10, F474&lt;='club records'!$O$10))), "CR", " ")</f>
        <v xml:space="preserve"> </v>
      </c>
      <c r="BC474" s="15" t="str">
        <f>IF(AND(B474="4x300", AND(E474='club records'!$N$11, F474&lt;='club records'!$O$11)), "CR", " ")</f>
        <v xml:space="preserve"> </v>
      </c>
      <c r="BD474" s="15" t="str">
        <f>IF(AND(B474="4x400", OR(AND(E474='club records'!$N$12, F474&lt;='club records'!$O$12), AND(E474='club records'!$N$13, F474&lt;='club records'!$O$13), AND(E474='club records'!$N$14, F474&lt;='club records'!$O$14), AND(E474='club records'!$N$15, F474&lt;='club records'!$O$15))), "CR", " ")</f>
        <v xml:space="preserve"> </v>
      </c>
      <c r="BE474" s="15" t="str">
        <f>IF(AND(B474="3x800", OR(AND(E474='club records'!$N$16, F474&lt;='club records'!$O$16), AND(E474='club records'!$N$17, F474&lt;='club records'!$O$17), AND(E474='club records'!$N$18, F474&lt;='club records'!$O$18))), "CR", " ")</f>
        <v xml:space="preserve"> </v>
      </c>
      <c r="BF474" s="15" t="str">
        <f>IF(AND(B474="pentathlon", OR(AND(E474='club records'!$N$21, F474&gt;='club records'!$O$21), AND(E474='club records'!$N$22, F474&gt;='club records'!$O$22),AND(E474='club records'!$N$23, F474&gt;='club records'!$O$23),AND(E474='club records'!$N$24, F474&gt;='club records'!$O$24))), "CR", " ")</f>
        <v xml:space="preserve"> </v>
      </c>
      <c r="BG474" s="15" t="str">
        <f>IF(AND(B474="heptathlon", OR(AND(E474='club records'!$N$26, F474&gt;='club records'!$O$26), AND(E474='club records'!$N$27, F474&gt;='club records'!$O$27))), "CR", " ")</f>
        <v xml:space="preserve"> </v>
      </c>
      <c r="BH474" s="15" t="str">
        <f>IF(AND(B474="decathlon", OR(AND(E474='club records'!$N$29, F474&gt;='club records'!$O$29), AND(E474='club records'!$N$30, F474&gt;='club records'!$O$30),AND(E474='club records'!$N$31, F474&gt;='club records'!$O$31))), "CR", " ")</f>
        <v xml:space="preserve"> </v>
      </c>
    </row>
    <row r="475" spans="1:16333" ht="14.5" x14ac:dyDescent="0.35">
      <c r="A475" s="1" t="s">
        <v>519</v>
      </c>
      <c r="B475" s="2" t="s">
        <v>224</v>
      </c>
      <c r="C475" s="1" t="s">
        <v>114</v>
      </c>
      <c r="D475" s="1" t="s">
        <v>115</v>
      </c>
      <c r="E475" s="19" t="s">
        <v>10</v>
      </c>
      <c r="F475" s="20" t="s">
        <v>429</v>
      </c>
      <c r="G475" s="27">
        <v>43632</v>
      </c>
      <c r="H475" s="1" t="s">
        <v>313</v>
      </c>
      <c r="I475" s="1" t="s">
        <v>426</v>
      </c>
      <c r="J475" s="15" t="str">
        <f t="shared" si="41"/>
        <v/>
      </c>
      <c r="K475" s="15" t="str">
        <f>IF(AND(B475=100, OR(AND(E475='club records'!$B$6, F475&lt;='club records'!$C$6), AND(E475='club records'!$B$7, F475&lt;='club records'!$C$7), AND(E475='club records'!$B$8, F475&lt;='club records'!$C$8), AND(E475='club records'!$B$9, F475&lt;='club records'!$C$9), AND(E475='club records'!$B$10, F475&lt;='club records'!$C$10))), "CR", " ")</f>
        <v xml:space="preserve"> </v>
      </c>
      <c r="L475" s="15" t="str">
        <f>IF(AND(B475=200, OR(AND(E475='club records'!$B$11, F475&lt;='club records'!$C$11), AND(E475='club records'!$B$12, F475&lt;='club records'!$C$12), AND(E475='club records'!$B$13, F475&lt;='club records'!$C$13), AND(E475='club records'!$B$14, F475&lt;='club records'!$C$14), AND(E475='club records'!$B$15, F475&lt;='club records'!$C$15))), "CR", " ")</f>
        <v xml:space="preserve"> </v>
      </c>
      <c r="M475" s="15" t="str">
        <f>IF(AND(B475=300, OR(AND(E475='club records'!$B$16, F475&lt;='club records'!$C$16), AND(E475='club records'!$B$17, F475&lt;='club records'!$C$17))), "CR", " ")</f>
        <v xml:space="preserve"> </v>
      </c>
      <c r="N475" s="15" t="str">
        <f>IF(AND(B475=400, OR(AND(E475='club records'!$B$18, F475&lt;='club records'!$C$18), AND(E475='club records'!$B$19, F475&lt;='club records'!$C$19), AND(E475='club records'!$B$20, F475&lt;='club records'!$C$20), AND(E475='club records'!$B$21, F475&lt;='club records'!$C$21))), "CR", " ")</f>
        <v xml:space="preserve"> </v>
      </c>
      <c r="O475" s="15" t="str">
        <f>IF(AND(B475=800, OR(AND(E475='club records'!$B$22, F475&lt;='club records'!$C$22), AND(E475='club records'!$B$23, F475&lt;='club records'!$C$23), AND(E475='club records'!$B$24, F475&lt;='club records'!$C$24), AND(E475='club records'!$B$25, F475&lt;='club records'!$C$25), AND(E475='club records'!$B$26, F475&lt;='club records'!$C$26))), "CR", " ")</f>
        <v xml:space="preserve"> </v>
      </c>
      <c r="P475" s="15" t="str">
        <f>IF(AND(B475=1000, OR(AND(E475='club records'!$B$27, F475&lt;='club records'!$C$27), AND(E475='club records'!$B$28, F475&lt;='club records'!$C$28))), "CR", " ")</f>
        <v xml:space="preserve"> </v>
      </c>
      <c r="Q475" s="15" t="str">
        <f>IF(AND(B475=1500, OR(AND(E475='club records'!$B$29, F475&lt;='club records'!$C$29), AND(E475='club records'!$B$30, F475&lt;='club records'!$C$30), AND(E475='club records'!$B$31, F475&lt;='club records'!$C$31), AND(E475='club records'!$B$32, F475&lt;='club records'!$C$32), AND(E475='club records'!$B$33, F475&lt;='club records'!$C$33))), "CR", " ")</f>
        <v xml:space="preserve"> </v>
      </c>
      <c r="R475" s="15" t="str">
        <f>IF(AND(B475="1600 (Mile)",OR(AND(E475='club records'!$B$34,F475&lt;='club records'!$C$34),AND(E475='club records'!$B$35,F475&lt;='club records'!$C$35),AND(E475='club records'!$B$36,F475&lt;='club records'!$C$36),AND(E475='club records'!$B$37,F475&lt;='club records'!$C$37))),"CR"," ")</f>
        <v xml:space="preserve"> </v>
      </c>
      <c r="S475" s="15" t="str">
        <f>IF(AND(B475=3000, OR(AND(E475='club records'!$B$38, F475&lt;='club records'!$C$38), AND(E475='club records'!$B$39, F475&lt;='club records'!$C$39), AND(E475='club records'!$B$40, F475&lt;='club records'!$C$40), AND(E475='club records'!$B$41, F475&lt;='club records'!$C$41))), "CR", " ")</f>
        <v xml:space="preserve"> </v>
      </c>
      <c r="T475" s="15" t="str">
        <f>IF(AND(B475=5000, OR(AND(E475='club records'!$B$42, F475&lt;='club records'!$C$42), AND(E475='club records'!$B$43, F475&lt;='club records'!$C$43))), "CR", " ")</f>
        <v xml:space="preserve"> </v>
      </c>
      <c r="U475" s="14" t="str">
        <f>IF(AND(B475=10000, OR(AND(E475='club records'!$B$44, F475&lt;='club records'!$C$44), AND(E475='club records'!$B$45, F475&lt;='club records'!$C$45))), "CR", " ")</f>
        <v xml:space="preserve"> </v>
      </c>
      <c r="V475" s="14" t="str">
        <f>IF(AND(B475="high jump", OR(AND(E475='club records'!$F$1, F475&gt;='club records'!$G$1), AND(E475='club records'!$F$2, F475&gt;='club records'!$G$2), AND(E475='club records'!$F$3, F475&gt;='club records'!$G$3), AND(E475='club records'!$F$4, F475&gt;='club records'!$G$4), AND(E475='club records'!$F$5, F475&gt;='club records'!$G$5))), "CR", " ")</f>
        <v xml:space="preserve"> </v>
      </c>
      <c r="W475" s="14" t="str">
        <f>IF(AND(B475="long jump", OR(AND(E475='club records'!$F$6, F475&gt;='club records'!$G$6), AND(E475='club records'!$F$7, F475&gt;='club records'!$G$7), AND(E475='club records'!$F$8, F475&gt;='club records'!$G$8), AND(E475='club records'!$F$9, F475&gt;='club records'!$G$9), AND(E475='club records'!$F$10, F475&gt;='club records'!$G$10))), "CR", " ")</f>
        <v xml:space="preserve"> </v>
      </c>
      <c r="X475" s="14" t="str">
        <f>IF(AND(B475="triple jump", OR(AND(E475='club records'!$F$11, F475&gt;='club records'!$G$11), AND(E475='club records'!$F$12, F475&gt;='club records'!$G$12), AND(E475='club records'!$F$13, F475&gt;='club records'!$G$13), AND(E475='club records'!$F$14, F475&gt;='club records'!$G$14), AND(E475='club records'!$F$15, F475&gt;='club records'!$G$15))), "CR", " ")</f>
        <v xml:space="preserve"> </v>
      </c>
      <c r="Y475" s="14" t="str">
        <f>IF(AND(B475="pole vault", OR(AND(E475='club records'!$F$16, F475&gt;='club records'!$G$16), AND(E475='club records'!$F$17, F475&gt;='club records'!$G$17), AND(E475='club records'!$F$18, F475&gt;='club records'!$G$18), AND(E475='club records'!$F$19, F475&gt;='club records'!$G$19), AND(E475='club records'!$F$20, F475&gt;='club records'!$G$20))), "CR", " ")</f>
        <v xml:space="preserve"> </v>
      </c>
      <c r="Z475" s="14" t="str">
        <f>IF(AND(B475="discus 1", E475='club records'!$F$21, F475&gt;='club records'!$G$21), "CR", " ")</f>
        <v xml:space="preserve"> </v>
      </c>
      <c r="AA475" s="14" t="str">
        <f>IF(AND(B475="discus 1.25", E475='club records'!$F$22, F475&gt;='club records'!$G$22), "CR", " ")</f>
        <v xml:space="preserve"> </v>
      </c>
      <c r="AB475" s="14" t="str">
        <f>IF(AND(B475="discus 1.5", E475='club records'!$F$23, F475&gt;='club records'!$G$23), "CR", " ")</f>
        <v xml:space="preserve"> </v>
      </c>
      <c r="AC475" s="14" t="str">
        <f>IF(AND(B475="discus 1.75", E475='club records'!$F$24, F475&gt;='club records'!$G$24), "CR", " ")</f>
        <v xml:space="preserve"> </v>
      </c>
      <c r="AD475" s="14" t="str">
        <f>IF(AND(B475="discus 2", E475='club records'!$F$25, F475&gt;='club records'!$G$25), "CR", " ")</f>
        <v xml:space="preserve"> </v>
      </c>
      <c r="AE475" s="14" t="str">
        <f>IF(AND(B475="hammer 4", E475='club records'!$F$27, F475&gt;='club records'!$G$27), "CR", " ")</f>
        <v xml:space="preserve"> </v>
      </c>
      <c r="AF475" s="14" t="str">
        <f>IF(AND(B475="hammer 5", E475='club records'!$F$28, F475&gt;='club records'!$G$28), "CR", " ")</f>
        <v xml:space="preserve"> </v>
      </c>
      <c r="AG475" s="14" t="str">
        <f>IF(AND(B475="hammer 6", E475='club records'!$F$29, F475&gt;='club records'!$G$29), "CR", " ")</f>
        <v xml:space="preserve"> </v>
      </c>
      <c r="AH475" s="14" t="str">
        <f>IF(AND(B475="hammer 7.26", E475='club records'!$F$30, F475&gt;='club records'!$G$30), "CR", " ")</f>
        <v xml:space="preserve"> </v>
      </c>
      <c r="AI475" s="14" t="str">
        <f>IF(AND(B475="javelin 400", E475='club records'!$F$31, F475&gt;='club records'!$G$31), "CR", " ")</f>
        <v xml:space="preserve"> </v>
      </c>
      <c r="AJ475" s="14" t="str">
        <f>IF(AND(B475="javelin 600", E475='club records'!$F$32, F475&gt;='club records'!$G$32), "CR", " ")</f>
        <v xml:space="preserve"> </v>
      </c>
      <c r="AK475" s="14" t="str">
        <f>IF(AND(B475="javelin 700", E475='club records'!$F$33, F475&gt;='club records'!$G$33), "CR", " ")</f>
        <v xml:space="preserve"> </v>
      </c>
      <c r="AL475" s="14" t="str">
        <f>IF(AND(B475="javelin 800", OR(AND(E475='club records'!$F$34, F475&gt;='club records'!$G$34), AND(E475='club records'!$F$35, F475&gt;='club records'!$G$35))), "CR", " ")</f>
        <v xml:space="preserve"> </v>
      </c>
      <c r="AM475" s="14" t="str">
        <f>IF(AND(B475="shot 3", E475='club records'!$F$36, F475&gt;='club records'!$G$36), "CR", " ")</f>
        <v xml:space="preserve"> </v>
      </c>
      <c r="AN475" s="14" t="str">
        <f>IF(AND(B475="shot 4", E475='club records'!$F$37, F475&gt;='club records'!$G$37), "CR", " ")</f>
        <v xml:space="preserve"> </v>
      </c>
      <c r="AO475" s="14" t="str">
        <f>IF(AND(B475="shot 5", E475='club records'!$F$38, F475&gt;='club records'!$G$38), "CR", " ")</f>
        <v xml:space="preserve"> </v>
      </c>
      <c r="AP475" s="14" t="str">
        <f>IF(AND(B475="shot 6", E475='club records'!$F$39, F475&gt;='club records'!$G$39), "CR", " ")</f>
        <v xml:space="preserve"> </v>
      </c>
      <c r="AQ475" s="14" t="str">
        <f>IF(AND(B475="shot 7.26", E475='club records'!$F$40, F475&gt;='club records'!$G$40), "CR", " ")</f>
        <v xml:space="preserve"> </v>
      </c>
      <c r="AR475" s="14" t="str">
        <f>IF(AND(B475="60H",OR(AND(E475='club records'!$J$1,F475&lt;='club records'!$K$1),AND(E475='club records'!$J$2,F475&lt;='club records'!$K$2),AND(E475='club records'!$J$3,F475&lt;='club records'!$K$3),AND(E475='club records'!$J$4,F475&lt;='club records'!$K$4),AND(E475='club records'!$J$5,F475&lt;='club records'!$K$5))),"CR"," ")</f>
        <v xml:space="preserve"> </v>
      </c>
      <c r="AS475" s="14" t="str">
        <f>IF(AND(B475="75H", AND(E475='club records'!$J$6, F475&lt;='club records'!$K$6)), "CR", " ")</f>
        <v xml:space="preserve"> </v>
      </c>
      <c r="AT475" s="14" t="str">
        <f>IF(AND(B475="80H", AND(E475='club records'!$J$7, F475&lt;='club records'!$K$7)), "CR", " ")</f>
        <v xml:space="preserve"> </v>
      </c>
      <c r="AU475" s="14" t="str">
        <f>IF(AND(B475="100H", AND(E475='club records'!$J$8, F475&lt;='club records'!$K$8)), "CR", " ")</f>
        <v xml:space="preserve"> </v>
      </c>
      <c r="AV475" s="14" t="str">
        <f>IF(AND(B475="110H", OR(AND(E475='club records'!$J$9, F475&lt;='club records'!$K$9), AND(E475='club records'!$J$10, F475&lt;='club records'!$K$10))), "CR", " ")</f>
        <v xml:space="preserve"> </v>
      </c>
      <c r="AW475" s="14" t="str">
        <f>IF(AND(B475="400H", OR(AND(E475='club records'!$J$11, F475&lt;='club records'!$K$11), AND(E475='club records'!$J$12, F475&lt;='club records'!$K$12), AND(E475='club records'!$J$13, F475&lt;='club records'!$K$13), AND(E475='club records'!$J$14, F475&lt;='club records'!$K$14))), "CR", " ")</f>
        <v xml:space="preserve"> </v>
      </c>
      <c r="AX475" s="14" t="str">
        <f>IF(AND(B475="1500SC", AND(E475='club records'!$J$15, F475&lt;='club records'!$K$15)), "CR", " ")</f>
        <v xml:space="preserve"> </v>
      </c>
      <c r="AY475" s="14" t="str">
        <f>IF(AND(B475="2000SC", OR(AND(E475='club records'!$J$17, F475&lt;='club records'!$K$17), AND(E475='club records'!$J$18, F475&lt;='club records'!$K$18))), "CR", " ")</f>
        <v xml:space="preserve"> </v>
      </c>
      <c r="AZ475" s="14" t="str">
        <f>IF(AND(B475="3000SC", OR(AND(E475='club records'!$J$20, F475&lt;='club records'!$K$20), AND(E475='club records'!$J$21, F475&lt;='club records'!$K$21))), "CR", " ")</f>
        <v xml:space="preserve"> </v>
      </c>
      <c r="BA475" s="15" t="str">
        <f>IF(AND(B475="4x100", OR(AND(E475='club records'!$N$1, F475&lt;='club records'!$O$1), AND(E475='club records'!$N$2, F475&lt;='club records'!$O$2), AND(E475='club records'!$N$3, F475&lt;='club records'!$O$3), AND(E475='club records'!$N$4, F475&lt;='club records'!$O$4), AND(E475='club records'!$N$5, F475&lt;='club records'!$O$5))), "CR", " ")</f>
        <v xml:space="preserve"> </v>
      </c>
      <c r="BB475" s="15" t="str">
        <f>IF(AND(B475="4x200", OR(AND(E475='club records'!$N$6, F475&lt;='club records'!$O$6), AND(E475='club records'!$N$7, F475&lt;='club records'!$O$7), AND(E475='club records'!$N$8, F475&lt;='club records'!$O$8), AND(E475='club records'!$N$9, F475&lt;='club records'!$O$9), AND(E475='club records'!$N$10, F475&lt;='club records'!$O$10))), "CR", " ")</f>
        <v xml:space="preserve"> </v>
      </c>
      <c r="BC475" s="15" t="str">
        <f>IF(AND(B475="4x300", AND(E475='club records'!$N$11, F475&lt;='club records'!$O$11)), "CR", " ")</f>
        <v xml:space="preserve"> </v>
      </c>
      <c r="BD475" s="15" t="str">
        <f>IF(AND(B475="4x400", OR(AND(E475='club records'!$N$12, F475&lt;='club records'!$O$12), AND(E475='club records'!$N$13, F475&lt;='club records'!$O$13), AND(E475='club records'!$N$14, F475&lt;='club records'!$O$14), AND(E475='club records'!$N$15, F475&lt;='club records'!$O$15))), "CR", " ")</f>
        <v xml:space="preserve"> </v>
      </c>
      <c r="BE475" s="15" t="str">
        <f>IF(AND(B475="3x800", OR(AND(E475='club records'!$N$16, F475&lt;='club records'!$O$16), AND(E475='club records'!$N$17, F475&lt;='club records'!$O$17), AND(E475='club records'!$N$18, F475&lt;='club records'!$O$18))), "CR", " ")</f>
        <v xml:space="preserve"> </v>
      </c>
      <c r="BF475" s="15" t="str">
        <f>IF(AND(B475="pentathlon", OR(AND(E475='club records'!$N$21, F475&gt;='club records'!$O$21), AND(E475='club records'!$N$22, F475&gt;='club records'!$O$22),AND(E475='club records'!$N$23, F475&gt;='club records'!$O$23),AND(E475='club records'!$N$24, F475&gt;='club records'!$O$24))), "CR", " ")</f>
        <v xml:space="preserve"> </v>
      </c>
      <c r="BG475" s="15" t="str">
        <f>IF(AND(B475="heptathlon", OR(AND(E475='club records'!$N$26, F475&gt;='club records'!$O$26), AND(E475='club records'!$N$27, F475&gt;='club records'!$O$27))), "CR", " ")</f>
        <v xml:space="preserve"> </v>
      </c>
      <c r="BH475" s="15" t="str">
        <f>IF(AND(B475="decathlon", OR(AND(E475='club records'!$N$29, F475&gt;='club records'!$O$29), AND(E475='club records'!$N$30, F475&gt;='club records'!$O$30),AND(E475='club records'!$N$31, F475&gt;='club records'!$O$31))), "CR", " ")</f>
        <v xml:space="preserve"> </v>
      </c>
    </row>
    <row r="476" spans="1:16333" ht="25" customHeight="1" x14ac:dyDescent="0.35">
      <c r="A476" s="19" t="s">
        <v>519</v>
      </c>
      <c r="B476" s="2" t="s">
        <v>237</v>
      </c>
      <c r="C476" s="38" t="s">
        <v>608</v>
      </c>
      <c r="D476" s="38"/>
      <c r="E476" s="19" t="s">
        <v>10</v>
      </c>
      <c r="F476" s="21" t="s">
        <v>607</v>
      </c>
      <c r="G476" s="27">
        <v>43723</v>
      </c>
      <c r="H476" s="26" t="s">
        <v>502</v>
      </c>
      <c r="I476" s="2" t="s">
        <v>602</v>
      </c>
      <c r="J476" s="31" t="s">
        <v>410</v>
      </c>
      <c r="K476" s="2"/>
      <c r="L476" s="2"/>
      <c r="M476" s="32"/>
      <c r="N476" s="32"/>
      <c r="O476" s="32"/>
      <c r="P476" s="32"/>
      <c r="Q476" s="32"/>
      <c r="R476" s="32"/>
      <c r="S476" s="32"/>
      <c r="T476" s="32"/>
      <c r="U476" s="32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2"/>
      <c r="AT476" s="32"/>
      <c r="AU476" s="32"/>
      <c r="AV476" s="32"/>
      <c r="AW476" s="32"/>
      <c r="AX476" s="32"/>
      <c r="AY476" s="3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  <c r="ANA476" s="2"/>
      <c r="ANB476" s="2"/>
      <c r="ANC476" s="2"/>
      <c r="AND476" s="2"/>
      <c r="ANE476" s="2"/>
      <c r="ANF476" s="2"/>
      <c r="ANG476" s="2"/>
      <c r="ANH476" s="2"/>
      <c r="ANI476" s="2"/>
      <c r="ANJ476" s="2"/>
      <c r="ANK476" s="2"/>
      <c r="ANL476" s="2"/>
      <c r="ANM476" s="2"/>
      <c r="ANN476" s="2"/>
      <c r="ANO476" s="2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D476" s="2"/>
      <c r="AOE476" s="2"/>
      <c r="AOF476" s="2"/>
      <c r="AOG476" s="2"/>
      <c r="AOH476" s="2"/>
      <c r="AOI476" s="2"/>
      <c r="AOJ476" s="2"/>
      <c r="AOK476" s="2"/>
      <c r="AOL476" s="2"/>
      <c r="AOM476" s="2"/>
      <c r="AON476" s="2"/>
      <c r="AOO476" s="2"/>
      <c r="AOP476" s="2"/>
      <c r="AOQ476" s="2"/>
      <c r="AOR476" s="2"/>
      <c r="AOS476" s="2"/>
      <c r="AOT476" s="2"/>
      <c r="AOU476" s="2"/>
      <c r="AOV476" s="2"/>
      <c r="AOW476" s="2"/>
      <c r="AOX476" s="2"/>
      <c r="AOY476" s="2"/>
      <c r="AOZ476" s="2"/>
      <c r="APA476" s="2"/>
      <c r="APB476" s="2"/>
      <c r="APC476" s="2"/>
      <c r="APD476" s="2"/>
      <c r="APE476" s="2"/>
      <c r="APF476" s="2"/>
      <c r="APG476" s="2"/>
      <c r="APH476" s="2"/>
      <c r="API476" s="2"/>
      <c r="APJ476" s="2"/>
      <c r="APK476" s="2"/>
      <c r="APL476" s="2"/>
      <c r="APM476" s="2"/>
      <c r="APN476" s="2"/>
      <c r="APO476" s="2"/>
      <c r="APP476" s="2"/>
      <c r="APQ476" s="2"/>
      <c r="APR476" s="2"/>
      <c r="APS476" s="2"/>
      <c r="APT476" s="2"/>
      <c r="APU476" s="2"/>
      <c r="APV476" s="2"/>
      <c r="APW476" s="2"/>
      <c r="APX476" s="2"/>
      <c r="APY476" s="2"/>
      <c r="APZ476" s="2"/>
      <c r="AQA476" s="2"/>
      <c r="AQB476" s="2"/>
      <c r="AQC476" s="2"/>
      <c r="AQD476" s="2"/>
      <c r="AQE476" s="2"/>
      <c r="AQF476" s="2"/>
      <c r="AQG476" s="2"/>
      <c r="AQH476" s="2"/>
      <c r="AQI476" s="2"/>
      <c r="AQJ476" s="2"/>
      <c r="AQK476" s="2"/>
      <c r="AQL476" s="2"/>
      <c r="AQM476" s="2"/>
      <c r="AQN476" s="2"/>
      <c r="AQO476" s="2"/>
      <c r="AQP476" s="2"/>
      <c r="AQQ476" s="2"/>
      <c r="AQR476" s="2"/>
      <c r="AQS476" s="2"/>
      <c r="AQT476" s="2"/>
      <c r="AQU476" s="2"/>
      <c r="AQV476" s="2"/>
      <c r="AQW476" s="2"/>
      <c r="AQX476" s="2"/>
      <c r="AQY476" s="2"/>
      <c r="AQZ476" s="2"/>
      <c r="ARA476" s="2"/>
      <c r="ARB476" s="2"/>
      <c r="ARC476" s="2"/>
      <c r="ARD476" s="2"/>
      <c r="ARE476" s="2"/>
      <c r="ARF476" s="2"/>
      <c r="ARG476" s="2"/>
      <c r="ARH476" s="2"/>
      <c r="ARI476" s="2"/>
      <c r="ARJ476" s="2"/>
      <c r="ARK476" s="2"/>
      <c r="ARL476" s="2"/>
      <c r="ARM476" s="2"/>
      <c r="ARN476" s="2"/>
      <c r="ARO476" s="2"/>
      <c r="ARP476" s="2"/>
      <c r="ARQ476" s="2"/>
      <c r="ARR476" s="2"/>
      <c r="ARS476" s="2"/>
      <c r="ART476" s="2"/>
      <c r="ARU476" s="2"/>
      <c r="ARV476" s="2"/>
      <c r="ARW476" s="2"/>
      <c r="ARX476" s="2"/>
      <c r="ARY476" s="2"/>
      <c r="ARZ476" s="2"/>
      <c r="ASA476" s="2"/>
      <c r="ASB476" s="2"/>
      <c r="ASC476" s="2"/>
      <c r="ASD476" s="2"/>
      <c r="ASE476" s="2"/>
      <c r="ASF476" s="2"/>
      <c r="ASG476" s="2"/>
      <c r="ASH476" s="2"/>
      <c r="ASI476" s="2"/>
      <c r="ASJ476" s="2"/>
      <c r="ASK476" s="2"/>
      <c r="ASL476" s="2"/>
      <c r="ASM476" s="2"/>
      <c r="ASN476" s="2"/>
      <c r="ASO476" s="2"/>
      <c r="ASP476" s="2"/>
      <c r="ASQ476" s="2"/>
      <c r="ASR476" s="2"/>
      <c r="ASS476" s="2"/>
      <c r="AST476" s="2"/>
      <c r="ASU476" s="2"/>
      <c r="ASV476" s="2"/>
      <c r="ASW476" s="2"/>
      <c r="ASX476" s="2"/>
      <c r="ASY476" s="2"/>
      <c r="ASZ476" s="2"/>
      <c r="ATA476" s="2"/>
      <c r="ATB476" s="2"/>
      <c r="ATC476" s="2"/>
      <c r="ATD476" s="2"/>
      <c r="ATE476" s="2"/>
      <c r="ATF476" s="2"/>
      <c r="ATG476" s="2"/>
      <c r="ATH476" s="2"/>
      <c r="ATI476" s="2"/>
      <c r="ATJ476" s="2"/>
      <c r="ATK476" s="2"/>
      <c r="ATL476" s="2"/>
      <c r="ATM476" s="2"/>
      <c r="ATN476" s="2"/>
      <c r="ATO476" s="2"/>
      <c r="ATP476" s="2"/>
      <c r="ATQ476" s="2"/>
      <c r="ATR476" s="2"/>
      <c r="ATS476" s="2"/>
      <c r="ATT476" s="2"/>
      <c r="ATU476" s="2"/>
      <c r="ATV476" s="2"/>
      <c r="ATW476" s="2"/>
      <c r="ATX476" s="2"/>
      <c r="ATY476" s="2"/>
      <c r="ATZ476" s="2"/>
      <c r="AUA476" s="2"/>
      <c r="AUB476" s="2"/>
      <c r="AUC476" s="2"/>
      <c r="AUD476" s="2"/>
      <c r="AUE476" s="2"/>
      <c r="AUF476" s="2"/>
      <c r="AUG476" s="2"/>
      <c r="AUH476" s="2"/>
      <c r="AUI476" s="2"/>
      <c r="AUJ476" s="2"/>
      <c r="AUK476" s="2"/>
      <c r="AUL476" s="2"/>
      <c r="AUM476" s="2"/>
      <c r="AUN476" s="2"/>
      <c r="AUO476" s="2"/>
      <c r="AUP476" s="2"/>
      <c r="AUQ476" s="2"/>
      <c r="AUR476" s="2"/>
      <c r="AUS476" s="2"/>
      <c r="AUT476" s="2"/>
      <c r="AUU476" s="2"/>
      <c r="AUV476" s="2"/>
      <c r="AUW476" s="2"/>
      <c r="AUX476" s="2"/>
      <c r="AUY476" s="2"/>
      <c r="AUZ476" s="2"/>
      <c r="AVA476" s="2"/>
      <c r="AVB476" s="2"/>
      <c r="AVC476" s="2"/>
      <c r="AVD476" s="2"/>
      <c r="AVE476" s="2"/>
      <c r="AVF476" s="2"/>
      <c r="AVG476" s="2"/>
      <c r="AVH476" s="2"/>
      <c r="AVI476" s="2"/>
      <c r="AVJ476" s="2"/>
      <c r="AVK476" s="2"/>
      <c r="AVL476" s="2"/>
      <c r="AVM476" s="2"/>
      <c r="AVN476" s="2"/>
      <c r="AVO476" s="2"/>
      <c r="AVP476" s="2"/>
      <c r="AVQ476" s="2"/>
      <c r="AVR476" s="2"/>
      <c r="AVS476" s="2"/>
      <c r="AVT476" s="2"/>
      <c r="AVU476" s="2"/>
      <c r="AVV476" s="2"/>
      <c r="AVW476" s="2"/>
      <c r="AVX476" s="2"/>
      <c r="AVY476" s="2"/>
      <c r="AVZ476" s="2"/>
      <c r="AWA476" s="2"/>
      <c r="AWB476" s="2"/>
      <c r="AWC476" s="2"/>
      <c r="AWD476" s="2"/>
      <c r="AWE476" s="2"/>
      <c r="AWF476" s="2"/>
      <c r="AWG476" s="2"/>
      <c r="AWH476" s="2"/>
      <c r="AWI476" s="2"/>
      <c r="AWJ476" s="2"/>
      <c r="AWK476" s="2"/>
      <c r="AWL476" s="2"/>
      <c r="AWM476" s="2"/>
      <c r="AWN476" s="2"/>
      <c r="AWO476" s="2"/>
      <c r="AWP476" s="2"/>
      <c r="AWQ476" s="2"/>
      <c r="AWR476" s="2"/>
      <c r="AWS476" s="2"/>
      <c r="AWT476" s="2"/>
      <c r="AWU476" s="2"/>
      <c r="AWV476" s="2"/>
      <c r="AWW476" s="2"/>
      <c r="AWX476" s="2"/>
      <c r="AWY476" s="2"/>
      <c r="AWZ476" s="2"/>
      <c r="AXA476" s="2"/>
      <c r="AXB476" s="2"/>
      <c r="AXC476" s="2"/>
      <c r="AXD476" s="2"/>
      <c r="AXE476" s="2"/>
      <c r="AXF476" s="2"/>
      <c r="AXG476" s="2"/>
      <c r="AXH476" s="2"/>
      <c r="AXI476" s="2"/>
      <c r="AXJ476" s="2"/>
      <c r="AXK476" s="2"/>
      <c r="AXL476" s="2"/>
      <c r="AXM476" s="2"/>
      <c r="AXN476" s="2"/>
      <c r="AXO476" s="2"/>
      <c r="AXP476" s="2"/>
      <c r="AXQ476" s="2"/>
      <c r="AXR476" s="2"/>
      <c r="AXS476" s="2"/>
      <c r="AXT476" s="2"/>
      <c r="AXU476" s="2"/>
      <c r="AXV476" s="2"/>
      <c r="AXW476" s="2"/>
      <c r="AXX476" s="2"/>
      <c r="AXY476" s="2"/>
      <c r="AXZ476" s="2"/>
      <c r="AYA476" s="2"/>
      <c r="AYB476" s="2"/>
      <c r="AYC476" s="2"/>
      <c r="AYD476" s="2"/>
      <c r="AYE476" s="2"/>
      <c r="AYF476" s="2"/>
      <c r="AYG476" s="2"/>
      <c r="AYH476" s="2"/>
      <c r="AYI476" s="2"/>
      <c r="AYJ476" s="2"/>
      <c r="AYK476" s="2"/>
      <c r="AYL476" s="2"/>
      <c r="AYM476" s="2"/>
      <c r="AYN476" s="2"/>
      <c r="AYO476" s="2"/>
      <c r="AYP476" s="2"/>
      <c r="AYQ476" s="2"/>
      <c r="AYR476" s="2"/>
      <c r="AYS476" s="2"/>
      <c r="AYT476" s="2"/>
      <c r="AYU476" s="2"/>
      <c r="AYV476" s="2"/>
      <c r="AYW476" s="2"/>
      <c r="AYX476" s="2"/>
      <c r="AYY476" s="2"/>
      <c r="AYZ476" s="2"/>
      <c r="AZA476" s="2"/>
      <c r="AZB476" s="2"/>
      <c r="AZC476" s="2"/>
      <c r="AZD476" s="2"/>
      <c r="AZE476" s="2"/>
      <c r="AZF476" s="2"/>
      <c r="AZG476" s="2"/>
      <c r="AZH476" s="2"/>
      <c r="AZI476" s="2"/>
      <c r="AZJ476" s="2"/>
      <c r="AZK476" s="2"/>
      <c r="AZL476" s="2"/>
      <c r="AZM476" s="2"/>
      <c r="AZN476" s="2"/>
      <c r="AZO476" s="2"/>
      <c r="AZP476" s="2"/>
      <c r="AZQ476" s="2"/>
      <c r="AZR476" s="2"/>
      <c r="AZS476" s="2"/>
      <c r="AZT476" s="2"/>
      <c r="AZU476" s="2"/>
      <c r="AZV476" s="2"/>
      <c r="AZW476" s="2"/>
      <c r="AZX476" s="2"/>
      <c r="AZY476" s="2"/>
      <c r="AZZ476" s="2"/>
      <c r="BAA476" s="2"/>
      <c r="BAB476" s="2"/>
      <c r="BAC476" s="2"/>
      <c r="BAD476" s="2"/>
      <c r="BAE476" s="2"/>
      <c r="BAF476" s="2"/>
      <c r="BAG476" s="2"/>
      <c r="BAH476" s="2"/>
      <c r="BAI476" s="2"/>
      <c r="BAJ476" s="2"/>
      <c r="BAK476" s="2"/>
      <c r="BAL476" s="2"/>
      <c r="BAM476" s="2"/>
      <c r="BAN476" s="2"/>
      <c r="BAO476" s="2"/>
      <c r="BAP476" s="2"/>
      <c r="BAQ476" s="2"/>
      <c r="BAR476" s="2"/>
      <c r="BAS476" s="2"/>
      <c r="BAT476" s="2"/>
      <c r="BAU476" s="2"/>
      <c r="BAV476" s="2"/>
      <c r="BAW476" s="2"/>
      <c r="BAX476" s="2"/>
      <c r="BAY476" s="2"/>
      <c r="BAZ476" s="2"/>
      <c r="BBA476" s="2"/>
      <c r="BBB476" s="2"/>
      <c r="BBC476" s="2"/>
      <c r="BBD476" s="2"/>
      <c r="BBE476" s="2"/>
      <c r="BBF476" s="2"/>
      <c r="BBG476" s="2"/>
      <c r="BBH476" s="2"/>
      <c r="BBI476" s="2"/>
      <c r="BBJ476" s="2"/>
      <c r="BBK476" s="2"/>
      <c r="BBL476" s="2"/>
      <c r="BBM476" s="2"/>
      <c r="BBN476" s="2"/>
      <c r="BBO476" s="2"/>
      <c r="BBP476" s="2"/>
      <c r="BBQ476" s="2"/>
      <c r="BBR476" s="2"/>
      <c r="BBS476" s="2"/>
      <c r="BBT476" s="2"/>
      <c r="BBU476" s="2"/>
      <c r="BBV476" s="2"/>
      <c r="BBW476" s="2"/>
      <c r="BBX476" s="2"/>
      <c r="BBY476" s="2"/>
      <c r="BBZ476" s="2"/>
      <c r="BCA476" s="2"/>
      <c r="BCB476" s="2"/>
      <c r="BCC476" s="2"/>
      <c r="BCD476" s="2"/>
      <c r="BCE476" s="2"/>
      <c r="BCF476" s="2"/>
      <c r="BCG476" s="2"/>
      <c r="BCH476" s="2"/>
      <c r="BCI476" s="2"/>
      <c r="BCJ476" s="2"/>
      <c r="BCK476" s="2"/>
      <c r="BCL476" s="2"/>
      <c r="BCM476" s="2"/>
      <c r="BCN476" s="2"/>
      <c r="BCO476" s="2"/>
      <c r="BCP476" s="2"/>
      <c r="BCQ476" s="2"/>
      <c r="BCR476" s="2"/>
      <c r="BCS476" s="2"/>
      <c r="BCT476" s="2"/>
      <c r="BCU476" s="2"/>
      <c r="BCV476" s="2"/>
      <c r="BCW476" s="2"/>
      <c r="BCX476" s="2"/>
      <c r="BCY476" s="2"/>
      <c r="BCZ476" s="2"/>
      <c r="BDA476" s="2"/>
      <c r="BDB476" s="2"/>
      <c r="BDC476" s="2"/>
      <c r="BDD476" s="2"/>
      <c r="BDE476" s="2"/>
      <c r="BDF476" s="2"/>
      <c r="BDG476" s="2"/>
      <c r="BDH476" s="2"/>
      <c r="BDI476" s="2"/>
      <c r="BDJ476" s="2"/>
      <c r="BDK476" s="2"/>
      <c r="BDL476" s="2"/>
      <c r="BDM476" s="2"/>
      <c r="BDN476" s="2"/>
      <c r="BDO476" s="2"/>
      <c r="BDP476" s="2"/>
      <c r="BDQ476" s="2"/>
      <c r="BDR476" s="2"/>
      <c r="BDS476" s="2"/>
      <c r="BDT476" s="2"/>
      <c r="BDU476" s="2"/>
      <c r="BDV476" s="2"/>
      <c r="BDW476" s="2"/>
      <c r="BDX476" s="2"/>
      <c r="BDY476" s="2"/>
      <c r="BDZ476" s="2"/>
      <c r="BEA476" s="2"/>
      <c r="BEB476" s="2"/>
      <c r="BEC476" s="2"/>
      <c r="BED476" s="2"/>
      <c r="BEE476" s="2"/>
      <c r="BEF476" s="2"/>
      <c r="BEG476" s="2"/>
      <c r="BEH476" s="2"/>
      <c r="BEI476" s="2"/>
      <c r="BEJ476" s="2"/>
      <c r="BEK476" s="2"/>
      <c r="BEL476" s="2"/>
      <c r="BEM476" s="2"/>
      <c r="BEN476" s="2"/>
      <c r="BEO476" s="2"/>
      <c r="BEP476" s="2"/>
      <c r="BEQ476" s="2"/>
      <c r="BER476" s="2"/>
      <c r="BES476" s="2"/>
      <c r="BET476" s="2"/>
      <c r="BEU476" s="2"/>
      <c r="BEV476" s="2"/>
      <c r="BEW476" s="2"/>
      <c r="BEX476" s="2"/>
      <c r="BEY476" s="2"/>
      <c r="BEZ476" s="2"/>
      <c r="BFA476" s="2"/>
      <c r="BFB476" s="2"/>
      <c r="BFC476" s="2"/>
      <c r="BFD476" s="2"/>
      <c r="BFE476" s="2"/>
      <c r="BFF476" s="2"/>
      <c r="BFG476" s="2"/>
      <c r="BFH476" s="2"/>
      <c r="BFI476" s="2"/>
      <c r="BFJ476" s="2"/>
      <c r="BFK476" s="2"/>
      <c r="BFL476" s="2"/>
      <c r="BFM476" s="2"/>
      <c r="BFN476" s="2"/>
      <c r="BFO476" s="2"/>
      <c r="BFP476" s="2"/>
      <c r="BFQ476" s="2"/>
      <c r="BFR476" s="2"/>
      <c r="BFS476" s="2"/>
      <c r="BFT476" s="2"/>
      <c r="BFU476" s="2"/>
      <c r="BFV476" s="2"/>
      <c r="BFW476" s="2"/>
      <c r="BFX476" s="2"/>
      <c r="BFY476" s="2"/>
      <c r="BFZ476" s="2"/>
      <c r="BGA476" s="2"/>
      <c r="BGB476" s="2"/>
      <c r="BGC476" s="2"/>
      <c r="BGD476" s="2"/>
      <c r="BGE476" s="2"/>
      <c r="BGF476" s="2"/>
      <c r="BGG476" s="2"/>
      <c r="BGH476" s="2"/>
      <c r="BGI476" s="2"/>
      <c r="BGJ476" s="2"/>
      <c r="BGK476" s="2"/>
      <c r="BGL476" s="2"/>
      <c r="BGM476" s="2"/>
      <c r="BGN476" s="2"/>
      <c r="BGO476" s="2"/>
      <c r="BGP476" s="2"/>
      <c r="BGQ476" s="2"/>
      <c r="BGR476" s="2"/>
      <c r="BGS476" s="2"/>
      <c r="BGT476" s="2"/>
      <c r="BGU476" s="2"/>
      <c r="BGV476" s="2"/>
      <c r="BGW476" s="2"/>
      <c r="BGX476" s="2"/>
      <c r="BGY476" s="2"/>
      <c r="BGZ476" s="2"/>
      <c r="BHA476" s="2"/>
      <c r="BHB476" s="2"/>
      <c r="BHC476" s="2"/>
      <c r="BHD476" s="2"/>
      <c r="BHE476" s="2"/>
      <c r="BHF476" s="2"/>
      <c r="BHG476" s="2"/>
      <c r="BHH476" s="2"/>
      <c r="BHI476" s="2"/>
      <c r="BHJ476" s="2"/>
      <c r="BHK476" s="2"/>
      <c r="BHL476" s="2"/>
      <c r="BHM476" s="2"/>
      <c r="BHN476" s="2"/>
      <c r="BHO476" s="2"/>
      <c r="BHP476" s="2"/>
      <c r="BHQ476" s="2"/>
      <c r="BHR476" s="2"/>
      <c r="BHS476" s="2"/>
      <c r="BHT476" s="2"/>
      <c r="BHU476" s="2"/>
      <c r="BHV476" s="2"/>
      <c r="BHW476" s="2"/>
      <c r="BHX476" s="2"/>
      <c r="BHY476" s="2"/>
      <c r="BHZ476" s="2"/>
      <c r="BIA476" s="2"/>
      <c r="BIB476" s="2"/>
      <c r="BIC476" s="2"/>
      <c r="BID476" s="2"/>
      <c r="BIE476" s="2"/>
      <c r="BIF476" s="2"/>
      <c r="BIG476" s="2"/>
      <c r="BIH476" s="2"/>
      <c r="BII476" s="2"/>
      <c r="BIJ476" s="2"/>
      <c r="BIK476" s="2"/>
      <c r="BIL476" s="2"/>
      <c r="BIM476" s="2"/>
      <c r="BIN476" s="2"/>
      <c r="BIO476" s="2"/>
      <c r="BIP476" s="2"/>
      <c r="BIQ476" s="2"/>
      <c r="BIR476" s="2"/>
      <c r="BIS476" s="2"/>
      <c r="BIT476" s="2"/>
      <c r="BIU476" s="2"/>
      <c r="BIV476" s="2"/>
      <c r="BIW476" s="2"/>
      <c r="BIX476" s="2"/>
      <c r="BIY476" s="2"/>
      <c r="BIZ476" s="2"/>
      <c r="BJA476" s="2"/>
      <c r="BJB476" s="2"/>
      <c r="BJC476" s="2"/>
      <c r="BJD476" s="2"/>
      <c r="BJE476" s="2"/>
      <c r="BJF476" s="2"/>
      <c r="BJG476" s="2"/>
      <c r="BJH476" s="2"/>
      <c r="BJI476" s="2"/>
      <c r="BJJ476" s="2"/>
      <c r="BJK476" s="2"/>
      <c r="BJL476" s="2"/>
      <c r="BJM476" s="2"/>
      <c r="BJN476" s="2"/>
      <c r="BJO476" s="2"/>
      <c r="BJP476" s="2"/>
      <c r="BJQ476" s="2"/>
      <c r="BJR476" s="2"/>
      <c r="BJS476" s="2"/>
      <c r="BJT476" s="2"/>
      <c r="BJU476" s="2"/>
      <c r="BJV476" s="2"/>
      <c r="BJW476" s="2"/>
      <c r="BJX476" s="2"/>
      <c r="BJY476" s="2"/>
      <c r="BJZ476" s="2"/>
      <c r="BKA476" s="2"/>
      <c r="BKB476" s="2"/>
      <c r="BKC476" s="2"/>
      <c r="BKD476" s="2"/>
      <c r="BKE476" s="2"/>
      <c r="BKF476" s="2"/>
      <c r="BKG476" s="2"/>
      <c r="BKH476" s="2"/>
      <c r="BKI476" s="2"/>
      <c r="BKJ476" s="2"/>
      <c r="BKK476" s="2"/>
      <c r="BKL476" s="2"/>
      <c r="BKM476" s="2"/>
      <c r="BKN476" s="2"/>
      <c r="BKO476" s="2"/>
      <c r="BKP476" s="2"/>
      <c r="BKQ476" s="2"/>
      <c r="BKR476" s="2"/>
      <c r="BKS476" s="2"/>
      <c r="BKT476" s="2"/>
      <c r="BKU476" s="2"/>
      <c r="BKV476" s="2"/>
      <c r="BKW476" s="2"/>
      <c r="BKX476" s="2"/>
      <c r="BKY476" s="2"/>
      <c r="BKZ476" s="2"/>
      <c r="BLA476" s="2"/>
      <c r="BLB476" s="2"/>
      <c r="BLC476" s="2"/>
      <c r="BLD476" s="2"/>
      <c r="BLE476" s="2"/>
      <c r="BLF476" s="2"/>
      <c r="BLG476" s="2"/>
      <c r="BLH476" s="2"/>
      <c r="BLI476" s="2"/>
      <c r="BLJ476" s="2"/>
      <c r="BLK476" s="2"/>
      <c r="BLL476" s="2"/>
      <c r="BLM476" s="2"/>
      <c r="BLN476" s="2"/>
      <c r="BLO476" s="2"/>
      <c r="BLP476" s="2"/>
      <c r="BLQ476" s="2"/>
      <c r="BLR476" s="2"/>
      <c r="BLS476" s="2"/>
      <c r="BLT476" s="2"/>
      <c r="BLU476" s="2"/>
      <c r="BLV476" s="2"/>
      <c r="BLW476" s="2"/>
      <c r="BLX476" s="2"/>
      <c r="BLY476" s="2"/>
      <c r="BLZ476" s="2"/>
      <c r="BMA476" s="2"/>
      <c r="BMB476" s="2"/>
      <c r="BMC476" s="2"/>
      <c r="BMD476" s="2"/>
      <c r="BME476" s="2"/>
      <c r="BMF476" s="2"/>
      <c r="BMG476" s="2"/>
      <c r="BMH476" s="2"/>
      <c r="BMI476" s="2"/>
      <c r="BMJ476" s="2"/>
      <c r="BMK476" s="2"/>
      <c r="BML476" s="2"/>
      <c r="BMM476" s="2"/>
      <c r="BMN476" s="2"/>
      <c r="BMO476" s="2"/>
      <c r="BMP476" s="2"/>
      <c r="BMQ476" s="2"/>
      <c r="BMR476" s="2"/>
      <c r="BMS476" s="2"/>
      <c r="BMT476" s="2"/>
      <c r="BMU476" s="2"/>
      <c r="BMV476" s="2"/>
      <c r="BMW476" s="2"/>
      <c r="BMX476" s="2"/>
      <c r="BMY476" s="2"/>
      <c r="BMZ476" s="2"/>
      <c r="BNA476" s="2"/>
      <c r="BNB476" s="2"/>
      <c r="BNC476" s="2"/>
      <c r="BND476" s="2"/>
      <c r="BNE476" s="2"/>
      <c r="BNF476" s="2"/>
      <c r="BNG476" s="2"/>
      <c r="BNH476" s="2"/>
      <c r="BNI476" s="2"/>
      <c r="BNJ476" s="2"/>
      <c r="BNK476" s="2"/>
      <c r="BNL476" s="2"/>
      <c r="BNM476" s="2"/>
      <c r="BNN476" s="2"/>
      <c r="BNO476" s="2"/>
      <c r="BNP476" s="2"/>
      <c r="BNQ476" s="2"/>
      <c r="BNR476" s="2"/>
      <c r="BNS476" s="2"/>
      <c r="BNT476" s="2"/>
      <c r="BNU476" s="2"/>
      <c r="BNV476" s="2"/>
      <c r="BNW476" s="2"/>
      <c r="BNX476" s="2"/>
      <c r="BNY476" s="2"/>
      <c r="BNZ476" s="2"/>
      <c r="BOA476" s="2"/>
      <c r="BOB476" s="2"/>
      <c r="BOC476" s="2"/>
      <c r="BOD476" s="2"/>
      <c r="BOE476" s="2"/>
      <c r="BOF476" s="2"/>
      <c r="BOG476" s="2"/>
      <c r="BOH476" s="2"/>
      <c r="BOI476" s="2"/>
      <c r="BOJ476" s="2"/>
      <c r="BOK476" s="2"/>
      <c r="BOL476" s="2"/>
      <c r="BOM476" s="2"/>
      <c r="BON476" s="2"/>
      <c r="BOO476" s="2"/>
      <c r="BOP476" s="2"/>
      <c r="BOQ476" s="2"/>
      <c r="BOR476" s="2"/>
      <c r="BOS476" s="2"/>
      <c r="BOT476" s="2"/>
      <c r="BOU476" s="2"/>
      <c r="BOV476" s="2"/>
      <c r="BOW476" s="2"/>
      <c r="BOX476" s="2"/>
      <c r="BOY476" s="2"/>
      <c r="BOZ476" s="2"/>
      <c r="BPA476" s="2"/>
      <c r="BPB476" s="2"/>
      <c r="BPC476" s="2"/>
      <c r="BPD476" s="2"/>
      <c r="BPE476" s="2"/>
      <c r="BPF476" s="2"/>
      <c r="BPG476" s="2"/>
      <c r="BPH476" s="2"/>
      <c r="BPI476" s="2"/>
      <c r="BPJ476" s="2"/>
      <c r="BPK476" s="2"/>
      <c r="BPL476" s="2"/>
      <c r="BPM476" s="2"/>
      <c r="BPN476" s="2"/>
      <c r="BPO476" s="2"/>
      <c r="BPP476" s="2"/>
      <c r="BPQ476" s="2"/>
      <c r="BPR476" s="2"/>
      <c r="BPS476" s="2"/>
      <c r="BPT476" s="2"/>
      <c r="BPU476" s="2"/>
      <c r="BPV476" s="2"/>
      <c r="BPW476" s="2"/>
      <c r="BPX476" s="2"/>
      <c r="BPY476" s="2"/>
      <c r="BPZ476" s="2"/>
      <c r="BQA476" s="2"/>
      <c r="BQB476" s="2"/>
      <c r="BQC476" s="2"/>
      <c r="BQD476" s="2"/>
      <c r="BQE476" s="2"/>
      <c r="BQF476" s="2"/>
      <c r="BQG476" s="2"/>
      <c r="BQH476" s="2"/>
      <c r="BQI476" s="2"/>
      <c r="BQJ476" s="2"/>
      <c r="BQK476" s="2"/>
      <c r="BQL476" s="2"/>
      <c r="BQM476" s="2"/>
      <c r="BQN476" s="2"/>
      <c r="BQO476" s="2"/>
      <c r="BQP476" s="2"/>
      <c r="BQQ476" s="2"/>
      <c r="BQR476" s="2"/>
      <c r="BQS476" s="2"/>
      <c r="BQT476" s="2"/>
      <c r="BQU476" s="2"/>
      <c r="BQV476" s="2"/>
      <c r="BQW476" s="2"/>
      <c r="BQX476" s="2"/>
      <c r="BQY476" s="2"/>
      <c r="BQZ476" s="2"/>
      <c r="BRA476" s="2"/>
      <c r="BRB476" s="2"/>
      <c r="BRC476" s="2"/>
      <c r="BRD476" s="2"/>
      <c r="BRE476" s="2"/>
      <c r="BRF476" s="2"/>
      <c r="BRG476" s="2"/>
      <c r="BRH476" s="2"/>
      <c r="BRI476" s="2"/>
      <c r="BRJ476" s="2"/>
      <c r="BRK476" s="2"/>
      <c r="BRL476" s="2"/>
      <c r="BRM476" s="2"/>
      <c r="BRN476" s="2"/>
      <c r="BRO476" s="2"/>
      <c r="BRP476" s="2"/>
      <c r="BRQ476" s="2"/>
      <c r="BRR476" s="2"/>
      <c r="BRS476" s="2"/>
      <c r="BRT476" s="2"/>
      <c r="BRU476" s="2"/>
      <c r="BRV476" s="2"/>
      <c r="BRW476" s="2"/>
      <c r="BRX476" s="2"/>
      <c r="BRY476" s="2"/>
      <c r="BRZ476" s="2"/>
      <c r="BSA476" s="2"/>
      <c r="BSB476" s="2"/>
      <c r="BSC476" s="2"/>
      <c r="BSD476" s="2"/>
      <c r="BSE476" s="2"/>
      <c r="BSF476" s="2"/>
      <c r="BSG476" s="2"/>
      <c r="BSH476" s="2"/>
      <c r="BSI476" s="2"/>
      <c r="BSJ476" s="2"/>
      <c r="BSK476" s="2"/>
      <c r="BSL476" s="2"/>
      <c r="BSM476" s="2"/>
      <c r="BSN476" s="2"/>
      <c r="BSO476" s="2"/>
      <c r="BSP476" s="2"/>
      <c r="BSQ476" s="2"/>
      <c r="BSR476" s="2"/>
      <c r="BSS476" s="2"/>
      <c r="BST476" s="2"/>
      <c r="BSU476" s="2"/>
      <c r="BSV476" s="2"/>
      <c r="BSW476" s="2"/>
      <c r="BSX476" s="2"/>
      <c r="BSY476" s="2"/>
      <c r="BSZ476" s="2"/>
      <c r="BTA476" s="2"/>
      <c r="BTB476" s="2"/>
      <c r="BTC476" s="2"/>
      <c r="BTD476" s="2"/>
      <c r="BTE476" s="2"/>
      <c r="BTF476" s="2"/>
      <c r="BTG476" s="2"/>
      <c r="BTH476" s="2"/>
      <c r="BTI476" s="2"/>
      <c r="BTJ476" s="2"/>
      <c r="BTK476" s="2"/>
      <c r="BTL476" s="2"/>
      <c r="BTM476" s="2"/>
      <c r="BTN476" s="2"/>
      <c r="BTO476" s="2"/>
      <c r="BTP476" s="2"/>
      <c r="BTQ476" s="2"/>
      <c r="BTR476" s="2"/>
      <c r="BTS476" s="2"/>
      <c r="BTT476" s="2"/>
      <c r="BTU476" s="2"/>
      <c r="BTV476" s="2"/>
      <c r="BTW476" s="2"/>
      <c r="BTX476" s="2"/>
      <c r="BTY476" s="2"/>
      <c r="BTZ476" s="2"/>
      <c r="BUA476" s="2"/>
      <c r="BUB476" s="2"/>
      <c r="BUC476" s="2"/>
      <c r="BUD476" s="2"/>
      <c r="BUE476" s="2"/>
      <c r="BUF476" s="2"/>
      <c r="BUG476" s="2"/>
      <c r="BUH476" s="2"/>
      <c r="BUI476" s="2"/>
      <c r="BUJ476" s="2"/>
      <c r="BUK476" s="2"/>
      <c r="BUL476" s="2"/>
      <c r="BUM476" s="2"/>
      <c r="BUN476" s="2"/>
      <c r="BUO476" s="2"/>
      <c r="BUP476" s="2"/>
      <c r="BUQ476" s="2"/>
      <c r="BUR476" s="2"/>
      <c r="BUS476" s="2"/>
      <c r="BUT476" s="2"/>
      <c r="BUU476" s="2"/>
      <c r="BUV476" s="2"/>
      <c r="BUW476" s="2"/>
      <c r="BUX476" s="2"/>
      <c r="BUY476" s="2"/>
      <c r="BUZ476" s="2"/>
      <c r="BVA476" s="2"/>
      <c r="BVB476" s="2"/>
      <c r="BVC476" s="2"/>
      <c r="BVD476" s="2"/>
      <c r="BVE476" s="2"/>
      <c r="BVF476" s="2"/>
      <c r="BVG476" s="2"/>
      <c r="BVH476" s="2"/>
      <c r="BVI476" s="2"/>
      <c r="BVJ476" s="2"/>
      <c r="BVK476" s="2"/>
      <c r="BVL476" s="2"/>
      <c r="BVM476" s="2"/>
      <c r="BVN476" s="2"/>
      <c r="BVO476" s="2"/>
      <c r="BVP476" s="2"/>
      <c r="BVQ476" s="2"/>
      <c r="BVR476" s="2"/>
      <c r="BVS476" s="2"/>
      <c r="BVT476" s="2"/>
      <c r="BVU476" s="2"/>
      <c r="BVV476" s="2"/>
      <c r="BVW476" s="2"/>
      <c r="BVX476" s="2"/>
      <c r="BVY476" s="2"/>
      <c r="BVZ476" s="2"/>
      <c r="BWA476" s="2"/>
      <c r="BWB476" s="2"/>
      <c r="BWC476" s="2"/>
      <c r="BWD476" s="2"/>
      <c r="BWE476" s="2"/>
      <c r="BWF476" s="2"/>
      <c r="BWG476" s="2"/>
      <c r="BWH476" s="2"/>
      <c r="BWI476" s="2"/>
      <c r="BWJ476" s="2"/>
      <c r="BWK476" s="2"/>
      <c r="BWL476" s="2"/>
      <c r="BWM476" s="2"/>
      <c r="BWN476" s="2"/>
      <c r="BWO476" s="2"/>
      <c r="BWP476" s="2"/>
      <c r="BWQ476" s="2"/>
      <c r="BWR476" s="2"/>
      <c r="BWS476" s="2"/>
      <c r="BWT476" s="2"/>
      <c r="BWU476" s="2"/>
      <c r="BWV476" s="2"/>
      <c r="BWW476" s="2"/>
      <c r="BWX476" s="2"/>
      <c r="BWY476" s="2"/>
      <c r="BWZ476" s="2"/>
      <c r="BXA476" s="2"/>
      <c r="BXB476" s="2"/>
      <c r="BXC476" s="2"/>
      <c r="BXD476" s="2"/>
      <c r="BXE476" s="2"/>
      <c r="BXF476" s="2"/>
      <c r="BXG476" s="2"/>
      <c r="BXH476" s="2"/>
      <c r="BXI476" s="2"/>
      <c r="BXJ476" s="2"/>
      <c r="BXK476" s="2"/>
      <c r="BXL476" s="2"/>
      <c r="BXM476" s="2"/>
      <c r="BXN476" s="2"/>
      <c r="BXO476" s="2"/>
      <c r="BXP476" s="2"/>
      <c r="BXQ476" s="2"/>
      <c r="BXR476" s="2"/>
      <c r="BXS476" s="2"/>
      <c r="BXT476" s="2"/>
      <c r="BXU476" s="2"/>
      <c r="BXV476" s="2"/>
      <c r="BXW476" s="2"/>
      <c r="BXX476" s="2"/>
      <c r="BXY476" s="2"/>
      <c r="BXZ476" s="2"/>
      <c r="BYA476" s="2"/>
      <c r="BYB476" s="2"/>
      <c r="BYC476" s="2"/>
      <c r="BYD476" s="2"/>
      <c r="BYE476" s="2"/>
      <c r="BYF476" s="2"/>
      <c r="BYG476" s="2"/>
      <c r="BYH476" s="2"/>
      <c r="BYI476" s="2"/>
      <c r="BYJ476" s="2"/>
      <c r="BYK476" s="2"/>
      <c r="BYL476" s="2"/>
      <c r="BYM476" s="2"/>
      <c r="BYN476" s="2"/>
      <c r="BYO476" s="2"/>
      <c r="BYP476" s="2"/>
      <c r="BYQ476" s="2"/>
      <c r="BYR476" s="2"/>
      <c r="BYS476" s="2"/>
      <c r="BYT476" s="2"/>
      <c r="BYU476" s="2"/>
      <c r="BYV476" s="2"/>
      <c r="BYW476" s="2"/>
      <c r="BYX476" s="2"/>
      <c r="BYY476" s="2"/>
      <c r="BYZ476" s="2"/>
      <c r="BZA476" s="2"/>
      <c r="BZB476" s="2"/>
      <c r="BZC476" s="2"/>
      <c r="BZD476" s="2"/>
      <c r="BZE476" s="2"/>
      <c r="BZF476" s="2"/>
      <c r="BZG476" s="2"/>
      <c r="BZH476" s="2"/>
      <c r="BZI476" s="2"/>
      <c r="BZJ476" s="2"/>
      <c r="BZK476" s="2"/>
      <c r="BZL476" s="2"/>
      <c r="BZM476" s="2"/>
      <c r="BZN476" s="2"/>
      <c r="BZO476" s="2"/>
      <c r="BZP476" s="2"/>
      <c r="BZQ476" s="2"/>
      <c r="BZR476" s="2"/>
      <c r="BZS476" s="2"/>
      <c r="BZT476" s="2"/>
      <c r="BZU476" s="2"/>
      <c r="BZV476" s="2"/>
      <c r="BZW476" s="2"/>
      <c r="BZX476" s="2"/>
      <c r="BZY476" s="2"/>
      <c r="BZZ476" s="2"/>
      <c r="CAA476" s="2"/>
      <c r="CAB476" s="2"/>
      <c r="CAC476" s="2"/>
      <c r="CAD476" s="2"/>
      <c r="CAE476" s="2"/>
      <c r="CAF476" s="2"/>
      <c r="CAG476" s="2"/>
      <c r="CAH476" s="2"/>
      <c r="CAI476" s="2"/>
      <c r="CAJ476" s="2"/>
      <c r="CAK476" s="2"/>
      <c r="CAL476" s="2"/>
      <c r="CAM476" s="2"/>
      <c r="CAN476" s="2"/>
      <c r="CAO476" s="2"/>
      <c r="CAP476" s="2"/>
      <c r="CAQ476" s="2"/>
      <c r="CAR476" s="2"/>
      <c r="CAS476" s="2"/>
      <c r="CAT476" s="2"/>
      <c r="CAU476" s="2"/>
      <c r="CAV476" s="2"/>
      <c r="CAW476" s="2"/>
      <c r="CAX476" s="2"/>
      <c r="CAY476" s="2"/>
      <c r="CAZ476" s="2"/>
      <c r="CBA476" s="2"/>
      <c r="CBB476" s="2"/>
      <c r="CBC476" s="2"/>
      <c r="CBD476" s="2"/>
      <c r="CBE476" s="2"/>
      <c r="CBF476" s="2"/>
      <c r="CBG476" s="2"/>
      <c r="CBH476" s="2"/>
      <c r="CBI476" s="2"/>
      <c r="CBJ476" s="2"/>
      <c r="CBK476" s="2"/>
      <c r="CBL476" s="2"/>
      <c r="CBM476" s="2"/>
      <c r="CBN476" s="2"/>
      <c r="CBO476" s="2"/>
      <c r="CBP476" s="2"/>
      <c r="CBQ476" s="2"/>
      <c r="CBR476" s="2"/>
      <c r="CBS476" s="2"/>
      <c r="CBT476" s="2"/>
      <c r="CBU476" s="2"/>
      <c r="CBV476" s="2"/>
      <c r="CBW476" s="2"/>
      <c r="CBX476" s="2"/>
      <c r="CBY476" s="2"/>
      <c r="CBZ476" s="2"/>
      <c r="CCA476" s="2"/>
      <c r="CCB476" s="2"/>
      <c r="CCC476" s="2"/>
      <c r="CCD476" s="2"/>
      <c r="CCE476" s="2"/>
      <c r="CCF476" s="2"/>
      <c r="CCG476" s="2"/>
      <c r="CCH476" s="2"/>
      <c r="CCI476" s="2"/>
      <c r="CCJ476" s="2"/>
      <c r="CCK476" s="2"/>
      <c r="CCL476" s="2"/>
      <c r="CCM476" s="2"/>
      <c r="CCN476" s="2"/>
      <c r="CCO476" s="2"/>
      <c r="CCP476" s="2"/>
      <c r="CCQ476" s="2"/>
      <c r="CCR476" s="2"/>
      <c r="CCS476" s="2"/>
      <c r="CCT476" s="2"/>
      <c r="CCU476" s="2"/>
      <c r="CCV476" s="2"/>
      <c r="CCW476" s="2"/>
      <c r="CCX476" s="2"/>
      <c r="CCY476" s="2"/>
      <c r="CCZ476" s="2"/>
      <c r="CDA476" s="2"/>
      <c r="CDB476" s="2"/>
      <c r="CDC476" s="2"/>
      <c r="CDD476" s="2"/>
      <c r="CDE476" s="2"/>
      <c r="CDF476" s="2"/>
      <c r="CDG476" s="2"/>
      <c r="CDH476" s="2"/>
      <c r="CDI476" s="2"/>
      <c r="CDJ476" s="2"/>
      <c r="CDK476" s="2"/>
      <c r="CDL476" s="2"/>
      <c r="CDM476" s="2"/>
      <c r="CDN476" s="2"/>
      <c r="CDO476" s="2"/>
      <c r="CDP476" s="2"/>
      <c r="CDQ476" s="2"/>
      <c r="CDR476" s="2"/>
      <c r="CDS476" s="2"/>
      <c r="CDT476" s="2"/>
      <c r="CDU476" s="2"/>
      <c r="CDV476" s="2"/>
      <c r="CDW476" s="2"/>
      <c r="CDX476" s="2"/>
      <c r="CDY476" s="2"/>
      <c r="CDZ476" s="2"/>
      <c r="CEA476" s="2"/>
      <c r="CEB476" s="2"/>
      <c r="CEC476" s="2"/>
      <c r="CED476" s="2"/>
      <c r="CEE476" s="2"/>
      <c r="CEF476" s="2"/>
      <c r="CEG476" s="2"/>
      <c r="CEH476" s="2"/>
      <c r="CEI476" s="2"/>
      <c r="CEJ476" s="2"/>
      <c r="CEK476" s="2"/>
      <c r="CEL476" s="2"/>
      <c r="CEM476" s="2"/>
      <c r="CEN476" s="2"/>
      <c r="CEO476" s="2"/>
      <c r="CEP476" s="2"/>
      <c r="CEQ476" s="2"/>
      <c r="CER476" s="2"/>
      <c r="CES476" s="2"/>
      <c r="CET476" s="2"/>
      <c r="CEU476" s="2"/>
      <c r="CEV476" s="2"/>
      <c r="CEW476" s="2"/>
      <c r="CEX476" s="2"/>
      <c r="CEY476" s="2"/>
      <c r="CEZ476" s="2"/>
      <c r="CFA476" s="2"/>
      <c r="CFB476" s="2"/>
      <c r="CFC476" s="2"/>
      <c r="CFD476" s="2"/>
      <c r="CFE476" s="2"/>
      <c r="CFF476" s="2"/>
      <c r="CFG476" s="2"/>
      <c r="CFH476" s="2"/>
      <c r="CFI476" s="2"/>
      <c r="CFJ476" s="2"/>
      <c r="CFK476" s="2"/>
      <c r="CFL476" s="2"/>
      <c r="CFM476" s="2"/>
      <c r="CFN476" s="2"/>
      <c r="CFO476" s="2"/>
      <c r="CFP476" s="2"/>
      <c r="CFQ476" s="2"/>
      <c r="CFR476" s="2"/>
      <c r="CFS476" s="2"/>
      <c r="CFT476" s="2"/>
      <c r="CFU476" s="2"/>
      <c r="CFV476" s="2"/>
      <c r="CFW476" s="2"/>
      <c r="CFX476" s="2"/>
      <c r="CFY476" s="2"/>
      <c r="CFZ476" s="2"/>
      <c r="CGA476" s="2"/>
      <c r="CGB476" s="2"/>
      <c r="CGC476" s="2"/>
      <c r="CGD476" s="2"/>
      <c r="CGE476" s="2"/>
      <c r="CGF476" s="2"/>
      <c r="CGG476" s="2"/>
      <c r="CGH476" s="2"/>
      <c r="CGI476" s="2"/>
      <c r="CGJ476" s="2"/>
      <c r="CGK476" s="2"/>
      <c r="CGL476" s="2"/>
      <c r="CGM476" s="2"/>
      <c r="CGN476" s="2"/>
      <c r="CGO476" s="2"/>
      <c r="CGP476" s="2"/>
      <c r="CGQ476" s="2"/>
      <c r="CGR476" s="2"/>
      <c r="CGS476" s="2"/>
      <c r="CGT476" s="2"/>
      <c r="CGU476" s="2"/>
      <c r="CGV476" s="2"/>
      <c r="CGW476" s="2"/>
      <c r="CGX476" s="2"/>
      <c r="CGY476" s="2"/>
      <c r="CGZ476" s="2"/>
      <c r="CHA476" s="2"/>
      <c r="CHB476" s="2"/>
      <c r="CHC476" s="2"/>
      <c r="CHD476" s="2"/>
      <c r="CHE476" s="2"/>
      <c r="CHF476" s="2"/>
      <c r="CHG476" s="2"/>
      <c r="CHH476" s="2"/>
      <c r="CHI476" s="2"/>
      <c r="CHJ476" s="2"/>
      <c r="CHK476" s="2"/>
      <c r="CHL476" s="2"/>
      <c r="CHM476" s="2"/>
      <c r="CHN476" s="2"/>
      <c r="CHO476" s="2"/>
      <c r="CHP476" s="2"/>
      <c r="CHQ476" s="2"/>
      <c r="CHR476" s="2"/>
      <c r="CHS476" s="2"/>
      <c r="CHT476" s="2"/>
      <c r="CHU476" s="2"/>
      <c r="CHV476" s="2"/>
      <c r="CHW476" s="2"/>
      <c r="CHX476" s="2"/>
      <c r="CHY476" s="2"/>
      <c r="CHZ476" s="2"/>
      <c r="CIA476" s="2"/>
      <c r="CIB476" s="2"/>
      <c r="CIC476" s="2"/>
      <c r="CID476" s="2"/>
      <c r="CIE476" s="2"/>
      <c r="CIF476" s="2"/>
      <c r="CIG476" s="2"/>
      <c r="CIH476" s="2"/>
      <c r="CII476" s="2"/>
      <c r="CIJ476" s="2"/>
      <c r="CIK476" s="2"/>
      <c r="CIL476" s="2"/>
      <c r="CIM476" s="2"/>
      <c r="CIN476" s="2"/>
      <c r="CIO476" s="2"/>
      <c r="CIP476" s="2"/>
      <c r="CIQ476" s="2"/>
      <c r="CIR476" s="2"/>
      <c r="CIS476" s="2"/>
      <c r="CIT476" s="2"/>
      <c r="CIU476" s="2"/>
      <c r="CIV476" s="2"/>
      <c r="CIW476" s="2"/>
      <c r="CIX476" s="2"/>
      <c r="CIY476" s="2"/>
      <c r="CIZ476" s="2"/>
      <c r="CJA476" s="2"/>
      <c r="CJB476" s="2"/>
      <c r="CJC476" s="2"/>
      <c r="CJD476" s="2"/>
      <c r="CJE476" s="2"/>
      <c r="CJF476" s="2"/>
      <c r="CJG476" s="2"/>
      <c r="CJH476" s="2"/>
      <c r="CJI476" s="2"/>
      <c r="CJJ476" s="2"/>
      <c r="CJK476" s="2"/>
      <c r="CJL476" s="2"/>
      <c r="CJM476" s="2"/>
      <c r="CJN476" s="2"/>
      <c r="CJO476" s="2"/>
      <c r="CJP476" s="2"/>
      <c r="CJQ476" s="2"/>
      <c r="CJR476" s="2"/>
      <c r="CJS476" s="2"/>
      <c r="CJT476" s="2"/>
      <c r="CJU476" s="2"/>
      <c r="CJV476" s="2"/>
      <c r="CJW476" s="2"/>
      <c r="CJX476" s="2"/>
      <c r="CJY476" s="2"/>
      <c r="CJZ476" s="2"/>
      <c r="CKA476" s="2"/>
      <c r="CKB476" s="2"/>
      <c r="CKC476" s="2"/>
      <c r="CKD476" s="2"/>
      <c r="CKE476" s="2"/>
      <c r="CKF476" s="2"/>
      <c r="CKG476" s="2"/>
      <c r="CKH476" s="2"/>
      <c r="CKI476" s="2"/>
      <c r="CKJ476" s="2"/>
      <c r="CKK476" s="2"/>
      <c r="CKL476" s="2"/>
      <c r="CKM476" s="2"/>
      <c r="CKN476" s="2"/>
      <c r="CKO476" s="2"/>
      <c r="CKP476" s="2"/>
      <c r="CKQ476" s="2"/>
      <c r="CKR476" s="2"/>
      <c r="CKS476" s="2"/>
      <c r="CKT476" s="2"/>
      <c r="CKU476" s="2"/>
      <c r="CKV476" s="2"/>
      <c r="CKW476" s="2"/>
      <c r="CKX476" s="2"/>
      <c r="CKY476" s="2"/>
      <c r="CKZ476" s="2"/>
      <c r="CLA476" s="2"/>
      <c r="CLB476" s="2"/>
      <c r="CLC476" s="2"/>
      <c r="CLD476" s="2"/>
      <c r="CLE476" s="2"/>
      <c r="CLF476" s="2"/>
      <c r="CLG476" s="2"/>
      <c r="CLH476" s="2"/>
      <c r="CLI476" s="2"/>
      <c r="CLJ476" s="2"/>
      <c r="CLK476" s="2"/>
      <c r="CLL476" s="2"/>
      <c r="CLM476" s="2"/>
      <c r="CLN476" s="2"/>
      <c r="CLO476" s="2"/>
      <c r="CLP476" s="2"/>
      <c r="CLQ476" s="2"/>
      <c r="CLR476" s="2"/>
      <c r="CLS476" s="2"/>
      <c r="CLT476" s="2"/>
      <c r="CLU476" s="2"/>
      <c r="CLV476" s="2"/>
      <c r="CLW476" s="2"/>
      <c r="CLX476" s="2"/>
      <c r="CLY476" s="2"/>
      <c r="CLZ476" s="2"/>
      <c r="CMA476" s="2"/>
      <c r="CMB476" s="2"/>
      <c r="CMC476" s="2"/>
      <c r="CMD476" s="2"/>
      <c r="CME476" s="2"/>
      <c r="CMF476" s="2"/>
      <c r="CMG476" s="2"/>
      <c r="CMH476" s="2"/>
      <c r="CMI476" s="2"/>
      <c r="CMJ476" s="2"/>
      <c r="CMK476" s="2"/>
      <c r="CML476" s="2"/>
      <c r="CMM476" s="2"/>
      <c r="CMN476" s="2"/>
      <c r="CMO476" s="2"/>
      <c r="CMP476" s="2"/>
      <c r="CMQ476" s="2"/>
      <c r="CMR476" s="2"/>
      <c r="CMS476" s="2"/>
      <c r="CMT476" s="2"/>
      <c r="CMU476" s="2"/>
      <c r="CMV476" s="2"/>
      <c r="CMW476" s="2"/>
      <c r="CMX476" s="2"/>
      <c r="CMY476" s="2"/>
      <c r="CMZ476" s="2"/>
      <c r="CNA476" s="2"/>
      <c r="CNB476" s="2"/>
      <c r="CNC476" s="2"/>
      <c r="CND476" s="2"/>
      <c r="CNE476" s="2"/>
      <c r="CNF476" s="2"/>
      <c r="CNG476" s="2"/>
      <c r="CNH476" s="2"/>
      <c r="CNI476" s="2"/>
      <c r="CNJ476" s="2"/>
      <c r="CNK476" s="2"/>
      <c r="CNL476" s="2"/>
      <c r="CNM476" s="2"/>
      <c r="CNN476" s="2"/>
      <c r="CNO476" s="2"/>
      <c r="CNP476" s="2"/>
      <c r="CNQ476" s="2"/>
      <c r="CNR476" s="2"/>
      <c r="CNS476" s="2"/>
      <c r="CNT476" s="2"/>
      <c r="CNU476" s="2"/>
      <c r="CNV476" s="2"/>
      <c r="CNW476" s="2"/>
      <c r="CNX476" s="2"/>
      <c r="CNY476" s="2"/>
      <c r="CNZ476" s="2"/>
      <c r="COA476" s="2"/>
      <c r="COB476" s="2"/>
      <c r="COC476" s="2"/>
      <c r="COD476" s="2"/>
      <c r="COE476" s="2"/>
      <c r="COF476" s="2"/>
      <c r="COG476" s="2"/>
      <c r="COH476" s="2"/>
      <c r="COI476" s="2"/>
      <c r="COJ476" s="2"/>
      <c r="COK476" s="2"/>
      <c r="COL476" s="2"/>
      <c r="COM476" s="2"/>
      <c r="CON476" s="2"/>
      <c r="COO476" s="2"/>
      <c r="COP476" s="2"/>
      <c r="COQ476" s="2"/>
      <c r="COR476" s="2"/>
      <c r="COS476" s="2"/>
      <c r="COT476" s="2"/>
      <c r="COU476" s="2"/>
      <c r="COV476" s="2"/>
      <c r="COW476" s="2"/>
      <c r="COX476" s="2"/>
      <c r="COY476" s="2"/>
      <c r="COZ476" s="2"/>
      <c r="CPA476" s="2"/>
      <c r="CPB476" s="2"/>
      <c r="CPC476" s="2"/>
      <c r="CPD476" s="2"/>
      <c r="CPE476" s="2"/>
      <c r="CPF476" s="2"/>
      <c r="CPG476" s="2"/>
      <c r="CPH476" s="2"/>
      <c r="CPI476" s="2"/>
      <c r="CPJ476" s="2"/>
      <c r="CPK476" s="2"/>
      <c r="CPL476" s="2"/>
      <c r="CPM476" s="2"/>
      <c r="CPN476" s="2"/>
      <c r="CPO476" s="2"/>
      <c r="CPP476" s="2"/>
      <c r="CPQ476" s="2"/>
      <c r="CPR476" s="2"/>
      <c r="CPS476" s="2"/>
      <c r="CPT476" s="2"/>
      <c r="CPU476" s="2"/>
      <c r="CPV476" s="2"/>
      <c r="CPW476" s="2"/>
      <c r="CPX476" s="2"/>
      <c r="CPY476" s="2"/>
      <c r="CPZ476" s="2"/>
      <c r="CQA476" s="2"/>
      <c r="CQB476" s="2"/>
      <c r="CQC476" s="2"/>
      <c r="CQD476" s="2"/>
      <c r="CQE476" s="2"/>
      <c r="CQF476" s="2"/>
      <c r="CQG476" s="2"/>
      <c r="CQH476" s="2"/>
      <c r="CQI476" s="2"/>
      <c r="CQJ476" s="2"/>
      <c r="CQK476" s="2"/>
      <c r="CQL476" s="2"/>
      <c r="CQM476" s="2"/>
      <c r="CQN476" s="2"/>
      <c r="CQO476" s="2"/>
      <c r="CQP476" s="2"/>
      <c r="CQQ476" s="2"/>
      <c r="CQR476" s="2"/>
      <c r="CQS476" s="2"/>
      <c r="CQT476" s="2"/>
      <c r="CQU476" s="2"/>
      <c r="CQV476" s="2"/>
      <c r="CQW476" s="2"/>
      <c r="CQX476" s="2"/>
      <c r="CQY476" s="2"/>
      <c r="CQZ476" s="2"/>
      <c r="CRA476" s="2"/>
      <c r="CRB476" s="2"/>
      <c r="CRC476" s="2"/>
      <c r="CRD476" s="2"/>
      <c r="CRE476" s="2"/>
      <c r="CRF476" s="2"/>
      <c r="CRG476" s="2"/>
      <c r="CRH476" s="2"/>
      <c r="CRI476" s="2"/>
      <c r="CRJ476" s="2"/>
      <c r="CRK476" s="2"/>
      <c r="CRL476" s="2"/>
      <c r="CRM476" s="2"/>
      <c r="CRN476" s="2"/>
      <c r="CRO476" s="2"/>
      <c r="CRP476" s="2"/>
      <c r="CRQ476" s="2"/>
      <c r="CRR476" s="2"/>
      <c r="CRS476" s="2"/>
      <c r="CRT476" s="2"/>
      <c r="CRU476" s="2"/>
      <c r="CRV476" s="2"/>
      <c r="CRW476" s="2"/>
      <c r="CRX476" s="2"/>
      <c r="CRY476" s="2"/>
      <c r="CRZ476" s="2"/>
      <c r="CSA476" s="2"/>
      <c r="CSB476" s="2"/>
      <c r="CSC476" s="2"/>
      <c r="CSD476" s="2"/>
      <c r="CSE476" s="2"/>
      <c r="CSF476" s="2"/>
      <c r="CSG476" s="2"/>
      <c r="CSH476" s="2"/>
      <c r="CSI476" s="2"/>
      <c r="CSJ476" s="2"/>
      <c r="CSK476" s="2"/>
      <c r="CSL476" s="2"/>
      <c r="CSM476" s="2"/>
      <c r="CSN476" s="2"/>
      <c r="CSO476" s="2"/>
      <c r="CSP476" s="2"/>
      <c r="CSQ476" s="2"/>
      <c r="CSR476" s="2"/>
      <c r="CSS476" s="2"/>
      <c r="CST476" s="2"/>
      <c r="CSU476" s="2"/>
      <c r="CSV476" s="2"/>
      <c r="CSW476" s="2"/>
      <c r="CSX476" s="2"/>
      <c r="CSY476" s="2"/>
      <c r="CSZ476" s="2"/>
      <c r="CTA476" s="2"/>
      <c r="CTB476" s="2"/>
      <c r="CTC476" s="2"/>
      <c r="CTD476" s="2"/>
      <c r="CTE476" s="2"/>
      <c r="CTF476" s="2"/>
      <c r="CTG476" s="2"/>
      <c r="CTH476" s="2"/>
      <c r="CTI476" s="2"/>
      <c r="CTJ476" s="2"/>
      <c r="CTK476" s="2"/>
      <c r="CTL476" s="2"/>
      <c r="CTM476" s="2"/>
      <c r="CTN476" s="2"/>
      <c r="CTO476" s="2"/>
      <c r="CTP476" s="2"/>
      <c r="CTQ476" s="2"/>
      <c r="CTR476" s="2"/>
      <c r="CTS476" s="2"/>
      <c r="CTT476" s="2"/>
      <c r="CTU476" s="2"/>
      <c r="CTV476" s="2"/>
      <c r="CTW476" s="2"/>
      <c r="CTX476" s="2"/>
      <c r="CTY476" s="2"/>
      <c r="CTZ476" s="2"/>
      <c r="CUA476" s="2"/>
      <c r="CUB476" s="2"/>
      <c r="CUC476" s="2"/>
      <c r="CUD476" s="2"/>
      <c r="CUE476" s="2"/>
      <c r="CUF476" s="2"/>
      <c r="CUG476" s="2"/>
      <c r="CUH476" s="2"/>
      <c r="CUI476" s="2"/>
      <c r="CUJ476" s="2"/>
      <c r="CUK476" s="2"/>
      <c r="CUL476" s="2"/>
      <c r="CUM476" s="2"/>
      <c r="CUN476" s="2"/>
      <c r="CUO476" s="2"/>
      <c r="CUP476" s="2"/>
      <c r="CUQ476" s="2"/>
      <c r="CUR476" s="2"/>
      <c r="CUS476" s="2"/>
      <c r="CUT476" s="2"/>
      <c r="CUU476" s="2"/>
      <c r="CUV476" s="2"/>
      <c r="CUW476" s="2"/>
      <c r="CUX476" s="2"/>
      <c r="CUY476" s="2"/>
      <c r="CUZ476" s="2"/>
      <c r="CVA476" s="2"/>
      <c r="CVB476" s="2"/>
      <c r="CVC476" s="2"/>
      <c r="CVD476" s="2"/>
      <c r="CVE476" s="2"/>
      <c r="CVF476" s="2"/>
      <c r="CVG476" s="2"/>
      <c r="CVH476" s="2"/>
      <c r="CVI476" s="2"/>
      <c r="CVJ476" s="2"/>
      <c r="CVK476" s="2"/>
      <c r="CVL476" s="2"/>
      <c r="CVM476" s="2"/>
      <c r="CVN476" s="2"/>
      <c r="CVO476" s="2"/>
      <c r="CVP476" s="2"/>
      <c r="CVQ476" s="2"/>
      <c r="CVR476" s="2"/>
      <c r="CVS476" s="2"/>
      <c r="CVT476" s="2"/>
      <c r="CVU476" s="2"/>
      <c r="CVV476" s="2"/>
      <c r="CVW476" s="2"/>
      <c r="CVX476" s="2"/>
      <c r="CVY476" s="2"/>
      <c r="CVZ476" s="2"/>
      <c r="CWA476" s="2"/>
      <c r="CWB476" s="2"/>
      <c r="CWC476" s="2"/>
      <c r="CWD476" s="2"/>
      <c r="CWE476" s="2"/>
      <c r="CWF476" s="2"/>
      <c r="CWG476" s="2"/>
      <c r="CWH476" s="2"/>
      <c r="CWI476" s="2"/>
      <c r="CWJ476" s="2"/>
      <c r="CWK476" s="2"/>
      <c r="CWL476" s="2"/>
      <c r="CWM476" s="2"/>
      <c r="CWN476" s="2"/>
      <c r="CWO476" s="2"/>
      <c r="CWP476" s="2"/>
      <c r="CWQ476" s="2"/>
      <c r="CWR476" s="2"/>
      <c r="CWS476" s="2"/>
      <c r="CWT476" s="2"/>
      <c r="CWU476" s="2"/>
      <c r="CWV476" s="2"/>
      <c r="CWW476" s="2"/>
      <c r="CWX476" s="2"/>
      <c r="CWY476" s="2"/>
      <c r="CWZ476" s="2"/>
      <c r="CXA476" s="2"/>
      <c r="CXB476" s="2"/>
      <c r="CXC476" s="2"/>
      <c r="CXD476" s="2"/>
      <c r="CXE476" s="2"/>
      <c r="CXF476" s="2"/>
      <c r="CXG476" s="2"/>
      <c r="CXH476" s="2"/>
      <c r="CXI476" s="2"/>
      <c r="CXJ476" s="2"/>
      <c r="CXK476" s="2"/>
      <c r="CXL476" s="2"/>
      <c r="CXM476" s="2"/>
      <c r="CXN476" s="2"/>
      <c r="CXO476" s="2"/>
      <c r="CXP476" s="2"/>
      <c r="CXQ476" s="2"/>
      <c r="CXR476" s="2"/>
      <c r="CXS476" s="2"/>
      <c r="CXT476" s="2"/>
      <c r="CXU476" s="2"/>
      <c r="CXV476" s="2"/>
      <c r="CXW476" s="2"/>
      <c r="CXX476" s="2"/>
      <c r="CXY476" s="2"/>
      <c r="CXZ476" s="2"/>
      <c r="CYA476" s="2"/>
      <c r="CYB476" s="2"/>
      <c r="CYC476" s="2"/>
      <c r="CYD476" s="2"/>
      <c r="CYE476" s="2"/>
      <c r="CYF476" s="2"/>
      <c r="CYG476" s="2"/>
      <c r="CYH476" s="2"/>
      <c r="CYI476" s="2"/>
      <c r="CYJ476" s="2"/>
      <c r="CYK476" s="2"/>
      <c r="CYL476" s="2"/>
      <c r="CYM476" s="2"/>
      <c r="CYN476" s="2"/>
      <c r="CYO476" s="2"/>
      <c r="CYP476" s="2"/>
      <c r="CYQ476" s="2"/>
      <c r="CYR476" s="2"/>
      <c r="CYS476" s="2"/>
      <c r="CYT476" s="2"/>
      <c r="CYU476" s="2"/>
      <c r="CYV476" s="2"/>
      <c r="CYW476" s="2"/>
      <c r="CYX476" s="2"/>
      <c r="CYY476" s="2"/>
      <c r="CYZ476" s="2"/>
      <c r="CZA476" s="2"/>
      <c r="CZB476" s="2"/>
      <c r="CZC476" s="2"/>
      <c r="CZD476" s="2"/>
      <c r="CZE476" s="2"/>
      <c r="CZF476" s="2"/>
      <c r="CZG476" s="2"/>
      <c r="CZH476" s="2"/>
      <c r="CZI476" s="2"/>
      <c r="CZJ476" s="2"/>
      <c r="CZK476" s="2"/>
      <c r="CZL476" s="2"/>
      <c r="CZM476" s="2"/>
      <c r="CZN476" s="2"/>
      <c r="CZO476" s="2"/>
      <c r="CZP476" s="2"/>
      <c r="CZQ476" s="2"/>
      <c r="CZR476" s="2"/>
      <c r="CZS476" s="2"/>
      <c r="CZT476" s="2"/>
      <c r="CZU476" s="2"/>
      <c r="CZV476" s="2"/>
      <c r="CZW476" s="2"/>
      <c r="CZX476" s="2"/>
      <c r="CZY476" s="2"/>
      <c r="CZZ476" s="2"/>
      <c r="DAA476" s="2"/>
      <c r="DAB476" s="2"/>
      <c r="DAC476" s="2"/>
      <c r="DAD476" s="2"/>
      <c r="DAE476" s="2"/>
      <c r="DAF476" s="2"/>
      <c r="DAG476" s="2"/>
      <c r="DAH476" s="2"/>
      <c r="DAI476" s="2"/>
      <c r="DAJ476" s="2"/>
      <c r="DAK476" s="2"/>
      <c r="DAL476" s="2"/>
      <c r="DAM476" s="2"/>
      <c r="DAN476" s="2"/>
      <c r="DAO476" s="2"/>
      <c r="DAP476" s="2"/>
      <c r="DAQ476" s="2"/>
      <c r="DAR476" s="2"/>
      <c r="DAS476" s="2"/>
      <c r="DAT476" s="2"/>
      <c r="DAU476" s="2"/>
      <c r="DAV476" s="2"/>
      <c r="DAW476" s="2"/>
      <c r="DAX476" s="2"/>
      <c r="DAY476" s="2"/>
      <c r="DAZ476" s="2"/>
      <c r="DBA476" s="2"/>
      <c r="DBB476" s="2"/>
      <c r="DBC476" s="2"/>
      <c r="DBD476" s="2"/>
      <c r="DBE476" s="2"/>
      <c r="DBF476" s="2"/>
      <c r="DBG476" s="2"/>
      <c r="DBH476" s="2"/>
      <c r="DBI476" s="2"/>
      <c r="DBJ476" s="2"/>
      <c r="DBK476" s="2"/>
      <c r="DBL476" s="2"/>
      <c r="DBM476" s="2"/>
      <c r="DBN476" s="2"/>
      <c r="DBO476" s="2"/>
      <c r="DBP476" s="2"/>
      <c r="DBQ476" s="2"/>
      <c r="DBR476" s="2"/>
      <c r="DBS476" s="2"/>
      <c r="DBT476" s="2"/>
      <c r="DBU476" s="2"/>
      <c r="DBV476" s="2"/>
      <c r="DBW476" s="2"/>
      <c r="DBX476" s="2"/>
      <c r="DBY476" s="2"/>
      <c r="DBZ476" s="2"/>
      <c r="DCA476" s="2"/>
      <c r="DCB476" s="2"/>
      <c r="DCC476" s="2"/>
      <c r="DCD476" s="2"/>
      <c r="DCE476" s="2"/>
      <c r="DCF476" s="2"/>
      <c r="DCG476" s="2"/>
      <c r="DCH476" s="2"/>
      <c r="DCI476" s="2"/>
      <c r="DCJ476" s="2"/>
      <c r="DCK476" s="2"/>
      <c r="DCL476" s="2"/>
      <c r="DCM476" s="2"/>
      <c r="DCN476" s="2"/>
      <c r="DCO476" s="2"/>
      <c r="DCP476" s="2"/>
      <c r="DCQ476" s="2"/>
      <c r="DCR476" s="2"/>
      <c r="DCS476" s="2"/>
      <c r="DCT476" s="2"/>
      <c r="DCU476" s="2"/>
      <c r="DCV476" s="2"/>
      <c r="DCW476" s="2"/>
      <c r="DCX476" s="2"/>
      <c r="DCY476" s="2"/>
      <c r="DCZ476" s="2"/>
      <c r="DDA476" s="2"/>
      <c r="DDB476" s="2"/>
      <c r="DDC476" s="2"/>
      <c r="DDD476" s="2"/>
      <c r="DDE476" s="2"/>
      <c r="DDF476" s="2"/>
      <c r="DDG476" s="2"/>
      <c r="DDH476" s="2"/>
      <c r="DDI476" s="2"/>
      <c r="DDJ476" s="2"/>
      <c r="DDK476" s="2"/>
      <c r="DDL476" s="2"/>
      <c r="DDM476" s="2"/>
      <c r="DDN476" s="2"/>
      <c r="DDO476" s="2"/>
      <c r="DDP476" s="2"/>
      <c r="DDQ476" s="2"/>
      <c r="DDR476" s="2"/>
      <c r="DDS476" s="2"/>
      <c r="DDT476" s="2"/>
      <c r="DDU476" s="2"/>
      <c r="DDV476" s="2"/>
      <c r="DDW476" s="2"/>
      <c r="DDX476" s="2"/>
      <c r="DDY476" s="2"/>
      <c r="DDZ476" s="2"/>
      <c r="DEA476" s="2"/>
      <c r="DEB476" s="2"/>
      <c r="DEC476" s="2"/>
      <c r="DED476" s="2"/>
      <c r="DEE476" s="2"/>
      <c r="DEF476" s="2"/>
      <c r="DEG476" s="2"/>
      <c r="DEH476" s="2"/>
      <c r="DEI476" s="2"/>
      <c r="DEJ476" s="2"/>
      <c r="DEK476" s="2"/>
      <c r="DEL476" s="2"/>
      <c r="DEM476" s="2"/>
      <c r="DEN476" s="2"/>
      <c r="DEO476" s="2"/>
      <c r="DEP476" s="2"/>
      <c r="DEQ476" s="2"/>
      <c r="DER476" s="2"/>
      <c r="DES476" s="2"/>
      <c r="DET476" s="2"/>
      <c r="DEU476" s="2"/>
      <c r="DEV476" s="2"/>
      <c r="DEW476" s="2"/>
      <c r="DEX476" s="2"/>
      <c r="DEY476" s="2"/>
      <c r="DEZ476" s="2"/>
      <c r="DFA476" s="2"/>
      <c r="DFB476" s="2"/>
      <c r="DFC476" s="2"/>
      <c r="DFD476" s="2"/>
      <c r="DFE476" s="2"/>
      <c r="DFF476" s="2"/>
      <c r="DFG476" s="2"/>
      <c r="DFH476" s="2"/>
      <c r="DFI476" s="2"/>
      <c r="DFJ476" s="2"/>
      <c r="DFK476" s="2"/>
      <c r="DFL476" s="2"/>
      <c r="DFM476" s="2"/>
      <c r="DFN476" s="2"/>
      <c r="DFO476" s="2"/>
      <c r="DFP476" s="2"/>
      <c r="DFQ476" s="2"/>
      <c r="DFR476" s="2"/>
      <c r="DFS476" s="2"/>
      <c r="DFT476" s="2"/>
      <c r="DFU476" s="2"/>
      <c r="DFV476" s="2"/>
      <c r="DFW476" s="2"/>
      <c r="DFX476" s="2"/>
      <c r="DFY476" s="2"/>
      <c r="DFZ476" s="2"/>
      <c r="DGA476" s="2"/>
      <c r="DGB476" s="2"/>
      <c r="DGC476" s="2"/>
      <c r="DGD476" s="2"/>
      <c r="DGE476" s="2"/>
      <c r="DGF476" s="2"/>
      <c r="DGG476" s="2"/>
      <c r="DGH476" s="2"/>
      <c r="DGI476" s="2"/>
      <c r="DGJ476" s="2"/>
      <c r="DGK476" s="2"/>
      <c r="DGL476" s="2"/>
      <c r="DGM476" s="2"/>
      <c r="DGN476" s="2"/>
      <c r="DGO476" s="2"/>
      <c r="DGP476" s="2"/>
      <c r="DGQ476" s="2"/>
      <c r="DGR476" s="2"/>
      <c r="DGS476" s="2"/>
      <c r="DGT476" s="2"/>
      <c r="DGU476" s="2"/>
      <c r="DGV476" s="2"/>
      <c r="DGW476" s="2"/>
      <c r="DGX476" s="2"/>
      <c r="DGY476" s="2"/>
      <c r="DGZ476" s="2"/>
      <c r="DHA476" s="2"/>
      <c r="DHB476" s="2"/>
      <c r="DHC476" s="2"/>
      <c r="DHD476" s="2"/>
      <c r="DHE476" s="2"/>
      <c r="DHF476" s="2"/>
      <c r="DHG476" s="2"/>
      <c r="DHH476" s="2"/>
      <c r="DHI476" s="2"/>
      <c r="DHJ476" s="2"/>
      <c r="DHK476" s="2"/>
      <c r="DHL476" s="2"/>
      <c r="DHM476" s="2"/>
      <c r="DHN476" s="2"/>
      <c r="DHO476" s="2"/>
      <c r="DHP476" s="2"/>
      <c r="DHQ476" s="2"/>
      <c r="DHR476" s="2"/>
      <c r="DHS476" s="2"/>
      <c r="DHT476" s="2"/>
      <c r="DHU476" s="2"/>
      <c r="DHV476" s="2"/>
      <c r="DHW476" s="2"/>
      <c r="DHX476" s="2"/>
      <c r="DHY476" s="2"/>
      <c r="DHZ476" s="2"/>
      <c r="DIA476" s="2"/>
      <c r="DIB476" s="2"/>
      <c r="DIC476" s="2"/>
      <c r="DID476" s="2"/>
      <c r="DIE476" s="2"/>
      <c r="DIF476" s="2"/>
      <c r="DIG476" s="2"/>
      <c r="DIH476" s="2"/>
      <c r="DII476" s="2"/>
      <c r="DIJ476" s="2"/>
      <c r="DIK476" s="2"/>
      <c r="DIL476" s="2"/>
      <c r="DIM476" s="2"/>
      <c r="DIN476" s="2"/>
      <c r="DIO476" s="2"/>
      <c r="DIP476" s="2"/>
      <c r="DIQ476" s="2"/>
      <c r="DIR476" s="2"/>
      <c r="DIS476" s="2"/>
      <c r="DIT476" s="2"/>
      <c r="DIU476" s="2"/>
      <c r="DIV476" s="2"/>
      <c r="DIW476" s="2"/>
      <c r="DIX476" s="2"/>
      <c r="DIY476" s="2"/>
      <c r="DIZ476" s="2"/>
      <c r="DJA476" s="2"/>
      <c r="DJB476" s="2"/>
      <c r="DJC476" s="2"/>
      <c r="DJD476" s="2"/>
      <c r="DJE476" s="2"/>
      <c r="DJF476" s="2"/>
      <c r="DJG476" s="2"/>
      <c r="DJH476" s="2"/>
      <c r="DJI476" s="2"/>
      <c r="DJJ476" s="2"/>
      <c r="DJK476" s="2"/>
      <c r="DJL476" s="2"/>
      <c r="DJM476" s="2"/>
      <c r="DJN476" s="2"/>
      <c r="DJO476" s="2"/>
      <c r="DJP476" s="2"/>
      <c r="DJQ476" s="2"/>
      <c r="DJR476" s="2"/>
      <c r="DJS476" s="2"/>
      <c r="DJT476" s="2"/>
      <c r="DJU476" s="2"/>
      <c r="DJV476" s="2"/>
      <c r="DJW476" s="2"/>
      <c r="DJX476" s="2"/>
      <c r="DJY476" s="2"/>
      <c r="DJZ476" s="2"/>
      <c r="DKA476" s="2"/>
      <c r="DKB476" s="2"/>
      <c r="DKC476" s="2"/>
      <c r="DKD476" s="2"/>
      <c r="DKE476" s="2"/>
      <c r="DKF476" s="2"/>
      <c r="DKG476" s="2"/>
      <c r="DKH476" s="2"/>
      <c r="DKI476" s="2"/>
      <c r="DKJ476" s="2"/>
      <c r="DKK476" s="2"/>
      <c r="DKL476" s="2"/>
      <c r="DKM476" s="2"/>
      <c r="DKN476" s="2"/>
      <c r="DKO476" s="2"/>
      <c r="DKP476" s="2"/>
      <c r="DKQ476" s="2"/>
      <c r="DKR476" s="2"/>
      <c r="DKS476" s="2"/>
      <c r="DKT476" s="2"/>
      <c r="DKU476" s="2"/>
      <c r="DKV476" s="2"/>
      <c r="DKW476" s="2"/>
      <c r="DKX476" s="2"/>
      <c r="DKY476" s="2"/>
      <c r="DKZ476" s="2"/>
      <c r="DLA476" s="2"/>
      <c r="DLB476" s="2"/>
      <c r="DLC476" s="2"/>
      <c r="DLD476" s="2"/>
      <c r="DLE476" s="2"/>
      <c r="DLF476" s="2"/>
      <c r="DLG476" s="2"/>
      <c r="DLH476" s="2"/>
      <c r="DLI476" s="2"/>
      <c r="DLJ476" s="2"/>
      <c r="DLK476" s="2"/>
      <c r="DLL476" s="2"/>
      <c r="DLM476" s="2"/>
      <c r="DLN476" s="2"/>
      <c r="DLO476" s="2"/>
      <c r="DLP476" s="2"/>
      <c r="DLQ476" s="2"/>
      <c r="DLR476" s="2"/>
      <c r="DLS476" s="2"/>
      <c r="DLT476" s="2"/>
      <c r="DLU476" s="2"/>
      <c r="DLV476" s="2"/>
      <c r="DLW476" s="2"/>
      <c r="DLX476" s="2"/>
      <c r="DLY476" s="2"/>
      <c r="DLZ476" s="2"/>
      <c r="DMA476" s="2"/>
      <c r="DMB476" s="2"/>
      <c r="DMC476" s="2"/>
      <c r="DMD476" s="2"/>
      <c r="DME476" s="2"/>
      <c r="DMF476" s="2"/>
      <c r="DMG476" s="2"/>
      <c r="DMH476" s="2"/>
      <c r="DMI476" s="2"/>
      <c r="DMJ476" s="2"/>
      <c r="DMK476" s="2"/>
      <c r="DML476" s="2"/>
      <c r="DMM476" s="2"/>
      <c r="DMN476" s="2"/>
      <c r="DMO476" s="2"/>
      <c r="DMP476" s="2"/>
      <c r="DMQ476" s="2"/>
      <c r="DMR476" s="2"/>
      <c r="DMS476" s="2"/>
      <c r="DMT476" s="2"/>
      <c r="DMU476" s="2"/>
      <c r="DMV476" s="2"/>
      <c r="DMW476" s="2"/>
      <c r="DMX476" s="2"/>
      <c r="DMY476" s="2"/>
      <c r="DMZ476" s="2"/>
      <c r="DNA476" s="2"/>
      <c r="DNB476" s="2"/>
      <c r="DNC476" s="2"/>
      <c r="DND476" s="2"/>
      <c r="DNE476" s="2"/>
      <c r="DNF476" s="2"/>
      <c r="DNG476" s="2"/>
      <c r="DNH476" s="2"/>
      <c r="DNI476" s="2"/>
      <c r="DNJ476" s="2"/>
      <c r="DNK476" s="2"/>
      <c r="DNL476" s="2"/>
      <c r="DNM476" s="2"/>
      <c r="DNN476" s="2"/>
      <c r="DNO476" s="2"/>
      <c r="DNP476" s="2"/>
      <c r="DNQ476" s="2"/>
      <c r="DNR476" s="2"/>
      <c r="DNS476" s="2"/>
      <c r="DNT476" s="2"/>
      <c r="DNU476" s="2"/>
      <c r="DNV476" s="2"/>
      <c r="DNW476" s="2"/>
      <c r="DNX476" s="2"/>
      <c r="DNY476" s="2"/>
      <c r="DNZ476" s="2"/>
      <c r="DOA476" s="2"/>
      <c r="DOB476" s="2"/>
      <c r="DOC476" s="2"/>
      <c r="DOD476" s="2"/>
      <c r="DOE476" s="2"/>
      <c r="DOF476" s="2"/>
      <c r="DOG476" s="2"/>
      <c r="DOH476" s="2"/>
      <c r="DOI476" s="2"/>
      <c r="DOJ476" s="2"/>
      <c r="DOK476" s="2"/>
      <c r="DOL476" s="2"/>
      <c r="DOM476" s="2"/>
      <c r="DON476" s="2"/>
      <c r="DOO476" s="2"/>
      <c r="DOP476" s="2"/>
      <c r="DOQ476" s="2"/>
      <c r="DOR476" s="2"/>
      <c r="DOS476" s="2"/>
      <c r="DOT476" s="2"/>
      <c r="DOU476" s="2"/>
      <c r="DOV476" s="2"/>
      <c r="DOW476" s="2"/>
      <c r="DOX476" s="2"/>
      <c r="DOY476" s="2"/>
      <c r="DOZ476" s="2"/>
      <c r="DPA476" s="2"/>
      <c r="DPB476" s="2"/>
      <c r="DPC476" s="2"/>
      <c r="DPD476" s="2"/>
      <c r="DPE476" s="2"/>
      <c r="DPF476" s="2"/>
      <c r="DPG476" s="2"/>
      <c r="DPH476" s="2"/>
      <c r="DPI476" s="2"/>
      <c r="DPJ476" s="2"/>
      <c r="DPK476" s="2"/>
      <c r="DPL476" s="2"/>
      <c r="DPM476" s="2"/>
      <c r="DPN476" s="2"/>
      <c r="DPO476" s="2"/>
      <c r="DPP476" s="2"/>
      <c r="DPQ476" s="2"/>
      <c r="DPR476" s="2"/>
      <c r="DPS476" s="2"/>
      <c r="DPT476" s="2"/>
      <c r="DPU476" s="2"/>
      <c r="DPV476" s="2"/>
      <c r="DPW476" s="2"/>
      <c r="DPX476" s="2"/>
      <c r="DPY476" s="2"/>
      <c r="DPZ476" s="2"/>
      <c r="DQA476" s="2"/>
      <c r="DQB476" s="2"/>
      <c r="DQC476" s="2"/>
      <c r="DQD476" s="2"/>
      <c r="DQE476" s="2"/>
      <c r="DQF476" s="2"/>
      <c r="DQG476" s="2"/>
      <c r="DQH476" s="2"/>
      <c r="DQI476" s="2"/>
      <c r="DQJ476" s="2"/>
      <c r="DQK476" s="2"/>
      <c r="DQL476" s="2"/>
      <c r="DQM476" s="2"/>
      <c r="DQN476" s="2"/>
      <c r="DQO476" s="2"/>
      <c r="DQP476" s="2"/>
      <c r="DQQ476" s="2"/>
      <c r="DQR476" s="2"/>
      <c r="DQS476" s="2"/>
      <c r="DQT476" s="2"/>
      <c r="DQU476" s="2"/>
      <c r="DQV476" s="2"/>
      <c r="DQW476" s="2"/>
      <c r="DQX476" s="2"/>
      <c r="DQY476" s="2"/>
      <c r="DQZ476" s="2"/>
      <c r="DRA476" s="2"/>
      <c r="DRB476" s="2"/>
      <c r="DRC476" s="2"/>
      <c r="DRD476" s="2"/>
      <c r="DRE476" s="2"/>
      <c r="DRF476" s="2"/>
      <c r="DRG476" s="2"/>
      <c r="DRH476" s="2"/>
      <c r="DRI476" s="2"/>
      <c r="DRJ476" s="2"/>
      <c r="DRK476" s="2"/>
      <c r="DRL476" s="2"/>
      <c r="DRM476" s="2"/>
      <c r="DRN476" s="2"/>
      <c r="DRO476" s="2"/>
      <c r="DRP476" s="2"/>
      <c r="DRQ476" s="2"/>
      <c r="DRR476" s="2"/>
      <c r="DRS476" s="2"/>
      <c r="DRT476" s="2"/>
      <c r="DRU476" s="2"/>
      <c r="DRV476" s="2"/>
      <c r="DRW476" s="2"/>
      <c r="DRX476" s="2"/>
      <c r="DRY476" s="2"/>
      <c r="DRZ476" s="2"/>
      <c r="DSA476" s="2"/>
      <c r="DSB476" s="2"/>
      <c r="DSC476" s="2"/>
      <c r="DSD476" s="2"/>
      <c r="DSE476" s="2"/>
      <c r="DSF476" s="2"/>
      <c r="DSG476" s="2"/>
      <c r="DSH476" s="2"/>
      <c r="DSI476" s="2"/>
      <c r="DSJ476" s="2"/>
      <c r="DSK476" s="2"/>
      <c r="DSL476" s="2"/>
      <c r="DSM476" s="2"/>
      <c r="DSN476" s="2"/>
      <c r="DSO476" s="2"/>
      <c r="DSP476" s="2"/>
      <c r="DSQ476" s="2"/>
      <c r="DSR476" s="2"/>
      <c r="DSS476" s="2"/>
      <c r="DST476" s="2"/>
      <c r="DSU476" s="2"/>
      <c r="DSV476" s="2"/>
      <c r="DSW476" s="2"/>
      <c r="DSX476" s="2"/>
      <c r="DSY476" s="2"/>
      <c r="DSZ476" s="2"/>
      <c r="DTA476" s="2"/>
      <c r="DTB476" s="2"/>
      <c r="DTC476" s="2"/>
      <c r="DTD476" s="2"/>
      <c r="DTE476" s="2"/>
      <c r="DTF476" s="2"/>
      <c r="DTG476" s="2"/>
      <c r="DTH476" s="2"/>
      <c r="DTI476" s="2"/>
      <c r="DTJ476" s="2"/>
      <c r="DTK476" s="2"/>
      <c r="DTL476" s="2"/>
      <c r="DTM476" s="2"/>
      <c r="DTN476" s="2"/>
      <c r="DTO476" s="2"/>
      <c r="DTP476" s="2"/>
      <c r="DTQ476" s="2"/>
      <c r="DTR476" s="2"/>
      <c r="DTS476" s="2"/>
      <c r="DTT476" s="2"/>
      <c r="DTU476" s="2"/>
      <c r="DTV476" s="2"/>
      <c r="DTW476" s="2"/>
      <c r="DTX476" s="2"/>
      <c r="DTY476" s="2"/>
      <c r="DTZ476" s="2"/>
      <c r="DUA476" s="2"/>
      <c r="DUB476" s="2"/>
      <c r="DUC476" s="2"/>
      <c r="DUD476" s="2"/>
      <c r="DUE476" s="2"/>
      <c r="DUF476" s="2"/>
      <c r="DUG476" s="2"/>
      <c r="DUH476" s="2"/>
      <c r="DUI476" s="2"/>
      <c r="DUJ476" s="2"/>
      <c r="DUK476" s="2"/>
      <c r="DUL476" s="2"/>
      <c r="DUM476" s="2"/>
      <c r="DUN476" s="2"/>
      <c r="DUO476" s="2"/>
      <c r="DUP476" s="2"/>
      <c r="DUQ476" s="2"/>
      <c r="DUR476" s="2"/>
      <c r="DUS476" s="2"/>
      <c r="DUT476" s="2"/>
      <c r="DUU476" s="2"/>
      <c r="DUV476" s="2"/>
      <c r="DUW476" s="2"/>
      <c r="DUX476" s="2"/>
      <c r="DUY476" s="2"/>
      <c r="DUZ476" s="2"/>
      <c r="DVA476" s="2"/>
      <c r="DVB476" s="2"/>
      <c r="DVC476" s="2"/>
      <c r="DVD476" s="2"/>
      <c r="DVE476" s="2"/>
      <c r="DVF476" s="2"/>
      <c r="DVG476" s="2"/>
      <c r="DVH476" s="2"/>
      <c r="DVI476" s="2"/>
      <c r="DVJ476" s="2"/>
      <c r="DVK476" s="2"/>
      <c r="DVL476" s="2"/>
      <c r="DVM476" s="2"/>
      <c r="DVN476" s="2"/>
      <c r="DVO476" s="2"/>
      <c r="DVP476" s="2"/>
      <c r="DVQ476" s="2"/>
      <c r="DVR476" s="2"/>
      <c r="DVS476" s="2"/>
      <c r="DVT476" s="2"/>
      <c r="DVU476" s="2"/>
      <c r="DVV476" s="2"/>
      <c r="DVW476" s="2"/>
      <c r="DVX476" s="2"/>
      <c r="DVY476" s="2"/>
      <c r="DVZ476" s="2"/>
      <c r="DWA476" s="2"/>
      <c r="DWB476" s="2"/>
      <c r="DWC476" s="2"/>
      <c r="DWD476" s="2"/>
      <c r="DWE476" s="2"/>
      <c r="DWF476" s="2"/>
      <c r="DWG476" s="2"/>
      <c r="DWH476" s="2"/>
      <c r="DWI476" s="2"/>
      <c r="DWJ476" s="2"/>
      <c r="DWK476" s="2"/>
      <c r="DWL476" s="2"/>
      <c r="DWM476" s="2"/>
      <c r="DWN476" s="2"/>
      <c r="DWO476" s="2"/>
      <c r="DWP476" s="2"/>
      <c r="DWQ476" s="2"/>
      <c r="DWR476" s="2"/>
      <c r="DWS476" s="2"/>
      <c r="DWT476" s="2"/>
      <c r="DWU476" s="2"/>
      <c r="DWV476" s="2"/>
      <c r="DWW476" s="2"/>
      <c r="DWX476" s="2"/>
      <c r="DWY476" s="2"/>
      <c r="DWZ476" s="2"/>
      <c r="DXA476" s="2"/>
      <c r="DXB476" s="2"/>
      <c r="DXC476" s="2"/>
      <c r="DXD476" s="2"/>
      <c r="DXE476" s="2"/>
      <c r="DXF476" s="2"/>
      <c r="DXG476" s="2"/>
      <c r="DXH476" s="2"/>
      <c r="DXI476" s="2"/>
      <c r="DXJ476" s="2"/>
      <c r="DXK476" s="2"/>
      <c r="DXL476" s="2"/>
      <c r="DXM476" s="2"/>
      <c r="DXN476" s="2"/>
      <c r="DXO476" s="2"/>
      <c r="DXP476" s="2"/>
      <c r="DXQ476" s="2"/>
      <c r="DXR476" s="2"/>
      <c r="DXS476" s="2"/>
      <c r="DXT476" s="2"/>
      <c r="DXU476" s="2"/>
      <c r="DXV476" s="2"/>
      <c r="DXW476" s="2"/>
      <c r="DXX476" s="2"/>
      <c r="DXY476" s="2"/>
      <c r="DXZ476" s="2"/>
      <c r="DYA476" s="2"/>
      <c r="DYB476" s="2"/>
      <c r="DYC476" s="2"/>
      <c r="DYD476" s="2"/>
      <c r="DYE476" s="2"/>
      <c r="DYF476" s="2"/>
      <c r="DYG476" s="2"/>
      <c r="DYH476" s="2"/>
      <c r="DYI476" s="2"/>
      <c r="DYJ476" s="2"/>
      <c r="DYK476" s="2"/>
      <c r="DYL476" s="2"/>
      <c r="DYM476" s="2"/>
      <c r="DYN476" s="2"/>
      <c r="DYO476" s="2"/>
      <c r="DYP476" s="2"/>
      <c r="DYQ476" s="2"/>
      <c r="DYR476" s="2"/>
      <c r="DYS476" s="2"/>
      <c r="DYT476" s="2"/>
      <c r="DYU476" s="2"/>
      <c r="DYV476" s="2"/>
      <c r="DYW476" s="2"/>
      <c r="DYX476" s="2"/>
      <c r="DYY476" s="2"/>
      <c r="DYZ476" s="2"/>
      <c r="DZA476" s="2"/>
      <c r="DZB476" s="2"/>
      <c r="DZC476" s="2"/>
      <c r="DZD476" s="2"/>
      <c r="DZE476" s="2"/>
      <c r="DZF476" s="2"/>
      <c r="DZG476" s="2"/>
      <c r="DZH476" s="2"/>
      <c r="DZI476" s="2"/>
      <c r="DZJ476" s="2"/>
      <c r="DZK476" s="2"/>
      <c r="DZL476" s="2"/>
      <c r="DZM476" s="2"/>
      <c r="DZN476" s="2"/>
      <c r="DZO476" s="2"/>
      <c r="DZP476" s="2"/>
      <c r="DZQ476" s="2"/>
      <c r="DZR476" s="2"/>
      <c r="DZS476" s="2"/>
      <c r="DZT476" s="2"/>
      <c r="DZU476" s="2"/>
      <c r="DZV476" s="2"/>
      <c r="DZW476" s="2"/>
      <c r="DZX476" s="2"/>
      <c r="DZY476" s="2"/>
      <c r="DZZ476" s="2"/>
      <c r="EAA476" s="2"/>
      <c r="EAB476" s="2"/>
      <c r="EAC476" s="2"/>
      <c r="EAD476" s="2"/>
      <c r="EAE476" s="2"/>
      <c r="EAF476" s="2"/>
      <c r="EAG476" s="2"/>
      <c r="EAH476" s="2"/>
      <c r="EAI476" s="2"/>
      <c r="EAJ476" s="2"/>
      <c r="EAK476" s="2"/>
      <c r="EAL476" s="2"/>
      <c r="EAM476" s="2"/>
      <c r="EAN476" s="2"/>
      <c r="EAO476" s="2"/>
      <c r="EAP476" s="2"/>
      <c r="EAQ476" s="2"/>
      <c r="EAR476" s="2"/>
      <c r="EAS476" s="2"/>
      <c r="EAT476" s="2"/>
      <c r="EAU476" s="2"/>
      <c r="EAV476" s="2"/>
      <c r="EAW476" s="2"/>
      <c r="EAX476" s="2"/>
      <c r="EAY476" s="2"/>
      <c r="EAZ476" s="2"/>
      <c r="EBA476" s="2"/>
      <c r="EBB476" s="2"/>
      <c r="EBC476" s="2"/>
      <c r="EBD476" s="2"/>
      <c r="EBE476" s="2"/>
      <c r="EBF476" s="2"/>
      <c r="EBG476" s="2"/>
      <c r="EBH476" s="2"/>
      <c r="EBI476" s="2"/>
      <c r="EBJ476" s="2"/>
      <c r="EBK476" s="2"/>
      <c r="EBL476" s="2"/>
      <c r="EBM476" s="2"/>
      <c r="EBN476" s="2"/>
      <c r="EBO476" s="2"/>
      <c r="EBP476" s="2"/>
      <c r="EBQ476" s="2"/>
      <c r="EBR476" s="2"/>
      <c r="EBS476" s="2"/>
      <c r="EBT476" s="2"/>
      <c r="EBU476" s="2"/>
      <c r="EBV476" s="2"/>
      <c r="EBW476" s="2"/>
      <c r="EBX476" s="2"/>
      <c r="EBY476" s="2"/>
      <c r="EBZ476" s="2"/>
      <c r="ECA476" s="2"/>
      <c r="ECB476" s="2"/>
      <c r="ECC476" s="2"/>
      <c r="ECD476" s="2"/>
      <c r="ECE476" s="2"/>
      <c r="ECF476" s="2"/>
      <c r="ECG476" s="2"/>
      <c r="ECH476" s="2"/>
      <c r="ECI476" s="2"/>
      <c r="ECJ476" s="2"/>
      <c r="ECK476" s="2"/>
      <c r="ECL476" s="2"/>
      <c r="ECM476" s="2"/>
      <c r="ECN476" s="2"/>
      <c r="ECO476" s="2"/>
      <c r="ECP476" s="2"/>
      <c r="ECQ476" s="2"/>
      <c r="ECR476" s="2"/>
      <c r="ECS476" s="2"/>
      <c r="ECT476" s="2"/>
      <c r="ECU476" s="2"/>
      <c r="ECV476" s="2"/>
      <c r="ECW476" s="2"/>
      <c r="ECX476" s="2"/>
      <c r="ECY476" s="2"/>
      <c r="ECZ476" s="2"/>
      <c r="EDA476" s="2"/>
      <c r="EDB476" s="2"/>
      <c r="EDC476" s="2"/>
      <c r="EDD476" s="2"/>
      <c r="EDE476" s="2"/>
      <c r="EDF476" s="2"/>
      <c r="EDG476" s="2"/>
      <c r="EDH476" s="2"/>
      <c r="EDI476" s="2"/>
      <c r="EDJ476" s="2"/>
      <c r="EDK476" s="2"/>
      <c r="EDL476" s="2"/>
      <c r="EDM476" s="2"/>
      <c r="EDN476" s="2"/>
      <c r="EDO476" s="2"/>
      <c r="EDP476" s="2"/>
      <c r="EDQ476" s="2"/>
      <c r="EDR476" s="2"/>
      <c r="EDS476" s="2"/>
      <c r="EDT476" s="2"/>
      <c r="EDU476" s="2"/>
      <c r="EDV476" s="2"/>
      <c r="EDW476" s="2"/>
      <c r="EDX476" s="2"/>
      <c r="EDY476" s="2"/>
      <c r="EDZ476" s="2"/>
      <c r="EEA476" s="2"/>
      <c r="EEB476" s="2"/>
      <c r="EEC476" s="2"/>
      <c r="EED476" s="2"/>
      <c r="EEE476" s="2"/>
      <c r="EEF476" s="2"/>
      <c r="EEG476" s="2"/>
      <c r="EEH476" s="2"/>
      <c r="EEI476" s="2"/>
      <c r="EEJ476" s="2"/>
      <c r="EEK476" s="2"/>
      <c r="EEL476" s="2"/>
      <c r="EEM476" s="2"/>
      <c r="EEN476" s="2"/>
      <c r="EEO476" s="2"/>
      <c r="EEP476" s="2"/>
      <c r="EEQ476" s="2"/>
      <c r="EER476" s="2"/>
      <c r="EES476" s="2"/>
      <c r="EET476" s="2"/>
      <c r="EEU476" s="2"/>
      <c r="EEV476" s="2"/>
      <c r="EEW476" s="2"/>
      <c r="EEX476" s="2"/>
      <c r="EEY476" s="2"/>
      <c r="EEZ476" s="2"/>
      <c r="EFA476" s="2"/>
      <c r="EFB476" s="2"/>
      <c r="EFC476" s="2"/>
      <c r="EFD476" s="2"/>
      <c r="EFE476" s="2"/>
      <c r="EFF476" s="2"/>
      <c r="EFG476" s="2"/>
      <c r="EFH476" s="2"/>
      <c r="EFI476" s="2"/>
      <c r="EFJ476" s="2"/>
      <c r="EFK476" s="2"/>
      <c r="EFL476" s="2"/>
      <c r="EFM476" s="2"/>
      <c r="EFN476" s="2"/>
      <c r="EFO476" s="2"/>
      <c r="EFP476" s="2"/>
      <c r="EFQ476" s="2"/>
      <c r="EFR476" s="2"/>
      <c r="EFS476" s="2"/>
      <c r="EFT476" s="2"/>
      <c r="EFU476" s="2"/>
      <c r="EFV476" s="2"/>
      <c r="EFW476" s="2"/>
      <c r="EFX476" s="2"/>
      <c r="EFY476" s="2"/>
      <c r="EFZ476" s="2"/>
      <c r="EGA476" s="2"/>
      <c r="EGB476" s="2"/>
      <c r="EGC476" s="2"/>
      <c r="EGD476" s="2"/>
      <c r="EGE476" s="2"/>
      <c r="EGF476" s="2"/>
      <c r="EGG476" s="2"/>
      <c r="EGH476" s="2"/>
      <c r="EGI476" s="2"/>
      <c r="EGJ476" s="2"/>
      <c r="EGK476" s="2"/>
      <c r="EGL476" s="2"/>
      <c r="EGM476" s="2"/>
      <c r="EGN476" s="2"/>
      <c r="EGO476" s="2"/>
      <c r="EGP476" s="2"/>
      <c r="EGQ476" s="2"/>
      <c r="EGR476" s="2"/>
      <c r="EGS476" s="2"/>
      <c r="EGT476" s="2"/>
      <c r="EGU476" s="2"/>
      <c r="EGV476" s="2"/>
      <c r="EGW476" s="2"/>
      <c r="EGX476" s="2"/>
      <c r="EGY476" s="2"/>
      <c r="EGZ476" s="2"/>
      <c r="EHA476" s="2"/>
      <c r="EHB476" s="2"/>
      <c r="EHC476" s="2"/>
      <c r="EHD476" s="2"/>
      <c r="EHE476" s="2"/>
      <c r="EHF476" s="2"/>
      <c r="EHG476" s="2"/>
      <c r="EHH476" s="2"/>
      <c r="EHI476" s="2"/>
      <c r="EHJ476" s="2"/>
      <c r="EHK476" s="2"/>
      <c r="EHL476" s="2"/>
      <c r="EHM476" s="2"/>
      <c r="EHN476" s="2"/>
      <c r="EHO476" s="2"/>
      <c r="EHP476" s="2"/>
      <c r="EHQ476" s="2"/>
      <c r="EHR476" s="2"/>
      <c r="EHS476" s="2"/>
      <c r="EHT476" s="2"/>
      <c r="EHU476" s="2"/>
      <c r="EHV476" s="2"/>
      <c r="EHW476" s="2"/>
      <c r="EHX476" s="2"/>
      <c r="EHY476" s="2"/>
      <c r="EHZ476" s="2"/>
      <c r="EIA476" s="2"/>
      <c r="EIB476" s="2"/>
      <c r="EIC476" s="2"/>
      <c r="EID476" s="2"/>
      <c r="EIE476" s="2"/>
      <c r="EIF476" s="2"/>
      <c r="EIG476" s="2"/>
      <c r="EIH476" s="2"/>
      <c r="EII476" s="2"/>
      <c r="EIJ476" s="2"/>
      <c r="EIK476" s="2"/>
      <c r="EIL476" s="2"/>
      <c r="EIM476" s="2"/>
      <c r="EIN476" s="2"/>
      <c r="EIO476" s="2"/>
      <c r="EIP476" s="2"/>
      <c r="EIQ476" s="2"/>
      <c r="EIR476" s="2"/>
      <c r="EIS476" s="2"/>
      <c r="EIT476" s="2"/>
      <c r="EIU476" s="2"/>
      <c r="EIV476" s="2"/>
      <c r="EIW476" s="2"/>
      <c r="EIX476" s="2"/>
      <c r="EIY476" s="2"/>
      <c r="EIZ476" s="2"/>
      <c r="EJA476" s="2"/>
      <c r="EJB476" s="2"/>
      <c r="EJC476" s="2"/>
      <c r="EJD476" s="2"/>
      <c r="EJE476" s="2"/>
      <c r="EJF476" s="2"/>
      <c r="EJG476" s="2"/>
      <c r="EJH476" s="2"/>
      <c r="EJI476" s="2"/>
      <c r="EJJ476" s="2"/>
      <c r="EJK476" s="2"/>
      <c r="EJL476" s="2"/>
      <c r="EJM476" s="2"/>
      <c r="EJN476" s="2"/>
      <c r="EJO476" s="2"/>
      <c r="EJP476" s="2"/>
      <c r="EJQ476" s="2"/>
      <c r="EJR476" s="2"/>
      <c r="EJS476" s="2"/>
      <c r="EJT476" s="2"/>
      <c r="EJU476" s="2"/>
      <c r="EJV476" s="2"/>
      <c r="EJW476" s="2"/>
      <c r="EJX476" s="2"/>
      <c r="EJY476" s="2"/>
      <c r="EJZ476" s="2"/>
      <c r="EKA476" s="2"/>
      <c r="EKB476" s="2"/>
      <c r="EKC476" s="2"/>
      <c r="EKD476" s="2"/>
      <c r="EKE476" s="2"/>
      <c r="EKF476" s="2"/>
      <c r="EKG476" s="2"/>
      <c r="EKH476" s="2"/>
      <c r="EKI476" s="2"/>
      <c r="EKJ476" s="2"/>
      <c r="EKK476" s="2"/>
      <c r="EKL476" s="2"/>
      <c r="EKM476" s="2"/>
      <c r="EKN476" s="2"/>
      <c r="EKO476" s="2"/>
      <c r="EKP476" s="2"/>
      <c r="EKQ476" s="2"/>
      <c r="EKR476" s="2"/>
      <c r="EKS476" s="2"/>
      <c r="EKT476" s="2"/>
      <c r="EKU476" s="2"/>
      <c r="EKV476" s="2"/>
      <c r="EKW476" s="2"/>
      <c r="EKX476" s="2"/>
      <c r="EKY476" s="2"/>
      <c r="EKZ476" s="2"/>
      <c r="ELA476" s="2"/>
      <c r="ELB476" s="2"/>
      <c r="ELC476" s="2"/>
      <c r="ELD476" s="2"/>
      <c r="ELE476" s="2"/>
      <c r="ELF476" s="2"/>
      <c r="ELG476" s="2"/>
      <c r="ELH476" s="2"/>
      <c r="ELI476" s="2"/>
      <c r="ELJ476" s="2"/>
      <c r="ELK476" s="2"/>
      <c r="ELL476" s="2"/>
      <c r="ELM476" s="2"/>
      <c r="ELN476" s="2"/>
      <c r="ELO476" s="2"/>
      <c r="ELP476" s="2"/>
      <c r="ELQ476" s="2"/>
      <c r="ELR476" s="2"/>
      <c r="ELS476" s="2"/>
      <c r="ELT476" s="2"/>
      <c r="ELU476" s="2"/>
      <c r="ELV476" s="2"/>
      <c r="ELW476" s="2"/>
      <c r="ELX476" s="2"/>
      <c r="ELY476" s="2"/>
      <c r="ELZ476" s="2"/>
      <c r="EMA476" s="2"/>
      <c r="EMB476" s="2"/>
      <c r="EMC476" s="2"/>
      <c r="EMD476" s="2"/>
      <c r="EME476" s="2"/>
      <c r="EMF476" s="2"/>
      <c r="EMG476" s="2"/>
      <c r="EMH476" s="2"/>
      <c r="EMI476" s="2"/>
      <c r="EMJ476" s="2"/>
      <c r="EMK476" s="2"/>
      <c r="EML476" s="2"/>
      <c r="EMM476" s="2"/>
      <c r="EMN476" s="2"/>
      <c r="EMO476" s="2"/>
      <c r="EMP476" s="2"/>
      <c r="EMQ476" s="2"/>
      <c r="EMR476" s="2"/>
      <c r="EMS476" s="2"/>
      <c r="EMT476" s="2"/>
      <c r="EMU476" s="2"/>
      <c r="EMV476" s="2"/>
      <c r="EMW476" s="2"/>
      <c r="EMX476" s="2"/>
      <c r="EMY476" s="2"/>
      <c r="EMZ476" s="2"/>
      <c r="ENA476" s="2"/>
      <c r="ENB476" s="2"/>
      <c r="ENC476" s="2"/>
      <c r="END476" s="2"/>
      <c r="ENE476" s="2"/>
      <c r="ENF476" s="2"/>
      <c r="ENG476" s="2"/>
      <c r="ENH476" s="2"/>
      <c r="ENI476" s="2"/>
      <c r="ENJ476" s="2"/>
      <c r="ENK476" s="2"/>
      <c r="ENL476" s="2"/>
      <c r="ENM476" s="2"/>
      <c r="ENN476" s="2"/>
      <c r="ENO476" s="2"/>
      <c r="ENP476" s="2"/>
      <c r="ENQ476" s="2"/>
      <c r="ENR476" s="2"/>
      <c r="ENS476" s="2"/>
      <c r="ENT476" s="2"/>
      <c r="ENU476" s="2"/>
      <c r="ENV476" s="2"/>
      <c r="ENW476" s="2"/>
      <c r="ENX476" s="2"/>
      <c r="ENY476" s="2"/>
      <c r="ENZ476" s="2"/>
      <c r="EOA476" s="2"/>
      <c r="EOB476" s="2"/>
      <c r="EOC476" s="2"/>
      <c r="EOD476" s="2"/>
      <c r="EOE476" s="2"/>
      <c r="EOF476" s="2"/>
      <c r="EOG476" s="2"/>
      <c r="EOH476" s="2"/>
      <c r="EOI476" s="2"/>
      <c r="EOJ476" s="2"/>
      <c r="EOK476" s="2"/>
      <c r="EOL476" s="2"/>
      <c r="EOM476" s="2"/>
      <c r="EON476" s="2"/>
      <c r="EOO476" s="2"/>
      <c r="EOP476" s="2"/>
      <c r="EOQ476" s="2"/>
      <c r="EOR476" s="2"/>
      <c r="EOS476" s="2"/>
      <c r="EOT476" s="2"/>
      <c r="EOU476" s="2"/>
      <c r="EOV476" s="2"/>
      <c r="EOW476" s="2"/>
      <c r="EOX476" s="2"/>
      <c r="EOY476" s="2"/>
      <c r="EOZ476" s="2"/>
      <c r="EPA476" s="2"/>
      <c r="EPB476" s="2"/>
      <c r="EPC476" s="2"/>
      <c r="EPD476" s="2"/>
      <c r="EPE476" s="2"/>
      <c r="EPF476" s="2"/>
      <c r="EPG476" s="2"/>
      <c r="EPH476" s="2"/>
      <c r="EPI476" s="2"/>
      <c r="EPJ476" s="2"/>
      <c r="EPK476" s="2"/>
      <c r="EPL476" s="2"/>
      <c r="EPM476" s="2"/>
      <c r="EPN476" s="2"/>
      <c r="EPO476" s="2"/>
      <c r="EPP476" s="2"/>
      <c r="EPQ476" s="2"/>
      <c r="EPR476" s="2"/>
      <c r="EPS476" s="2"/>
      <c r="EPT476" s="2"/>
      <c r="EPU476" s="2"/>
      <c r="EPV476" s="2"/>
      <c r="EPW476" s="2"/>
      <c r="EPX476" s="2"/>
      <c r="EPY476" s="2"/>
      <c r="EPZ476" s="2"/>
      <c r="EQA476" s="2"/>
      <c r="EQB476" s="2"/>
      <c r="EQC476" s="2"/>
      <c r="EQD476" s="2"/>
      <c r="EQE476" s="2"/>
      <c r="EQF476" s="2"/>
      <c r="EQG476" s="2"/>
      <c r="EQH476" s="2"/>
      <c r="EQI476" s="2"/>
      <c r="EQJ476" s="2"/>
      <c r="EQK476" s="2"/>
      <c r="EQL476" s="2"/>
      <c r="EQM476" s="2"/>
      <c r="EQN476" s="2"/>
      <c r="EQO476" s="2"/>
      <c r="EQP476" s="2"/>
      <c r="EQQ476" s="2"/>
      <c r="EQR476" s="2"/>
      <c r="EQS476" s="2"/>
      <c r="EQT476" s="2"/>
      <c r="EQU476" s="2"/>
      <c r="EQV476" s="2"/>
      <c r="EQW476" s="2"/>
      <c r="EQX476" s="2"/>
      <c r="EQY476" s="2"/>
      <c r="EQZ476" s="2"/>
      <c r="ERA476" s="2"/>
      <c r="ERB476" s="2"/>
      <c r="ERC476" s="2"/>
      <c r="ERD476" s="2"/>
      <c r="ERE476" s="2"/>
      <c r="ERF476" s="2"/>
      <c r="ERG476" s="2"/>
      <c r="ERH476" s="2"/>
      <c r="ERI476" s="2"/>
      <c r="ERJ476" s="2"/>
      <c r="ERK476" s="2"/>
      <c r="ERL476" s="2"/>
      <c r="ERM476" s="2"/>
      <c r="ERN476" s="2"/>
      <c r="ERO476" s="2"/>
      <c r="ERP476" s="2"/>
      <c r="ERQ476" s="2"/>
      <c r="ERR476" s="2"/>
      <c r="ERS476" s="2"/>
      <c r="ERT476" s="2"/>
      <c r="ERU476" s="2"/>
      <c r="ERV476" s="2"/>
      <c r="ERW476" s="2"/>
      <c r="ERX476" s="2"/>
      <c r="ERY476" s="2"/>
      <c r="ERZ476" s="2"/>
      <c r="ESA476" s="2"/>
      <c r="ESB476" s="2"/>
      <c r="ESC476" s="2"/>
      <c r="ESD476" s="2"/>
      <c r="ESE476" s="2"/>
      <c r="ESF476" s="2"/>
      <c r="ESG476" s="2"/>
      <c r="ESH476" s="2"/>
      <c r="ESI476" s="2"/>
      <c r="ESJ476" s="2"/>
      <c r="ESK476" s="2"/>
      <c r="ESL476" s="2"/>
      <c r="ESM476" s="2"/>
      <c r="ESN476" s="2"/>
      <c r="ESO476" s="2"/>
      <c r="ESP476" s="2"/>
      <c r="ESQ476" s="2"/>
      <c r="ESR476" s="2"/>
      <c r="ESS476" s="2"/>
      <c r="EST476" s="2"/>
      <c r="ESU476" s="2"/>
      <c r="ESV476" s="2"/>
      <c r="ESW476" s="2"/>
      <c r="ESX476" s="2"/>
      <c r="ESY476" s="2"/>
      <c r="ESZ476" s="2"/>
      <c r="ETA476" s="2"/>
      <c r="ETB476" s="2"/>
      <c r="ETC476" s="2"/>
      <c r="ETD476" s="2"/>
      <c r="ETE476" s="2"/>
      <c r="ETF476" s="2"/>
      <c r="ETG476" s="2"/>
      <c r="ETH476" s="2"/>
      <c r="ETI476" s="2"/>
      <c r="ETJ476" s="2"/>
      <c r="ETK476" s="2"/>
      <c r="ETL476" s="2"/>
      <c r="ETM476" s="2"/>
      <c r="ETN476" s="2"/>
      <c r="ETO476" s="2"/>
      <c r="ETP476" s="2"/>
      <c r="ETQ476" s="2"/>
      <c r="ETR476" s="2"/>
      <c r="ETS476" s="2"/>
      <c r="ETT476" s="2"/>
      <c r="ETU476" s="2"/>
      <c r="ETV476" s="2"/>
      <c r="ETW476" s="2"/>
      <c r="ETX476" s="2"/>
      <c r="ETY476" s="2"/>
      <c r="ETZ476" s="2"/>
      <c r="EUA476" s="2"/>
      <c r="EUB476" s="2"/>
      <c r="EUC476" s="2"/>
      <c r="EUD476" s="2"/>
      <c r="EUE476" s="2"/>
      <c r="EUF476" s="2"/>
      <c r="EUG476" s="2"/>
      <c r="EUH476" s="2"/>
      <c r="EUI476" s="2"/>
      <c r="EUJ476" s="2"/>
      <c r="EUK476" s="2"/>
      <c r="EUL476" s="2"/>
      <c r="EUM476" s="2"/>
      <c r="EUN476" s="2"/>
      <c r="EUO476" s="2"/>
      <c r="EUP476" s="2"/>
      <c r="EUQ476" s="2"/>
      <c r="EUR476" s="2"/>
      <c r="EUS476" s="2"/>
      <c r="EUT476" s="2"/>
      <c r="EUU476" s="2"/>
      <c r="EUV476" s="2"/>
      <c r="EUW476" s="2"/>
      <c r="EUX476" s="2"/>
      <c r="EUY476" s="2"/>
      <c r="EUZ476" s="2"/>
      <c r="EVA476" s="2"/>
      <c r="EVB476" s="2"/>
      <c r="EVC476" s="2"/>
      <c r="EVD476" s="2"/>
      <c r="EVE476" s="2"/>
      <c r="EVF476" s="2"/>
      <c r="EVG476" s="2"/>
      <c r="EVH476" s="2"/>
      <c r="EVI476" s="2"/>
      <c r="EVJ476" s="2"/>
      <c r="EVK476" s="2"/>
      <c r="EVL476" s="2"/>
      <c r="EVM476" s="2"/>
      <c r="EVN476" s="2"/>
      <c r="EVO476" s="2"/>
      <c r="EVP476" s="2"/>
      <c r="EVQ476" s="2"/>
      <c r="EVR476" s="2"/>
      <c r="EVS476" s="2"/>
      <c r="EVT476" s="2"/>
      <c r="EVU476" s="2"/>
      <c r="EVV476" s="2"/>
      <c r="EVW476" s="2"/>
      <c r="EVX476" s="2"/>
      <c r="EVY476" s="2"/>
      <c r="EVZ476" s="2"/>
      <c r="EWA476" s="2"/>
      <c r="EWB476" s="2"/>
      <c r="EWC476" s="2"/>
      <c r="EWD476" s="2"/>
      <c r="EWE476" s="2"/>
      <c r="EWF476" s="2"/>
      <c r="EWG476" s="2"/>
      <c r="EWH476" s="2"/>
      <c r="EWI476" s="2"/>
      <c r="EWJ476" s="2"/>
      <c r="EWK476" s="2"/>
      <c r="EWL476" s="2"/>
      <c r="EWM476" s="2"/>
      <c r="EWN476" s="2"/>
      <c r="EWO476" s="2"/>
      <c r="EWP476" s="2"/>
      <c r="EWQ476" s="2"/>
      <c r="EWR476" s="2"/>
      <c r="EWS476" s="2"/>
      <c r="EWT476" s="2"/>
      <c r="EWU476" s="2"/>
      <c r="EWV476" s="2"/>
      <c r="EWW476" s="2"/>
      <c r="EWX476" s="2"/>
      <c r="EWY476" s="2"/>
      <c r="EWZ476" s="2"/>
      <c r="EXA476" s="2"/>
      <c r="EXB476" s="2"/>
      <c r="EXC476" s="2"/>
      <c r="EXD476" s="2"/>
      <c r="EXE476" s="2"/>
      <c r="EXF476" s="2"/>
      <c r="EXG476" s="2"/>
      <c r="EXH476" s="2"/>
      <c r="EXI476" s="2"/>
      <c r="EXJ476" s="2"/>
      <c r="EXK476" s="2"/>
      <c r="EXL476" s="2"/>
      <c r="EXM476" s="2"/>
      <c r="EXN476" s="2"/>
      <c r="EXO476" s="2"/>
      <c r="EXP476" s="2"/>
      <c r="EXQ476" s="2"/>
      <c r="EXR476" s="2"/>
      <c r="EXS476" s="2"/>
      <c r="EXT476" s="2"/>
      <c r="EXU476" s="2"/>
      <c r="EXV476" s="2"/>
      <c r="EXW476" s="2"/>
      <c r="EXX476" s="2"/>
      <c r="EXY476" s="2"/>
      <c r="EXZ476" s="2"/>
      <c r="EYA476" s="2"/>
      <c r="EYB476" s="2"/>
      <c r="EYC476" s="2"/>
      <c r="EYD476" s="2"/>
      <c r="EYE476" s="2"/>
      <c r="EYF476" s="2"/>
      <c r="EYG476" s="2"/>
      <c r="EYH476" s="2"/>
      <c r="EYI476" s="2"/>
      <c r="EYJ476" s="2"/>
      <c r="EYK476" s="2"/>
      <c r="EYL476" s="2"/>
      <c r="EYM476" s="2"/>
      <c r="EYN476" s="2"/>
      <c r="EYO476" s="2"/>
      <c r="EYP476" s="2"/>
      <c r="EYQ476" s="2"/>
      <c r="EYR476" s="2"/>
      <c r="EYS476" s="2"/>
      <c r="EYT476" s="2"/>
      <c r="EYU476" s="2"/>
      <c r="EYV476" s="2"/>
      <c r="EYW476" s="2"/>
      <c r="EYX476" s="2"/>
      <c r="EYY476" s="2"/>
      <c r="EYZ476" s="2"/>
      <c r="EZA476" s="2"/>
      <c r="EZB476" s="2"/>
      <c r="EZC476" s="2"/>
      <c r="EZD476" s="2"/>
      <c r="EZE476" s="2"/>
      <c r="EZF476" s="2"/>
      <c r="EZG476" s="2"/>
      <c r="EZH476" s="2"/>
      <c r="EZI476" s="2"/>
      <c r="EZJ476" s="2"/>
      <c r="EZK476" s="2"/>
      <c r="EZL476" s="2"/>
      <c r="EZM476" s="2"/>
      <c r="EZN476" s="2"/>
      <c r="EZO476" s="2"/>
      <c r="EZP476" s="2"/>
      <c r="EZQ476" s="2"/>
      <c r="EZR476" s="2"/>
      <c r="EZS476" s="2"/>
      <c r="EZT476" s="2"/>
      <c r="EZU476" s="2"/>
      <c r="EZV476" s="2"/>
      <c r="EZW476" s="2"/>
      <c r="EZX476" s="2"/>
      <c r="EZY476" s="2"/>
      <c r="EZZ476" s="2"/>
      <c r="FAA476" s="2"/>
      <c r="FAB476" s="2"/>
      <c r="FAC476" s="2"/>
      <c r="FAD476" s="2"/>
      <c r="FAE476" s="2"/>
      <c r="FAF476" s="2"/>
      <c r="FAG476" s="2"/>
      <c r="FAH476" s="2"/>
      <c r="FAI476" s="2"/>
      <c r="FAJ476" s="2"/>
      <c r="FAK476" s="2"/>
      <c r="FAL476" s="2"/>
      <c r="FAM476" s="2"/>
      <c r="FAN476" s="2"/>
      <c r="FAO476" s="2"/>
      <c r="FAP476" s="2"/>
      <c r="FAQ476" s="2"/>
      <c r="FAR476" s="2"/>
      <c r="FAS476" s="2"/>
      <c r="FAT476" s="2"/>
      <c r="FAU476" s="2"/>
      <c r="FAV476" s="2"/>
      <c r="FAW476" s="2"/>
      <c r="FAX476" s="2"/>
      <c r="FAY476" s="2"/>
      <c r="FAZ476" s="2"/>
      <c r="FBA476" s="2"/>
      <c r="FBB476" s="2"/>
      <c r="FBC476" s="2"/>
      <c r="FBD476" s="2"/>
      <c r="FBE476" s="2"/>
      <c r="FBF476" s="2"/>
      <c r="FBG476" s="2"/>
      <c r="FBH476" s="2"/>
      <c r="FBI476" s="2"/>
      <c r="FBJ476" s="2"/>
      <c r="FBK476" s="2"/>
      <c r="FBL476" s="2"/>
      <c r="FBM476" s="2"/>
      <c r="FBN476" s="2"/>
      <c r="FBO476" s="2"/>
      <c r="FBP476" s="2"/>
      <c r="FBQ476" s="2"/>
      <c r="FBR476" s="2"/>
      <c r="FBS476" s="2"/>
      <c r="FBT476" s="2"/>
      <c r="FBU476" s="2"/>
      <c r="FBV476" s="2"/>
      <c r="FBW476" s="2"/>
      <c r="FBX476" s="2"/>
      <c r="FBY476" s="2"/>
      <c r="FBZ476" s="2"/>
      <c r="FCA476" s="2"/>
      <c r="FCB476" s="2"/>
      <c r="FCC476" s="2"/>
      <c r="FCD476" s="2"/>
      <c r="FCE476" s="2"/>
      <c r="FCF476" s="2"/>
      <c r="FCG476" s="2"/>
      <c r="FCH476" s="2"/>
      <c r="FCI476" s="2"/>
      <c r="FCJ476" s="2"/>
      <c r="FCK476" s="2"/>
      <c r="FCL476" s="2"/>
      <c r="FCM476" s="2"/>
      <c r="FCN476" s="2"/>
      <c r="FCO476" s="2"/>
      <c r="FCP476" s="2"/>
      <c r="FCQ476" s="2"/>
      <c r="FCR476" s="2"/>
      <c r="FCS476" s="2"/>
      <c r="FCT476" s="2"/>
      <c r="FCU476" s="2"/>
      <c r="FCV476" s="2"/>
      <c r="FCW476" s="2"/>
      <c r="FCX476" s="2"/>
      <c r="FCY476" s="2"/>
      <c r="FCZ476" s="2"/>
      <c r="FDA476" s="2"/>
      <c r="FDB476" s="2"/>
      <c r="FDC476" s="2"/>
      <c r="FDD476" s="2"/>
      <c r="FDE476" s="2"/>
      <c r="FDF476" s="2"/>
      <c r="FDG476" s="2"/>
      <c r="FDH476" s="2"/>
      <c r="FDI476" s="2"/>
      <c r="FDJ476" s="2"/>
      <c r="FDK476" s="2"/>
      <c r="FDL476" s="2"/>
      <c r="FDM476" s="2"/>
      <c r="FDN476" s="2"/>
      <c r="FDO476" s="2"/>
      <c r="FDP476" s="2"/>
      <c r="FDQ476" s="2"/>
      <c r="FDR476" s="2"/>
      <c r="FDS476" s="2"/>
      <c r="FDT476" s="2"/>
      <c r="FDU476" s="2"/>
      <c r="FDV476" s="2"/>
      <c r="FDW476" s="2"/>
      <c r="FDX476" s="2"/>
      <c r="FDY476" s="2"/>
      <c r="FDZ476" s="2"/>
      <c r="FEA476" s="2"/>
      <c r="FEB476" s="2"/>
      <c r="FEC476" s="2"/>
      <c r="FED476" s="2"/>
      <c r="FEE476" s="2"/>
      <c r="FEF476" s="2"/>
      <c r="FEG476" s="2"/>
      <c r="FEH476" s="2"/>
      <c r="FEI476" s="2"/>
      <c r="FEJ476" s="2"/>
      <c r="FEK476" s="2"/>
      <c r="FEL476" s="2"/>
      <c r="FEM476" s="2"/>
      <c r="FEN476" s="2"/>
      <c r="FEO476" s="2"/>
      <c r="FEP476" s="2"/>
      <c r="FEQ476" s="2"/>
      <c r="FER476" s="2"/>
      <c r="FES476" s="2"/>
      <c r="FET476" s="2"/>
      <c r="FEU476" s="2"/>
      <c r="FEV476" s="2"/>
      <c r="FEW476" s="2"/>
      <c r="FEX476" s="2"/>
      <c r="FEY476" s="2"/>
      <c r="FEZ476" s="2"/>
      <c r="FFA476" s="2"/>
      <c r="FFB476" s="2"/>
      <c r="FFC476" s="2"/>
      <c r="FFD476" s="2"/>
      <c r="FFE476" s="2"/>
      <c r="FFF476" s="2"/>
      <c r="FFG476" s="2"/>
      <c r="FFH476" s="2"/>
      <c r="FFI476" s="2"/>
      <c r="FFJ476" s="2"/>
      <c r="FFK476" s="2"/>
      <c r="FFL476" s="2"/>
      <c r="FFM476" s="2"/>
      <c r="FFN476" s="2"/>
      <c r="FFO476" s="2"/>
      <c r="FFP476" s="2"/>
      <c r="FFQ476" s="2"/>
      <c r="FFR476" s="2"/>
      <c r="FFS476" s="2"/>
      <c r="FFT476" s="2"/>
      <c r="FFU476" s="2"/>
      <c r="FFV476" s="2"/>
      <c r="FFW476" s="2"/>
      <c r="FFX476" s="2"/>
      <c r="FFY476" s="2"/>
      <c r="FFZ476" s="2"/>
      <c r="FGA476" s="2"/>
      <c r="FGB476" s="2"/>
      <c r="FGC476" s="2"/>
      <c r="FGD476" s="2"/>
      <c r="FGE476" s="2"/>
      <c r="FGF476" s="2"/>
      <c r="FGG476" s="2"/>
      <c r="FGH476" s="2"/>
      <c r="FGI476" s="2"/>
      <c r="FGJ476" s="2"/>
      <c r="FGK476" s="2"/>
      <c r="FGL476" s="2"/>
      <c r="FGM476" s="2"/>
      <c r="FGN476" s="2"/>
      <c r="FGO476" s="2"/>
      <c r="FGP476" s="2"/>
      <c r="FGQ476" s="2"/>
      <c r="FGR476" s="2"/>
      <c r="FGS476" s="2"/>
      <c r="FGT476" s="2"/>
      <c r="FGU476" s="2"/>
      <c r="FGV476" s="2"/>
      <c r="FGW476" s="2"/>
      <c r="FGX476" s="2"/>
      <c r="FGY476" s="2"/>
      <c r="FGZ476" s="2"/>
      <c r="FHA476" s="2"/>
      <c r="FHB476" s="2"/>
      <c r="FHC476" s="2"/>
      <c r="FHD476" s="2"/>
      <c r="FHE476" s="2"/>
      <c r="FHF476" s="2"/>
      <c r="FHG476" s="2"/>
      <c r="FHH476" s="2"/>
      <c r="FHI476" s="2"/>
      <c r="FHJ476" s="2"/>
      <c r="FHK476" s="2"/>
      <c r="FHL476" s="2"/>
      <c r="FHM476" s="2"/>
      <c r="FHN476" s="2"/>
      <c r="FHO476" s="2"/>
      <c r="FHP476" s="2"/>
      <c r="FHQ476" s="2"/>
      <c r="FHR476" s="2"/>
      <c r="FHS476" s="2"/>
      <c r="FHT476" s="2"/>
      <c r="FHU476" s="2"/>
      <c r="FHV476" s="2"/>
      <c r="FHW476" s="2"/>
      <c r="FHX476" s="2"/>
      <c r="FHY476" s="2"/>
      <c r="FHZ476" s="2"/>
      <c r="FIA476" s="2"/>
      <c r="FIB476" s="2"/>
      <c r="FIC476" s="2"/>
      <c r="FID476" s="2"/>
      <c r="FIE476" s="2"/>
      <c r="FIF476" s="2"/>
      <c r="FIG476" s="2"/>
      <c r="FIH476" s="2"/>
      <c r="FII476" s="2"/>
      <c r="FIJ476" s="2"/>
      <c r="FIK476" s="2"/>
      <c r="FIL476" s="2"/>
      <c r="FIM476" s="2"/>
      <c r="FIN476" s="2"/>
      <c r="FIO476" s="2"/>
      <c r="FIP476" s="2"/>
      <c r="FIQ476" s="2"/>
      <c r="FIR476" s="2"/>
      <c r="FIS476" s="2"/>
      <c r="FIT476" s="2"/>
      <c r="FIU476" s="2"/>
      <c r="FIV476" s="2"/>
      <c r="FIW476" s="2"/>
      <c r="FIX476" s="2"/>
      <c r="FIY476" s="2"/>
      <c r="FIZ476" s="2"/>
      <c r="FJA476" s="2"/>
      <c r="FJB476" s="2"/>
      <c r="FJC476" s="2"/>
      <c r="FJD476" s="2"/>
      <c r="FJE476" s="2"/>
      <c r="FJF476" s="2"/>
      <c r="FJG476" s="2"/>
      <c r="FJH476" s="2"/>
      <c r="FJI476" s="2"/>
      <c r="FJJ476" s="2"/>
      <c r="FJK476" s="2"/>
      <c r="FJL476" s="2"/>
      <c r="FJM476" s="2"/>
      <c r="FJN476" s="2"/>
      <c r="FJO476" s="2"/>
      <c r="FJP476" s="2"/>
      <c r="FJQ476" s="2"/>
      <c r="FJR476" s="2"/>
      <c r="FJS476" s="2"/>
      <c r="FJT476" s="2"/>
      <c r="FJU476" s="2"/>
      <c r="FJV476" s="2"/>
      <c r="FJW476" s="2"/>
      <c r="FJX476" s="2"/>
      <c r="FJY476" s="2"/>
      <c r="FJZ476" s="2"/>
      <c r="FKA476" s="2"/>
      <c r="FKB476" s="2"/>
      <c r="FKC476" s="2"/>
      <c r="FKD476" s="2"/>
      <c r="FKE476" s="2"/>
      <c r="FKF476" s="2"/>
      <c r="FKG476" s="2"/>
      <c r="FKH476" s="2"/>
      <c r="FKI476" s="2"/>
      <c r="FKJ476" s="2"/>
      <c r="FKK476" s="2"/>
      <c r="FKL476" s="2"/>
      <c r="FKM476" s="2"/>
      <c r="FKN476" s="2"/>
      <c r="FKO476" s="2"/>
      <c r="FKP476" s="2"/>
      <c r="FKQ476" s="2"/>
      <c r="FKR476" s="2"/>
      <c r="FKS476" s="2"/>
      <c r="FKT476" s="2"/>
      <c r="FKU476" s="2"/>
      <c r="FKV476" s="2"/>
      <c r="FKW476" s="2"/>
      <c r="FKX476" s="2"/>
      <c r="FKY476" s="2"/>
      <c r="FKZ476" s="2"/>
      <c r="FLA476" s="2"/>
      <c r="FLB476" s="2"/>
      <c r="FLC476" s="2"/>
      <c r="FLD476" s="2"/>
      <c r="FLE476" s="2"/>
      <c r="FLF476" s="2"/>
      <c r="FLG476" s="2"/>
      <c r="FLH476" s="2"/>
      <c r="FLI476" s="2"/>
      <c r="FLJ476" s="2"/>
      <c r="FLK476" s="2"/>
      <c r="FLL476" s="2"/>
      <c r="FLM476" s="2"/>
      <c r="FLN476" s="2"/>
      <c r="FLO476" s="2"/>
      <c r="FLP476" s="2"/>
      <c r="FLQ476" s="2"/>
      <c r="FLR476" s="2"/>
      <c r="FLS476" s="2"/>
      <c r="FLT476" s="2"/>
      <c r="FLU476" s="2"/>
      <c r="FLV476" s="2"/>
      <c r="FLW476" s="2"/>
      <c r="FLX476" s="2"/>
      <c r="FLY476" s="2"/>
      <c r="FLZ476" s="2"/>
      <c r="FMA476" s="2"/>
      <c r="FMB476" s="2"/>
      <c r="FMC476" s="2"/>
      <c r="FMD476" s="2"/>
      <c r="FME476" s="2"/>
      <c r="FMF476" s="2"/>
      <c r="FMG476" s="2"/>
      <c r="FMH476" s="2"/>
      <c r="FMI476" s="2"/>
      <c r="FMJ476" s="2"/>
      <c r="FMK476" s="2"/>
      <c r="FML476" s="2"/>
      <c r="FMM476" s="2"/>
      <c r="FMN476" s="2"/>
      <c r="FMO476" s="2"/>
      <c r="FMP476" s="2"/>
      <c r="FMQ476" s="2"/>
      <c r="FMR476" s="2"/>
      <c r="FMS476" s="2"/>
      <c r="FMT476" s="2"/>
      <c r="FMU476" s="2"/>
      <c r="FMV476" s="2"/>
      <c r="FMW476" s="2"/>
      <c r="FMX476" s="2"/>
      <c r="FMY476" s="2"/>
      <c r="FMZ476" s="2"/>
      <c r="FNA476" s="2"/>
      <c r="FNB476" s="2"/>
      <c r="FNC476" s="2"/>
      <c r="FND476" s="2"/>
      <c r="FNE476" s="2"/>
      <c r="FNF476" s="2"/>
      <c r="FNG476" s="2"/>
      <c r="FNH476" s="2"/>
      <c r="FNI476" s="2"/>
      <c r="FNJ476" s="2"/>
      <c r="FNK476" s="2"/>
      <c r="FNL476" s="2"/>
      <c r="FNM476" s="2"/>
      <c r="FNN476" s="2"/>
      <c r="FNO476" s="2"/>
      <c r="FNP476" s="2"/>
      <c r="FNQ476" s="2"/>
      <c r="FNR476" s="2"/>
      <c r="FNS476" s="2"/>
      <c r="FNT476" s="2"/>
      <c r="FNU476" s="2"/>
      <c r="FNV476" s="2"/>
      <c r="FNW476" s="2"/>
      <c r="FNX476" s="2"/>
      <c r="FNY476" s="2"/>
      <c r="FNZ476" s="2"/>
      <c r="FOA476" s="2"/>
      <c r="FOB476" s="2"/>
      <c r="FOC476" s="2"/>
      <c r="FOD476" s="2"/>
      <c r="FOE476" s="2"/>
      <c r="FOF476" s="2"/>
      <c r="FOG476" s="2"/>
      <c r="FOH476" s="2"/>
      <c r="FOI476" s="2"/>
      <c r="FOJ476" s="2"/>
      <c r="FOK476" s="2"/>
      <c r="FOL476" s="2"/>
      <c r="FOM476" s="2"/>
      <c r="FON476" s="2"/>
      <c r="FOO476" s="2"/>
      <c r="FOP476" s="2"/>
      <c r="FOQ476" s="2"/>
      <c r="FOR476" s="2"/>
      <c r="FOS476" s="2"/>
      <c r="FOT476" s="2"/>
      <c r="FOU476" s="2"/>
      <c r="FOV476" s="2"/>
      <c r="FOW476" s="2"/>
      <c r="FOX476" s="2"/>
      <c r="FOY476" s="2"/>
      <c r="FOZ476" s="2"/>
      <c r="FPA476" s="2"/>
      <c r="FPB476" s="2"/>
      <c r="FPC476" s="2"/>
      <c r="FPD476" s="2"/>
      <c r="FPE476" s="2"/>
      <c r="FPF476" s="2"/>
      <c r="FPG476" s="2"/>
      <c r="FPH476" s="2"/>
      <c r="FPI476" s="2"/>
      <c r="FPJ476" s="2"/>
      <c r="FPK476" s="2"/>
      <c r="FPL476" s="2"/>
      <c r="FPM476" s="2"/>
      <c r="FPN476" s="2"/>
      <c r="FPO476" s="2"/>
      <c r="FPP476" s="2"/>
      <c r="FPQ476" s="2"/>
      <c r="FPR476" s="2"/>
      <c r="FPS476" s="2"/>
      <c r="FPT476" s="2"/>
      <c r="FPU476" s="2"/>
      <c r="FPV476" s="2"/>
      <c r="FPW476" s="2"/>
      <c r="FPX476" s="2"/>
      <c r="FPY476" s="2"/>
      <c r="FPZ476" s="2"/>
      <c r="FQA476" s="2"/>
      <c r="FQB476" s="2"/>
      <c r="FQC476" s="2"/>
      <c r="FQD476" s="2"/>
      <c r="FQE476" s="2"/>
      <c r="FQF476" s="2"/>
      <c r="FQG476" s="2"/>
      <c r="FQH476" s="2"/>
      <c r="FQI476" s="2"/>
      <c r="FQJ476" s="2"/>
      <c r="FQK476" s="2"/>
      <c r="FQL476" s="2"/>
      <c r="FQM476" s="2"/>
      <c r="FQN476" s="2"/>
      <c r="FQO476" s="2"/>
      <c r="FQP476" s="2"/>
      <c r="FQQ476" s="2"/>
      <c r="FQR476" s="2"/>
      <c r="FQS476" s="2"/>
      <c r="FQT476" s="2"/>
      <c r="FQU476" s="2"/>
      <c r="FQV476" s="2"/>
      <c r="FQW476" s="2"/>
      <c r="FQX476" s="2"/>
      <c r="FQY476" s="2"/>
      <c r="FQZ476" s="2"/>
      <c r="FRA476" s="2"/>
      <c r="FRB476" s="2"/>
      <c r="FRC476" s="2"/>
      <c r="FRD476" s="2"/>
      <c r="FRE476" s="2"/>
      <c r="FRF476" s="2"/>
      <c r="FRG476" s="2"/>
      <c r="FRH476" s="2"/>
      <c r="FRI476" s="2"/>
      <c r="FRJ476" s="2"/>
      <c r="FRK476" s="2"/>
      <c r="FRL476" s="2"/>
      <c r="FRM476" s="2"/>
      <c r="FRN476" s="2"/>
      <c r="FRO476" s="2"/>
      <c r="FRP476" s="2"/>
      <c r="FRQ476" s="2"/>
      <c r="FRR476" s="2"/>
      <c r="FRS476" s="2"/>
      <c r="FRT476" s="2"/>
      <c r="FRU476" s="2"/>
      <c r="FRV476" s="2"/>
      <c r="FRW476" s="2"/>
      <c r="FRX476" s="2"/>
      <c r="FRY476" s="2"/>
      <c r="FRZ476" s="2"/>
      <c r="FSA476" s="2"/>
      <c r="FSB476" s="2"/>
      <c r="FSC476" s="2"/>
      <c r="FSD476" s="2"/>
      <c r="FSE476" s="2"/>
      <c r="FSF476" s="2"/>
      <c r="FSG476" s="2"/>
      <c r="FSH476" s="2"/>
      <c r="FSI476" s="2"/>
      <c r="FSJ476" s="2"/>
      <c r="FSK476" s="2"/>
      <c r="FSL476" s="2"/>
      <c r="FSM476" s="2"/>
      <c r="FSN476" s="2"/>
      <c r="FSO476" s="2"/>
      <c r="FSP476" s="2"/>
      <c r="FSQ476" s="2"/>
      <c r="FSR476" s="2"/>
      <c r="FSS476" s="2"/>
      <c r="FST476" s="2"/>
      <c r="FSU476" s="2"/>
      <c r="FSV476" s="2"/>
      <c r="FSW476" s="2"/>
      <c r="FSX476" s="2"/>
      <c r="FSY476" s="2"/>
      <c r="FSZ476" s="2"/>
      <c r="FTA476" s="2"/>
      <c r="FTB476" s="2"/>
      <c r="FTC476" s="2"/>
      <c r="FTD476" s="2"/>
      <c r="FTE476" s="2"/>
      <c r="FTF476" s="2"/>
      <c r="FTG476" s="2"/>
      <c r="FTH476" s="2"/>
      <c r="FTI476" s="2"/>
      <c r="FTJ476" s="2"/>
      <c r="FTK476" s="2"/>
      <c r="FTL476" s="2"/>
      <c r="FTM476" s="2"/>
      <c r="FTN476" s="2"/>
      <c r="FTO476" s="2"/>
      <c r="FTP476" s="2"/>
      <c r="FTQ476" s="2"/>
      <c r="FTR476" s="2"/>
      <c r="FTS476" s="2"/>
      <c r="FTT476" s="2"/>
      <c r="FTU476" s="2"/>
      <c r="FTV476" s="2"/>
      <c r="FTW476" s="2"/>
      <c r="FTX476" s="2"/>
      <c r="FTY476" s="2"/>
      <c r="FTZ476" s="2"/>
      <c r="FUA476" s="2"/>
      <c r="FUB476" s="2"/>
      <c r="FUC476" s="2"/>
      <c r="FUD476" s="2"/>
      <c r="FUE476" s="2"/>
      <c r="FUF476" s="2"/>
      <c r="FUG476" s="2"/>
      <c r="FUH476" s="2"/>
      <c r="FUI476" s="2"/>
      <c r="FUJ476" s="2"/>
      <c r="FUK476" s="2"/>
      <c r="FUL476" s="2"/>
      <c r="FUM476" s="2"/>
      <c r="FUN476" s="2"/>
      <c r="FUO476" s="2"/>
      <c r="FUP476" s="2"/>
      <c r="FUQ476" s="2"/>
      <c r="FUR476" s="2"/>
      <c r="FUS476" s="2"/>
      <c r="FUT476" s="2"/>
      <c r="FUU476" s="2"/>
      <c r="FUV476" s="2"/>
      <c r="FUW476" s="2"/>
      <c r="FUX476" s="2"/>
      <c r="FUY476" s="2"/>
      <c r="FUZ476" s="2"/>
      <c r="FVA476" s="2"/>
      <c r="FVB476" s="2"/>
      <c r="FVC476" s="2"/>
      <c r="FVD476" s="2"/>
      <c r="FVE476" s="2"/>
      <c r="FVF476" s="2"/>
      <c r="FVG476" s="2"/>
      <c r="FVH476" s="2"/>
      <c r="FVI476" s="2"/>
      <c r="FVJ476" s="2"/>
      <c r="FVK476" s="2"/>
      <c r="FVL476" s="2"/>
      <c r="FVM476" s="2"/>
      <c r="FVN476" s="2"/>
      <c r="FVO476" s="2"/>
      <c r="FVP476" s="2"/>
      <c r="FVQ476" s="2"/>
      <c r="FVR476" s="2"/>
      <c r="FVS476" s="2"/>
      <c r="FVT476" s="2"/>
      <c r="FVU476" s="2"/>
      <c r="FVV476" s="2"/>
      <c r="FVW476" s="2"/>
      <c r="FVX476" s="2"/>
      <c r="FVY476" s="2"/>
      <c r="FVZ476" s="2"/>
      <c r="FWA476" s="2"/>
      <c r="FWB476" s="2"/>
      <c r="FWC476" s="2"/>
      <c r="FWD476" s="2"/>
      <c r="FWE476" s="2"/>
      <c r="FWF476" s="2"/>
      <c r="FWG476" s="2"/>
      <c r="FWH476" s="2"/>
      <c r="FWI476" s="2"/>
      <c r="FWJ476" s="2"/>
      <c r="FWK476" s="2"/>
      <c r="FWL476" s="2"/>
      <c r="FWM476" s="2"/>
      <c r="FWN476" s="2"/>
      <c r="FWO476" s="2"/>
      <c r="FWP476" s="2"/>
      <c r="FWQ476" s="2"/>
      <c r="FWR476" s="2"/>
      <c r="FWS476" s="2"/>
      <c r="FWT476" s="2"/>
      <c r="FWU476" s="2"/>
      <c r="FWV476" s="2"/>
      <c r="FWW476" s="2"/>
      <c r="FWX476" s="2"/>
      <c r="FWY476" s="2"/>
      <c r="FWZ476" s="2"/>
      <c r="FXA476" s="2"/>
      <c r="FXB476" s="2"/>
      <c r="FXC476" s="2"/>
      <c r="FXD476" s="2"/>
      <c r="FXE476" s="2"/>
      <c r="FXF476" s="2"/>
      <c r="FXG476" s="2"/>
      <c r="FXH476" s="2"/>
      <c r="FXI476" s="2"/>
      <c r="FXJ476" s="2"/>
      <c r="FXK476" s="2"/>
      <c r="FXL476" s="2"/>
      <c r="FXM476" s="2"/>
      <c r="FXN476" s="2"/>
      <c r="FXO476" s="2"/>
      <c r="FXP476" s="2"/>
      <c r="FXQ476" s="2"/>
      <c r="FXR476" s="2"/>
      <c r="FXS476" s="2"/>
      <c r="FXT476" s="2"/>
      <c r="FXU476" s="2"/>
      <c r="FXV476" s="2"/>
      <c r="FXW476" s="2"/>
      <c r="FXX476" s="2"/>
      <c r="FXY476" s="2"/>
      <c r="FXZ476" s="2"/>
      <c r="FYA476" s="2"/>
      <c r="FYB476" s="2"/>
      <c r="FYC476" s="2"/>
      <c r="FYD476" s="2"/>
      <c r="FYE476" s="2"/>
      <c r="FYF476" s="2"/>
      <c r="FYG476" s="2"/>
      <c r="FYH476" s="2"/>
      <c r="FYI476" s="2"/>
      <c r="FYJ476" s="2"/>
      <c r="FYK476" s="2"/>
      <c r="FYL476" s="2"/>
      <c r="FYM476" s="2"/>
      <c r="FYN476" s="2"/>
      <c r="FYO476" s="2"/>
      <c r="FYP476" s="2"/>
      <c r="FYQ476" s="2"/>
      <c r="FYR476" s="2"/>
      <c r="FYS476" s="2"/>
      <c r="FYT476" s="2"/>
      <c r="FYU476" s="2"/>
      <c r="FYV476" s="2"/>
      <c r="FYW476" s="2"/>
      <c r="FYX476" s="2"/>
      <c r="FYY476" s="2"/>
      <c r="FYZ476" s="2"/>
      <c r="FZA476" s="2"/>
      <c r="FZB476" s="2"/>
      <c r="FZC476" s="2"/>
      <c r="FZD476" s="2"/>
      <c r="FZE476" s="2"/>
      <c r="FZF476" s="2"/>
      <c r="FZG476" s="2"/>
      <c r="FZH476" s="2"/>
      <c r="FZI476" s="2"/>
      <c r="FZJ476" s="2"/>
      <c r="FZK476" s="2"/>
      <c r="FZL476" s="2"/>
      <c r="FZM476" s="2"/>
      <c r="FZN476" s="2"/>
      <c r="FZO476" s="2"/>
      <c r="FZP476" s="2"/>
      <c r="FZQ476" s="2"/>
      <c r="FZR476" s="2"/>
      <c r="FZS476" s="2"/>
      <c r="FZT476" s="2"/>
      <c r="FZU476" s="2"/>
      <c r="FZV476" s="2"/>
      <c r="FZW476" s="2"/>
      <c r="FZX476" s="2"/>
      <c r="FZY476" s="2"/>
      <c r="FZZ476" s="2"/>
      <c r="GAA476" s="2"/>
      <c r="GAB476" s="2"/>
      <c r="GAC476" s="2"/>
      <c r="GAD476" s="2"/>
      <c r="GAE476" s="2"/>
      <c r="GAF476" s="2"/>
      <c r="GAG476" s="2"/>
      <c r="GAH476" s="2"/>
      <c r="GAI476" s="2"/>
      <c r="GAJ476" s="2"/>
      <c r="GAK476" s="2"/>
      <c r="GAL476" s="2"/>
      <c r="GAM476" s="2"/>
      <c r="GAN476" s="2"/>
      <c r="GAO476" s="2"/>
      <c r="GAP476" s="2"/>
      <c r="GAQ476" s="2"/>
      <c r="GAR476" s="2"/>
      <c r="GAS476" s="2"/>
      <c r="GAT476" s="2"/>
      <c r="GAU476" s="2"/>
      <c r="GAV476" s="2"/>
      <c r="GAW476" s="2"/>
      <c r="GAX476" s="2"/>
      <c r="GAY476" s="2"/>
      <c r="GAZ476" s="2"/>
      <c r="GBA476" s="2"/>
      <c r="GBB476" s="2"/>
      <c r="GBC476" s="2"/>
      <c r="GBD476" s="2"/>
      <c r="GBE476" s="2"/>
      <c r="GBF476" s="2"/>
      <c r="GBG476" s="2"/>
      <c r="GBH476" s="2"/>
      <c r="GBI476" s="2"/>
      <c r="GBJ476" s="2"/>
      <c r="GBK476" s="2"/>
      <c r="GBL476" s="2"/>
      <c r="GBM476" s="2"/>
      <c r="GBN476" s="2"/>
      <c r="GBO476" s="2"/>
      <c r="GBP476" s="2"/>
      <c r="GBQ476" s="2"/>
      <c r="GBR476" s="2"/>
      <c r="GBS476" s="2"/>
      <c r="GBT476" s="2"/>
      <c r="GBU476" s="2"/>
      <c r="GBV476" s="2"/>
      <c r="GBW476" s="2"/>
      <c r="GBX476" s="2"/>
      <c r="GBY476" s="2"/>
      <c r="GBZ476" s="2"/>
      <c r="GCA476" s="2"/>
      <c r="GCB476" s="2"/>
      <c r="GCC476" s="2"/>
      <c r="GCD476" s="2"/>
      <c r="GCE476" s="2"/>
      <c r="GCF476" s="2"/>
      <c r="GCG476" s="2"/>
      <c r="GCH476" s="2"/>
      <c r="GCI476" s="2"/>
      <c r="GCJ476" s="2"/>
      <c r="GCK476" s="2"/>
      <c r="GCL476" s="2"/>
      <c r="GCM476" s="2"/>
      <c r="GCN476" s="2"/>
      <c r="GCO476" s="2"/>
      <c r="GCP476" s="2"/>
      <c r="GCQ476" s="2"/>
      <c r="GCR476" s="2"/>
      <c r="GCS476" s="2"/>
      <c r="GCT476" s="2"/>
      <c r="GCU476" s="2"/>
      <c r="GCV476" s="2"/>
      <c r="GCW476" s="2"/>
      <c r="GCX476" s="2"/>
      <c r="GCY476" s="2"/>
      <c r="GCZ476" s="2"/>
      <c r="GDA476" s="2"/>
      <c r="GDB476" s="2"/>
      <c r="GDC476" s="2"/>
      <c r="GDD476" s="2"/>
      <c r="GDE476" s="2"/>
      <c r="GDF476" s="2"/>
      <c r="GDG476" s="2"/>
      <c r="GDH476" s="2"/>
      <c r="GDI476" s="2"/>
      <c r="GDJ476" s="2"/>
      <c r="GDK476" s="2"/>
      <c r="GDL476" s="2"/>
      <c r="GDM476" s="2"/>
      <c r="GDN476" s="2"/>
      <c r="GDO476" s="2"/>
      <c r="GDP476" s="2"/>
      <c r="GDQ476" s="2"/>
      <c r="GDR476" s="2"/>
      <c r="GDS476" s="2"/>
      <c r="GDT476" s="2"/>
      <c r="GDU476" s="2"/>
      <c r="GDV476" s="2"/>
      <c r="GDW476" s="2"/>
      <c r="GDX476" s="2"/>
      <c r="GDY476" s="2"/>
      <c r="GDZ476" s="2"/>
      <c r="GEA476" s="2"/>
      <c r="GEB476" s="2"/>
      <c r="GEC476" s="2"/>
      <c r="GED476" s="2"/>
      <c r="GEE476" s="2"/>
      <c r="GEF476" s="2"/>
      <c r="GEG476" s="2"/>
      <c r="GEH476" s="2"/>
      <c r="GEI476" s="2"/>
      <c r="GEJ476" s="2"/>
      <c r="GEK476" s="2"/>
      <c r="GEL476" s="2"/>
      <c r="GEM476" s="2"/>
      <c r="GEN476" s="2"/>
      <c r="GEO476" s="2"/>
      <c r="GEP476" s="2"/>
      <c r="GEQ476" s="2"/>
      <c r="GER476" s="2"/>
      <c r="GES476" s="2"/>
      <c r="GET476" s="2"/>
      <c r="GEU476" s="2"/>
      <c r="GEV476" s="2"/>
      <c r="GEW476" s="2"/>
      <c r="GEX476" s="2"/>
      <c r="GEY476" s="2"/>
      <c r="GEZ476" s="2"/>
      <c r="GFA476" s="2"/>
      <c r="GFB476" s="2"/>
      <c r="GFC476" s="2"/>
      <c r="GFD476" s="2"/>
      <c r="GFE476" s="2"/>
      <c r="GFF476" s="2"/>
      <c r="GFG476" s="2"/>
      <c r="GFH476" s="2"/>
      <c r="GFI476" s="2"/>
      <c r="GFJ476" s="2"/>
      <c r="GFK476" s="2"/>
      <c r="GFL476" s="2"/>
      <c r="GFM476" s="2"/>
      <c r="GFN476" s="2"/>
      <c r="GFO476" s="2"/>
      <c r="GFP476" s="2"/>
      <c r="GFQ476" s="2"/>
      <c r="GFR476" s="2"/>
      <c r="GFS476" s="2"/>
      <c r="GFT476" s="2"/>
      <c r="GFU476" s="2"/>
      <c r="GFV476" s="2"/>
      <c r="GFW476" s="2"/>
      <c r="GFX476" s="2"/>
      <c r="GFY476" s="2"/>
      <c r="GFZ476" s="2"/>
      <c r="GGA476" s="2"/>
      <c r="GGB476" s="2"/>
      <c r="GGC476" s="2"/>
      <c r="GGD476" s="2"/>
      <c r="GGE476" s="2"/>
      <c r="GGF476" s="2"/>
      <c r="GGG476" s="2"/>
      <c r="GGH476" s="2"/>
      <c r="GGI476" s="2"/>
      <c r="GGJ476" s="2"/>
      <c r="GGK476" s="2"/>
      <c r="GGL476" s="2"/>
      <c r="GGM476" s="2"/>
      <c r="GGN476" s="2"/>
      <c r="GGO476" s="2"/>
      <c r="GGP476" s="2"/>
      <c r="GGQ476" s="2"/>
      <c r="GGR476" s="2"/>
      <c r="GGS476" s="2"/>
      <c r="GGT476" s="2"/>
      <c r="GGU476" s="2"/>
      <c r="GGV476" s="2"/>
      <c r="GGW476" s="2"/>
      <c r="GGX476" s="2"/>
      <c r="GGY476" s="2"/>
      <c r="GGZ476" s="2"/>
      <c r="GHA476" s="2"/>
      <c r="GHB476" s="2"/>
      <c r="GHC476" s="2"/>
      <c r="GHD476" s="2"/>
      <c r="GHE476" s="2"/>
      <c r="GHF476" s="2"/>
      <c r="GHG476" s="2"/>
      <c r="GHH476" s="2"/>
      <c r="GHI476" s="2"/>
      <c r="GHJ476" s="2"/>
      <c r="GHK476" s="2"/>
      <c r="GHL476" s="2"/>
      <c r="GHM476" s="2"/>
      <c r="GHN476" s="2"/>
      <c r="GHO476" s="2"/>
      <c r="GHP476" s="2"/>
      <c r="GHQ476" s="2"/>
      <c r="GHR476" s="2"/>
      <c r="GHS476" s="2"/>
      <c r="GHT476" s="2"/>
      <c r="GHU476" s="2"/>
      <c r="GHV476" s="2"/>
      <c r="GHW476" s="2"/>
      <c r="GHX476" s="2"/>
      <c r="GHY476" s="2"/>
      <c r="GHZ476" s="2"/>
      <c r="GIA476" s="2"/>
      <c r="GIB476" s="2"/>
      <c r="GIC476" s="2"/>
      <c r="GID476" s="2"/>
      <c r="GIE476" s="2"/>
      <c r="GIF476" s="2"/>
      <c r="GIG476" s="2"/>
      <c r="GIH476" s="2"/>
      <c r="GII476" s="2"/>
      <c r="GIJ476" s="2"/>
      <c r="GIK476" s="2"/>
      <c r="GIL476" s="2"/>
      <c r="GIM476" s="2"/>
      <c r="GIN476" s="2"/>
      <c r="GIO476" s="2"/>
      <c r="GIP476" s="2"/>
      <c r="GIQ476" s="2"/>
      <c r="GIR476" s="2"/>
      <c r="GIS476" s="2"/>
      <c r="GIT476" s="2"/>
      <c r="GIU476" s="2"/>
      <c r="GIV476" s="2"/>
      <c r="GIW476" s="2"/>
      <c r="GIX476" s="2"/>
      <c r="GIY476" s="2"/>
      <c r="GIZ476" s="2"/>
      <c r="GJA476" s="2"/>
      <c r="GJB476" s="2"/>
      <c r="GJC476" s="2"/>
      <c r="GJD476" s="2"/>
      <c r="GJE476" s="2"/>
      <c r="GJF476" s="2"/>
      <c r="GJG476" s="2"/>
      <c r="GJH476" s="2"/>
      <c r="GJI476" s="2"/>
      <c r="GJJ476" s="2"/>
      <c r="GJK476" s="2"/>
      <c r="GJL476" s="2"/>
      <c r="GJM476" s="2"/>
      <c r="GJN476" s="2"/>
      <c r="GJO476" s="2"/>
      <c r="GJP476" s="2"/>
      <c r="GJQ476" s="2"/>
      <c r="GJR476" s="2"/>
      <c r="GJS476" s="2"/>
      <c r="GJT476" s="2"/>
      <c r="GJU476" s="2"/>
      <c r="GJV476" s="2"/>
      <c r="GJW476" s="2"/>
      <c r="GJX476" s="2"/>
      <c r="GJY476" s="2"/>
      <c r="GJZ476" s="2"/>
      <c r="GKA476" s="2"/>
      <c r="GKB476" s="2"/>
      <c r="GKC476" s="2"/>
      <c r="GKD476" s="2"/>
      <c r="GKE476" s="2"/>
      <c r="GKF476" s="2"/>
      <c r="GKG476" s="2"/>
      <c r="GKH476" s="2"/>
      <c r="GKI476" s="2"/>
      <c r="GKJ476" s="2"/>
      <c r="GKK476" s="2"/>
      <c r="GKL476" s="2"/>
      <c r="GKM476" s="2"/>
      <c r="GKN476" s="2"/>
      <c r="GKO476" s="2"/>
      <c r="GKP476" s="2"/>
      <c r="GKQ476" s="2"/>
      <c r="GKR476" s="2"/>
      <c r="GKS476" s="2"/>
      <c r="GKT476" s="2"/>
      <c r="GKU476" s="2"/>
      <c r="GKV476" s="2"/>
      <c r="GKW476" s="2"/>
      <c r="GKX476" s="2"/>
      <c r="GKY476" s="2"/>
      <c r="GKZ476" s="2"/>
      <c r="GLA476" s="2"/>
      <c r="GLB476" s="2"/>
      <c r="GLC476" s="2"/>
      <c r="GLD476" s="2"/>
      <c r="GLE476" s="2"/>
      <c r="GLF476" s="2"/>
      <c r="GLG476" s="2"/>
      <c r="GLH476" s="2"/>
      <c r="GLI476" s="2"/>
      <c r="GLJ476" s="2"/>
      <c r="GLK476" s="2"/>
      <c r="GLL476" s="2"/>
      <c r="GLM476" s="2"/>
      <c r="GLN476" s="2"/>
      <c r="GLO476" s="2"/>
      <c r="GLP476" s="2"/>
      <c r="GLQ476" s="2"/>
      <c r="GLR476" s="2"/>
      <c r="GLS476" s="2"/>
      <c r="GLT476" s="2"/>
      <c r="GLU476" s="2"/>
      <c r="GLV476" s="2"/>
      <c r="GLW476" s="2"/>
      <c r="GLX476" s="2"/>
      <c r="GLY476" s="2"/>
      <c r="GLZ476" s="2"/>
      <c r="GMA476" s="2"/>
      <c r="GMB476" s="2"/>
      <c r="GMC476" s="2"/>
      <c r="GMD476" s="2"/>
      <c r="GME476" s="2"/>
      <c r="GMF476" s="2"/>
      <c r="GMG476" s="2"/>
      <c r="GMH476" s="2"/>
      <c r="GMI476" s="2"/>
      <c r="GMJ476" s="2"/>
      <c r="GMK476" s="2"/>
      <c r="GML476" s="2"/>
      <c r="GMM476" s="2"/>
      <c r="GMN476" s="2"/>
      <c r="GMO476" s="2"/>
      <c r="GMP476" s="2"/>
      <c r="GMQ476" s="2"/>
      <c r="GMR476" s="2"/>
      <c r="GMS476" s="2"/>
      <c r="GMT476" s="2"/>
      <c r="GMU476" s="2"/>
      <c r="GMV476" s="2"/>
      <c r="GMW476" s="2"/>
      <c r="GMX476" s="2"/>
      <c r="GMY476" s="2"/>
      <c r="GMZ476" s="2"/>
      <c r="GNA476" s="2"/>
      <c r="GNB476" s="2"/>
      <c r="GNC476" s="2"/>
      <c r="GND476" s="2"/>
      <c r="GNE476" s="2"/>
      <c r="GNF476" s="2"/>
      <c r="GNG476" s="2"/>
      <c r="GNH476" s="2"/>
      <c r="GNI476" s="2"/>
      <c r="GNJ476" s="2"/>
      <c r="GNK476" s="2"/>
      <c r="GNL476" s="2"/>
      <c r="GNM476" s="2"/>
      <c r="GNN476" s="2"/>
      <c r="GNO476" s="2"/>
      <c r="GNP476" s="2"/>
      <c r="GNQ476" s="2"/>
      <c r="GNR476" s="2"/>
      <c r="GNS476" s="2"/>
      <c r="GNT476" s="2"/>
      <c r="GNU476" s="2"/>
      <c r="GNV476" s="2"/>
      <c r="GNW476" s="2"/>
      <c r="GNX476" s="2"/>
      <c r="GNY476" s="2"/>
      <c r="GNZ476" s="2"/>
      <c r="GOA476" s="2"/>
      <c r="GOB476" s="2"/>
      <c r="GOC476" s="2"/>
      <c r="GOD476" s="2"/>
      <c r="GOE476" s="2"/>
      <c r="GOF476" s="2"/>
      <c r="GOG476" s="2"/>
      <c r="GOH476" s="2"/>
      <c r="GOI476" s="2"/>
      <c r="GOJ476" s="2"/>
      <c r="GOK476" s="2"/>
      <c r="GOL476" s="2"/>
      <c r="GOM476" s="2"/>
      <c r="GON476" s="2"/>
      <c r="GOO476" s="2"/>
      <c r="GOP476" s="2"/>
      <c r="GOQ476" s="2"/>
      <c r="GOR476" s="2"/>
      <c r="GOS476" s="2"/>
      <c r="GOT476" s="2"/>
      <c r="GOU476" s="2"/>
      <c r="GOV476" s="2"/>
      <c r="GOW476" s="2"/>
      <c r="GOX476" s="2"/>
      <c r="GOY476" s="2"/>
      <c r="GOZ476" s="2"/>
      <c r="GPA476" s="2"/>
      <c r="GPB476" s="2"/>
      <c r="GPC476" s="2"/>
      <c r="GPD476" s="2"/>
      <c r="GPE476" s="2"/>
      <c r="GPF476" s="2"/>
      <c r="GPG476" s="2"/>
      <c r="GPH476" s="2"/>
      <c r="GPI476" s="2"/>
      <c r="GPJ476" s="2"/>
      <c r="GPK476" s="2"/>
      <c r="GPL476" s="2"/>
      <c r="GPM476" s="2"/>
      <c r="GPN476" s="2"/>
      <c r="GPO476" s="2"/>
      <c r="GPP476" s="2"/>
      <c r="GPQ476" s="2"/>
      <c r="GPR476" s="2"/>
      <c r="GPS476" s="2"/>
      <c r="GPT476" s="2"/>
      <c r="GPU476" s="2"/>
      <c r="GPV476" s="2"/>
      <c r="GPW476" s="2"/>
      <c r="GPX476" s="2"/>
      <c r="GPY476" s="2"/>
      <c r="GPZ476" s="2"/>
      <c r="GQA476" s="2"/>
      <c r="GQB476" s="2"/>
      <c r="GQC476" s="2"/>
      <c r="GQD476" s="2"/>
      <c r="GQE476" s="2"/>
      <c r="GQF476" s="2"/>
      <c r="GQG476" s="2"/>
      <c r="GQH476" s="2"/>
      <c r="GQI476" s="2"/>
      <c r="GQJ476" s="2"/>
      <c r="GQK476" s="2"/>
      <c r="GQL476" s="2"/>
      <c r="GQM476" s="2"/>
      <c r="GQN476" s="2"/>
      <c r="GQO476" s="2"/>
      <c r="GQP476" s="2"/>
      <c r="GQQ476" s="2"/>
      <c r="GQR476" s="2"/>
      <c r="GQS476" s="2"/>
      <c r="GQT476" s="2"/>
      <c r="GQU476" s="2"/>
      <c r="GQV476" s="2"/>
      <c r="GQW476" s="2"/>
      <c r="GQX476" s="2"/>
      <c r="GQY476" s="2"/>
      <c r="GQZ476" s="2"/>
      <c r="GRA476" s="2"/>
      <c r="GRB476" s="2"/>
      <c r="GRC476" s="2"/>
      <c r="GRD476" s="2"/>
      <c r="GRE476" s="2"/>
      <c r="GRF476" s="2"/>
      <c r="GRG476" s="2"/>
      <c r="GRH476" s="2"/>
      <c r="GRI476" s="2"/>
      <c r="GRJ476" s="2"/>
      <c r="GRK476" s="2"/>
      <c r="GRL476" s="2"/>
      <c r="GRM476" s="2"/>
      <c r="GRN476" s="2"/>
      <c r="GRO476" s="2"/>
      <c r="GRP476" s="2"/>
      <c r="GRQ476" s="2"/>
      <c r="GRR476" s="2"/>
      <c r="GRS476" s="2"/>
      <c r="GRT476" s="2"/>
      <c r="GRU476" s="2"/>
      <c r="GRV476" s="2"/>
      <c r="GRW476" s="2"/>
      <c r="GRX476" s="2"/>
      <c r="GRY476" s="2"/>
      <c r="GRZ476" s="2"/>
      <c r="GSA476" s="2"/>
      <c r="GSB476" s="2"/>
      <c r="GSC476" s="2"/>
      <c r="GSD476" s="2"/>
      <c r="GSE476" s="2"/>
      <c r="GSF476" s="2"/>
      <c r="GSG476" s="2"/>
      <c r="GSH476" s="2"/>
      <c r="GSI476" s="2"/>
      <c r="GSJ476" s="2"/>
      <c r="GSK476" s="2"/>
      <c r="GSL476" s="2"/>
      <c r="GSM476" s="2"/>
      <c r="GSN476" s="2"/>
      <c r="GSO476" s="2"/>
      <c r="GSP476" s="2"/>
      <c r="GSQ476" s="2"/>
      <c r="GSR476" s="2"/>
      <c r="GSS476" s="2"/>
      <c r="GST476" s="2"/>
      <c r="GSU476" s="2"/>
      <c r="GSV476" s="2"/>
      <c r="GSW476" s="2"/>
      <c r="GSX476" s="2"/>
      <c r="GSY476" s="2"/>
      <c r="GSZ476" s="2"/>
      <c r="GTA476" s="2"/>
      <c r="GTB476" s="2"/>
      <c r="GTC476" s="2"/>
      <c r="GTD476" s="2"/>
      <c r="GTE476" s="2"/>
      <c r="GTF476" s="2"/>
      <c r="GTG476" s="2"/>
      <c r="GTH476" s="2"/>
      <c r="GTI476" s="2"/>
      <c r="GTJ476" s="2"/>
      <c r="GTK476" s="2"/>
      <c r="GTL476" s="2"/>
      <c r="GTM476" s="2"/>
      <c r="GTN476" s="2"/>
      <c r="GTO476" s="2"/>
      <c r="GTP476" s="2"/>
      <c r="GTQ476" s="2"/>
      <c r="GTR476" s="2"/>
      <c r="GTS476" s="2"/>
      <c r="GTT476" s="2"/>
      <c r="GTU476" s="2"/>
      <c r="GTV476" s="2"/>
      <c r="GTW476" s="2"/>
      <c r="GTX476" s="2"/>
      <c r="GTY476" s="2"/>
      <c r="GTZ476" s="2"/>
      <c r="GUA476" s="2"/>
      <c r="GUB476" s="2"/>
      <c r="GUC476" s="2"/>
      <c r="GUD476" s="2"/>
      <c r="GUE476" s="2"/>
      <c r="GUF476" s="2"/>
      <c r="GUG476" s="2"/>
      <c r="GUH476" s="2"/>
      <c r="GUI476" s="2"/>
      <c r="GUJ476" s="2"/>
      <c r="GUK476" s="2"/>
      <c r="GUL476" s="2"/>
      <c r="GUM476" s="2"/>
      <c r="GUN476" s="2"/>
      <c r="GUO476" s="2"/>
      <c r="GUP476" s="2"/>
      <c r="GUQ476" s="2"/>
      <c r="GUR476" s="2"/>
      <c r="GUS476" s="2"/>
      <c r="GUT476" s="2"/>
      <c r="GUU476" s="2"/>
      <c r="GUV476" s="2"/>
      <c r="GUW476" s="2"/>
      <c r="GUX476" s="2"/>
      <c r="GUY476" s="2"/>
      <c r="GUZ476" s="2"/>
      <c r="GVA476" s="2"/>
      <c r="GVB476" s="2"/>
      <c r="GVC476" s="2"/>
      <c r="GVD476" s="2"/>
      <c r="GVE476" s="2"/>
      <c r="GVF476" s="2"/>
      <c r="GVG476" s="2"/>
      <c r="GVH476" s="2"/>
      <c r="GVI476" s="2"/>
      <c r="GVJ476" s="2"/>
      <c r="GVK476" s="2"/>
      <c r="GVL476" s="2"/>
      <c r="GVM476" s="2"/>
      <c r="GVN476" s="2"/>
      <c r="GVO476" s="2"/>
      <c r="GVP476" s="2"/>
      <c r="GVQ476" s="2"/>
      <c r="GVR476" s="2"/>
      <c r="GVS476" s="2"/>
      <c r="GVT476" s="2"/>
      <c r="GVU476" s="2"/>
      <c r="GVV476" s="2"/>
      <c r="GVW476" s="2"/>
      <c r="GVX476" s="2"/>
      <c r="GVY476" s="2"/>
      <c r="GVZ476" s="2"/>
      <c r="GWA476" s="2"/>
      <c r="GWB476" s="2"/>
      <c r="GWC476" s="2"/>
      <c r="GWD476" s="2"/>
      <c r="GWE476" s="2"/>
      <c r="GWF476" s="2"/>
      <c r="GWG476" s="2"/>
      <c r="GWH476" s="2"/>
      <c r="GWI476" s="2"/>
      <c r="GWJ476" s="2"/>
      <c r="GWK476" s="2"/>
      <c r="GWL476" s="2"/>
      <c r="GWM476" s="2"/>
      <c r="GWN476" s="2"/>
      <c r="GWO476" s="2"/>
      <c r="GWP476" s="2"/>
      <c r="GWQ476" s="2"/>
      <c r="GWR476" s="2"/>
      <c r="GWS476" s="2"/>
      <c r="GWT476" s="2"/>
      <c r="GWU476" s="2"/>
      <c r="GWV476" s="2"/>
      <c r="GWW476" s="2"/>
      <c r="GWX476" s="2"/>
      <c r="GWY476" s="2"/>
      <c r="GWZ476" s="2"/>
      <c r="GXA476" s="2"/>
      <c r="GXB476" s="2"/>
      <c r="GXC476" s="2"/>
      <c r="GXD476" s="2"/>
      <c r="GXE476" s="2"/>
      <c r="GXF476" s="2"/>
      <c r="GXG476" s="2"/>
      <c r="GXH476" s="2"/>
      <c r="GXI476" s="2"/>
      <c r="GXJ476" s="2"/>
      <c r="GXK476" s="2"/>
      <c r="GXL476" s="2"/>
      <c r="GXM476" s="2"/>
      <c r="GXN476" s="2"/>
      <c r="GXO476" s="2"/>
      <c r="GXP476" s="2"/>
      <c r="GXQ476" s="2"/>
      <c r="GXR476" s="2"/>
      <c r="GXS476" s="2"/>
      <c r="GXT476" s="2"/>
      <c r="GXU476" s="2"/>
      <c r="GXV476" s="2"/>
      <c r="GXW476" s="2"/>
      <c r="GXX476" s="2"/>
      <c r="GXY476" s="2"/>
      <c r="GXZ476" s="2"/>
      <c r="GYA476" s="2"/>
      <c r="GYB476" s="2"/>
      <c r="GYC476" s="2"/>
      <c r="GYD476" s="2"/>
      <c r="GYE476" s="2"/>
      <c r="GYF476" s="2"/>
      <c r="GYG476" s="2"/>
      <c r="GYH476" s="2"/>
      <c r="GYI476" s="2"/>
      <c r="GYJ476" s="2"/>
      <c r="GYK476" s="2"/>
      <c r="GYL476" s="2"/>
      <c r="GYM476" s="2"/>
      <c r="GYN476" s="2"/>
      <c r="GYO476" s="2"/>
      <c r="GYP476" s="2"/>
      <c r="GYQ476" s="2"/>
      <c r="GYR476" s="2"/>
      <c r="GYS476" s="2"/>
      <c r="GYT476" s="2"/>
      <c r="GYU476" s="2"/>
      <c r="GYV476" s="2"/>
      <c r="GYW476" s="2"/>
      <c r="GYX476" s="2"/>
      <c r="GYY476" s="2"/>
      <c r="GYZ476" s="2"/>
      <c r="GZA476" s="2"/>
      <c r="GZB476" s="2"/>
      <c r="GZC476" s="2"/>
      <c r="GZD476" s="2"/>
      <c r="GZE476" s="2"/>
      <c r="GZF476" s="2"/>
      <c r="GZG476" s="2"/>
      <c r="GZH476" s="2"/>
      <c r="GZI476" s="2"/>
      <c r="GZJ476" s="2"/>
      <c r="GZK476" s="2"/>
      <c r="GZL476" s="2"/>
      <c r="GZM476" s="2"/>
      <c r="GZN476" s="2"/>
      <c r="GZO476" s="2"/>
      <c r="GZP476" s="2"/>
      <c r="GZQ476" s="2"/>
      <c r="GZR476" s="2"/>
      <c r="GZS476" s="2"/>
      <c r="GZT476" s="2"/>
      <c r="GZU476" s="2"/>
      <c r="GZV476" s="2"/>
      <c r="GZW476" s="2"/>
      <c r="GZX476" s="2"/>
      <c r="GZY476" s="2"/>
      <c r="GZZ476" s="2"/>
      <c r="HAA476" s="2"/>
      <c r="HAB476" s="2"/>
      <c r="HAC476" s="2"/>
      <c r="HAD476" s="2"/>
      <c r="HAE476" s="2"/>
      <c r="HAF476" s="2"/>
      <c r="HAG476" s="2"/>
      <c r="HAH476" s="2"/>
      <c r="HAI476" s="2"/>
      <c r="HAJ476" s="2"/>
      <c r="HAK476" s="2"/>
      <c r="HAL476" s="2"/>
      <c r="HAM476" s="2"/>
      <c r="HAN476" s="2"/>
      <c r="HAO476" s="2"/>
      <c r="HAP476" s="2"/>
      <c r="HAQ476" s="2"/>
      <c r="HAR476" s="2"/>
      <c r="HAS476" s="2"/>
      <c r="HAT476" s="2"/>
      <c r="HAU476" s="2"/>
      <c r="HAV476" s="2"/>
      <c r="HAW476" s="2"/>
      <c r="HAX476" s="2"/>
      <c r="HAY476" s="2"/>
      <c r="HAZ476" s="2"/>
      <c r="HBA476" s="2"/>
      <c r="HBB476" s="2"/>
      <c r="HBC476" s="2"/>
      <c r="HBD476" s="2"/>
      <c r="HBE476" s="2"/>
      <c r="HBF476" s="2"/>
      <c r="HBG476" s="2"/>
      <c r="HBH476" s="2"/>
      <c r="HBI476" s="2"/>
      <c r="HBJ476" s="2"/>
      <c r="HBK476" s="2"/>
      <c r="HBL476" s="2"/>
      <c r="HBM476" s="2"/>
      <c r="HBN476" s="2"/>
      <c r="HBO476" s="2"/>
      <c r="HBP476" s="2"/>
      <c r="HBQ476" s="2"/>
      <c r="HBR476" s="2"/>
      <c r="HBS476" s="2"/>
      <c r="HBT476" s="2"/>
      <c r="HBU476" s="2"/>
      <c r="HBV476" s="2"/>
      <c r="HBW476" s="2"/>
      <c r="HBX476" s="2"/>
      <c r="HBY476" s="2"/>
      <c r="HBZ476" s="2"/>
      <c r="HCA476" s="2"/>
      <c r="HCB476" s="2"/>
      <c r="HCC476" s="2"/>
      <c r="HCD476" s="2"/>
      <c r="HCE476" s="2"/>
      <c r="HCF476" s="2"/>
      <c r="HCG476" s="2"/>
      <c r="HCH476" s="2"/>
      <c r="HCI476" s="2"/>
      <c r="HCJ476" s="2"/>
      <c r="HCK476" s="2"/>
      <c r="HCL476" s="2"/>
      <c r="HCM476" s="2"/>
      <c r="HCN476" s="2"/>
      <c r="HCO476" s="2"/>
      <c r="HCP476" s="2"/>
      <c r="HCQ476" s="2"/>
      <c r="HCR476" s="2"/>
      <c r="HCS476" s="2"/>
      <c r="HCT476" s="2"/>
      <c r="HCU476" s="2"/>
      <c r="HCV476" s="2"/>
      <c r="HCW476" s="2"/>
      <c r="HCX476" s="2"/>
      <c r="HCY476" s="2"/>
      <c r="HCZ476" s="2"/>
      <c r="HDA476" s="2"/>
      <c r="HDB476" s="2"/>
      <c r="HDC476" s="2"/>
      <c r="HDD476" s="2"/>
      <c r="HDE476" s="2"/>
      <c r="HDF476" s="2"/>
      <c r="HDG476" s="2"/>
      <c r="HDH476" s="2"/>
      <c r="HDI476" s="2"/>
      <c r="HDJ476" s="2"/>
      <c r="HDK476" s="2"/>
      <c r="HDL476" s="2"/>
      <c r="HDM476" s="2"/>
      <c r="HDN476" s="2"/>
      <c r="HDO476" s="2"/>
      <c r="HDP476" s="2"/>
      <c r="HDQ476" s="2"/>
      <c r="HDR476" s="2"/>
      <c r="HDS476" s="2"/>
      <c r="HDT476" s="2"/>
      <c r="HDU476" s="2"/>
      <c r="HDV476" s="2"/>
      <c r="HDW476" s="2"/>
      <c r="HDX476" s="2"/>
      <c r="HDY476" s="2"/>
      <c r="HDZ476" s="2"/>
      <c r="HEA476" s="2"/>
      <c r="HEB476" s="2"/>
      <c r="HEC476" s="2"/>
      <c r="HED476" s="2"/>
      <c r="HEE476" s="2"/>
      <c r="HEF476" s="2"/>
      <c r="HEG476" s="2"/>
      <c r="HEH476" s="2"/>
      <c r="HEI476" s="2"/>
      <c r="HEJ476" s="2"/>
      <c r="HEK476" s="2"/>
      <c r="HEL476" s="2"/>
      <c r="HEM476" s="2"/>
      <c r="HEN476" s="2"/>
      <c r="HEO476" s="2"/>
      <c r="HEP476" s="2"/>
      <c r="HEQ476" s="2"/>
      <c r="HER476" s="2"/>
      <c r="HES476" s="2"/>
      <c r="HET476" s="2"/>
      <c r="HEU476" s="2"/>
      <c r="HEV476" s="2"/>
      <c r="HEW476" s="2"/>
      <c r="HEX476" s="2"/>
      <c r="HEY476" s="2"/>
      <c r="HEZ476" s="2"/>
      <c r="HFA476" s="2"/>
      <c r="HFB476" s="2"/>
      <c r="HFC476" s="2"/>
      <c r="HFD476" s="2"/>
      <c r="HFE476" s="2"/>
      <c r="HFF476" s="2"/>
      <c r="HFG476" s="2"/>
      <c r="HFH476" s="2"/>
      <c r="HFI476" s="2"/>
      <c r="HFJ476" s="2"/>
      <c r="HFK476" s="2"/>
      <c r="HFL476" s="2"/>
      <c r="HFM476" s="2"/>
      <c r="HFN476" s="2"/>
      <c r="HFO476" s="2"/>
      <c r="HFP476" s="2"/>
      <c r="HFQ476" s="2"/>
      <c r="HFR476" s="2"/>
      <c r="HFS476" s="2"/>
      <c r="HFT476" s="2"/>
      <c r="HFU476" s="2"/>
      <c r="HFV476" s="2"/>
      <c r="HFW476" s="2"/>
      <c r="HFX476" s="2"/>
      <c r="HFY476" s="2"/>
      <c r="HFZ476" s="2"/>
      <c r="HGA476" s="2"/>
      <c r="HGB476" s="2"/>
      <c r="HGC476" s="2"/>
      <c r="HGD476" s="2"/>
      <c r="HGE476" s="2"/>
      <c r="HGF476" s="2"/>
      <c r="HGG476" s="2"/>
      <c r="HGH476" s="2"/>
      <c r="HGI476" s="2"/>
      <c r="HGJ476" s="2"/>
      <c r="HGK476" s="2"/>
      <c r="HGL476" s="2"/>
      <c r="HGM476" s="2"/>
      <c r="HGN476" s="2"/>
      <c r="HGO476" s="2"/>
      <c r="HGP476" s="2"/>
      <c r="HGQ476" s="2"/>
      <c r="HGR476" s="2"/>
      <c r="HGS476" s="2"/>
      <c r="HGT476" s="2"/>
      <c r="HGU476" s="2"/>
      <c r="HGV476" s="2"/>
      <c r="HGW476" s="2"/>
      <c r="HGX476" s="2"/>
      <c r="HGY476" s="2"/>
      <c r="HGZ476" s="2"/>
      <c r="HHA476" s="2"/>
      <c r="HHB476" s="2"/>
      <c r="HHC476" s="2"/>
      <c r="HHD476" s="2"/>
      <c r="HHE476" s="2"/>
      <c r="HHF476" s="2"/>
      <c r="HHG476" s="2"/>
      <c r="HHH476" s="2"/>
      <c r="HHI476" s="2"/>
      <c r="HHJ476" s="2"/>
      <c r="HHK476" s="2"/>
      <c r="HHL476" s="2"/>
      <c r="HHM476" s="2"/>
      <c r="HHN476" s="2"/>
      <c r="HHO476" s="2"/>
      <c r="HHP476" s="2"/>
      <c r="HHQ476" s="2"/>
      <c r="HHR476" s="2"/>
      <c r="HHS476" s="2"/>
      <c r="HHT476" s="2"/>
      <c r="HHU476" s="2"/>
      <c r="HHV476" s="2"/>
      <c r="HHW476" s="2"/>
      <c r="HHX476" s="2"/>
      <c r="HHY476" s="2"/>
      <c r="HHZ476" s="2"/>
      <c r="HIA476" s="2"/>
      <c r="HIB476" s="2"/>
      <c r="HIC476" s="2"/>
      <c r="HID476" s="2"/>
      <c r="HIE476" s="2"/>
      <c r="HIF476" s="2"/>
      <c r="HIG476" s="2"/>
      <c r="HIH476" s="2"/>
      <c r="HII476" s="2"/>
      <c r="HIJ476" s="2"/>
      <c r="HIK476" s="2"/>
      <c r="HIL476" s="2"/>
      <c r="HIM476" s="2"/>
      <c r="HIN476" s="2"/>
      <c r="HIO476" s="2"/>
      <c r="HIP476" s="2"/>
      <c r="HIQ476" s="2"/>
      <c r="HIR476" s="2"/>
      <c r="HIS476" s="2"/>
      <c r="HIT476" s="2"/>
      <c r="HIU476" s="2"/>
      <c r="HIV476" s="2"/>
      <c r="HIW476" s="2"/>
      <c r="HIX476" s="2"/>
      <c r="HIY476" s="2"/>
      <c r="HIZ476" s="2"/>
      <c r="HJA476" s="2"/>
      <c r="HJB476" s="2"/>
      <c r="HJC476" s="2"/>
      <c r="HJD476" s="2"/>
      <c r="HJE476" s="2"/>
      <c r="HJF476" s="2"/>
      <c r="HJG476" s="2"/>
      <c r="HJH476" s="2"/>
      <c r="HJI476" s="2"/>
      <c r="HJJ476" s="2"/>
      <c r="HJK476" s="2"/>
      <c r="HJL476" s="2"/>
      <c r="HJM476" s="2"/>
      <c r="HJN476" s="2"/>
      <c r="HJO476" s="2"/>
      <c r="HJP476" s="2"/>
      <c r="HJQ476" s="2"/>
      <c r="HJR476" s="2"/>
      <c r="HJS476" s="2"/>
      <c r="HJT476" s="2"/>
      <c r="HJU476" s="2"/>
      <c r="HJV476" s="2"/>
      <c r="HJW476" s="2"/>
      <c r="HJX476" s="2"/>
      <c r="HJY476" s="2"/>
      <c r="HJZ476" s="2"/>
      <c r="HKA476" s="2"/>
      <c r="HKB476" s="2"/>
      <c r="HKC476" s="2"/>
      <c r="HKD476" s="2"/>
      <c r="HKE476" s="2"/>
      <c r="HKF476" s="2"/>
      <c r="HKG476" s="2"/>
      <c r="HKH476" s="2"/>
      <c r="HKI476" s="2"/>
      <c r="HKJ476" s="2"/>
      <c r="HKK476" s="2"/>
      <c r="HKL476" s="2"/>
      <c r="HKM476" s="2"/>
      <c r="HKN476" s="2"/>
      <c r="HKO476" s="2"/>
      <c r="HKP476" s="2"/>
      <c r="HKQ476" s="2"/>
      <c r="HKR476" s="2"/>
      <c r="HKS476" s="2"/>
      <c r="HKT476" s="2"/>
      <c r="HKU476" s="2"/>
      <c r="HKV476" s="2"/>
      <c r="HKW476" s="2"/>
      <c r="HKX476" s="2"/>
      <c r="HKY476" s="2"/>
      <c r="HKZ476" s="2"/>
      <c r="HLA476" s="2"/>
      <c r="HLB476" s="2"/>
      <c r="HLC476" s="2"/>
      <c r="HLD476" s="2"/>
      <c r="HLE476" s="2"/>
      <c r="HLF476" s="2"/>
      <c r="HLG476" s="2"/>
      <c r="HLH476" s="2"/>
      <c r="HLI476" s="2"/>
      <c r="HLJ476" s="2"/>
      <c r="HLK476" s="2"/>
      <c r="HLL476" s="2"/>
      <c r="HLM476" s="2"/>
      <c r="HLN476" s="2"/>
      <c r="HLO476" s="2"/>
      <c r="HLP476" s="2"/>
      <c r="HLQ476" s="2"/>
      <c r="HLR476" s="2"/>
      <c r="HLS476" s="2"/>
      <c r="HLT476" s="2"/>
      <c r="HLU476" s="2"/>
      <c r="HLV476" s="2"/>
      <c r="HLW476" s="2"/>
      <c r="HLX476" s="2"/>
      <c r="HLY476" s="2"/>
      <c r="HLZ476" s="2"/>
      <c r="HMA476" s="2"/>
      <c r="HMB476" s="2"/>
      <c r="HMC476" s="2"/>
      <c r="HMD476" s="2"/>
      <c r="HME476" s="2"/>
      <c r="HMF476" s="2"/>
      <c r="HMG476" s="2"/>
      <c r="HMH476" s="2"/>
      <c r="HMI476" s="2"/>
      <c r="HMJ476" s="2"/>
      <c r="HMK476" s="2"/>
      <c r="HML476" s="2"/>
      <c r="HMM476" s="2"/>
      <c r="HMN476" s="2"/>
      <c r="HMO476" s="2"/>
      <c r="HMP476" s="2"/>
      <c r="HMQ476" s="2"/>
      <c r="HMR476" s="2"/>
      <c r="HMS476" s="2"/>
      <c r="HMT476" s="2"/>
      <c r="HMU476" s="2"/>
      <c r="HMV476" s="2"/>
      <c r="HMW476" s="2"/>
      <c r="HMX476" s="2"/>
      <c r="HMY476" s="2"/>
      <c r="HMZ476" s="2"/>
      <c r="HNA476" s="2"/>
      <c r="HNB476" s="2"/>
      <c r="HNC476" s="2"/>
      <c r="HND476" s="2"/>
      <c r="HNE476" s="2"/>
      <c r="HNF476" s="2"/>
      <c r="HNG476" s="2"/>
      <c r="HNH476" s="2"/>
      <c r="HNI476" s="2"/>
      <c r="HNJ476" s="2"/>
      <c r="HNK476" s="2"/>
      <c r="HNL476" s="2"/>
      <c r="HNM476" s="2"/>
      <c r="HNN476" s="2"/>
      <c r="HNO476" s="2"/>
      <c r="HNP476" s="2"/>
      <c r="HNQ476" s="2"/>
      <c r="HNR476" s="2"/>
      <c r="HNS476" s="2"/>
      <c r="HNT476" s="2"/>
      <c r="HNU476" s="2"/>
      <c r="HNV476" s="2"/>
      <c r="HNW476" s="2"/>
      <c r="HNX476" s="2"/>
      <c r="HNY476" s="2"/>
      <c r="HNZ476" s="2"/>
      <c r="HOA476" s="2"/>
      <c r="HOB476" s="2"/>
      <c r="HOC476" s="2"/>
      <c r="HOD476" s="2"/>
      <c r="HOE476" s="2"/>
      <c r="HOF476" s="2"/>
      <c r="HOG476" s="2"/>
      <c r="HOH476" s="2"/>
      <c r="HOI476" s="2"/>
      <c r="HOJ476" s="2"/>
      <c r="HOK476" s="2"/>
      <c r="HOL476" s="2"/>
      <c r="HOM476" s="2"/>
      <c r="HON476" s="2"/>
      <c r="HOO476" s="2"/>
      <c r="HOP476" s="2"/>
      <c r="HOQ476" s="2"/>
      <c r="HOR476" s="2"/>
      <c r="HOS476" s="2"/>
      <c r="HOT476" s="2"/>
      <c r="HOU476" s="2"/>
      <c r="HOV476" s="2"/>
      <c r="HOW476" s="2"/>
      <c r="HOX476" s="2"/>
      <c r="HOY476" s="2"/>
      <c r="HOZ476" s="2"/>
      <c r="HPA476" s="2"/>
      <c r="HPB476" s="2"/>
      <c r="HPC476" s="2"/>
      <c r="HPD476" s="2"/>
      <c r="HPE476" s="2"/>
      <c r="HPF476" s="2"/>
      <c r="HPG476" s="2"/>
      <c r="HPH476" s="2"/>
      <c r="HPI476" s="2"/>
      <c r="HPJ476" s="2"/>
      <c r="HPK476" s="2"/>
      <c r="HPL476" s="2"/>
      <c r="HPM476" s="2"/>
      <c r="HPN476" s="2"/>
      <c r="HPO476" s="2"/>
      <c r="HPP476" s="2"/>
      <c r="HPQ476" s="2"/>
      <c r="HPR476" s="2"/>
      <c r="HPS476" s="2"/>
      <c r="HPT476" s="2"/>
      <c r="HPU476" s="2"/>
      <c r="HPV476" s="2"/>
      <c r="HPW476" s="2"/>
      <c r="HPX476" s="2"/>
      <c r="HPY476" s="2"/>
      <c r="HPZ476" s="2"/>
      <c r="HQA476" s="2"/>
      <c r="HQB476" s="2"/>
      <c r="HQC476" s="2"/>
      <c r="HQD476" s="2"/>
      <c r="HQE476" s="2"/>
      <c r="HQF476" s="2"/>
      <c r="HQG476" s="2"/>
      <c r="HQH476" s="2"/>
      <c r="HQI476" s="2"/>
      <c r="HQJ476" s="2"/>
      <c r="HQK476" s="2"/>
      <c r="HQL476" s="2"/>
      <c r="HQM476" s="2"/>
      <c r="HQN476" s="2"/>
      <c r="HQO476" s="2"/>
      <c r="HQP476" s="2"/>
      <c r="HQQ476" s="2"/>
      <c r="HQR476" s="2"/>
      <c r="HQS476" s="2"/>
      <c r="HQT476" s="2"/>
      <c r="HQU476" s="2"/>
      <c r="HQV476" s="2"/>
      <c r="HQW476" s="2"/>
      <c r="HQX476" s="2"/>
      <c r="HQY476" s="2"/>
      <c r="HQZ476" s="2"/>
      <c r="HRA476" s="2"/>
      <c r="HRB476" s="2"/>
      <c r="HRC476" s="2"/>
      <c r="HRD476" s="2"/>
      <c r="HRE476" s="2"/>
      <c r="HRF476" s="2"/>
      <c r="HRG476" s="2"/>
      <c r="HRH476" s="2"/>
      <c r="HRI476" s="2"/>
      <c r="HRJ476" s="2"/>
      <c r="HRK476" s="2"/>
      <c r="HRL476" s="2"/>
      <c r="HRM476" s="2"/>
      <c r="HRN476" s="2"/>
      <c r="HRO476" s="2"/>
      <c r="HRP476" s="2"/>
      <c r="HRQ476" s="2"/>
      <c r="HRR476" s="2"/>
      <c r="HRS476" s="2"/>
      <c r="HRT476" s="2"/>
      <c r="HRU476" s="2"/>
      <c r="HRV476" s="2"/>
      <c r="HRW476" s="2"/>
      <c r="HRX476" s="2"/>
      <c r="HRY476" s="2"/>
      <c r="HRZ476" s="2"/>
      <c r="HSA476" s="2"/>
      <c r="HSB476" s="2"/>
      <c r="HSC476" s="2"/>
      <c r="HSD476" s="2"/>
      <c r="HSE476" s="2"/>
      <c r="HSF476" s="2"/>
      <c r="HSG476" s="2"/>
      <c r="HSH476" s="2"/>
      <c r="HSI476" s="2"/>
      <c r="HSJ476" s="2"/>
      <c r="HSK476" s="2"/>
      <c r="HSL476" s="2"/>
      <c r="HSM476" s="2"/>
      <c r="HSN476" s="2"/>
      <c r="HSO476" s="2"/>
      <c r="HSP476" s="2"/>
      <c r="HSQ476" s="2"/>
      <c r="HSR476" s="2"/>
      <c r="HSS476" s="2"/>
      <c r="HST476" s="2"/>
      <c r="HSU476" s="2"/>
      <c r="HSV476" s="2"/>
      <c r="HSW476" s="2"/>
      <c r="HSX476" s="2"/>
      <c r="HSY476" s="2"/>
      <c r="HSZ476" s="2"/>
      <c r="HTA476" s="2"/>
      <c r="HTB476" s="2"/>
      <c r="HTC476" s="2"/>
      <c r="HTD476" s="2"/>
      <c r="HTE476" s="2"/>
      <c r="HTF476" s="2"/>
      <c r="HTG476" s="2"/>
      <c r="HTH476" s="2"/>
      <c r="HTI476" s="2"/>
      <c r="HTJ476" s="2"/>
      <c r="HTK476" s="2"/>
      <c r="HTL476" s="2"/>
      <c r="HTM476" s="2"/>
      <c r="HTN476" s="2"/>
      <c r="HTO476" s="2"/>
      <c r="HTP476" s="2"/>
      <c r="HTQ476" s="2"/>
      <c r="HTR476" s="2"/>
      <c r="HTS476" s="2"/>
      <c r="HTT476" s="2"/>
      <c r="HTU476" s="2"/>
      <c r="HTV476" s="2"/>
      <c r="HTW476" s="2"/>
      <c r="HTX476" s="2"/>
      <c r="HTY476" s="2"/>
      <c r="HTZ476" s="2"/>
      <c r="HUA476" s="2"/>
      <c r="HUB476" s="2"/>
      <c r="HUC476" s="2"/>
      <c r="HUD476" s="2"/>
      <c r="HUE476" s="2"/>
      <c r="HUF476" s="2"/>
      <c r="HUG476" s="2"/>
      <c r="HUH476" s="2"/>
      <c r="HUI476" s="2"/>
      <c r="HUJ476" s="2"/>
      <c r="HUK476" s="2"/>
      <c r="HUL476" s="2"/>
      <c r="HUM476" s="2"/>
      <c r="HUN476" s="2"/>
      <c r="HUO476" s="2"/>
      <c r="HUP476" s="2"/>
      <c r="HUQ476" s="2"/>
      <c r="HUR476" s="2"/>
      <c r="HUS476" s="2"/>
      <c r="HUT476" s="2"/>
      <c r="HUU476" s="2"/>
      <c r="HUV476" s="2"/>
      <c r="HUW476" s="2"/>
      <c r="HUX476" s="2"/>
      <c r="HUY476" s="2"/>
      <c r="HUZ476" s="2"/>
      <c r="HVA476" s="2"/>
      <c r="HVB476" s="2"/>
      <c r="HVC476" s="2"/>
      <c r="HVD476" s="2"/>
      <c r="HVE476" s="2"/>
      <c r="HVF476" s="2"/>
      <c r="HVG476" s="2"/>
      <c r="HVH476" s="2"/>
      <c r="HVI476" s="2"/>
      <c r="HVJ476" s="2"/>
      <c r="HVK476" s="2"/>
      <c r="HVL476" s="2"/>
      <c r="HVM476" s="2"/>
      <c r="HVN476" s="2"/>
      <c r="HVO476" s="2"/>
      <c r="HVP476" s="2"/>
      <c r="HVQ476" s="2"/>
      <c r="HVR476" s="2"/>
      <c r="HVS476" s="2"/>
      <c r="HVT476" s="2"/>
      <c r="HVU476" s="2"/>
      <c r="HVV476" s="2"/>
      <c r="HVW476" s="2"/>
      <c r="HVX476" s="2"/>
      <c r="HVY476" s="2"/>
      <c r="HVZ476" s="2"/>
      <c r="HWA476" s="2"/>
      <c r="HWB476" s="2"/>
      <c r="HWC476" s="2"/>
      <c r="HWD476" s="2"/>
      <c r="HWE476" s="2"/>
      <c r="HWF476" s="2"/>
      <c r="HWG476" s="2"/>
      <c r="HWH476" s="2"/>
      <c r="HWI476" s="2"/>
      <c r="HWJ476" s="2"/>
      <c r="HWK476" s="2"/>
      <c r="HWL476" s="2"/>
      <c r="HWM476" s="2"/>
      <c r="HWN476" s="2"/>
      <c r="HWO476" s="2"/>
      <c r="HWP476" s="2"/>
      <c r="HWQ476" s="2"/>
      <c r="HWR476" s="2"/>
      <c r="HWS476" s="2"/>
      <c r="HWT476" s="2"/>
      <c r="HWU476" s="2"/>
      <c r="HWV476" s="2"/>
      <c r="HWW476" s="2"/>
      <c r="HWX476" s="2"/>
      <c r="HWY476" s="2"/>
      <c r="HWZ476" s="2"/>
      <c r="HXA476" s="2"/>
      <c r="HXB476" s="2"/>
      <c r="HXC476" s="2"/>
      <c r="HXD476" s="2"/>
      <c r="HXE476" s="2"/>
      <c r="HXF476" s="2"/>
      <c r="HXG476" s="2"/>
      <c r="HXH476" s="2"/>
      <c r="HXI476" s="2"/>
      <c r="HXJ476" s="2"/>
      <c r="HXK476" s="2"/>
      <c r="HXL476" s="2"/>
      <c r="HXM476" s="2"/>
      <c r="HXN476" s="2"/>
      <c r="HXO476" s="2"/>
      <c r="HXP476" s="2"/>
      <c r="HXQ476" s="2"/>
      <c r="HXR476" s="2"/>
      <c r="HXS476" s="2"/>
      <c r="HXT476" s="2"/>
      <c r="HXU476" s="2"/>
      <c r="HXV476" s="2"/>
      <c r="HXW476" s="2"/>
      <c r="HXX476" s="2"/>
      <c r="HXY476" s="2"/>
      <c r="HXZ476" s="2"/>
      <c r="HYA476" s="2"/>
      <c r="HYB476" s="2"/>
      <c r="HYC476" s="2"/>
      <c r="HYD476" s="2"/>
      <c r="HYE476" s="2"/>
      <c r="HYF476" s="2"/>
      <c r="HYG476" s="2"/>
      <c r="HYH476" s="2"/>
      <c r="HYI476" s="2"/>
      <c r="HYJ476" s="2"/>
      <c r="HYK476" s="2"/>
      <c r="HYL476" s="2"/>
      <c r="HYM476" s="2"/>
      <c r="HYN476" s="2"/>
      <c r="HYO476" s="2"/>
      <c r="HYP476" s="2"/>
      <c r="HYQ476" s="2"/>
      <c r="HYR476" s="2"/>
      <c r="HYS476" s="2"/>
      <c r="HYT476" s="2"/>
      <c r="HYU476" s="2"/>
      <c r="HYV476" s="2"/>
      <c r="HYW476" s="2"/>
      <c r="HYX476" s="2"/>
      <c r="HYY476" s="2"/>
      <c r="HYZ476" s="2"/>
      <c r="HZA476" s="2"/>
      <c r="HZB476" s="2"/>
      <c r="HZC476" s="2"/>
      <c r="HZD476" s="2"/>
      <c r="HZE476" s="2"/>
      <c r="HZF476" s="2"/>
      <c r="HZG476" s="2"/>
      <c r="HZH476" s="2"/>
      <c r="HZI476" s="2"/>
      <c r="HZJ476" s="2"/>
      <c r="HZK476" s="2"/>
      <c r="HZL476" s="2"/>
      <c r="HZM476" s="2"/>
      <c r="HZN476" s="2"/>
      <c r="HZO476" s="2"/>
      <c r="HZP476" s="2"/>
      <c r="HZQ476" s="2"/>
      <c r="HZR476" s="2"/>
      <c r="HZS476" s="2"/>
      <c r="HZT476" s="2"/>
      <c r="HZU476" s="2"/>
      <c r="HZV476" s="2"/>
      <c r="HZW476" s="2"/>
      <c r="HZX476" s="2"/>
      <c r="HZY476" s="2"/>
      <c r="HZZ476" s="2"/>
      <c r="IAA476" s="2"/>
      <c r="IAB476" s="2"/>
      <c r="IAC476" s="2"/>
      <c r="IAD476" s="2"/>
      <c r="IAE476" s="2"/>
      <c r="IAF476" s="2"/>
      <c r="IAG476" s="2"/>
      <c r="IAH476" s="2"/>
      <c r="IAI476" s="2"/>
      <c r="IAJ476" s="2"/>
      <c r="IAK476" s="2"/>
      <c r="IAL476" s="2"/>
      <c r="IAM476" s="2"/>
      <c r="IAN476" s="2"/>
      <c r="IAO476" s="2"/>
      <c r="IAP476" s="2"/>
      <c r="IAQ476" s="2"/>
      <c r="IAR476" s="2"/>
      <c r="IAS476" s="2"/>
      <c r="IAT476" s="2"/>
      <c r="IAU476" s="2"/>
      <c r="IAV476" s="2"/>
      <c r="IAW476" s="2"/>
      <c r="IAX476" s="2"/>
      <c r="IAY476" s="2"/>
      <c r="IAZ476" s="2"/>
      <c r="IBA476" s="2"/>
      <c r="IBB476" s="2"/>
      <c r="IBC476" s="2"/>
      <c r="IBD476" s="2"/>
      <c r="IBE476" s="2"/>
      <c r="IBF476" s="2"/>
      <c r="IBG476" s="2"/>
      <c r="IBH476" s="2"/>
      <c r="IBI476" s="2"/>
      <c r="IBJ476" s="2"/>
      <c r="IBK476" s="2"/>
      <c r="IBL476" s="2"/>
      <c r="IBM476" s="2"/>
      <c r="IBN476" s="2"/>
      <c r="IBO476" s="2"/>
      <c r="IBP476" s="2"/>
      <c r="IBQ476" s="2"/>
      <c r="IBR476" s="2"/>
      <c r="IBS476" s="2"/>
      <c r="IBT476" s="2"/>
      <c r="IBU476" s="2"/>
      <c r="IBV476" s="2"/>
      <c r="IBW476" s="2"/>
      <c r="IBX476" s="2"/>
      <c r="IBY476" s="2"/>
      <c r="IBZ476" s="2"/>
      <c r="ICA476" s="2"/>
      <c r="ICB476" s="2"/>
      <c r="ICC476" s="2"/>
      <c r="ICD476" s="2"/>
      <c r="ICE476" s="2"/>
      <c r="ICF476" s="2"/>
      <c r="ICG476" s="2"/>
      <c r="ICH476" s="2"/>
      <c r="ICI476" s="2"/>
      <c r="ICJ476" s="2"/>
      <c r="ICK476" s="2"/>
      <c r="ICL476" s="2"/>
      <c r="ICM476" s="2"/>
      <c r="ICN476" s="2"/>
      <c r="ICO476" s="2"/>
      <c r="ICP476" s="2"/>
      <c r="ICQ476" s="2"/>
      <c r="ICR476" s="2"/>
      <c r="ICS476" s="2"/>
      <c r="ICT476" s="2"/>
      <c r="ICU476" s="2"/>
      <c r="ICV476" s="2"/>
      <c r="ICW476" s="2"/>
      <c r="ICX476" s="2"/>
      <c r="ICY476" s="2"/>
      <c r="ICZ476" s="2"/>
      <c r="IDA476" s="2"/>
      <c r="IDB476" s="2"/>
      <c r="IDC476" s="2"/>
      <c r="IDD476" s="2"/>
      <c r="IDE476" s="2"/>
      <c r="IDF476" s="2"/>
      <c r="IDG476" s="2"/>
      <c r="IDH476" s="2"/>
      <c r="IDI476" s="2"/>
      <c r="IDJ476" s="2"/>
      <c r="IDK476" s="2"/>
      <c r="IDL476" s="2"/>
      <c r="IDM476" s="2"/>
      <c r="IDN476" s="2"/>
      <c r="IDO476" s="2"/>
      <c r="IDP476" s="2"/>
      <c r="IDQ476" s="2"/>
      <c r="IDR476" s="2"/>
      <c r="IDS476" s="2"/>
      <c r="IDT476" s="2"/>
      <c r="IDU476" s="2"/>
      <c r="IDV476" s="2"/>
      <c r="IDW476" s="2"/>
      <c r="IDX476" s="2"/>
      <c r="IDY476" s="2"/>
      <c r="IDZ476" s="2"/>
      <c r="IEA476" s="2"/>
      <c r="IEB476" s="2"/>
      <c r="IEC476" s="2"/>
      <c r="IED476" s="2"/>
      <c r="IEE476" s="2"/>
      <c r="IEF476" s="2"/>
      <c r="IEG476" s="2"/>
      <c r="IEH476" s="2"/>
      <c r="IEI476" s="2"/>
      <c r="IEJ476" s="2"/>
      <c r="IEK476" s="2"/>
      <c r="IEL476" s="2"/>
      <c r="IEM476" s="2"/>
      <c r="IEN476" s="2"/>
      <c r="IEO476" s="2"/>
      <c r="IEP476" s="2"/>
      <c r="IEQ476" s="2"/>
      <c r="IER476" s="2"/>
      <c r="IES476" s="2"/>
      <c r="IET476" s="2"/>
      <c r="IEU476" s="2"/>
      <c r="IEV476" s="2"/>
      <c r="IEW476" s="2"/>
      <c r="IEX476" s="2"/>
      <c r="IEY476" s="2"/>
      <c r="IEZ476" s="2"/>
      <c r="IFA476" s="2"/>
      <c r="IFB476" s="2"/>
      <c r="IFC476" s="2"/>
      <c r="IFD476" s="2"/>
      <c r="IFE476" s="2"/>
      <c r="IFF476" s="2"/>
      <c r="IFG476" s="2"/>
      <c r="IFH476" s="2"/>
      <c r="IFI476" s="2"/>
      <c r="IFJ476" s="2"/>
      <c r="IFK476" s="2"/>
      <c r="IFL476" s="2"/>
      <c r="IFM476" s="2"/>
      <c r="IFN476" s="2"/>
      <c r="IFO476" s="2"/>
      <c r="IFP476" s="2"/>
      <c r="IFQ476" s="2"/>
      <c r="IFR476" s="2"/>
      <c r="IFS476" s="2"/>
      <c r="IFT476" s="2"/>
      <c r="IFU476" s="2"/>
      <c r="IFV476" s="2"/>
      <c r="IFW476" s="2"/>
      <c r="IFX476" s="2"/>
      <c r="IFY476" s="2"/>
      <c r="IFZ476" s="2"/>
      <c r="IGA476" s="2"/>
      <c r="IGB476" s="2"/>
      <c r="IGC476" s="2"/>
      <c r="IGD476" s="2"/>
      <c r="IGE476" s="2"/>
      <c r="IGF476" s="2"/>
      <c r="IGG476" s="2"/>
      <c r="IGH476" s="2"/>
      <c r="IGI476" s="2"/>
      <c r="IGJ476" s="2"/>
      <c r="IGK476" s="2"/>
      <c r="IGL476" s="2"/>
      <c r="IGM476" s="2"/>
      <c r="IGN476" s="2"/>
      <c r="IGO476" s="2"/>
      <c r="IGP476" s="2"/>
      <c r="IGQ476" s="2"/>
      <c r="IGR476" s="2"/>
      <c r="IGS476" s="2"/>
      <c r="IGT476" s="2"/>
      <c r="IGU476" s="2"/>
      <c r="IGV476" s="2"/>
      <c r="IGW476" s="2"/>
      <c r="IGX476" s="2"/>
      <c r="IGY476" s="2"/>
      <c r="IGZ476" s="2"/>
      <c r="IHA476" s="2"/>
      <c r="IHB476" s="2"/>
      <c r="IHC476" s="2"/>
      <c r="IHD476" s="2"/>
      <c r="IHE476" s="2"/>
      <c r="IHF476" s="2"/>
      <c r="IHG476" s="2"/>
      <c r="IHH476" s="2"/>
      <c r="IHI476" s="2"/>
      <c r="IHJ476" s="2"/>
      <c r="IHK476" s="2"/>
      <c r="IHL476" s="2"/>
      <c r="IHM476" s="2"/>
      <c r="IHN476" s="2"/>
      <c r="IHO476" s="2"/>
      <c r="IHP476" s="2"/>
      <c r="IHQ476" s="2"/>
      <c r="IHR476" s="2"/>
      <c r="IHS476" s="2"/>
      <c r="IHT476" s="2"/>
      <c r="IHU476" s="2"/>
      <c r="IHV476" s="2"/>
      <c r="IHW476" s="2"/>
      <c r="IHX476" s="2"/>
      <c r="IHY476" s="2"/>
      <c r="IHZ476" s="2"/>
      <c r="IIA476" s="2"/>
      <c r="IIB476" s="2"/>
      <c r="IIC476" s="2"/>
      <c r="IID476" s="2"/>
      <c r="IIE476" s="2"/>
      <c r="IIF476" s="2"/>
      <c r="IIG476" s="2"/>
      <c r="IIH476" s="2"/>
      <c r="III476" s="2"/>
      <c r="IIJ476" s="2"/>
      <c r="IIK476" s="2"/>
      <c r="IIL476" s="2"/>
      <c r="IIM476" s="2"/>
      <c r="IIN476" s="2"/>
      <c r="IIO476" s="2"/>
      <c r="IIP476" s="2"/>
      <c r="IIQ476" s="2"/>
      <c r="IIR476" s="2"/>
      <c r="IIS476" s="2"/>
      <c r="IIT476" s="2"/>
      <c r="IIU476" s="2"/>
      <c r="IIV476" s="2"/>
      <c r="IIW476" s="2"/>
      <c r="IIX476" s="2"/>
      <c r="IIY476" s="2"/>
      <c r="IIZ476" s="2"/>
      <c r="IJA476" s="2"/>
      <c r="IJB476" s="2"/>
      <c r="IJC476" s="2"/>
      <c r="IJD476" s="2"/>
      <c r="IJE476" s="2"/>
      <c r="IJF476" s="2"/>
      <c r="IJG476" s="2"/>
      <c r="IJH476" s="2"/>
      <c r="IJI476" s="2"/>
      <c r="IJJ476" s="2"/>
      <c r="IJK476" s="2"/>
      <c r="IJL476" s="2"/>
      <c r="IJM476" s="2"/>
      <c r="IJN476" s="2"/>
      <c r="IJO476" s="2"/>
      <c r="IJP476" s="2"/>
      <c r="IJQ476" s="2"/>
      <c r="IJR476" s="2"/>
      <c r="IJS476" s="2"/>
      <c r="IJT476" s="2"/>
      <c r="IJU476" s="2"/>
      <c r="IJV476" s="2"/>
      <c r="IJW476" s="2"/>
      <c r="IJX476" s="2"/>
      <c r="IJY476" s="2"/>
      <c r="IJZ476" s="2"/>
      <c r="IKA476" s="2"/>
      <c r="IKB476" s="2"/>
      <c r="IKC476" s="2"/>
      <c r="IKD476" s="2"/>
      <c r="IKE476" s="2"/>
      <c r="IKF476" s="2"/>
      <c r="IKG476" s="2"/>
      <c r="IKH476" s="2"/>
      <c r="IKI476" s="2"/>
      <c r="IKJ476" s="2"/>
      <c r="IKK476" s="2"/>
      <c r="IKL476" s="2"/>
      <c r="IKM476" s="2"/>
      <c r="IKN476" s="2"/>
      <c r="IKO476" s="2"/>
      <c r="IKP476" s="2"/>
      <c r="IKQ476" s="2"/>
      <c r="IKR476" s="2"/>
      <c r="IKS476" s="2"/>
      <c r="IKT476" s="2"/>
      <c r="IKU476" s="2"/>
      <c r="IKV476" s="2"/>
      <c r="IKW476" s="2"/>
      <c r="IKX476" s="2"/>
      <c r="IKY476" s="2"/>
      <c r="IKZ476" s="2"/>
      <c r="ILA476" s="2"/>
      <c r="ILB476" s="2"/>
      <c r="ILC476" s="2"/>
      <c r="ILD476" s="2"/>
      <c r="ILE476" s="2"/>
      <c r="ILF476" s="2"/>
      <c r="ILG476" s="2"/>
      <c r="ILH476" s="2"/>
      <c r="ILI476" s="2"/>
      <c r="ILJ476" s="2"/>
      <c r="ILK476" s="2"/>
      <c r="ILL476" s="2"/>
      <c r="ILM476" s="2"/>
      <c r="ILN476" s="2"/>
      <c r="ILO476" s="2"/>
      <c r="ILP476" s="2"/>
      <c r="ILQ476" s="2"/>
      <c r="ILR476" s="2"/>
      <c r="ILS476" s="2"/>
      <c r="ILT476" s="2"/>
      <c r="ILU476" s="2"/>
      <c r="ILV476" s="2"/>
      <c r="ILW476" s="2"/>
      <c r="ILX476" s="2"/>
      <c r="ILY476" s="2"/>
      <c r="ILZ476" s="2"/>
      <c r="IMA476" s="2"/>
      <c r="IMB476" s="2"/>
      <c r="IMC476" s="2"/>
      <c r="IMD476" s="2"/>
      <c r="IME476" s="2"/>
      <c r="IMF476" s="2"/>
      <c r="IMG476" s="2"/>
      <c r="IMH476" s="2"/>
      <c r="IMI476" s="2"/>
      <c r="IMJ476" s="2"/>
      <c r="IMK476" s="2"/>
      <c r="IML476" s="2"/>
      <c r="IMM476" s="2"/>
      <c r="IMN476" s="2"/>
      <c r="IMO476" s="2"/>
      <c r="IMP476" s="2"/>
      <c r="IMQ476" s="2"/>
      <c r="IMR476" s="2"/>
      <c r="IMS476" s="2"/>
      <c r="IMT476" s="2"/>
      <c r="IMU476" s="2"/>
      <c r="IMV476" s="2"/>
      <c r="IMW476" s="2"/>
      <c r="IMX476" s="2"/>
      <c r="IMY476" s="2"/>
      <c r="IMZ476" s="2"/>
      <c r="INA476" s="2"/>
      <c r="INB476" s="2"/>
      <c r="INC476" s="2"/>
      <c r="IND476" s="2"/>
      <c r="INE476" s="2"/>
      <c r="INF476" s="2"/>
      <c r="ING476" s="2"/>
      <c r="INH476" s="2"/>
      <c r="INI476" s="2"/>
      <c r="INJ476" s="2"/>
      <c r="INK476" s="2"/>
      <c r="INL476" s="2"/>
      <c r="INM476" s="2"/>
      <c r="INN476" s="2"/>
      <c r="INO476" s="2"/>
      <c r="INP476" s="2"/>
      <c r="INQ476" s="2"/>
      <c r="INR476" s="2"/>
      <c r="INS476" s="2"/>
      <c r="INT476" s="2"/>
      <c r="INU476" s="2"/>
      <c r="INV476" s="2"/>
      <c r="INW476" s="2"/>
      <c r="INX476" s="2"/>
      <c r="INY476" s="2"/>
      <c r="INZ476" s="2"/>
      <c r="IOA476" s="2"/>
      <c r="IOB476" s="2"/>
      <c r="IOC476" s="2"/>
      <c r="IOD476" s="2"/>
      <c r="IOE476" s="2"/>
      <c r="IOF476" s="2"/>
      <c r="IOG476" s="2"/>
      <c r="IOH476" s="2"/>
      <c r="IOI476" s="2"/>
      <c r="IOJ476" s="2"/>
      <c r="IOK476" s="2"/>
      <c r="IOL476" s="2"/>
      <c r="IOM476" s="2"/>
      <c r="ION476" s="2"/>
      <c r="IOO476" s="2"/>
      <c r="IOP476" s="2"/>
      <c r="IOQ476" s="2"/>
      <c r="IOR476" s="2"/>
      <c r="IOS476" s="2"/>
      <c r="IOT476" s="2"/>
      <c r="IOU476" s="2"/>
      <c r="IOV476" s="2"/>
      <c r="IOW476" s="2"/>
      <c r="IOX476" s="2"/>
      <c r="IOY476" s="2"/>
      <c r="IOZ476" s="2"/>
      <c r="IPA476" s="2"/>
      <c r="IPB476" s="2"/>
      <c r="IPC476" s="2"/>
      <c r="IPD476" s="2"/>
      <c r="IPE476" s="2"/>
      <c r="IPF476" s="2"/>
      <c r="IPG476" s="2"/>
      <c r="IPH476" s="2"/>
      <c r="IPI476" s="2"/>
      <c r="IPJ476" s="2"/>
      <c r="IPK476" s="2"/>
      <c r="IPL476" s="2"/>
      <c r="IPM476" s="2"/>
      <c r="IPN476" s="2"/>
      <c r="IPO476" s="2"/>
      <c r="IPP476" s="2"/>
      <c r="IPQ476" s="2"/>
      <c r="IPR476" s="2"/>
      <c r="IPS476" s="2"/>
      <c r="IPT476" s="2"/>
      <c r="IPU476" s="2"/>
      <c r="IPV476" s="2"/>
      <c r="IPW476" s="2"/>
      <c r="IPX476" s="2"/>
      <c r="IPY476" s="2"/>
      <c r="IPZ476" s="2"/>
      <c r="IQA476" s="2"/>
      <c r="IQB476" s="2"/>
      <c r="IQC476" s="2"/>
      <c r="IQD476" s="2"/>
      <c r="IQE476" s="2"/>
      <c r="IQF476" s="2"/>
      <c r="IQG476" s="2"/>
      <c r="IQH476" s="2"/>
      <c r="IQI476" s="2"/>
      <c r="IQJ476" s="2"/>
      <c r="IQK476" s="2"/>
      <c r="IQL476" s="2"/>
      <c r="IQM476" s="2"/>
      <c r="IQN476" s="2"/>
      <c r="IQO476" s="2"/>
      <c r="IQP476" s="2"/>
      <c r="IQQ476" s="2"/>
      <c r="IQR476" s="2"/>
      <c r="IQS476" s="2"/>
      <c r="IQT476" s="2"/>
      <c r="IQU476" s="2"/>
      <c r="IQV476" s="2"/>
      <c r="IQW476" s="2"/>
      <c r="IQX476" s="2"/>
      <c r="IQY476" s="2"/>
      <c r="IQZ476" s="2"/>
      <c r="IRA476" s="2"/>
      <c r="IRB476" s="2"/>
      <c r="IRC476" s="2"/>
      <c r="IRD476" s="2"/>
      <c r="IRE476" s="2"/>
      <c r="IRF476" s="2"/>
      <c r="IRG476" s="2"/>
      <c r="IRH476" s="2"/>
      <c r="IRI476" s="2"/>
      <c r="IRJ476" s="2"/>
      <c r="IRK476" s="2"/>
      <c r="IRL476" s="2"/>
      <c r="IRM476" s="2"/>
      <c r="IRN476" s="2"/>
      <c r="IRO476" s="2"/>
      <c r="IRP476" s="2"/>
      <c r="IRQ476" s="2"/>
      <c r="IRR476" s="2"/>
      <c r="IRS476" s="2"/>
      <c r="IRT476" s="2"/>
      <c r="IRU476" s="2"/>
      <c r="IRV476" s="2"/>
      <c r="IRW476" s="2"/>
      <c r="IRX476" s="2"/>
      <c r="IRY476" s="2"/>
      <c r="IRZ476" s="2"/>
      <c r="ISA476" s="2"/>
      <c r="ISB476" s="2"/>
      <c r="ISC476" s="2"/>
      <c r="ISD476" s="2"/>
      <c r="ISE476" s="2"/>
      <c r="ISF476" s="2"/>
      <c r="ISG476" s="2"/>
      <c r="ISH476" s="2"/>
      <c r="ISI476" s="2"/>
      <c r="ISJ476" s="2"/>
      <c r="ISK476" s="2"/>
      <c r="ISL476" s="2"/>
      <c r="ISM476" s="2"/>
      <c r="ISN476" s="2"/>
      <c r="ISO476" s="2"/>
      <c r="ISP476" s="2"/>
      <c r="ISQ476" s="2"/>
      <c r="ISR476" s="2"/>
      <c r="ISS476" s="2"/>
      <c r="IST476" s="2"/>
      <c r="ISU476" s="2"/>
      <c r="ISV476" s="2"/>
      <c r="ISW476" s="2"/>
      <c r="ISX476" s="2"/>
      <c r="ISY476" s="2"/>
      <c r="ISZ476" s="2"/>
      <c r="ITA476" s="2"/>
      <c r="ITB476" s="2"/>
      <c r="ITC476" s="2"/>
      <c r="ITD476" s="2"/>
      <c r="ITE476" s="2"/>
      <c r="ITF476" s="2"/>
      <c r="ITG476" s="2"/>
      <c r="ITH476" s="2"/>
      <c r="ITI476" s="2"/>
      <c r="ITJ476" s="2"/>
      <c r="ITK476" s="2"/>
      <c r="ITL476" s="2"/>
      <c r="ITM476" s="2"/>
      <c r="ITN476" s="2"/>
      <c r="ITO476" s="2"/>
      <c r="ITP476" s="2"/>
      <c r="ITQ476" s="2"/>
      <c r="ITR476" s="2"/>
      <c r="ITS476" s="2"/>
      <c r="ITT476" s="2"/>
      <c r="ITU476" s="2"/>
      <c r="ITV476" s="2"/>
      <c r="ITW476" s="2"/>
      <c r="ITX476" s="2"/>
      <c r="ITY476" s="2"/>
      <c r="ITZ476" s="2"/>
      <c r="IUA476" s="2"/>
      <c r="IUB476" s="2"/>
      <c r="IUC476" s="2"/>
      <c r="IUD476" s="2"/>
      <c r="IUE476" s="2"/>
      <c r="IUF476" s="2"/>
      <c r="IUG476" s="2"/>
      <c r="IUH476" s="2"/>
      <c r="IUI476" s="2"/>
      <c r="IUJ476" s="2"/>
      <c r="IUK476" s="2"/>
      <c r="IUL476" s="2"/>
      <c r="IUM476" s="2"/>
      <c r="IUN476" s="2"/>
      <c r="IUO476" s="2"/>
      <c r="IUP476" s="2"/>
      <c r="IUQ476" s="2"/>
      <c r="IUR476" s="2"/>
      <c r="IUS476" s="2"/>
      <c r="IUT476" s="2"/>
      <c r="IUU476" s="2"/>
      <c r="IUV476" s="2"/>
      <c r="IUW476" s="2"/>
      <c r="IUX476" s="2"/>
      <c r="IUY476" s="2"/>
      <c r="IUZ476" s="2"/>
      <c r="IVA476" s="2"/>
      <c r="IVB476" s="2"/>
      <c r="IVC476" s="2"/>
      <c r="IVD476" s="2"/>
      <c r="IVE476" s="2"/>
      <c r="IVF476" s="2"/>
      <c r="IVG476" s="2"/>
      <c r="IVH476" s="2"/>
      <c r="IVI476" s="2"/>
      <c r="IVJ476" s="2"/>
      <c r="IVK476" s="2"/>
      <c r="IVL476" s="2"/>
      <c r="IVM476" s="2"/>
      <c r="IVN476" s="2"/>
      <c r="IVO476" s="2"/>
      <c r="IVP476" s="2"/>
      <c r="IVQ476" s="2"/>
      <c r="IVR476" s="2"/>
      <c r="IVS476" s="2"/>
      <c r="IVT476" s="2"/>
      <c r="IVU476" s="2"/>
      <c r="IVV476" s="2"/>
      <c r="IVW476" s="2"/>
      <c r="IVX476" s="2"/>
      <c r="IVY476" s="2"/>
      <c r="IVZ476" s="2"/>
      <c r="IWA476" s="2"/>
      <c r="IWB476" s="2"/>
      <c r="IWC476" s="2"/>
      <c r="IWD476" s="2"/>
      <c r="IWE476" s="2"/>
      <c r="IWF476" s="2"/>
      <c r="IWG476" s="2"/>
      <c r="IWH476" s="2"/>
      <c r="IWI476" s="2"/>
      <c r="IWJ476" s="2"/>
      <c r="IWK476" s="2"/>
      <c r="IWL476" s="2"/>
      <c r="IWM476" s="2"/>
      <c r="IWN476" s="2"/>
      <c r="IWO476" s="2"/>
      <c r="IWP476" s="2"/>
      <c r="IWQ476" s="2"/>
      <c r="IWR476" s="2"/>
      <c r="IWS476" s="2"/>
      <c r="IWT476" s="2"/>
      <c r="IWU476" s="2"/>
      <c r="IWV476" s="2"/>
      <c r="IWW476" s="2"/>
      <c r="IWX476" s="2"/>
      <c r="IWY476" s="2"/>
      <c r="IWZ476" s="2"/>
      <c r="IXA476" s="2"/>
      <c r="IXB476" s="2"/>
      <c r="IXC476" s="2"/>
      <c r="IXD476" s="2"/>
      <c r="IXE476" s="2"/>
      <c r="IXF476" s="2"/>
      <c r="IXG476" s="2"/>
      <c r="IXH476" s="2"/>
      <c r="IXI476" s="2"/>
      <c r="IXJ476" s="2"/>
      <c r="IXK476" s="2"/>
      <c r="IXL476" s="2"/>
      <c r="IXM476" s="2"/>
      <c r="IXN476" s="2"/>
      <c r="IXO476" s="2"/>
      <c r="IXP476" s="2"/>
      <c r="IXQ476" s="2"/>
      <c r="IXR476" s="2"/>
      <c r="IXS476" s="2"/>
      <c r="IXT476" s="2"/>
      <c r="IXU476" s="2"/>
      <c r="IXV476" s="2"/>
      <c r="IXW476" s="2"/>
      <c r="IXX476" s="2"/>
      <c r="IXY476" s="2"/>
      <c r="IXZ476" s="2"/>
      <c r="IYA476" s="2"/>
      <c r="IYB476" s="2"/>
      <c r="IYC476" s="2"/>
      <c r="IYD476" s="2"/>
      <c r="IYE476" s="2"/>
      <c r="IYF476" s="2"/>
      <c r="IYG476" s="2"/>
      <c r="IYH476" s="2"/>
      <c r="IYI476" s="2"/>
      <c r="IYJ476" s="2"/>
      <c r="IYK476" s="2"/>
      <c r="IYL476" s="2"/>
      <c r="IYM476" s="2"/>
      <c r="IYN476" s="2"/>
      <c r="IYO476" s="2"/>
      <c r="IYP476" s="2"/>
      <c r="IYQ476" s="2"/>
      <c r="IYR476" s="2"/>
      <c r="IYS476" s="2"/>
      <c r="IYT476" s="2"/>
      <c r="IYU476" s="2"/>
      <c r="IYV476" s="2"/>
      <c r="IYW476" s="2"/>
      <c r="IYX476" s="2"/>
      <c r="IYY476" s="2"/>
      <c r="IYZ476" s="2"/>
      <c r="IZA476" s="2"/>
      <c r="IZB476" s="2"/>
      <c r="IZC476" s="2"/>
      <c r="IZD476" s="2"/>
      <c r="IZE476" s="2"/>
      <c r="IZF476" s="2"/>
      <c r="IZG476" s="2"/>
      <c r="IZH476" s="2"/>
      <c r="IZI476" s="2"/>
      <c r="IZJ476" s="2"/>
      <c r="IZK476" s="2"/>
      <c r="IZL476" s="2"/>
      <c r="IZM476" s="2"/>
      <c r="IZN476" s="2"/>
      <c r="IZO476" s="2"/>
      <c r="IZP476" s="2"/>
      <c r="IZQ476" s="2"/>
      <c r="IZR476" s="2"/>
      <c r="IZS476" s="2"/>
      <c r="IZT476" s="2"/>
      <c r="IZU476" s="2"/>
      <c r="IZV476" s="2"/>
      <c r="IZW476" s="2"/>
      <c r="IZX476" s="2"/>
      <c r="IZY476" s="2"/>
      <c r="IZZ476" s="2"/>
      <c r="JAA476" s="2"/>
      <c r="JAB476" s="2"/>
      <c r="JAC476" s="2"/>
      <c r="JAD476" s="2"/>
      <c r="JAE476" s="2"/>
      <c r="JAF476" s="2"/>
      <c r="JAG476" s="2"/>
      <c r="JAH476" s="2"/>
      <c r="JAI476" s="2"/>
      <c r="JAJ476" s="2"/>
      <c r="JAK476" s="2"/>
      <c r="JAL476" s="2"/>
      <c r="JAM476" s="2"/>
      <c r="JAN476" s="2"/>
      <c r="JAO476" s="2"/>
      <c r="JAP476" s="2"/>
      <c r="JAQ476" s="2"/>
      <c r="JAR476" s="2"/>
      <c r="JAS476" s="2"/>
      <c r="JAT476" s="2"/>
      <c r="JAU476" s="2"/>
      <c r="JAV476" s="2"/>
      <c r="JAW476" s="2"/>
      <c r="JAX476" s="2"/>
      <c r="JAY476" s="2"/>
      <c r="JAZ476" s="2"/>
      <c r="JBA476" s="2"/>
      <c r="JBB476" s="2"/>
      <c r="JBC476" s="2"/>
      <c r="JBD476" s="2"/>
      <c r="JBE476" s="2"/>
      <c r="JBF476" s="2"/>
      <c r="JBG476" s="2"/>
      <c r="JBH476" s="2"/>
      <c r="JBI476" s="2"/>
      <c r="JBJ476" s="2"/>
      <c r="JBK476" s="2"/>
      <c r="JBL476" s="2"/>
      <c r="JBM476" s="2"/>
      <c r="JBN476" s="2"/>
      <c r="JBO476" s="2"/>
      <c r="JBP476" s="2"/>
      <c r="JBQ476" s="2"/>
      <c r="JBR476" s="2"/>
      <c r="JBS476" s="2"/>
      <c r="JBT476" s="2"/>
      <c r="JBU476" s="2"/>
      <c r="JBV476" s="2"/>
      <c r="JBW476" s="2"/>
      <c r="JBX476" s="2"/>
      <c r="JBY476" s="2"/>
      <c r="JBZ476" s="2"/>
      <c r="JCA476" s="2"/>
      <c r="JCB476" s="2"/>
      <c r="JCC476" s="2"/>
      <c r="JCD476" s="2"/>
      <c r="JCE476" s="2"/>
      <c r="JCF476" s="2"/>
      <c r="JCG476" s="2"/>
      <c r="JCH476" s="2"/>
      <c r="JCI476" s="2"/>
      <c r="JCJ476" s="2"/>
      <c r="JCK476" s="2"/>
      <c r="JCL476" s="2"/>
      <c r="JCM476" s="2"/>
      <c r="JCN476" s="2"/>
      <c r="JCO476" s="2"/>
      <c r="JCP476" s="2"/>
      <c r="JCQ476" s="2"/>
      <c r="JCR476" s="2"/>
      <c r="JCS476" s="2"/>
      <c r="JCT476" s="2"/>
      <c r="JCU476" s="2"/>
      <c r="JCV476" s="2"/>
      <c r="JCW476" s="2"/>
      <c r="JCX476" s="2"/>
      <c r="JCY476" s="2"/>
      <c r="JCZ476" s="2"/>
      <c r="JDA476" s="2"/>
      <c r="JDB476" s="2"/>
      <c r="JDC476" s="2"/>
      <c r="JDD476" s="2"/>
      <c r="JDE476" s="2"/>
      <c r="JDF476" s="2"/>
      <c r="JDG476" s="2"/>
      <c r="JDH476" s="2"/>
      <c r="JDI476" s="2"/>
      <c r="JDJ476" s="2"/>
      <c r="JDK476" s="2"/>
      <c r="JDL476" s="2"/>
      <c r="JDM476" s="2"/>
      <c r="JDN476" s="2"/>
      <c r="JDO476" s="2"/>
      <c r="JDP476" s="2"/>
      <c r="JDQ476" s="2"/>
      <c r="JDR476" s="2"/>
      <c r="JDS476" s="2"/>
      <c r="JDT476" s="2"/>
      <c r="JDU476" s="2"/>
      <c r="JDV476" s="2"/>
      <c r="JDW476" s="2"/>
      <c r="JDX476" s="2"/>
      <c r="JDY476" s="2"/>
      <c r="JDZ476" s="2"/>
      <c r="JEA476" s="2"/>
      <c r="JEB476" s="2"/>
      <c r="JEC476" s="2"/>
      <c r="JED476" s="2"/>
      <c r="JEE476" s="2"/>
      <c r="JEF476" s="2"/>
      <c r="JEG476" s="2"/>
      <c r="JEH476" s="2"/>
      <c r="JEI476" s="2"/>
      <c r="JEJ476" s="2"/>
      <c r="JEK476" s="2"/>
      <c r="JEL476" s="2"/>
      <c r="JEM476" s="2"/>
      <c r="JEN476" s="2"/>
      <c r="JEO476" s="2"/>
      <c r="JEP476" s="2"/>
      <c r="JEQ476" s="2"/>
      <c r="JER476" s="2"/>
      <c r="JES476" s="2"/>
      <c r="JET476" s="2"/>
      <c r="JEU476" s="2"/>
      <c r="JEV476" s="2"/>
      <c r="JEW476" s="2"/>
      <c r="JEX476" s="2"/>
      <c r="JEY476" s="2"/>
      <c r="JEZ476" s="2"/>
      <c r="JFA476" s="2"/>
      <c r="JFB476" s="2"/>
      <c r="JFC476" s="2"/>
      <c r="JFD476" s="2"/>
      <c r="JFE476" s="2"/>
      <c r="JFF476" s="2"/>
      <c r="JFG476" s="2"/>
      <c r="JFH476" s="2"/>
      <c r="JFI476" s="2"/>
      <c r="JFJ476" s="2"/>
      <c r="JFK476" s="2"/>
      <c r="JFL476" s="2"/>
      <c r="JFM476" s="2"/>
      <c r="JFN476" s="2"/>
      <c r="JFO476" s="2"/>
      <c r="JFP476" s="2"/>
      <c r="JFQ476" s="2"/>
      <c r="JFR476" s="2"/>
      <c r="JFS476" s="2"/>
      <c r="JFT476" s="2"/>
      <c r="JFU476" s="2"/>
      <c r="JFV476" s="2"/>
      <c r="JFW476" s="2"/>
      <c r="JFX476" s="2"/>
      <c r="JFY476" s="2"/>
      <c r="JFZ476" s="2"/>
      <c r="JGA476" s="2"/>
      <c r="JGB476" s="2"/>
      <c r="JGC476" s="2"/>
      <c r="JGD476" s="2"/>
      <c r="JGE476" s="2"/>
      <c r="JGF476" s="2"/>
      <c r="JGG476" s="2"/>
      <c r="JGH476" s="2"/>
      <c r="JGI476" s="2"/>
      <c r="JGJ476" s="2"/>
      <c r="JGK476" s="2"/>
      <c r="JGL476" s="2"/>
      <c r="JGM476" s="2"/>
      <c r="JGN476" s="2"/>
      <c r="JGO476" s="2"/>
      <c r="JGP476" s="2"/>
      <c r="JGQ476" s="2"/>
      <c r="JGR476" s="2"/>
      <c r="JGS476" s="2"/>
      <c r="JGT476" s="2"/>
      <c r="JGU476" s="2"/>
      <c r="JGV476" s="2"/>
      <c r="JGW476" s="2"/>
      <c r="JGX476" s="2"/>
      <c r="JGY476" s="2"/>
      <c r="JGZ476" s="2"/>
      <c r="JHA476" s="2"/>
      <c r="JHB476" s="2"/>
      <c r="JHC476" s="2"/>
      <c r="JHD476" s="2"/>
      <c r="JHE476" s="2"/>
      <c r="JHF476" s="2"/>
      <c r="JHG476" s="2"/>
      <c r="JHH476" s="2"/>
      <c r="JHI476" s="2"/>
      <c r="JHJ476" s="2"/>
      <c r="JHK476" s="2"/>
      <c r="JHL476" s="2"/>
      <c r="JHM476" s="2"/>
      <c r="JHN476" s="2"/>
      <c r="JHO476" s="2"/>
      <c r="JHP476" s="2"/>
      <c r="JHQ476" s="2"/>
      <c r="JHR476" s="2"/>
      <c r="JHS476" s="2"/>
      <c r="JHT476" s="2"/>
      <c r="JHU476" s="2"/>
      <c r="JHV476" s="2"/>
      <c r="JHW476" s="2"/>
      <c r="JHX476" s="2"/>
      <c r="JHY476" s="2"/>
      <c r="JHZ476" s="2"/>
      <c r="JIA476" s="2"/>
      <c r="JIB476" s="2"/>
      <c r="JIC476" s="2"/>
      <c r="JID476" s="2"/>
      <c r="JIE476" s="2"/>
      <c r="JIF476" s="2"/>
      <c r="JIG476" s="2"/>
      <c r="JIH476" s="2"/>
      <c r="JII476" s="2"/>
      <c r="JIJ476" s="2"/>
      <c r="JIK476" s="2"/>
      <c r="JIL476" s="2"/>
      <c r="JIM476" s="2"/>
      <c r="JIN476" s="2"/>
      <c r="JIO476" s="2"/>
      <c r="JIP476" s="2"/>
      <c r="JIQ476" s="2"/>
      <c r="JIR476" s="2"/>
      <c r="JIS476" s="2"/>
      <c r="JIT476" s="2"/>
      <c r="JIU476" s="2"/>
      <c r="JIV476" s="2"/>
      <c r="JIW476" s="2"/>
      <c r="JIX476" s="2"/>
      <c r="JIY476" s="2"/>
      <c r="JIZ476" s="2"/>
      <c r="JJA476" s="2"/>
      <c r="JJB476" s="2"/>
      <c r="JJC476" s="2"/>
      <c r="JJD476" s="2"/>
      <c r="JJE476" s="2"/>
      <c r="JJF476" s="2"/>
      <c r="JJG476" s="2"/>
      <c r="JJH476" s="2"/>
      <c r="JJI476" s="2"/>
      <c r="JJJ476" s="2"/>
      <c r="JJK476" s="2"/>
      <c r="JJL476" s="2"/>
      <c r="JJM476" s="2"/>
      <c r="JJN476" s="2"/>
      <c r="JJO476" s="2"/>
      <c r="JJP476" s="2"/>
      <c r="JJQ476" s="2"/>
      <c r="JJR476" s="2"/>
      <c r="JJS476" s="2"/>
      <c r="JJT476" s="2"/>
      <c r="JJU476" s="2"/>
      <c r="JJV476" s="2"/>
      <c r="JJW476" s="2"/>
      <c r="JJX476" s="2"/>
      <c r="JJY476" s="2"/>
      <c r="JJZ476" s="2"/>
      <c r="JKA476" s="2"/>
      <c r="JKB476" s="2"/>
      <c r="JKC476" s="2"/>
      <c r="JKD476" s="2"/>
      <c r="JKE476" s="2"/>
      <c r="JKF476" s="2"/>
      <c r="JKG476" s="2"/>
      <c r="JKH476" s="2"/>
      <c r="JKI476" s="2"/>
      <c r="JKJ476" s="2"/>
      <c r="JKK476" s="2"/>
      <c r="JKL476" s="2"/>
      <c r="JKM476" s="2"/>
      <c r="JKN476" s="2"/>
      <c r="JKO476" s="2"/>
      <c r="JKP476" s="2"/>
      <c r="JKQ476" s="2"/>
      <c r="JKR476" s="2"/>
      <c r="JKS476" s="2"/>
      <c r="JKT476" s="2"/>
      <c r="JKU476" s="2"/>
      <c r="JKV476" s="2"/>
      <c r="JKW476" s="2"/>
      <c r="JKX476" s="2"/>
      <c r="JKY476" s="2"/>
      <c r="JKZ476" s="2"/>
      <c r="JLA476" s="2"/>
      <c r="JLB476" s="2"/>
      <c r="JLC476" s="2"/>
      <c r="JLD476" s="2"/>
      <c r="JLE476" s="2"/>
      <c r="JLF476" s="2"/>
      <c r="JLG476" s="2"/>
      <c r="JLH476" s="2"/>
      <c r="JLI476" s="2"/>
      <c r="JLJ476" s="2"/>
      <c r="JLK476" s="2"/>
      <c r="JLL476" s="2"/>
      <c r="JLM476" s="2"/>
      <c r="JLN476" s="2"/>
      <c r="JLO476" s="2"/>
      <c r="JLP476" s="2"/>
      <c r="JLQ476" s="2"/>
      <c r="JLR476" s="2"/>
      <c r="JLS476" s="2"/>
      <c r="JLT476" s="2"/>
      <c r="JLU476" s="2"/>
      <c r="JLV476" s="2"/>
      <c r="JLW476" s="2"/>
      <c r="JLX476" s="2"/>
      <c r="JLY476" s="2"/>
      <c r="JLZ476" s="2"/>
      <c r="JMA476" s="2"/>
      <c r="JMB476" s="2"/>
      <c r="JMC476" s="2"/>
      <c r="JMD476" s="2"/>
      <c r="JME476" s="2"/>
      <c r="JMF476" s="2"/>
      <c r="JMG476" s="2"/>
      <c r="JMH476" s="2"/>
      <c r="JMI476" s="2"/>
      <c r="JMJ476" s="2"/>
      <c r="JMK476" s="2"/>
      <c r="JML476" s="2"/>
      <c r="JMM476" s="2"/>
      <c r="JMN476" s="2"/>
      <c r="JMO476" s="2"/>
      <c r="JMP476" s="2"/>
      <c r="JMQ476" s="2"/>
      <c r="JMR476" s="2"/>
      <c r="JMS476" s="2"/>
      <c r="JMT476" s="2"/>
      <c r="JMU476" s="2"/>
      <c r="JMV476" s="2"/>
      <c r="JMW476" s="2"/>
      <c r="JMX476" s="2"/>
      <c r="JMY476" s="2"/>
      <c r="JMZ476" s="2"/>
      <c r="JNA476" s="2"/>
      <c r="JNB476" s="2"/>
      <c r="JNC476" s="2"/>
      <c r="JND476" s="2"/>
      <c r="JNE476" s="2"/>
      <c r="JNF476" s="2"/>
      <c r="JNG476" s="2"/>
      <c r="JNH476" s="2"/>
      <c r="JNI476" s="2"/>
      <c r="JNJ476" s="2"/>
      <c r="JNK476" s="2"/>
      <c r="JNL476" s="2"/>
      <c r="JNM476" s="2"/>
      <c r="JNN476" s="2"/>
      <c r="JNO476" s="2"/>
      <c r="JNP476" s="2"/>
      <c r="JNQ476" s="2"/>
      <c r="JNR476" s="2"/>
      <c r="JNS476" s="2"/>
      <c r="JNT476" s="2"/>
      <c r="JNU476" s="2"/>
      <c r="JNV476" s="2"/>
      <c r="JNW476" s="2"/>
      <c r="JNX476" s="2"/>
      <c r="JNY476" s="2"/>
      <c r="JNZ476" s="2"/>
      <c r="JOA476" s="2"/>
      <c r="JOB476" s="2"/>
      <c r="JOC476" s="2"/>
      <c r="JOD476" s="2"/>
      <c r="JOE476" s="2"/>
      <c r="JOF476" s="2"/>
      <c r="JOG476" s="2"/>
      <c r="JOH476" s="2"/>
      <c r="JOI476" s="2"/>
      <c r="JOJ476" s="2"/>
      <c r="JOK476" s="2"/>
      <c r="JOL476" s="2"/>
      <c r="JOM476" s="2"/>
      <c r="JON476" s="2"/>
      <c r="JOO476" s="2"/>
      <c r="JOP476" s="2"/>
      <c r="JOQ476" s="2"/>
      <c r="JOR476" s="2"/>
      <c r="JOS476" s="2"/>
      <c r="JOT476" s="2"/>
      <c r="JOU476" s="2"/>
      <c r="JOV476" s="2"/>
      <c r="JOW476" s="2"/>
      <c r="JOX476" s="2"/>
      <c r="JOY476" s="2"/>
      <c r="JOZ476" s="2"/>
      <c r="JPA476" s="2"/>
      <c r="JPB476" s="2"/>
      <c r="JPC476" s="2"/>
      <c r="JPD476" s="2"/>
      <c r="JPE476" s="2"/>
      <c r="JPF476" s="2"/>
      <c r="JPG476" s="2"/>
      <c r="JPH476" s="2"/>
      <c r="JPI476" s="2"/>
      <c r="JPJ476" s="2"/>
      <c r="JPK476" s="2"/>
      <c r="JPL476" s="2"/>
      <c r="JPM476" s="2"/>
      <c r="JPN476" s="2"/>
      <c r="JPO476" s="2"/>
      <c r="JPP476" s="2"/>
      <c r="JPQ476" s="2"/>
      <c r="JPR476" s="2"/>
      <c r="JPS476" s="2"/>
      <c r="JPT476" s="2"/>
      <c r="JPU476" s="2"/>
      <c r="JPV476" s="2"/>
      <c r="JPW476" s="2"/>
      <c r="JPX476" s="2"/>
      <c r="JPY476" s="2"/>
      <c r="JPZ476" s="2"/>
      <c r="JQA476" s="2"/>
      <c r="JQB476" s="2"/>
      <c r="JQC476" s="2"/>
      <c r="JQD476" s="2"/>
      <c r="JQE476" s="2"/>
      <c r="JQF476" s="2"/>
      <c r="JQG476" s="2"/>
      <c r="JQH476" s="2"/>
      <c r="JQI476" s="2"/>
      <c r="JQJ476" s="2"/>
      <c r="JQK476" s="2"/>
      <c r="JQL476" s="2"/>
      <c r="JQM476" s="2"/>
      <c r="JQN476" s="2"/>
      <c r="JQO476" s="2"/>
      <c r="JQP476" s="2"/>
      <c r="JQQ476" s="2"/>
      <c r="JQR476" s="2"/>
      <c r="JQS476" s="2"/>
      <c r="JQT476" s="2"/>
      <c r="JQU476" s="2"/>
      <c r="JQV476" s="2"/>
      <c r="JQW476" s="2"/>
      <c r="JQX476" s="2"/>
      <c r="JQY476" s="2"/>
      <c r="JQZ476" s="2"/>
      <c r="JRA476" s="2"/>
      <c r="JRB476" s="2"/>
      <c r="JRC476" s="2"/>
      <c r="JRD476" s="2"/>
      <c r="JRE476" s="2"/>
      <c r="JRF476" s="2"/>
      <c r="JRG476" s="2"/>
      <c r="JRH476" s="2"/>
      <c r="JRI476" s="2"/>
      <c r="JRJ476" s="2"/>
      <c r="JRK476" s="2"/>
      <c r="JRL476" s="2"/>
      <c r="JRM476" s="2"/>
      <c r="JRN476" s="2"/>
      <c r="JRO476" s="2"/>
      <c r="JRP476" s="2"/>
      <c r="JRQ476" s="2"/>
      <c r="JRR476" s="2"/>
      <c r="JRS476" s="2"/>
      <c r="JRT476" s="2"/>
      <c r="JRU476" s="2"/>
      <c r="JRV476" s="2"/>
      <c r="JRW476" s="2"/>
      <c r="JRX476" s="2"/>
      <c r="JRY476" s="2"/>
      <c r="JRZ476" s="2"/>
      <c r="JSA476" s="2"/>
      <c r="JSB476" s="2"/>
      <c r="JSC476" s="2"/>
      <c r="JSD476" s="2"/>
      <c r="JSE476" s="2"/>
      <c r="JSF476" s="2"/>
      <c r="JSG476" s="2"/>
      <c r="JSH476" s="2"/>
      <c r="JSI476" s="2"/>
      <c r="JSJ476" s="2"/>
      <c r="JSK476" s="2"/>
      <c r="JSL476" s="2"/>
      <c r="JSM476" s="2"/>
      <c r="JSN476" s="2"/>
      <c r="JSO476" s="2"/>
      <c r="JSP476" s="2"/>
      <c r="JSQ476" s="2"/>
      <c r="JSR476" s="2"/>
      <c r="JSS476" s="2"/>
      <c r="JST476" s="2"/>
      <c r="JSU476" s="2"/>
      <c r="JSV476" s="2"/>
      <c r="JSW476" s="2"/>
      <c r="JSX476" s="2"/>
      <c r="JSY476" s="2"/>
      <c r="JSZ476" s="2"/>
      <c r="JTA476" s="2"/>
      <c r="JTB476" s="2"/>
      <c r="JTC476" s="2"/>
      <c r="JTD476" s="2"/>
      <c r="JTE476" s="2"/>
      <c r="JTF476" s="2"/>
      <c r="JTG476" s="2"/>
      <c r="JTH476" s="2"/>
      <c r="JTI476" s="2"/>
      <c r="JTJ476" s="2"/>
      <c r="JTK476" s="2"/>
      <c r="JTL476" s="2"/>
      <c r="JTM476" s="2"/>
      <c r="JTN476" s="2"/>
      <c r="JTO476" s="2"/>
      <c r="JTP476" s="2"/>
      <c r="JTQ476" s="2"/>
      <c r="JTR476" s="2"/>
      <c r="JTS476" s="2"/>
      <c r="JTT476" s="2"/>
      <c r="JTU476" s="2"/>
      <c r="JTV476" s="2"/>
      <c r="JTW476" s="2"/>
      <c r="JTX476" s="2"/>
      <c r="JTY476" s="2"/>
      <c r="JTZ476" s="2"/>
      <c r="JUA476" s="2"/>
      <c r="JUB476" s="2"/>
      <c r="JUC476" s="2"/>
      <c r="JUD476" s="2"/>
      <c r="JUE476" s="2"/>
      <c r="JUF476" s="2"/>
      <c r="JUG476" s="2"/>
      <c r="JUH476" s="2"/>
      <c r="JUI476" s="2"/>
      <c r="JUJ476" s="2"/>
      <c r="JUK476" s="2"/>
      <c r="JUL476" s="2"/>
      <c r="JUM476" s="2"/>
      <c r="JUN476" s="2"/>
      <c r="JUO476" s="2"/>
      <c r="JUP476" s="2"/>
      <c r="JUQ476" s="2"/>
      <c r="JUR476" s="2"/>
      <c r="JUS476" s="2"/>
      <c r="JUT476" s="2"/>
      <c r="JUU476" s="2"/>
      <c r="JUV476" s="2"/>
      <c r="JUW476" s="2"/>
      <c r="JUX476" s="2"/>
      <c r="JUY476" s="2"/>
      <c r="JUZ476" s="2"/>
      <c r="JVA476" s="2"/>
      <c r="JVB476" s="2"/>
      <c r="JVC476" s="2"/>
      <c r="JVD476" s="2"/>
      <c r="JVE476" s="2"/>
      <c r="JVF476" s="2"/>
      <c r="JVG476" s="2"/>
      <c r="JVH476" s="2"/>
      <c r="JVI476" s="2"/>
      <c r="JVJ476" s="2"/>
      <c r="JVK476" s="2"/>
      <c r="JVL476" s="2"/>
      <c r="JVM476" s="2"/>
      <c r="JVN476" s="2"/>
      <c r="JVO476" s="2"/>
      <c r="JVP476" s="2"/>
      <c r="JVQ476" s="2"/>
      <c r="JVR476" s="2"/>
      <c r="JVS476" s="2"/>
      <c r="JVT476" s="2"/>
      <c r="JVU476" s="2"/>
      <c r="JVV476" s="2"/>
      <c r="JVW476" s="2"/>
      <c r="JVX476" s="2"/>
      <c r="JVY476" s="2"/>
      <c r="JVZ476" s="2"/>
      <c r="JWA476" s="2"/>
      <c r="JWB476" s="2"/>
      <c r="JWC476" s="2"/>
      <c r="JWD476" s="2"/>
      <c r="JWE476" s="2"/>
      <c r="JWF476" s="2"/>
      <c r="JWG476" s="2"/>
      <c r="JWH476" s="2"/>
      <c r="JWI476" s="2"/>
      <c r="JWJ476" s="2"/>
      <c r="JWK476" s="2"/>
      <c r="JWL476" s="2"/>
      <c r="JWM476" s="2"/>
      <c r="JWN476" s="2"/>
      <c r="JWO476" s="2"/>
      <c r="JWP476" s="2"/>
      <c r="JWQ476" s="2"/>
      <c r="JWR476" s="2"/>
      <c r="JWS476" s="2"/>
      <c r="JWT476" s="2"/>
      <c r="JWU476" s="2"/>
      <c r="JWV476" s="2"/>
      <c r="JWW476" s="2"/>
      <c r="JWX476" s="2"/>
      <c r="JWY476" s="2"/>
      <c r="JWZ476" s="2"/>
      <c r="JXA476" s="2"/>
      <c r="JXB476" s="2"/>
      <c r="JXC476" s="2"/>
      <c r="JXD476" s="2"/>
      <c r="JXE476" s="2"/>
      <c r="JXF476" s="2"/>
      <c r="JXG476" s="2"/>
      <c r="JXH476" s="2"/>
      <c r="JXI476" s="2"/>
      <c r="JXJ476" s="2"/>
      <c r="JXK476" s="2"/>
      <c r="JXL476" s="2"/>
      <c r="JXM476" s="2"/>
      <c r="JXN476" s="2"/>
      <c r="JXO476" s="2"/>
      <c r="JXP476" s="2"/>
      <c r="JXQ476" s="2"/>
      <c r="JXR476" s="2"/>
      <c r="JXS476" s="2"/>
      <c r="JXT476" s="2"/>
      <c r="JXU476" s="2"/>
      <c r="JXV476" s="2"/>
      <c r="JXW476" s="2"/>
      <c r="JXX476" s="2"/>
      <c r="JXY476" s="2"/>
      <c r="JXZ476" s="2"/>
      <c r="JYA476" s="2"/>
      <c r="JYB476" s="2"/>
      <c r="JYC476" s="2"/>
      <c r="JYD476" s="2"/>
      <c r="JYE476" s="2"/>
      <c r="JYF476" s="2"/>
      <c r="JYG476" s="2"/>
      <c r="JYH476" s="2"/>
      <c r="JYI476" s="2"/>
      <c r="JYJ476" s="2"/>
      <c r="JYK476" s="2"/>
      <c r="JYL476" s="2"/>
      <c r="JYM476" s="2"/>
      <c r="JYN476" s="2"/>
      <c r="JYO476" s="2"/>
      <c r="JYP476" s="2"/>
      <c r="JYQ476" s="2"/>
      <c r="JYR476" s="2"/>
      <c r="JYS476" s="2"/>
      <c r="JYT476" s="2"/>
      <c r="JYU476" s="2"/>
      <c r="JYV476" s="2"/>
      <c r="JYW476" s="2"/>
      <c r="JYX476" s="2"/>
      <c r="JYY476" s="2"/>
      <c r="JYZ476" s="2"/>
      <c r="JZA476" s="2"/>
      <c r="JZB476" s="2"/>
      <c r="JZC476" s="2"/>
      <c r="JZD476" s="2"/>
      <c r="JZE476" s="2"/>
      <c r="JZF476" s="2"/>
      <c r="JZG476" s="2"/>
      <c r="JZH476" s="2"/>
      <c r="JZI476" s="2"/>
      <c r="JZJ476" s="2"/>
      <c r="JZK476" s="2"/>
      <c r="JZL476" s="2"/>
      <c r="JZM476" s="2"/>
      <c r="JZN476" s="2"/>
      <c r="JZO476" s="2"/>
      <c r="JZP476" s="2"/>
      <c r="JZQ476" s="2"/>
      <c r="JZR476" s="2"/>
      <c r="JZS476" s="2"/>
      <c r="JZT476" s="2"/>
      <c r="JZU476" s="2"/>
      <c r="JZV476" s="2"/>
      <c r="JZW476" s="2"/>
      <c r="JZX476" s="2"/>
      <c r="JZY476" s="2"/>
      <c r="JZZ476" s="2"/>
      <c r="KAA476" s="2"/>
      <c r="KAB476" s="2"/>
      <c r="KAC476" s="2"/>
      <c r="KAD476" s="2"/>
      <c r="KAE476" s="2"/>
      <c r="KAF476" s="2"/>
      <c r="KAG476" s="2"/>
      <c r="KAH476" s="2"/>
      <c r="KAI476" s="2"/>
      <c r="KAJ476" s="2"/>
      <c r="KAK476" s="2"/>
      <c r="KAL476" s="2"/>
      <c r="KAM476" s="2"/>
      <c r="KAN476" s="2"/>
      <c r="KAO476" s="2"/>
      <c r="KAP476" s="2"/>
      <c r="KAQ476" s="2"/>
      <c r="KAR476" s="2"/>
      <c r="KAS476" s="2"/>
      <c r="KAT476" s="2"/>
      <c r="KAU476" s="2"/>
      <c r="KAV476" s="2"/>
      <c r="KAW476" s="2"/>
      <c r="KAX476" s="2"/>
      <c r="KAY476" s="2"/>
      <c r="KAZ476" s="2"/>
      <c r="KBA476" s="2"/>
      <c r="KBB476" s="2"/>
      <c r="KBC476" s="2"/>
      <c r="KBD476" s="2"/>
      <c r="KBE476" s="2"/>
      <c r="KBF476" s="2"/>
      <c r="KBG476" s="2"/>
      <c r="KBH476" s="2"/>
      <c r="KBI476" s="2"/>
      <c r="KBJ476" s="2"/>
      <c r="KBK476" s="2"/>
      <c r="KBL476" s="2"/>
      <c r="KBM476" s="2"/>
      <c r="KBN476" s="2"/>
      <c r="KBO476" s="2"/>
      <c r="KBP476" s="2"/>
      <c r="KBQ476" s="2"/>
      <c r="KBR476" s="2"/>
      <c r="KBS476" s="2"/>
      <c r="KBT476" s="2"/>
      <c r="KBU476" s="2"/>
      <c r="KBV476" s="2"/>
      <c r="KBW476" s="2"/>
      <c r="KBX476" s="2"/>
      <c r="KBY476" s="2"/>
      <c r="KBZ476" s="2"/>
      <c r="KCA476" s="2"/>
      <c r="KCB476" s="2"/>
      <c r="KCC476" s="2"/>
      <c r="KCD476" s="2"/>
      <c r="KCE476" s="2"/>
      <c r="KCF476" s="2"/>
      <c r="KCG476" s="2"/>
      <c r="KCH476" s="2"/>
      <c r="KCI476" s="2"/>
      <c r="KCJ476" s="2"/>
      <c r="KCK476" s="2"/>
      <c r="KCL476" s="2"/>
      <c r="KCM476" s="2"/>
      <c r="KCN476" s="2"/>
      <c r="KCO476" s="2"/>
      <c r="KCP476" s="2"/>
      <c r="KCQ476" s="2"/>
      <c r="KCR476" s="2"/>
      <c r="KCS476" s="2"/>
      <c r="KCT476" s="2"/>
      <c r="KCU476" s="2"/>
      <c r="KCV476" s="2"/>
      <c r="KCW476" s="2"/>
      <c r="KCX476" s="2"/>
      <c r="KCY476" s="2"/>
      <c r="KCZ476" s="2"/>
      <c r="KDA476" s="2"/>
      <c r="KDB476" s="2"/>
      <c r="KDC476" s="2"/>
      <c r="KDD476" s="2"/>
      <c r="KDE476" s="2"/>
      <c r="KDF476" s="2"/>
      <c r="KDG476" s="2"/>
      <c r="KDH476" s="2"/>
      <c r="KDI476" s="2"/>
      <c r="KDJ476" s="2"/>
      <c r="KDK476" s="2"/>
      <c r="KDL476" s="2"/>
      <c r="KDM476" s="2"/>
      <c r="KDN476" s="2"/>
      <c r="KDO476" s="2"/>
      <c r="KDP476" s="2"/>
      <c r="KDQ476" s="2"/>
      <c r="KDR476" s="2"/>
      <c r="KDS476" s="2"/>
      <c r="KDT476" s="2"/>
      <c r="KDU476" s="2"/>
      <c r="KDV476" s="2"/>
      <c r="KDW476" s="2"/>
      <c r="KDX476" s="2"/>
      <c r="KDY476" s="2"/>
      <c r="KDZ476" s="2"/>
      <c r="KEA476" s="2"/>
      <c r="KEB476" s="2"/>
      <c r="KEC476" s="2"/>
      <c r="KED476" s="2"/>
      <c r="KEE476" s="2"/>
      <c r="KEF476" s="2"/>
      <c r="KEG476" s="2"/>
      <c r="KEH476" s="2"/>
      <c r="KEI476" s="2"/>
      <c r="KEJ476" s="2"/>
      <c r="KEK476" s="2"/>
      <c r="KEL476" s="2"/>
      <c r="KEM476" s="2"/>
      <c r="KEN476" s="2"/>
      <c r="KEO476" s="2"/>
      <c r="KEP476" s="2"/>
      <c r="KEQ476" s="2"/>
      <c r="KER476" s="2"/>
      <c r="KES476" s="2"/>
      <c r="KET476" s="2"/>
      <c r="KEU476" s="2"/>
      <c r="KEV476" s="2"/>
      <c r="KEW476" s="2"/>
      <c r="KEX476" s="2"/>
      <c r="KEY476" s="2"/>
      <c r="KEZ476" s="2"/>
      <c r="KFA476" s="2"/>
      <c r="KFB476" s="2"/>
      <c r="KFC476" s="2"/>
      <c r="KFD476" s="2"/>
      <c r="KFE476" s="2"/>
      <c r="KFF476" s="2"/>
      <c r="KFG476" s="2"/>
      <c r="KFH476" s="2"/>
      <c r="KFI476" s="2"/>
      <c r="KFJ476" s="2"/>
      <c r="KFK476" s="2"/>
      <c r="KFL476" s="2"/>
      <c r="KFM476" s="2"/>
      <c r="KFN476" s="2"/>
      <c r="KFO476" s="2"/>
      <c r="KFP476" s="2"/>
      <c r="KFQ476" s="2"/>
      <c r="KFR476" s="2"/>
      <c r="KFS476" s="2"/>
      <c r="KFT476" s="2"/>
      <c r="KFU476" s="2"/>
      <c r="KFV476" s="2"/>
      <c r="KFW476" s="2"/>
      <c r="KFX476" s="2"/>
      <c r="KFY476" s="2"/>
      <c r="KFZ476" s="2"/>
      <c r="KGA476" s="2"/>
      <c r="KGB476" s="2"/>
      <c r="KGC476" s="2"/>
      <c r="KGD476" s="2"/>
      <c r="KGE476" s="2"/>
      <c r="KGF476" s="2"/>
      <c r="KGG476" s="2"/>
      <c r="KGH476" s="2"/>
      <c r="KGI476" s="2"/>
      <c r="KGJ476" s="2"/>
      <c r="KGK476" s="2"/>
      <c r="KGL476" s="2"/>
      <c r="KGM476" s="2"/>
      <c r="KGN476" s="2"/>
      <c r="KGO476" s="2"/>
      <c r="KGP476" s="2"/>
      <c r="KGQ476" s="2"/>
      <c r="KGR476" s="2"/>
      <c r="KGS476" s="2"/>
      <c r="KGT476" s="2"/>
      <c r="KGU476" s="2"/>
      <c r="KGV476" s="2"/>
      <c r="KGW476" s="2"/>
      <c r="KGX476" s="2"/>
      <c r="KGY476" s="2"/>
      <c r="KGZ476" s="2"/>
      <c r="KHA476" s="2"/>
      <c r="KHB476" s="2"/>
      <c r="KHC476" s="2"/>
      <c r="KHD476" s="2"/>
      <c r="KHE476" s="2"/>
      <c r="KHF476" s="2"/>
      <c r="KHG476" s="2"/>
      <c r="KHH476" s="2"/>
      <c r="KHI476" s="2"/>
      <c r="KHJ476" s="2"/>
      <c r="KHK476" s="2"/>
      <c r="KHL476" s="2"/>
      <c r="KHM476" s="2"/>
      <c r="KHN476" s="2"/>
      <c r="KHO476" s="2"/>
      <c r="KHP476" s="2"/>
      <c r="KHQ476" s="2"/>
      <c r="KHR476" s="2"/>
      <c r="KHS476" s="2"/>
      <c r="KHT476" s="2"/>
      <c r="KHU476" s="2"/>
      <c r="KHV476" s="2"/>
      <c r="KHW476" s="2"/>
      <c r="KHX476" s="2"/>
      <c r="KHY476" s="2"/>
      <c r="KHZ476" s="2"/>
      <c r="KIA476" s="2"/>
      <c r="KIB476" s="2"/>
      <c r="KIC476" s="2"/>
      <c r="KID476" s="2"/>
      <c r="KIE476" s="2"/>
      <c r="KIF476" s="2"/>
      <c r="KIG476" s="2"/>
      <c r="KIH476" s="2"/>
      <c r="KII476" s="2"/>
      <c r="KIJ476" s="2"/>
      <c r="KIK476" s="2"/>
      <c r="KIL476" s="2"/>
      <c r="KIM476" s="2"/>
      <c r="KIN476" s="2"/>
      <c r="KIO476" s="2"/>
      <c r="KIP476" s="2"/>
      <c r="KIQ476" s="2"/>
      <c r="KIR476" s="2"/>
      <c r="KIS476" s="2"/>
      <c r="KIT476" s="2"/>
      <c r="KIU476" s="2"/>
      <c r="KIV476" s="2"/>
      <c r="KIW476" s="2"/>
      <c r="KIX476" s="2"/>
      <c r="KIY476" s="2"/>
      <c r="KIZ476" s="2"/>
      <c r="KJA476" s="2"/>
      <c r="KJB476" s="2"/>
      <c r="KJC476" s="2"/>
      <c r="KJD476" s="2"/>
      <c r="KJE476" s="2"/>
      <c r="KJF476" s="2"/>
      <c r="KJG476" s="2"/>
      <c r="KJH476" s="2"/>
      <c r="KJI476" s="2"/>
      <c r="KJJ476" s="2"/>
      <c r="KJK476" s="2"/>
      <c r="KJL476" s="2"/>
      <c r="KJM476" s="2"/>
      <c r="KJN476" s="2"/>
      <c r="KJO476" s="2"/>
      <c r="KJP476" s="2"/>
      <c r="KJQ476" s="2"/>
      <c r="KJR476" s="2"/>
      <c r="KJS476" s="2"/>
      <c r="KJT476" s="2"/>
      <c r="KJU476" s="2"/>
      <c r="KJV476" s="2"/>
      <c r="KJW476" s="2"/>
      <c r="KJX476" s="2"/>
      <c r="KJY476" s="2"/>
      <c r="KJZ476" s="2"/>
      <c r="KKA476" s="2"/>
      <c r="KKB476" s="2"/>
      <c r="KKC476" s="2"/>
      <c r="KKD476" s="2"/>
      <c r="KKE476" s="2"/>
      <c r="KKF476" s="2"/>
      <c r="KKG476" s="2"/>
      <c r="KKH476" s="2"/>
      <c r="KKI476" s="2"/>
      <c r="KKJ476" s="2"/>
      <c r="KKK476" s="2"/>
      <c r="KKL476" s="2"/>
      <c r="KKM476" s="2"/>
      <c r="KKN476" s="2"/>
      <c r="KKO476" s="2"/>
      <c r="KKP476" s="2"/>
      <c r="KKQ476" s="2"/>
      <c r="KKR476" s="2"/>
      <c r="KKS476" s="2"/>
      <c r="KKT476" s="2"/>
      <c r="KKU476" s="2"/>
      <c r="KKV476" s="2"/>
      <c r="KKW476" s="2"/>
      <c r="KKX476" s="2"/>
      <c r="KKY476" s="2"/>
      <c r="KKZ476" s="2"/>
      <c r="KLA476" s="2"/>
      <c r="KLB476" s="2"/>
      <c r="KLC476" s="2"/>
      <c r="KLD476" s="2"/>
      <c r="KLE476" s="2"/>
      <c r="KLF476" s="2"/>
      <c r="KLG476" s="2"/>
      <c r="KLH476" s="2"/>
      <c r="KLI476" s="2"/>
      <c r="KLJ476" s="2"/>
      <c r="KLK476" s="2"/>
      <c r="KLL476" s="2"/>
      <c r="KLM476" s="2"/>
      <c r="KLN476" s="2"/>
      <c r="KLO476" s="2"/>
      <c r="KLP476" s="2"/>
      <c r="KLQ476" s="2"/>
      <c r="KLR476" s="2"/>
      <c r="KLS476" s="2"/>
      <c r="KLT476" s="2"/>
      <c r="KLU476" s="2"/>
      <c r="KLV476" s="2"/>
      <c r="KLW476" s="2"/>
      <c r="KLX476" s="2"/>
      <c r="KLY476" s="2"/>
      <c r="KLZ476" s="2"/>
      <c r="KMA476" s="2"/>
      <c r="KMB476" s="2"/>
      <c r="KMC476" s="2"/>
      <c r="KMD476" s="2"/>
      <c r="KME476" s="2"/>
      <c r="KMF476" s="2"/>
      <c r="KMG476" s="2"/>
      <c r="KMH476" s="2"/>
      <c r="KMI476" s="2"/>
      <c r="KMJ476" s="2"/>
      <c r="KMK476" s="2"/>
      <c r="KML476" s="2"/>
      <c r="KMM476" s="2"/>
      <c r="KMN476" s="2"/>
      <c r="KMO476" s="2"/>
      <c r="KMP476" s="2"/>
      <c r="KMQ476" s="2"/>
      <c r="KMR476" s="2"/>
      <c r="KMS476" s="2"/>
      <c r="KMT476" s="2"/>
      <c r="KMU476" s="2"/>
      <c r="KMV476" s="2"/>
      <c r="KMW476" s="2"/>
      <c r="KMX476" s="2"/>
      <c r="KMY476" s="2"/>
      <c r="KMZ476" s="2"/>
      <c r="KNA476" s="2"/>
      <c r="KNB476" s="2"/>
      <c r="KNC476" s="2"/>
      <c r="KND476" s="2"/>
      <c r="KNE476" s="2"/>
      <c r="KNF476" s="2"/>
      <c r="KNG476" s="2"/>
      <c r="KNH476" s="2"/>
      <c r="KNI476" s="2"/>
      <c r="KNJ476" s="2"/>
      <c r="KNK476" s="2"/>
      <c r="KNL476" s="2"/>
      <c r="KNM476" s="2"/>
      <c r="KNN476" s="2"/>
      <c r="KNO476" s="2"/>
      <c r="KNP476" s="2"/>
      <c r="KNQ476" s="2"/>
      <c r="KNR476" s="2"/>
      <c r="KNS476" s="2"/>
      <c r="KNT476" s="2"/>
      <c r="KNU476" s="2"/>
      <c r="KNV476" s="2"/>
      <c r="KNW476" s="2"/>
      <c r="KNX476" s="2"/>
      <c r="KNY476" s="2"/>
      <c r="KNZ476" s="2"/>
      <c r="KOA476" s="2"/>
      <c r="KOB476" s="2"/>
      <c r="KOC476" s="2"/>
      <c r="KOD476" s="2"/>
      <c r="KOE476" s="2"/>
      <c r="KOF476" s="2"/>
      <c r="KOG476" s="2"/>
      <c r="KOH476" s="2"/>
      <c r="KOI476" s="2"/>
      <c r="KOJ476" s="2"/>
      <c r="KOK476" s="2"/>
      <c r="KOL476" s="2"/>
      <c r="KOM476" s="2"/>
      <c r="KON476" s="2"/>
      <c r="KOO476" s="2"/>
      <c r="KOP476" s="2"/>
      <c r="KOQ476" s="2"/>
      <c r="KOR476" s="2"/>
      <c r="KOS476" s="2"/>
      <c r="KOT476" s="2"/>
      <c r="KOU476" s="2"/>
      <c r="KOV476" s="2"/>
      <c r="KOW476" s="2"/>
      <c r="KOX476" s="2"/>
      <c r="KOY476" s="2"/>
      <c r="KOZ476" s="2"/>
      <c r="KPA476" s="2"/>
      <c r="KPB476" s="2"/>
      <c r="KPC476" s="2"/>
      <c r="KPD476" s="2"/>
      <c r="KPE476" s="2"/>
      <c r="KPF476" s="2"/>
      <c r="KPG476" s="2"/>
      <c r="KPH476" s="2"/>
      <c r="KPI476" s="2"/>
      <c r="KPJ476" s="2"/>
      <c r="KPK476" s="2"/>
      <c r="KPL476" s="2"/>
      <c r="KPM476" s="2"/>
      <c r="KPN476" s="2"/>
      <c r="KPO476" s="2"/>
      <c r="KPP476" s="2"/>
      <c r="KPQ476" s="2"/>
      <c r="KPR476" s="2"/>
      <c r="KPS476" s="2"/>
      <c r="KPT476" s="2"/>
      <c r="KPU476" s="2"/>
      <c r="KPV476" s="2"/>
      <c r="KPW476" s="2"/>
      <c r="KPX476" s="2"/>
      <c r="KPY476" s="2"/>
      <c r="KPZ476" s="2"/>
      <c r="KQA476" s="2"/>
      <c r="KQB476" s="2"/>
      <c r="KQC476" s="2"/>
      <c r="KQD476" s="2"/>
      <c r="KQE476" s="2"/>
      <c r="KQF476" s="2"/>
      <c r="KQG476" s="2"/>
      <c r="KQH476" s="2"/>
      <c r="KQI476" s="2"/>
      <c r="KQJ476" s="2"/>
      <c r="KQK476" s="2"/>
      <c r="KQL476" s="2"/>
      <c r="KQM476" s="2"/>
      <c r="KQN476" s="2"/>
      <c r="KQO476" s="2"/>
      <c r="KQP476" s="2"/>
      <c r="KQQ476" s="2"/>
      <c r="KQR476" s="2"/>
      <c r="KQS476" s="2"/>
      <c r="KQT476" s="2"/>
      <c r="KQU476" s="2"/>
      <c r="KQV476" s="2"/>
      <c r="KQW476" s="2"/>
      <c r="KQX476" s="2"/>
      <c r="KQY476" s="2"/>
      <c r="KQZ476" s="2"/>
      <c r="KRA476" s="2"/>
      <c r="KRB476" s="2"/>
      <c r="KRC476" s="2"/>
      <c r="KRD476" s="2"/>
      <c r="KRE476" s="2"/>
      <c r="KRF476" s="2"/>
      <c r="KRG476" s="2"/>
      <c r="KRH476" s="2"/>
      <c r="KRI476" s="2"/>
      <c r="KRJ476" s="2"/>
      <c r="KRK476" s="2"/>
      <c r="KRL476" s="2"/>
      <c r="KRM476" s="2"/>
      <c r="KRN476" s="2"/>
      <c r="KRO476" s="2"/>
      <c r="KRP476" s="2"/>
      <c r="KRQ476" s="2"/>
      <c r="KRR476" s="2"/>
      <c r="KRS476" s="2"/>
      <c r="KRT476" s="2"/>
      <c r="KRU476" s="2"/>
      <c r="KRV476" s="2"/>
      <c r="KRW476" s="2"/>
      <c r="KRX476" s="2"/>
      <c r="KRY476" s="2"/>
      <c r="KRZ476" s="2"/>
      <c r="KSA476" s="2"/>
      <c r="KSB476" s="2"/>
      <c r="KSC476" s="2"/>
      <c r="KSD476" s="2"/>
      <c r="KSE476" s="2"/>
      <c r="KSF476" s="2"/>
      <c r="KSG476" s="2"/>
      <c r="KSH476" s="2"/>
      <c r="KSI476" s="2"/>
      <c r="KSJ476" s="2"/>
      <c r="KSK476" s="2"/>
      <c r="KSL476" s="2"/>
      <c r="KSM476" s="2"/>
      <c r="KSN476" s="2"/>
      <c r="KSO476" s="2"/>
      <c r="KSP476" s="2"/>
      <c r="KSQ476" s="2"/>
      <c r="KSR476" s="2"/>
      <c r="KSS476" s="2"/>
      <c r="KST476" s="2"/>
      <c r="KSU476" s="2"/>
      <c r="KSV476" s="2"/>
      <c r="KSW476" s="2"/>
      <c r="KSX476" s="2"/>
      <c r="KSY476" s="2"/>
      <c r="KSZ476" s="2"/>
      <c r="KTA476" s="2"/>
      <c r="KTB476" s="2"/>
      <c r="KTC476" s="2"/>
      <c r="KTD476" s="2"/>
      <c r="KTE476" s="2"/>
      <c r="KTF476" s="2"/>
      <c r="KTG476" s="2"/>
      <c r="KTH476" s="2"/>
      <c r="KTI476" s="2"/>
      <c r="KTJ476" s="2"/>
      <c r="KTK476" s="2"/>
      <c r="KTL476" s="2"/>
      <c r="KTM476" s="2"/>
      <c r="KTN476" s="2"/>
      <c r="KTO476" s="2"/>
      <c r="KTP476" s="2"/>
      <c r="KTQ476" s="2"/>
      <c r="KTR476" s="2"/>
      <c r="KTS476" s="2"/>
      <c r="KTT476" s="2"/>
      <c r="KTU476" s="2"/>
      <c r="KTV476" s="2"/>
      <c r="KTW476" s="2"/>
      <c r="KTX476" s="2"/>
      <c r="KTY476" s="2"/>
      <c r="KTZ476" s="2"/>
      <c r="KUA476" s="2"/>
      <c r="KUB476" s="2"/>
      <c r="KUC476" s="2"/>
      <c r="KUD476" s="2"/>
      <c r="KUE476" s="2"/>
      <c r="KUF476" s="2"/>
      <c r="KUG476" s="2"/>
      <c r="KUH476" s="2"/>
      <c r="KUI476" s="2"/>
      <c r="KUJ476" s="2"/>
      <c r="KUK476" s="2"/>
      <c r="KUL476" s="2"/>
      <c r="KUM476" s="2"/>
      <c r="KUN476" s="2"/>
      <c r="KUO476" s="2"/>
      <c r="KUP476" s="2"/>
      <c r="KUQ476" s="2"/>
      <c r="KUR476" s="2"/>
      <c r="KUS476" s="2"/>
      <c r="KUT476" s="2"/>
      <c r="KUU476" s="2"/>
      <c r="KUV476" s="2"/>
      <c r="KUW476" s="2"/>
      <c r="KUX476" s="2"/>
      <c r="KUY476" s="2"/>
      <c r="KUZ476" s="2"/>
      <c r="KVA476" s="2"/>
      <c r="KVB476" s="2"/>
      <c r="KVC476" s="2"/>
      <c r="KVD476" s="2"/>
      <c r="KVE476" s="2"/>
      <c r="KVF476" s="2"/>
      <c r="KVG476" s="2"/>
      <c r="KVH476" s="2"/>
      <c r="KVI476" s="2"/>
      <c r="KVJ476" s="2"/>
      <c r="KVK476" s="2"/>
      <c r="KVL476" s="2"/>
      <c r="KVM476" s="2"/>
      <c r="KVN476" s="2"/>
      <c r="KVO476" s="2"/>
      <c r="KVP476" s="2"/>
      <c r="KVQ476" s="2"/>
      <c r="KVR476" s="2"/>
      <c r="KVS476" s="2"/>
      <c r="KVT476" s="2"/>
      <c r="KVU476" s="2"/>
      <c r="KVV476" s="2"/>
      <c r="KVW476" s="2"/>
      <c r="KVX476" s="2"/>
      <c r="KVY476" s="2"/>
      <c r="KVZ476" s="2"/>
      <c r="KWA476" s="2"/>
      <c r="KWB476" s="2"/>
      <c r="KWC476" s="2"/>
      <c r="KWD476" s="2"/>
      <c r="KWE476" s="2"/>
      <c r="KWF476" s="2"/>
      <c r="KWG476" s="2"/>
      <c r="KWH476" s="2"/>
      <c r="KWI476" s="2"/>
      <c r="KWJ476" s="2"/>
      <c r="KWK476" s="2"/>
      <c r="KWL476" s="2"/>
      <c r="KWM476" s="2"/>
      <c r="KWN476" s="2"/>
      <c r="KWO476" s="2"/>
      <c r="KWP476" s="2"/>
      <c r="KWQ476" s="2"/>
      <c r="KWR476" s="2"/>
      <c r="KWS476" s="2"/>
      <c r="KWT476" s="2"/>
      <c r="KWU476" s="2"/>
      <c r="KWV476" s="2"/>
      <c r="KWW476" s="2"/>
      <c r="KWX476" s="2"/>
      <c r="KWY476" s="2"/>
      <c r="KWZ476" s="2"/>
      <c r="KXA476" s="2"/>
      <c r="KXB476" s="2"/>
      <c r="KXC476" s="2"/>
      <c r="KXD476" s="2"/>
      <c r="KXE476" s="2"/>
      <c r="KXF476" s="2"/>
      <c r="KXG476" s="2"/>
      <c r="KXH476" s="2"/>
      <c r="KXI476" s="2"/>
      <c r="KXJ476" s="2"/>
      <c r="KXK476" s="2"/>
      <c r="KXL476" s="2"/>
      <c r="KXM476" s="2"/>
      <c r="KXN476" s="2"/>
      <c r="KXO476" s="2"/>
      <c r="KXP476" s="2"/>
      <c r="KXQ476" s="2"/>
      <c r="KXR476" s="2"/>
      <c r="KXS476" s="2"/>
      <c r="KXT476" s="2"/>
      <c r="KXU476" s="2"/>
      <c r="KXV476" s="2"/>
      <c r="KXW476" s="2"/>
      <c r="KXX476" s="2"/>
      <c r="KXY476" s="2"/>
      <c r="KXZ476" s="2"/>
      <c r="KYA476" s="2"/>
      <c r="KYB476" s="2"/>
      <c r="KYC476" s="2"/>
      <c r="KYD476" s="2"/>
      <c r="KYE476" s="2"/>
      <c r="KYF476" s="2"/>
      <c r="KYG476" s="2"/>
      <c r="KYH476" s="2"/>
      <c r="KYI476" s="2"/>
      <c r="KYJ476" s="2"/>
      <c r="KYK476" s="2"/>
      <c r="KYL476" s="2"/>
      <c r="KYM476" s="2"/>
      <c r="KYN476" s="2"/>
      <c r="KYO476" s="2"/>
      <c r="KYP476" s="2"/>
      <c r="KYQ476" s="2"/>
      <c r="KYR476" s="2"/>
      <c r="KYS476" s="2"/>
      <c r="KYT476" s="2"/>
      <c r="KYU476" s="2"/>
      <c r="KYV476" s="2"/>
      <c r="KYW476" s="2"/>
      <c r="KYX476" s="2"/>
      <c r="KYY476" s="2"/>
      <c r="KYZ476" s="2"/>
      <c r="KZA476" s="2"/>
      <c r="KZB476" s="2"/>
      <c r="KZC476" s="2"/>
      <c r="KZD476" s="2"/>
      <c r="KZE476" s="2"/>
      <c r="KZF476" s="2"/>
      <c r="KZG476" s="2"/>
      <c r="KZH476" s="2"/>
      <c r="KZI476" s="2"/>
      <c r="KZJ476" s="2"/>
      <c r="KZK476" s="2"/>
      <c r="KZL476" s="2"/>
      <c r="KZM476" s="2"/>
      <c r="KZN476" s="2"/>
      <c r="KZO476" s="2"/>
      <c r="KZP476" s="2"/>
      <c r="KZQ476" s="2"/>
      <c r="KZR476" s="2"/>
      <c r="KZS476" s="2"/>
      <c r="KZT476" s="2"/>
      <c r="KZU476" s="2"/>
      <c r="KZV476" s="2"/>
      <c r="KZW476" s="2"/>
      <c r="KZX476" s="2"/>
      <c r="KZY476" s="2"/>
      <c r="KZZ476" s="2"/>
      <c r="LAA476" s="2"/>
      <c r="LAB476" s="2"/>
      <c r="LAC476" s="2"/>
      <c r="LAD476" s="2"/>
      <c r="LAE476" s="2"/>
      <c r="LAF476" s="2"/>
      <c r="LAG476" s="2"/>
      <c r="LAH476" s="2"/>
      <c r="LAI476" s="2"/>
      <c r="LAJ476" s="2"/>
      <c r="LAK476" s="2"/>
      <c r="LAL476" s="2"/>
      <c r="LAM476" s="2"/>
      <c r="LAN476" s="2"/>
      <c r="LAO476" s="2"/>
      <c r="LAP476" s="2"/>
      <c r="LAQ476" s="2"/>
      <c r="LAR476" s="2"/>
      <c r="LAS476" s="2"/>
      <c r="LAT476" s="2"/>
      <c r="LAU476" s="2"/>
      <c r="LAV476" s="2"/>
      <c r="LAW476" s="2"/>
      <c r="LAX476" s="2"/>
      <c r="LAY476" s="2"/>
      <c r="LAZ476" s="2"/>
      <c r="LBA476" s="2"/>
      <c r="LBB476" s="2"/>
      <c r="LBC476" s="2"/>
      <c r="LBD476" s="2"/>
      <c r="LBE476" s="2"/>
      <c r="LBF476" s="2"/>
      <c r="LBG476" s="2"/>
      <c r="LBH476" s="2"/>
      <c r="LBI476" s="2"/>
      <c r="LBJ476" s="2"/>
      <c r="LBK476" s="2"/>
      <c r="LBL476" s="2"/>
      <c r="LBM476" s="2"/>
      <c r="LBN476" s="2"/>
      <c r="LBO476" s="2"/>
      <c r="LBP476" s="2"/>
      <c r="LBQ476" s="2"/>
      <c r="LBR476" s="2"/>
      <c r="LBS476" s="2"/>
      <c r="LBT476" s="2"/>
      <c r="LBU476" s="2"/>
      <c r="LBV476" s="2"/>
      <c r="LBW476" s="2"/>
      <c r="LBX476" s="2"/>
      <c r="LBY476" s="2"/>
      <c r="LBZ476" s="2"/>
      <c r="LCA476" s="2"/>
      <c r="LCB476" s="2"/>
      <c r="LCC476" s="2"/>
      <c r="LCD476" s="2"/>
      <c r="LCE476" s="2"/>
      <c r="LCF476" s="2"/>
      <c r="LCG476" s="2"/>
      <c r="LCH476" s="2"/>
      <c r="LCI476" s="2"/>
      <c r="LCJ476" s="2"/>
      <c r="LCK476" s="2"/>
      <c r="LCL476" s="2"/>
      <c r="LCM476" s="2"/>
      <c r="LCN476" s="2"/>
      <c r="LCO476" s="2"/>
      <c r="LCP476" s="2"/>
      <c r="LCQ476" s="2"/>
      <c r="LCR476" s="2"/>
      <c r="LCS476" s="2"/>
      <c r="LCT476" s="2"/>
      <c r="LCU476" s="2"/>
      <c r="LCV476" s="2"/>
      <c r="LCW476" s="2"/>
      <c r="LCX476" s="2"/>
      <c r="LCY476" s="2"/>
      <c r="LCZ476" s="2"/>
      <c r="LDA476" s="2"/>
      <c r="LDB476" s="2"/>
      <c r="LDC476" s="2"/>
      <c r="LDD476" s="2"/>
      <c r="LDE476" s="2"/>
      <c r="LDF476" s="2"/>
      <c r="LDG476" s="2"/>
      <c r="LDH476" s="2"/>
      <c r="LDI476" s="2"/>
      <c r="LDJ476" s="2"/>
      <c r="LDK476" s="2"/>
      <c r="LDL476" s="2"/>
      <c r="LDM476" s="2"/>
      <c r="LDN476" s="2"/>
      <c r="LDO476" s="2"/>
      <c r="LDP476" s="2"/>
      <c r="LDQ476" s="2"/>
      <c r="LDR476" s="2"/>
      <c r="LDS476" s="2"/>
      <c r="LDT476" s="2"/>
      <c r="LDU476" s="2"/>
      <c r="LDV476" s="2"/>
      <c r="LDW476" s="2"/>
      <c r="LDX476" s="2"/>
      <c r="LDY476" s="2"/>
      <c r="LDZ476" s="2"/>
      <c r="LEA476" s="2"/>
      <c r="LEB476" s="2"/>
      <c r="LEC476" s="2"/>
      <c r="LED476" s="2"/>
      <c r="LEE476" s="2"/>
      <c r="LEF476" s="2"/>
      <c r="LEG476" s="2"/>
      <c r="LEH476" s="2"/>
      <c r="LEI476" s="2"/>
      <c r="LEJ476" s="2"/>
      <c r="LEK476" s="2"/>
      <c r="LEL476" s="2"/>
      <c r="LEM476" s="2"/>
      <c r="LEN476" s="2"/>
      <c r="LEO476" s="2"/>
      <c r="LEP476" s="2"/>
      <c r="LEQ476" s="2"/>
      <c r="LER476" s="2"/>
      <c r="LES476" s="2"/>
      <c r="LET476" s="2"/>
      <c r="LEU476" s="2"/>
      <c r="LEV476" s="2"/>
      <c r="LEW476" s="2"/>
      <c r="LEX476" s="2"/>
      <c r="LEY476" s="2"/>
      <c r="LEZ476" s="2"/>
      <c r="LFA476" s="2"/>
      <c r="LFB476" s="2"/>
      <c r="LFC476" s="2"/>
      <c r="LFD476" s="2"/>
      <c r="LFE476" s="2"/>
      <c r="LFF476" s="2"/>
      <c r="LFG476" s="2"/>
      <c r="LFH476" s="2"/>
      <c r="LFI476" s="2"/>
      <c r="LFJ476" s="2"/>
      <c r="LFK476" s="2"/>
      <c r="LFL476" s="2"/>
      <c r="LFM476" s="2"/>
      <c r="LFN476" s="2"/>
      <c r="LFO476" s="2"/>
      <c r="LFP476" s="2"/>
      <c r="LFQ476" s="2"/>
      <c r="LFR476" s="2"/>
      <c r="LFS476" s="2"/>
      <c r="LFT476" s="2"/>
      <c r="LFU476" s="2"/>
      <c r="LFV476" s="2"/>
      <c r="LFW476" s="2"/>
      <c r="LFX476" s="2"/>
      <c r="LFY476" s="2"/>
      <c r="LFZ476" s="2"/>
      <c r="LGA476" s="2"/>
      <c r="LGB476" s="2"/>
      <c r="LGC476" s="2"/>
      <c r="LGD476" s="2"/>
      <c r="LGE476" s="2"/>
      <c r="LGF476" s="2"/>
      <c r="LGG476" s="2"/>
      <c r="LGH476" s="2"/>
      <c r="LGI476" s="2"/>
      <c r="LGJ476" s="2"/>
      <c r="LGK476" s="2"/>
      <c r="LGL476" s="2"/>
      <c r="LGM476" s="2"/>
      <c r="LGN476" s="2"/>
      <c r="LGO476" s="2"/>
      <c r="LGP476" s="2"/>
      <c r="LGQ476" s="2"/>
      <c r="LGR476" s="2"/>
      <c r="LGS476" s="2"/>
      <c r="LGT476" s="2"/>
      <c r="LGU476" s="2"/>
      <c r="LGV476" s="2"/>
      <c r="LGW476" s="2"/>
      <c r="LGX476" s="2"/>
      <c r="LGY476" s="2"/>
      <c r="LGZ476" s="2"/>
      <c r="LHA476" s="2"/>
      <c r="LHB476" s="2"/>
      <c r="LHC476" s="2"/>
      <c r="LHD476" s="2"/>
      <c r="LHE476" s="2"/>
      <c r="LHF476" s="2"/>
      <c r="LHG476" s="2"/>
      <c r="LHH476" s="2"/>
      <c r="LHI476" s="2"/>
      <c r="LHJ476" s="2"/>
      <c r="LHK476" s="2"/>
      <c r="LHL476" s="2"/>
      <c r="LHM476" s="2"/>
      <c r="LHN476" s="2"/>
      <c r="LHO476" s="2"/>
      <c r="LHP476" s="2"/>
      <c r="LHQ476" s="2"/>
      <c r="LHR476" s="2"/>
      <c r="LHS476" s="2"/>
      <c r="LHT476" s="2"/>
      <c r="LHU476" s="2"/>
      <c r="LHV476" s="2"/>
      <c r="LHW476" s="2"/>
      <c r="LHX476" s="2"/>
      <c r="LHY476" s="2"/>
      <c r="LHZ476" s="2"/>
      <c r="LIA476" s="2"/>
      <c r="LIB476" s="2"/>
      <c r="LIC476" s="2"/>
      <c r="LID476" s="2"/>
      <c r="LIE476" s="2"/>
      <c r="LIF476" s="2"/>
      <c r="LIG476" s="2"/>
      <c r="LIH476" s="2"/>
      <c r="LII476" s="2"/>
      <c r="LIJ476" s="2"/>
      <c r="LIK476" s="2"/>
      <c r="LIL476" s="2"/>
      <c r="LIM476" s="2"/>
      <c r="LIN476" s="2"/>
      <c r="LIO476" s="2"/>
      <c r="LIP476" s="2"/>
      <c r="LIQ476" s="2"/>
      <c r="LIR476" s="2"/>
      <c r="LIS476" s="2"/>
      <c r="LIT476" s="2"/>
      <c r="LIU476" s="2"/>
      <c r="LIV476" s="2"/>
      <c r="LIW476" s="2"/>
      <c r="LIX476" s="2"/>
      <c r="LIY476" s="2"/>
      <c r="LIZ476" s="2"/>
      <c r="LJA476" s="2"/>
      <c r="LJB476" s="2"/>
      <c r="LJC476" s="2"/>
      <c r="LJD476" s="2"/>
      <c r="LJE476" s="2"/>
      <c r="LJF476" s="2"/>
      <c r="LJG476" s="2"/>
      <c r="LJH476" s="2"/>
      <c r="LJI476" s="2"/>
      <c r="LJJ476" s="2"/>
      <c r="LJK476" s="2"/>
      <c r="LJL476" s="2"/>
      <c r="LJM476" s="2"/>
      <c r="LJN476" s="2"/>
      <c r="LJO476" s="2"/>
      <c r="LJP476" s="2"/>
      <c r="LJQ476" s="2"/>
      <c r="LJR476" s="2"/>
      <c r="LJS476" s="2"/>
      <c r="LJT476" s="2"/>
      <c r="LJU476" s="2"/>
      <c r="LJV476" s="2"/>
      <c r="LJW476" s="2"/>
      <c r="LJX476" s="2"/>
      <c r="LJY476" s="2"/>
      <c r="LJZ476" s="2"/>
      <c r="LKA476" s="2"/>
      <c r="LKB476" s="2"/>
      <c r="LKC476" s="2"/>
      <c r="LKD476" s="2"/>
      <c r="LKE476" s="2"/>
      <c r="LKF476" s="2"/>
      <c r="LKG476" s="2"/>
      <c r="LKH476" s="2"/>
      <c r="LKI476" s="2"/>
      <c r="LKJ476" s="2"/>
      <c r="LKK476" s="2"/>
      <c r="LKL476" s="2"/>
      <c r="LKM476" s="2"/>
      <c r="LKN476" s="2"/>
      <c r="LKO476" s="2"/>
      <c r="LKP476" s="2"/>
      <c r="LKQ476" s="2"/>
      <c r="LKR476" s="2"/>
      <c r="LKS476" s="2"/>
      <c r="LKT476" s="2"/>
      <c r="LKU476" s="2"/>
      <c r="LKV476" s="2"/>
      <c r="LKW476" s="2"/>
      <c r="LKX476" s="2"/>
      <c r="LKY476" s="2"/>
      <c r="LKZ476" s="2"/>
      <c r="LLA476" s="2"/>
      <c r="LLB476" s="2"/>
      <c r="LLC476" s="2"/>
      <c r="LLD476" s="2"/>
      <c r="LLE476" s="2"/>
      <c r="LLF476" s="2"/>
      <c r="LLG476" s="2"/>
      <c r="LLH476" s="2"/>
      <c r="LLI476" s="2"/>
      <c r="LLJ476" s="2"/>
      <c r="LLK476" s="2"/>
      <c r="LLL476" s="2"/>
      <c r="LLM476" s="2"/>
      <c r="LLN476" s="2"/>
      <c r="LLO476" s="2"/>
      <c r="LLP476" s="2"/>
      <c r="LLQ476" s="2"/>
      <c r="LLR476" s="2"/>
      <c r="LLS476" s="2"/>
      <c r="LLT476" s="2"/>
      <c r="LLU476" s="2"/>
      <c r="LLV476" s="2"/>
      <c r="LLW476" s="2"/>
      <c r="LLX476" s="2"/>
      <c r="LLY476" s="2"/>
      <c r="LLZ476" s="2"/>
      <c r="LMA476" s="2"/>
      <c r="LMB476" s="2"/>
      <c r="LMC476" s="2"/>
      <c r="LMD476" s="2"/>
      <c r="LME476" s="2"/>
      <c r="LMF476" s="2"/>
      <c r="LMG476" s="2"/>
      <c r="LMH476" s="2"/>
      <c r="LMI476" s="2"/>
      <c r="LMJ476" s="2"/>
      <c r="LMK476" s="2"/>
      <c r="LML476" s="2"/>
      <c r="LMM476" s="2"/>
      <c r="LMN476" s="2"/>
      <c r="LMO476" s="2"/>
      <c r="LMP476" s="2"/>
      <c r="LMQ476" s="2"/>
      <c r="LMR476" s="2"/>
      <c r="LMS476" s="2"/>
      <c r="LMT476" s="2"/>
      <c r="LMU476" s="2"/>
      <c r="LMV476" s="2"/>
      <c r="LMW476" s="2"/>
      <c r="LMX476" s="2"/>
      <c r="LMY476" s="2"/>
      <c r="LMZ476" s="2"/>
      <c r="LNA476" s="2"/>
      <c r="LNB476" s="2"/>
      <c r="LNC476" s="2"/>
      <c r="LND476" s="2"/>
      <c r="LNE476" s="2"/>
      <c r="LNF476" s="2"/>
      <c r="LNG476" s="2"/>
      <c r="LNH476" s="2"/>
      <c r="LNI476" s="2"/>
      <c r="LNJ476" s="2"/>
      <c r="LNK476" s="2"/>
      <c r="LNL476" s="2"/>
      <c r="LNM476" s="2"/>
      <c r="LNN476" s="2"/>
      <c r="LNO476" s="2"/>
      <c r="LNP476" s="2"/>
      <c r="LNQ476" s="2"/>
      <c r="LNR476" s="2"/>
      <c r="LNS476" s="2"/>
      <c r="LNT476" s="2"/>
      <c r="LNU476" s="2"/>
      <c r="LNV476" s="2"/>
      <c r="LNW476" s="2"/>
      <c r="LNX476" s="2"/>
      <c r="LNY476" s="2"/>
      <c r="LNZ476" s="2"/>
      <c r="LOA476" s="2"/>
      <c r="LOB476" s="2"/>
      <c r="LOC476" s="2"/>
      <c r="LOD476" s="2"/>
      <c r="LOE476" s="2"/>
      <c r="LOF476" s="2"/>
      <c r="LOG476" s="2"/>
      <c r="LOH476" s="2"/>
      <c r="LOI476" s="2"/>
      <c r="LOJ476" s="2"/>
      <c r="LOK476" s="2"/>
      <c r="LOL476" s="2"/>
      <c r="LOM476" s="2"/>
      <c r="LON476" s="2"/>
      <c r="LOO476" s="2"/>
      <c r="LOP476" s="2"/>
      <c r="LOQ476" s="2"/>
      <c r="LOR476" s="2"/>
      <c r="LOS476" s="2"/>
      <c r="LOT476" s="2"/>
      <c r="LOU476" s="2"/>
      <c r="LOV476" s="2"/>
      <c r="LOW476" s="2"/>
      <c r="LOX476" s="2"/>
      <c r="LOY476" s="2"/>
      <c r="LOZ476" s="2"/>
      <c r="LPA476" s="2"/>
      <c r="LPB476" s="2"/>
      <c r="LPC476" s="2"/>
      <c r="LPD476" s="2"/>
      <c r="LPE476" s="2"/>
      <c r="LPF476" s="2"/>
      <c r="LPG476" s="2"/>
      <c r="LPH476" s="2"/>
      <c r="LPI476" s="2"/>
      <c r="LPJ476" s="2"/>
      <c r="LPK476" s="2"/>
      <c r="LPL476" s="2"/>
      <c r="LPM476" s="2"/>
      <c r="LPN476" s="2"/>
      <c r="LPO476" s="2"/>
      <c r="LPP476" s="2"/>
      <c r="LPQ476" s="2"/>
      <c r="LPR476" s="2"/>
      <c r="LPS476" s="2"/>
      <c r="LPT476" s="2"/>
      <c r="LPU476" s="2"/>
      <c r="LPV476" s="2"/>
      <c r="LPW476" s="2"/>
      <c r="LPX476" s="2"/>
      <c r="LPY476" s="2"/>
      <c r="LPZ476" s="2"/>
      <c r="LQA476" s="2"/>
      <c r="LQB476" s="2"/>
      <c r="LQC476" s="2"/>
      <c r="LQD476" s="2"/>
      <c r="LQE476" s="2"/>
      <c r="LQF476" s="2"/>
      <c r="LQG476" s="2"/>
      <c r="LQH476" s="2"/>
      <c r="LQI476" s="2"/>
      <c r="LQJ476" s="2"/>
      <c r="LQK476" s="2"/>
      <c r="LQL476" s="2"/>
      <c r="LQM476" s="2"/>
      <c r="LQN476" s="2"/>
      <c r="LQO476" s="2"/>
      <c r="LQP476" s="2"/>
      <c r="LQQ476" s="2"/>
      <c r="LQR476" s="2"/>
      <c r="LQS476" s="2"/>
      <c r="LQT476" s="2"/>
      <c r="LQU476" s="2"/>
      <c r="LQV476" s="2"/>
      <c r="LQW476" s="2"/>
      <c r="LQX476" s="2"/>
      <c r="LQY476" s="2"/>
      <c r="LQZ476" s="2"/>
      <c r="LRA476" s="2"/>
      <c r="LRB476" s="2"/>
      <c r="LRC476" s="2"/>
      <c r="LRD476" s="2"/>
      <c r="LRE476" s="2"/>
      <c r="LRF476" s="2"/>
      <c r="LRG476" s="2"/>
      <c r="LRH476" s="2"/>
      <c r="LRI476" s="2"/>
      <c r="LRJ476" s="2"/>
      <c r="LRK476" s="2"/>
      <c r="LRL476" s="2"/>
      <c r="LRM476" s="2"/>
      <c r="LRN476" s="2"/>
      <c r="LRO476" s="2"/>
      <c r="LRP476" s="2"/>
      <c r="LRQ476" s="2"/>
      <c r="LRR476" s="2"/>
      <c r="LRS476" s="2"/>
      <c r="LRT476" s="2"/>
      <c r="LRU476" s="2"/>
      <c r="LRV476" s="2"/>
      <c r="LRW476" s="2"/>
      <c r="LRX476" s="2"/>
      <c r="LRY476" s="2"/>
      <c r="LRZ476" s="2"/>
      <c r="LSA476" s="2"/>
      <c r="LSB476" s="2"/>
      <c r="LSC476" s="2"/>
      <c r="LSD476" s="2"/>
      <c r="LSE476" s="2"/>
      <c r="LSF476" s="2"/>
      <c r="LSG476" s="2"/>
      <c r="LSH476" s="2"/>
      <c r="LSI476" s="2"/>
      <c r="LSJ476" s="2"/>
      <c r="LSK476" s="2"/>
      <c r="LSL476" s="2"/>
      <c r="LSM476" s="2"/>
      <c r="LSN476" s="2"/>
      <c r="LSO476" s="2"/>
      <c r="LSP476" s="2"/>
      <c r="LSQ476" s="2"/>
      <c r="LSR476" s="2"/>
      <c r="LSS476" s="2"/>
      <c r="LST476" s="2"/>
      <c r="LSU476" s="2"/>
      <c r="LSV476" s="2"/>
      <c r="LSW476" s="2"/>
      <c r="LSX476" s="2"/>
      <c r="LSY476" s="2"/>
      <c r="LSZ476" s="2"/>
      <c r="LTA476" s="2"/>
      <c r="LTB476" s="2"/>
      <c r="LTC476" s="2"/>
      <c r="LTD476" s="2"/>
      <c r="LTE476" s="2"/>
      <c r="LTF476" s="2"/>
      <c r="LTG476" s="2"/>
      <c r="LTH476" s="2"/>
      <c r="LTI476" s="2"/>
      <c r="LTJ476" s="2"/>
      <c r="LTK476" s="2"/>
      <c r="LTL476" s="2"/>
      <c r="LTM476" s="2"/>
      <c r="LTN476" s="2"/>
      <c r="LTO476" s="2"/>
      <c r="LTP476" s="2"/>
      <c r="LTQ476" s="2"/>
      <c r="LTR476" s="2"/>
      <c r="LTS476" s="2"/>
      <c r="LTT476" s="2"/>
      <c r="LTU476" s="2"/>
      <c r="LTV476" s="2"/>
      <c r="LTW476" s="2"/>
      <c r="LTX476" s="2"/>
      <c r="LTY476" s="2"/>
      <c r="LTZ476" s="2"/>
      <c r="LUA476" s="2"/>
      <c r="LUB476" s="2"/>
      <c r="LUC476" s="2"/>
      <c r="LUD476" s="2"/>
      <c r="LUE476" s="2"/>
      <c r="LUF476" s="2"/>
      <c r="LUG476" s="2"/>
      <c r="LUH476" s="2"/>
      <c r="LUI476" s="2"/>
      <c r="LUJ476" s="2"/>
      <c r="LUK476" s="2"/>
      <c r="LUL476" s="2"/>
      <c r="LUM476" s="2"/>
      <c r="LUN476" s="2"/>
      <c r="LUO476" s="2"/>
      <c r="LUP476" s="2"/>
      <c r="LUQ476" s="2"/>
      <c r="LUR476" s="2"/>
      <c r="LUS476" s="2"/>
      <c r="LUT476" s="2"/>
      <c r="LUU476" s="2"/>
      <c r="LUV476" s="2"/>
      <c r="LUW476" s="2"/>
      <c r="LUX476" s="2"/>
      <c r="LUY476" s="2"/>
      <c r="LUZ476" s="2"/>
      <c r="LVA476" s="2"/>
      <c r="LVB476" s="2"/>
      <c r="LVC476" s="2"/>
      <c r="LVD476" s="2"/>
      <c r="LVE476" s="2"/>
      <c r="LVF476" s="2"/>
      <c r="LVG476" s="2"/>
      <c r="LVH476" s="2"/>
      <c r="LVI476" s="2"/>
      <c r="LVJ476" s="2"/>
      <c r="LVK476" s="2"/>
      <c r="LVL476" s="2"/>
      <c r="LVM476" s="2"/>
      <c r="LVN476" s="2"/>
      <c r="LVO476" s="2"/>
      <c r="LVP476" s="2"/>
      <c r="LVQ476" s="2"/>
      <c r="LVR476" s="2"/>
      <c r="LVS476" s="2"/>
      <c r="LVT476" s="2"/>
      <c r="LVU476" s="2"/>
      <c r="LVV476" s="2"/>
      <c r="LVW476" s="2"/>
      <c r="LVX476" s="2"/>
      <c r="LVY476" s="2"/>
      <c r="LVZ476" s="2"/>
      <c r="LWA476" s="2"/>
      <c r="LWB476" s="2"/>
      <c r="LWC476" s="2"/>
      <c r="LWD476" s="2"/>
      <c r="LWE476" s="2"/>
      <c r="LWF476" s="2"/>
      <c r="LWG476" s="2"/>
      <c r="LWH476" s="2"/>
      <c r="LWI476" s="2"/>
      <c r="LWJ476" s="2"/>
      <c r="LWK476" s="2"/>
      <c r="LWL476" s="2"/>
      <c r="LWM476" s="2"/>
      <c r="LWN476" s="2"/>
      <c r="LWO476" s="2"/>
      <c r="LWP476" s="2"/>
      <c r="LWQ476" s="2"/>
      <c r="LWR476" s="2"/>
      <c r="LWS476" s="2"/>
      <c r="LWT476" s="2"/>
      <c r="LWU476" s="2"/>
      <c r="LWV476" s="2"/>
      <c r="LWW476" s="2"/>
      <c r="LWX476" s="2"/>
      <c r="LWY476" s="2"/>
      <c r="LWZ476" s="2"/>
      <c r="LXA476" s="2"/>
      <c r="LXB476" s="2"/>
      <c r="LXC476" s="2"/>
      <c r="LXD476" s="2"/>
      <c r="LXE476" s="2"/>
      <c r="LXF476" s="2"/>
      <c r="LXG476" s="2"/>
      <c r="LXH476" s="2"/>
      <c r="LXI476" s="2"/>
      <c r="LXJ476" s="2"/>
      <c r="LXK476" s="2"/>
      <c r="LXL476" s="2"/>
      <c r="LXM476" s="2"/>
      <c r="LXN476" s="2"/>
      <c r="LXO476" s="2"/>
      <c r="LXP476" s="2"/>
      <c r="LXQ476" s="2"/>
      <c r="LXR476" s="2"/>
      <c r="LXS476" s="2"/>
      <c r="LXT476" s="2"/>
      <c r="LXU476" s="2"/>
      <c r="LXV476" s="2"/>
      <c r="LXW476" s="2"/>
      <c r="LXX476" s="2"/>
      <c r="LXY476" s="2"/>
      <c r="LXZ476" s="2"/>
      <c r="LYA476" s="2"/>
      <c r="LYB476" s="2"/>
      <c r="LYC476" s="2"/>
      <c r="LYD476" s="2"/>
      <c r="LYE476" s="2"/>
      <c r="LYF476" s="2"/>
      <c r="LYG476" s="2"/>
      <c r="LYH476" s="2"/>
      <c r="LYI476" s="2"/>
      <c r="LYJ476" s="2"/>
      <c r="LYK476" s="2"/>
      <c r="LYL476" s="2"/>
      <c r="LYM476" s="2"/>
      <c r="LYN476" s="2"/>
      <c r="LYO476" s="2"/>
      <c r="LYP476" s="2"/>
      <c r="LYQ476" s="2"/>
      <c r="LYR476" s="2"/>
      <c r="LYS476" s="2"/>
      <c r="LYT476" s="2"/>
      <c r="LYU476" s="2"/>
      <c r="LYV476" s="2"/>
      <c r="LYW476" s="2"/>
      <c r="LYX476" s="2"/>
      <c r="LYY476" s="2"/>
      <c r="LYZ476" s="2"/>
      <c r="LZA476" s="2"/>
      <c r="LZB476" s="2"/>
      <c r="LZC476" s="2"/>
      <c r="LZD476" s="2"/>
      <c r="LZE476" s="2"/>
      <c r="LZF476" s="2"/>
      <c r="LZG476" s="2"/>
      <c r="LZH476" s="2"/>
      <c r="LZI476" s="2"/>
      <c r="LZJ476" s="2"/>
      <c r="LZK476" s="2"/>
      <c r="LZL476" s="2"/>
      <c r="LZM476" s="2"/>
      <c r="LZN476" s="2"/>
      <c r="LZO476" s="2"/>
      <c r="LZP476" s="2"/>
      <c r="LZQ476" s="2"/>
      <c r="LZR476" s="2"/>
      <c r="LZS476" s="2"/>
      <c r="LZT476" s="2"/>
      <c r="LZU476" s="2"/>
      <c r="LZV476" s="2"/>
      <c r="LZW476" s="2"/>
      <c r="LZX476" s="2"/>
      <c r="LZY476" s="2"/>
      <c r="LZZ476" s="2"/>
      <c r="MAA476" s="2"/>
      <c r="MAB476" s="2"/>
      <c r="MAC476" s="2"/>
      <c r="MAD476" s="2"/>
      <c r="MAE476" s="2"/>
      <c r="MAF476" s="2"/>
      <c r="MAG476" s="2"/>
      <c r="MAH476" s="2"/>
      <c r="MAI476" s="2"/>
      <c r="MAJ476" s="2"/>
      <c r="MAK476" s="2"/>
      <c r="MAL476" s="2"/>
      <c r="MAM476" s="2"/>
      <c r="MAN476" s="2"/>
      <c r="MAO476" s="2"/>
      <c r="MAP476" s="2"/>
      <c r="MAQ476" s="2"/>
      <c r="MAR476" s="2"/>
      <c r="MAS476" s="2"/>
      <c r="MAT476" s="2"/>
      <c r="MAU476" s="2"/>
      <c r="MAV476" s="2"/>
      <c r="MAW476" s="2"/>
      <c r="MAX476" s="2"/>
      <c r="MAY476" s="2"/>
      <c r="MAZ476" s="2"/>
      <c r="MBA476" s="2"/>
      <c r="MBB476" s="2"/>
      <c r="MBC476" s="2"/>
      <c r="MBD476" s="2"/>
      <c r="MBE476" s="2"/>
      <c r="MBF476" s="2"/>
      <c r="MBG476" s="2"/>
      <c r="MBH476" s="2"/>
      <c r="MBI476" s="2"/>
      <c r="MBJ476" s="2"/>
      <c r="MBK476" s="2"/>
      <c r="MBL476" s="2"/>
      <c r="MBM476" s="2"/>
      <c r="MBN476" s="2"/>
      <c r="MBO476" s="2"/>
      <c r="MBP476" s="2"/>
      <c r="MBQ476" s="2"/>
      <c r="MBR476" s="2"/>
      <c r="MBS476" s="2"/>
      <c r="MBT476" s="2"/>
      <c r="MBU476" s="2"/>
      <c r="MBV476" s="2"/>
      <c r="MBW476" s="2"/>
      <c r="MBX476" s="2"/>
      <c r="MBY476" s="2"/>
      <c r="MBZ476" s="2"/>
      <c r="MCA476" s="2"/>
      <c r="MCB476" s="2"/>
      <c r="MCC476" s="2"/>
      <c r="MCD476" s="2"/>
      <c r="MCE476" s="2"/>
      <c r="MCF476" s="2"/>
      <c r="MCG476" s="2"/>
      <c r="MCH476" s="2"/>
      <c r="MCI476" s="2"/>
      <c r="MCJ476" s="2"/>
      <c r="MCK476" s="2"/>
      <c r="MCL476" s="2"/>
      <c r="MCM476" s="2"/>
      <c r="MCN476" s="2"/>
      <c r="MCO476" s="2"/>
      <c r="MCP476" s="2"/>
      <c r="MCQ476" s="2"/>
      <c r="MCR476" s="2"/>
      <c r="MCS476" s="2"/>
      <c r="MCT476" s="2"/>
      <c r="MCU476" s="2"/>
      <c r="MCV476" s="2"/>
      <c r="MCW476" s="2"/>
      <c r="MCX476" s="2"/>
      <c r="MCY476" s="2"/>
      <c r="MCZ476" s="2"/>
      <c r="MDA476" s="2"/>
      <c r="MDB476" s="2"/>
      <c r="MDC476" s="2"/>
      <c r="MDD476" s="2"/>
      <c r="MDE476" s="2"/>
      <c r="MDF476" s="2"/>
      <c r="MDG476" s="2"/>
      <c r="MDH476" s="2"/>
      <c r="MDI476" s="2"/>
      <c r="MDJ476" s="2"/>
      <c r="MDK476" s="2"/>
      <c r="MDL476" s="2"/>
      <c r="MDM476" s="2"/>
      <c r="MDN476" s="2"/>
      <c r="MDO476" s="2"/>
      <c r="MDP476" s="2"/>
      <c r="MDQ476" s="2"/>
      <c r="MDR476" s="2"/>
      <c r="MDS476" s="2"/>
      <c r="MDT476" s="2"/>
      <c r="MDU476" s="2"/>
      <c r="MDV476" s="2"/>
      <c r="MDW476" s="2"/>
      <c r="MDX476" s="2"/>
      <c r="MDY476" s="2"/>
      <c r="MDZ476" s="2"/>
      <c r="MEA476" s="2"/>
      <c r="MEB476" s="2"/>
      <c r="MEC476" s="2"/>
      <c r="MED476" s="2"/>
      <c r="MEE476" s="2"/>
      <c r="MEF476" s="2"/>
      <c r="MEG476" s="2"/>
      <c r="MEH476" s="2"/>
      <c r="MEI476" s="2"/>
      <c r="MEJ476" s="2"/>
      <c r="MEK476" s="2"/>
      <c r="MEL476" s="2"/>
      <c r="MEM476" s="2"/>
      <c r="MEN476" s="2"/>
      <c r="MEO476" s="2"/>
      <c r="MEP476" s="2"/>
      <c r="MEQ476" s="2"/>
      <c r="MER476" s="2"/>
      <c r="MES476" s="2"/>
      <c r="MET476" s="2"/>
      <c r="MEU476" s="2"/>
      <c r="MEV476" s="2"/>
      <c r="MEW476" s="2"/>
      <c r="MEX476" s="2"/>
      <c r="MEY476" s="2"/>
      <c r="MEZ476" s="2"/>
      <c r="MFA476" s="2"/>
      <c r="MFB476" s="2"/>
      <c r="MFC476" s="2"/>
      <c r="MFD476" s="2"/>
      <c r="MFE476" s="2"/>
      <c r="MFF476" s="2"/>
      <c r="MFG476" s="2"/>
      <c r="MFH476" s="2"/>
      <c r="MFI476" s="2"/>
      <c r="MFJ476" s="2"/>
      <c r="MFK476" s="2"/>
      <c r="MFL476" s="2"/>
      <c r="MFM476" s="2"/>
      <c r="MFN476" s="2"/>
      <c r="MFO476" s="2"/>
      <c r="MFP476" s="2"/>
      <c r="MFQ476" s="2"/>
      <c r="MFR476" s="2"/>
      <c r="MFS476" s="2"/>
      <c r="MFT476" s="2"/>
      <c r="MFU476" s="2"/>
      <c r="MFV476" s="2"/>
      <c r="MFW476" s="2"/>
      <c r="MFX476" s="2"/>
      <c r="MFY476" s="2"/>
      <c r="MFZ476" s="2"/>
      <c r="MGA476" s="2"/>
      <c r="MGB476" s="2"/>
      <c r="MGC476" s="2"/>
      <c r="MGD476" s="2"/>
      <c r="MGE476" s="2"/>
      <c r="MGF476" s="2"/>
      <c r="MGG476" s="2"/>
      <c r="MGH476" s="2"/>
      <c r="MGI476" s="2"/>
      <c r="MGJ476" s="2"/>
      <c r="MGK476" s="2"/>
      <c r="MGL476" s="2"/>
      <c r="MGM476" s="2"/>
      <c r="MGN476" s="2"/>
      <c r="MGO476" s="2"/>
      <c r="MGP476" s="2"/>
      <c r="MGQ476" s="2"/>
      <c r="MGR476" s="2"/>
      <c r="MGS476" s="2"/>
      <c r="MGT476" s="2"/>
      <c r="MGU476" s="2"/>
      <c r="MGV476" s="2"/>
      <c r="MGW476" s="2"/>
      <c r="MGX476" s="2"/>
      <c r="MGY476" s="2"/>
      <c r="MGZ476" s="2"/>
      <c r="MHA476" s="2"/>
      <c r="MHB476" s="2"/>
      <c r="MHC476" s="2"/>
      <c r="MHD476" s="2"/>
      <c r="MHE476" s="2"/>
      <c r="MHF476" s="2"/>
      <c r="MHG476" s="2"/>
      <c r="MHH476" s="2"/>
      <c r="MHI476" s="2"/>
      <c r="MHJ476" s="2"/>
      <c r="MHK476" s="2"/>
      <c r="MHL476" s="2"/>
      <c r="MHM476" s="2"/>
      <c r="MHN476" s="2"/>
      <c r="MHO476" s="2"/>
      <c r="MHP476" s="2"/>
      <c r="MHQ476" s="2"/>
      <c r="MHR476" s="2"/>
      <c r="MHS476" s="2"/>
      <c r="MHT476" s="2"/>
      <c r="MHU476" s="2"/>
      <c r="MHV476" s="2"/>
      <c r="MHW476" s="2"/>
      <c r="MHX476" s="2"/>
      <c r="MHY476" s="2"/>
      <c r="MHZ476" s="2"/>
      <c r="MIA476" s="2"/>
      <c r="MIB476" s="2"/>
      <c r="MIC476" s="2"/>
      <c r="MID476" s="2"/>
      <c r="MIE476" s="2"/>
      <c r="MIF476" s="2"/>
      <c r="MIG476" s="2"/>
      <c r="MIH476" s="2"/>
      <c r="MII476" s="2"/>
      <c r="MIJ476" s="2"/>
      <c r="MIK476" s="2"/>
      <c r="MIL476" s="2"/>
      <c r="MIM476" s="2"/>
      <c r="MIN476" s="2"/>
      <c r="MIO476" s="2"/>
      <c r="MIP476" s="2"/>
      <c r="MIQ476" s="2"/>
      <c r="MIR476" s="2"/>
      <c r="MIS476" s="2"/>
      <c r="MIT476" s="2"/>
      <c r="MIU476" s="2"/>
      <c r="MIV476" s="2"/>
      <c r="MIW476" s="2"/>
      <c r="MIX476" s="2"/>
      <c r="MIY476" s="2"/>
      <c r="MIZ476" s="2"/>
      <c r="MJA476" s="2"/>
      <c r="MJB476" s="2"/>
      <c r="MJC476" s="2"/>
      <c r="MJD476" s="2"/>
      <c r="MJE476" s="2"/>
      <c r="MJF476" s="2"/>
      <c r="MJG476" s="2"/>
      <c r="MJH476" s="2"/>
      <c r="MJI476" s="2"/>
      <c r="MJJ476" s="2"/>
      <c r="MJK476" s="2"/>
      <c r="MJL476" s="2"/>
      <c r="MJM476" s="2"/>
      <c r="MJN476" s="2"/>
      <c r="MJO476" s="2"/>
      <c r="MJP476" s="2"/>
      <c r="MJQ476" s="2"/>
      <c r="MJR476" s="2"/>
      <c r="MJS476" s="2"/>
      <c r="MJT476" s="2"/>
      <c r="MJU476" s="2"/>
      <c r="MJV476" s="2"/>
      <c r="MJW476" s="2"/>
      <c r="MJX476" s="2"/>
      <c r="MJY476" s="2"/>
      <c r="MJZ476" s="2"/>
      <c r="MKA476" s="2"/>
      <c r="MKB476" s="2"/>
      <c r="MKC476" s="2"/>
      <c r="MKD476" s="2"/>
      <c r="MKE476" s="2"/>
      <c r="MKF476" s="2"/>
      <c r="MKG476" s="2"/>
      <c r="MKH476" s="2"/>
      <c r="MKI476" s="2"/>
      <c r="MKJ476" s="2"/>
      <c r="MKK476" s="2"/>
      <c r="MKL476" s="2"/>
      <c r="MKM476" s="2"/>
      <c r="MKN476" s="2"/>
      <c r="MKO476" s="2"/>
      <c r="MKP476" s="2"/>
      <c r="MKQ476" s="2"/>
      <c r="MKR476" s="2"/>
      <c r="MKS476" s="2"/>
      <c r="MKT476" s="2"/>
      <c r="MKU476" s="2"/>
      <c r="MKV476" s="2"/>
      <c r="MKW476" s="2"/>
      <c r="MKX476" s="2"/>
      <c r="MKY476" s="2"/>
      <c r="MKZ476" s="2"/>
      <c r="MLA476" s="2"/>
      <c r="MLB476" s="2"/>
      <c r="MLC476" s="2"/>
      <c r="MLD476" s="2"/>
      <c r="MLE476" s="2"/>
      <c r="MLF476" s="2"/>
      <c r="MLG476" s="2"/>
      <c r="MLH476" s="2"/>
      <c r="MLI476" s="2"/>
      <c r="MLJ476" s="2"/>
      <c r="MLK476" s="2"/>
      <c r="MLL476" s="2"/>
      <c r="MLM476" s="2"/>
      <c r="MLN476" s="2"/>
      <c r="MLO476" s="2"/>
      <c r="MLP476" s="2"/>
      <c r="MLQ476" s="2"/>
      <c r="MLR476" s="2"/>
      <c r="MLS476" s="2"/>
      <c r="MLT476" s="2"/>
      <c r="MLU476" s="2"/>
      <c r="MLV476" s="2"/>
      <c r="MLW476" s="2"/>
      <c r="MLX476" s="2"/>
      <c r="MLY476" s="2"/>
      <c r="MLZ476" s="2"/>
      <c r="MMA476" s="2"/>
      <c r="MMB476" s="2"/>
      <c r="MMC476" s="2"/>
      <c r="MMD476" s="2"/>
      <c r="MME476" s="2"/>
      <c r="MMF476" s="2"/>
      <c r="MMG476" s="2"/>
      <c r="MMH476" s="2"/>
      <c r="MMI476" s="2"/>
      <c r="MMJ476" s="2"/>
      <c r="MMK476" s="2"/>
      <c r="MML476" s="2"/>
      <c r="MMM476" s="2"/>
      <c r="MMN476" s="2"/>
      <c r="MMO476" s="2"/>
      <c r="MMP476" s="2"/>
      <c r="MMQ476" s="2"/>
      <c r="MMR476" s="2"/>
      <c r="MMS476" s="2"/>
      <c r="MMT476" s="2"/>
      <c r="MMU476" s="2"/>
      <c r="MMV476" s="2"/>
      <c r="MMW476" s="2"/>
      <c r="MMX476" s="2"/>
      <c r="MMY476" s="2"/>
      <c r="MMZ476" s="2"/>
      <c r="MNA476" s="2"/>
      <c r="MNB476" s="2"/>
      <c r="MNC476" s="2"/>
      <c r="MND476" s="2"/>
      <c r="MNE476" s="2"/>
      <c r="MNF476" s="2"/>
      <c r="MNG476" s="2"/>
      <c r="MNH476" s="2"/>
      <c r="MNI476" s="2"/>
      <c r="MNJ476" s="2"/>
      <c r="MNK476" s="2"/>
      <c r="MNL476" s="2"/>
      <c r="MNM476" s="2"/>
      <c r="MNN476" s="2"/>
      <c r="MNO476" s="2"/>
      <c r="MNP476" s="2"/>
      <c r="MNQ476" s="2"/>
      <c r="MNR476" s="2"/>
      <c r="MNS476" s="2"/>
      <c r="MNT476" s="2"/>
      <c r="MNU476" s="2"/>
      <c r="MNV476" s="2"/>
      <c r="MNW476" s="2"/>
      <c r="MNX476" s="2"/>
      <c r="MNY476" s="2"/>
      <c r="MNZ476" s="2"/>
      <c r="MOA476" s="2"/>
      <c r="MOB476" s="2"/>
      <c r="MOC476" s="2"/>
      <c r="MOD476" s="2"/>
      <c r="MOE476" s="2"/>
      <c r="MOF476" s="2"/>
      <c r="MOG476" s="2"/>
      <c r="MOH476" s="2"/>
      <c r="MOI476" s="2"/>
      <c r="MOJ476" s="2"/>
      <c r="MOK476" s="2"/>
      <c r="MOL476" s="2"/>
      <c r="MOM476" s="2"/>
      <c r="MON476" s="2"/>
      <c r="MOO476" s="2"/>
      <c r="MOP476" s="2"/>
      <c r="MOQ476" s="2"/>
      <c r="MOR476" s="2"/>
      <c r="MOS476" s="2"/>
      <c r="MOT476" s="2"/>
      <c r="MOU476" s="2"/>
      <c r="MOV476" s="2"/>
      <c r="MOW476" s="2"/>
      <c r="MOX476" s="2"/>
      <c r="MOY476" s="2"/>
      <c r="MOZ476" s="2"/>
      <c r="MPA476" s="2"/>
      <c r="MPB476" s="2"/>
      <c r="MPC476" s="2"/>
      <c r="MPD476" s="2"/>
      <c r="MPE476" s="2"/>
      <c r="MPF476" s="2"/>
      <c r="MPG476" s="2"/>
      <c r="MPH476" s="2"/>
      <c r="MPI476" s="2"/>
      <c r="MPJ476" s="2"/>
      <c r="MPK476" s="2"/>
      <c r="MPL476" s="2"/>
      <c r="MPM476" s="2"/>
      <c r="MPN476" s="2"/>
      <c r="MPO476" s="2"/>
      <c r="MPP476" s="2"/>
      <c r="MPQ476" s="2"/>
      <c r="MPR476" s="2"/>
      <c r="MPS476" s="2"/>
      <c r="MPT476" s="2"/>
      <c r="MPU476" s="2"/>
      <c r="MPV476" s="2"/>
      <c r="MPW476" s="2"/>
      <c r="MPX476" s="2"/>
      <c r="MPY476" s="2"/>
      <c r="MPZ476" s="2"/>
      <c r="MQA476" s="2"/>
      <c r="MQB476" s="2"/>
      <c r="MQC476" s="2"/>
      <c r="MQD476" s="2"/>
      <c r="MQE476" s="2"/>
      <c r="MQF476" s="2"/>
      <c r="MQG476" s="2"/>
      <c r="MQH476" s="2"/>
      <c r="MQI476" s="2"/>
      <c r="MQJ476" s="2"/>
      <c r="MQK476" s="2"/>
      <c r="MQL476" s="2"/>
      <c r="MQM476" s="2"/>
      <c r="MQN476" s="2"/>
      <c r="MQO476" s="2"/>
      <c r="MQP476" s="2"/>
      <c r="MQQ476" s="2"/>
      <c r="MQR476" s="2"/>
      <c r="MQS476" s="2"/>
      <c r="MQT476" s="2"/>
      <c r="MQU476" s="2"/>
      <c r="MQV476" s="2"/>
      <c r="MQW476" s="2"/>
      <c r="MQX476" s="2"/>
      <c r="MQY476" s="2"/>
      <c r="MQZ476" s="2"/>
      <c r="MRA476" s="2"/>
      <c r="MRB476" s="2"/>
      <c r="MRC476" s="2"/>
      <c r="MRD476" s="2"/>
      <c r="MRE476" s="2"/>
      <c r="MRF476" s="2"/>
      <c r="MRG476" s="2"/>
      <c r="MRH476" s="2"/>
      <c r="MRI476" s="2"/>
      <c r="MRJ476" s="2"/>
      <c r="MRK476" s="2"/>
      <c r="MRL476" s="2"/>
      <c r="MRM476" s="2"/>
      <c r="MRN476" s="2"/>
      <c r="MRO476" s="2"/>
      <c r="MRP476" s="2"/>
      <c r="MRQ476" s="2"/>
      <c r="MRR476" s="2"/>
      <c r="MRS476" s="2"/>
      <c r="MRT476" s="2"/>
      <c r="MRU476" s="2"/>
      <c r="MRV476" s="2"/>
      <c r="MRW476" s="2"/>
      <c r="MRX476" s="2"/>
      <c r="MRY476" s="2"/>
      <c r="MRZ476" s="2"/>
      <c r="MSA476" s="2"/>
      <c r="MSB476" s="2"/>
      <c r="MSC476" s="2"/>
      <c r="MSD476" s="2"/>
      <c r="MSE476" s="2"/>
      <c r="MSF476" s="2"/>
      <c r="MSG476" s="2"/>
      <c r="MSH476" s="2"/>
      <c r="MSI476" s="2"/>
      <c r="MSJ476" s="2"/>
      <c r="MSK476" s="2"/>
      <c r="MSL476" s="2"/>
      <c r="MSM476" s="2"/>
      <c r="MSN476" s="2"/>
      <c r="MSO476" s="2"/>
      <c r="MSP476" s="2"/>
      <c r="MSQ476" s="2"/>
      <c r="MSR476" s="2"/>
      <c r="MSS476" s="2"/>
      <c r="MST476" s="2"/>
      <c r="MSU476" s="2"/>
      <c r="MSV476" s="2"/>
      <c r="MSW476" s="2"/>
      <c r="MSX476" s="2"/>
      <c r="MSY476" s="2"/>
      <c r="MSZ476" s="2"/>
      <c r="MTA476" s="2"/>
      <c r="MTB476" s="2"/>
      <c r="MTC476" s="2"/>
      <c r="MTD476" s="2"/>
      <c r="MTE476" s="2"/>
      <c r="MTF476" s="2"/>
      <c r="MTG476" s="2"/>
      <c r="MTH476" s="2"/>
      <c r="MTI476" s="2"/>
      <c r="MTJ476" s="2"/>
      <c r="MTK476" s="2"/>
      <c r="MTL476" s="2"/>
      <c r="MTM476" s="2"/>
      <c r="MTN476" s="2"/>
      <c r="MTO476" s="2"/>
      <c r="MTP476" s="2"/>
      <c r="MTQ476" s="2"/>
      <c r="MTR476" s="2"/>
      <c r="MTS476" s="2"/>
      <c r="MTT476" s="2"/>
      <c r="MTU476" s="2"/>
      <c r="MTV476" s="2"/>
      <c r="MTW476" s="2"/>
      <c r="MTX476" s="2"/>
      <c r="MTY476" s="2"/>
      <c r="MTZ476" s="2"/>
      <c r="MUA476" s="2"/>
      <c r="MUB476" s="2"/>
      <c r="MUC476" s="2"/>
      <c r="MUD476" s="2"/>
      <c r="MUE476" s="2"/>
      <c r="MUF476" s="2"/>
      <c r="MUG476" s="2"/>
      <c r="MUH476" s="2"/>
      <c r="MUI476" s="2"/>
      <c r="MUJ476" s="2"/>
      <c r="MUK476" s="2"/>
      <c r="MUL476" s="2"/>
      <c r="MUM476" s="2"/>
      <c r="MUN476" s="2"/>
      <c r="MUO476" s="2"/>
      <c r="MUP476" s="2"/>
      <c r="MUQ476" s="2"/>
      <c r="MUR476" s="2"/>
      <c r="MUS476" s="2"/>
      <c r="MUT476" s="2"/>
      <c r="MUU476" s="2"/>
      <c r="MUV476" s="2"/>
      <c r="MUW476" s="2"/>
      <c r="MUX476" s="2"/>
      <c r="MUY476" s="2"/>
      <c r="MUZ476" s="2"/>
      <c r="MVA476" s="2"/>
      <c r="MVB476" s="2"/>
      <c r="MVC476" s="2"/>
      <c r="MVD476" s="2"/>
      <c r="MVE476" s="2"/>
      <c r="MVF476" s="2"/>
      <c r="MVG476" s="2"/>
      <c r="MVH476" s="2"/>
      <c r="MVI476" s="2"/>
      <c r="MVJ476" s="2"/>
      <c r="MVK476" s="2"/>
      <c r="MVL476" s="2"/>
      <c r="MVM476" s="2"/>
      <c r="MVN476" s="2"/>
      <c r="MVO476" s="2"/>
      <c r="MVP476" s="2"/>
      <c r="MVQ476" s="2"/>
      <c r="MVR476" s="2"/>
      <c r="MVS476" s="2"/>
      <c r="MVT476" s="2"/>
      <c r="MVU476" s="2"/>
      <c r="MVV476" s="2"/>
      <c r="MVW476" s="2"/>
      <c r="MVX476" s="2"/>
      <c r="MVY476" s="2"/>
      <c r="MVZ476" s="2"/>
      <c r="MWA476" s="2"/>
      <c r="MWB476" s="2"/>
      <c r="MWC476" s="2"/>
      <c r="MWD476" s="2"/>
      <c r="MWE476" s="2"/>
      <c r="MWF476" s="2"/>
      <c r="MWG476" s="2"/>
      <c r="MWH476" s="2"/>
      <c r="MWI476" s="2"/>
      <c r="MWJ476" s="2"/>
      <c r="MWK476" s="2"/>
      <c r="MWL476" s="2"/>
      <c r="MWM476" s="2"/>
      <c r="MWN476" s="2"/>
      <c r="MWO476" s="2"/>
      <c r="MWP476" s="2"/>
      <c r="MWQ476" s="2"/>
      <c r="MWR476" s="2"/>
      <c r="MWS476" s="2"/>
      <c r="MWT476" s="2"/>
      <c r="MWU476" s="2"/>
      <c r="MWV476" s="2"/>
      <c r="MWW476" s="2"/>
      <c r="MWX476" s="2"/>
      <c r="MWY476" s="2"/>
      <c r="MWZ476" s="2"/>
      <c r="MXA476" s="2"/>
      <c r="MXB476" s="2"/>
      <c r="MXC476" s="2"/>
      <c r="MXD476" s="2"/>
      <c r="MXE476" s="2"/>
      <c r="MXF476" s="2"/>
      <c r="MXG476" s="2"/>
      <c r="MXH476" s="2"/>
      <c r="MXI476" s="2"/>
      <c r="MXJ476" s="2"/>
      <c r="MXK476" s="2"/>
      <c r="MXL476" s="2"/>
      <c r="MXM476" s="2"/>
      <c r="MXN476" s="2"/>
      <c r="MXO476" s="2"/>
      <c r="MXP476" s="2"/>
      <c r="MXQ476" s="2"/>
      <c r="MXR476" s="2"/>
      <c r="MXS476" s="2"/>
      <c r="MXT476" s="2"/>
      <c r="MXU476" s="2"/>
      <c r="MXV476" s="2"/>
      <c r="MXW476" s="2"/>
      <c r="MXX476" s="2"/>
      <c r="MXY476" s="2"/>
      <c r="MXZ476" s="2"/>
      <c r="MYA476" s="2"/>
      <c r="MYB476" s="2"/>
      <c r="MYC476" s="2"/>
      <c r="MYD476" s="2"/>
      <c r="MYE476" s="2"/>
      <c r="MYF476" s="2"/>
      <c r="MYG476" s="2"/>
      <c r="MYH476" s="2"/>
      <c r="MYI476" s="2"/>
      <c r="MYJ476" s="2"/>
      <c r="MYK476" s="2"/>
      <c r="MYL476" s="2"/>
      <c r="MYM476" s="2"/>
      <c r="MYN476" s="2"/>
      <c r="MYO476" s="2"/>
      <c r="MYP476" s="2"/>
      <c r="MYQ476" s="2"/>
      <c r="MYR476" s="2"/>
      <c r="MYS476" s="2"/>
      <c r="MYT476" s="2"/>
      <c r="MYU476" s="2"/>
      <c r="MYV476" s="2"/>
      <c r="MYW476" s="2"/>
      <c r="MYX476" s="2"/>
      <c r="MYY476" s="2"/>
      <c r="MYZ476" s="2"/>
      <c r="MZA476" s="2"/>
      <c r="MZB476" s="2"/>
      <c r="MZC476" s="2"/>
      <c r="MZD476" s="2"/>
      <c r="MZE476" s="2"/>
      <c r="MZF476" s="2"/>
      <c r="MZG476" s="2"/>
      <c r="MZH476" s="2"/>
      <c r="MZI476" s="2"/>
      <c r="MZJ476" s="2"/>
      <c r="MZK476" s="2"/>
      <c r="MZL476" s="2"/>
      <c r="MZM476" s="2"/>
      <c r="MZN476" s="2"/>
      <c r="MZO476" s="2"/>
      <c r="MZP476" s="2"/>
      <c r="MZQ476" s="2"/>
      <c r="MZR476" s="2"/>
      <c r="MZS476" s="2"/>
      <c r="MZT476" s="2"/>
      <c r="MZU476" s="2"/>
      <c r="MZV476" s="2"/>
      <c r="MZW476" s="2"/>
      <c r="MZX476" s="2"/>
      <c r="MZY476" s="2"/>
      <c r="MZZ476" s="2"/>
      <c r="NAA476" s="2"/>
      <c r="NAB476" s="2"/>
      <c r="NAC476" s="2"/>
      <c r="NAD476" s="2"/>
      <c r="NAE476" s="2"/>
      <c r="NAF476" s="2"/>
      <c r="NAG476" s="2"/>
      <c r="NAH476" s="2"/>
      <c r="NAI476" s="2"/>
      <c r="NAJ476" s="2"/>
      <c r="NAK476" s="2"/>
      <c r="NAL476" s="2"/>
      <c r="NAM476" s="2"/>
      <c r="NAN476" s="2"/>
      <c r="NAO476" s="2"/>
      <c r="NAP476" s="2"/>
      <c r="NAQ476" s="2"/>
      <c r="NAR476" s="2"/>
      <c r="NAS476" s="2"/>
      <c r="NAT476" s="2"/>
      <c r="NAU476" s="2"/>
      <c r="NAV476" s="2"/>
      <c r="NAW476" s="2"/>
      <c r="NAX476" s="2"/>
      <c r="NAY476" s="2"/>
      <c r="NAZ476" s="2"/>
      <c r="NBA476" s="2"/>
      <c r="NBB476" s="2"/>
      <c r="NBC476" s="2"/>
      <c r="NBD476" s="2"/>
      <c r="NBE476" s="2"/>
      <c r="NBF476" s="2"/>
      <c r="NBG476" s="2"/>
      <c r="NBH476" s="2"/>
      <c r="NBI476" s="2"/>
      <c r="NBJ476" s="2"/>
      <c r="NBK476" s="2"/>
      <c r="NBL476" s="2"/>
      <c r="NBM476" s="2"/>
      <c r="NBN476" s="2"/>
      <c r="NBO476" s="2"/>
      <c r="NBP476" s="2"/>
      <c r="NBQ476" s="2"/>
      <c r="NBR476" s="2"/>
      <c r="NBS476" s="2"/>
      <c r="NBT476" s="2"/>
      <c r="NBU476" s="2"/>
      <c r="NBV476" s="2"/>
      <c r="NBW476" s="2"/>
      <c r="NBX476" s="2"/>
      <c r="NBY476" s="2"/>
      <c r="NBZ476" s="2"/>
      <c r="NCA476" s="2"/>
      <c r="NCB476" s="2"/>
      <c r="NCC476" s="2"/>
      <c r="NCD476" s="2"/>
      <c r="NCE476" s="2"/>
      <c r="NCF476" s="2"/>
      <c r="NCG476" s="2"/>
      <c r="NCH476" s="2"/>
      <c r="NCI476" s="2"/>
      <c r="NCJ476" s="2"/>
      <c r="NCK476" s="2"/>
      <c r="NCL476" s="2"/>
      <c r="NCM476" s="2"/>
      <c r="NCN476" s="2"/>
      <c r="NCO476" s="2"/>
      <c r="NCP476" s="2"/>
      <c r="NCQ476" s="2"/>
      <c r="NCR476" s="2"/>
      <c r="NCS476" s="2"/>
      <c r="NCT476" s="2"/>
      <c r="NCU476" s="2"/>
      <c r="NCV476" s="2"/>
      <c r="NCW476" s="2"/>
      <c r="NCX476" s="2"/>
      <c r="NCY476" s="2"/>
      <c r="NCZ476" s="2"/>
      <c r="NDA476" s="2"/>
      <c r="NDB476" s="2"/>
      <c r="NDC476" s="2"/>
      <c r="NDD476" s="2"/>
      <c r="NDE476" s="2"/>
      <c r="NDF476" s="2"/>
      <c r="NDG476" s="2"/>
      <c r="NDH476" s="2"/>
      <c r="NDI476" s="2"/>
      <c r="NDJ476" s="2"/>
      <c r="NDK476" s="2"/>
      <c r="NDL476" s="2"/>
      <c r="NDM476" s="2"/>
      <c r="NDN476" s="2"/>
      <c r="NDO476" s="2"/>
      <c r="NDP476" s="2"/>
      <c r="NDQ476" s="2"/>
      <c r="NDR476" s="2"/>
      <c r="NDS476" s="2"/>
      <c r="NDT476" s="2"/>
      <c r="NDU476" s="2"/>
      <c r="NDV476" s="2"/>
      <c r="NDW476" s="2"/>
      <c r="NDX476" s="2"/>
      <c r="NDY476" s="2"/>
      <c r="NDZ476" s="2"/>
      <c r="NEA476" s="2"/>
      <c r="NEB476" s="2"/>
      <c r="NEC476" s="2"/>
      <c r="NED476" s="2"/>
      <c r="NEE476" s="2"/>
      <c r="NEF476" s="2"/>
      <c r="NEG476" s="2"/>
      <c r="NEH476" s="2"/>
      <c r="NEI476" s="2"/>
      <c r="NEJ476" s="2"/>
      <c r="NEK476" s="2"/>
      <c r="NEL476" s="2"/>
      <c r="NEM476" s="2"/>
      <c r="NEN476" s="2"/>
      <c r="NEO476" s="2"/>
      <c r="NEP476" s="2"/>
      <c r="NEQ476" s="2"/>
      <c r="NER476" s="2"/>
      <c r="NES476" s="2"/>
      <c r="NET476" s="2"/>
      <c r="NEU476" s="2"/>
      <c r="NEV476" s="2"/>
      <c r="NEW476" s="2"/>
      <c r="NEX476" s="2"/>
      <c r="NEY476" s="2"/>
      <c r="NEZ476" s="2"/>
      <c r="NFA476" s="2"/>
      <c r="NFB476" s="2"/>
      <c r="NFC476" s="2"/>
      <c r="NFD476" s="2"/>
      <c r="NFE476" s="2"/>
      <c r="NFF476" s="2"/>
      <c r="NFG476" s="2"/>
      <c r="NFH476" s="2"/>
      <c r="NFI476" s="2"/>
      <c r="NFJ476" s="2"/>
      <c r="NFK476" s="2"/>
      <c r="NFL476" s="2"/>
      <c r="NFM476" s="2"/>
      <c r="NFN476" s="2"/>
      <c r="NFO476" s="2"/>
      <c r="NFP476" s="2"/>
      <c r="NFQ476" s="2"/>
      <c r="NFR476" s="2"/>
      <c r="NFS476" s="2"/>
      <c r="NFT476" s="2"/>
      <c r="NFU476" s="2"/>
      <c r="NFV476" s="2"/>
      <c r="NFW476" s="2"/>
      <c r="NFX476" s="2"/>
      <c r="NFY476" s="2"/>
      <c r="NFZ476" s="2"/>
      <c r="NGA476" s="2"/>
      <c r="NGB476" s="2"/>
      <c r="NGC476" s="2"/>
      <c r="NGD476" s="2"/>
      <c r="NGE476" s="2"/>
      <c r="NGF476" s="2"/>
      <c r="NGG476" s="2"/>
      <c r="NGH476" s="2"/>
      <c r="NGI476" s="2"/>
      <c r="NGJ476" s="2"/>
      <c r="NGK476" s="2"/>
      <c r="NGL476" s="2"/>
      <c r="NGM476" s="2"/>
      <c r="NGN476" s="2"/>
      <c r="NGO476" s="2"/>
      <c r="NGP476" s="2"/>
      <c r="NGQ476" s="2"/>
      <c r="NGR476" s="2"/>
      <c r="NGS476" s="2"/>
      <c r="NGT476" s="2"/>
      <c r="NGU476" s="2"/>
      <c r="NGV476" s="2"/>
      <c r="NGW476" s="2"/>
      <c r="NGX476" s="2"/>
      <c r="NGY476" s="2"/>
      <c r="NGZ476" s="2"/>
      <c r="NHA476" s="2"/>
      <c r="NHB476" s="2"/>
      <c r="NHC476" s="2"/>
      <c r="NHD476" s="2"/>
      <c r="NHE476" s="2"/>
      <c r="NHF476" s="2"/>
      <c r="NHG476" s="2"/>
      <c r="NHH476" s="2"/>
      <c r="NHI476" s="2"/>
      <c r="NHJ476" s="2"/>
      <c r="NHK476" s="2"/>
      <c r="NHL476" s="2"/>
      <c r="NHM476" s="2"/>
      <c r="NHN476" s="2"/>
      <c r="NHO476" s="2"/>
      <c r="NHP476" s="2"/>
      <c r="NHQ476" s="2"/>
      <c r="NHR476" s="2"/>
      <c r="NHS476" s="2"/>
      <c r="NHT476" s="2"/>
      <c r="NHU476" s="2"/>
      <c r="NHV476" s="2"/>
      <c r="NHW476" s="2"/>
      <c r="NHX476" s="2"/>
      <c r="NHY476" s="2"/>
      <c r="NHZ476" s="2"/>
      <c r="NIA476" s="2"/>
      <c r="NIB476" s="2"/>
      <c r="NIC476" s="2"/>
      <c r="NID476" s="2"/>
      <c r="NIE476" s="2"/>
      <c r="NIF476" s="2"/>
      <c r="NIG476" s="2"/>
      <c r="NIH476" s="2"/>
      <c r="NII476" s="2"/>
      <c r="NIJ476" s="2"/>
      <c r="NIK476" s="2"/>
      <c r="NIL476" s="2"/>
      <c r="NIM476" s="2"/>
      <c r="NIN476" s="2"/>
      <c r="NIO476" s="2"/>
      <c r="NIP476" s="2"/>
      <c r="NIQ476" s="2"/>
      <c r="NIR476" s="2"/>
      <c r="NIS476" s="2"/>
      <c r="NIT476" s="2"/>
      <c r="NIU476" s="2"/>
      <c r="NIV476" s="2"/>
      <c r="NIW476" s="2"/>
      <c r="NIX476" s="2"/>
      <c r="NIY476" s="2"/>
      <c r="NIZ476" s="2"/>
      <c r="NJA476" s="2"/>
      <c r="NJB476" s="2"/>
      <c r="NJC476" s="2"/>
      <c r="NJD476" s="2"/>
      <c r="NJE476" s="2"/>
      <c r="NJF476" s="2"/>
      <c r="NJG476" s="2"/>
      <c r="NJH476" s="2"/>
      <c r="NJI476" s="2"/>
      <c r="NJJ476" s="2"/>
      <c r="NJK476" s="2"/>
      <c r="NJL476" s="2"/>
      <c r="NJM476" s="2"/>
      <c r="NJN476" s="2"/>
      <c r="NJO476" s="2"/>
      <c r="NJP476" s="2"/>
      <c r="NJQ476" s="2"/>
      <c r="NJR476" s="2"/>
      <c r="NJS476" s="2"/>
      <c r="NJT476" s="2"/>
      <c r="NJU476" s="2"/>
      <c r="NJV476" s="2"/>
      <c r="NJW476" s="2"/>
      <c r="NJX476" s="2"/>
      <c r="NJY476" s="2"/>
      <c r="NJZ476" s="2"/>
      <c r="NKA476" s="2"/>
      <c r="NKB476" s="2"/>
      <c r="NKC476" s="2"/>
      <c r="NKD476" s="2"/>
      <c r="NKE476" s="2"/>
      <c r="NKF476" s="2"/>
      <c r="NKG476" s="2"/>
      <c r="NKH476" s="2"/>
      <c r="NKI476" s="2"/>
      <c r="NKJ476" s="2"/>
      <c r="NKK476" s="2"/>
      <c r="NKL476" s="2"/>
      <c r="NKM476" s="2"/>
      <c r="NKN476" s="2"/>
      <c r="NKO476" s="2"/>
      <c r="NKP476" s="2"/>
      <c r="NKQ476" s="2"/>
      <c r="NKR476" s="2"/>
      <c r="NKS476" s="2"/>
      <c r="NKT476" s="2"/>
      <c r="NKU476" s="2"/>
      <c r="NKV476" s="2"/>
      <c r="NKW476" s="2"/>
      <c r="NKX476" s="2"/>
      <c r="NKY476" s="2"/>
      <c r="NKZ476" s="2"/>
      <c r="NLA476" s="2"/>
      <c r="NLB476" s="2"/>
      <c r="NLC476" s="2"/>
      <c r="NLD476" s="2"/>
      <c r="NLE476" s="2"/>
      <c r="NLF476" s="2"/>
      <c r="NLG476" s="2"/>
      <c r="NLH476" s="2"/>
      <c r="NLI476" s="2"/>
      <c r="NLJ476" s="2"/>
      <c r="NLK476" s="2"/>
      <c r="NLL476" s="2"/>
      <c r="NLM476" s="2"/>
      <c r="NLN476" s="2"/>
      <c r="NLO476" s="2"/>
      <c r="NLP476" s="2"/>
      <c r="NLQ476" s="2"/>
      <c r="NLR476" s="2"/>
      <c r="NLS476" s="2"/>
      <c r="NLT476" s="2"/>
      <c r="NLU476" s="2"/>
      <c r="NLV476" s="2"/>
      <c r="NLW476" s="2"/>
      <c r="NLX476" s="2"/>
      <c r="NLY476" s="2"/>
      <c r="NLZ476" s="2"/>
      <c r="NMA476" s="2"/>
      <c r="NMB476" s="2"/>
      <c r="NMC476" s="2"/>
      <c r="NMD476" s="2"/>
      <c r="NME476" s="2"/>
      <c r="NMF476" s="2"/>
      <c r="NMG476" s="2"/>
      <c r="NMH476" s="2"/>
      <c r="NMI476" s="2"/>
      <c r="NMJ476" s="2"/>
      <c r="NMK476" s="2"/>
      <c r="NML476" s="2"/>
      <c r="NMM476" s="2"/>
      <c r="NMN476" s="2"/>
      <c r="NMO476" s="2"/>
      <c r="NMP476" s="2"/>
      <c r="NMQ476" s="2"/>
      <c r="NMR476" s="2"/>
      <c r="NMS476" s="2"/>
      <c r="NMT476" s="2"/>
      <c r="NMU476" s="2"/>
      <c r="NMV476" s="2"/>
      <c r="NMW476" s="2"/>
      <c r="NMX476" s="2"/>
      <c r="NMY476" s="2"/>
      <c r="NMZ476" s="2"/>
      <c r="NNA476" s="2"/>
      <c r="NNB476" s="2"/>
      <c r="NNC476" s="2"/>
      <c r="NND476" s="2"/>
      <c r="NNE476" s="2"/>
      <c r="NNF476" s="2"/>
      <c r="NNG476" s="2"/>
      <c r="NNH476" s="2"/>
      <c r="NNI476" s="2"/>
      <c r="NNJ476" s="2"/>
      <c r="NNK476" s="2"/>
      <c r="NNL476" s="2"/>
      <c r="NNM476" s="2"/>
      <c r="NNN476" s="2"/>
      <c r="NNO476" s="2"/>
      <c r="NNP476" s="2"/>
      <c r="NNQ476" s="2"/>
      <c r="NNR476" s="2"/>
      <c r="NNS476" s="2"/>
      <c r="NNT476" s="2"/>
      <c r="NNU476" s="2"/>
      <c r="NNV476" s="2"/>
      <c r="NNW476" s="2"/>
      <c r="NNX476" s="2"/>
      <c r="NNY476" s="2"/>
      <c r="NNZ476" s="2"/>
      <c r="NOA476" s="2"/>
      <c r="NOB476" s="2"/>
      <c r="NOC476" s="2"/>
      <c r="NOD476" s="2"/>
      <c r="NOE476" s="2"/>
      <c r="NOF476" s="2"/>
      <c r="NOG476" s="2"/>
      <c r="NOH476" s="2"/>
      <c r="NOI476" s="2"/>
      <c r="NOJ476" s="2"/>
      <c r="NOK476" s="2"/>
      <c r="NOL476" s="2"/>
      <c r="NOM476" s="2"/>
      <c r="NON476" s="2"/>
      <c r="NOO476" s="2"/>
      <c r="NOP476" s="2"/>
      <c r="NOQ476" s="2"/>
      <c r="NOR476" s="2"/>
      <c r="NOS476" s="2"/>
      <c r="NOT476" s="2"/>
      <c r="NOU476" s="2"/>
      <c r="NOV476" s="2"/>
      <c r="NOW476" s="2"/>
      <c r="NOX476" s="2"/>
      <c r="NOY476" s="2"/>
      <c r="NOZ476" s="2"/>
      <c r="NPA476" s="2"/>
      <c r="NPB476" s="2"/>
      <c r="NPC476" s="2"/>
      <c r="NPD476" s="2"/>
      <c r="NPE476" s="2"/>
      <c r="NPF476" s="2"/>
      <c r="NPG476" s="2"/>
      <c r="NPH476" s="2"/>
      <c r="NPI476" s="2"/>
      <c r="NPJ476" s="2"/>
      <c r="NPK476" s="2"/>
      <c r="NPL476" s="2"/>
      <c r="NPM476" s="2"/>
      <c r="NPN476" s="2"/>
      <c r="NPO476" s="2"/>
      <c r="NPP476" s="2"/>
      <c r="NPQ476" s="2"/>
      <c r="NPR476" s="2"/>
      <c r="NPS476" s="2"/>
      <c r="NPT476" s="2"/>
      <c r="NPU476" s="2"/>
      <c r="NPV476" s="2"/>
      <c r="NPW476" s="2"/>
      <c r="NPX476" s="2"/>
      <c r="NPY476" s="2"/>
      <c r="NPZ476" s="2"/>
      <c r="NQA476" s="2"/>
      <c r="NQB476" s="2"/>
      <c r="NQC476" s="2"/>
      <c r="NQD476" s="2"/>
      <c r="NQE476" s="2"/>
      <c r="NQF476" s="2"/>
      <c r="NQG476" s="2"/>
      <c r="NQH476" s="2"/>
      <c r="NQI476" s="2"/>
      <c r="NQJ476" s="2"/>
      <c r="NQK476" s="2"/>
      <c r="NQL476" s="2"/>
      <c r="NQM476" s="2"/>
      <c r="NQN476" s="2"/>
      <c r="NQO476" s="2"/>
      <c r="NQP476" s="2"/>
      <c r="NQQ476" s="2"/>
      <c r="NQR476" s="2"/>
      <c r="NQS476" s="2"/>
      <c r="NQT476" s="2"/>
      <c r="NQU476" s="2"/>
      <c r="NQV476" s="2"/>
      <c r="NQW476" s="2"/>
      <c r="NQX476" s="2"/>
      <c r="NQY476" s="2"/>
      <c r="NQZ476" s="2"/>
      <c r="NRA476" s="2"/>
      <c r="NRB476" s="2"/>
      <c r="NRC476" s="2"/>
      <c r="NRD476" s="2"/>
      <c r="NRE476" s="2"/>
      <c r="NRF476" s="2"/>
      <c r="NRG476" s="2"/>
      <c r="NRH476" s="2"/>
      <c r="NRI476" s="2"/>
      <c r="NRJ476" s="2"/>
      <c r="NRK476" s="2"/>
      <c r="NRL476" s="2"/>
      <c r="NRM476" s="2"/>
      <c r="NRN476" s="2"/>
      <c r="NRO476" s="2"/>
      <c r="NRP476" s="2"/>
      <c r="NRQ476" s="2"/>
      <c r="NRR476" s="2"/>
      <c r="NRS476" s="2"/>
      <c r="NRT476" s="2"/>
      <c r="NRU476" s="2"/>
      <c r="NRV476" s="2"/>
      <c r="NRW476" s="2"/>
      <c r="NRX476" s="2"/>
      <c r="NRY476" s="2"/>
      <c r="NRZ476" s="2"/>
      <c r="NSA476" s="2"/>
      <c r="NSB476" s="2"/>
      <c r="NSC476" s="2"/>
      <c r="NSD476" s="2"/>
      <c r="NSE476" s="2"/>
      <c r="NSF476" s="2"/>
      <c r="NSG476" s="2"/>
      <c r="NSH476" s="2"/>
      <c r="NSI476" s="2"/>
      <c r="NSJ476" s="2"/>
      <c r="NSK476" s="2"/>
      <c r="NSL476" s="2"/>
      <c r="NSM476" s="2"/>
      <c r="NSN476" s="2"/>
      <c r="NSO476" s="2"/>
      <c r="NSP476" s="2"/>
      <c r="NSQ476" s="2"/>
      <c r="NSR476" s="2"/>
      <c r="NSS476" s="2"/>
      <c r="NST476" s="2"/>
      <c r="NSU476" s="2"/>
      <c r="NSV476" s="2"/>
      <c r="NSW476" s="2"/>
      <c r="NSX476" s="2"/>
      <c r="NSY476" s="2"/>
      <c r="NSZ476" s="2"/>
      <c r="NTA476" s="2"/>
      <c r="NTB476" s="2"/>
      <c r="NTC476" s="2"/>
      <c r="NTD476" s="2"/>
      <c r="NTE476" s="2"/>
      <c r="NTF476" s="2"/>
      <c r="NTG476" s="2"/>
      <c r="NTH476" s="2"/>
      <c r="NTI476" s="2"/>
      <c r="NTJ476" s="2"/>
      <c r="NTK476" s="2"/>
      <c r="NTL476" s="2"/>
      <c r="NTM476" s="2"/>
      <c r="NTN476" s="2"/>
      <c r="NTO476" s="2"/>
      <c r="NTP476" s="2"/>
      <c r="NTQ476" s="2"/>
      <c r="NTR476" s="2"/>
      <c r="NTS476" s="2"/>
      <c r="NTT476" s="2"/>
      <c r="NTU476" s="2"/>
      <c r="NTV476" s="2"/>
      <c r="NTW476" s="2"/>
      <c r="NTX476" s="2"/>
      <c r="NTY476" s="2"/>
      <c r="NTZ476" s="2"/>
      <c r="NUA476" s="2"/>
      <c r="NUB476" s="2"/>
      <c r="NUC476" s="2"/>
      <c r="NUD476" s="2"/>
      <c r="NUE476" s="2"/>
      <c r="NUF476" s="2"/>
      <c r="NUG476" s="2"/>
      <c r="NUH476" s="2"/>
      <c r="NUI476" s="2"/>
      <c r="NUJ476" s="2"/>
      <c r="NUK476" s="2"/>
      <c r="NUL476" s="2"/>
      <c r="NUM476" s="2"/>
      <c r="NUN476" s="2"/>
      <c r="NUO476" s="2"/>
      <c r="NUP476" s="2"/>
      <c r="NUQ476" s="2"/>
      <c r="NUR476" s="2"/>
      <c r="NUS476" s="2"/>
      <c r="NUT476" s="2"/>
      <c r="NUU476" s="2"/>
      <c r="NUV476" s="2"/>
      <c r="NUW476" s="2"/>
      <c r="NUX476" s="2"/>
      <c r="NUY476" s="2"/>
      <c r="NUZ476" s="2"/>
      <c r="NVA476" s="2"/>
      <c r="NVB476" s="2"/>
      <c r="NVC476" s="2"/>
      <c r="NVD476" s="2"/>
      <c r="NVE476" s="2"/>
      <c r="NVF476" s="2"/>
      <c r="NVG476" s="2"/>
      <c r="NVH476" s="2"/>
      <c r="NVI476" s="2"/>
      <c r="NVJ476" s="2"/>
      <c r="NVK476" s="2"/>
      <c r="NVL476" s="2"/>
      <c r="NVM476" s="2"/>
      <c r="NVN476" s="2"/>
      <c r="NVO476" s="2"/>
      <c r="NVP476" s="2"/>
      <c r="NVQ476" s="2"/>
      <c r="NVR476" s="2"/>
      <c r="NVS476" s="2"/>
      <c r="NVT476" s="2"/>
      <c r="NVU476" s="2"/>
      <c r="NVV476" s="2"/>
      <c r="NVW476" s="2"/>
      <c r="NVX476" s="2"/>
      <c r="NVY476" s="2"/>
      <c r="NVZ476" s="2"/>
      <c r="NWA476" s="2"/>
      <c r="NWB476" s="2"/>
      <c r="NWC476" s="2"/>
      <c r="NWD476" s="2"/>
      <c r="NWE476" s="2"/>
      <c r="NWF476" s="2"/>
      <c r="NWG476" s="2"/>
      <c r="NWH476" s="2"/>
      <c r="NWI476" s="2"/>
      <c r="NWJ476" s="2"/>
      <c r="NWK476" s="2"/>
      <c r="NWL476" s="2"/>
      <c r="NWM476" s="2"/>
      <c r="NWN476" s="2"/>
      <c r="NWO476" s="2"/>
      <c r="NWP476" s="2"/>
      <c r="NWQ476" s="2"/>
      <c r="NWR476" s="2"/>
      <c r="NWS476" s="2"/>
      <c r="NWT476" s="2"/>
      <c r="NWU476" s="2"/>
      <c r="NWV476" s="2"/>
      <c r="NWW476" s="2"/>
      <c r="NWX476" s="2"/>
      <c r="NWY476" s="2"/>
      <c r="NWZ476" s="2"/>
      <c r="NXA476" s="2"/>
      <c r="NXB476" s="2"/>
      <c r="NXC476" s="2"/>
      <c r="NXD476" s="2"/>
      <c r="NXE476" s="2"/>
      <c r="NXF476" s="2"/>
      <c r="NXG476" s="2"/>
      <c r="NXH476" s="2"/>
      <c r="NXI476" s="2"/>
      <c r="NXJ476" s="2"/>
      <c r="NXK476" s="2"/>
      <c r="NXL476" s="2"/>
      <c r="NXM476" s="2"/>
      <c r="NXN476" s="2"/>
      <c r="NXO476" s="2"/>
      <c r="NXP476" s="2"/>
      <c r="NXQ476" s="2"/>
      <c r="NXR476" s="2"/>
      <c r="NXS476" s="2"/>
      <c r="NXT476" s="2"/>
      <c r="NXU476" s="2"/>
      <c r="NXV476" s="2"/>
      <c r="NXW476" s="2"/>
      <c r="NXX476" s="2"/>
      <c r="NXY476" s="2"/>
      <c r="NXZ476" s="2"/>
      <c r="NYA476" s="2"/>
      <c r="NYB476" s="2"/>
      <c r="NYC476" s="2"/>
      <c r="NYD476" s="2"/>
      <c r="NYE476" s="2"/>
      <c r="NYF476" s="2"/>
      <c r="NYG476" s="2"/>
      <c r="NYH476" s="2"/>
      <c r="NYI476" s="2"/>
      <c r="NYJ476" s="2"/>
      <c r="NYK476" s="2"/>
      <c r="NYL476" s="2"/>
      <c r="NYM476" s="2"/>
      <c r="NYN476" s="2"/>
      <c r="NYO476" s="2"/>
      <c r="NYP476" s="2"/>
      <c r="NYQ476" s="2"/>
      <c r="NYR476" s="2"/>
      <c r="NYS476" s="2"/>
      <c r="NYT476" s="2"/>
      <c r="NYU476" s="2"/>
      <c r="NYV476" s="2"/>
      <c r="NYW476" s="2"/>
      <c r="NYX476" s="2"/>
      <c r="NYY476" s="2"/>
      <c r="NYZ476" s="2"/>
      <c r="NZA476" s="2"/>
      <c r="NZB476" s="2"/>
      <c r="NZC476" s="2"/>
      <c r="NZD476" s="2"/>
      <c r="NZE476" s="2"/>
      <c r="NZF476" s="2"/>
      <c r="NZG476" s="2"/>
      <c r="NZH476" s="2"/>
      <c r="NZI476" s="2"/>
      <c r="NZJ476" s="2"/>
      <c r="NZK476" s="2"/>
      <c r="NZL476" s="2"/>
      <c r="NZM476" s="2"/>
      <c r="NZN476" s="2"/>
      <c r="NZO476" s="2"/>
      <c r="NZP476" s="2"/>
      <c r="NZQ476" s="2"/>
      <c r="NZR476" s="2"/>
      <c r="NZS476" s="2"/>
      <c r="NZT476" s="2"/>
      <c r="NZU476" s="2"/>
      <c r="NZV476" s="2"/>
      <c r="NZW476" s="2"/>
      <c r="NZX476" s="2"/>
      <c r="NZY476" s="2"/>
      <c r="NZZ476" s="2"/>
      <c r="OAA476" s="2"/>
      <c r="OAB476" s="2"/>
      <c r="OAC476" s="2"/>
      <c r="OAD476" s="2"/>
      <c r="OAE476" s="2"/>
      <c r="OAF476" s="2"/>
      <c r="OAG476" s="2"/>
      <c r="OAH476" s="2"/>
      <c r="OAI476" s="2"/>
      <c r="OAJ476" s="2"/>
      <c r="OAK476" s="2"/>
      <c r="OAL476" s="2"/>
      <c r="OAM476" s="2"/>
      <c r="OAN476" s="2"/>
      <c r="OAO476" s="2"/>
      <c r="OAP476" s="2"/>
      <c r="OAQ476" s="2"/>
      <c r="OAR476" s="2"/>
      <c r="OAS476" s="2"/>
      <c r="OAT476" s="2"/>
      <c r="OAU476" s="2"/>
      <c r="OAV476" s="2"/>
      <c r="OAW476" s="2"/>
      <c r="OAX476" s="2"/>
      <c r="OAY476" s="2"/>
      <c r="OAZ476" s="2"/>
      <c r="OBA476" s="2"/>
      <c r="OBB476" s="2"/>
      <c r="OBC476" s="2"/>
      <c r="OBD476" s="2"/>
      <c r="OBE476" s="2"/>
      <c r="OBF476" s="2"/>
      <c r="OBG476" s="2"/>
      <c r="OBH476" s="2"/>
      <c r="OBI476" s="2"/>
      <c r="OBJ476" s="2"/>
      <c r="OBK476" s="2"/>
      <c r="OBL476" s="2"/>
      <c r="OBM476" s="2"/>
      <c r="OBN476" s="2"/>
      <c r="OBO476" s="2"/>
      <c r="OBP476" s="2"/>
      <c r="OBQ476" s="2"/>
      <c r="OBR476" s="2"/>
      <c r="OBS476" s="2"/>
      <c r="OBT476" s="2"/>
      <c r="OBU476" s="2"/>
      <c r="OBV476" s="2"/>
      <c r="OBW476" s="2"/>
      <c r="OBX476" s="2"/>
      <c r="OBY476" s="2"/>
      <c r="OBZ476" s="2"/>
      <c r="OCA476" s="2"/>
      <c r="OCB476" s="2"/>
      <c r="OCC476" s="2"/>
      <c r="OCD476" s="2"/>
      <c r="OCE476" s="2"/>
      <c r="OCF476" s="2"/>
      <c r="OCG476" s="2"/>
      <c r="OCH476" s="2"/>
      <c r="OCI476" s="2"/>
      <c r="OCJ476" s="2"/>
      <c r="OCK476" s="2"/>
      <c r="OCL476" s="2"/>
      <c r="OCM476" s="2"/>
      <c r="OCN476" s="2"/>
      <c r="OCO476" s="2"/>
      <c r="OCP476" s="2"/>
      <c r="OCQ476" s="2"/>
      <c r="OCR476" s="2"/>
      <c r="OCS476" s="2"/>
      <c r="OCT476" s="2"/>
      <c r="OCU476" s="2"/>
      <c r="OCV476" s="2"/>
      <c r="OCW476" s="2"/>
      <c r="OCX476" s="2"/>
      <c r="OCY476" s="2"/>
      <c r="OCZ476" s="2"/>
      <c r="ODA476" s="2"/>
      <c r="ODB476" s="2"/>
      <c r="ODC476" s="2"/>
      <c r="ODD476" s="2"/>
      <c r="ODE476" s="2"/>
      <c r="ODF476" s="2"/>
      <c r="ODG476" s="2"/>
      <c r="ODH476" s="2"/>
      <c r="ODI476" s="2"/>
      <c r="ODJ476" s="2"/>
      <c r="ODK476" s="2"/>
      <c r="ODL476" s="2"/>
      <c r="ODM476" s="2"/>
      <c r="ODN476" s="2"/>
      <c r="ODO476" s="2"/>
      <c r="ODP476" s="2"/>
      <c r="ODQ476" s="2"/>
      <c r="ODR476" s="2"/>
      <c r="ODS476" s="2"/>
      <c r="ODT476" s="2"/>
      <c r="ODU476" s="2"/>
      <c r="ODV476" s="2"/>
      <c r="ODW476" s="2"/>
      <c r="ODX476" s="2"/>
      <c r="ODY476" s="2"/>
      <c r="ODZ476" s="2"/>
      <c r="OEA476" s="2"/>
      <c r="OEB476" s="2"/>
      <c r="OEC476" s="2"/>
      <c r="OED476" s="2"/>
      <c r="OEE476" s="2"/>
      <c r="OEF476" s="2"/>
      <c r="OEG476" s="2"/>
      <c r="OEH476" s="2"/>
      <c r="OEI476" s="2"/>
      <c r="OEJ476" s="2"/>
      <c r="OEK476" s="2"/>
      <c r="OEL476" s="2"/>
      <c r="OEM476" s="2"/>
      <c r="OEN476" s="2"/>
      <c r="OEO476" s="2"/>
      <c r="OEP476" s="2"/>
      <c r="OEQ476" s="2"/>
      <c r="OER476" s="2"/>
      <c r="OES476" s="2"/>
      <c r="OET476" s="2"/>
      <c r="OEU476" s="2"/>
      <c r="OEV476" s="2"/>
      <c r="OEW476" s="2"/>
      <c r="OEX476" s="2"/>
      <c r="OEY476" s="2"/>
      <c r="OEZ476" s="2"/>
      <c r="OFA476" s="2"/>
      <c r="OFB476" s="2"/>
      <c r="OFC476" s="2"/>
      <c r="OFD476" s="2"/>
      <c r="OFE476" s="2"/>
      <c r="OFF476" s="2"/>
      <c r="OFG476" s="2"/>
      <c r="OFH476" s="2"/>
      <c r="OFI476" s="2"/>
      <c r="OFJ476" s="2"/>
      <c r="OFK476" s="2"/>
      <c r="OFL476" s="2"/>
      <c r="OFM476" s="2"/>
      <c r="OFN476" s="2"/>
      <c r="OFO476" s="2"/>
      <c r="OFP476" s="2"/>
      <c r="OFQ476" s="2"/>
      <c r="OFR476" s="2"/>
      <c r="OFS476" s="2"/>
      <c r="OFT476" s="2"/>
      <c r="OFU476" s="2"/>
      <c r="OFV476" s="2"/>
      <c r="OFW476" s="2"/>
      <c r="OFX476" s="2"/>
      <c r="OFY476" s="2"/>
      <c r="OFZ476" s="2"/>
      <c r="OGA476" s="2"/>
      <c r="OGB476" s="2"/>
      <c r="OGC476" s="2"/>
      <c r="OGD476" s="2"/>
      <c r="OGE476" s="2"/>
      <c r="OGF476" s="2"/>
      <c r="OGG476" s="2"/>
      <c r="OGH476" s="2"/>
      <c r="OGI476" s="2"/>
      <c r="OGJ476" s="2"/>
      <c r="OGK476" s="2"/>
      <c r="OGL476" s="2"/>
      <c r="OGM476" s="2"/>
      <c r="OGN476" s="2"/>
      <c r="OGO476" s="2"/>
      <c r="OGP476" s="2"/>
      <c r="OGQ476" s="2"/>
      <c r="OGR476" s="2"/>
      <c r="OGS476" s="2"/>
      <c r="OGT476" s="2"/>
      <c r="OGU476" s="2"/>
      <c r="OGV476" s="2"/>
      <c r="OGW476" s="2"/>
      <c r="OGX476" s="2"/>
      <c r="OGY476" s="2"/>
      <c r="OGZ476" s="2"/>
      <c r="OHA476" s="2"/>
      <c r="OHB476" s="2"/>
      <c r="OHC476" s="2"/>
      <c r="OHD476" s="2"/>
      <c r="OHE476" s="2"/>
      <c r="OHF476" s="2"/>
      <c r="OHG476" s="2"/>
      <c r="OHH476" s="2"/>
      <c r="OHI476" s="2"/>
      <c r="OHJ476" s="2"/>
      <c r="OHK476" s="2"/>
      <c r="OHL476" s="2"/>
      <c r="OHM476" s="2"/>
      <c r="OHN476" s="2"/>
      <c r="OHO476" s="2"/>
      <c r="OHP476" s="2"/>
      <c r="OHQ476" s="2"/>
      <c r="OHR476" s="2"/>
      <c r="OHS476" s="2"/>
      <c r="OHT476" s="2"/>
      <c r="OHU476" s="2"/>
      <c r="OHV476" s="2"/>
      <c r="OHW476" s="2"/>
      <c r="OHX476" s="2"/>
      <c r="OHY476" s="2"/>
      <c r="OHZ476" s="2"/>
      <c r="OIA476" s="2"/>
      <c r="OIB476" s="2"/>
      <c r="OIC476" s="2"/>
      <c r="OID476" s="2"/>
      <c r="OIE476" s="2"/>
      <c r="OIF476" s="2"/>
      <c r="OIG476" s="2"/>
      <c r="OIH476" s="2"/>
      <c r="OII476" s="2"/>
      <c r="OIJ476" s="2"/>
      <c r="OIK476" s="2"/>
      <c r="OIL476" s="2"/>
      <c r="OIM476" s="2"/>
      <c r="OIN476" s="2"/>
      <c r="OIO476" s="2"/>
      <c r="OIP476" s="2"/>
      <c r="OIQ476" s="2"/>
      <c r="OIR476" s="2"/>
      <c r="OIS476" s="2"/>
      <c r="OIT476" s="2"/>
      <c r="OIU476" s="2"/>
      <c r="OIV476" s="2"/>
      <c r="OIW476" s="2"/>
      <c r="OIX476" s="2"/>
      <c r="OIY476" s="2"/>
      <c r="OIZ476" s="2"/>
      <c r="OJA476" s="2"/>
      <c r="OJB476" s="2"/>
      <c r="OJC476" s="2"/>
      <c r="OJD476" s="2"/>
      <c r="OJE476" s="2"/>
      <c r="OJF476" s="2"/>
      <c r="OJG476" s="2"/>
      <c r="OJH476" s="2"/>
      <c r="OJI476" s="2"/>
      <c r="OJJ476" s="2"/>
      <c r="OJK476" s="2"/>
      <c r="OJL476" s="2"/>
      <c r="OJM476" s="2"/>
      <c r="OJN476" s="2"/>
      <c r="OJO476" s="2"/>
      <c r="OJP476" s="2"/>
      <c r="OJQ476" s="2"/>
      <c r="OJR476" s="2"/>
      <c r="OJS476" s="2"/>
      <c r="OJT476" s="2"/>
      <c r="OJU476" s="2"/>
      <c r="OJV476" s="2"/>
      <c r="OJW476" s="2"/>
      <c r="OJX476" s="2"/>
      <c r="OJY476" s="2"/>
      <c r="OJZ476" s="2"/>
      <c r="OKA476" s="2"/>
      <c r="OKB476" s="2"/>
      <c r="OKC476" s="2"/>
      <c r="OKD476" s="2"/>
      <c r="OKE476" s="2"/>
      <c r="OKF476" s="2"/>
      <c r="OKG476" s="2"/>
      <c r="OKH476" s="2"/>
      <c r="OKI476" s="2"/>
      <c r="OKJ476" s="2"/>
      <c r="OKK476" s="2"/>
      <c r="OKL476" s="2"/>
      <c r="OKM476" s="2"/>
      <c r="OKN476" s="2"/>
      <c r="OKO476" s="2"/>
      <c r="OKP476" s="2"/>
      <c r="OKQ476" s="2"/>
      <c r="OKR476" s="2"/>
      <c r="OKS476" s="2"/>
      <c r="OKT476" s="2"/>
      <c r="OKU476" s="2"/>
      <c r="OKV476" s="2"/>
      <c r="OKW476" s="2"/>
      <c r="OKX476" s="2"/>
      <c r="OKY476" s="2"/>
      <c r="OKZ476" s="2"/>
      <c r="OLA476" s="2"/>
      <c r="OLB476" s="2"/>
      <c r="OLC476" s="2"/>
      <c r="OLD476" s="2"/>
      <c r="OLE476" s="2"/>
      <c r="OLF476" s="2"/>
      <c r="OLG476" s="2"/>
      <c r="OLH476" s="2"/>
      <c r="OLI476" s="2"/>
      <c r="OLJ476" s="2"/>
      <c r="OLK476" s="2"/>
      <c r="OLL476" s="2"/>
      <c r="OLM476" s="2"/>
      <c r="OLN476" s="2"/>
      <c r="OLO476" s="2"/>
      <c r="OLP476" s="2"/>
      <c r="OLQ476" s="2"/>
      <c r="OLR476" s="2"/>
      <c r="OLS476" s="2"/>
      <c r="OLT476" s="2"/>
      <c r="OLU476" s="2"/>
      <c r="OLV476" s="2"/>
      <c r="OLW476" s="2"/>
      <c r="OLX476" s="2"/>
      <c r="OLY476" s="2"/>
      <c r="OLZ476" s="2"/>
      <c r="OMA476" s="2"/>
      <c r="OMB476" s="2"/>
      <c r="OMC476" s="2"/>
      <c r="OMD476" s="2"/>
      <c r="OME476" s="2"/>
      <c r="OMF476" s="2"/>
      <c r="OMG476" s="2"/>
      <c r="OMH476" s="2"/>
      <c r="OMI476" s="2"/>
      <c r="OMJ476" s="2"/>
      <c r="OMK476" s="2"/>
      <c r="OML476" s="2"/>
      <c r="OMM476" s="2"/>
      <c r="OMN476" s="2"/>
      <c r="OMO476" s="2"/>
      <c r="OMP476" s="2"/>
      <c r="OMQ476" s="2"/>
      <c r="OMR476" s="2"/>
      <c r="OMS476" s="2"/>
      <c r="OMT476" s="2"/>
      <c r="OMU476" s="2"/>
      <c r="OMV476" s="2"/>
      <c r="OMW476" s="2"/>
      <c r="OMX476" s="2"/>
      <c r="OMY476" s="2"/>
      <c r="OMZ476" s="2"/>
      <c r="ONA476" s="2"/>
      <c r="ONB476" s="2"/>
      <c r="ONC476" s="2"/>
      <c r="OND476" s="2"/>
      <c r="ONE476" s="2"/>
      <c r="ONF476" s="2"/>
      <c r="ONG476" s="2"/>
      <c r="ONH476" s="2"/>
      <c r="ONI476" s="2"/>
      <c r="ONJ476" s="2"/>
      <c r="ONK476" s="2"/>
      <c r="ONL476" s="2"/>
      <c r="ONM476" s="2"/>
      <c r="ONN476" s="2"/>
      <c r="ONO476" s="2"/>
      <c r="ONP476" s="2"/>
      <c r="ONQ476" s="2"/>
      <c r="ONR476" s="2"/>
      <c r="ONS476" s="2"/>
      <c r="ONT476" s="2"/>
      <c r="ONU476" s="2"/>
      <c r="ONV476" s="2"/>
      <c r="ONW476" s="2"/>
      <c r="ONX476" s="2"/>
      <c r="ONY476" s="2"/>
      <c r="ONZ476" s="2"/>
      <c r="OOA476" s="2"/>
      <c r="OOB476" s="2"/>
      <c r="OOC476" s="2"/>
      <c r="OOD476" s="2"/>
      <c r="OOE476" s="2"/>
      <c r="OOF476" s="2"/>
      <c r="OOG476" s="2"/>
      <c r="OOH476" s="2"/>
      <c r="OOI476" s="2"/>
      <c r="OOJ476" s="2"/>
      <c r="OOK476" s="2"/>
      <c r="OOL476" s="2"/>
      <c r="OOM476" s="2"/>
      <c r="OON476" s="2"/>
      <c r="OOO476" s="2"/>
      <c r="OOP476" s="2"/>
      <c r="OOQ476" s="2"/>
      <c r="OOR476" s="2"/>
      <c r="OOS476" s="2"/>
      <c r="OOT476" s="2"/>
      <c r="OOU476" s="2"/>
      <c r="OOV476" s="2"/>
      <c r="OOW476" s="2"/>
      <c r="OOX476" s="2"/>
      <c r="OOY476" s="2"/>
      <c r="OOZ476" s="2"/>
      <c r="OPA476" s="2"/>
      <c r="OPB476" s="2"/>
      <c r="OPC476" s="2"/>
      <c r="OPD476" s="2"/>
      <c r="OPE476" s="2"/>
      <c r="OPF476" s="2"/>
      <c r="OPG476" s="2"/>
      <c r="OPH476" s="2"/>
      <c r="OPI476" s="2"/>
      <c r="OPJ476" s="2"/>
      <c r="OPK476" s="2"/>
      <c r="OPL476" s="2"/>
      <c r="OPM476" s="2"/>
      <c r="OPN476" s="2"/>
      <c r="OPO476" s="2"/>
      <c r="OPP476" s="2"/>
      <c r="OPQ476" s="2"/>
      <c r="OPR476" s="2"/>
      <c r="OPS476" s="2"/>
      <c r="OPT476" s="2"/>
      <c r="OPU476" s="2"/>
      <c r="OPV476" s="2"/>
      <c r="OPW476" s="2"/>
      <c r="OPX476" s="2"/>
      <c r="OPY476" s="2"/>
      <c r="OPZ476" s="2"/>
      <c r="OQA476" s="2"/>
      <c r="OQB476" s="2"/>
      <c r="OQC476" s="2"/>
      <c r="OQD476" s="2"/>
      <c r="OQE476" s="2"/>
      <c r="OQF476" s="2"/>
      <c r="OQG476" s="2"/>
      <c r="OQH476" s="2"/>
      <c r="OQI476" s="2"/>
      <c r="OQJ476" s="2"/>
      <c r="OQK476" s="2"/>
      <c r="OQL476" s="2"/>
      <c r="OQM476" s="2"/>
      <c r="OQN476" s="2"/>
      <c r="OQO476" s="2"/>
      <c r="OQP476" s="2"/>
      <c r="OQQ476" s="2"/>
      <c r="OQR476" s="2"/>
      <c r="OQS476" s="2"/>
      <c r="OQT476" s="2"/>
      <c r="OQU476" s="2"/>
      <c r="OQV476" s="2"/>
      <c r="OQW476" s="2"/>
      <c r="OQX476" s="2"/>
      <c r="OQY476" s="2"/>
      <c r="OQZ476" s="2"/>
      <c r="ORA476" s="2"/>
      <c r="ORB476" s="2"/>
      <c r="ORC476" s="2"/>
      <c r="ORD476" s="2"/>
      <c r="ORE476" s="2"/>
      <c r="ORF476" s="2"/>
      <c r="ORG476" s="2"/>
      <c r="ORH476" s="2"/>
      <c r="ORI476" s="2"/>
      <c r="ORJ476" s="2"/>
      <c r="ORK476" s="2"/>
      <c r="ORL476" s="2"/>
      <c r="ORM476" s="2"/>
      <c r="ORN476" s="2"/>
      <c r="ORO476" s="2"/>
      <c r="ORP476" s="2"/>
      <c r="ORQ476" s="2"/>
      <c r="ORR476" s="2"/>
      <c r="ORS476" s="2"/>
      <c r="ORT476" s="2"/>
      <c r="ORU476" s="2"/>
      <c r="ORV476" s="2"/>
      <c r="ORW476" s="2"/>
      <c r="ORX476" s="2"/>
      <c r="ORY476" s="2"/>
      <c r="ORZ476" s="2"/>
      <c r="OSA476" s="2"/>
      <c r="OSB476" s="2"/>
      <c r="OSC476" s="2"/>
      <c r="OSD476" s="2"/>
      <c r="OSE476" s="2"/>
      <c r="OSF476" s="2"/>
      <c r="OSG476" s="2"/>
      <c r="OSH476" s="2"/>
      <c r="OSI476" s="2"/>
      <c r="OSJ476" s="2"/>
      <c r="OSK476" s="2"/>
      <c r="OSL476" s="2"/>
      <c r="OSM476" s="2"/>
      <c r="OSN476" s="2"/>
      <c r="OSO476" s="2"/>
      <c r="OSP476" s="2"/>
      <c r="OSQ476" s="2"/>
      <c r="OSR476" s="2"/>
      <c r="OSS476" s="2"/>
      <c r="OST476" s="2"/>
      <c r="OSU476" s="2"/>
      <c r="OSV476" s="2"/>
      <c r="OSW476" s="2"/>
      <c r="OSX476" s="2"/>
      <c r="OSY476" s="2"/>
      <c r="OSZ476" s="2"/>
      <c r="OTA476" s="2"/>
      <c r="OTB476" s="2"/>
      <c r="OTC476" s="2"/>
      <c r="OTD476" s="2"/>
      <c r="OTE476" s="2"/>
      <c r="OTF476" s="2"/>
      <c r="OTG476" s="2"/>
      <c r="OTH476" s="2"/>
      <c r="OTI476" s="2"/>
      <c r="OTJ476" s="2"/>
      <c r="OTK476" s="2"/>
      <c r="OTL476" s="2"/>
      <c r="OTM476" s="2"/>
      <c r="OTN476" s="2"/>
      <c r="OTO476" s="2"/>
      <c r="OTP476" s="2"/>
      <c r="OTQ476" s="2"/>
      <c r="OTR476" s="2"/>
      <c r="OTS476" s="2"/>
      <c r="OTT476" s="2"/>
      <c r="OTU476" s="2"/>
      <c r="OTV476" s="2"/>
      <c r="OTW476" s="2"/>
      <c r="OTX476" s="2"/>
      <c r="OTY476" s="2"/>
      <c r="OTZ476" s="2"/>
      <c r="OUA476" s="2"/>
      <c r="OUB476" s="2"/>
      <c r="OUC476" s="2"/>
      <c r="OUD476" s="2"/>
      <c r="OUE476" s="2"/>
      <c r="OUF476" s="2"/>
      <c r="OUG476" s="2"/>
      <c r="OUH476" s="2"/>
      <c r="OUI476" s="2"/>
      <c r="OUJ476" s="2"/>
      <c r="OUK476" s="2"/>
      <c r="OUL476" s="2"/>
      <c r="OUM476" s="2"/>
      <c r="OUN476" s="2"/>
      <c r="OUO476" s="2"/>
      <c r="OUP476" s="2"/>
      <c r="OUQ476" s="2"/>
      <c r="OUR476" s="2"/>
      <c r="OUS476" s="2"/>
      <c r="OUT476" s="2"/>
      <c r="OUU476" s="2"/>
      <c r="OUV476" s="2"/>
      <c r="OUW476" s="2"/>
      <c r="OUX476" s="2"/>
      <c r="OUY476" s="2"/>
      <c r="OUZ476" s="2"/>
      <c r="OVA476" s="2"/>
      <c r="OVB476" s="2"/>
      <c r="OVC476" s="2"/>
      <c r="OVD476" s="2"/>
      <c r="OVE476" s="2"/>
      <c r="OVF476" s="2"/>
      <c r="OVG476" s="2"/>
      <c r="OVH476" s="2"/>
      <c r="OVI476" s="2"/>
      <c r="OVJ476" s="2"/>
      <c r="OVK476" s="2"/>
      <c r="OVL476" s="2"/>
      <c r="OVM476" s="2"/>
      <c r="OVN476" s="2"/>
      <c r="OVO476" s="2"/>
      <c r="OVP476" s="2"/>
      <c r="OVQ476" s="2"/>
      <c r="OVR476" s="2"/>
      <c r="OVS476" s="2"/>
      <c r="OVT476" s="2"/>
      <c r="OVU476" s="2"/>
      <c r="OVV476" s="2"/>
      <c r="OVW476" s="2"/>
      <c r="OVX476" s="2"/>
      <c r="OVY476" s="2"/>
      <c r="OVZ476" s="2"/>
      <c r="OWA476" s="2"/>
      <c r="OWB476" s="2"/>
      <c r="OWC476" s="2"/>
      <c r="OWD476" s="2"/>
      <c r="OWE476" s="2"/>
      <c r="OWF476" s="2"/>
      <c r="OWG476" s="2"/>
      <c r="OWH476" s="2"/>
      <c r="OWI476" s="2"/>
      <c r="OWJ476" s="2"/>
      <c r="OWK476" s="2"/>
      <c r="OWL476" s="2"/>
      <c r="OWM476" s="2"/>
      <c r="OWN476" s="2"/>
      <c r="OWO476" s="2"/>
      <c r="OWP476" s="2"/>
      <c r="OWQ476" s="2"/>
      <c r="OWR476" s="2"/>
      <c r="OWS476" s="2"/>
      <c r="OWT476" s="2"/>
      <c r="OWU476" s="2"/>
      <c r="OWV476" s="2"/>
      <c r="OWW476" s="2"/>
      <c r="OWX476" s="2"/>
      <c r="OWY476" s="2"/>
      <c r="OWZ476" s="2"/>
      <c r="OXA476" s="2"/>
      <c r="OXB476" s="2"/>
      <c r="OXC476" s="2"/>
      <c r="OXD476" s="2"/>
      <c r="OXE476" s="2"/>
      <c r="OXF476" s="2"/>
      <c r="OXG476" s="2"/>
      <c r="OXH476" s="2"/>
      <c r="OXI476" s="2"/>
      <c r="OXJ476" s="2"/>
      <c r="OXK476" s="2"/>
      <c r="OXL476" s="2"/>
      <c r="OXM476" s="2"/>
      <c r="OXN476" s="2"/>
      <c r="OXO476" s="2"/>
      <c r="OXP476" s="2"/>
      <c r="OXQ476" s="2"/>
      <c r="OXR476" s="2"/>
      <c r="OXS476" s="2"/>
      <c r="OXT476" s="2"/>
      <c r="OXU476" s="2"/>
      <c r="OXV476" s="2"/>
      <c r="OXW476" s="2"/>
      <c r="OXX476" s="2"/>
      <c r="OXY476" s="2"/>
      <c r="OXZ476" s="2"/>
      <c r="OYA476" s="2"/>
      <c r="OYB476" s="2"/>
      <c r="OYC476" s="2"/>
      <c r="OYD476" s="2"/>
      <c r="OYE476" s="2"/>
      <c r="OYF476" s="2"/>
      <c r="OYG476" s="2"/>
      <c r="OYH476" s="2"/>
      <c r="OYI476" s="2"/>
      <c r="OYJ476" s="2"/>
      <c r="OYK476" s="2"/>
      <c r="OYL476" s="2"/>
      <c r="OYM476" s="2"/>
      <c r="OYN476" s="2"/>
      <c r="OYO476" s="2"/>
      <c r="OYP476" s="2"/>
      <c r="OYQ476" s="2"/>
      <c r="OYR476" s="2"/>
      <c r="OYS476" s="2"/>
      <c r="OYT476" s="2"/>
      <c r="OYU476" s="2"/>
      <c r="OYV476" s="2"/>
      <c r="OYW476" s="2"/>
      <c r="OYX476" s="2"/>
      <c r="OYY476" s="2"/>
      <c r="OYZ476" s="2"/>
      <c r="OZA476" s="2"/>
      <c r="OZB476" s="2"/>
      <c r="OZC476" s="2"/>
      <c r="OZD476" s="2"/>
      <c r="OZE476" s="2"/>
      <c r="OZF476" s="2"/>
      <c r="OZG476" s="2"/>
      <c r="OZH476" s="2"/>
      <c r="OZI476" s="2"/>
      <c r="OZJ476" s="2"/>
      <c r="OZK476" s="2"/>
      <c r="OZL476" s="2"/>
      <c r="OZM476" s="2"/>
      <c r="OZN476" s="2"/>
      <c r="OZO476" s="2"/>
      <c r="OZP476" s="2"/>
      <c r="OZQ476" s="2"/>
      <c r="OZR476" s="2"/>
      <c r="OZS476" s="2"/>
      <c r="OZT476" s="2"/>
      <c r="OZU476" s="2"/>
      <c r="OZV476" s="2"/>
      <c r="OZW476" s="2"/>
      <c r="OZX476" s="2"/>
      <c r="OZY476" s="2"/>
      <c r="OZZ476" s="2"/>
      <c r="PAA476" s="2"/>
      <c r="PAB476" s="2"/>
      <c r="PAC476" s="2"/>
      <c r="PAD476" s="2"/>
      <c r="PAE476" s="2"/>
      <c r="PAF476" s="2"/>
      <c r="PAG476" s="2"/>
      <c r="PAH476" s="2"/>
      <c r="PAI476" s="2"/>
      <c r="PAJ476" s="2"/>
      <c r="PAK476" s="2"/>
      <c r="PAL476" s="2"/>
      <c r="PAM476" s="2"/>
      <c r="PAN476" s="2"/>
      <c r="PAO476" s="2"/>
      <c r="PAP476" s="2"/>
      <c r="PAQ476" s="2"/>
      <c r="PAR476" s="2"/>
      <c r="PAS476" s="2"/>
      <c r="PAT476" s="2"/>
      <c r="PAU476" s="2"/>
      <c r="PAV476" s="2"/>
      <c r="PAW476" s="2"/>
      <c r="PAX476" s="2"/>
      <c r="PAY476" s="2"/>
      <c r="PAZ476" s="2"/>
      <c r="PBA476" s="2"/>
      <c r="PBB476" s="2"/>
      <c r="PBC476" s="2"/>
      <c r="PBD476" s="2"/>
      <c r="PBE476" s="2"/>
      <c r="PBF476" s="2"/>
      <c r="PBG476" s="2"/>
      <c r="PBH476" s="2"/>
      <c r="PBI476" s="2"/>
      <c r="PBJ476" s="2"/>
      <c r="PBK476" s="2"/>
      <c r="PBL476" s="2"/>
      <c r="PBM476" s="2"/>
      <c r="PBN476" s="2"/>
      <c r="PBO476" s="2"/>
      <c r="PBP476" s="2"/>
      <c r="PBQ476" s="2"/>
      <c r="PBR476" s="2"/>
      <c r="PBS476" s="2"/>
      <c r="PBT476" s="2"/>
      <c r="PBU476" s="2"/>
      <c r="PBV476" s="2"/>
      <c r="PBW476" s="2"/>
      <c r="PBX476" s="2"/>
      <c r="PBY476" s="2"/>
      <c r="PBZ476" s="2"/>
      <c r="PCA476" s="2"/>
      <c r="PCB476" s="2"/>
      <c r="PCC476" s="2"/>
      <c r="PCD476" s="2"/>
      <c r="PCE476" s="2"/>
      <c r="PCF476" s="2"/>
      <c r="PCG476" s="2"/>
      <c r="PCH476" s="2"/>
      <c r="PCI476" s="2"/>
      <c r="PCJ476" s="2"/>
      <c r="PCK476" s="2"/>
      <c r="PCL476" s="2"/>
      <c r="PCM476" s="2"/>
      <c r="PCN476" s="2"/>
      <c r="PCO476" s="2"/>
      <c r="PCP476" s="2"/>
      <c r="PCQ476" s="2"/>
      <c r="PCR476" s="2"/>
      <c r="PCS476" s="2"/>
      <c r="PCT476" s="2"/>
      <c r="PCU476" s="2"/>
      <c r="PCV476" s="2"/>
      <c r="PCW476" s="2"/>
      <c r="PCX476" s="2"/>
      <c r="PCY476" s="2"/>
      <c r="PCZ476" s="2"/>
      <c r="PDA476" s="2"/>
      <c r="PDB476" s="2"/>
      <c r="PDC476" s="2"/>
      <c r="PDD476" s="2"/>
      <c r="PDE476" s="2"/>
      <c r="PDF476" s="2"/>
      <c r="PDG476" s="2"/>
      <c r="PDH476" s="2"/>
      <c r="PDI476" s="2"/>
      <c r="PDJ476" s="2"/>
      <c r="PDK476" s="2"/>
      <c r="PDL476" s="2"/>
      <c r="PDM476" s="2"/>
      <c r="PDN476" s="2"/>
      <c r="PDO476" s="2"/>
      <c r="PDP476" s="2"/>
      <c r="PDQ476" s="2"/>
      <c r="PDR476" s="2"/>
      <c r="PDS476" s="2"/>
      <c r="PDT476" s="2"/>
      <c r="PDU476" s="2"/>
      <c r="PDV476" s="2"/>
      <c r="PDW476" s="2"/>
      <c r="PDX476" s="2"/>
      <c r="PDY476" s="2"/>
      <c r="PDZ476" s="2"/>
      <c r="PEA476" s="2"/>
      <c r="PEB476" s="2"/>
      <c r="PEC476" s="2"/>
      <c r="PED476" s="2"/>
      <c r="PEE476" s="2"/>
      <c r="PEF476" s="2"/>
      <c r="PEG476" s="2"/>
      <c r="PEH476" s="2"/>
      <c r="PEI476" s="2"/>
      <c r="PEJ476" s="2"/>
      <c r="PEK476" s="2"/>
      <c r="PEL476" s="2"/>
      <c r="PEM476" s="2"/>
      <c r="PEN476" s="2"/>
      <c r="PEO476" s="2"/>
      <c r="PEP476" s="2"/>
      <c r="PEQ476" s="2"/>
      <c r="PER476" s="2"/>
      <c r="PES476" s="2"/>
      <c r="PET476" s="2"/>
      <c r="PEU476" s="2"/>
      <c r="PEV476" s="2"/>
      <c r="PEW476" s="2"/>
      <c r="PEX476" s="2"/>
      <c r="PEY476" s="2"/>
      <c r="PEZ476" s="2"/>
      <c r="PFA476" s="2"/>
      <c r="PFB476" s="2"/>
      <c r="PFC476" s="2"/>
      <c r="PFD476" s="2"/>
      <c r="PFE476" s="2"/>
      <c r="PFF476" s="2"/>
      <c r="PFG476" s="2"/>
      <c r="PFH476" s="2"/>
      <c r="PFI476" s="2"/>
      <c r="PFJ476" s="2"/>
      <c r="PFK476" s="2"/>
      <c r="PFL476" s="2"/>
      <c r="PFM476" s="2"/>
      <c r="PFN476" s="2"/>
      <c r="PFO476" s="2"/>
      <c r="PFP476" s="2"/>
      <c r="PFQ476" s="2"/>
      <c r="PFR476" s="2"/>
      <c r="PFS476" s="2"/>
      <c r="PFT476" s="2"/>
      <c r="PFU476" s="2"/>
      <c r="PFV476" s="2"/>
      <c r="PFW476" s="2"/>
      <c r="PFX476" s="2"/>
      <c r="PFY476" s="2"/>
      <c r="PFZ476" s="2"/>
      <c r="PGA476" s="2"/>
      <c r="PGB476" s="2"/>
      <c r="PGC476" s="2"/>
      <c r="PGD476" s="2"/>
      <c r="PGE476" s="2"/>
      <c r="PGF476" s="2"/>
      <c r="PGG476" s="2"/>
      <c r="PGH476" s="2"/>
      <c r="PGI476" s="2"/>
      <c r="PGJ476" s="2"/>
      <c r="PGK476" s="2"/>
      <c r="PGL476" s="2"/>
      <c r="PGM476" s="2"/>
      <c r="PGN476" s="2"/>
      <c r="PGO476" s="2"/>
      <c r="PGP476" s="2"/>
      <c r="PGQ476" s="2"/>
      <c r="PGR476" s="2"/>
      <c r="PGS476" s="2"/>
      <c r="PGT476" s="2"/>
      <c r="PGU476" s="2"/>
      <c r="PGV476" s="2"/>
      <c r="PGW476" s="2"/>
      <c r="PGX476" s="2"/>
      <c r="PGY476" s="2"/>
      <c r="PGZ476" s="2"/>
      <c r="PHA476" s="2"/>
      <c r="PHB476" s="2"/>
      <c r="PHC476" s="2"/>
      <c r="PHD476" s="2"/>
      <c r="PHE476" s="2"/>
      <c r="PHF476" s="2"/>
      <c r="PHG476" s="2"/>
      <c r="PHH476" s="2"/>
      <c r="PHI476" s="2"/>
      <c r="PHJ476" s="2"/>
      <c r="PHK476" s="2"/>
      <c r="PHL476" s="2"/>
      <c r="PHM476" s="2"/>
      <c r="PHN476" s="2"/>
      <c r="PHO476" s="2"/>
      <c r="PHP476" s="2"/>
      <c r="PHQ476" s="2"/>
      <c r="PHR476" s="2"/>
      <c r="PHS476" s="2"/>
      <c r="PHT476" s="2"/>
      <c r="PHU476" s="2"/>
      <c r="PHV476" s="2"/>
      <c r="PHW476" s="2"/>
      <c r="PHX476" s="2"/>
      <c r="PHY476" s="2"/>
      <c r="PHZ476" s="2"/>
      <c r="PIA476" s="2"/>
      <c r="PIB476" s="2"/>
      <c r="PIC476" s="2"/>
      <c r="PID476" s="2"/>
      <c r="PIE476" s="2"/>
      <c r="PIF476" s="2"/>
      <c r="PIG476" s="2"/>
      <c r="PIH476" s="2"/>
      <c r="PII476" s="2"/>
      <c r="PIJ476" s="2"/>
      <c r="PIK476" s="2"/>
      <c r="PIL476" s="2"/>
      <c r="PIM476" s="2"/>
      <c r="PIN476" s="2"/>
      <c r="PIO476" s="2"/>
      <c r="PIP476" s="2"/>
      <c r="PIQ476" s="2"/>
      <c r="PIR476" s="2"/>
      <c r="PIS476" s="2"/>
      <c r="PIT476" s="2"/>
      <c r="PIU476" s="2"/>
      <c r="PIV476" s="2"/>
      <c r="PIW476" s="2"/>
      <c r="PIX476" s="2"/>
      <c r="PIY476" s="2"/>
      <c r="PIZ476" s="2"/>
      <c r="PJA476" s="2"/>
      <c r="PJB476" s="2"/>
      <c r="PJC476" s="2"/>
      <c r="PJD476" s="2"/>
      <c r="PJE476" s="2"/>
      <c r="PJF476" s="2"/>
      <c r="PJG476" s="2"/>
      <c r="PJH476" s="2"/>
      <c r="PJI476" s="2"/>
      <c r="PJJ476" s="2"/>
      <c r="PJK476" s="2"/>
      <c r="PJL476" s="2"/>
      <c r="PJM476" s="2"/>
      <c r="PJN476" s="2"/>
      <c r="PJO476" s="2"/>
      <c r="PJP476" s="2"/>
      <c r="PJQ476" s="2"/>
      <c r="PJR476" s="2"/>
      <c r="PJS476" s="2"/>
      <c r="PJT476" s="2"/>
      <c r="PJU476" s="2"/>
      <c r="PJV476" s="2"/>
      <c r="PJW476" s="2"/>
      <c r="PJX476" s="2"/>
      <c r="PJY476" s="2"/>
      <c r="PJZ476" s="2"/>
      <c r="PKA476" s="2"/>
      <c r="PKB476" s="2"/>
      <c r="PKC476" s="2"/>
      <c r="PKD476" s="2"/>
      <c r="PKE476" s="2"/>
      <c r="PKF476" s="2"/>
      <c r="PKG476" s="2"/>
      <c r="PKH476" s="2"/>
      <c r="PKI476" s="2"/>
      <c r="PKJ476" s="2"/>
      <c r="PKK476" s="2"/>
      <c r="PKL476" s="2"/>
      <c r="PKM476" s="2"/>
      <c r="PKN476" s="2"/>
      <c r="PKO476" s="2"/>
      <c r="PKP476" s="2"/>
      <c r="PKQ476" s="2"/>
      <c r="PKR476" s="2"/>
      <c r="PKS476" s="2"/>
      <c r="PKT476" s="2"/>
      <c r="PKU476" s="2"/>
      <c r="PKV476" s="2"/>
      <c r="PKW476" s="2"/>
      <c r="PKX476" s="2"/>
      <c r="PKY476" s="2"/>
      <c r="PKZ476" s="2"/>
      <c r="PLA476" s="2"/>
      <c r="PLB476" s="2"/>
      <c r="PLC476" s="2"/>
      <c r="PLD476" s="2"/>
      <c r="PLE476" s="2"/>
      <c r="PLF476" s="2"/>
      <c r="PLG476" s="2"/>
      <c r="PLH476" s="2"/>
      <c r="PLI476" s="2"/>
      <c r="PLJ476" s="2"/>
      <c r="PLK476" s="2"/>
      <c r="PLL476" s="2"/>
      <c r="PLM476" s="2"/>
      <c r="PLN476" s="2"/>
      <c r="PLO476" s="2"/>
      <c r="PLP476" s="2"/>
      <c r="PLQ476" s="2"/>
      <c r="PLR476" s="2"/>
      <c r="PLS476" s="2"/>
      <c r="PLT476" s="2"/>
      <c r="PLU476" s="2"/>
      <c r="PLV476" s="2"/>
      <c r="PLW476" s="2"/>
      <c r="PLX476" s="2"/>
      <c r="PLY476" s="2"/>
      <c r="PLZ476" s="2"/>
      <c r="PMA476" s="2"/>
      <c r="PMB476" s="2"/>
      <c r="PMC476" s="2"/>
      <c r="PMD476" s="2"/>
      <c r="PME476" s="2"/>
      <c r="PMF476" s="2"/>
      <c r="PMG476" s="2"/>
      <c r="PMH476" s="2"/>
      <c r="PMI476" s="2"/>
      <c r="PMJ476" s="2"/>
      <c r="PMK476" s="2"/>
      <c r="PML476" s="2"/>
      <c r="PMM476" s="2"/>
      <c r="PMN476" s="2"/>
      <c r="PMO476" s="2"/>
      <c r="PMP476" s="2"/>
      <c r="PMQ476" s="2"/>
      <c r="PMR476" s="2"/>
      <c r="PMS476" s="2"/>
      <c r="PMT476" s="2"/>
      <c r="PMU476" s="2"/>
      <c r="PMV476" s="2"/>
      <c r="PMW476" s="2"/>
      <c r="PMX476" s="2"/>
      <c r="PMY476" s="2"/>
      <c r="PMZ476" s="2"/>
      <c r="PNA476" s="2"/>
      <c r="PNB476" s="2"/>
      <c r="PNC476" s="2"/>
      <c r="PND476" s="2"/>
      <c r="PNE476" s="2"/>
      <c r="PNF476" s="2"/>
      <c r="PNG476" s="2"/>
      <c r="PNH476" s="2"/>
      <c r="PNI476" s="2"/>
      <c r="PNJ476" s="2"/>
      <c r="PNK476" s="2"/>
      <c r="PNL476" s="2"/>
      <c r="PNM476" s="2"/>
      <c r="PNN476" s="2"/>
      <c r="PNO476" s="2"/>
      <c r="PNP476" s="2"/>
      <c r="PNQ476" s="2"/>
      <c r="PNR476" s="2"/>
      <c r="PNS476" s="2"/>
      <c r="PNT476" s="2"/>
      <c r="PNU476" s="2"/>
      <c r="PNV476" s="2"/>
      <c r="PNW476" s="2"/>
      <c r="PNX476" s="2"/>
      <c r="PNY476" s="2"/>
      <c r="PNZ476" s="2"/>
      <c r="POA476" s="2"/>
      <c r="POB476" s="2"/>
      <c r="POC476" s="2"/>
      <c r="POD476" s="2"/>
      <c r="POE476" s="2"/>
      <c r="POF476" s="2"/>
      <c r="POG476" s="2"/>
      <c r="POH476" s="2"/>
      <c r="POI476" s="2"/>
      <c r="POJ476" s="2"/>
      <c r="POK476" s="2"/>
      <c r="POL476" s="2"/>
      <c r="POM476" s="2"/>
      <c r="PON476" s="2"/>
      <c r="POO476" s="2"/>
      <c r="POP476" s="2"/>
      <c r="POQ476" s="2"/>
      <c r="POR476" s="2"/>
      <c r="POS476" s="2"/>
      <c r="POT476" s="2"/>
      <c r="POU476" s="2"/>
      <c r="POV476" s="2"/>
      <c r="POW476" s="2"/>
      <c r="POX476" s="2"/>
      <c r="POY476" s="2"/>
      <c r="POZ476" s="2"/>
      <c r="PPA476" s="2"/>
      <c r="PPB476" s="2"/>
      <c r="PPC476" s="2"/>
      <c r="PPD476" s="2"/>
      <c r="PPE476" s="2"/>
      <c r="PPF476" s="2"/>
      <c r="PPG476" s="2"/>
      <c r="PPH476" s="2"/>
      <c r="PPI476" s="2"/>
      <c r="PPJ476" s="2"/>
      <c r="PPK476" s="2"/>
      <c r="PPL476" s="2"/>
      <c r="PPM476" s="2"/>
      <c r="PPN476" s="2"/>
      <c r="PPO476" s="2"/>
      <c r="PPP476" s="2"/>
      <c r="PPQ476" s="2"/>
      <c r="PPR476" s="2"/>
      <c r="PPS476" s="2"/>
      <c r="PPT476" s="2"/>
      <c r="PPU476" s="2"/>
      <c r="PPV476" s="2"/>
      <c r="PPW476" s="2"/>
      <c r="PPX476" s="2"/>
      <c r="PPY476" s="2"/>
      <c r="PPZ476" s="2"/>
      <c r="PQA476" s="2"/>
      <c r="PQB476" s="2"/>
      <c r="PQC476" s="2"/>
      <c r="PQD476" s="2"/>
      <c r="PQE476" s="2"/>
      <c r="PQF476" s="2"/>
      <c r="PQG476" s="2"/>
      <c r="PQH476" s="2"/>
      <c r="PQI476" s="2"/>
      <c r="PQJ476" s="2"/>
      <c r="PQK476" s="2"/>
      <c r="PQL476" s="2"/>
      <c r="PQM476" s="2"/>
      <c r="PQN476" s="2"/>
      <c r="PQO476" s="2"/>
      <c r="PQP476" s="2"/>
      <c r="PQQ476" s="2"/>
      <c r="PQR476" s="2"/>
      <c r="PQS476" s="2"/>
      <c r="PQT476" s="2"/>
      <c r="PQU476" s="2"/>
      <c r="PQV476" s="2"/>
      <c r="PQW476" s="2"/>
      <c r="PQX476" s="2"/>
      <c r="PQY476" s="2"/>
      <c r="PQZ476" s="2"/>
      <c r="PRA476" s="2"/>
      <c r="PRB476" s="2"/>
      <c r="PRC476" s="2"/>
      <c r="PRD476" s="2"/>
      <c r="PRE476" s="2"/>
      <c r="PRF476" s="2"/>
      <c r="PRG476" s="2"/>
      <c r="PRH476" s="2"/>
      <c r="PRI476" s="2"/>
      <c r="PRJ476" s="2"/>
      <c r="PRK476" s="2"/>
      <c r="PRL476" s="2"/>
      <c r="PRM476" s="2"/>
      <c r="PRN476" s="2"/>
      <c r="PRO476" s="2"/>
      <c r="PRP476" s="2"/>
      <c r="PRQ476" s="2"/>
      <c r="PRR476" s="2"/>
      <c r="PRS476" s="2"/>
      <c r="PRT476" s="2"/>
      <c r="PRU476" s="2"/>
      <c r="PRV476" s="2"/>
      <c r="PRW476" s="2"/>
      <c r="PRX476" s="2"/>
      <c r="PRY476" s="2"/>
      <c r="PRZ476" s="2"/>
      <c r="PSA476" s="2"/>
      <c r="PSB476" s="2"/>
      <c r="PSC476" s="2"/>
      <c r="PSD476" s="2"/>
      <c r="PSE476" s="2"/>
      <c r="PSF476" s="2"/>
      <c r="PSG476" s="2"/>
      <c r="PSH476" s="2"/>
      <c r="PSI476" s="2"/>
      <c r="PSJ476" s="2"/>
      <c r="PSK476" s="2"/>
      <c r="PSL476" s="2"/>
      <c r="PSM476" s="2"/>
      <c r="PSN476" s="2"/>
      <c r="PSO476" s="2"/>
      <c r="PSP476" s="2"/>
      <c r="PSQ476" s="2"/>
      <c r="PSR476" s="2"/>
      <c r="PSS476" s="2"/>
      <c r="PST476" s="2"/>
      <c r="PSU476" s="2"/>
      <c r="PSV476" s="2"/>
      <c r="PSW476" s="2"/>
      <c r="PSX476" s="2"/>
      <c r="PSY476" s="2"/>
      <c r="PSZ476" s="2"/>
      <c r="PTA476" s="2"/>
      <c r="PTB476" s="2"/>
      <c r="PTC476" s="2"/>
      <c r="PTD476" s="2"/>
      <c r="PTE476" s="2"/>
      <c r="PTF476" s="2"/>
      <c r="PTG476" s="2"/>
      <c r="PTH476" s="2"/>
      <c r="PTI476" s="2"/>
      <c r="PTJ476" s="2"/>
      <c r="PTK476" s="2"/>
      <c r="PTL476" s="2"/>
      <c r="PTM476" s="2"/>
      <c r="PTN476" s="2"/>
      <c r="PTO476" s="2"/>
      <c r="PTP476" s="2"/>
      <c r="PTQ476" s="2"/>
      <c r="PTR476" s="2"/>
      <c r="PTS476" s="2"/>
      <c r="PTT476" s="2"/>
      <c r="PTU476" s="2"/>
      <c r="PTV476" s="2"/>
      <c r="PTW476" s="2"/>
      <c r="PTX476" s="2"/>
      <c r="PTY476" s="2"/>
      <c r="PTZ476" s="2"/>
      <c r="PUA476" s="2"/>
      <c r="PUB476" s="2"/>
      <c r="PUC476" s="2"/>
      <c r="PUD476" s="2"/>
      <c r="PUE476" s="2"/>
      <c r="PUF476" s="2"/>
      <c r="PUG476" s="2"/>
      <c r="PUH476" s="2"/>
      <c r="PUI476" s="2"/>
      <c r="PUJ476" s="2"/>
      <c r="PUK476" s="2"/>
      <c r="PUL476" s="2"/>
      <c r="PUM476" s="2"/>
      <c r="PUN476" s="2"/>
      <c r="PUO476" s="2"/>
      <c r="PUP476" s="2"/>
      <c r="PUQ476" s="2"/>
      <c r="PUR476" s="2"/>
      <c r="PUS476" s="2"/>
      <c r="PUT476" s="2"/>
      <c r="PUU476" s="2"/>
      <c r="PUV476" s="2"/>
      <c r="PUW476" s="2"/>
      <c r="PUX476" s="2"/>
      <c r="PUY476" s="2"/>
      <c r="PUZ476" s="2"/>
      <c r="PVA476" s="2"/>
      <c r="PVB476" s="2"/>
      <c r="PVC476" s="2"/>
      <c r="PVD476" s="2"/>
      <c r="PVE476" s="2"/>
      <c r="PVF476" s="2"/>
      <c r="PVG476" s="2"/>
      <c r="PVH476" s="2"/>
      <c r="PVI476" s="2"/>
      <c r="PVJ476" s="2"/>
      <c r="PVK476" s="2"/>
      <c r="PVL476" s="2"/>
      <c r="PVM476" s="2"/>
      <c r="PVN476" s="2"/>
      <c r="PVO476" s="2"/>
      <c r="PVP476" s="2"/>
      <c r="PVQ476" s="2"/>
      <c r="PVR476" s="2"/>
      <c r="PVS476" s="2"/>
      <c r="PVT476" s="2"/>
      <c r="PVU476" s="2"/>
      <c r="PVV476" s="2"/>
      <c r="PVW476" s="2"/>
      <c r="PVX476" s="2"/>
      <c r="PVY476" s="2"/>
      <c r="PVZ476" s="2"/>
      <c r="PWA476" s="2"/>
      <c r="PWB476" s="2"/>
      <c r="PWC476" s="2"/>
      <c r="PWD476" s="2"/>
      <c r="PWE476" s="2"/>
      <c r="PWF476" s="2"/>
      <c r="PWG476" s="2"/>
      <c r="PWH476" s="2"/>
      <c r="PWI476" s="2"/>
      <c r="PWJ476" s="2"/>
      <c r="PWK476" s="2"/>
      <c r="PWL476" s="2"/>
      <c r="PWM476" s="2"/>
      <c r="PWN476" s="2"/>
      <c r="PWO476" s="2"/>
      <c r="PWP476" s="2"/>
      <c r="PWQ476" s="2"/>
      <c r="PWR476" s="2"/>
      <c r="PWS476" s="2"/>
      <c r="PWT476" s="2"/>
      <c r="PWU476" s="2"/>
      <c r="PWV476" s="2"/>
      <c r="PWW476" s="2"/>
      <c r="PWX476" s="2"/>
      <c r="PWY476" s="2"/>
      <c r="PWZ476" s="2"/>
      <c r="PXA476" s="2"/>
      <c r="PXB476" s="2"/>
      <c r="PXC476" s="2"/>
      <c r="PXD476" s="2"/>
      <c r="PXE476" s="2"/>
      <c r="PXF476" s="2"/>
      <c r="PXG476" s="2"/>
      <c r="PXH476" s="2"/>
      <c r="PXI476" s="2"/>
      <c r="PXJ476" s="2"/>
      <c r="PXK476" s="2"/>
      <c r="PXL476" s="2"/>
      <c r="PXM476" s="2"/>
      <c r="PXN476" s="2"/>
      <c r="PXO476" s="2"/>
      <c r="PXP476" s="2"/>
      <c r="PXQ476" s="2"/>
      <c r="PXR476" s="2"/>
      <c r="PXS476" s="2"/>
      <c r="PXT476" s="2"/>
      <c r="PXU476" s="2"/>
      <c r="PXV476" s="2"/>
      <c r="PXW476" s="2"/>
      <c r="PXX476" s="2"/>
      <c r="PXY476" s="2"/>
      <c r="PXZ476" s="2"/>
      <c r="PYA476" s="2"/>
      <c r="PYB476" s="2"/>
      <c r="PYC476" s="2"/>
      <c r="PYD476" s="2"/>
      <c r="PYE476" s="2"/>
      <c r="PYF476" s="2"/>
      <c r="PYG476" s="2"/>
      <c r="PYH476" s="2"/>
      <c r="PYI476" s="2"/>
      <c r="PYJ476" s="2"/>
      <c r="PYK476" s="2"/>
      <c r="PYL476" s="2"/>
      <c r="PYM476" s="2"/>
      <c r="PYN476" s="2"/>
      <c r="PYO476" s="2"/>
      <c r="PYP476" s="2"/>
      <c r="PYQ476" s="2"/>
      <c r="PYR476" s="2"/>
      <c r="PYS476" s="2"/>
      <c r="PYT476" s="2"/>
      <c r="PYU476" s="2"/>
      <c r="PYV476" s="2"/>
      <c r="PYW476" s="2"/>
      <c r="PYX476" s="2"/>
      <c r="PYY476" s="2"/>
      <c r="PYZ476" s="2"/>
      <c r="PZA476" s="2"/>
      <c r="PZB476" s="2"/>
      <c r="PZC476" s="2"/>
      <c r="PZD476" s="2"/>
      <c r="PZE476" s="2"/>
      <c r="PZF476" s="2"/>
      <c r="PZG476" s="2"/>
      <c r="PZH476" s="2"/>
      <c r="PZI476" s="2"/>
      <c r="PZJ476" s="2"/>
      <c r="PZK476" s="2"/>
      <c r="PZL476" s="2"/>
      <c r="PZM476" s="2"/>
      <c r="PZN476" s="2"/>
      <c r="PZO476" s="2"/>
      <c r="PZP476" s="2"/>
      <c r="PZQ476" s="2"/>
      <c r="PZR476" s="2"/>
      <c r="PZS476" s="2"/>
      <c r="PZT476" s="2"/>
      <c r="PZU476" s="2"/>
      <c r="PZV476" s="2"/>
      <c r="PZW476" s="2"/>
      <c r="PZX476" s="2"/>
      <c r="PZY476" s="2"/>
      <c r="PZZ476" s="2"/>
      <c r="QAA476" s="2"/>
      <c r="QAB476" s="2"/>
      <c r="QAC476" s="2"/>
      <c r="QAD476" s="2"/>
      <c r="QAE476" s="2"/>
      <c r="QAF476" s="2"/>
      <c r="QAG476" s="2"/>
      <c r="QAH476" s="2"/>
      <c r="QAI476" s="2"/>
      <c r="QAJ476" s="2"/>
      <c r="QAK476" s="2"/>
      <c r="QAL476" s="2"/>
      <c r="QAM476" s="2"/>
      <c r="QAN476" s="2"/>
      <c r="QAO476" s="2"/>
      <c r="QAP476" s="2"/>
      <c r="QAQ476" s="2"/>
      <c r="QAR476" s="2"/>
      <c r="QAS476" s="2"/>
      <c r="QAT476" s="2"/>
      <c r="QAU476" s="2"/>
      <c r="QAV476" s="2"/>
      <c r="QAW476" s="2"/>
      <c r="QAX476" s="2"/>
      <c r="QAY476" s="2"/>
      <c r="QAZ476" s="2"/>
      <c r="QBA476" s="2"/>
      <c r="QBB476" s="2"/>
      <c r="QBC476" s="2"/>
      <c r="QBD476" s="2"/>
      <c r="QBE476" s="2"/>
      <c r="QBF476" s="2"/>
      <c r="QBG476" s="2"/>
      <c r="QBH476" s="2"/>
      <c r="QBI476" s="2"/>
      <c r="QBJ476" s="2"/>
      <c r="QBK476" s="2"/>
      <c r="QBL476" s="2"/>
      <c r="QBM476" s="2"/>
      <c r="QBN476" s="2"/>
      <c r="QBO476" s="2"/>
      <c r="QBP476" s="2"/>
      <c r="QBQ476" s="2"/>
      <c r="QBR476" s="2"/>
      <c r="QBS476" s="2"/>
      <c r="QBT476" s="2"/>
      <c r="QBU476" s="2"/>
      <c r="QBV476" s="2"/>
      <c r="QBW476" s="2"/>
      <c r="QBX476" s="2"/>
      <c r="QBY476" s="2"/>
      <c r="QBZ476" s="2"/>
      <c r="QCA476" s="2"/>
      <c r="QCB476" s="2"/>
      <c r="QCC476" s="2"/>
      <c r="QCD476" s="2"/>
      <c r="QCE476" s="2"/>
      <c r="QCF476" s="2"/>
      <c r="QCG476" s="2"/>
      <c r="QCH476" s="2"/>
      <c r="QCI476" s="2"/>
      <c r="QCJ476" s="2"/>
      <c r="QCK476" s="2"/>
      <c r="QCL476" s="2"/>
      <c r="QCM476" s="2"/>
      <c r="QCN476" s="2"/>
      <c r="QCO476" s="2"/>
      <c r="QCP476" s="2"/>
      <c r="QCQ476" s="2"/>
      <c r="QCR476" s="2"/>
      <c r="QCS476" s="2"/>
      <c r="QCT476" s="2"/>
      <c r="QCU476" s="2"/>
      <c r="QCV476" s="2"/>
      <c r="QCW476" s="2"/>
      <c r="QCX476" s="2"/>
      <c r="QCY476" s="2"/>
      <c r="QCZ476" s="2"/>
      <c r="QDA476" s="2"/>
      <c r="QDB476" s="2"/>
      <c r="QDC476" s="2"/>
      <c r="QDD476" s="2"/>
      <c r="QDE476" s="2"/>
      <c r="QDF476" s="2"/>
      <c r="QDG476" s="2"/>
      <c r="QDH476" s="2"/>
      <c r="QDI476" s="2"/>
      <c r="QDJ476" s="2"/>
      <c r="QDK476" s="2"/>
      <c r="QDL476" s="2"/>
      <c r="QDM476" s="2"/>
      <c r="QDN476" s="2"/>
      <c r="QDO476" s="2"/>
      <c r="QDP476" s="2"/>
      <c r="QDQ476" s="2"/>
      <c r="QDR476" s="2"/>
      <c r="QDS476" s="2"/>
      <c r="QDT476" s="2"/>
      <c r="QDU476" s="2"/>
      <c r="QDV476" s="2"/>
      <c r="QDW476" s="2"/>
      <c r="QDX476" s="2"/>
      <c r="QDY476" s="2"/>
      <c r="QDZ476" s="2"/>
      <c r="QEA476" s="2"/>
      <c r="QEB476" s="2"/>
      <c r="QEC476" s="2"/>
      <c r="QED476" s="2"/>
      <c r="QEE476" s="2"/>
      <c r="QEF476" s="2"/>
      <c r="QEG476" s="2"/>
      <c r="QEH476" s="2"/>
      <c r="QEI476" s="2"/>
      <c r="QEJ476" s="2"/>
      <c r="QEK476" s="2"/>
      <c r="QEL476" s="2"/>
      <c r="QEM476" s="2"/>
      <c r="QEN476" s="2"/>
      <c r="QEO476" s="2"/>
      <c r="QEP476" s="2"/>
      <c r="QEQ476" s="2"/>
      <c r="QER476" s="2"/>
      <c r="QES476" s="2"/>
      <c r="QET476" s="2"/>
      <c r="QEU476" s="2"/>
      <c r="QEV476" s="2"/>
      <c r="QEW476" s="2"/>
      <c r="QEX476" s="2"/>
      <c r="QEY476" s="2"/>
      <c r="QEZ476" s="2"/>
      <c r="QFA476" s="2"/>
      <c r="QFB476" s="2"/>
      <c r="QFC476" s="2"/>
      <c r="QFD476" s="2"/>
      <c r="QFE476" s="2"/>
      <c r="QFF476" s="2"/>
      <c r="QFG476" s="2"/>
      <c r="QFH476" s="2"/>
      <c r="QFI476" s="2"/>
      <c r="QFJ476" s="2"/>
      <c r="QFK476" s="2"/>
      <c r="QFL476" s="2"/>
      <c r="QFM476" s="2"/>
      <c r="QFN476" s="2"/>
      <c r="QFO476" s="2"/>
      <c r="QFP476" s="2"/>
      <c r="QFQ476" s="2"/>
      <c r="QFR476" s="2"/>
      <c r="QFS476" s="2"/>
      <c r="QFT476" s="2"/>
      <c r="QFU476" s="2"/>
      <c r="QFV476" s="2"/>
      <c r="QFW476" s="2"/>
      <c r="QFX476" s="2"/>
      <c r="QFY476" s="2"/>
      <c r="QFZ476" s="2"/>
      <c r="QGA476" s="2"/>
      <c r="QGB476" s="2"/>
      <c r="QGC476" s="2"/>
      <c r="QGD476" s="2"/>
      <c r="QGE476" s="2"/>
      <c r="QGF476" s="2"/>
      <c r="QGG476" s="2"/>
      <c r="QGH476" s="2"/>
      <c r="QGI476" s="2"/>
      <c r="QGJ476" s="2"/>
      <c r="QGK476" s="2"/>
      <c r="QGL476" s="2"/>
      <c r="QGM476" s="2"/>
      <c r="QGN476" s="2"/>
      <c r="QGO476" s="2"/>
      <c r="QGP476" s="2"/>
      <c r="QGQ476" s="2"/>
      <c r="QGR476" s="2"/>
      <c r="QGS476" s="2"/>
      <c r="QGT476" s="2"/>
      <c r="QGU476" s="2"/>
      <c r="QGV476" s="2"/>
      <c r="QGW476" s="2"/>
      <c r="QGX476" s="2"/>
      <c r="QGY476" s="2"/>
      <c r="QGZ476" s="2"/>
      <c r="QHA476" s="2"/>
      <c r="QHB476" s="2"/>
      <c r="QHC476" s="2"/>
      <c r="QHD476" s="2"/>
      <c r="QHE476" s="2"/>
      <c r="QHF476" s="2"/>
      <c r="QHG476" s="2"/>
      <c r="QHH476" s="2"/>
      <c r="QHI476" s="2"/>
      <c r="QHJ476" s="2"/>
      <c r="QHK476" s="2"/>
      <c r="QHL476" s="2"/>
      <c r="QHM476" s="2"/>
      <c r="QHN476" s="2"/>
      <c r="QHO476" s="2"/>
      <c r="QHP476" s="2"/>
      <c r="QHQ476" s="2"/>
      <c r="QHR476" s="2"/>
      <c r="QHS476" s="2"/>
      <c r="QHT476" s="2"/>
      <c r="QHU476" s="2"/>
      <c r="QHV476" s="2"/>
      <c r="QHW476" s="2"/>
      <c r="QHX476" s="2"/>
      <c r="QHY476" s="2"/>
      <c r="QHZ476" s="2"/>
      <c r="QIA476" s="2"/>
      <c r="QIB476" s="2"/>
      <c r="QIC476" s="2"/>
      <c r="QID476" s="2"/>
      <c r="QIE476" s="2"/>
      <c r="QIF476" s="2"/>
      <c r="QIG476" s="2"/>
      <c r="QIH476" s="2"/>
      <c r="QII476" s="2"/>
      <c r="QIJ476" s="2"/>
      <c r="QIK476" s="2"/>
      <c r="QIL476" s="2"/>
      <c r="QIM476" s="2"/>
      <c r="QIN476" s="2"/>
      <c r="QIO476" s="2"/>
      <c r="QIP476" s="2"/>
      <c r="QIQ476" s="2"/>
      <c r="QIR476" s="2"/>
      <c r="QIS476" s="2"/>
      <c r="QIT476" s="2"/>
      <c r="QIU476" s="2"/>
      <c r="QIV476" s="2"/>
      <c r="QIW476" s="2"/>
      <c r="QIX476" s="2"/>
      <c r="QIY476" s="2"/>
      <c r="QIZ476" s="2"/>
      <c r="QJA476" s="2"/>
      <c r="QJB476" s="2"/>
      <c r="QJC476" s="2"/>
      <c r="QJD476" s="2"/>
      <c r="QJE476" s="2"/>
      <c r="QJF476" s="2"/>
      <c r="QJG476" s="2"/>
      <c r="QJH476" s="2"/>
      <c r="QJI476" s="2"/>
      <c r="QJJ476" s="2"/>
      <c r="QJK476" s="2"/>
      <c r="QJL476" s="2"/>
      <c r="QJM476" s="2"/>
      <c r="QJN476" s="2"/>
      <c r="QJO476" s="2"/>
      <c r="QJP476" s="2"/>
      <c r="QJQ476" s="2"/>
      <c r="QJR476" s="2"/>
      <c r="QJS476" s="2"/>
      <c r="QJT476" s="2"/>
      <c r="QJU476" s="2"/>
      <c r="QJV476" s="2"/>
      <c r="QJW476" s="2"/>
      <c r="QJX476" s="2"/>
      <c r="QJY476" s="2"/>
      <c r="QJZ476" s="2"/>
      <c r="QKA476" s="2"/>
      <c r="QKB476" s="2"/>
      <c r="QKC476" s="2"/>
      <c r="QKD476" s="2"/>
      <c r="QKE476" s="2"/>
      <c r="QKF476" s="2"/>
      <c r="QKG476" s="2"/>
      <c r="QKH476" s="2"/>
      <c r="QKI476" s="2"/>
      <c r="QKJ476" s="2"/>
      <c r="QKK476" s="2"/>
      <c r="QKL476" s="2"/>
      <c r="QKM476" s="2"/>
      <c r="QKN476" s="2"/>
      <c r="QKO476" s="2"/>
      <c r="QKP476" s="2"/>
      <c r="QKQ476" s="2"/>
      <c r="QKR476" s="2"/>
      <c r="QKS476" s="2"/>
      <c r="QKT476" s="2"/>
      <c r="QKU476" s="2"/>
      <c r="QKV476" s="2"/>
      <c r="QKW476" s="2"/>
      <c r="QKX476" s="2"/>
      <c r="QKY476" s="2"/>
      <c r="QKZ476" s="2"/>
      <c r="QLA476" s="2"/>
      <c r="QLB476" s="2"/>
      <c r="QLC476" s="2"/>
      <c r="QLD476" s="2"/>
      <c r="QLE476" s="2"/>
      <c r="QLF476" s="2"/>
      <c r="QLG476" s="2"/>
      <c r="QLH476" s="2"/>
      <c r="QLI476" s="2"/>
      <c r="QLJ476" s="2"/>
      <c r="QLK476" s="2"/>
      <c r="QLL476" s="2"/>
      <c r="QLM476" s="2"/>
      <c r="QLN476" s="2"/>
      <c r="QLO476" s="2"/>
      <c r="QLP476" s="2"/>
      <c r="QLQ476" s="2"/>
      <c r="QLR476" s="2"/>
      <c r="QLS476" s="2"/>
      <c r="QLT476" s="2"/>
      <c r="QLU476" s="2"/>
      <c r="QLV476" s="2"/>
      <c r="QLW476" s="2"/>
      <c r="QLX476" s="2"/>
      <c r="QLY476" s="2"/>
      <c r="QLZ476" s="2"/>
      <c r="QMA476" s="2"/>
      <c r="QMB476" s="2"/>
      <c r="QMC476" s="2"/>
      <c r="QMD476" s="2"/>
      <c r="QME476" s="2"/>
      <c r="QMF476" s="2"/>
      <c r="QMG476" s="2"/>
      <c r="QMH476" s="2"/>
      <c r="QMI476" s="2"/>
      <c r="QMJ476" s="2"/>
      <c r="QMK476" s="2"/>
      <c r="QML476" s="2"/>
      <c r="QMM476" s="2"/>
      <c r="QMN476" s="2"/>
      <c r="QMO476" s="2"/>
      <c r="QMP476" s="2"/>
      <c r="QMQ476" s="2"/>
      <c r="QMR476" s="2"/>
      <c r="QMS476" s="2"/>
      <c r="QMT476" s="2"/>
      <c r="QMU476" s="2"/>
      <c r="QMV476" s="2"/>
      <c r="QMW476" s="2"/>
      <c r="QMX476" s="2"/>
      <c r="QMY476" s="2"/>
      <c r="QMZ476" s="2"/>
      <c r="QNA476" s="2"/>
      <c r="QNB476" s="2"/>
      <c r="QNC476" s="2"/>
      <c r="QND476" s="2"/>
      <c r="QNE476" s="2"/>
      <c r="QNF476" s="2"/>
      <c r="QNG476" s="2"/>
      <c r="QNH476" s="2"/>
      <c r="QNI476" s="2"/>
      <c r="QNJ476" s="2"/>
      <c r="QNK476" s="2"/>
      <c r="QNL476" s="2"/>
      <c r="QNM476" s="2"/>
      <c r="QNN476" s="2"/>
      <c r="QNO476" s="2"/>
      <c r="QNP476" s="2"/>
      <c r="QNQ476" s="2"/>
      <c r="QNR476" s="2"/>
      <c r="QNS476" s="2"/>
      <c r="QNT476" s="2"/>
      <c r="QNU476" s="2"/>
      <c r="QNV476" s="2"/>
      <c r="QNW476" s="2"/>
      <c r="QNX476" s="2"/>
      <c r="QNY476" s="2"/>
      <c r="QNZ476" s="2"/>
      <c r="QOA476" s="2"/>
      <c r="QOB476" s="2"/>
      <c r="QOC476" s="2"/>
      <c r="QOD476" s="2"/>
      <c r="QOE476" s="2"/>
      <c r="QOF476" s="2"/>
      <c r="QOG476" s="2"/>
      <c r="QOH476" s="2"/>
      <c r="QOI476" s="2"/>
      <c r="QOJ476" s="2"/>
      <c r="QOK476" s="2"/>
      <c r="QOL476" s="2"/>
      <c r="QOM476" s="2"/>
      <c r="QON476" s="2"/>
      <c r="QOO476" s="2"/>
      <c r="QOP476" s="2"/>
      <c r="QOQ476" s="2"/>
      <c r="QOR476" s="2"/>
      <c r="QOS476" s="2"/>
      <c r="QOT476" s="2"/>
      <c r="QOU476" s="2"/>
      <c r="QOV476" s="2"/>
      <c r="QOW476" s="2"/>
      <c r="QOX476" s="2"/>
      <c r="QOY476" s="2"/>
      <c r="QOZ476" s="2"/>
      <c r="QPA476" s="2"/>
      <c r="QPB476" s="2"/>
      <c r="QPC476" s="2"/>
      <c r="QPD476" s="2"/>
      <c r="QPE476" s="2"/>
      <c r="QPF476" s="2"/>
      <c r="QPG476" s="2"/>
      <c r="QPH476" s="2"/>
      <c r="QPI476" s="2"/>
      <c r="QPJ476" s="2"/>
      <c r="QPK476" s="2"/>
      <c r="QPL476" s="2"/>
      <c r="QPM476" s="2"/>
      <c r="QPN476" s="2"/>
      <c r="QPO476" s="2"/>
      <c r="QPP476" s="2"/>
      <c r="QPQ476" s="2"/>
      <c r="QPR476" s="2"/>
      <c r="QPS476" s="2"/>
      <c r="QPT476" s="2"/>
      <c r="QPU476" s="2"/>
      <c r="QPV476" s="2"/>
      <c r="QPW476" s="2"/>
      <c r="QPX476" s="2"/>
      <c r="QPY476" s="2"/>
      <c r="QPZ476" s="2"/>
      <c r="QQA476" s="2"/>
      <c r="QQB476" s="2"/>
      <c r="QQC476" s="2"/>
      <c r="QQD476" s="2"/>
      <c r="QQE476" s="2"/>
      <c r="QQF476" s="2"/>
      <c r="QQG476" s="2"/>
      <c r="QQH476" s="2"/>
      <c r="QQI476" s="2"/>
      <c r="QQJ476" s="2"/>
      <c r="QQK476" s="2"/>
      <c r="QQL476" s="2"/>
      <c r="QQM476" s="2"/>
      <c r="QQN476" s="2"/>
      <c r="QQO476" s="2"/>
      <c r="QQP476" s="2"/>
      <c r="QQQ476" s="2"/>
      <c r="QQR476" s="2"/>
      <c r="QQS476" s="2"/>
      <c r="QQT476" s="2"/>
      <c r="QQU476" s="2"/>
      <c r="QQV476" s="2"/>
      <c r="QQW476" s="2"/>
      <c r="QQX476" s="2"/>
      <c r="QQY476" s="2"/>
      <c r="QQZ476" s="2"/>
      <c r="QRA476" s="2"/>
      <c r="QRB476" s="2"/>
      <c r="QRC476" s="2"/>
      <c r="QRD476" s="2"/>
      <c r="QRE476" s="2"/>
      <c r="QRF476" s="2"/>
      <c r="QRG476" s="2"/>
      <c r="QRH476" s="2"/>
      <c r="QRI476" s="2"/>
      <c r="QRJ476" s="2"/>
      <c r="QRK476" s="2"/>
      <c r="QRL476" s="2"/>
      <c r="QRM476" s="2"/>
      <c r="QRN476" s="2"/>
      <c r="QRO476" s="2"/>
      <c r="QRP476" s="2"/>
      <c r="QRQ476" s="2"/>
      <c r="QRR476" s="2"/>
      <c r="QRS476" s="2"/>
      <c r="QRT476" s="2"/>
      <c r="QRU476" s="2"/>
      <c r="QRV476" s="2"/>
      <c r="QRW476" s="2"/>
      <c r="QRX476" s="2"/>
      <c r="QRY476" s="2"/>
      <c r="QRZ476" s="2"/>
      <c r="QSA476" s="2"/>
      <c r="QSB476" s="2"/>
      <c r="QSC476" s="2"/>
      <c r="QSD476" s="2"/>
      <c r="QSE476" s="2"/>
      <c r="QSF476" s="2"/>
      <c r="QSG476" s="2"/>
      <c r="QSH476" s="2"/>
      <c r="QSI476" s="2"/>
      <c r="QSJ476" s="2"/>
      <c r="QSK476" s="2"/>
      <c r="QSL476" s="2"/>
      <c r="QSM476" s="2"/>
      <c r="QSN476" s="2"/>
      <c r="QSO476" s="2"/>
      <c r="QSP476" s="2"/>
      <c r="QSQ476" s="2"/>
      <c r="QSR476" s="2"/>
      <c r="QSS476" s="2"/>
      <c r="QST476" s="2"/>
      <c r="QSU476" s="2"/>
      <c r="QSV476" s="2"/>
      <c r="QSW476" s="2"/>
      <c r="QSX476" s="2"/>
      <c r="QSY476" s="2"/>
      <c r="QSZ476" s="2"/>
      <c r="QTA476" s="2"/>
      <c r="QTB476" s="2"/>
      <c r="QTC476" s="2"/>
      <c r="QTD476" s="2"/>
      <c r="QTE476" s="2"/>
      <c r="QTF476" s="2"/>
      <c r="QTG476" s="2"/>
      <c r="QTH476" s="2"/>
      <c r="QTI476" s="2"/>
      <c r="QTJ476" s="2"/>
      <c r="QTK476" s="2"/>
      <c r="QTL476" s="2"/>
      <c r="QTM476" s="2"/>
      <c r="QTN476" s="2"/>
      <c r="QTO476" s="2"/>
      <c r="QTP476" s="2"/>
      <c r="QTQ476" s="2"/>
      <c r="QTR476" s="2"/>
      <c r="QTS476" s="2"/>
      <c r="QTT476" s="2"/>
      <c r="QTU476" s="2"/>
      <c r="QTV476" s="2"/>
      <c r="QTW476" s="2"/>
      <c r="QTX476" s="2"/>
      <c r="QTY476" s="2"/>
      <c r="QTZ476" s="2"/>
      <c r="QUA476" s="2"/>
      <c r="QUB476" s="2"/>
      <c r="QUC476" s="2"/>
      <c r="QUD476" s="2"/>
      <c r="QUE476" s="2"/>
      <c r="QUF476" s="2"/>
      <c r="QUG476" s="2"/>
      <c r="QUH476" s="2"/>
      <c r="QUI476" s="2"/>
      <c r="QUJ476" s="2"/>
      <c r="QUK476" s="2"/>
      <c r="QUL476" s="2"/>
      <c r="QUM476" s="2"/>
      <c r="QUN476" s="2"/>
      <c r="QUO476" s="2"/>
      <c r="QUP476" s="2"/>
      <c r="QUQ476" s="2"/>
      <c r="QUR476" s="2"/>
      <c r="QUS476" s="2"/>
      <c r="QUT476" s="2"/>
      <c r="QUU476" s="2"/>
      <c r="QUV476" s="2"/>
      <c r="QUW476" s="2"/>
      <c r="QUX476" s="2"/>
      <c r="QUY476" s="2"/>
      <c r="QUZ476" s="2"/>
      <c r="QVA476" s="2"/>
      <c r="QVB476" s="2"/>
      <c r="QVC476" s="2"/>
      <c r="QVD476" s="2"/>
      <c r="QVE476" s="2"/>
      <c r="QVF476" s="2"/>
      <c r="QVG476" s="2"/>
      <c r="QVH476" s="2"/>
      <c r="QVI476" s="2"/>
      <c r="QVJ476" s="2"/>
      <c r="QVK476" s="2"/>
      <c r="QVL476" s="2"/>
      <c r="QVM476" s="2"/>
      <c r="QVN476" s="2"/>
      <c r="QVO476" s="2"/>
      <c r="QVP476" s="2"/>
      <c r="QVQ476" s="2"/>
      <c r="QVR476" s="2"/>
      <c r="QVS476" s="2"/>
      <c r="QVT476" s="2"/>
      <c r="QVU476" s="2"/>
      <c r="QVV476" s="2"/>
      <c r="QVW476" s="2"/>
      <c r="QVX476" s="2"/>
      <c r="QVY476" s="2"/>
      <c r="QVZ476" s="2"/>
      <c r="QWA476" s="2"/>
      <c r="QWB476" s="2"/>
      <c r="QWC476" s="2"/>
      <c r="QWD476" s="2"/>
      <c r="QWE476" s="2"/>
      <c r="QWF476" s="2"/>
      <c r="QWG476" s="2"/>
      <c r="QWH476" s="2"/>
      <c r="QWI476" s="2"/>
      <c r="QWJ476" s="2"/>
      <c r="QWK476" s="2"/>
      <c r="QWL476" s="2"/>
      <c r="QWM476" s="2"/>
      <c r="QWN476" s="2"/>
      <c r="QWO476" s="2"/>
      <c r="QWP476" s="2"/>
      <c r="QWQ476" s="2"/>
      <c r="QWR476" s="2"/>
      <c r="QWS476" s="2"/>
      <c r="QWT476" s="2"/>
      <c r="QWU476" s="2"/>
      <c r="QWV476" s="2"/>
      <c r="QWW476" s="2"/>
      <c r="QWX476" s="2"/>
      <c r="QWY476" s="2"/>
      <c r="QWZ476" s="2"/>
      <c r="QXA476" s="2"/>
      <c r="QXB476" s="2"/>
      <c r="QXC476" s="2"/>
      <c r="QXD476" s="2"/>
      <c r="QXE476" s="2"/>
      <c r="QXF476" s="2"/>
      <c r="QXG476" s="2"/>
      <c r="QXH476" s="2"/>
      <c r="QXI476" s="2"/>
      <c r="QXJ476" s="2"/>
      <c r="QXK476" s="2"/>
      <c r="QXL476" s="2"/>
      <c r="QXM476" s="2"/>
      <c r="QXN476" s="2"/>
      <c r="QXO476" s="2"/>
      <c r="QXP476" s="2"/>
      <c r="QXQ476" s="2"/>
      <c r="QXR476" s="2"/>
      <c r="QXS476" s="2"/>
      <c r="QXT476" s="2"/>
      <c r="QXU476" s="2"/>
      <c r="QXV476" s="2"/>
      <c r="QXW476" s="2"/>
      <c r="QXX476" s="2"/>
      <c r="QXY476" s="2"/>
      <c r="QXZ476" s="2"/>
      <c r="QYA476" s="2"/>
      <c r="QYB476" s="2"/>
      <c r="QYC476" s="2"/>
      <c r="QYD476" s="2"/>
      <c r="QYE476" s="2"/>
      <c r="QYF476" s="2"/>
      <c r="QYG476" s="2"/>
      <c r="QYH476" s="2"/>
      <c r="QYI476" s="2"/>
      <c r="QYJ476" s="2"/>
      <c r="QYK476" s="2"/>
      <c r="QYL476" s="2"/>
      <c r="QYM476" s="2"/>
      <c r="QYN476" s="2"/>
      <c r="QYO476" s="2"/>
      <c r="QYP476" s="2"/>
      <c r="QYQ476" s="2"/>
      <c r="QYR476" s="2"/>
      <c r="QYS476" s="2"/>
      <c r="QYT476" s="2"/>
      <c r="QYU476" s="2"/>
      <c r="QYV476" s="2"/>
      <c r="QYW476" s="2"/>
      <c r="QYX476" s="2"/>
      <c r="QYY476" s="2"/>
      <c r="QYZ476" s="2"/>
      <c r="QZA476" s="2"/>
      <c r="QZB476" s="2"/>
      <c r="QZC476" s="2"/>
      <c r="QZD476" s="2"/>
      <c r="QZE476" s="2"/>
      <c r="QZF476" s="2"/>
      <c r="QZG476" s="2"/>
      <c r="QZH476" s="2"/>
      <c r="QZI476" s="2"/>
      <c r="QZJ476" s="2"/>
      <c r="QZK476" s="2"/>
      <c r="QZL476" s="2"/>
      <c r="QZM476" s="2"/>
      <c r="QZN476" s="2"/>
      <c r="QZO476" s="2"/>
      <c r="QZP476" s="2"/>
      <c r="QZQ476" s="2"/>
      <c r="QZR476" s="2"/>
      <c r="QZS476" s="2"/>
      <c r="QZT476" s="2"/>
      <c r="QZU476" s="2"/>
      <c r="QZV476" s="2"/>
      <c r="QZW476" s="2"/>
      <c r="QZX476" s="2"/>
      <c r="QZY476" s="2"/>
      <c r="QZZ476" s="2"/>
      <c r="RAA476" s="2"/>
      <c r="RAB476" s="2"/>
      <c r="RAC476" s="2"/>
      <c r="RAD476" s="2"/>
      <c r="RAE476" s="2"/>
      <c r="RAF476" s="2"/>
      <c r="RAG476" s="2"/>
      <c r="RAH476" s="2"/>
      <c r="RAI476" s="2"/>
      <c r="RAJ476" s="2"/>
      <c r="RAK476" s="2"/>
      <c r="RAL476" s="2"/>
      <c r="RAM476" s="2"/>
      <c r="RAN476" s="2"/>
      <c r="RAO476" s="2"/>
      <c r="RAP476" s="2"/>
      <c r="RAQ476" s="2"/>
      <c r="RAR476" s="2"/>
      <c r="RAS476" s="2"/>
      <c r="RAT476" s="2"/>
      <c r="RAU476" s="2"/>
      <c r="RAV476" s="2"/>
      <c r="RAW476" s="2"/>
      <c r="RAX476" s="2"/>
      <c r="RAY476" s="2"/>
      <c r="RAZ476" s="2"/>
      <c r="RBA476" s="2"/>
      <c r="RBB476" s="2"/>
      <c r="RBC476" s="2"/>
      <c r="RBD476" s="2"/>
      <c r="RBE476" s="2"/>
      <c r="RBF476" s="2"/>
      <c r="RBG476" s="2"/>
      <c r="RBH476" s="2"/>
      <c r="RBI476" s="2"/>
      <c r="RBJ476" s="2"/>
      <c r="RBK476" s="2"/>
      <c r="RBL476" s="2"/>
      <c r="RBM476" s="2"/>
      <c r="RBN476" s="2"/>
      <c r="RBO476" s="2"/>
      <c r="RBP476" s="2"/>
      <c r="RBQ476" s="2"/>
      <c r="RBR476" s="2"/>
      <c r="RBS476" s="2"/>
      <c r="RBT476" s="2"/>
      <c r="RBU476" s="2"/>
      <c r="RBV476" s="2"/>
      <c r="RBW476" s="2"/>
      <c r="RBX476" s="2"/>
      <c r="RBY476" s="2"/>
      <c r="RBZ476" s="2"/>
      <c r="RCA476" s="2"/>
      <c r="RCB476" s="2"/>
      <c r="RCC476" s="2"/>
      <c r="RCD476" s="2"/>
      <c r="RCE476" s="2"/>
      <c r="RCF476" s="2"/>
      <c r="RCG476" s="2"/>
      <c r="RCH476" s="2"/>
      <c r="RCI476" s="2"/>
      <c r="RCJ476" s="2"/>
      <c r="RCK476" s="2"/>
      <c r="RCL476" s="2"/>
      <c r="RCM476" s="2"/>
      <c r="RCN476" s="2"/>
      <c r="RCO476" s="2"/>
      <c r="RCP476" s="2"/>
      <c r="RCQ476" s="2"/>
      <c r="RCR476" s="2"/>
      <c r="RCS476" s="2"/>
      <c r="RCT476" s="2"/>
      <c r="RCU476" s="2"/>
      <c r="RCV476" s="2"/>
      <c r="RCW476" s="2"/>
      <c r="RCX476" s="2"/>
      <c r="RCY476" s="2"/>
      <c r="RCZ476" s="2"/>
      <c r="RDA476" s="2"/>
      <c r="RDB476" s="2"/>
      <c r="RDC476" s="2"/>
      <c r="RDD476" s="2"/>
      <c r="RDE476" s="2"/>
      <c r="RDF476" s="2"/>
      <c r="RDG476" s="2"/>
      <c r="RDH476" s="2"/>
      <c r="RDI476" s="2"/>
      <c r="RDJ476" s="2"/>
      <c r="RDK476" s="2"/>
      <c r="RDL476" s="2"/>
      <c r="RDM476" s="2"/>
      <c r="RDN476" s="2"/>
      <c r="RDO476" s="2"/>
      <c r="RDP476" s="2"/>
      <c r="RDQ476" s="2"/>
      <c r="RDR476" s="2"/>
      <c r="RDS476" s="2"/>
      <c r="RDT476" s="2"/>
      <c r="RDU476" s="2"/>
      <c r="RDV476" s="2"/>
      <c r="RDW476" s="2"/>
      <c r="RDX476" s="2"/>
      <c r="RDY476" s="2"/>
      <c r="RDZ476" s="2"/>
      <c r="REA476" s="2"/>
      <c r="REB476" s="2"/>
      <c r="REC476" s="2"/>
      <c r="RED476" s="2"/>
      <c r="REE476" s="2"/>
      <c r="REF476" s="2"/>
      <c r="REG476" s="2"/>
      <c r="REH476" s="2"/>
      <c r="REI476" s="2"/>
      <c r="REJ476" s="2"/>
      <c r="REK476" s="2"/>
      <c r="REL476" s="2"/>
      <c r="REM476" s="2"/>
      <c r="REN476" s="2"/>
      <c r="REO476" s="2"/>
      <c r="REP476" s="2"/>
      <c r="REQ476" s="2"/>
      <c r="RER476" s="2"/>
      <c r="RES476" s="2"/>
      <c r="RET476" s="2"/>
      <c r="REU476" s="2"/>
      <c r="REV476" s="2"/>
      <c r="REW476" s="2"/>
      <c r="REX476" s="2"/>
      <c r="REY476" s="2"/>
      <c r="REZ476" s="2"/>
      <c r="RFA476" s="2"/>
      <c r="RFB476" s="2"/>
      <c r="RFC476" s="2"/>
      <c r="RFD476" s="2"/>
      <c r="RFE476" s="2"/>
      <c r="RFF476" s="2"/>
      <c r="RFG476" s="2"/>
      <c r="RFH476" s="2"/>
      <c r="RFI476" s="2"/>
      <c r="RFJ476" s="2"/>
      <c r="RFK476" s="2"/>
      <c r="RFL476" s="2"/>
      <c r="RFM476" s="2"/>
      <c r="RFN476" s="2"/>
      <c r="RFO476" s="2"/>
      <c r="RFP476" s="2"/>
      <c r="RFQ476" s="2"/>
      <c r="RFR476" s="2"/>
      <c r="RFS476" s="2"/>
      <c r="RFT476" s="2"/>
      <c r="RFU476" s="2"/>
      <c r="RFV476" s="2"/>
      <c r="RFW476" s="2"/>
      <c r="RFX476" s="2"/>
      <c r="RFY476" s="2"/>
      <c r="RFZ476" s="2"/>
      <c r="RGA476" s="2"/>
      <c r="RGB476" s="2"/>
      <c r="RGC476" s="2"/>
      <c r="RGD476" s="2"/>
      <c r="RGE476" s="2"/>
      <c r="RGF476" s="2"/>
      <c r="RGG476" s="2"/>
      <c r="RGH476" s="2"/>
      <c r="RGI476" s="2"/>
      <c r="RGJ476" s="2"/>
      <c r="RGK476" s="2"/>
      <c r="RGL476" s="2"/>
      <c r="RGM476" s="2"/>
      <c r="RGN476" s="2"/>
      <c r="RGO476" s="2"/>
      <c r="RGP476" s="2"/>
      <c r="RGQ476" s="2"/>
      <c r="RGR476" s="2"/>
      <c r="RGS476" s="2"/>
      <c r="RGT476" s="2"/>
      <c r="RGU476" s="2"/>
      <c r="RGV476" s="2"/>
      <c r="RGW476" s="2"/>
      <c r="RGX476" s="2"/>
      <c r="RGY476" s="2"/>
      <c r="RGZ476" s="2"/>
      <c r="RHA476" s="2"/>
      <c r="RHB476" s="2"/>
      <c r="RHC476" s="2"/>
      <c r="RHD476" s="2"/>
      <c r="RHE476" s="2"/>
      <c r="RHF476" s="2"/>
      <c r="RHG476" s="2"/>
      <c r="RHH476" s="2"/>
      <c r="RHI476" s="2"/>
      <c r="RHJ476" s="2"/>
      <c r="RHK476" s="2"/>
      <c r="RHL476" s="2"/>
      <c r="RHM476" s="2"/>
      <c r="RHN476" s="2"/>
      <c r="RHO476" s="2"/>
      <c r="RHP476" s="2"/>
      <c r="RHQ476" s="2"/>
      <c r="RHR476" s="2"/>
      <c r="RHS476" s="2"/>
      <c r="RHT476" s="2"/>
      <c r="RHU476" s="2"/>
      <c r="RHV476" s="2"/>
      <c r="RHW476" s="2"/>
      <c r="RHX476" s="2"/>
      <c r="RHY476" s="2"/>
      <c r="RHZ476" s="2"/>
      <c r="RIA476" s="2"/>
      <c r="RIB476" s="2"/>
      <c r="RIC476" s="2"/>
      <c r="RID476" s="2"/>
      <c r="RIE476" s="2"/>
      <c r="RIF476" s="2"/>
      <c r="RIG476" s="2"/>
      <c r="RIH476" s="2"/>
      <c r="RII476" s="2"/>
      <c r="RIJ476" s="2"/>
      <c r="RIK476" s="2"/>
      <c r="RIL476" s="2"/>
      <c r="RIM476" s="2"/>
      <c r="RIN476" s="2"/>
      <c r="RIO476" s="2"/>
      <c r="RIP476" s="2"/>
      <c r="RIQ476" s="2"/>
      <c r="RIR476" s="2"/>
      <c r="RIS476" s="2"/>
      <c r="RIT476" s="2"/>
      <c r="RIU476" s="2"/>
      <c r="RIV476" s="2"/>
      <c r="RIW476" s="2"/>
      <c r="RIX476" s="2"/>
      <c r="RIY476" s="2"/>
      <c r="RIZ476" s="2"/>
      <c r="RJA476" s="2"/>
      <c r="RJB476" s="2"/>
      <c r="RJC476" s="2"/>
      <c r="RJD476" s="2"/>
      <c r="RJE476" s="2"/>
      <c r="RJF476" s="2"/>
      <c r="RJG476" s="2"/>
      <c r="RJH476" s="2"/>
      <c r="RJI476" s="2"/>
      <c r="RJJ476" s="2"/>
      <c r="RJK476" s="2"/>
      <c r="RJL476" s="2"/>
      <c r="RJM476" s="2"/>
      <c r="RJN476" s="2"/>
      <c r="RJO476" s="2"/>
      <c r="RJP476" s="2"/>
      <c r="RJQ476" s="2"/>
      <c r="RJR476" s="2"/>
      <c r="RJS476" s="2"/>
      <c r="RJT476" s="2"/>
      <c r="RJU476" s="2"/>
      <c r="RJV476" s="2"/>
      <c r="RJW476" s="2"/>
      <c r="RJX476" s="2"/>
      <c r="RJY476" s="2"/>
      <c r="RJZ476" s="2"/>
      <c r="RKA476" s="2"/>
      <c r="RKB476" s="2"/>
      <c r="RKC476" s="2"/>
      <c r="RKD476" s="2"/>
      <c r="RKE476" s="2"/>
      <c r="RKF476" s="2"/>
      <c r="RKG476" s="2"/>
      <c r="RKH476" s="2"/>
      <c r="RKI476" s="2"/>
      <c r="RKJ476" s="2"/>
      <c r="RKK476" s="2"/>
      <c r="RKL476" s="2"/>
      <c r="RKM476" s="2"/>
      <c r="RKN476" s="2"/>
      <c r="RKO476" s="2"/>
      <c r="RKP476" s="2"/>
      <c r="RKQ476" s="2"/>
      <c r="RKR476" s="2"/>
      <c r="RKS476" s="2"/>
      <c r="RKT476" s="2"/>
      <c r="RKU476" s="2"/>
      <c r="RKV476" s="2"/>
      <c r="RKW476" s="2"/>
      <c r="RKX476" s="2"/>
      <c r="RKY476" s="2"/>
      <c r="RKZ476" s="2"/>
      <c r="RLA476" s="2"/>
      <c r="RLB476" s="2"/>
      <c r="RLC476" s="2"/>
      <c r="RLD476" s="2"/>
      <c r="RLE476" s="2"/>
      <c r="RLF476" s="2"/>
      <c r="RLG476" s="2"/>
      <c r="RLH476" s="2"/>
      <c r="RLI476" s="2"/>
      <c r="RLJ476" s="2"/>
      <c r="RLK476" s="2"/>
      <c r="RLL476" s="2"/>
      <c r="RLM476" s="2"/>
      <c r="RLN476" s="2"/>
      <c r="RLO476" s="2"/>
      <c r="RLP476" s="2"/>
      <c r="RLQ476" s="2"/>
      <c r="RLR476" s="2"/>
      <c r="RLS476" s="2"/>
      <c r="RLT476" s="2"/>
      <c r="RLU476" s="2"/>
      <c r="RLV476" s="2"/>
      <c r="RLW476" s="2"/>
      <c r="RLX476" s="2"/>
      <c r="RLY476" s="2"/>
      <c r="RLZ476" s="2"/>
      <c r="RMA476" s="2"/>
      <c r="RMB476" s="2"/>
      <c r="RMC476" s="2"/>
      <c r="RMD476" s="2"/>
      <c r="RME476" s="2"/>
      <c r="RMF476" s="2"/>
      <c r="RMG476" s="2"/>
      <c r="RMH476" s="2"/>
      <c r="RMI476" s="2"/>
      <c r="RMJ476" s="2"/>
      <c r="RMK476" s="2"/>
      <c r="RML476" s="2"/>
      <c r="RMM476" s="2"/>
      <c r="RMN476" s="2"/>
      <c r="RMO476" s="2"/>
      <c r="RMP476" s="2"/>
      <c r="RMQ476" s="2"/>
      <c r="RMR476" s="2"/>
      <c r="RMS476" s="2"/>
      <c r="RMT476" s="2"/>
      <c r="RMU476" s="2"/>
      <c r="RMV476" s="2"/>
      <c r="RMW476" s="2"/>
      <c r="RMX476" s="2"/>
      <c r="RMY476" s="2"/>
      <c r="RMZ476" s="2"/>
      <c r="RNA476" s="2"/>
      <c r="RNB476" s="2"/>
      <c r="RNC476" s="2"/>
      <c r="RND476" s="2"/>
      <c r="RNE476" s="2"/>
      <c r="RNF476" s="2"/>
      <c r="RNG476" s="2"/>
      <c r="RNH476" s="2"/>
      <c r="RNI476" s="2"/>
      <c r="RNJ476" s="2"/>
      <c r="RNK476" s="2"/>
      <c r="RNL476" s="2"/>
      <c r="RNM476" s="2"/>
      <c r="RNN476" s="2"/>
      <c r="RNO476" s="2"/>
      <c r="RNP476" s="2"/>
      <c r="RNQ476" s="2"/>
      <c r="RNR476" s="2"/>
      <c r="RNS476" s="2"/>
      <c r="RNT476" s="2"/>
      <c r="RNU476" s="2"/>
      <c r="RNV476" s="2"/>
      <c r="RNW476" s="2"/>
      <c r="RNX476" s="2"/>
      <c r="RNY476" s="2"/>
      <c r="RNZ476" s="2"/>
      <c r="ROA476" s="2"/>
      <c r="ROB476" s="2"/>
      <c r="ROC476" s="2"/>
      <c r="ROD476" s="2"/>
      <c r="ROE476" s="2"/>
      <c r="ROF476" s="2"/>
      <c r="ROG476" s="2"/>
      <c r="ROH476" s="2"/>
      <c r="ROI476" s="2"/>
      <c r="ROJ476" s="2"/>
      <c r="ROK476" s="2"/>
      <c r="ROL476" s="2"/>
      <c r="ROM476" s="2"/>
      <c r="RON476" s="2"/>
      <c r="ROO476" s="2"/>
      <c r="ROP476" s="2"/>
      <c r="ROQ476" s="2"/>
      <c r="ROR476" s="2"/>
      <c r="ROS476" s="2"/>
      <c r="ROT476" s="2"/>
      <c r="ROU476" s="2"/>
      <c r="ROV476" s="2"/>
      <c r="ROW476" s="2"/>
      <c r="ROX476" s="2"/>
      <c r="ROY476" s="2"/>
      <c r="ROZ476" s="2"/>
      <c r="RPA476" s="2"/>
      <c r="RPB476" s="2"/>
      <c r="RPC476" s="2"/>
      <c r="RPD476" s="2"/>
      <c r="RPE476" s="2"/>
      <c r="RPF476" s="2"/>
      <c r="RPG476" s="2"/>
      <c r="RPH476" s="2"/>
      <c r="RPI476" s="2"/>
      <c r="RPJ476" s="2"/>
      <c r="RPK476" s="2"/>
      <c r="RPL476" s="2"/>
      <c r="RPM476" s="2"/>
      <c r="RPN476" s="2"/>
      <c r="RPO476" s="2"/>
      <c r="RPP476" s="2"/>
      <c r="RPQ476" s="2"/>
      <c r="RPR476" s="2"/>
      <c r="RPS476" s="2"/>
      <c r="RPT476" s="2"/>
      <c r="RPU476" s="2"/>
      <c r="RPV476" s="2"/>
      <c r="RPW476" s="2"/>
      <c r="RPX476" s="2"/>
      <c r="RPY476" s="2"/>
      <c r="RPZ476" s="2"/>
      <c r="RQA476" s="2"/>
      <c r="RQB476" s="2"/>
      <c r="RQC476" s="2"/>
      <c r="RQD476" s="2"/>
      <c r="RQE476" s="2"/>
      <c r="RQF476" s="2"/>
      <c r="RQG476" s="2"/>
      <c r="RQH476" s="2"/>
      <c r="RQI476" s="2"/>
      <c r="RQJ476" s="2"/>
      <c r="RQK476" s="2"/>
      <c r="RQL476" s="2"/>
      <c r="RQM476" s="2"/>
      <c r="RQN476" s="2"/>
      <c r="RQO476" s="2"/>
      <c r="RQP476" s="2"/>
      <c r="RQQ476" s="2"/>
      <c r="RQR476" s="2"/>
      <c r="RQS476" s="2"/>
      <c r="RQT476" s="2"/>
      <c r="RQU476" s="2"/>
      <c r="RQV476" s="2"/>
      <c r="RQW476" s="2"/>
      <c r="RQX476" s="2"/>
      <c r="RQY476" s="2"/>
      <c r="RQZ476" s="2"/>
      <c r="RRA476" s="2"/>
      <c r="RRB476" s="2"/>
      <c r="RRC476" s="2"/>
      <c r="RRD476" s="2"/>
      <c r="RRE476" s="2"/>
      <c r="RRF476" s="2"/>
      <c r="RRG476" s="2"/>
      <c r="RRH476" s="2"/>
      <c r="RRI476" s="2"/>
      <c r="RRJ476" s="2"/>
      <c r="RRK476" s="2"/>
      <c r="RRL476" s="2"/>
      <c r="RRM476" s="2"/>
      <c r="RRN476" s="2"/>
      <c r="RRO476" s="2"/>
      <c r="RRP476" s="2"/>
      <c r="RRQ476" s="2"/>
      <c r="RRR476" s="2"/>
      <c r="RRS476" s="2"/>
      <c r="RRT476" s="2"/>
      <c r="RRU476" s="2"/>
      <c r="RRV476" s="2"/>
      <c r="RRW476" s="2"/>
      <c r="RRX476" s="2"/>
      <c r="RRY476" s="2"/>
      <c r="RRZ476" s="2"/>
      <c r="RSA476" s="2"/>
      <c r="RSB476" s="2"/>
      <c r="RSC476" s="2"/>
      <c r="RSD476" s="2"/>
      <c r="RSE476" s="2"/>
      <c r="RSF476" s="2"/>
      <c r="RSG476" s="2"/>
      <c r="RSH476" s="2"/>
      <c r="RSI476" s="2"/>
      <c r="RSJ476" s="2"/>
      <c r="RSK476" s="2"/>
      <c r="RSL476" s="2"/>
      <c r="RSM476" s="2"/>
      <c r="RSN476" s="2"/>
      <c r="RSO476" s="2"/>
      <c r="RSP476" s="2"/>
      <c r="RSQ476" s="2"/>
      <c r="RSR476" s="2"/>
      <c r="RSS476" s="2"/>
      <c r="RST476" s="2"/>
      <c r="RSU476" s="2"/>
      <c r="RSV476" s="2"/>
      <c r="RSW476" s="2"/>
      <c r="RSX476" s="2"/>
      <c r="RSY476" s="2"/>
      <c r="RSZ476" s="2"/>
      <c r="RTA476" s="2"/>
      <c r="RTB476" s="2"/>
      <c r="RTC476" s="2"/>
      <c r="RTD476" s="2"/>
      <c r="RTE476" s="2"/>
      <c r="RTF476" s="2"/>
      <c r="RTG476" s="2"/>
      <c r="RTH476" s="2"/>
      <c r="RTI476" s="2"/>
      <c r="RTJ476" s="2"/>
      <c r="RTK476" s="2"/>
      <c r="RTL476" s="2"/>
      <c r="RTM476" s="2"/>
      <c r="RTN476" s="2"/>
      <c r="RTO476" s="2"/>
      <c r="RTP476" s="2"/>
      <c r="RTQ476" s="2"/>
      <c r="RTR476" s="2"/>
      <c r="RTS476" s="2"/>
      <c r="RTT476" s="2"/>
      <c r="RTU476" s="2"/>
      <c r="RTV476" s="2"/>
      <c r="RTW476" s="2"/>
      <c r="RTX476" s="2"/>
      <c r="RTY476" s="2"/>
      <c r="RTZ476" s="2"/>
      <c r="RUA476" s="2"/>
      <c r="RUB476" s="2"/>
      <c r="RUC476" s="2"/>
      <c r="RUD476" s="2"/>
      <c r="RUE476" s="2"/>
      <c r="RUF476" s="2"/>
      <c r="RUG476" s="2"/>
      <c r="RUH476" s="2"/>
      <c r="RUI476" s="2"/>
      <c r="RUJ476" s="2"/>
      <c r="RUK476" s="2"/>
      <c r="RUL476" s="2"/>
      <c r="RUM476" s="2"/>
      <c r="RUN476" s="2"/>
      <c r="RUO476" s="2"/>
      <c r="RUP476" s="2"/>
      <c r="RUQ476" s="2"/>
      <c r="RUR476" s="2"/>
      <c r="RUS476" s="2"/>
      <c r="RUT476" s="2"/>
      <c r="RUU476" s="2"/>
      <c r="RUV476" s="2"/>
      <c r="RUW476" s="2"/>
      <c r="RUX476" s="2"/>
      <c r="RUY476" s="2"/>
      <c r="RUZ476" s="2"/>
      <c r="RVA476" s="2"/>
      <c r="RVB476" s="2"/>
      <c r="RVC476" s="2"/>
      <c r="RVD476" s="2"/>
      <c r="RVE476" s="2"/>
      <c r="RVF476" s="2"/>
      <c r="RVG476" s="2"/>
      <c r="RVH476" s="2"/>
      <c r="RVI476" s="2"/>
      <c r="RVJ476" s="2"/>
      <c r="RVK476" s="2"/>
      <c r="RVL476" s="2"/>
      <c r="RVM476" s="2"/>
      <c r="RVN476" s="2"/>
      <c r="RVO476" s="2"/>
      <c r="RVP476" s="2"/>
      <c r="RVQ476" s="2"/>
      <c r="RVR476" s="2"/>
      <c r="RVS476" s="2"/>
      <c r="RVT476" s="2"/>
      <c r="RVU476" s="2"/>
      <c r="RVV476" s="2"/>
      <c r="RVW476" s="2"/>
      <c r="RVX476" s="2"/>
      <c r="RVY476" s="2"/>
      <c r="RVZ476" s="2"/>
      <c r="RWA476" s="2"/>
      <c r="RWB476" s="2"/>
      <c r="RWC476" s="2"/>
      <c r="RWD476" s="2"/>
      <c r="RWE476" s="2"/>
      <c r="RWF476" s="2"/>
      <c r="RWG476" s="2"/>
      <c r="RWH476" s="2"/>
      <c r="RWI476" s="2"/>
      <c r="RWJ476" s="2"/>
      <c r="RWK476" s="2"/>
      <c r="RWL476" s="2"/>
      <c r="RWM476" s="2"/>
      <c r="RWN476" s="2"/>
      <c r="RWO476" s="2"/>
      <c r="RWP476" s="2"/>
      <c r="RWQ476" s="2"/>
      <c r="RWR476" s="2"/>
      <c r="RWS476" s="2"/>
      <c r="RWT476" s="2"/>
      <c r="RWU476" s="2"/>
      <c r="RWV476" s="2"/>
      <c r="RWW476" s="2"/>
      <c r="RWX476" s="2"/>
      <c r="RWY476" s="2"/>
      <c r="RWZ476" s="2"/>
      <c r="RXA476" s="2"/>
      <c r="RXB476" s="2"/>
      <c r="RXC476" s="2"/>
      <c r="RXD476" s="2"/>
      <c r="RXE476" s="2"/>
      <c r="RXF476" s="2"/>
      <c r="RXG476" s="2"/>
      <c r="RXH476" s="2"/>
      <c r="RXI476" s="2"/>
      <c r="RXJ476" s="2"/>
      <c r="RXK476" s="2"/>
      <c r="RXL476" s="2"/>
      <c r="RXM476" s="2"/>
      <c r="RXN476" s="2"/>
      <c r="RXO476" s="2"/>
      <c r="RXP476" s="2"/>
      <c r="RXQ476" s="2"/>
      <c r="RXR476" s="2"/>
      <c r="RXS476" s="2"/>
      <c r="RXT476" s="2"/>
      <c r="RXU476" s="2"/>
      <c r="RXV476" s="2"/>
      <c r="RXW476" s="2"/>
      <c r="RXX476" s="2"/>
      <c r="RXY476" s="2"/>
      <c r="RXZ476" s="2"/>
      <c r="RYA476" s="2"/>
      <c r="RYB476" s="2"/>
      <c r="RYC476" s="2"/>
      <c r="RYD476" s="2"/>
      <c r="RYE476" s="2"/>
      <c r="RYF476" s="2"/>
      <c r="RYG476" s="2"/>
      <c r="RYH476" s="2"/>
      <c r="RYI476" s="2"/>
      <c r="RYJ476" s="2"/>
      <c r="RYK476" s="2"/>
      <c r="RYL476" s="2"/>
      <c r="RYM476" s="2"/>
      <c r="RYN476" s="2"/>
      <c r="RYO476" s="2"/>
      <c r="RYP476" s="2"/>
      <c r="RYQ476" s="2"/>
      <c r="RYR476" s="2"/>
      <c r="RYS476" s="2"/>
      <c r="RYT476" s="2"/>
      <c r="RYU476" s="2"/>
      <c r="RYV476" s="2"/>
      <c r="RYW476" s="2"/>
      <c r="RYX476" s="2"/>
      <c r="RYY476" s="2"/>
      <c r="RYZ476" s="2"/>
      <c r="RZA476" s="2"/>
      <c r="RZB476" s="2"/>
      <c r="RZC476" s="2"/>
      <c r="RZD476" s="2"/>
      <c r="RZE476" s="2"/>
      <c r="RZF476" s="2"/>
      <c r="RZG476" s="2"/>
      <c r="RZH476" s="2"/>
      <c r="RZI476" s="2"/>
      <c r="RZJ476" s="2"/>
      <c r="RZK476" s="2"/>
      <c r="RZL476" s="2"/>
      <c r="RZM476" s="2"/>
      <c r="RZN476" s="2"/>
      <c r="RZO476" s="2"/>
      <c r="RZP476" s="2"/>
      <c r="RZQ476" s="2"/>
      <c r="RZR476" s="2"/>
      <c r="RZS476" s="2"/>
      <c r="RZT476" s="2"/>
      <c r="RZU476" s="2"/>
      <c r="RZV476" s="2"/>
      <c r="RZW476" s="2"/>
      <c r="RZX476" s="2"/>
      <c r="RZY476" s="2"/>
      <c r="RZZ476" s="2"/>
      <c r="SAA476" s="2"/>
      <c r="SAB476" s="2"/>
      <c r="SAC476" s="2"/>
      <c r="SAD476" s="2"/>
      <c r="SAE476" s="2"/>
      <c r="SAF476" s="2"/>
      <c r="SAG476" s="2"/>
      <c r="SAH476" s="2"/>
      <c r="SAI476" s="2"/>
      <c r="SAJ476" s="2"/>
      <c r="SAK476" s="2"/>
      <c r="SAL476" s="2"/>
      <c r="SAM476" s="2"/>
      <c r="SAN476" s="2"/>
      <c r="SAO476" s="2"/>
      <c r="SAP476" s="2"/>
      <c r="SAQ476" s="2"/>
      <c r="SAR476" s="2"/>
      <c r="SAS476" s="2"/>
      <c r="SAT476" s="2"/>
      <c r="SAU476" s="2"/>
      <c r="SAV476" s="2"/>
      <c r="SAW476" s="2"/>
      <c r="SAX476" s="2"/>
      <c r="SAY476" s="2"/>
      <c r="SAZ476" s="2"/>
      <c r="SBA476" s="2"/>
      <c r="SBB476" s="2"/>
      <c r="SBC476" s="2"/>
      <c r="SBD476" s="2"/>
      <c r="SBE476" s="2"/>
      <c r="SBF476" s="2"/>
      <c r="SBG476" s="2"/>
      <c r="SBH476" s="2"/>
      <c r="SBI476" s="2"/>
      <c r="SBJ476" s="2"/>
      <c r="SBK476" s="2"/>
      <c r="SBL476" s="2"/>
      <c r="SBM476" s="2"/>
      <c r="SBN476" s="2"/>
      <c r="SBO476" s="2"/>
      <c r="SBP476" s="2"/>
      <c r="SBQ476" s="2"/>
      <c r="SBR476" s="2"/>
      <c r="SBS476" s="2"/>
      <c r="SBT476" s="2"/>
      <c r="SBU476" s="2"/>
      <c r="SBV476" s="2"/>
      <c r="SBW476" s="2"/>
      <c r="SBX476" s="2"/>
      <c r="SBY476" s="2"/>
      <c r="SBZ476" s="2"/>
      <c r="SCA476" s="2"/>
      <c r="SCB476" s="2"/>
      <c r="SCC476" s="2"/>
      <c r="SCD476" s="2"/>
      <c r="SCE476" s="2"/>
      <c r="SCF476" s="2"/>
      <c r="SCG476" s="2"/>
      <c r="SCH476" s="2"/>
      <c r="SCI476" s="2"/>
      <c r="SCJ476" s="2"/>
      <c r="SCK476" s="2"/>
      <c r="SCL476" s="2"/>
      <c r="SCM476" s="2"/>
      <c r="SCN476" s="2"/>
      <c r="SCO476" s="2"/>
      <c r="SCP476" s="2"/>
      <c r="SCQ476" s="2"/>
      <c r="SCR476" s="2"/>
      <c r="SCS476" s="2"/>
      <c r="SCT476" s="2"/>
      <c r="SCU476" s="2"/>
      <c r="SCV476" s="2"/>
      <c r="SCW476" s="2"/>
      <c r="SCX476" s="2"/>
      <c r="SCY476" s="2"/>
      <c r="SCZ476" s="2"/>
      <c r="SDA476" s="2"/>
      <c r="SDB476" s="2"/>
      <c r="SDC476" s="2"/>
      <c r="SDD476" s="2"/>
      <c r="SDE476" s="2"/>
      <c r="SDF476" s="2"/>
      <c r="SDG476" s="2"/>
      <c r="SDH476" s="2"/>
      <c r="SDI476" s="2"/>
      <c r="SDJ476" s="2"/>
      <c r="SDK476" s="2"/>
      <c r="SDL476" s="2"/>
      <c r="SDM476" s="2"/>
      <c r="SDN476" s="2"/>
      <c r="SDO476" s="2"/>
      <c r="SDP476" s="2"/>
      <c r="SDQ476" s="2"/>
      <c r="SDR476" s="2"/>
      <c r="SDS476" s="2"/>
      <c r="SDT476" s="2"/>
      <c r="SDU476" s="2"/>
      <c r="SDV476" s="2"/>
      <c r="SDW476" s="2"/>
      <c r="SDX476" s="2"/>
      <c r="SDY476" s="2"/>
      <c r="SDZ476" s="2"/>
      <c r="SEA476" s="2"/>
      <c r="SEB476" s="2"/>
      <c r="SEC476" s="2"/>
      <c r="SED476" s="2"/>
      <c r="SEE476" s="2"/>
      <c r="SEF476" s="2"/>
      <c r="SEG476" s="2"/>
      <c r="SEH476" s="2"/>
      <c r="SEI476" s="2"/>
      <c r="SEJ476" s="2"/>
      <c r="SEK476" s="2"/>
      <c r="SEL476" s="2"/>
      <c r="SEM476" s="2"/>
      <c r="SEN476" s="2"/>
      <c r="SEO476" s="2"/>
      <c r="SEP476" s="2"/>
      <c r="SEQ476" s="2"/>
      <c r="SER476" s="2"/>
      <c r="SES476" s="2"/>
      <c r="SET476" s="2"/>
      <c r="SEU476" s="2"/>
      <c r="SEV476" s="2"/>
      <c r="SEW476" s="2"/>
      <c r="SEX476" s="2"/>
      <c r="SEY476" s="2"/>
      <c r="SEZ476" s="2"/>
      <c r="SFA476" s="2"/>
      <c r="SFB476" s="2"/>
      <c r="SFC476" s="2"/>
      <c r="SFD476" s="2"/>
      <c r="SFE476" s="2"/>
      <c r="SFF476" s="2"/>
      <c r="SFG476" s="2"/>
      <c r="SFH476" s="2"/>
      <c r="SFI476" s="2"/>
      <c r="SFJ476" s="2"/>
      <c r="SFK476" s="2"/>
      <c r="SFL476" s="2"/>
      <c r="SFM476" s="2"/>
      <c r="SFN476" s="2"/>
      <c r="SFO476" s="2"/>
      <c r="SFP476" s="2"/>
      <c r="SFQ476" s="2"/>
      <c r="SFR476" s="2"/>
      <c r="SFS476" s="2"/>
      <c r="SFT476" s="2"/>
      <c r="SFU476" s="2"/>
      <c r="SFV476" s="2"/>
      <c r="SFW476" s="2"/>
      <c r="SFX476" s="2"/>
      <c r="SFY476" s="2"/>
      <c r="SFZ476" s="2"/>
      <c r="SGA476" s="2"/>
      <c r="SGB476" s="2"/>
      <c r="SGC476" s="2"/>
      <c r="SGD476" s="2"/>
      <c r="SGE476" s="2"/>
      <c r="SGF476" s="2"/>
      <c r="SGG476" s="2"/>
      <c r="SGH476" s="2"/>
      <c r="SGI476" s="2"/>
      <c r="SGJ476" s="2"/>
      <c r="SGK476" s="2"/>
      <c r="SGL476" s="2"/>
      <c r="SGM476" s="2"/>
      <c r="SGN476" s="2"/>
      <c r="SGO476" s="2"/>
      <c r="SGP476" s="2"/>
      <c r="SGQ476" s="2"/>
      <c r="SGR476" s="2"/>
      <c r="SGS476" s="2"/>
      <c r="SGT476" s="2"/>
      <c r="SGU476" s="2"/>
      <c r="SGV476" s="2"/>
      <c r="SGW476" s="2"/>
      <c r="SGX476" s="2"/>
      <c r="SGY476" s="2"/>
      <c r="SGZ476" s="2"/>
      <c r="SHA476" s="2"/>
      <c r="SHB476" s="2"/>
      <c r="SHC476" s="2"/>
      <c r="SHD476" s="2"/>
      <c r="SHE476" s="2"/>
      <c r="SHF476" s="2"/>
      <c r="SHG476" s="2"/>
      <c r="SHH476" s="2"/>
      <c r="SHI476" s="2"/>
      <c r="SHJ476" s="2"/>
      <c r="SHK476" s="2"/>
      <c r="SHL476" s="2"/>
      <c r="SHM476" s="2"/>
      <c r="SHN476" s="2"/>
      <c r="SHO476" s="2"/>
      <c r="SHP476" s="2"/>
      <c r="SHQ476" s="2"/>
      <c r="SHR476" s="2"/>
      <c r="SHS476" s="2"/>
      <c r="SHT476" s="2"/>
      <c r="SHU476" s="2"/>
      <c r="SHV476" s="2"/>
      <c r="SHW476" s="2"/>
      <c r="SHX476" s="2"/>
      <c r="SHY476" s="2"/>
      <c r="SHZ476" s="2"/>
      <c r="SIA476" s="2"/>
      <c r="SIB476" s="2"/>
      <c r="SIC476" s="2"/>
      <c r="SID476" s="2"/>
      <c r="SIE476" s="2"/>
      <c r="SIF476" s="2"/>
      <c r="SIG476" s="2"/>
      <c r="SIH476" s="2"/>
      <c r="SII476" s="2"/>
      <c r="SIJ476" s="2"/>
      <c r="SIK476" s="2"/>
      <c r="SIL476" s="2"/>
      <c r="SIM476" s="2"/>
      <c r="SIN476" s="2"/>
      <c r="SIO476" s="2"/>
      <c r="SIP476" s="2"/>
      <c r="SIQ476" s="2"/>
      <c r="SIR476" s="2"/>
      <c r="SIS476" s="2"/>
      <c r="SIT476" s="2"/>
      <c r="SIU476" s="2"/>
      <c r="SIV476" s="2"/>
      <c r="SIW476" s="2"/>
      <c r="SIX476" s="2"/>
      <c r="SIY476" s="2"/>
      <c r="SIZ476" s="2"/>
      <c r="SJA476" s="2"/>
      <c r="SJB476" s="2"/>
      <c r="SJC476" s="2"/>
      <c r="SJD476" s="2"/>
      <c r="SJE476" s="2"/>
      <c r="SJF476" s="2"/>
      <c r="SJG476" s="2"/>
      <c r="SJH476" s="2"/>
      <c r="SJI476" s="2"/>
      <c r="SJJ476" s="2"/>
      <c r="SJK476" s="2"/>
      <c r="SJL476" s="2"/>
      <c r="SJM476" s="2"/>
      <c r="SJN476" s="2"/>
      <c r="SJO476" s="2"/>
      <c r="SJP476" s="2"/>
      <c r="SJQ476" s="2"/>
      <c r="SJR476" s="2"/>
      <c r="SJS476" s="2"/>
      <c r="SJT476" s="2"/>
      <c r="SJU476" s="2"/>
      <c r="SJV476" s="2"/>
      <c r="SJW476" s="2"/>
      <c r="SJX476" s="2"/>
      <c r="SJY476" s="2"/>
      <c r="SJZ476" s="2"/>
      <c r="SKA476" s="2"/>
      <c r="SKB476" s="2"/>
      <c r="SKC476" s="2"/>
      <c r="SKD476" s="2"/>
      <c r="SKE476" s="2"/>
      <c r="SKF476" s="2"/>
      <c r="SKG476" s="2"/>
      <c r="SKH476" s="2"/>
      <c r="SKI476" s="2"/>
      <c r="SKJ476" s="2"/>
      <c r="SKK476" s="2"/>
      <c r="SKL476" s="2"/>
      <c r="SKM476" s="2"/>
      <c r="SKN476" s="2"/>
      <c r="SKO476" s="2"/>
      <c r="SKP476" s="2"/>
      <c r="SKQ476" s="2"/>
      <c r="SKR476" s="2"/>
      <c r="SKS476" s="2"/>
      <c r="SKT476" s="2"/>
      <c r="SKU476" s="2"/>
      <c r="SKV476" s="2"/>
      <c r="SKW476" s="2"/>
      <c r="SKX476" s="2"/>
      <c r="SKY476" s="2"/>
      <c r="SKZ476" s="2"/>
      <c r="SLA476" s="2"/>
      <c r="SLB476" s="2"/>
      <c r="SLC476" s="2"/>
      <c r="SLD476" s="2"/>
      <c r="SLE476" s="2"/>
      <c r="SLF476" s="2"/>
      <c r="SLG476" s="2"/>
      <c r="SLH476" s="2"/>
      <c r="SLI476" s="2"/>
      <c r="SLJ476" s="2"/>
      <c r="SLK476" s="2"/>
      <c r="SLL476" s="2"/>
      <c r="SLM476" s="2"/>
      <c r="SLN476" s="2"/>
      <c r="SLO476" s="2"/>
      <c r="SLP476" s="2"/>
      <c r="SLQ476" s="2"/>
      <c r="SLR476" s="2"/>
      <c r="SLS476" s="2"/>
      <c r="SLT476" s="2"/>
      <c r="SLU476" s="2"/>
      <c r="SLV476" s="2"/>
      <c r="SLW476" s="2"/>
      <c r="SLX476" s="2"/>
      <c r="SLY476" s="2"/>
      <c r="SLZ476" s="2"/>
      <c r="SMA476" s="2"/>
      <c r="SMB476" s="2"/>
      <c r="SMC476" s="2"/>
      <c r="SMD476" s="2"/>
      <c r="SME476" s="2"/>
      <c r="SMF476" s="2"/>
      <c r="SMG476" s="2"/>
      <c r="SMH476" s="2"/>
      <c r="SMI476" s="2"/>
      <c r="SMJ476" s="2"/>
      <c r="SMK476" s="2"/>
      <c r="SML476" s="2"/>
      <c r="SMM476" s="2"/>
      <c r="SMN476" s="2"/>
      <c r="SMO476" s="2"/>
      <c r="SMP476" s="2"/>
      <c r="SMQ476" s="2"/>
      <c r="SMR476" s="2"/>
      <c r="SMS476" s="2"/>
      <c r="SMT476" s="2"/>
      <c r="SMU476" s="2"/>
      <c r="SMV476" s="2"/>
      <c r="SMW476" s="2"/>
      <c r="SMX476" s="2"/>
      <c r="SMY476" s="2"/>
      <c r="SMZ476" s="2"/>
      <c r="SNA476" s="2"/>
      <c r="SNB476" s="2"/>
      <c r="SNC476" s="2"/>
      <c r="SND476" s="2"/>
      <c r="SNE476" s="2"/>
      <c r="SNF476" s="2"/>
      <c r="SNG476" s="2"/>
      <c r="SNH476" s="2"/>
      <c r="SNI476" s="2"/>
      <c r="SNJ476" s="2"/>
      <c r="SNK476" s="2"/>
      <c r="SNL476" s="2"/>
      <c r="SNM476" s="2"/>
      <c r="SNN476" s="2"/>
      <c r="SNO476" s="2"/>
      <c r="SNP476" s="2"/>
      <c r="SNQ476" s="2"/>
      <c r="SNR476" s="2"/>
      <c r="SNS476" s="2"/>
      <c r="SNT476" s="2"/>
      <c r="SNU476" s="2"/>
      <c r="SNV476" s="2"/>
      <c r="SNW476" s="2"/>
      <c r="SNX476" s="2"/>
      <c r="SNY476" s="2"/>
      <c r="SNZ476" s="2"/>
      <c r="SOA476" s="2"/>
      <c r="SOB476" s="2"/>
      <c r="SOC476" s="2"/>
      <c r="SOD476" s="2"/>
      <c r="SOE476" s="2"/>
      <c r="SOF476" s="2"/>
      <c r="SOG476" s="2"/>
      <c r="SOH476" s="2"/>
      <c r="SOI476" s="2"/>
      <c r="SOJ476" s="2"/>
      <c r="SOK476" s="2"/>
      <c r="SOL476" s="2"/>
      <c r="SOM476" s="2"/>
      <c r="SON476" s="2"/>
      <c r="SOO476" s="2"/>
      <c r="SOP476" s="2"/>
      <c r="SOQ476" s="2"/>
      <c r="SOR476" s="2"/>
      <c r="SOS476" s="2"/>
      <c r="SOT476" s="2"/>
      <c r="SOU476" s="2"/>
      <c r="SOV476" s="2"/>
      <c r="SOW476" s="2"/>
      <c r="SOX476" s="2"/>
      <c r="SOY476" s="2"/>
      <c r="SOZ476" s="2"/>
      <c r="SPA476" s="2"/>
      <c r="SPB476" s="2"/>
      <c r="SPC476" s="2"/>
      <c r="SPD476" s="2"/>
      <c r="SPE476" s="2"/>
      <c r="SPF476" s="2"/>
      <c r="SPG476" s="2"/>
      <c r="SPH476" s="2"/>
      <c r="SPI476" s="2"/>
      <c r="SPJ476" s="2"/>
      <c r="SPK476" s="2"/>
      <c r="SPL476" s="2"/>
      <c r="SPM476" s="2"/>
      <c r="SPN476" s="2"/>
      <c r="SPO476" s="2"/>
      <c r="SPP476" s="2"/>
      <c r="SPQ476" s="2"/>
      <c r="SPR476" s="2"/>
      <c r="SPS476" s="2"/>
      <c r="SPT476" s="2"/>
      <c r="SPU476" s="2"/>
      <c r="SPV476" s="2"/>
      <c r="SPW476" s="2"/>
      <c r="SPX476" s="2"/>
      <c r="SPY476" s="2"/>
      <c r="SPZ476" s="2"/>
      <c r="SQA476" s="2"/>
      <c r="SQB476" s="2"/>
      <c r="SQC476" s="2"/>
      <c r="SQD476" s="2"/>
      <c r="SQE476" s="2"/>
      <c r="SQF476" s="2"/>
      <c r="SQG476" s="2"/>
      <c r="SQH476" s="2"/>
      <c r="SQI476" s="2"/>
      <c r="SQJ476" s="2"/>
      <c r="SQK476" s="2"/>
      <c r="SQL476" s="2"/>
      <c r="SQM476" s="2"/>
      <c r="SQN476" s="2"/>
      <c r="SQO476" s="2"/>
      <c r="SQP476" s="2"/>
      <c r="SQQ476" s="2"/>
      <c r="SQR476" s="2"/>
      <c r="SQS476" s="2"/>
      <c r="SQT476" s="2"/>
      <c r="SQU476" s="2"/>
      <c r="SQV476" s="2"/>
      <c r="SQW476" s="2"/>
      <c r="SQX476" s="2"/>
      <c r="SQY476" s="2"/>
      <c r="SQZ476" s="2"/>
      <c r="SRA476" s="2"/>
      <c r="SRB476" s="2"/>
      <c r="SRC476" s="2"/>
      <c r="SRD476" s="2"/>
      <c r="SRE476" s="2"/>
      <c r="SRF476" s="2"/>
      <c r="SRG476" s="2"/>
      <c r="SRH476" s="2"/>
      <c r="SRI476" s="2"/>
      <c r="SRJ476" s="2"/>
      <c r="SRK476" s="2"/>
      <c r="SRL476" s="2"/>
      <c r="SRM476" s="2"/>
      <c r="SRN476" s="2"/>
      <c r="SRO476" s="2"/>
      <c r="SRP476" s="2"/>
      <c r="SRQ476" s="2"/>
      <c r="SRR476" s="2"/>
      <c r="SRS476" s="2"/>
      <c r="SRT476" s="2"/>
      <c r="SRU476" s="2"/>
      <c r="SRV476" s="2"/>
      <c r="SRW476" s="2"/>
      <c r="SRX476" s="2"/>
      <c r="SRY476" s="2"/>
      <c r="SRZ476" s="2"/>
      <c r="SSA476" s="2"/>
      <c r="SSB476" s="2"/>
      <c r="SSC476" s="2"/>
      <c r="SSD476" s="2"/>
      <c r="SSE476" s="2"/>
      <c r="SSF476" s="2"/>
      <c r="SSG476" s="2"/>
      <c r="SSH476" s="2"/>
      <c r="SSI476" s="2"/>
      <c r="SSJ476" s="2"/>
      <c r="SSK476" s="2"/>
      <c r="SSL476" s="2"/>
      <c r="SSM476" s="2"/>
      <c r="SSN476" s="2"/>
      <c r="SSO476" s="2"/>
      <c r="SSP476" s="2"/>
      <c r="SSQ476" s="2"/>
      <c r="SSR476" s="2"/>
      <c r="SSS476" s="2"/>
      <c r="SST476" s="2"/>
      <c r="SSU476" s="2"/>
      <c r="SSV476" s="2"/>
      <c r="SSW476" s="2"/>
      <c r="SSX476" s="2"/>
      <c r="SSY476" s="2"/>
      <c r="SSZ476" s="2"/>
      <c r="STA476" s="2"/>
      <c r="STB476" s="2"/>
      <c r="STC476" s="2"/>
      <c r="STD476" s="2"/>
      <c r="STE476" s="2"/>
      <c r="STF476" s="2"/>
      <c r="STG476" s="2"/>
      <c r="STH476" s="2"/>
      <c r="STI476" s="2"/>
      <c r="STJ476" s="2"/>
      <c r="STK476" s="2"/>
      <c r="STL476" s="2"/>
      <c r="STM476" s="2"/>
      <c r="STN476" s="2"/>
      <c r="STO476" s="2"/>
      <c r="STP476" s="2"/>
      <c r="STQ476" s="2"/>
      <c r="STR476" s="2"/>
      <c r="STS476" s="2"/>
      <c r="STT476" s="2"/>
      <c r="STU476" s="2"/>
      <c r="STV476" s="2"/>
      <c r="STW476" s="2"/>
      <c r="STX476" s="2"/>
      <c r="STY476" s="2"/>
      <c r="STZ476" s="2"/>
      <c r="SUA476" s="2"/>
      <c r="SUB476" s="2"/>
      <c r="SUC476" s="2"/>
      <c r="SUD476" s="2"/>
      <c r="SUE476" s="2"/>
      <c r="SUF476" s="2"/>
      <c r="SUG476" s="2"/>
      <c r="SUH476" s="2"/>
      <c r="SUI476" s="2"/>
      <c r="SUJ476" s="2"/>
      <c r="SUK476" s="2"/>
      <c r="SUL476" s="2"/>
      <c r="SUM476" s="2"/>
      <c r="SUN476" s="2"/>
      <c r="SUO476" s="2"/>
      <c r="SUP476" s="2"/>
      <c r="SUQ476" s="2"/>
      <c r="SUR476" s="2"/>
      <c r="SUS476" s="2"/>
      <c r="SUT476" s="2"/>
      <c r="SUU476" s="2"/>
      <c r="SUV476" s="2"/>
      <c r="SUW476" s="2"/>
      <c r="SUX476" s="2"/>
      <c r="SUY476" s="2"/>
      <c r="SUZ476" s="2"/>
      <c r="SVA476" s="2"/>
      <c r="SVB476" s="2"/>
      <c r="SVC476" s="2"/>
      <c r="SVD476" s="2"/>
      <c r="SVE476" s="2"/>
      <c r="SVF476" s="2"/>
      <c r="SVG476" s="2"/>
      <c r="SVH476" s="2"/>
      <c r="SVI476" s="2"/>
      <c r="SVJ476" s="2"/>
      <c r="SVK476" s="2"/>
      <c r="SVL476" s="2"/>
      <c r="SVM476" s="2"/>
      <c r="SVN476" s="2"/>
      <c r="SVO476" s="2"/>
      <c r="SVP476" s="2"/>
      <c r="SVQ476" s="2"/>
      <c r="SVR476" s="2"/>
      <c r="SVS476" s="2"/>
      <c r="SVT476" s="2"/>
      <c r="SVU476" s="2"/>
      <c r="SVV476" s="2"/>
      <c r="SVW476" s="2"/>
      <c r="SVX476" s="2"/>
      <c r="SVY476" s="2"/>
      <c r="SVZ476" s="2"/>
      <c r="SWA476" s="2"/>
      <c r="SWB476" s="2"/>
      <c r="SWC476" s="2"/>
      <c r="SWD476" s="2"/>
      <c r="SWE476" s="2"/>
      <c r="SWF476" s="2"/>
      <c r="SWG476" s="2"/>
      <c r="SWH476" s="2"/>
      <c r="SWI476" s="2"/>
      <c r="SWJ476" s="2"/>
      <c r="SWK476" s="2"/>
      <c r="SWL476" s="2"/>
      <c r="SWM476" s="2"/>
      <c r="SWN476" s="2"/>
      <c r="SWO476" s="2"/>
      <c r="SWP476" s="2"/>
      <c r="SWQ476" s="2"/>
      <c r="SWR476" s="2"/>
      <c r="SWS476" s="2"/>
      <c r="SWT476" s="2"/>
      <c r="SWU476" s="2"/>
      <c r="SWV476" s="2"/>
      <c r="SWW476" s="2"/>
      <c r="SWX476" s="2"/>
      <c r="SWY476" s="2"/>
      <c r="SWZ476" s="2"/>
      <c r="SXA476" s="2"/>
      <c r="SXB476" s="2"/>
      <c r="SXC476" s="2"/>
      <c r="SXD476" s="2"/>
      <c r="SXE476" s="2"/>
      <c r="SXF476" s="2"/>
      <c r="SXG476" s="2"/>
      <c r="SXH476" s="2"/>
      <c r="SXI476" s="2"/>
      <c r="SXJ476" s="2"/>
      <c r="SXK476" s="2"/>
      <c r="SXL476" s="2"/>
      <c r="SXM476" s="2"/>
      <c r="SXN476" s="2"/>
      <c r="SXO476" s="2"/>
      <c r="SXP476" s="2"/>
      <c r="SXQ476" s="2"/>
      <c r="SXR476" s="2"/>
      <c r="SXS476" s="2"/>
      <c r="SXT476" s="2"/>
      <c r="SXU476" s="2"/>
      <c r="SXV476" s="2"/>
      <c r="SXW476" s="2"/>
      <c r="SXX476" s="2"/>
      <c r="SXY476" s="2"/>
      <c r="SXZ476" s="2"/>
      <c r="SYA476" s="2"/>
      <c r="SYB476" s="2"/>
      <c r="SYC476" s="2"/>
      <c r="SYD476" s="2"/>
      <c r="SYE476" s="2"/>
      <c r="SYF476" s="2"/>
      <c r="SYG476" s="2"/>
      <c r="SYH476" s="2"/>
      <c r="SYI476" s="2"/>
      <c r="SYJ476" s="2"/>
      <c r="SYK476" s="2"/>
      <c r="SYL476" s="2"/>
      <c r="SYM476" s="2"/>
      <c r="SYN476" s="2"/>
      <c r="SYO476" s="2"/>
      <c r="SYP476" s="2"/>
      <c r="SYQ476" s="2"/>
      <c r="SYR476" s="2"/>
      <c r="SYS476" s="2"/>
      <c r="SYT476" s="2"/>
      <c r="SYU476" s="2"/>
      <c r="SYV476" s="2"/>
      <c r="SYW476" s="2"/>
      <c r="SYX476" s="2"/>
      <c r="SYY476" s="2"/>
      <c r="SYZ476" s="2"/>
      <c r="SZA476" s="2"/>
      <c r="SZB476" s="2"/>
      <c r="SZC476" s="2"/>
      <c r="SZD476" s="2"/>
      <c r="SZE476" s="2"/>
      <c r="SZF476" s="2"/>
      <c r="SZG476" s="2"/>
      <c r="SZH476" s="2"/>
      <c r="SZI476" s="2"/>
      <c r="SZJ476" s="2"/>
      <c r="SZK476" s="2"/>
      <c r="SZL476" s="2"/>
      <c r="SZM476" s="2"/>
      <c r="SZN476" s="2"/>
      <c r="SZO476" s="2"/>
      <c r="SZP476" s="2"/>
      <c r="SZQ476" s="2"/>
      <c r="SZR476" s="2"/>
      <c r="SZS476" s="2"/>
      <c r="SZT476" s="2"/>
      <c r="SZU476" s="2"/>
      <c r="SZV476" s="2"/>
      <c r="SZW476" s="2"/>
      <c r="SZX476" s="2"/>
      <c r="SZY476" s="2"/>
      <c r="SZZ476" s="2"/>
      <c r="TAA476" s="2"/>
      <c r="TAB476" s="2"/>
      <c r="TAC476" s="2"/>
      <c r="TAD476" s="2"/>
      <c r="TAE476" s="2"/>
      <c r="TAF476" s="2"/>
      <c r="TAG476" s="2"/>
      <c r="TAH476" s="2"/>
      <c r="TAI476" s="2"/>
      <c r="TAJ476" s="2"/>
      <c r="TAK476" s="2"/>
      <c r="TAL476" s="2"/>
      <c r="TAM476" s="2"/>
      <c r="TAN476" s="2"/>
      <c r="TAO476" s="2"/>
      <c r="TAP476" s="2"/>
      <c r="TAQ476" s="2"/>
      <c r="TAR476" s="2"/>
      <c r="TAS476" s="2"/>
      <c r="TAT476" s="2"/>
      <c r="TAU476" s="2"/>
      <c r="TAV476" s="2"/>
      <c r="TAW476" s="2"/>
      <c r="TAX476" s="2"/>
      <c r="TAY476" s="2"/>
      <c r="TAZ476" s="2"/>
      <c r="TBA476" s="2"/>
      <c r="TBB476" s="2"/>
      <c r="TBC476" s="2"/>
      <c r="TBD476" s="2"/>
      <c r="TBE476" s="2"/>
      <c r="TBF476" s="2"/>
      <c r="TBG476" s="2"/>
      <c r="TBH476" s="2"/>
      <c r="TBI476" s="2"/>
      <c r="TBJ476" s="2"/>
      <c r="TBK476" s="2"/>
      <c r="TBL476" s="2"/>
      <c r="TBM476" s="2"/>
      <c r="TBN476" s="2"/>
      <c r="TBO476" s="2"/>
      <c r="TBP476" s="2"/>
      <c r="TBQ476" s="2"/>
      <c r="TBR476" s="2"/>
      <c r="TBS476" s="2"/>
      <c r="TBT476" s="2"/>
      <c r="TBU476" s="2"/>
      <c r="TBV476" s="2"/>
      <c r="TBW476" s="2"/>
      <c r="TBX476" s="2"/>
      <c r="TBY476" s="2"/>
      <c r="TBZ476" s="2"/>
      <c r="TCA476" s="2"/>
      <c r="TCB476" s="2"/>
      <c r="TCC476" s="2"/>
      <c r="TCD476" s="2"/>
      <c r="TCE476" s="2"/>
      <c r="TCF476" s="2"/>
      <c r="TCG476" s="2"/>
      <c r="TCH476" s="2"/>
      <c r="TCI476" s="2"/>
      <c r="TCJ476" s="2"/>
      <c r="TCK476" s="2"/>
      <c r="TCL476" s="2"/>
      <c r="TCM476" s="2"/>
      <c r="TCN476" s="2"/>
      <c r="TCO476" s="2"/>
      <c r="TCP476" s="2"/>
      <c r="TCQ476" s="2"/>
      <c r="TCR476" s="2"/>
      <c r="TCS476" s="2"/>
      <c r="TCT476" s="2"/>
      <c r="TCU476" s="2"/>
      <c r="TCV476" s="2"/>
      <c r="TCW476" s="2"/>
      <c r="TCX476" s="2"/>
      <c r="TCY476" s="2"/>
      <c r="TCZ476" s="2"/>
      <c r="TDA476" s="2"/>
      <c r="TDB476" s="2"/>
      <c r="TDC476" s="2"/>
      <c r="TDD476" s="2"/>
      <c r="TDE476" s="2"/>
      <c r="TDF476" s="2"/>
      <c r="TDG476" s="2"/>
      <c r="TDH476" s="2"/>
      <c r="TDI476" s="2"/>
      <c r="TDJ476" s="2"/>
      <c r="TDK476" s="2"/>
      <c r="TDL476" s="2"/>
      <c r="TDM476" s="2"/>
      <c r="TDN476" s="2"/>
      <c r="TDO476" s="2"/>
      <c r="TDP476" s="2"/>
      <c r="TDQ476" s="2"/>
      <c r="TDR476" s="2"/>
      <c r="TDS476" s="2"/>
      <c r="TDT476" s="2"/>
      <c r="TDU476" s="2"/>
      <c r="TDV476" s="2"/>
      <c r="TDW476" s="2"/>
      <c r="TDX476" s="2"/>
      <c r="TDY476" s="2"/>
      <c r="TDZ476" s="2"/>
      <c r="TEA476" s="2"/>
      <c r="TEB476" s="2"/>
      <c r="TEC476" s="2"/>
      <c r="TED476" s="2"/>
      <c r="TEE476" s="2"/>
      <c r="TEF476" s="2"/>
      <c r="TEG476" s="2"/>
      <c r="TEH476" s="2"/>
      <c r="TEI476" s="2"/>
      <c r="TEJ476" s="2"/>
      <c r="TEK476" s="2"/>
      <c r="TEL476" s="2"/>
      <c r="TEM476" s="2"/>
      <c r="TEN476" s="2"/>
      <c r="TEO476" s="2"/>
      <c r="TEP476" s="2"/>
      <c r="TEQ476" s="2"/>
      <c r="TER476" s="2"/>
      <c r="TES476" s="2"/>
      <c r="TET476" s="2"/>
      <c r="TEU476" s="2"/>
      <c r="TEV476" s="2"/>
      <c r="TEW476" s="2"/>
      <c r="TEX476" s="2"/>
      <c r="TEY476" s="2"/>
      <c r="TEZ476" s="2"/>
      <c r="TFA476" s="2"/>
      <c r="TFB476" s="2"/>
      <c r="TFC476" s="2"/>
      <c r="TFD476" s="2"/>
      <c r="TFE476" s="2"/>
      <c r="TFF476" s="2"/>
      <c r="TFG476" s="2"/>
      <c r="TFH476" s="2"/>
      <c r="TFI476" s="2"/>
      <c r="TFJ476" s="2"/>
      <c r="TFK476" s="2"/>
      <c r="TFL476" s="2"/>
      <c r="TFM476" s="2"/>
      <c r="TFN476" s="2"/>
      <c r="TFO476" s="2"/>
      <c r="TFP476" s="2"/>
      <c r="TFQ476" s="2"/>
      <c r="TFR476" s="2"/>
      <c r="TFS476" s="2"/>
      <c r="TFT476" s="2"/>
      <c r="TFU476" s="2"/>
      <c r="TFV476" s="2"/>
      <c r="TFW476" s="2"/>
      <c r="TFX476" s="2"/>
      <c r="TFY476" s="2"/>
      <c r="TFZ476" s="2"/>
      <c r="TGA476" s="2"/>
      <c r="TGB476" s="2"/>
      <c r="TGC476" s="2"/>
      <c r="TGD476" s="2"/>
      <c r="TGE476" s="2"/>
      <c r="TGF476" s="2"/>
      <c r="TGG476" s="2"/>
      <c r="TGH476" s="2"/>
      <c r="TGI476" s="2"/>
      <c r="TGJ476" s="2"/>
      <c r="TGK476" s="2"/>
      <c r="TGL476" s="2"/>
      <c r="TGM476" s="2"/>
      <c r="TGN476" s="2"/>
      <c r="TGO476" s="2"/>
      <c r="TGP476" s="2"/>
      <c r="TGQ476" s="2"/>
      <c r="TGR476" s="2"/>
      <c r="TGS476" s="2"/>
      <c r="TGT476" s="2"/>
      <c r="TGU476" s="2"/>
      <c r="TGV476" s="2"/>
      <c r="TGW476" s="2"/>
      <c r="TGX476" s="2"/>
      <c r="TGY476" s="2"/>
      <c r="TGZ476" s="2"/>
      <c r="THA476" s="2"/>
      <c r="THB476" s="2"/>
      <c r="THC476" s="2"/>
      <c r="THD476" s="2"/>
      <c r="THE476" s="2"/>
      <c r="THF476" s="2"/>
      <c r="THG476" s="2"/>
      <c r="THH476" s="2"/>
      <c r="THI476" s="2"/>
      <c r="THJ476" s="2"/>
      <c r="THK476" s="2"/>
      <c r="THL476" s="2"/>
      <c r="THM476" s="2"/>
      <c r="THN476" s="2"/>
      <c r="THO476" s="2"/>
      <c r="THP476" s="2"/>
      <c r="THQ476" s="2"/>
      <c r="THR476" s="2"/>
      <c r="THS476" s="2"/>
      <c r="THT476" s="2"/>
      <c r="THU476" s="2"/>
      <c r="THV476" s="2"/>
      <c r="THW476" s="2"/>
      <c r="THX476" s="2"/>
      <c r="THY476" s="2"/>
      <c r="THZ476" s="2"/>
      <c r="TIA476" s="2"/>
      <c r="TIB476" s="2"/>
      <c r="TIC476" s="2"/>
      <c r="TID476" s="2"/>
      <c r="TIE476" s="2"/>
      <c r="TIF476" s="2"/>
      <c r="TIG476" s="2"/>
      <c r="TIH476" s="2"/>
      <c r="TII476" s="2"/>
      <c r="TIJ476" s="2"/>
      <c r="TIK476" s="2"/>
      <c r="TIL476" s="2"/>
      <c r="TIM476" s="2"/>
      <c r="TIN476" s="2"/>
      <c r="TIO476" s="2"/>
      <c r="TIP476" s="2"/>
      <c r="TIQ476" s="2"/>
      <c r="TIR476" s="2"/>
      <c r="TIS476" s="2"/>
      <c r="TIT476" s="2"/>
      <c r="TIU476" s="2"/>
      <c r="TIV476" s="2"/>
      <c r="TIW476" s="2"/>
      <c r="TIX476" s="2"/>
      <c r="TIY476" s="2"/>
      <c r="TIZ476" s="2"/>
      <c r="TJA476" s="2"/>
      <c r="TJB476" s="2"/>
      <c r="TJC476" s="2"/>
      <c r="TJD476" s="2"/>
      <c r="TJE476" s="2"/>
      <c r="TJF476" s="2"/>
      <c r="TJG476" s="2"/>
      <c r="TJH476" s="2"/>
      <c r="TJI476" s="2"/>
      <c r="TJJ476" s="2"/>
      <c r="TJK476" s="2"/>
      <c r="TJL476" s="2"/>
      <c r="TJM476" s="2"/>
      <c r="TJN476" s="2"/>
      <c r="TJO476" s="2"/>
      <c r="TJP476" s="2"/>
      <c r="TJQ476" s="2"/>
      <c r="TJR476" s="2"/>
      <c r="TJS476" s="2"/>
      <c r="TJT476" s="2"/>
      <c r="TJU476" s="2"/>
      <c r="TJV476" s="2"/>
      <c r="TJW476" s="2"/>
      <c r="TJX476" s="2"/>
      <c r="TJY476" s="2"/>
      <c r="TJZ476" s="2"/>
      <c r="TKA476" s="2"/>
      <c r="TKB476" s="2"/>
      <c r="TKC476" s="2"/>
      <c r="TKD476" s="2"/>
      <c r="TKE476" s="2"/>
      <c r="TKF476" s="2"/>
      <c r="TKG476" s="2"/>
      <c r="TKH476" s="2"/>
      <c r="TKI476" s="2"/>
      <c r="TKJ476" s="2"/>
      <c r="TKK476" s="2"/>
      <c r="TKL476" s="2"/>
      <c r="TKM476" s="2"/>
      <c r="TKN476" s="2"/>
      <c r="TKO476" s="2"/>
      <c r="TKP476" s="2"/>
      <c r="TKQ476" s="2"/>
      <c r="TKR476" s="2"/>
      <c r="TKS476" s="2"/>
      <c r="TKT476" s="2"/>
      <c r="TKU476" s="2"/>
      <c r="TKV476" s="2"/>
      <c r="TKW476" s="2"/>
      <c r="TKX476" s="2"/>
      <c r="TKY476" s="2"/>
      <c r="TKZ476" s="2"/>
      <c r="TLA476" s="2"/>
      <c r="TLB476" s="2"/>
      <c r="TLC476" s="2"/>
      <c r="TLD476" s="2"/>
      <c r="TLE476" s="2"/>
      <c r="TLF476" s="2"/>
      <c r="TLG476" s="2"/>
      <c r="TLH476" s="2"/>
      <c r="TLI476" s="2"/>
      <c r="TLJ476" s="2"/>
      <c r="TLK476" s="2"/>
      <c r="TLL476" s="2"/>
      <c r="TLM476" s="2"/>
      <c r="TLN476" s="2"/>
      <c r="TLO476" s="2"/>
      <c r="TLP476" s="2"/>
      <c r="TLQ476" s="2"/>
      <c r="TLR476" s="2"/>
      <c r="TLS476" s="2"/>
      <c r="TLT476" s="2"/>
      <c r="TLU476" s="2"/>
      <c r="TLV476" s="2"/>
      <c r="TLW476" s="2"/>
      <c r="TLX476" s="2"/>
      <c r="TLY476" s="2"/>
      <c r="TLZ476" s="2"/>
      <c r="TMA476" s="2"/>
      <c r="TMB476" s="2"/>
      <c r="TMC476" s="2"/>
      <c r="TMD476" s="2"/>
      <c r="TME476" s="2"/>
      <c r="TMF476" s="2"/>
      <c r="TMG476" s="2"/>
      <c r="TMH476" s="2"/>
      <c r="TMI476" s="2"/>
      <c r="TMJ476" s="2"/>
      <c r="TMK476" s="2"/>
      <c r="TML476" s="2"/>
      <c r="TMM476" s="2"/>
      <c r="TMN476" s="2"/>
      <c r="TMO476" s="2"/>
      <c r="TMP476" s="2"/>
      <c r="TMQ476" s="2"/>
      <c r="TMR476" s="2"/>
      <c r="TMS476" s="2"/>
      <c r="TMT476" s="2"/>
      <c r="TMU476" s="2"/>
      <c r="TMV476" s="2"/>
      <c r="TMW476" s="2"/>
      <c r="TMX476" s="2"/>
      <c r="TMY476" s="2"/>
      <c r="TMZ476" s="2"/>
      <c r="TNA476" s="2"/>
      <c r="TNB476" s="2"/>
      <c r="TNC476" s="2"/>
      <c r="TND476" s="2"/>
      <c r="TNE476" s="2"/>
      <c r="TNF476" s="2"/>
      <c r="TNG476" s="2"/>
      <c r="TNH476" s="2"/>
      <c r="TNI476" s="2"/>
      <c r="TNJ476" s="2"/>
      <c r="TNK476" s="2"/>
      <c r="TNL476" s="2"/>
      <c r="TNM476" s="2"/>
      <c r="TNN476" s="2"/>
      <c r="TNO476" s="2"/>
      <c r="TNP476" s="2"/>
      <c r="TNQ476" s="2"/>
      <c r="TNR476" s="2"/>
      <c r="TNS476" s="2"/>
      <c r="TNT476" s="2"/>
      <c r="TNU476" s="2"/>
      <c r="TNV476" s="2"/>
      <c r="TNW476" s="2"/>
      <c r="TNX476" s="2"/>
      <c r="TNY476" s="2"/>
      <c r="TNZ476" s="2"/>
      <c r="TOA476" s="2"/>
      <c r="TOB476" s="2"/>
      <c r="TOC476" s="2"/>
      <c r="TOD476" s="2"/>
      <c r="TOE476" s="2"/>
      <c r="TOF476" s="2"/>
      <c r="TOG476" s="2"/>
      <c r="TOH476" s="2"/>
      <c r="TOI476" s="2"/>
      <c r="TOJ476" s="2"/>
      <c r="TOK476" s="2"/>
      <c r="TOL476" s="2"/>
      <c r="TOM476" s="2"/>
      <c r="TON476" s="2"/>
      <c r="TOO476" s="2"/>
      <c r="TOP476" s="2"/>
      <c r="TOQ476" s="2"/>
      <c r="TOR476" s="2"/>
      <c r="TOS476" s="2"/>
      <c r="TOT476" s="2"/>
      <c r="TOU476" s="2"/>
      <c r="TOV476" s="2"/>
      <c r="TOW476" s="2"/>
      <c r="TOX476" s="2"/>
      <c r="TOY476" s="2"/>
      <c r="TOZ476" s="2"/>
      <c r="TPA476" s="2"/>
      <c r="TPB476" s="2"/>
      <c r="TPC476" s="2"/>
      <c r="TPD476" s="2"/>
      <c r="TPE476" s="2"/>
      <c r="TPF476" s="2"/>
      <c r="TPG476" s="2"/>
      <c r="TPH476" s="2"/>
      <c r="TPI476" s="2"/>
      <c r="TPJ476" s="2"/>
      <c r="TPK476" s="2"/>
      <c r="TPL476" s="2"/>
      <c r="TPM476" s="2"/>
      <c r="TPN476" s="2"/>
      <c r="TPO476" s="2"/>
      <c r="TPP476" s="2"/>
      <c r="TPQ476" s="2"/>
      <c r="TPR476" s="2"/>
      <c r="TPS476" s="2"/>
      <c r="TPT476" s="2"/>
      <c r="TPU476" s="2"/>
      <c r="TPV476" s="2"/>
      <c r="TPW476" s="2"/>
      <c r="TPX476" s="2"/>
      <c r="TPY476" s="2"/>
      <c r="TPZ476" s="2"/>
      <c r="TQA476" s="2"/>
      <c r="TQB476" s="2"/>
      <c r="TQC476" s="2"/>
      <c r="TQD476" s="2"/>
      <c r="TQE476" s="2"/>
      <c r="TQF476" s="2"/>
      <c r="TQG476" s="2"/>
      <c r="TQH476" s="2"/>
      <c r="TQI476" s="2"/>
      <c r="TQJ476" s="2"/>
      <c r="TQK476" s="2"/>
      <c r="TQL476" s="2"/>
      <c r="TQM476" s="2"/>
      <c r="TQN476" s="2"/>
      <c r="TQO476" s="2"/>
      <c r="TQP476" s="2"/>
      <c r="TQQ476" s="2"/>
      <c r="TQR476" s="2"/>
      <c r="TQS476" s="2"/>
      <c r="TQT476" s="2"/>
      <c r="TQU476" s="2"/>
      <c r="TQV476" s="2"/>
      <c r="TQW476" s="2"/>
      <c r="TQX476" s="2"/>
      <c r="TQY476" s="2"/>
      <c r="TQZ476" s="2"/>
      <c r="TRA476" s="2"/>
      <c r="TRB476" s="2"/>
      <c r="TRC476" s="2"/>
      <c r="TRD476" s="2"/>
      <c r="TRE476" s="2"/>
      <c r="TRF476" s="2"/>
      <c r="TRG476" s="2"/>
      <c r="TRH476" s="2"/>
      <c r="TRI476" s="2"/>
      <c r="TRJ476" s="2"/>
      <c r="TRK476" s="2"/>
      <c r="TRL476" s="2"/>
      <c r="TRM476" s="2"/>
      <c r="TRN476" s="2"/>
      <c r="TRO476" s="2"/>
      <c r="TRP476" s="2"/>
      <c r="TRQ476" s="2"/>
      <c r="TRR476" s="2"/>
      <c r="TRS476" s="2"/>
      <c r="TRT476" s="2"/>
      <c r="TRU476" s="2"/>
      <c r="TRV476" s="2"/>
      <c r="TRW476" s="2"/>
      <c r="TRX476" s="2"/>
      <c r="TRY476" s="2"/>
      <c r="TRZ476" s="2"/>
      <c r="TSA476" s="2"/>
      <c r="TSB476" s="2"/>
      <c r="TSC476" s="2"/>
      <c r="TSD476" s="2"/>
      <c r="TSE476" s="2"/>
      <c r="TSF476" s="2"/>
      <c r="TSG476" s="2"/>
      <c r="TSH476" s="2"/>
      <c r="TSI476" s="2"/>
      <c r="TSJ476" s="2"/>
      <c r="TSK476" s="2"/>
      <c r="TSL476" s="2"/>
      <c r="TSM476" s="2"/>
      <c r="TSN476" s="2"/>
      <c r="TSO476" s="2"/>
      <c r="TSP476" s="2"/>
      <c r="TSQ476" s="2"/>
      <c r="TSR476" s="2"/>
      <c r="TSS476" s="2"/>
      <c r="TST476" s="2"/>
      <c r="TSU476" s="2"/>
      <c r="TSV476" s="2"/>
      <c r="TSW476" s="2"/>
      <c r="TSX476" s="2"/>
      <c r="TSY476" s="2"/>
      <c r="TSZ476" s="2"/>
      <c r="TTA476" s="2"/>
      <c r="TTB476" s="2"/>
      <c r="TTC476" s="2"/>
      <c r="TTD476" s="2"/>
      <c r="TTE476" s="2"/>
      <c r="TTF476" s="2"/>
      <c r="TTG476" s="2"/>
      <c r="TTH476" s="2"/>
      <c r="TTI476" s="2"/>
      <c r="TTJ476" s="2"/>
      <c r="TTK476" s="2"/>
      <c r="TTL476" s="2"/>
      <c r="TTM476" s="2"/>
      <c r="TTN476" s="2"/>
      <c r="TTO476" s="2"/>
      <c r="TTP476" s="2"/>
      <c r="TTQ476" s="2"/>
      <c r="TTR476" s="2"/>
      <c r="TTS476" s="2"/>
      <c r="TTT476" s="2"/>
      <c r="TTU476" s="2"/>
      <c r="TTV476" s="2"/>
      <c r="TTW476" s="2"/>
      <c r="TTX476" s="2"/>
      <c r="TTY476" s="2"/>
      <c r="TTZ476" s="2"/>
      <c r="TUA476" s="2"/>
      <c r="TUB476" s="2"/>
      <c r="TUC476" s="2"/>
      <c r="TUD476" s="2"/>
      <c r="TUE476" s="2"/>
      <c r="TUF476" s="2"/>
      <c r="TUG476" s="2"/>
      <c r="TUH476" s="2"/>
      <c r="TUI476" s="2"/>
      <c r="TUJ476" s="2"/>
      <c r="TUK476" s="2"/>
      <c r="TUL476" s="2"/>
      <c r="TUM476" s="2"/>
      <c r="TUN476" s="2"/>
      <c r="TUO476" s="2"/>
      <c r="TUP476" s="2"/>
      <c r="TUQ476" s="2"/>
      <c r="TUR476" s="2"/>
      <c r="TUS476" s="2"/>
      <c r="TUT476" s="2"/>
      <c r="TUU476" s="2"/>
      <c r="TUV476" s="2"/>
      <c r="TUW476" s="2"/>
      <c r="TUX476" s="2"/>
      <c r="TUY476" s="2"/>
      <c r="TUZ476" s="2"/>
      <c r="TVA476" s="2"/>
      <c r="TVB476" s="2"/>
      <c r="TVC476" s="2"/>
      <c r="TVD476" s="2"/>
      <c r="TVE476" s="2"/>
      <c r="TVF476" s="2"/>
      <c r="TVG476" s="2"/>
      <c r="TVH476" s="2"/>
      <c r="TVI476" s="2"/>
      <c r="TVJ476" s="2"/>
      <c r="TVK476" s="2"/>
      <c r="TVL476" s="2"/>
      <c r="TVM476" s="2"/>
      <c r="TVN476" s="2"/>
      <c r="TVO476" s="2"/>
      <c r="TVP476" s="2"/>
      <c r="TVQ476" s="2"/>
      <c r="TVR476" s="2"/>
      <c r="TVS476" s="2"/>
      <c r="TVT476" s="2"/>
      <c r="TVU476" s="2"/>
      <c r="TVV476" s="2"/>
      <c r="TVW476" s="2"/>
      <c r="TVX476" s="2"/>
      <c r="TVY476" s="2"/>
      <c r="TVZ476" s="2"/>
      <c r="TWA476" s="2"/>
      <c r="TWB476" s="2"/>
      <c r="TWC476" s="2"/>
      <c r="TWD476" s="2"/>
      <c r="TWE476" s="2"/>
      <c r="TWF476" s="2"/>
      <c r="TWG476" s="2"/>
      <c r="TWH476" s="2"/>
      <c r="TWI476" s="2"/>
      <c r="TWJ476" s="2"/>
      <c r="TWK476" s="2"/>
      <c r="TWL476" s="2"/>
      <c r="TWM476" s="2"/>
      <c r="TWN476" s="2"/>
      <c r="TWO476" s="2"/>
      <c r="TWP476" s="2"/>
      <c r="TWQ476" s="2"/>
      <c r="TWR476" s="2"/>
      <c r="TWS476" s="2"/>
      <c r="TWT476" s="2"/>
      <c r="TWU476" s="2"/>
      <c r="TWV476" s="2"/>
      <c r="TWW476" s="2"/>
      <c r="TWX476" s="2"/>
      <c r="TWY476" s="2"/>
      <c r="TWZ476" s="2"/>
      <c r="TXA476" s="2"/>
      <c r="TXB476" s="2"/>
      <c r="TXC476" s="2"/>
      <c r="TXD476" s="2"/>
      <c r="TXE476" s="2"/>
      <c r="TXF476" s="2"/>
      <c r="TXG476" s="2"/>
      <c r="TXH476" s="2"/>
      <c r="TXI476" s="2"/>
      <c r="TXJ476" s="2"/>
      <c r="TXK476" s="2"/>
      <c r="TXL476" s="2"/>
      <c r="TXM476" s="2"/>
      <c r="TXN476" s="2"/>
      <c r="TXO476" s="2"/>
      <c r="TXP476" s="2"/>
      <c r="TXQ476" s="2"/>
      <c r="TXR476" s="2"/>
      <c r="TXS476" s="2"/>
      <c r="TXT476" s="2"/>
      <c r="TXU476" s="2"/>
      <c r="TXV476" s="2"/>
      <c r="TXW476" s="2"/>
      <c r="TXX476" s="2"/>
      <c r="TXY476" s="2"/>
      <c r="TXZ476" s="2"/>
      <c r="TYA476" s="2"/>
      <c r="TYB476" s="2"/>
      <c r="TYC476" s="2"/>
      <c r="TYD476" s="2"/>
      <c r="TYE476" s="2"/>
      <c r="TYF476" s="2"/>
      <c r="TYG476" s="2"/>
      <c r="TYH476" s="2"/>
      <c r="TYI476" s="2"/>
      <c r="TYJ476" s="2"/>
      <c r="TYK476" s="2"/>
      <c r="TYL476" s="2"/>
      <c r="TYM476" s="2"/>
      <c r="TYN476" s="2"/>
      <c r="TYO476" s="2"/>
      <c r="TYP476" s="2"/>
      <c r="TYQ476" s="2"/>
      <c r="TYR476" s="2"/>
      <c r="TYS476" s="2"/>
      <c r="TYT476" s="2"/>
      <c r="TYU476" s="2"/>
      <c r="TYV476" s="2"/>
      <c r="TYW476" s="2"/>
      <c r="TYX476" s="2"/>
      <c r="TYY476" s="2"/>
      <c r="TYZ476" s="2"/>
      <c r="TZA476" s="2"/>
      <c r="TZB476" s="2"/>
      <c r="TZC476" s="2"/>
      <c r="TZD476" s="2"/>
      <c r="TZE476" s="2"/>
      <c r="TZF476" s="2"/>
      <c r="TZG476" s="2"/>
      <c r="TZH476" s="2"/>
      <c r="TZI476" s="2"/>
      <c r="TZJ476" s="2"/>
      <c r="TZK476" s="2"/>
      <c r="TZL476" s="2"/>
      <c r="TZM476" s="2"/>
      <c r="TZN476" s="2"/>
      <c r="TZO476" s="2"/>
      <c r="TZP476" s="2"/>
      <c r="TZQ476" s="2"/>
      <c r="TZR476" s="2"/>
      <c r="TZS476" s="2"/>
      <c r="TZT476" s="2"/>
      <c r="TZU476" s="2"/>
      <c r="TZV476" s="2"/>
      <c r="TZW476" s="2"/>
      <c r="TZX476" s="2"/>
      <c r="TZY476" s="2"/>
      <c r="TZZ476" s="2"/>
      <c r="UAA476" s="2"/>
      <c r="UAB476" s="2"/>
      <c r="UAC476" s="2"/>
      <c r="UAD476" s="2"/>
      <c r="UAE476" s="2"/>
      <c r="UAF476" s="2"/>
      <c r="UAG476" s="2"/>
      <c r="UAH476" s="2"/>
      <c r="UAI476" s="2"/>
      <c r="UAJ476" s="2"/>
      <c r="UAK476" s="2"/>
      <c r="UAL476" s="2"/>
      <c r="UAM476" s="2"/>
      <c r="UAN476" s="2"/>
      <c r="UAO476" s="2"/>
      <c r="UAP476" s="2"/>
      <c r="UAQ476" s="2"/>
      <c r="UAR476" s="2"/>
      <c r="UAS476" s="2"/>
      <c r="UAT476" s="2"/>
      <c r="UAU476" s="2"/>
      <c r="UAV476" s="2"/>
      <c r="UAW476" s="2"/>
      <c r="UAX476" s="2"/>
      <c r="UAY476" s="2"/>
      <c r="UAZ476" s="2"/>
      <c r="UBA476" s="2"/>
      <c r="UBB476" s="2"/>
      <c r="UBC476" s="2"/>
      <c r="UBD476" s="2"/>
      <c r="UBE476" s="2"/>
      <c r="UBF476" s="2"/>
      <c r="UBG476" s="2"/>
      <c r="UBH476" s="2"/>
      <c r="UBI476" s="2"/>
      <c r="UBJ476" s="2"/>
      <c r="UBK476" s="2"/>
      <c r="UBL476" s="2"/>
      <c r="UBM476" s="2"/>
      <c r="UBN476" s="2"/>
      <c r="UBO476" s="2"/>
      <c r="UBP476" s="2"/>
      <c r="UBQ476" s="2"/>
      <c r="UBR476" s="2"/>
      <c r="UBS476" s="2"/>
      <c r="UBT476" s="2"/>
      <c r="UBU476" s="2"/>
      <c r="UBV476" s="2"/>
      <c r="UBW476" s="2"/>
      <c r="UBX476" s="2"/>
      <c r="UBY476" s="2"/>
      <c r="UBZ476" s="2"/>
      <c r="UCA476" s="2"/>
      <c r="UCB476" s="2"/>
      <c r="UCC476" s="2"/>
      <c r="UCD476" s="2"/>
      <c r="UCE476" s="2"/>
      <c r="UCF476" s="2"/>
      <c r="UCG476" s="2"/>
      <c r="UCH476" s="2"/>
      <c r="UCI476" s="2"/>
      <c r="UCJ476" s="2"/>
      <c r="UCK476" s="2"/>
      <c r="UCL476" s="2"/>
      <c r="UCM476" s="2"/>
      <c r="UCN476" s="2"/>
      <c r="UCO476" s="2"/>
      <c r="UCP476" s="2"/>
      <c r="UCQ476" s="2"/>
      <c r="UCR476" s="2"/>
      <c r="UCS476" s="2"/>
      <c r="UCT476" s="2"/>
      <c r="UCU476" s="2"/>
      <c r="UCV476" s="2"/>
      <c r="UCW476" s="2"/>
      <c r="UCX476" s="2"/>
      <c r="UCY476" s="2"/>
      <c r="UCZ476" s="2"/>
      <c r="UDA476" s="2"/>
      <c r="UDB476" s="2"/>
      <c r="UDC476" s="2"/>
      <c r="UDD476" s="2"/>
      <c r="UDE476" s="2"/>
      <c r="UDF476" s="2"/>
      <c r="UDG476" s="2"/>
      <c r="UDH476" s="2"/>
      <c r="UDI476" s="2"/>
      <c r="UDJ476" s="2"/>
      <c r="UDK476" s="2"/>
      <c r="UDL476" s="2"/>
      <c r="UDM476" s="2"/>
      <c r="UDN476" s="2"/>
      <c r="UDO476" s="2"/>
      <c r="UDP476" s="2"/>
      <c r="UDQ476" s="2"/>
      <c r="UDR476" s="2"/>
      <c r="UDS476" s="2"/>
      <c r="UDT476" s="2"/>
      <c r="UDU476" s="2"/>
      <c r="UDV476" s="2"/>
      <c r="UDW476" s="2"/>
      <c r="UDX476" s="2"/>
      <c r="UDY476" s="2"/>
      <c r="UDZ476" s="2"/>
      <c r="UEA476" s="2"/>
      <c r="UEB476" s="2"/>
      <c r="UEC476" s="2"/>
      <c r="UED476" s="2"/>
      <c r="UEE476" s="2"/>
      <c r="UEF476" s="2"/>
      <c r="UEG476" s="2"/>
      <c r="UEH476" s="2"/>
      <c r="UEI476" s="2"/>
      <c r="UEJ476" s="2"/>
      <c r="UEK476" s="2"/>
      <c r="UEL476" s="2"/>
      <c r="UEM476" s="2"/>
      <c r="UEN476" s="2"/>
      <c r="UEO476" s="2"/>
      <c r="UEP476" s="2"/>
      <c r="UEQ476" s="2"/>
      <c r="UER476" s="2"/>
      <c r="UES476" s="2"/>
      <c r="UET476" s="2"/>
      <c r="UEU476" s="2"/>
      <c r="UEV476" s="2"/>
      <c r="UEW476" s="2"/>
      <c r="UEX476" s="2"/>
      <c r="UEY476" s="2"/>
      <c r="UEZ476" s="2"/>
      <c r="UFA476" s="2"/>
      <c r="UFB476" s="2"/>
      <c r="UFC476" s="2"/>
      <c r="UFD476" s="2"/>
      <c r="UFE476" s="2"/>
      <c r="UFF476" s="2"/>
      <c r="UFG476" s="2"/>
      <c r="UFH476" s="2"/>
      <c r="UFI476" s="2"/>
      <c r="UFJ476" s="2"/>
      <c r="UFK476" s="2"/>
      <c r="UFL476" s="2"/>
      <c r="UFM476" s="2"/>
      <c r="UFN476" s="2"/>
      <c r="UFO476" s="2"/>
      <c r="UFP476" s="2"/>
      <c r="UFQ476" s="2"/>
      <c r="UFR476" s="2"/>
      <c r="UFS476" s="2"/>
      <c r="UFT476" s="2"/>
      <c r="UFU476" s="2"/>
      <c r="UFV476" s="2"/>
      <c r="UFW476" s="2"/>
      <c r="UFX476" s="2"/>
      <c r="UFY476" s="2"/>
      <c r="UFZ476" s="2"/>
      <c r="UGA476" s="2"/>
      <c r="UGB476" s="2"/>
      <c r="UGC476" s="2"/>
      <c r="UGD476" s="2"/>
      <c r="UGE476" s="2"/>
      <c r="UGF476" s="2"/>
      <c r="UGG476" s="2"/>
      <c r="UGH476" s="2"/>
      <c r="UGI476" s="2"/>
      <c r="UGJ476" s="2"/>
      <c r="UGK476" s="2"/>
      <c r="UGL476" s="2"/>
      <c r="UGM476" s="2"/>
      <c r="UGN476" s="2"/>
      <c r="UGO476" s="2"/>
      <c r="UGP476" s="2"/>
      <c r="UGQ476" s="2"/>
      <c r="UGR476" s="2"/>
      <c r="UGS476" s="2"/>
      <c r="UGT476" s="2"/>
      <c r="UGU476" s="2"/>
      <c r="UGV476" s="2"/>
      <c r="UGW476" s="2"/>
      <c r="UGX476" s="2"/>
      <c r="UGY476" s="2"/>
      <c r="UGZ476" s="2"/>
      <c r="UHA476" s="2"/>
      <c r="UHB476" s="2"/>
      <c r="UHC476" s="2"/>
      <c r="UHD476" s="2"/>
      <c r="UHE476" s="2"/>
      <c r="UHF476" s="2"/>
      <c r="UHG476" s="2"/>
      <c r="UHH476" s="2"/>
      <c r="UHI476" s="2"/>
      <c r="UHJ476" s="2"/>
      <c r="UHK476" s="2"/>
      <c r="UHL476" s="2"/>
      <c r="UHM476" s="2"/>
      <c r="UHN476" s="2"/>
      <c r="UHO476" s="2"/>
      <c r="UHP476" s="2"/>
      <c r="UHQ476" s="2"/>
      <c r="UHR476" s="2"/>
      <c r="UHS476" s="2"/>
      <c r="UHT476" s="2"/>
      <c r="UHU476" s="2"/>
      <c r="UHV476" s="2"/>
      <c r="UHW476" s="2"/>
      <c r="UHX476" s="2"/>
      <c r="UHY476" s="2"/>
      <c r="UHZ476" s="2"/>
      <c r="UIA476" s="2"/>
      <c r="UIB476" s="2"/>
      <c r="UIC476" s="2"/>
      <c r="UID476" s="2"/>
      <c r="UIE476" s="2"/>
      <c r="UIF476" s="2"/>
      <c r="UIG476" s="2"/>
      <c r="UIH476" s="2"/>
      <c r="UII476" s="2"/>
      <c r="UIJ476" s="2"/>
      <c r="UIK476" s="2"/>
      <c r="UIL476" s="2"/>
      <c r="UIM476" s="2"/>
      <c r="UIN476" s="2"/>
      <c r="UIO476" s="2"/>
      <c r="UIP476" s="2"/>
      <c r="UIQ476" s="2"/>
      <c r="UIR476" s="2"/>
      <c r="UIS476" s="2"/>
      <c r="UIT476" s="2"/>
      <c r="UIU476" s="2"/>
      <c r="UIV476" s="2"/>
      <c r="UIW476" s="2"/>
      <c r="UIX476" s="2"/>
      <c r="UIY476" s="2"/>
      <c r="UIZ476" s="2"/>
      <c r="UJA476" s="2"/>
      <c r="UJB476" s="2"/>
      <c r="UJC476" s="2"/>
      <c r="UJD476" s="2"/>
      <c r="UJE476" s="2"/>
      <c r="UJF476" s="2"/>
      <c r="UJG476" s="2"/>
      <c r="UJH476" s="2"/>
      <c r="UJI476" s="2"/>
      <c r="UJJ476" s="2"/>
      <c r="UJK476" s="2"/>
      <c r="UJL476" s="2"/>
      <c r="UJM476" s="2"/>
      <c r="UJN476" s="2"/>
      <c r="UJO476" s="2"/>
      <c r="UJP476" s="2"/>
      <c r="UJQ476" s="2"/>
      <c r="UJR476" s="2"/>
      <c r="UJS476" s="2"/>
      <c r="UJT476" s="2"/>
      <c r="UJU476" s="2"/>
      <c r="UJV476" s="2"/>
      <c r="UJW476" s="2"/>
      <c r="UJX476" s="2"/>
      <c r="UJY476" s="2"/>
      <c r="UJZ476" s="2"/>
      <c r="UKA476" s="2"/>
      <c r="UKB476" s="2"/>
      <c r="UKC476" s="2"/>
      <c r="UKD476" s="2"/>
      <c r="UKE476" s="2"/>
      <c r="UKF476" s="2"/>
      <c r="UKG476" s="2"/>
      <c r="UKH476" s="2"/>
      <c r="UKI476" s="2"/>
      <c r="UKJ476" s="2"/>
      <c r="UKK476" s="2"/>
      <c r="UKL476" s="2"/>
      <c r="UKM476" s="2"/>
      <c r="UKN476" s="2"/>
      <c r="UKO476" s="2"/>
      <c r="UKP476" s="2"/>
      <c r="UKQ476" s="2"/>
      <c r="UKR476" s="2"/>
      <c r="UKS476" s="2"/>
      <c r="UKT476" s="2"/>
      <c r="UKU476" s="2"/>
      <c r="UKV476" s="2"/>
      <c r="UKW476" s="2"/>
      <c r="UKX476" s="2"/>
      <c r="UKY476" s="2"/>
      <c r="UKZ476" s="2"/>
      <c r="ULA476" s="2"/>
      <c r="ULB476" s="2"/>
      <c r="ULC476" s="2"/>
      <c r="ULD476" s="2"/>
      <c r="ULE476" s="2"/>
      <c r="ULF476" s="2"/>
      <c r="ULG476" s="2"/>
      <c r="ULH476" s="2"/>
      <c r="ULI476" s="2"/>
      <c r="ULJ476" s="2"/>
      <c r="ULK476" s="2"/>
      <c r="ULL476" s="2"/>
      <c r="ULM476" s="2"/>
      <c r="ULN476" s="2"/>
      <c r="ULO476" s="2"/>
      <c r="ULP476" s="2"/>
      <c r="ULQ476" s="2"/>
      <c r="ULR476" s="2"/>
      <c r="ULS476" s="2"/>
      <c r="ULT476" s="2"/>
      <c r="ULU476" s="2"/>
      <c r="ULV476" s="2"/>
      <c r="ULW476" s="2"/>
      <c r="ULX476" s="2"/>
      <c r="ULY476" s="2"/>
      <c r="ULZ476" s="2"/>
      <c r="UMA476" s="2"/>
      <c r="UMB476" s="2"/>
      <c r="UMC476" s="2"/>
      <c r="UMD476" s="2"/>
      <c r="UME476" s="2"/>
      <c r="UMF476" s="2"/>
      <c r="UMG476" s="2"/>
      <c r="UMH476" s="2"/>
      <c r="UMI476" s="2"/>
      <c r="UMJ476" s="2"/>
      <c r="UMK476" s="2"/>
      <c r="UML476" s="2"/>
      <c r="UMM476" s="2"/>
      <c r="UMN476" s="2"/>
      <c r="UMO476" s="2"/>
      <c r="UMP476" s="2"/>
      <c r="UMQ476" s="2"/>
      <c r="UMR476" s="2"/>
      <c r="UMS476" s="2"/>
      <c r="UMT476" s="2"/>
      <c r="UMU476" s="2"/>
      <c r="UMV476" s="2"/>
      <c r="UMW476" s="2"/>
      <c r="UMX476" s="2"/>
      <c r="UMY476" s="2"/>
      <c r="UMZ476" s="2"/>
      <c r="UNA476" s="2"/>
      <c r="UNB476" s="2"/>
      <c r="UNC476" s="2"/>
      <c r="UND476" s="2"/>
      <c r="UNE476" s="2"/>
      <c r="UNF476" s="2"/>
      <c r="UNG476" s="2"/>
      <c r="UNH476" s="2"/>
      <c r="UNI476" s="2"/>
      <c r="UNJ476" s="2"/>
      <c r="UNK476" s="2"/>
      <c r="UNL476" s="2"/>
      <c r="UNM476" s="2"/>
      <c r="UNN476" s="2"/>
      <c r="UNO476" s="2"/>
      <c r="UNP476" s="2"/>
      <c r="UNQ476" s="2"/>
      <c r="UNR476" s="2"/>
      <c r="UNS476" s="2"/>
      <c r="UNT476" s="2"/>
      <c r="UNU476" s="2"/>
      <c r="UNV476" s="2"/>
      <c r="UNW476" s="2"/>
      <c r="UNX476" s="2"/>
      <c r="UNY476" s="2"/>
      <c r="UNZ476" s="2"/>
      <c r="UOA476" s="2"/>
      <c r="UOB476" s="2"/>
      <c r="UOC476" s="2"/>
      <c r="UOD476" s="2"/>
      <c r="UOE476" s="2"/>
      <c r="UOF476" s="2"/>
      <c r="UOG476" s="2"/>
      <c r="UOH476" s="2"/>
      <c r="UOI476" s="2"/>
      <c r="UOJ476" s="2"/>
      <c r="UOK476" s="2"/>
      <c r="UOL476" s="2"/>
      <c r="UOM476" s="2"/>
      <c r="UON476" s="2"/>
      <c r="UOO476" s="2"/>
      <c r="UOP476" s="2"/>
      <c r="UOQ476" s="2"/>
      <c r="UOR476" s="2"/>
      <c r="UOS476" s="2"/>
      <c r="UOT476" s="2"/>
      <c r="UOU476" s="2"/>
      <c r="UOV476" s="2"/>
      <c r="UOW476" s="2"/>
      <c r="UOX476" s="2"/>
      <c r="UOY476" s="2"/>
      <c r="UOZ476" s="2"/>
      <c r="UPA476" s="2"/>
      <c r="UPB476" s="2"/>
      <c r="UPC476" s="2"/>
      <c r="UPD476" s="2"/>
      <c r="UPE476" s="2"/>
      <c r="UPF476" s="2"/>
      <c r="UPG476" s="2"/>
      <c r="UPH476" s="2"/>
      <c r="UPI476" s="2"/>
      <c r="UPJ476" s="2"/>
      <c r="UPK476" s="2"/>
      <c r="UPL476" s="2"/>
      <c r="UPM476" s="2"/>
      <c r="UPN476" s="2"/>
      <c r="UPO476" s="2"/>
      <c r="UPP476" s="2"/>
      <c r="UPQ476" s="2"/>
      <c r="UPR476" s="2"/>
      <c r="UPS476" s="2"/>
      <c r="UPT476" s="2"/>
      <c r="UPU476" s="2"/>
      <c r="UPV476" s="2"/>
      <c r="UPW476" s="2"/>
      <c r="UPX476" s="2"/>
      <c r="UPY476" s="2"/>
      <c r="UPZ476" s="2"/>
      <c r="UQA476" s="2"/>
      <c r="UQB476" s="2"/>
      <c r="UQC476" s="2"/>
      <c r="UQD476" s="2"/>
      <c r="UQE476" s="2"/>
      <c r="UQF476" s="2"/>
      <c r="UQG476" s="2"/>
      <c r="UQH476" s="2"/>
      <c r="UQI476" s="2"/>
      <c r="UQJ476" s="2"/>
      <c r="UQK476" s="2"/>
      <c r="UQL476" s="2"/>
      <c r="UQM476" s="2"/>
      <c r="UQN476" s="2"/>
      <c r="UQO476" s="2"/>
      <c r="UQP476" s="2"/>
      <c r="UQQ476" s="2"/>
      <c r="UQR476" s="2"/>
      <c r="UQS476" s="2"/>
      <c r="UQT476" s="2"/>
      <c r="UQU476" s="2"/>
      <c r="UQV476" s="2"/>
      <c r="UQW476" s="2"/>
      <c r="UQX476" s="2"/>
      <c r="UQY476" s="2"/>
      <c r="UQZ476" s="2"/>
      <c r="URA476" s="2"/>
      <c r="URB476" s="2"/>
      <c r="URC476" s="2"/>
      <c r="URD476" s="2"/>
      <c r="URE476" s="2"/>
      <c r="URF476" s="2"/>
      <c r="URG476" s="2"/>
      <c r="URH476" s="2"/>
      <c r="URI476" s="2"/>
      <c r="URJ476" s="2"/>
      <c r="URK476" s="2"/>
      <c r="URL476" s="2"/>
      <c r="URM476" s="2"/>
      <c r="URN476" s="2"/>
      <c r="URO476" s="2"/>
      <c r="URP476" s="2"/>
      <c r="URQ476" s="2"/>
      <c r="URR476" s="2"/>
      <c r="URS476" s="2"/>
      <c r="URT476" s="2"/>
      <c r="URU476" s="2"/>
      <c r="URV476" s="2"/>
      <c r="URW476" s="2"/>
      <c r="URX476" s="2"/>
      <c r="URY476" s="2"/>
      <c r="URZ476" s="2"/>
      <c r="USA476" s="2"/>
      <c r="USB476" s="2"/>
      <c r="USC476" s="2"/>
      <c r="USD476" s="2"/>
      <c r="USE476" s="2"/>
      <c r="USF476" s="2"/>
      <c r="USG476" s="2"/>
      <c r="USH476" s="2"/>
      <c r="USI476" s="2"/>
      <c r="USJ476" s="2"/>
      <c r="USK476" s="2"/>
      <c r="USL476" s="2"/>
      <c r="USM476" s="2"/>
      <c r="USN476" s="2"/>
      <c r="USO476" s="2"/>
      <c r="USP476" s="2"/>
      <c r="USQ476" s="2"/>
      <c r="USR476" s="2"/>
      <c r="USS476" s="2"/>
      <c r="UST476" s="2"/>
      <c r="USU476" s="2"/>
      <c r="USV476" s="2"/>
      <c r="USW476" s="2"/>
      <c r="USX476" s="2"/>
      <c r="USY476" s="2"/>
      <c r="USZ476" s="2"/>
      <c r="UTA476" s="2"/>
      <c r="UTB476" s="2"/>
      <c r="UTC476" s="2"/>
      <c r="UTD476" s="2"/>
      <c r="UTE476" s="2"/>
      <c r="UTF476" s="2"/>
      <c r="UTG476" s="2"/>
      <c r="UTH476" s="2"/>
      <c r="UTI476" s="2"/>
      <c r="UTJ476" s="2"/>
      <c r="UTK476" s="2"/>
      <c r="UTL476" s="2"/>
      <c r="UTM476" s="2"/>
      <c r="UTN476" s="2"/>
      <c r="UTO476" s="2"/>
      <c r="UTP476" s="2"/>
      <c r="UTQ476" s="2"/>
      <c r="UTR476" s="2"/>
      <c r="UTS476" s="2"/>
      <c r="UTT476" s="2"/>
      <c r="UTU476" s="2"/>
      <c r="UTV476" s="2"/>
      <c r="UTW476" s="2"/>
      <c r="UTX476" s="2"/>
      <c r="UTY476" s="2"/>
      <c r="UTZ476" s="2"/>
      <c r="UUA476" s="2"/>
      <c r="UUB476" s="2"/>
      <c r="UUC476" s="2"/>
      <c r="UUD476" s="2"/>
      <c r="UUE476" s="2"/>
      <c r="UUF476" s="2"/>
      <c r="UUG476" s="2"/>
      <c r="UUH476" s="2"/>
      <c r="UUI476" s="2"/>
      <c r="UUJ476" s="2"/>
      <c r="UUK476" s="2"/>
      <c r="UUL476" s="2"/>
      <c r="UUM476" s="2"/>
      <c r="UUN476" s="2"/>
      <c r="UUO476" s="2"/>
      <c r="UUP476" s="2"/>
      <c r="UUQ476" s="2"/>
      <c r="UUR476" s="2"/>
      <c r="UUS476" s="2"/>
      <c r="UUT476" s="2"/>
      <c r="UUU476" s="2"/>
      <c r="UUV476" s="2"/>
      <c r="UUW476" s="2"/>
      <c r="UUX476" s="2"/>
      <c r="UUY476" s="2"/>
      <c r="UUZ476" s="2"/>
      <c r="UVA476" s="2"/>
      <c r="UVB476" s="2"/>
      <c r="UVC476" s="2"/>
      <c r="UVD476" s="2"/>
      <c r="UVE476" s="2"/>
      <c r="UVF476" s="2"/>
      <c r="UVG476" s="2"/>
      <c r="UVH476" s="2"/>
      <c r="UVI476" s="2"/>
      <c r="UVJ476" s="2"/>
      <c r="UVK476" s="2"/>
      <c r="UVL476" s="2"/>
      <c r="UVM476" s="2"/>
      <c r="UVN476" s="2"/>
      <c r="UVO476" s="2"/>
      <c r="UVP476" s="2"/>
      <c r="UVQ476" s="2"/>
      <c r="UVR476" s="2"/>
      <c r="UVS476" s="2"/>
      <c r="UVT476" s="2"/>
      <c r="UVU476" s="2"/>
      <c r="UVV476" s="2"/>
      <c r="UVW476" s="2"/>
      <c r="UVX476" s="2"/>
      <c r="UVY476" s="2"/>
      <c r="UVZ476" s="2"/>
      <c r="UWA476" s="2"/>
      <c r="UWB476" s="2"/>
      <c r="UWC476" s="2"/>
      <c r="UWD476" s="2"/>
      <c r="UWE476" s="2"/>
      <c r="UWF476" s="2"/>
      <c r="UWG476" s="2"/>
      <c r="UWH476" s="2"/>
      <c r="UWI476" s="2"/>
      <c r="UWJ476" s="2"/>
      <c r="UWK476" s="2"/>
      <c r="UWL476" s="2"/>
      <c r="UWM476" s="2"/>
      <c r="UWN476" s="2"/>
      <c r="UWO476" s="2"/>
      <c r="UWP476" s="2"/>
      <c r="UWQ476" s="2"/>
      <c r="UWR476" s="2"/>
      <c r="UWS476" s="2"/>
      <c r="UWT476" s="2"/>
      <c r="UWU476" s="2"/>
      <c r="UWV476" s="2"/>
      <c r="UWW476" s="2"/>
      <c r="UWX476" s="2"/>
      <c r="UWY476" s="2"/>
      <c r="UWZ476" s="2"/>
      <c r="UXA476" s="2"/>
      <c r="UXB476" s="2"/>
      <c r="UXC476" s="2"/>
      <c r="UXD476" s="2"/>
      <c r="UXE476" s="2"/>
      <c r="UXF476" s="2"/>
      <c r="UXG476" s="2"/>
      <c r="UXH476" s="2"/>
      <c r="UXI476" s="2"/>
      <c r="UXJ476" s="2"/>
      <c r="UXK476" s="2"/>
      <c r="UXL476" s="2"/>
      <c r="UXM476" s="2"/>
      <c r="UXN476" s="2"/>
      <c r="UXO476" s="2"/>
      <c r="UXP476" s="2"/>
      <c r="UXQ476" s="2"/>
      <c r="UXR476" s="2"/>
      <c r="UXS476" s="2"/>
      <c r="UXT476" s="2"/>
      <c r="UXU476" s="2"/>
      <c r="UXV476" s="2"/>
      <c r="UXW476" s="2"/>
      <c r="UXX476" s="2"/>
      <c r="UXY476" s="2"/>
      <c r="UXZ476" s="2"/>
      <c r="UYA476" s="2"/>
      <c r="UYB476" s="2"/>
      <c r="UYC476" s="2"/>
      <c r="UYD476" s="2"/>
      <c r="UYE476" s="2"/>
      <c r="UYF476" s="2"/>
      <c r="UYG476" s="2"/>
      <c r="UYH476" s="2"/>
      <c r="UYI476" s="2"/>
      <c r="UYJ476" s="2"/>
      <c r="UYK476" s="2"/>
      <c r="UYL476" s="2"/>
      <c r="UYM476" s="2"/>
      <c r="UYN476" s="2"/>
      <c r="UYO476" s="2"/>
      <c r="UYP476" s="2"/>
      <c r="UYQ476" s="2"/>
      <c r="UYR476" s="2"/>
      <c r="UYS476" s="2"/>
      <c r="UYT476" s="2"/>
      <c r="UYU476" s="2"/>
      <c r="UYV476" s="2"/>
      <c r="UYW476" s="2"/>
      <c r="UYX476" s="2"/>
      <c r="UYY476" s="2"/>
      <c r="UYZ476" s="2"/>
      <c r="UZA476" s="2"/>
      <c r="UZB476" s="2"/>
      <c r="UZC476" s="2"/>
      <c r="UZD476" s="2"/>
      <c r="UZE476" s="2"/>
      <c r="UZF476" s="2"/>
      <c r="UZG476" s="2"/>
      <c r="UZH476" s="2"/>
      <c r="UZI476" s="2"/>
      <c r="UZJ476" s="2"/>
      <c r="UZK476" s="2"/>
      <c r="UZL476" s="2"/>
      <c r="UZM476" s="2"/>
      <c r="UZN476" s="2"/>
      <c r="UZO476" s="2"/>
      <c r="UZP476" s="2"/>
      <c r="UZQ476" s="2"/>
      <c r="UZR476" s="2"/>
      <c r="UZS476" s="2"/>
      <c r="UZT476" s="2"/>
      <c r="UZU476" s="2"/>
      <c r="UZV476" s="2"/>
      <c r="UZW476" s="2"/>
      <c r="UZX476" s="2"/>
      <c r="UZY476" s="2"/>
      <c r="UZZ476" s="2"/>
      <c r="VAA476" s="2"/>
      <c r="VAB476" s="2"/>
      <c r="VAC476" s="2"/>
      <c r="VAD476" s="2"/>
      <c r="VAE476" s="2"/>
      <c r="VAF476" s="2"/>
      <c r="VAG476" s="2"/>
      <c r="VAH476" s="2"/>
      <c r="VAI476" s="2"/>
      <c r="VAJ476" s="2"/>
      <c r="VAK476" s="2"/>
      <c r="VAL476" s="2"/>
      <c r="VAM476" s="2"/>
      <c r="VAN476" s="2"/>
      <c r="VAO476" s="2"/>
      <c r="VAP476" s="2"/>
      <c r="VAQ476" s="2"/>
      <c r="VAR476" s="2"/>
      <c r="VAS476" s="2"/>
      <c r="VAT476" s="2"/>
      <c r="VAU476" s="2"/>
      <c r="VAV476" s="2"/>
      <c r="VAW476" s="2"/>
      <c r="VAX476" s="2"/>
      <c r="VAY476" s="2"/>
      <c r="VAZ476" s="2"/>
      <c r="VBA476" s="2"/>
      <c r="VBB476" s="2"/>
      <c r="VBC476" s="2"/>
      <c r="VBD476" s="2"/>
      <c r="VBE476" s="2"/>
      <c r="VBF476" s="2"/>
      <c r="VBG476" s="2"/>
      <c r="VBH476" s="2"/>
      <c r="VBI476" s="2"/>
      <c r="VBJ476" s="2"/>
      <c r="VBK476" s="2"/>
      <c r="VBL476" s="2"/>
      <c r="VBM476" s="2"/>
      <c r="VBN476" s="2"/>
      <c r="VBO476" s="2"/>
      <c r="VBP476" s="2"/>
      <c r="VBQ476" s="2"/>
      <c r="VBR476" s="2"/>
      <c r="VBS476" s="2"/>
      <c r="VBT476" s="2"/>
      <c r="VBU476" s="2"/>
      <c r="VBV476" s="2"/>
      <c r="VBW476" s="2"/>
      <c r="VBX476" s="2"/>
      <c r="VBY476" s="2"/>
      <c r="VBZ476" s="2"/>
      <c r="VCA476" s="2"/>
      <c r="VCB476" s="2"/>
      <c r="VCC476" s="2"/>
      <c r="VCD476" s="2"/>
      <c r="VCE476" s="2"/>
      <c r="VCF476" s="2"/>
      <c r="VCG476" s="2"/>
      <c r="VCH476" s="2"/>
      <c r="VCI476" s="2"/>
      <c r="VCJ476" s="2"/>
      <c r="VCK476" s="2"/>
      <c r="VCL476" s="2"/>
      <c r="VCM476" s="2"/>
      <c r="VCN476" s="2"/>
      <c r="VCO476" s="2"/>
      <c r="VCP476" s="2"/>
      <c r="VCQ476" s="2"/>
      <c r="VCR476" s="2"/>
      <c r="VCS476" s="2"/>
      <c r="VCT476" s="2"/>
      <c r="VCU476" s="2"/>
      <c r="VCV476" s="2"/>
      <c r="VCW476" s="2"/>
      <c r="VCX476" s="2"/>
      <c r="VCY476" s="2"/>
      <c r="VCZ476" s="2"/>
      <c r="VDA476" s="2"/>
      <c r="VDB476" s="2"/>
      <c r="VDC476" s="2"/>
      <c r="VDD476" s="2"/>
      <c r="VDE476" s="2"/>
      <c r="VDF476" s="2"/>
      <c r="VDG476" s="2"/>
      <c r="VDH476" s="2"/>
      <c r="VDI476" s="2"/>
      <c r="VDJ476" s="2"/>
      <c r="VDK476" s="2"/>
      <c r="VDL476" s="2"/>
      <c r="VDM476" s="2"/>
      <c r="VDN476" s="2"/>
      <c r="VDO476" s="2"/>
      <c r="VDP476" s="2"/>
      <c r="VDQ476" s="2"/>
      <c r="VDR476" s="2"/>
      <c r="VDS476" s="2"/>
      <c r="VDT476" s="2"/>
      <c r="VDU476" s="2"/>
      <c r="VDV476" s="2"/>
      <c r="VDW476" s="2"/>
      <c r="VDX476" s="2"/>
      <c r="VDY476" s="2"/>
      <c r="VDZ476" s="2"/>
      <c r="VEA476" s="2"/>
      <c r="VEB476" s="2"/>
      <c r="VEC476" s="2"/>
      <c r="VED476" s="2"/>
      <c r="VEE476" s="2"/>
      <c r="VEF476" s="2"/>
      <c r="VEG476" s="2"/>
      <c r="VEH476" s="2"/>
      <c r="VEI476" s="2"/>
      <c r="VEJ476" s="2"/>
      <c r="VEK476" s="2"/>
      <c r="VEL476" s="2"/>
      <c r="VEM476" s="2"/>
      <c r="VEN476" s="2"/>
      <c r="VEO476" s="2"/>
      <c r="VEP476" s="2"/>
      <c r="VEQ476" s="2"/>
      <c r="VER476" s="2"/>
      <c r="VES476" s="2"/>
      <c r="VET476" s="2"/>
      <c r="VEU476" s="2"/>
      <c r="VEV476" s="2"/>
      <c r="VEW476" s="2"/>
      <c r="VEX476" s="2"/>
      <c r="VEY476" s="2"/>
      <c r="VEZ476" s="2"/>
      <c r="VFA476" s="2"/>
      <c r="VFB476" s="2"/>
      <c r="VFC476" s="2"/>
      <c r="VFD476" s="2"/>
      <c r="VFE476" s="2"/>
      <c r="VFF476" s="2"/>
      <c r="VFG476" s="2"/>
      <c r="VFH476" s="2"/>
      <c r="VFI476" s="2"/>
      <c r="VFJ476" s="2"/>
      <c r="VFK476" s="2"/>
      <c r="VFL476" s="2"/>
      <c r="VFM476" s="2"/>
      <c r="VFN476" s="2"/>
      <c r="VFO476" s="2"/>
      <c r="VFP476" s="2"/>
      <c r="VFQ476" s="2"/>
      <c r="VFR476" s="2"/>
      <c r="VFS476" s="2"/>
      <c r="VFT476" s="2"/>
      <c r="VFU476" s="2"/>
      <c r="VFV476" s="2"/>
      <c r="VFW476" s="2"/>
      <c r="VFX476" s="2"/>
      <c r="VFY476" s="2"/>
      <c r="VFZ476" s="2"/>
      <c r="VGA476" s="2"/>
      <c r="VGB476" s="2"/>
      <c r="VGC476" s="2"/>
      <c r="VGD476" s="2"/>
      <c r="VGE476" s="2"/>
      <c r="VGF476" s="2"/>
      <c r="VGG476" s="2"/>
      <c r="VGH476" s="2"/>
      <c r="VGI476" s="2"/>
      <c r="VGJ476" s="2"/>
      <c r="VGK476" s="2"/>
      <c r="VGL476" s="2"/>
      <c r="VGM476" s="2"/>
      <c r="VGN476" s="2"/>
      <c r="VGO476" s="2"/>
      <c r="VGP476" s="2"/>
      <c r="VGQ476" s="2"/>
      <c r="VGR476" s="2"/>
      <c r="VGS476" s="2"/>
      <c r="VGT476" s="2"/>
      <c r="VGU476" s="2"/>
      <c r="VGV476" s="2"/>
      <c r="VGW476" s="2"/>
      <c r="VGX476" s="2"/>
      <c r="VGY476" s="2"/>
      <c r="VGZ476" s="2"/>
      <c r="VHA476" s="2"/>
      <c r="VHB476" s="2"/>
      <c r="VHC476" s="2"/>
      <c r="VHD476" s="2"/>
      <c r="VHE476" s="2"/>
      <c r="VHF476" s="2"/>
      <c r="VHG476" s="2"/>
      <c r="VHH476" s="2"/>
      <c r="VHI476" s="2"/>
      <c r="VHJ476" s="2"/>
      <c r="VHK476" s="2"/>
      <c r="VHL476" s="2"/>
      <c r="VHM476" s="2"/>
      <c r="VHN476" s="2"/>
      <c r="VHO476" s="2"/>
      <c r="VHP476" s="2"/>
      <c r="VHQ476" s="2"/>
      <c r="VHR476" s="2"/>
      <c r="VHS476" s="2"/>
      <c r="VHT476" s="2"/>
      <c r="VHU476" s="2"/>
      <c r="VHV476" s="2"/>
      <c r="VHW476" s="2"/>
      <c r="VHX476" s="2"/>
      <c r="VHY476" s="2"/>
      <c r="VHZ476" s="2"/>
      <c r="VIA476" s="2"/>
      <c r="VIB476" s="2"/>
      <c r="VIC476" s="2"/>
      <c r="VID476" s="2"/>
      <c r="VIE476" s="2"/>
      <c r="VIF476" s="2"/>
      <c r="VIG476" s="2"/>
      <c r="VIH476" s="2"/>
      <c r="VII476" s="2"/>
      <c r="VIJ476" s="2"/>
      <c r="VIK476" s="2"/>
      <c r="VIL476" s="2"/>
      <c r="VIM476" s="2"/>
      <c r="VIN476" s="2"/>
      <c r="VIO476" s="2"/>
      <c r="VIP476" s="2"/>
      <c r="VIQ476" s="2"/>
      <c r="VIR476" s="2"/>
      <c r="VIS476" s="2"/>
      <c r="VIT476" s="2"/>
      <c r="VIU476" s="2"/>
      <c r="VIV476" s="2"/>
      <c r="VIW476" s="2"/>
      <c r="VIX476" s="2"/>
      <c r="VIY476" s="2"/>
      <c r="VIZ476" s="2"/>
      <c r="VJA476" s="2"/>
      <c r="VJB476" s="2"/>
      <c r="VJC476" s="2"/>
      <c r="VJD476" s="2"/>
      <c r="VJE476" s="2"/>
      <c r="VJF476" s="2"/>
      <c r="VJG476" s="2"/>
      <c r="VJH476" s="2"/>
      <c r="VJI476" s="2"/>
      <c r="VJJ476" s="2"/>
      <c r="VJK476" s="2"/>
      <c r="VJL476" s="2"/>
      <c r="VJM476" s="2"/>
      <c r="VJN476" s="2"/>
      <c r="VJO476" s="2"/>
      <c r="VJP476" s="2"/>
      <c r="VJQ476" s="2"/>
      <c r="VJR476" s="2"/>
      <c r="VJS476" s="2"/>
      <c r="VJT476" s="2"/>
      <c r="VJU476" s="2"/>
      <c r="VJV476" s="2"/>
      <c r="VJW476" s="2"/>
      <c r="VJX476" s="2"/>
      <c r="VJY476" s="2"/>
      <c r="VJZ476" s="2"/>
      <c r="VKA476" s="2"/>
      <c r="VKB476" s="2"/>
      <c r="VKC476" s="2"/>
      <c r="VKD476" s="2"/>
      <c r="VKE476" s="2"/>
      <c r="VKF476" s="2"/>
      <c r="VKG476" s="2"/>
      <c r="VKH476" s="2"/>
      <c r="VKI476" s="2"/>
      <c r="VKJ476" s="2"/>
      <c r="VKK476" s="2"/>
      <c r="VKL476" s="2"/>
      <c r="VKM476" s="2"/>
      <c r="VKN476" s="2"/>
      <c r="VKO476" s="2"/>
      <c r="VKP476" s="2"/>
      <c r="VKQ476" s="2"/>
      <c r="VKR476" s="2"/>
      <c r="VKS476" s="2"/>
      <c r="VKT476" s="2"/>
      <c r="VKU476" s="2"/>
      <c r="VKV476" s="2"/>
      <c r="VKW476" s="2"/>
      <c r="VKX476" s="2"/>
      <c r="VKY476" s="2"/>
      <c r="VKZ476" s="2"/>
      <c r="VLA476" s="2"/>
      <c r="VLB476" s="2"/>
      <c r="VLC476" s="2"/>
      <c r="VLD476" s="2"/>
      <c r="VLE476" s="2"/>
      <c r="VLF476" s="2"/>
      <c r="VLG476" s="2"/>
      <c r="VLH476" s="2"/>
      <c r="VLI476" s="2"/>
      <c r="VLJ476" s="2"/>
      <c r="VLK476" s="2"/>
      <c r="VLL476" s="2"/>
      <c r="VLM476" s="2"/>
      <c r="VLN476" s="2"/>
      <c r="VLO476" s="2"/>
      <c r="VLP476" s="2"/>
      <c r="VLQ476" s="2"/>
      <c r="VLR476" s="2"/>
      <c r="VLS476" s="2"/>
      <c r="VLT476" s="2"/>
      <c r="VLU476" s="2"/>
      <c r="VLV476" s="2"/>
      <c r="VLW476" s="2"/>
      <c r="VLX476" s="2"/>
      <c r="VLY476" s="2"/>
      <c r="VLZ476" s="2"/>
      <c r="VMA476" s="2"/>
      <c r="VMB476" s="2"/>
      <c r="VMC476" s="2"/>
      <c r="VMD476" s="2"/>
      <c r="VME476" s="2"/>
      <c r="VMF476" s="2"/>
      <c r="VMG476" s="2"/>
      <c r="VMH476" s="2"/>
      <c r="VMI476" s="2"/>
      <c r="VMJ476" s="2"/>
      <c r="VMK476" s="2"/>
      <c r="VML476" s="2"/>
      <c r="VMM476" s="2"/>
      <c r="VMN476" s="2"/>
      <c r="VMO476" s="2"/>
      <c r="VMP476" s="2"/>
      <c r="VMQ476" s="2"/>
      <c r="VMR476" s="2"/>
      <c r="VMS476" s="2"/>
      <c r="VMT476" s="2"/>
      <c r="VMU476" s="2"/>
      <c r="VMV476" s="2"/>
      <c r="VMW476" s="2"/>
      <c r="VMX476" s="2"/>
      <c r="VMY476" s="2"/>
      <c r="VMZ476" s="2"/>
      <c r="VNA476" s="2"/>
      <c r="VNB476" s="2"/>
      <c r="VNC476" s="2"/>
      <c r="VND476" s="2"/>
      <c r="VNE476" s="2"/>
      <c r="VNF476" s="2"/>
      <c r="VNG476" s="2"/>
      <c r="VNH476" s="2"/>
      <c r="VNI476" s="2"/>
      <c r="VNJ476" s="2"/>
      <c r="VNK476" s="2"/>
      <c r="VNL476" s="2"/>
      <c r="VNM476" s="2"/>
      <c r="VNN476" s="2"/>
      <c r="VNO476" s="2"/>
      <c r="VNP476" s="2"/>
      <c r="VNQ476" s="2"/>
      <c r="VNR476" s="2"/>
      <c r="VNS476" s="2"/>
      <c r="VNT476" s="2"/>
      <c r="VNU476" s="2"/>
      <c r="VNV476" s="2"/>
      <c r="VNW476" s="2"/>
      <c r="VNX476" s="2"/>
      <c r="VNY476" s="2"/>
      <c r="VNZ476" s="2"/>
      <c r="VOA476" s="2"/>
      <c r="VOB476" s="2"/>
      <c r="VOC476" s="2"/>
      <c r="VOD476" s="2"/>
      <c r="VOE476" s="2"/>
      <c r="VOF476" s="2"/>
      <c r="VOG476" s="2"/>
      <c r="VOH476" s="2"/>
      <c r="VOI476" s="2"/>
      <c r="VOJ476" s="2"/>
      <c r="VOK476" s="2"/>
      <c r="VOL476" s="2"/>
      <c r="VOM476" s="2"/>
      <c r="VON476" s="2"/>
      <c r="VOO476" s="2"/>
      <c r="VOP476" s="2"/>
      <c r="VOQ476" s="2"/>
      <c r="VOR476" s="2"/>
      <c r="VOS476" s="2"/>
      <c r="VOT476" s="2"/>
      <c r="VOU476" s="2"/>
      <c r="VOV476" s="2"/>
      <c r="VOW476" s="2"/>
      <c r="VOX476" s="2"/>
      <c r="VOY476" s="2"/>
      <c r="VOZ476" s="2"/>
      <c r="VPA476" s="2"/>
      <c r="VPB476" s="2"/>
      <c r="VPC476" s="2"/>
      <c r="VPD476" s="2"/>
      <c r="VPE476" s="2"/>
      <c r="VPF476" s="2"/>
      <c r="VPG476" s="2"/>
      <c r="VPH476" s="2"/>
      <c r="VPI476" s="2"/>
      <c r="VPJ476" s="2"/>
      <c r="VPK476" s="2"/>
      <c r="VPL476" s="2"/>
      <c r="VPM476" s="2"/>
      <c r="VPN476" s="2"/>
      <c r="VPO476" s="2"/>
      <c r="VPP476" s="2"/>
      <c r="VPQ476" s="2"/>
      <c r="VPR476" s="2"/>
      <c r="VPS476" s="2"/>
      <c r="VPT476" s="2"/>
      <c r="VPU476" s="2"/>
      <c r="VPV476" s="2"/>
      <c r="VPW476" s="2"/>
      <c r="VPX476" s="2"/>
      <c r="VPY476" s="2"/>
      <c r="VPZ476" s="2"/>
      <c r="VQA476" s="2"/>
      <c r="VQB476" s="2"/>
      <c r="VQC476" s="2"/>
      <c r="VQD476" s="2"/>
      <c r="VQE476" s="2"/>
      <c r="VQF476" s="2"/>
      <c r="VQG476" s="2"/>
      <c r="VQH476" s="2"/>
      <c r="VQI476" s="2"/>
      <c r="VQJ476" s="2"/>
      <c r="VQK476" s="2"/>
      <c r="VQL476" s="2"/>
      <c r="VQM476" s="2"/>
      <c r="VQN476" s="2"/>
      <c r="VQO476" s="2"/>
      <c r="VQP476" s="2"/>
      <c r="VQQ476" s="2"/>
      <c r="VQR476" s="2"/>
      <c r="VQS476" s="2"/>
      <c r="VQT476" s="2"/>
      <c r="VQU476" s="2"/>
      <c r="VQV476" s="2"/>
      <c r="VQW476" s="2"/>
      <c r="VQX476" s="2"/>
      <c r="VQY476" s="2"/>
      <c r="VQZ476" s="2"/>
      <c r="VRA476" s="2"/>
      <c r="VRB476" s="2"/>
      <c r="VRC476" s="2"/>
      <c r="VRD476" s="2"/>
      <c r="VRE476" s="2"/>
      <c r="VRF476" s="2"/>
      <c r="VRG476" s="2"/>
      <c r="VRH476" s="2"/>
      <c r="VRI476" s="2"/>
      <c r="VRJ476" s="2"/>
      <c r="VRK476" s="2"/>
      <c r="VRL476" s="2"/>
      <c r="VRM476" s="2"/>
      <c r="VRN476" s="2"/>
      <c r="VRO476" s="2"/>
      <c r="VRP476" s="2"/>
      <c r="VRQ476" s="2"/>
      <c r="VRR476" s="2"/>
      <c r="VRS476" s="2"/>
      <c r="VRT476" s="2"/>
      <c r="VRU476" s="2"/>
      <c r="VRV476" s="2"/>
      <c r="VRW476" s="2"/>
      <c r="VRX476" s="2"/>
      <c r="VRY476" s="2"/>
      <c r="VRZ476" s="2"/>
      <c r="VSA476" s="2"/>
      <c r="VSB476" s="2"/>
      <c r="VSC476" s="2"/>
      <c r="VSD476" s="2"/>
      <c r="VSE476" s="2"/>
      <c r="VSF476" s="2"/>
      <c r="VSG476" s="2"/>
      <c r="VSH476" s="2"/>
      <c r="VSI476" s="2"/>
      <c r="VSJ476" s="2"/>
      <c r="VSK476" s="2"/>
      <c r="VSL476" s="2"/>
      <c r="VSM476" s="2"/>
      <c r="VSN476" s="2"/>
      <c r="VSO476" s="2"/>
      <c r="VSP476" s="2"/>
      <c r="VSQ476" s="2"/>
      <c r="VSR476" s="2"/>
      <c r="VSS476" s="2"/>
      <c r="VST476" s="2"/>
      <c r="VSU476" s="2"/>
      <c r="VSV476" s="2"/>
      <c r="VSW476" s="2"/>
      <c r="VSX476" s="2"/>
      <c r="VSY476" s="2"/>
      <c r="VSZ476" s="2"/>
      <c r="VTA476" s="2"/>
      <c r="VTB476" s="2"/>
      <c r="VTC476" s="2"/>
      <c r="VTD476" s="2"/>
      <c r="VTE476" s="2"/>
      <c r="VTF476" s="2"/>
      <c r="VTG476" s="2"/>
      <c r="VTH476" s="2"/>
      <c r="VTI476" s="2"/>
      <c r="VTJ476" s="2"/>
      <c r="VTK476" s="2"/>
      <c r="VTL476" s="2"/>
      <c r="VTM476" s="2"/>
      <c r="VTN476" s="2"/>
      <c r="VTO476" s="2"/>
      <c r="VTP476" s="2"/>
      <c r="VTQ476" s="2"/>
      <c r="VTR476" s="2"/>
      <c r="VTS476" s="2"/>
      <c r="VTT476" s="2"/>
      <c r="VTU476" s="2"/>
      <c r="VTV476" s="2"/>
      <c r="VTW476" s="2"/>
      <c r="VTX476" s="2"/>
      <c r="VTY476" s="2"/>
      <c r="VTZ476" s="2"/>
      <c r="VUA476" s="2"/>
      <c r="VUB476" s="2"/>
      <c r="VUC476" s="2"/>
      <c r="VUD476" s="2"/>
      <c r="VUE476" s="2"/>
      <c r="VUF476" s="2"/>
      <c r="VUG476" s="2"/>
      <c r="VUH476" s="2"/>
      <c r="VUI476" s="2"/>
      <c r="VUJ476" s="2"/>
      <c r="VUK476" s="2"/>
      <c r="VUL476" s="2"/>
      <c r="VUM476" s="2"/>
      <c r="VUN476" s="2"/>
      <c r="VUO476" s="2"/>
      <c r="VUP476" s="2"/>
      <c r="VUQ476" s="2"/>
      <c r="VUR476" s="2"/>
      <c r="VUS476" s="2"/>
      <c r="VUT476" s="2"/>
      <c r="VUU476" s="2"/>
      <c r="VUV476" s="2"/>
      <c r="VUW476" s="2"/>
      <c r="VUX476" s="2"/>
      <c r="VUY476" s="2"/>
      <c r="VUZ476" s="2"/>
      <c r="VVA476" s="2"/>
      <c r="VVB476" s="2"/>
      <c r="VVC476" s="2"/>
      <c r="VVD476" s="2"/>
      <c r="VVE476" s="2"/>
      <c r="VVF476" s="2"/>
      <c r="VVG476" s="2"/>
      <c r="VVH476" s="2"/>
      <c r="VVI476" s="2"/>
      <c r="VVJ476" s="2"/>
      <c r="VVK476" s="2"/>
      <c r="VVL476" s="2"/>
      <c r="VVM476" s="2"/>
      <c r="VVN476" s="2"/>
      <c r="VVO476" s="2"/>
      <c r="VVP476" s="2"/>
      <c r="VVQ476" s="2"/>
      <c r="VVR476" s="2"/>
      <c r="VVS476" s="2"/>
      <c r="VVT476" s="2"/>
      <c r="VVU476" s="2"/>
      <c r="VVV476" s="2"/>
      <c r="VVW476" s="2"/>
      <c r="VVX476" s="2"/>
      <c r="VVY476" s="2"/>
      <c r="VVZ476" s="2"/>
      <c r="VWA476" s="2"/>
      <c r="VWB476" s="2"/>
      <c r="VWC476" s="2"/>
      <c r="VWD476" s="2"/>
      <c r="VWE476" s="2"/>
      <c r="VWF476" s="2"/>
      <c r="VWG476" s="2"/>
      <c r="VWH476" s="2"/>
      <c r="VWI476" s="2"/>
      <c r="VWJ476" s="2"/>
      <c r="VWK476" s="2"/>
      <c r="VWL476" s="2"/>
      <c r="VWM476" s="2"/>
      <c r="VWN476" s="2"/>
      <c r="VWO476" s="2"/>
      <c r="VWP476" s="2"/>
      <c r="VWQ476" s="2"/>
      <c r="VWR476" s="2"/>
      <c r="VWS476" s="2"/>
      <c r="VWT476" s="2"/>
      <c r="VWU476" s="2"/>
      <c r="VWV476" s="2"/>
      <c r="VWW476" s="2"/>
      <c r="VWX476" s="2"/>
      <c r="VWY476" s="2"/>
      <c r="VWZ476" s="2"/>
      <c r="VXA476" s="2"/>
      <c r="VXB476" s="2"/>
      <c r="VXC476" s="2"/>
      <c r="VXD476" s="2"/>
      <c r="VXE476" s="2"/>
      <c r="VXF476" s="2"/>
      <c r="VXG476" s="2"/>
      <c r="VXH476" s="2"/>
      <c r="VXI476" s="2"/>
      <c r="VXJ476" s="2"/>
      <c r="VXK476" s="2"/>
      <c r="VXL476" s="2"/>
      <c r="VXM476" s="2"/>
      <c r="VXN476" s="2"/>
      <c r="VXO476" s="2"/>
      <c r="VXP476" s="2"/>
      <c r="VXQ476" s="2"/>
      <c r="VXR476" s="2"/>
      <c r="VXS476" s="2"/>
      <c r="VXT476" s="2"/>
      <c r="VXU476" s="2"/>
      <c r="VXV476" s="2"/>
      <c r="VXW476" s="2"/>
      <c r="VXX476" s="2"/>
      <c r="VXY476" s="2"/>
      <c r="VXZ476" s="2"/>
      <c r="VYA476" s="2"/>
      <c r="VYB476" s="2"/>
      <c r="VYC476" s="2"/>
      <c r="VYD476" s="2"/>
      <c r="VYE476" s="2"/>
      <c r="VYF476" s="2"/>
      <c r="VYG476" s="2"/>
      <c r="VYH476" s="2"/>
      <c r="VYI476" s="2"/>
      <c r="VYJ476" s="2"/>
      <c r="VYK476" s="2"/>
      <c r="VYL476" s="2"/>
      <c r="VYM476" s="2"/>
      <c r="VYN476" s="2"/>
      <c r="VYO476" s="2"/>
      <c r="VYP476" s="2"/>
      <c r="VYQ476" s="2"/>
      <c r="VYR476" s="2"/>
      <c r="VYS476" s="2"/>
      <c r="VYT476" s="2"/>
      <c r="VYU476" s="2"/>
      <c r="VYV476" s="2"/>
      <c r="VYW476" s="2"/>
      <c r="VYX476" s="2"/>
      <c r="VYY476" s="2"/>
      <c r="VYZ476" s="2"/>
      <c r="VZA476" s="2"/>
      <c r="VZB476" s="2"/>
      <c r="VZC476" s="2"/>
      <c r="VZD476" s="2"/>
      <c r="VZE476" s="2"/>
      <c r="VZF476" s="2"/>
      <c r="VZG476" s="2"/>
      <c r="VZH476" s="2"/>
      <c r="VZI476" s="2"/>
      <c r="VZJ476" s="2"/>
      <c r="VZK476" s="2"/>
      <c r="VZL476" s="2"/>
      <c r="VZM476" s="2"/>
      <c r="VZN476" s="2"/>
      <c r="VZO476" s="2"/>
      <c r="VZP476" s="2"/>
      <c r="VZQ476" s="2"/>
      <c r="VZR476" s="2"/>
      <c r="VZS476" s="2"/>
      <c r="VZT476" s="2"/>
      <c r="VZU476" s="2"/>
      <c r="VZV476" s="2"/>
      <c r="VZW476" s="2"/>
      <c r="VZX476" s="2"/>
      <c r="VZY476" s="2"/>
      <c r="VZZ476" s="2"/>
      <c r="WAA476" s="2"/>
      <c r="WAB476" s="2"/>
      <c r="WAC476" s="2"/>
      <c r="WAD476" s="2"/>
      <c r="WAE476" s="2"/>
      <c r="WAF476" s="2"/>
      <c r="WAG476" s="2"/>
      <c r="WAH476" s="2"/>
      <c r="WAI476" s="2"/>
      <c r="WAJ476" s="2"/>
      <c r="WAK476" s="2"/>
      <c r="WAL476" s="2"/>
      <c r="WAM476" s="2"/>
      <c r="WAN476" s="2"/>
      <c r="WAO476" s="2"/>
      <c r="WAP476" s="2"/>
      <c r="WAQ476" s="2"/>
      <c r="WAR476" s="2"/>
      <c r="WAS476" s="2"/>
      <c r="WAT476" s="2"/>
      <c r="WAU476" s="2"/>
      <c r="WAV476" s="2"/>
      <c r="WAW476" s="2"/>
      <c r="WAX476" s="2"/>
      <c r="WAY476" s="2"/>
      <c r="WAZ476" s="2"/>
      <c r="WBA476" s="2"/>
      <c r="WBB476" s="2"/>
      <c r="WBC476" s="2"/>
      <c r="WBD476" s="2"/>
      <c r="WBE476" s="2"/>
      <c r="WBF476" s="2"/>
      <c r="WBG476" s="2"/>
      <c r="WBH476" s="2"/>
      <c r="WBI476" s="2"/>
      <c r="WBJ476" s="2"/>
      <c r="WBK476" s="2"/>
      <c r="WBL476" s="2"/>
      <c r="WBM476" s="2"/>
      <c r="WBN476" s="2"/>
      <c r="WBO476" s="2"/>
      <c r="WBP476" s="2"/>
      <c r="WBQ476" s="2"/>
      <c r="WBR476" s="2"/>
      <c r="WBS476" s="2"/>
      <c r="WBT476" s="2"/>
      <c r="WBU476" s="2"/>
      <c r="WBV476" s="2"/>
      <c r="WBW476" s="2"/>
      <c r="WBX476" s="2"/>
      <c r="WBY476" s="2"/>
      <c r="WBZ476" s="2"/>
      <c r="WCA476" s="2"/>
      <c r="WCB476" s="2"/>
      <c r="WCC476" s="2"/>
      <c r="WCD476" s="2"/>
      <c r="WCE476" s="2"/>
      <c r="WCF476" s="2"/>
      <c r="WCG476" s="2"/>
      <c r="WCH476" s="2"/>
      <c r="WCI476" s="2"/>
      <c r="WCJ476" s="2"/>
      <c r="WCK476" s="2"/>
      <c r="WCL476" s="2"/>
      <c r="WCM476" s="2"/>
      <c r="WCN476" s="2"/>
      <c r="WCO476" s="2"/>
      <c r="WCP476" s="2"/>
      <c r="WCQ476" s="2"/>
      <c r="WCR476" s="2"/>
      <c r="WCS476" s="2"/>
      <c r="WCT476" s="2"/>
      <c r="WCU476" s="2"/>
      <c r="WCV476" s="2"/>
      <c r="WCW476" s="2"/>
      <c r="WCX476" s="2"/>
      <c r="WCY476" s="2"/>
      <c r="WCZ476" s="2"/>
      <c r="WDA476" s="2"/>
      <c r="WDB476" s="2"/>
      <c r="WDC476" s="2"/>
      <c r="WDD476" s="2"/>
      <c r="WDE476" s="2"/>
      <c r="WDF476" s="2"/>
      <c r="WDG476" s="2"/>
      <c r="WDH476" s="2"/>
      <c r="WDI476" s="2"/>
      <c r="WDJ476" s="2"/>
      <c r="WDK476" s="2"/>
      <c r="WDL476" s="2"/>
      <c r="WDM476" s="2"/>
      <c r="WDN476" s="2"/>
      <c r="WDO476" s="2"/>
      <c r="WDP476" s="2"/>
      <c r="WDQ476" s="2"/>
      <c r="WDR476" s="2"/>
      <c r="WDS476" s="2"/>
      <c r="WDT476" s="2"/>
      <c r="WDU476" s="2"/>
      <c r="WDV476" s="2"/>
      <c r="WDW476" s="2"/>
      <c r="WDX476" s="2"/>
      <c r="WDY476" s="2"/>
      <c r="WDZ476" s="2"/>
      <c r="WEA476" s="2"/>
      <c r="WEB476" s="2"/>
      <c r="WEC476" s="2"/>
      <c r="WED476" s="2"/>
      <c r="WEE476" s="2"/>
      <c r="WEF476" s="2"/>
      <c r="WEG476" s="2"/>
      <c r="WEH476" s="2"/>
      <c r="WEI476" s="2"/>
      <c r="WEJ476" s="2"/>
      <c r="WEK476" s="2"/>
      <c r="WEL476" s="2"/>
      <c r="WEM476" s="2"/>
      <c r="WEN476" s="2"/>
      <c r="WEO476" s="2"/>
      <c r="WEP476" s="2"/>
      <c r="WEQ476" s="2"/>
      <c r="WER476" s="2"/>
      <c r="WES476" s="2"/>
      <c r="WET476" s="2"/>
      <c r="WEU476" s="2"/>
      <c r="WEV476" s="2"/>
      <c r="WEW476" s="2"/>
      <c r="WEX476" s="2"/>
      <c r="WEY476" s="2"/>
      <c r="WEZ476" s="2"/>
      <c r="WFA476" s="2"/>
      <c r="WFB476" s="2"/>
      <c r="WFC476" s="2"/>
      <c r="WFD476" s="2"/>
      <c r="WFE476" s="2"/>
      <c r="WFF476" s="2"/>
      <c r="WFG476" s="2"/>
      <c r="WFH476" s="2"/>
      <c r="WFI476" s="2"/>
      <c r="WFJ476" s="2"/>
      <c r="WFK476" s="2"/>
      <c r="WFL476" s="2"/>
      <c r="WFM476" s="2"/>
      <c r="WFN476" s="2"/>
      <c r="WFO476" s="2"/>
      <c r="WFP476" s="2"/>
      <c r="WFQ476" s="2"/>
      <c r="WFR476" s="2"/>
      <c r="WFS476" s="2"/>
      <c r="WFT476" s="2"/>
      <c r="WFU476" s="2"/>
      <c r="WFV476" s="2"/>
      <c r="WFW476" s="2"/>
      <c r="WFX476" s="2"/>
      <c r="WFY476" s="2"/>
      <c r="WFZ476" s="2"/>
      <c r="WGA476" s="2"/>
      <c r="WGB476" s="2"/>
      <c r="WGC476" s="2"/>
      <c r="WGD476" s="2"/>
      <c r="WGE476" s="2"/>
      <c r="WGF476" s="2"/>
      <c r="WGG476" s="2"/>
      <c r="WGH476" s="2"/>
      <c r="WGI476" s="2"/>
      <c r="WGJ476" s="2"/>
      <c r="WGK476" s="2"/>
      <c r="WGL476" s="2"/>
      <c r="WGM476" s="2"/>
      <c r="WGN476" s="2"/>
      <c r="WGO476" s="2"/>
      <c r="WGP476" s="2"/>
      <c r="WGQ476" s="2"/>
      <c r="WGR476" s="2"/>
      <c r="WGS476" s="2"/>
      <c r="WGT476" s="2"/>
      <c r="WGU476" s="2"/>
      <c r="WGV476" s="2"/>
      <c r="WGW476" s="2"/>
      <c r="WGX476" s="2"/>
      <c r="WGY476" s="2"/>
      <c r="WGZ476" s="2"/>
      <c r="WHA476" s="2"/>
      <c r="WHB476" s="2"/>
      <c r="WHC476" s="2"/>
      <c r="WHD476" s="2"/>
      <c r="WHE476" s="2"/>
      <c r="WHF476" s="2"/>
      <c r="WHG476" s="2"/>
      <c r="WHH476" s="2"/>
      <c r="WHI476" s="2"/>
      <c r="WHJ476" s="2"/>
      <c r="WHK476" s="2"/>
      <c r="WHL476" s="2"/>
      <c r="WHM476" s="2"/>
      <c r="WHN476" s="2"/>
      <c r="WHO476" s="2"/>
      <c r="WHP476" s="2"/>
      <c r="WHQ476" s="2"/>
      <c r="WHR476" s="2"/>
      <c r="WHS476" s="2"/>
      <c r="WHT476" s="2"/>
      <c r="WHU476" s="2"/>
      <c r="WHV476" s="2"/>
      <c r="WHW476" s="2"/>
      <c r="WHX476" s="2"/>
      <c r="WHY476" s="2"/>
      <c r="WHZ476" s="2"/>
      <c r="WIA476" s="2"/>
      <c r="WIB476" s="2"/>
      <c r="WIC476" s="2"/>
      <c r="WID476" s="2"/>
      <c r="WIE476" s="2"/>
      <c r="WIF476" s="2"/>
      <c r="WIG476" s="2"/>
      <c r="WIH476" s="2"/>
      <c r="WII476" s="2"/>
      <c r="WIJ476" s="2"/>
      <c r="WIK476" s="2"/>
      <c r="WIL476" s="2"/>
      <c r="WIM476" s="2"/>
      <c r="WIN476" s="2"/>
      <c r="WIO476" s="2"/>
      <c r="WIP476" s="2"/>
      <c r="WIQ476" s="2"/>
      <c r="WIR476" s="2"/>
      <c r="WIS476" s="2"/>
      <c r="WIT476" s="2"/>
      <c r="WIU476" s="2"/>
      <c r="WIV476" s="2"/>
      <c r="WIW476" s="2"/>
      <c r="WIX476" s="2"/>
      <c r="WIY476" s="2"/>
      <c r="WIZ476" s="2"/>
      <c r="WJA476" s="2"/>
      <c r="WJB476" s="2"/>
      <c r="WJC476" s="2"/>
      <c r="WJD476" s="2"/>
      <c r="WJE476" s="2"/>
      <c r="WJF476" s="2"/>
      <c r="WJG476" s="2"/>
      <c r="WJH476" s="2"/>
      <c r="WJI476" s="2"/>
      <c r="WJJ476" s="2"/>
      <c r="WJK476" s="2"/>
      <c r="WJL476" s="2"/>
      <c r="WJM476" s="2"/>
      <c r="WJN476" s="2"/>
      <c r="WJO476" s="2"/>
      <c r="WJP476" s="2"/>
      <c r="WJQ476" s="2"/>
      <c r="WJR476" s="2"/>
      <c r="WJS476" s="2"/>
      <c r="WJT476" s="2"/>
      <c r="WJU476" s="2"/>
      <c r="WJV476" s="2"/>
      <c r="WJW476" s="2"/>
      <c r="WJX476" s="2"/>
      <c r="WJY476" s="2"/>
      <c r="WJZ476" s="2"/>
      <c r="WKA476" s="2"/>
      <c r="WKB476" s="2"/>
      <c r="WKC476" s="2"/>
      <c r="WKD476" s="2"/>
      <c r="WKE476" s="2"/>
      <c r="WKF476" s="2"/>
      <c r="WKG476" s="2"/>
      <c r="WKH476" s="2"/>
      <c r="WKI476" s="2"/>
      <c r="WKJ476" s="2"/>
      <c r="WKK476" s="2"/>
      <c r="WKL476" s="2"/>
      <c r="WKM476" s="2"/>
      <c r="WKN476" s="2"/>
      <c r="WKO476" s="2"/>
      <c r="WKP476" s="2"/>
      <c r="WKQ476" s="2"/>
      <c r="WKR476" s="2"/>
      <c r="WKS476" s="2"/>
      <c r="WKT476" s="2"/>
      <c r="WKU476" s="2"/>
      <c r="WKV476" s="2"/>
      <c r="WKW476" s="2"/>
      <c r="WKX476" s="2"/>
      <c r="WKY476" s="2"/>
      <c r="WKZ476" s="2"/>
      <c r="WLA476" s="2"/>
      <c r="WLB476" s="2"/>
      <c r="WLC476" s="2"/>
      <c r="WLD476" s="2"/>
      <c r="WLE476" s="2"/>
      <c r="WLF476" s="2"/>
      <c r="WLG476" s="2"/>
      <c r="WLH476" s="2"/>
      <c r="WLI476" s="2"/>
      <c r="WLJ476" s="2"/>
      <c r="WLK476" s="2"/>
      <c r="WLL476" s="2"/>
      <c r="WLM476" s="2"/>
      <c r="WLN476" s="2"/>
      <c r="WLO476" s="2"/>
      <c r="WLP476" s="2"/>
      <c r="WLQ476" s="2"/>
      <c r="WLR476" s="2"/>
      <c r="WLS476" s="2"/>
      <c r="WLT476" s="2"/>
      <c r="WLU476" s="2"/>
      <c r="WLV476" s="2"/>
      <c r="WLW476" s="2"/>
      <c r="WLX476" s="2"/>
      <c r="WLY476" s="2"/>
      <c r="WLZ476" s="2"/>
      <c r="WMA476" s="2"/>
      <c r="WMB476" s="2"/>
      <c r="WMC476" s="2"/>
      <c r="WMD476" s="2"/>
      <c r="WME476" s="2"/>
      <c r="WMF476" s="2"/>
      <c r="WMG476" s="2"/>
      <c r="WMH476" s="2"/>
      <c r="WMI476" s="2"/>
      <c r="WMJ476" s="2"/>
      <c r="WMK476" s="2"/>
      <c r="WML476" s="2"/>
      <c r="WMM476" s="2"/>
      <c r="WMN476" s="2"/>
      <c r="WMO476" s="2"/>
      <c r="WMP476" s="2"/>
      <c r="WMQ476" s="2"/>
      <c r="WMR476" s="2"/>
      <c r="WMS476" s="2"/>
      <c r="WMT476" s="2"/>
      <c r="WMU476" s="2"/>
      <c r="WMV476" s="2"/>
      <c r="WMW476" s="2"/>
      <c r="WMX476" s="2"/>
      <c r="WMY476" s="2"/>
      <c r="WMZ476" s="2"/>
      <c r="WNA476" s="2"/>
      <c r="WNB476" s="2"/>
      <c r="WNC476" s="2"/>
      <c r="WND476" s="2"/>
      <c r="WNE476" s="2"/>
      <c r="WNF476" s="2"/>
      <c r="WNG476" s="2"/>
      <c r="WNH476" s="2"/>
      <c r="WNI476" s="2"/>
      <c r="WNJ476" s="2"/>
      <c r="WNK476" s="2"/>
      <c r="WNL476" s="2"/>
      <c r="WNM476" s="2"/>
      <c r="WNN476" s="2"/>
      <c r="WNO476" s="2"/>
      <c r="WNP476" s="2"/>
      <c r="WNQ476" s="2"/>
      <c r="WNR476" s="2"/>
      <c r="WNS476" s="2"/>
      <c r="WNT476" s="2"/>
      <c r="WNU476" s="2"/>
      <c r="WNV476" s="2"/>
      <c r="WNW476" s="2"/>
      <c r="WNX476" s="2"/>
      <c r="WNY476" s="2"/>
      <c r="WNZ476" s="2"/>
      <c r="WOA476" s="2"/>
      <c r="WOB476" s="2"/>
      <c r="WOC476" s="2"/>
      <c r="WOD476" s="2"/>
      <c r="WOE476" s="2"/>
      <c r="WOF476" s="2"/>
      <c r="WOG476" s="2"/>
      <c r="WOH476" s="2"/>
      <c r="WOI476" s="2"/>
      <c r="WOJ476" s="2"/>
      <c r="WOK476" s="2"/>
      <c r="WOL476" s="2"/>
      <c r="WOM476" s="2"/>
      <c r="WON476" s="2"/>
      <c r="WOO476" s="2"/>
      <c r="WOP476" s="2"/>
      <c r="WOQ476" s="2"/>
      <c r="WOR476" s="2"/>
      <c r="WOS476" s="2"/>
      <c r="WOT476" s="2"/>
      <c r="WOU476" s="2"/>
      <c r="WOV476" s="2"/>
      <c r="WOW476" s="2"/>
      <c r="WOX476" s="2"/>
      <c r="WOY476" s="2"/>
      <c r="WOZ476" s="2"/>
      <c r="WPA476" s="2"/>
      <c r="WPB476" s="2"/>
      <c r="WPC476" s="2"/>
      <c r="WPD476" s="2"/>
      <c r="WPE476" s="2"/>
      <c r="WPF476" s="2"/>
      <c r="WPG476" s="2"/>
      <c r="WPH476" s="2"/>
      <c r="WPI476" s="2"/>
      <c r="WPJ476" s="2"/>
      <c r="WPK476" s="2"/>
      <c r="WPL476" s="2"/>
      <c r="WPM476" s="2"/>
      <c r="WPN476" s="2"/>
      <c r="WPO476" s="2"/>
      <c r="WPP476" s="2"/>
      <c r="WPQ476" s="2"/>
      <c r="WPR476" s="2"/>
      <c r="WPS476" s="2"/>
      <c r="WPT476" s="2"/>
      <c r="WPU476" s="2"/>
      <c r="WPV476" s="2"/>
      <c r="WPW476" s="2"/>
      <c r="WPX476" s="2"/>
      <c r="WPY476" s="2"/>
      <c r="WPZ476" s="2"/>
      <c r="WQA476" s="2"/>
      <c r="WQB476" s="2"/>
      <c r="WQC476" s="2"/>
      <c r="WQD476" s="2"/>
      <c r="WQE476" s="2"/>
      <c r="WQF476" s="2"/>
      <c r="WQG476" s="2"/>
      <c r="WQH476" s="2"/>
      <c r="WQI476" s="2"/>
      <c r="WQJ476" s="2"/>
      <c r="WQK476" s="2"/>
      <c r="WQL476" s="2"/>
      <c r="WQM476" s="2"/>
      <c r="WQN476" s="2"/>
      <c r="WQO476" s="2"/>
      <c r="WQP476" s="2"/>
      <c r="WQQ476" s="2"/>
      <c r="WQR476" s="2"/>
      <c r="WQS476" s="2"/>
      <c r="WQT476" s="2"/>
      <c r="WQU476" s="2"/>
      <c r="WQV476" s="2"/>
      <c r="WQW476" s="2"/>
      <c r="WQX476" s="2"/>
      <c r="WQY476" s="2"/>
      <c r="WQZ476" s="2"/>
      <c r="WRA476" s="2"/>
      <c r="WRB476" s="2"/>
      <c r="WRC476" s="2"/>
      <c r="WRD476" s="2"/>
      <c r="WRE476" s="2"/>
      <c r="WRF476" s="2"/>
      <c r="WRG476" s="2"/>
      <c r="WRH476" s="2"/>
      <c r="WRI476" s="2"/>
      <c r="WRJ476" s="2"/>
      <c r="WRK476" s="2"/>
      <c r="WRL476" s="2"/>
      <c r="WRM476" s="2"/>
      <c r="WRN476" s="2"/>
      <c r="WRO476" s="2"/>
      <c r="WRP476" s="2"/>
      <c r="WRQ476" s="2"/>
      <c r="WRR476" s="2"/>
      <c r="WRS476" s="2"/>
      <c r="WRT476" s="2"/>
      <c r="WRU476" s="2"/>
      <c r="WRV476" s="2"/>
      <c r="WRW476" s="2"/>
      <c r="WRX476" s="2"/>
      <c r="WRY476" s="2"/>
      <c r="WRZ476" s="2"/>
      <c r="WSA476" s="2"/>
      <c r="WSB476" s="2"/>
      <c r="WSC476" s="2"/>
      <c r="WSD476" s="2"/>
      <c r="WSE476" s="2"/>
      <c r="WSF476" s="2"/>
      <c r="WSG476" s="2"/>
      <c r="WSH476" s="2"/>
      <c r="WSI476" s="2"/>
      <c r="WSJ476" s="2"/>
      <c r="WSK476" s="2"/>
      <c r="WSL476" s="2"/>
      <c r="WSM476" s="2"/>
      <c r="WSN476" s="2"/>
      <c r="WSO476" s="2"/>
      <c r="WSP476" s="2"/>
      <c r="WSQ476" s="2"/>
      <c r="WSR476" s="2"/>
      <c r="WSS476" s="2"/>
      <c r="WST476" s="2"/>
      <c r="WSU476" s="2"/>
      <c r="WSV476" s="2"/>
      <c r="WSW476" s="2"/>
      <c r="WSX476" s="2"/>
      <c r="WSY476" s="2"/>
      <c r="WSZ476" s="2"/>
      <c r="WTA476" s="2"/>
      <c r="WTB476" s="2"/>
      <c r="WTC476" s="2"/>
      <c r="WTD476" s="2"/>
      <c r="WTE476" s="2"/>
      <c r="WTF476" s="2"/>
      <c r="WTG476" s="2"/>
      <c r="WTH476" s="2"/>
      <c r="WTI476" s="2"/>
      <c r="WTJ476" s="2"/>
      <c r="WTK476" s="2"/>
      <c r="WTL476" s="2"/>
      <c r="WTM476" s="2"/>
      <c r="WTN476" s="2"/>
      <c r="WTO476" s="2"/>
      <c r="WTP476" s="2"/>
      <c r="WTQ476" s="2"/>
      <c r="WTR476" s="2"/>
      <c r="WTS476" s="2"/>
      <c r="WTT476" s="2"/>
      <c r="WTU476" s="2"/>
      <c r="WTV476" s="2"/>
      <c r="WTW476" s="2"/>
      <c r="WTX476" s="2"/>
      <c r="WTY476" s="2"/>
      <c r="WTZ476" s="2"/>
      <c r="WUA476" s="2"/>
      <c r="WUB476" s="2"/>
      <c r="WUC476" s="2"/>
      <c r="WUD476" s="2"/>
      <c r="WUE476" s="2"/>
      <c r="WUF476" s="2"/>
      <c r="WUG476" s="2"/>
      <c r="WUH476" s="2"/>
      <c r="WUI476" s="2"/>
      <c r="WUJ476" s="2"/>
      <c r="WUK476" s="2"/>
      <c r="WUL476" s="2"/>
      <c r="WUM476" s="2"/>
      <c r="WUN476" s="2"/>
      <c r="WUO476" s="2"/>
      <c r="WUP476" s="2"/>
      <c r="WUQ476" s="2"/>
      <c r="WUR476" s="2"/>
      <c r="WUS476" s="2"/>
      <c r="WUT476" s="2"/>
      <c r="WUU476" s="2"/>
      <c r="WUV476" s="2"/>
      <c r="WUW476" s="2"/>
      <c r="WUX476" s="2"/>
      <c r="WUY476" s="2"/>
      <c r="WUZ476" s="2"/>
      <c r="WVA476" s="2"/>
      <c r="WVB476" s="2"/>
      <c r="WVC476" s="2"/>
      <c r="WVD476" s="2"/>
      <c r="WVE476" s="2"/>
      <c r="WVF476" s="2"/>
      <c r="WVG476" s="2"/>
      <c r="WVH476" s="2"/>
      <c r="WVI476" s="2"/>
      <c r="WVJ476" s="2"/>
      <c r="WVK476" s="2"/>
      <c r="WVL476" s="2"/>
      <c r="WVM476" s="2"/>
      <c r="WVN476" s="2"/>
      <c r="WVO476" s="2"/>
      <c r="WVP476" s="2"/>
      <c r="WVQ476" s="2"/>
      <c r="WVR476" s="2"/>
      <c r="WVS476" s="2"/>
      <c r="WVT476" s="2"/>
      <c r="WVU476" s="2"/>
      <c r="WVV476" s="2"/>
      <c r="WVW476" s="2"/>
      <c r="WVX476" s="2"/>
      <c r="WVY476" s="2"/>
      <c r="WVZ476" s="2"/>
      <c r="WWA476" s="2"/>
      <c r="WWB476" s="2"/>
      <c r="WWC476" s="2"/>
      <c r="WWD476" s="2"/>
      <c r="WWE476" s="2"/>
      <c r="WWF476" s="2"/>
      <c r="WWG476" s="2"/>
      <c r="WWH476" s="2"/>
      <c r="WWI476" s="2"/>
      <c r="WWJ476" s="2"/>
      <c r="WWK476" s="2"/>
      <c r="WWL476" s="2"/>
      <c r="WWM476" s="2"/>
      <c r="WWN476" s="2"/>
      <c r="WWO476" s="2"/>
      <c r="WWP476" s="2"/>
      <c r="WWQ476" s="2"/>
      <c r="WWR476" s="2"/>
      <c r="WWS476" s="2"/>
      <c r="WWT476" s="2"/>
      <c r="WWU476" s="2"/>
      <c r="WWV476" s="2"/>
      <c r="WWW476" s="2"/>
      <c r="WWX476" s="2"/>
      <c r="WWY476" s="2"/>
      <c r="WWZ476" s="2"/>
      <c r="WXA476" s="2"/>
      <c r="WXB476" s="2"/>
      <c r="WXC476" s="2"/>
      <c r="WXD476" s="2"/>
      <c r="WXE476" s="2"/>
      <c r="WXF476" s="2"/>
      <c r="WXG476" s="2"/>
      <c r="WXH476" s="2"/>
      <c r="WXI476" s="2"/>
      <c r="WXJ476" s="2"/>
      <c r="WXK476" s="2"/>
      <c r="WXL476" s="2"/>
      <c r="WXM476" s="2"/>
      <c r="WXN476" s="2"/>
      <c r="WXO476" s="2"/>
      <c r="WXP476" s="2"/>
      <c r="WXQ476" s="2"/>
      <c r="WXR476" s="2"/>
      <c r="WXS476" s="2"/>
      <c r="WXT476" s="2"/>
      <c r="WXU476" s="2"/>
      <c r="WXV476" s="2"/>
      <c r="WXW476" s="2"/>
      <c r="WXX476" s="2"/>
      <c r="WXY476" s="2"/>
      <c r="WXZ476" s="2"/>
      <c r="WYA476" s="2"/>
      <c r="WYB476" s="2"/>
      <c r="WYC476" s="2"/>
      <c r="WYD476" s="2"/>
      <c r="WYE476" s="2"/>
      <c r="WYF476" s="2"/>
      <c r="WYG476" s="2"/>
      <c r="WYH476" s="2"/>
      <c r="WYI476" s="2"/>
      <c r="WYJ476" s="2"/>
      <c r="WYK476" s="2"/>
      <c r="WYL476" s="2"/>
      <c r="WYM476" s="2"/>
      <c r="WYN476" s="2"/>
      <c r="WYO476" s="2"/>
      <c r="WYP476" s="2"/>
      <c r="WYQ476" s="2"/>
      <c r="WYR476" s="2"/>
      <c r="WYS476" s="2"/>
      <c r="WYT476" s="2"/>
      <c r="WYU476" s="2"/>
      <c r="WYV476" s="2"/>
      <c r="WYW476" s="2"/>
      <c r="WYX476" s="2"/>
      <c r="WYY476" s="2"/>
      <c r="WYZ476" s="2"/>
      <c r="WZA476" s="2"/>
      <c r="WZB476" s="2"/>
      <c r="WZC476" s="2"/>
      <c r="WZD476" s="2"/>
      <c r="WZE476" s="2"/>
      <c r="WZF476" s="2"/>
      <c r="WZG476" s="2"/>
      <c r="WZH476" s="2"/>
      <c r="WZI476" s="2"/>
      <c r="WZJ476" s="2"/>
      <c r="WZK476" s="2"/>
      <c r="WZL476" s="2"/>
      <c r="WZM476" s="2"/>
      <c r="WZN476" s="2"/>
      <c r="WZO476" s="2"/>
      <c r="WZP476" s="2"/>
      <c r="WZQ476" s="2"/>
      <c r="WZR476" s="2"/>
      <c r="WZS476" s="2"/>
      <c r="WZT476" s="2"/>
      <c r="WZU476" s="2"/>
      <c r="WZV476" s="2"/>
      <c r="WZW476" s="2"/>
      <c r="WZX476" s="2"/>
      <c r="WZY476" s="2"/>
      <c r="WZZ476" s="2"/>
      <c r="XAA476" s="2"/>
      <c r="XAB476" s="2"/>
      <c r="XAC476" s="2"/>
      <c r="XAD476" s="2"/>
      <c r="XAE476" s="2"/>
      <c r="XAF476" s="2"/>
      <c r="XAG476" s="2"/>
      <c r="XAH476" s="2"/>
      <c r="XAI476" s="2"/>
      <c r="XAJ476" s="2"/>
      <c r="XAK476" s="2"/>
      <c r="XAL476" s="2"/>
      <c r="XAM476" s="2"/>
      <c r="XAN476" s="2"/>
      <c r="XAO476" s="2"/>
      <c r="XAP476" s="2"/>
      <c r="XAQ476" s="2"/>
      <c r="XAR476" s="2"/>
      <c r="XAS476" s="2"/>
      <c r="XAT476" s="2"/>
      <c r="XAU476" s="2"/>
      <c r="XAV476" s="2"/>
      <c r="XAW476" s="2"/>
      <c r="XAX476" s="2"/>
      <c r="XAY476" s="2"/>
      <c r="XAZ476" s="2"/>
      <c r="XBA476" s="2"/>
      <c r="XBB476" s="2"/>
      <c r="XBC476" s="2"/>
      <c r="XBD476" s="2"/>
      <c r="XBE476" s="2"/>
      <c r="XBF476" s="2"/>
      <c r="XBG476" s="2"/>
      <c r="XBH476" s="2"/>
      <c r="XBI476" s="2"/>
      <c r="XBJ476" s="2"/>
      <c r="XBK476" s="2"/>
      <c r="XBL476" s="2"/>
      <c r="XBM476" s="2"/>
      <c r="XBN476" s="2"/>
      <c r="XBO476" s="2"/>
      <c r="XBP476" s="2"/>
      <c r="XBQ476" s="2"/>
      <c r="XBR476" s="2"/>
      <c r="XBS476" s="2"/>
      <c r="XBT476" s="2"/>
      <c r="XBU476" s="2"/>
      <c r="XBV476" s="2"/>
      <c r="XBW476" s="2"/>
      <c r="XBX476" s="2"/>
      <c r="XBY476" s="2"/>
      <c r="XBZ476" s="2"/>
      <c r="XCA476" s="2"/>
      <c r="XCB476" s="2"/>
      <c r="XCC476" s="2"/>
      <c r="XCD476" s="2"/>
      <c r="XCE476" s="2"/>
      <c r="XCF476" s="2"/>
      <c r="XCG476" s="2"/>
      <c r="XCH476" s="2"/>
      <c r="XCI476" s="2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</row>
    <row r="477" spans="1:16333" ht="14.5" x14ac:dyDescent="0.35">
      <c r="A477" s="1" t="s">
        <v>519</v>
      </c>
      <c r="B477" s="2" t="s">
        <v>4</v>
      </c>
      <c r="C477" s="1" t="s">
        <v>114</v>
      </c>
      <c r="D477" s="1" t="s">
        <v>115</v>
      </c>
      <c r="E477" s="19" t="s">
        <v>10</v>
      </c>
      <c r="F477" s="20">
        <v>63.04</v>
      </c>
      <c r="G477" s="27">
        <v>43632</v>
      </c>
      <c r="H477" s="1" t="s">
        <v>313</v>
      </c>
      <c r="I477" s="1" t="s">
        <v>426</v>
      </c>
      <c r="J477" s="15" t="str">
        <f t="shared" ref="J477:J501" si="42">IF(OR(K477="CR", L477="CR", M477="CR", N477="CR", O477="CR", P477="CR", Q477="CR", R477="CR", S477="CR", T477="CR",U477="CR", V477="CR", W477="CR", X477="CR", Y477="CR", Z477="CR", AA477="CR", AB477="CR", AC477="CR", AD477="CR", AE477="CR", AF477="CR", AG477="CR", AH477="CR", AI477="CR", AJ477="CR", AK477="CR", AL477="CR", AM477="CR", AN477="CR", AO477="CR", AP477="CR", AQ477="CR", AR477="CR", AS477="CR", AT477="CR", AU477="CR", AV477="CR", AW477="CR", AX477="CR", AY477="CR", AZ477="CR", BA477="CR", BB477="CR", BC477="CR", BD477="CR", BE477="CR", BF477="CR", BG477="CR", BH477="CR"), "***CLUB RECORD***", "")</f>
        <v/>
      </c>
      <c r="K477" s="15" t="str">
        <f>IF(AND(B477=100, OR(AND(E477='club records'!$B$6, F477&lt;='club records'!$C$6), AND(E477='club records'!$B$7, F477&lt;='club records'!$C$7), AND(E477='club records'!$B$8, F477&lt;='club records'!$C$8), AND(E477='club records'!$B$9, F477&lt;='club records'!$C$9), AND(E477='club records'!$B$10, F477&lt;='club records'!$C$10))), "CR", " ")</f>
        <v xml:space="preserve"> </v>
      </c>
      <c r="L477" s="15" t="str">
        <f>IF(AND(B477=200, OR(AND(E477='club records'!$B$11, F477&lt;='club records'!$C$11), AND(E477='club records'!$B$12, F477&lt;='club records'!$C$12), AND(E477='club records'!$B$13, F477&lt;='club records'!$C$13), AND(E477='club records'!$B$14, F477&lt;='club records'!$C$14), AND(E477='club records'!$B$15, F477&lt;='club records'!$C$15))), "CR", " ")</f>
        <v xml:space="preserve"> </v>
      </c>
      <c r="M477" s="15" t="str">
        <f>IF(AND(B477=300, OR(AND(E477='club records'!$B$16, F477&lt;='club records'!$C$16), AND(E477='club records'!$B$17, F477&lt;='club records'!$C$17))), "CR", " ")</f>
        <v xml:space="preserve"> </v>
      </c>
      <c r="N477" s="15" t="str">
        <f>IF(AND(B477=400, OR(AND(E477='club records'!$B$18, F477&lt;='club records'!$C$18), AND(E477='club records'!$B$19, F477&lt;='club records'!$C$19), AND(E477='club records'!$B$20, F477&lt;='club records'!$C$20), AND(E477='club records'!$B$21, F477&lt;='club records'!$C$21))), "CR", " ")</f>
        <v xml:space="preserve"> </v>
      </c>
      <c r="O477" s="15" t="str">
        <f>IF(AND(B477=800, OR(AND(E477='club records'!$B$22, F477&lt;='club records'!$C$22), AND(E477='club records'!$B$23, F477&lt;='club records'!$C$23), AND(E477='club records'!$B$24, F477&lt;='club records'!$C$24), AND(E477='club records'!$B$25, F477&lt;='club records'!$C$25), AND(E477='club records'!$B$26, F477&lt;='club records'!$C$26))), "CR", " ")</f>
        <v xml:space="preserve"> </v>
      </c>
      <c r="P477" s="15" t="str">
        <f>IF(AND(B477=1000, OR(AND(E477='club records'!$B$27, F477&lt;='club records'!$C$27), AND(E477='club records'!$B$28, F477&lt;='club records'!$C$28))), "CR", " ")</f>
        <v xml:space="preserve"> </v>
      </c>
      <c r="Q477" s="15" t="str">
        <f>IF(AND(B477=1500, OR(AND(E477='club records'!$B$29, F477&lt;='club records'!$C$29), AND(E477='club records'!$B$30, F477&lt;='club records'!$C$30), AND(E477='club records'!$B$31, F477&lt;='club records'!$C$31), AND(E477='club records'!$B$32, F477&lt;='club records'!$C$32), AND(E477='club records'!$B$33, F477&lt;='club records'!$C$33))), "CR", " ")</f>
        <v xml:space="preserve"> </v>
      </c>
      <c r="R477" s="15" t="str">
        <f>IF(AND(B477="1600 (Mile)",OR(AND(E477='club records'!$B$34,F477&lt;='club records'!$C$34),AND(E477='club records'!$B$35,F477&lt;='club records'!$C$35),AND(E477='club records'!$B$36,F477&lt;='club records'!$C$36),AND(E477='club records'!$B$37,F477&lt;='club records'!$C$37))),"CR"," ")</f>
        <v xml:space="preserve"> </v>
      </c>
      <c r="S477" s="15" t="str">
        <f>IF(AND(B477=3000, OR(AND(E477='club records'!$B$38, F477&lt;='club records'!$C$38), AND(E477='club records'!$B$39, F477&lt;='club records'!$C$39), AND(E477='club records'!$B$40, F477&lt;='club records'!$C$40), AND(E477='club records'!$B$41, F477&lt;='club records'!$C$41))), "CR", " ")</f>
        <v xml:space="preserve"> </v>
      </c>
      <c r="T477" s="15" t="str">
        <f>IF(AND(B477=5000, OR(AND(E477='club records'!$B$42, F477&lt;='club records'!$C$42), AND(E477='club records'!$B$43, F477&lt;='club records'!$C$43))), "CR", " ")</f>
        <v xml:space="preserve"> </v>
      </c>
      <c r="U477" s="14" t="str">
        <f>IF(AND(B477=10000, OR(AND(E477='club records'!$B$44, F477&lt;='club records'!$C$44), AND(E477='club records'!$B$45, F477&lt;='club records'!$C$45))), "CR", " ")</f>
        <v xml:space="preserve"> </v>
      </c>
      <c r="V477" s="14" t="str">
        <f>IF(AND(B477="high jump", OR(AND(E477='club records'!$F$1, F477&gt;='club records'!$G$1), AND(E477='club records'!$F$2, F477&gt;='club records'!$G$2), AND(E477='club records'!$F$3, F477&gt;='club records'!$G$3), AND(E477='club records'!$F$4, F477&gt;='club records'!$G$4), AND(E477='club records'!$F$5, F477&gt;='club records'!$G$5))), "CR", " ")</f>
        <v xml:space="preserve"> </v>
      </c>
      <c r="W477" s="14" t="str">
        <f>IF(AND(B477="long jump", OR(AND(E477='club records'!$F$6, F477&gt;='club records'!$G$6), AND(E477='club records'!$F$7, F477&gt;='club records'!$G$7), AND(E477='club records'!$F$8, F477&gt;='club records'!$G$8), AND(E477='club records'!$F$9, F477&gt;='club records'!$G$9), AND(E477='club records'!$F$10, F477&gt;='club records'!$G$10))), "CR", " ")</f>
        <v xml:space="preserve"> </v>
      </c>
      <c r="X477" s="14" t="str">
        <f>IF(AND(B477="triple jump", OR(AND(E477='club records'!$F$11, F477&gt;='club records'!$G$11), AND(E477='club records'!$F$12, F477&gt;='club records'!$G$12), AND(E477='club records'!$F$13, F477&gt;='club records'!$G$13), AND(E477='club records'!$F$14, F477&gt;='club records'!$G$14), AND(E477='club records'!$F$15, F477&gt;='club records'!$G$15))), "CR", " ")</f>
        <v xml:space="preserve"> </v>
      </c>
      <c r="Y477" s="14" t="str">
        <f>IF(AND(B477="pole vault", OR(AND(E477='club records'!$F$16, F477&gt;='club records'!$G$16), AND(E477='club records'!$F$17, F477&gt;='club records'!$G$17), AND(E477='club records'!$F$18, F477&gt;='club records'!$G$18), AND(E477='club records'!$F$19, F477&gt;='club records'!$G$19), AND(E477='club records'!$F$20, F477&gt;='club records'!$G$20))), "CR", " ")</f>
        <v xml:space="preserve"> </v>
      </c>
      <c r="Z477" s="14" t="str">
        <f>IF(AND(B477="discus 1", E477='club records'!$F$21, F477&gt;='club records'!$G$21), "CR", " ")</f>
        <v xml:space="preserve"> </v>
      </c>
      <c r="AA477" s="14" t="str">
        <f>IF(AND(B477="discus 1.25", E477='club records'!$F$22, F477&gt;='club records'!$G$22), "CR", " ")</f>
        <v xml:space="preserve"> </v>
      </c>
      <c r="AB477" s="14" t="str">
        <f>IF(AND(B477="discus 1.5", E477='club records'!$F$23, F477&gt;='club records'!$G$23), "CR", " ")</f>
        <v xml:space="preserve"> </v>
      </c>
      <c r="AC477" s="14" t="str">
        <f>IF(AND(B477="discus 1.75", E477='club records'!$F$24, F477&gt;='club records'!$G$24), "CR", " ")</f>
        <v xml:space="preserve"> </v>
      </c>
      <c r="AD477" s="14" t="str">
        <f>IF(AND(B477="discus 2", E477='club records'!$F$25, F477&gt;='club records'!$G$25), "CR", " ")</f>
        <v xml:space="preserve"> </v>
      </c>
      <c r="AE477" s="14" t="str">
        <f>IF(AND(B477="hammer 4", E477='club records'!$F$27, F477&gt;='club records'!$G$27), "CR", " ")</f>
        <v xml:space="preserve"> </v>
      </c>
      <c r="AF477" s="14" t="str">
        <f>IF(AND(B477="hammer 5", E477='club records'!$F$28, F477&gt;='club records'!$G$28), "CR", " ")</f>
        <v xml:space="preserve"> </v>
      </c>
      <c r="AG477" s="14" t="str">
        <f>IF(AND(B477="hammer 6", E477='club records'!$F$29, F477&gt;='club records'!$G$29), "CR", " ")</f>
        <v xml:space="preserve"> </v>
      </c>
      <c r="AH477" s="14" t="str">
        <f>IF(AND(B477="hammer 7.26", E477='club records'!$F$30, F477&gt;='club records'!$G$30), "CR", " ")</f>
        <v xml:space="preserve"> </v>
      </c>
      <c r="AI477" s="14" t="str">
        <f>IF(AND(B477="javelin 400", E477='club records'!$F$31, F477&gt;='club records'!$G$31), "CR", " ")</f>
        <v xml:space="preserve"> </v>
      </c>
      <c r="AJ477" s="14" t="str">
        <f>IF(AND(B477="javelin 600", E477='club records'!$F$32, F477&gt;='club records'!$G$32), "CR", " ")</f>
        <v xml:space="preserve"> </v>
      </c>
      <c r="AK477" s="14" t="str">
        <f>IF(AND(B477="javelin 700", E477='club records'!$F$33, F477&gt;='club records'!$G$33), "CR", " ")</f>
        <v xml:space="preserve"> </v>
      </c>
      <c r="AL477" s="14" t="str">
        <f>IF(AND(B477="javelin 800", OR(AND(E477='club records'!$F$34, F477&gt;='club records'!$G$34), AND(E477='club records'!$F$35, F477&gt;='club records'!$G$35))), "CR", " ")</f>
        <v xml:space="preserve"> </v>
      </c>
      <c r="AM477" s="14" t="str">
        <f>IF(AND(B477="shot 3", E477='club records'!$F$36, F477&gt;='club records'!$G$36), "CR", " ")</f>
        <v xml:space="preserve"> </v>
      </c>
      <c r="AN477" s="14" t="str">
        <f>IF(AND(B477="shot 4", E477='club records'!$F$37, F477&gt;='club records'!$G$37), "CR", " ")</f>
        <v xml:space="preserve"> </v>
      </c>
      <c r="AO477" s="14" t="str">
        <f>IF(AND(B477="shot 5", E477='club records'!$F$38, F477&gt;='club records'!$G$38), "CR", " ")</f>
        <v xml:space="preserve"> </v>
      </c>
      <c r="AP477" s="14" t="str">
        <f>IF(AND(B477="shot 6", E477='club records'!$F$39, F477&gt;='club records'!$G$39), "CR", " ")</f>
        <v xml:space="preserve"> </v>
      </c>
      <c r="AQ477" s="14" t="str">
        <f>IF(AND(B477="shot 7.26", E477='club records'!$F$40, F477&gt;='club records'!$G$40), "CR", " ")</f>
        <v xml:space="preserve"> </v>
      </c>
      <c r="AR477" s="14" t="str">
        <f>IF(AND(B477="60H",OR(AND(E477='club records'!$J$1,F477&lt;='club records'!$K$1),AND(E477='club records'!$J$2,F477&lt;='club records'!$K$2),AND(E477='club records'!$J$3,F477&lt;='club records'!$K$3),AND(E477='club records'!$J$4,F477&lt;='club records'!$K$4),AND(E477='club records'!$J$5,F477&lt;='club records'!$K$5))),"CR"," ")</f>
        <v xml:space="preserve"> </v>
      </c>
      <c r="AS477" s="14" t="str">
        <f>IF(AND(B477="75H", AND(E477='club records'!$J$6, F477&lt;='club records'!$K$6)), "CR", " ")</f>
        <v xml:space="preserve"> </v>
      </c>
      <c r="AT477" s="14" t="str">
        <f>IF(AND(B477="80H", AND(E477='club records'!$J$7, F477&lt;='club records'!$K$7)), "CR", " ")</f>
        <v xml:space="preserve"> </v>
      </c>
      <c r="AU477" s="14" t="str">
        <f>IF(AND(B477="100H", AND(E477='club records'!$J$8, F477&lt;='club records'!$K$8)), "CR", " ")</f>
        <v xml:space="preserve"> </v>
      </c>
      <c r="AV477" s="14" t="str">
        <f>IF(AND(B477="110H", OR(AND(E477='club records'!$J$9, F477&lt;='club records'!$K$9), AND(E477='club records'!$J$10, F477&lt;='club records'!$K$10))), "CR", " ")</f>
        <v xml:space="preserve"> </v>
      </c>
      <c r="AW477" s="14" t="str">
        <f>IF(AND(B477="400H", OR(AND(E477='club records'!$J$11, F477&lt;='club records'!$K$11), AND(E477='club records'!$J$12, F477&lt;='club records'!$K$12), AND(E477='club records'!$J$13, F477&lt;='club records'!$K$13), AND(E477='club records'!$J$14, F477&lt;='club records'!$K$14))), "CR", " ")</f>
        <v xml:space="preserve"> </v>
      </c>
      <c r="AX477" s="14" t="str">
        <f>IF(AND(B477="1500SC", AND(E477='club records'!$J$15, F477&lt;='club records'!$K$15)), "CR", " ")</f>
        <v xml:space="preserve"> </v>
      </c>
      <c r="AY477" s="14" t="str">
        <f>IF(AND(B477="2000SC", OR(AND(E477='club records'!$J$17, F477&lt;='club records'!$K$17), AND(E477='club records'!$J$18, F477&lt;='club records'!$K$18))), "CR", " ")</f>
        <v xml:space="preserve"> </v>
      </c>
      <c r="AZ477" s="14" t="str">
        <f>IF(AND(B477="3000SC", OR(AND(E477='club records'!$J$20, F477&lt;='club records'!$K$20), AND(E477='club records'!$J$21, F477&lt;='club records'!$K$21))), "CR", " ")</f>
        <v xml:space="preserve"> </v>
      </c>
      <c r="BA477" s="15" t="str">
        <f>IF(AND(B477="4x100", OR(AND(E477='club records'!$N$1, F477&lt;='club records'!$O$1), AND(E477='club records'!$N$2, F477&lt;='club records'!$O$2), AND(E477='club records'!$N$3, F477&lt;='club records'!$O$3), AND(E477='club records'!$N$4, F477&lt;='club records'!$O$4), AND(E477='club records'!$N$5, F477&lt;='club records'!$O$5))), "CR", " ")</f>
        <v xml:space="preserve"> </v>
      </c>
      <c r="BB477" s="15" t="str">
        <f>IF(AND(B477="4x200", OR(AND(E477='club records'!$N$6, F477&lt;='club records'!$O$6), AND(E477='club records'!$N$7, F477&lt;='club records'!$O$7), AND(E477='club records'!$N$8, F477&lt;='club records'!$O$8), AND(E477='club records'!$N$9, F477&lt;='club records'!$O$9), AND(E477='club records'!$N$10, F477&lt;='club records'!$O$10))), "CR", " ")</f>
        <v xml:space="preserve"> </v>
      </c>
      <c r="BC477" s="15" t="str">
        <f>IF(AND(B477="4x300", AND(E477='club records'!$N$11, F477&lt;='club records'!$O$11)), "CR", " ")</f>
        <v xml:space="preserve"> </v>
      </c>
      <c r="BD477" s="15" t="str">
        <f>IF(AND(B477="4x400", OR(AND(E477='club records'!$N$12, F477&lt;='club records'!$O$12), AND(E477='club records'!$N$13, F477&lt;='club records'!$O$13), AND(E477='club records'!$N$14, F477&lt;='club records'!$O$14), AND(E477='club records'!$N$15, F477&lt;='club records'!$O$15))), "CR", " ")</f>
        <v xml:space="preserve"> </v>
      </c>
      <c r="BE477" s="15" t="str">
        <f>IF(AND(B477="3x800", OR(AND(E477='club records'!$N$16, F477&lt;='club records'!$O$16), AND(E477='club records'!$N$17, F477&lt;='club records'!$O$17), AND(E477='club records'!$N$18, F477&lt;='club records'!$O$18))), "CR", " ")</f>
        <v xml:space="preserve"> </v>
      </c>
      <c r="BF477" s="15" t="str">
        <f>IF(AND(B477="pentathlon", OR(AND(E477='club records'!$N$21, F477&gt;='club records'!$O$21), AND(E477='club records'!$N$22, F477&gt;='club records'!$O$22),AND(E477='club records'!$N$23, F477&gt;='club records'!$O$23),AND(E477='club records'!$N$24, F477&gt;='club records'!$O$24))), "CR", " ")</f>
        <v xml:space="preserve"> </v>
      </c>
      <c r="BG477" s="15" t="str">
        <f>IF(AND(B477="heptathlon", OR(AND(E477='club records'!$N$26, F477&gt;='club records'!$O$26), AND(E477='club records'!$N$27, F477&gt;='club records'!$O$27))), "CR", " ")</f>
        <v xml:space="preserve"> </v>
      </c>
      <c r="BH477" s="15" t="str">
        <f>IF(AND(B477="decathlon", OR(AND(E477='club records'!$N$29, F477&gt;='club records'!$O$29), AND(E477='club records'!$N$30, F477&gt;='club records'!$O$30),AND(E477='club records'!$N$31, F477&gt;='club records'!$O$31))), "CR", " ")</f>
        <v xml:space="preserve"> </v>
      </c>
    </row>
    <row r="478" spans="1:16333" ht="14.5" x14ac:dyDescent="0.35">
      <c r="A478" s="1" t="s">
        <v>519</v>
      </c>
      <c r="B478" s="2" t="s">
        <v>4</v>
      </c>
      <c r="C478" s="1" t="s">
        <v>112</v>
      </c>
      <c r="D478" s="1" t="s">
        <v>113</v>
      </c>
      <c r="E478" s="19" t="s">
        <v>10</v>
      </c>
      <c r="F478" s="20">
        <v>65.95</v>
      </c>
      <c r="G478" s="27">
        <v>43589</v>
      </c>
      <c r="H478" s="1" t="s">
        <v>313</v>
      </c>
      <c r="I478" s="1" t="s">
        <v>321</v>
      </c>
      <c r="J478" s="15" t="str">
        <f t="shared" si="42"/>
        <v/>
      </c>
      <c r="K478" s="15" t="str">
        <f>IF(AND(B478=100, OR(AND(E478='club records'!$B$6, F478&lt;='club records'!$C$6), AND(E478='club records'!$B$7, F478&lt;='club records'!$C$7), AND(E478='club records'!$B$8, F478&lt;='club records'!$C$8), AND(E478='club records'!$B$9, F478&lt;='club records'!$C$9), AND(E478='club records'!$B$10, F478&lt;='club records'!$C$10))), "CR", " ")</f>
        <v xml:space="preserve"> </v>
      </c>
      <c r="L478" s="15" t="str">
        <f>IF(AND(B478=200, OR(AND(E478='club records'!$B$11, F478&lt;='club records'!$C$11), AND(E478='club records'!$B$12, F478&lt;='club records'!$C$12), AND(E478='club records'!$B$13, F478&lt;='club records'!$C$13), AND(E478='club records'!$B$14, F478&lt;='club records'!$C$14), AND(E478='club records'!$B$15, F478&lt;='club records'!$C$15))), "CR", " ")</f>
        <v xml:space="preserve"> </v>
      </c>
      <c r="M478" s="15" t="str">
        <f>IF(AND(B478=300, OR(AND(E478='club records'!$B$16, F478&lt;='club records'!$C$16), AND(E478='club records'!$B$17, F478&lt;='club records'!$C$17))), "CR", " ")</f>
        <v xml:space="preserve"> </v>
      </c>
      <c r="N478" s="15" t="str">
        <f>IF(AND(B478=400, OR(AND(E478='club records'!$B$18, F478&lt;='club records'!$C$18), AND(E478='club records'!$B$19, F478&lt;='club records'!$C$19), AND(E478='club records'!$B$20, F478&lt;='club records'!$C$20), AND(E478='club records'!$B$21, F478&lt;='club records'!$C$21))), "CR", " ")</f>
        <v xml:space="preserve"> </v>
      </c>
      <c r="O478" s="15" t="str">
        <f>IF(AND(B478=800, OR(AND(E478='club records'!$B$22, F478&lt;='club records'!$C$22), AND(E478='club records'!$B$23, F478&lt;='club records'!$C$23), AND(E478='club records'!$B$24, F478&lt;='club records'!$C$24), AND(E478='club records'!$B$25, F478&lt;='club records'!$C$25), AND(E478='club records'!$B$26, F478&lt;='club records'!$C$26))), "CR", " ")</f>
        <v xml:space="preserve"> </v>
      </c>
      <c r="P478" s="15" t="str">
        <f>IF(AND(B478=1000, OR(AND(E478='club records'!$B$27, F478&lt;='club records'!$C$27), AND(E478='club records'!$B$28, F478&lt;='club records'!$C$28))), "CR", " ")</f>
        <v xml:space="preserve"> </v>
      </c>
      <c r="Q478" s="15" t="str">
        <f>IF(AND(B478=1500, OR(AND(E478='club records'!$B$29, F478&lt;='club records'!$C$29), AND(E478='club records'!$B$30, F478&lt;='club records'!$C$30), AND(E478='club records'!$B$31, F478&lt;='club records'!$C$31), AND(E478='club records'!$B$32, F478&lt;='club records'!$C$32), AND(E478='club records'!$B$33, F478&lt;='club records'!$C$33))), "CR", " ")</f>
        <v xml:space="preserve"> </v>
      </c>
      <c r="R478" s="15" t="str">
        <f>IF(AND(B478="1600 (Mile)",OR(AND(E478='club records'!$B$34,F478&lt;='club records'!$C$34),AND(E478='club records'!$B$35,F478&lt;='club records'!$C$35),AND(E478='club records'!$B$36,F478&lt;='club records'!$C$36),AND(E478='club records'!$B$37,F478&lt;='club records'!$C$37))),"CR"," ")</f>
        <v xml:space="preserve"> </v>
      </c>
      <c r="S478" s="15" t="str">
        <f>IF(AND(B478=3000, OR(AND(E478='club records'!$B$38, F478&lt;='club records'!$C$38), AND(E478='club records'!$B$39, F478&lt;='club records'!$C$39), AND(E478='club records'!$B$40, F478&lt;='club records'!$C$40), AND(E478='club records'!$B$41, F478&lt;='club records'!$C$41))), "CR", " ")</f>
        <v xml:space="preserve"> </v>
      </c>
      <c r="T478" s="15" t="str">
        <f>IF(AND(B478=5000, OR(AND(E478='club records'!$B$42, F478&lt;='club records'!$C$42), AND(E478='club records'!$B$43, F478&lt;='club records'!$C$43))), "CR", " ")</f>
        <v xml:space="preserve"> </v>
      </c>
      <c r="U478" s="14" t="str">
        <f>IF(AND(B478=10000, OR(AND(E478='club records'!$B$44, F478&lt;='club records'!$C$44), AND(E478='club records'!$B$45, F478&lt;='club records'!$C$45))), "CR", " ")</f>
        <v xml:space="preserve"> </v>
      </c>
      <c r="V478" s="14" t="str">
        <f>IF(AND(B478="high jump", OR(AND(E478='club records'!$F$1, F478&gt;='club records'!$G$1), AND(E478='club records'!$F$2, F478&gt;='club records'!$G$2), AND(E478='club records'!$F$3, F478&gt;='club records'!$G$3), AND(E478='club records'!$F$4, F478&gt;='club records'!$G$4), AND(E478='club records'!$F$5, F478&gt;='club records'!$G$5))), "CR", " ")</f>
        <v xml:space="preserve"> </v>
      </c>
      <c r="W478" s="14" t="str">
        <f>IF(AND(B478="long jump", OR(AND(E478='club records'!$F$6, F478&gt;='club records'!$G$6), AND(E478='club records'!$F$7, F478&gt;='club records'!$G$7), AND(E478='club records'!$F$8, F478&gt;='club records'!$G$8), AND(E478='club records'!$F$9, F478&gt;='club records'!$G$9), AND(E478='club records'!$F$10, F478&gt;='club records'!$G$10))), "CR", " ")</f>
        <v xml:space="preserve"> </v>
      </c>
      <c r="X478" s="14" t="str">
        <f>IF(AND(B478="triple jump", OR(AND(E478='club records'!$F$11, F478&gt;='club records'!$G$11), AND(E478='club records'!$F$12, F478&gt;='club records'!$G$12), AND(E478='club records'!$F$13, F478&gt;='club records'!$G$13), AND(E478='club records'!$F$14, F478&gt;='club records'!$G$14), AND(E478='club records'!$F$15, F478&gt;='club records'!$G$15))), "CR", " ")</f>
        <v xml:space="preserve"> </v>
      </c>
      <c r="Y478" s="14" t="str">
        <f>IF(AND(B478="pole vault", OR(AND(E478='club records'!$F$16, F478&gt;='club records'!$G$16), AND(E478='club records'!$F$17, F478&gt;='club records'!$G$17), AND(E478='club records'!$F$18, F478&gt;='club records'!$G$18), AND(E478='club records'!$F$19, F478&gt;='club records'!$G$19), AND(E478='club records'!$F$20, F478&gt;='club records'!$G$20))), "CR", " ")</f>
        <v xml:space="preserve"> </v>
      </c>
      <c r="Z478" s="14" t="str">
        <f>IF(AND(B478="discus 1", E478='club records'!$F$21, F478&gt;='club records'!$G$21), "CR", " ")</f>
        <v xml:space="preserve"> </v>
      </c>
      <c r="AA478" s="14" t="str">
        <f>IF(AND(B478="discus 1.25", E478='club records'!$F$22, F478&gt;='club records'!$G$22), "CR", " ")</f>
        <v xml:space="preserve"> </v>
      </c>
      <c r="AB478" s="14" t="str">
        <f>IF(AND(B478="discus 1.5", E478='club records'!$F$23, F478&gt;='club records'!$G$23), "CR", " ")</f>
        <v xml:space="preserve"> </v>
      </c>
      <c r="AC478" s="14" t="str">
        <f>IF(AND(B478="discus 1.75", E478='club records'!$F$24, F478&gt;='club records'!$G$24), "CR", " ")</f>
        <v xml:space="preserve"> </v>
      </c>
      <c r="AD478" s="14" t="str">
        <f>IF(AND(B478="discus 2", E478='club records'!$F$25, F478&gt;='club records'!$G$25), "CR", " ")</f>
        <v xml:space="preserve"> </v>
      </c>
      <c r="AE478" s="14" t="str">
        <f>IF(AND(B478="hammer 4", E478='club records'!$F$27, F478&gt;='club records'!$G$27), "CR", " ")</f>
        <v xml:space="preserve"> </v>
      </c>
      <c r="AF478" s="14" t="str">
        <f>IF(AND(B478="hammer 5", E478='club records'!$F$28, F478&gt;='club records'!$G$28), "CR", " ")</f>
        <v xml:space="preserve"> </v>
      </c>
      <c r="AG478" s="14" t="str">
        <f>IF(AND(B478="hammer 6", E478='club records'!$F$29, F478&gt;='club records'!$G$29), "CR", " ")</f>
        <v xml:space="preserve"> </v>
      </c>
      <c r="AH478" s="14" t="str">
        <f>IF(AND(B478="hammer 7.26", E478='club records'!$F$30, F478&gt;='club records'!$G$30), "CR", " ")</f>
        <v xml:space="preserve"> </v>
      </c>
      <c r="AI478" s="14" t="str">
        <f>IF(AND(B478="javelin 400", E478='club records'!$F$31, F478&gt;='club records'!$G$31), "CR", " ")</f>
        <v xml:space="preserve"> </v>
      </c>
      <c r="AJ478" s="14" t="str">
        <f>IF(AND(B478="javelin 600", E478='club records'!$F$32, F478&gt;='club records'!$G$32), "CR", " ")</f>
        <v xml:space="preserve"> </v>
      </c>
      <c r="AK478" s="14" t="str">
        <f>IF(AND(B478="javelin 700", E478='club records'!$F$33, F478&gt;='club records'!$G$33), "CR", " ")</f>
        <v xml:space="preserve"> </v>
      </c>
      <c r="AL478" s="14" t="str">
        <f>IF(AND(B478="javelin 800", OR(AND(E478='club records'!$F$34, F478&gt;='club records'!$G$34), AND(E478='club records'!$F$35, F478&gt;='club records'!$G$35))), "CR", " ")</f>
        <v xml:space="preserve"> </v>
      </c>
      <c r="AM478" s="14" t="str">
        <f>IF(AND(B478="shot 3", E478='club records'!$F$36, F478&gt;='club records'!$G$36), "CR", " ")</f>
        <v xml:space="preserve"> </v>
      </c>
      <c r="AN478" s="14" t="str">
        <f>IF(AND(B478="shot 4", E478='club records'!$F$37, F478&gt;='club records'!$G$37), "CR", " ")</f>
        <v xml:space="preserve"> </v>
      </c>
      <c r="AO478" s="14" t="str">
        <f>IF(AND(B478="shot 5", E478='club records'!$F$38, F478&gt;='club records'!$G$38), "CR", " ")</f>
        <v xml:space="preserve"> </v>
      </c>
      <c r="AP478" s="14" t="str">
        <f>IF(AND(B478="shot 6", E478='club records'!$F$39, F478&gt;='club records'!$G$39), "CR", " ")</f>
        <v xml:space="preserve"> </v>
      </c>
      <c r="AQ478" s="14" t="str">
        <f>IF(AND(B478="shot 7.26", E478='club records'!$F$40, F478&gt;='club records'!$G$40), "CR", " ")</f>
        <v xml:space="preserve"> </v>
      </c>
      <c r="AR478" s="14" t="str">
        <f>IF(AND(B478="60H",OR(AND(E478='club records'!$J$1,F478&lt;='club records'!$K$1),AND(E478='club records'!$J$2,F478&lt;='club records'!$K$2),AND(E478='club records'!$J$3,F478&lt;='club records'!$K$3),AND(E478='club records'!$J$4,F478&lt;='club records'!$K$4),AND(E478='club records'!$J$5,F478&lt;='club records'!$K$5))),"CR"," ")</f>
        <v xml:space="preserve"> </v>
      </c>
      <c r="AS478" s="14" t="str">
        <f>IF(AND(B478="75H", AND(E478='club records'!$J$6, F478&lt;='club records'!$K$6)), "CR", " ")</f>
        <v xml:space="preserve"> </v>
      </c>
      <c r="AT478" s="14" t="str">
        <f>IF(AND(B478="80H", AND(E478='club records'!$J$7, F478&lt;='club records'!$K$7)), "CR", " ")</f>
        <v xml:space="preserve"> </v>
      </c>
      <c r="AU478" s="14" t="str">
        <f>IF(AND(B478="100H", AND(E478='club records'!$J$8, F478&lt;='club records'!$K$8)), "CR", " ")</f>
        <v xml:space="preserve"> </v>
      </c>
      <c r="AV478" s="14" t="str">
        <f>IF(AND(B478="110H", OR(AND(E478='club records'!$J$9, F478&lt;='club records'!$K$9), AND(E478='club records'!$J$10, F478&lt;='club records'!$K$10))), "CR", " ")</f>
        <v xml:space="preserve"> </v>
      </c>
      <c r="AW478" s="14" t="str">
        <f>IF(AND(B478="400H", OR(AND(E478='club records'!$J$11, F478&lt;='club records'!$K$11), AND(E478='club records'!$J$12, F478&lt;='club records'!$K$12), AND(E478='club records'!$J$13, F478&lt;='club records'!$K$13), AND(E478='club records'!$J$14, F478&lt;='club records'!$K$14))), "CR", " ")</f>
        <v xml:space="preserve"> </v>
      </c>
      <c r="AX478" s="14" t="str">
        <f>IF(AND(B478="1500SC", AND(E478='club records'!$J$15, F478&lt;='club records'!$K$15)), "CR", " ")</f>
        <v xml:space="preserve"> </v>
      </c>
      <c r="AY478" s="14" t="str">
        <f>IF(AND(B478="2000SC", OR(AND(E478='club records'!$J$17, F478&lt;='club records'!$K$17), AND(E478='club records'!$J$18, F478&lt;='club records'!$K$18))), "CR", " ")</f>
        <v xml:space="preserve"> </v>
      </c>
      <c r="AZ478" s="14" t="str">
        <f>IF(AND(B478="3000SC", OR(AND(E478='club records'!$J$20, F478&lt;='club records'!$K$20), AND(E478='club records'!$J$21, F478&lt;='club records'!$K$21))), "CR", " ")</f>
        <v xml:space="preserve"> </v>
      </c>
      <c r="BA478" s="15" t="str">
        <f>IF(AND(B478="4x100", OR(AND(E478='club records'!$N$1, F478&lt;='club records'!$O$1), AND(E478='club records'!$N$2, F478&lt;='club records'!$O$2), AND(E478='club records'!$N$3, F478&lt;='club records'!$O$3), AND(E478='club records'!$N$4, F478&lt;='club records'!$O$4), AND(E478='club records'!$N$5, F478&lt;='club records'!$O$5))), "CR", " ")</f>
        <v xml:space="preserve"> </v>
      </c>
      <c r="BB478" s="15" t="str">
        <f>IF(AND(B478="4x200", OR(AND(E478='club records'!$N$6, F478&lt;='club records'!$O$6), AND(E478='club records'!$N$7, F478&lt;='club records'!$O$7), AND(E478='club records'!$N$8, F478&lt;='club records'!$O$8), AND(E478='club records'!$N$9, F478&lt;='club records'!$O$9), AND(E478='club records'!$N$10, F478&lt;='club records'!$O$10))), "CR", " ")</f>
        <v xml:space="preserve"> </v>
      </c>
      <c r="BC478" s="15" t="str">
        <f>IF(AND(B478="4x300", AND(E478='club records'!$N$11, F478&lt;='club records'!$O$11)), "CR", " ")</f>
        <v xml:space="preserve"> </v>
      </c>
      <c r="BD478" s="15" t="str">
        <f>IF(AND(B478="4x400", OR(AND(E478='club records'!$N$12, F478&lt;='club records'!$O$12), AND(E478='club records'!$N$13, F478&lt;='club records'!$O$13), AND(E478='club records'!$N$14, F478&lt;='club records'!$O$14), AND(E478='club records'!$N$15, F478&lt;='club records'!$O$15))), "CR", " ")</f>
        <v xml:space="preserve"> </v>
      </c>
      <c r="BE478" s="15" t="str">
        <f>IF(AND(B478="3x800", OR(AND(E478='club records'!$N$16, F478&lt;='club records'!$O$16), AND(E478='club records'!$N$17, F478&lt;='club records'!$O$17), AND(E478='club records'!$N$18, F478&lt;='club records'!$O$18))), "CR", " ")</f>
        <v xml:space="preserve"> </v>
      </c>
      <c r="BF478" s="15" t="str">
        <f>IF(AND(B478="pentathlon", OR(AND(E478='club records'!$N$21, F478&gt;='club records'!$O$21), AND(E478='club records'!$N$22, F478&gt;='club records'!$O$22),AND(E478='club records'!$N$23, F478&gt;='club records'!$O$23),AND(E478='club records'!$N$24, F478&gt;='club records'!$O$24))), "CR", " ")</f>
        <v xml:space="preserve"> </v>
      </c>
      <c r="BG478" s="15" t="str">
        <f>IF(AND(B478="heptathlon", OR(AND(E478='club records'!$N$26, F478&gt;='club records'!$O$26), AND(E478='club records'!$N$27, F478&gt;='club records'!$O$27))), "CR", " ")</f>
        <v xml:space="preserve"> </v>
      </c>
      <c r="BH478" s="15" t="str">
        <f>IF(AND(B478="decathlon", OR(AND(E478='club records'!$N$29, F478&gt;='club records'!$O$29), AND(E478='club records'!$N$30, F478&gt;='club records'!$O$30),AND(E478='club records'!$N$31, F478&gt;='club records'!$O$31))), "CR", " ")</f>
        <v xml:space="preserve"> </v>
      </c>
    </row>
    <row r="479" spans="1:16333" ht="28" customHeight="1" x14ac:dyDescent="0.35">
      <c r="A479" s="1" t="s">
        <v>519</v>
      </c>
      <c r="B479" s="2" t="s">
        <v>216</v>
      </c>
      <c r="C479" s="38" t="s">
        <v>435</v>
      </c>
      <c r="D479" s="38"/>
      <c r="E479" s="19" t="s">
        <v>10</v>
      </c>
      <c r="F479" s="20">
        <v>44.8</v>
      </c>
      <c r="G479" s="27">
        <v>43632</v>
      </c>
      <c r="H479" s="1" t="s">
        <v>313</v>
      </c>
      <c r="I479" s="1" t="s">
        <v>426</v>
      </c>
      <c r="J479" s="15" t="str">
        <f t="shared" si="42"/>
        <v/>
      </c>
      <c r="K479" s="15" t="str">
        <f>IF(AND(B479=100, OR(AND(E479='club records'!$B$6, F479&lt;='club records'!$C$6), AND(E479='club records'!$B$7, F479&lt;='club records'!$C$7), AND(E479='club records'!$B$8, F479&lt;='club records'!$C$8), AND(E479='club records'!$B$9, F479&lt;='club records'!$C$9), AND(E479='club records'!$B$10, F479&lt;='club records'!$C$10))), "CR", " ")</f>
        <v xml:space="preserve"> </v>
      </c>
      <c r="L479" s="15" t="str">
        <f>IF(AND(B479=200, OR(AND(E479='club records'!$B$11, F479&lt;='club records'!$C$11), AND(E479='club records'!$B$12, F479&lt;='club records'!$C$12), AND(E479='club records'!$B$13, F479&lt;='club records'!$C$13), AND(E479='club records'!$B$14, F479&lt;='club records'!$C$14), AND(E479='club records'!$B$15, F479&lt;='club records'!$C$15))), "CR", " ")</f>
        <v xml:space="preserve"> </v>
      </c>
      <c r="M479" s="15" t="str">
        <f>IF(AND(B479=300, OR(AND(E479='club records'!$B$16, F479&lt;='club records'!$C$16), AND(E479='club records'!$B$17, F479&lt;='club records'!$C$17))), "CR", " ")</f>
        <v xml:space="preserve"> </v>
      </c>
      <c r="N479" s="15" t="str">
        <f>IF(AND(B479=400, OR(AND(E479='club records'!$B$18, F479&lt;='club records'!$C$18), AND(E479='club records'!$B$19, F479&lt;='club records'!$C$19), AND(E479='club records'!$B$20, F479&lt;='club records'!$C$20), AND(E479='club records'!$B$21, F479&lt;='club records'!$C$21))), "CR", " ")</f>
        <v xml:space="preserve"> </v>
      </c>
      <c r="O479" s="15" t="str">
        <f>IF(AND(B479=800, OR(AND(E479='club records'!$B$22, F479&lt;='club records'!$C$22), AND(E479='club records'!$B$23, F479&lt;='club records'!$C$23), AND(E479='club records'!$B$24, F479&lt;='club records'!$C$24), AND(E479='club records'!$B$25, F479&lt;='club records'!$C$25), AND(E479='club records'!$B$26, F479&lt;='club records'!$C$26))), "CR", " ")</f>
        <v xml:space="preserve"> </v>
      </c>
      <c r="P479" s="15" t="str">
        <f>IF(AND(B479=1000, OR(AND(E479='club records'!$B$27, F479&lt;='club records'!$C$27), AND(E479='club records'!$B$28, F479&lt;='club records'!$C$28))), "CR", " ")</f>
        <v xml:space="preserve"> </v>
      </c>
      <c r="Q479" s="15" t="str">
        <f>IF(AND(B479=1500, OR(AND(E479='club records'!$B$29, F479&lt;='club records'!$C$29), AND(E479='club records'!$B$30, F479&lt;='club records'!$C$30), AND(E479='club records'!$B$31, F479&lt;='club records'!$C$31), AND(E479='club records'!$B$32, F479&lt;='club records'!$C$32), AND(E479='club records'!$B$33, F479&lt;='club records'!$C$33))), "CR", " ")</f>
        <v xml:space="preserve"> </v>
      </c>
      <c r="R479" s="15" t="str">
        <f>IF(AND(B479="1600 (Mile)",OR(AND(E479='club records'!$B$34,F479&lt;='club records'!$C$34),AND(E479='club records'!$B$35,F479&lt;='club records'!$C$35),AND(E479='club records'!$B$36,F479&lt;='club records'!$C$36),AND(E479='club records'!$B$37,F479&lt;='club records'!$C$37))),"CR"," ")</f>
        <v xml:space="preserve"> </v>
      </c>
      <c r="S479" s="15" t="str">
        <f>IF(AND(B479=3000, OR(AND(E479='club records'!$B$38, F479&lt;='club records'!$C$38), AND(E479='club records'!$B$39, F479&lt;='club records'!$C$39), AND(E479='club records'!$B$40, F479&lt;='club records'!$C$40), AND(E479='club records'!$B$41, F479&lt;='club records'!$C$41))), "CR", " ")</f>
        <v xml:space="preserve"> </v>
      </c>
      <c r="T479" s="15" t="str">
        <f>IF(AND(B479=5000, OR(AND(E479='club records'!$B$42, F479&lt;='club records'!$C$42), AND(E479='club records'!$B$43, F479&lt;='club records'!$C$43))), "CR", " ")</f>
        <v xml:space="preserve"> </v>
      </c>
      <c r="U479" s="14" t="str">
        <f>IF(AND(B479=10000, OR(AND(E479='club records'!$B$44, F479&lt;='club records'!$C$44), AND(E479='club records'!$B$45, F479&lt;='club records'!$C$45))), "CR", " ")</f>
        <v xml:space="preserve"> </v>
      </c>
      <c r="V479" s="14" t="str">
        <f>IF(AND(B479="high jump", OR(AND(E479='club records'!$F$1, F479&gt;='club records'!$G$1), AND(E479='club records'!$F$2, F479&gt;='club records'!$G$2), AND(E479='club records'!$F$3, F479&gt;='club records'!$G$3), AND(E479='club records'!$F$4, F479&gt;='club records'!$G$4), AND(E479='club records'!$F$5, F479&gt;='club records'!$G$5))), "CR", " ")</f>
        <v xml:space="preserve"> </v>
      </c>
      <c r="W479" s="14" t="str">
        <f>IF(AND(B479="long jump", OR(AND(E479='club records'!$F$6, F479&gt;='club records'!$G$6), AND(E479='club records'!$F$7, F479&gt;='club records'!$G$7), AND(E479='club records'!$F$8, F479&gt;='club records'!$G$8), AND(E479='club records'!$F$9, F479&gt;='club records'!$G$9), AND(E479='club records'!$F$10, F479&gt;='club records'!$G$10))), "CR", " ")</f>
        <v xml:space="preserve"> </v>
      </c>
      <c r="X479" s="14" t="str">
        <f>IF(AND(B479="triple jump", OR(AND(E479='club records'!$F$11, F479&gt;='club records'!$G$11), AND(E479='club records'!$F$12, F479&gt;='club records'!$G$12), AND(E479='club records'!$F$13, F479&gt;='club records'!$G$13), AND(E479='club records'!$F$14, F479&gt;='club records'!$G$14), AND(E479='club records'!$F$15, F479&gt;='club records'!$G$15))), "CR", " ")</f>
        <v xml:space="preserve"> </v>
      </c>
      <c r="Y479" s="14" t="str">
        <f>IF(AND(B479="pole vault", OR(AND(E479='club records'!$F$16, F479&gt;='club records'!$G$16), AND(E479='club records'!$F$17, F479&gt;='club records'!$G$17), AND(E479='club records'!$F$18, F479&gt;='club records'!$G$18), AND(E479='club records'!$F$19, F479&gt;='club records'!$G$19), AND(E479='club records'!$F$20, F479&gt;='club records'!$G$20))), "CR", " ")</f>
        <v xml:space="preserve"> </v>
      </c>
      <c r="Z479" s="14" t="str">
        <f>IF(AND(B479="discus 1", E479='club records'!$F$21, F479&gt;='club records'!$G$21), "CR", " ")</f>
        <v xml:space="preserve"> </v>
      </c>
      <c r="AA479" s="14" t="str">
        <f>IF(AND(B479="discus 1.25", E479='club records'!$F$22, F479&gt;='club records'!$G$22), "CR", " ")</f>
        <v xml:space="preserve"> </v>
      </c>
      <c r="AB479" s="14" t="str">
        <f>IF(AND(B479="discus 1.5", E479='club records'!$F$23, F479&gt;='club records'!$G$23), "CR", " ")</f>
        <v xml:space="preserve"> </v>
      </c>
      <c r="AC479" s="14" t="str">
        <f>IF(AND(B479="discus 1.75", E479='club records'!$F$24, F479&gt;='club records'!$G$24), "CR", " ")</f>
        <v xml:space="preserve"> </v>
      </c>
      <c r="AD479" s="14" t="str">
        <f>IF(AND(B479="discus 2", E479='club records'!$F$25, F479&gt;='club records'!$G$25), "CR", " ")</f>
        <v xml:space="preserve"> </v>
      </c>
      <c r="AE479" s="14" t="str">
        <f>IF(AND(B479="hammer 4", E479='club records'!$F$27, F479&gt;='club records'!$G$27), "CR", " ")</f>
        <v xml:space="preserve"> </v>
      </c>
      <c r="AF479" s="14" t="str">
        <f>IF(AND(B479="hammer 5", E479='club records'!$F$28, F479&gt;='club records'!$G$28), "CR", " ")</f>
        <v xml:space="preserve"> </v>
      </c>
      <c r="AG479" s="14" t="str">
        <f>IF(AND(B479="hammer 6", E479='club records'!$F$29, F479&gt;='club records'!$G$29), "CR", " ")</f>
        <v xml:space="preserve"> </v>
      </c>
      <c r="AH479" s="14" t="str">
        <f>IF(AND(B479="hammer 7.26", E479='club records'!$F$30, F479&gt;='club records'!$G$30), "CR", " ")</f>
        <v xml:space="preserve"> </v>
      </c>
      <c r="AI479" s="14" t="str">
        <f>IF(AND(B479="javelin 400", E479='club records'!$F$31, F479&gt;='club records'!$G$31), "CR", " ")</f>
        <v xml:space="preserve"> </v>
      </c>
      <c r="AJ479" s="14" t="str">
        <f>IF(AND(B479="javelin 600", E479='club records'!$F$32, F479&gt;='club records'!$G$32), "CR", " ")</f>
        <v xml:space="preserve"> </v>
      </c>
      <c r="AK479" s="14" t="str">
        <f>IF(AND(B479="javelin 700", E479='club records'!$F$33, F479&gt;='club records'!$G$33), "CR", " ")</f>
        <v xml:space="preserve"> </v>
      </c>
      <c r="AL479" s="14" t="str">
        <f>IF(AND(B479="javelin 800", OR(AND(E479='club records'!$F$34, F479&gt;='club records'!$G$34), AND(E479='club records'!$F$35, F479&gt;='club records'!$G$35))), "CR", " ")</f>
        <v xml:space="preserve"> </v>
      </c>
      <c r="AM479" s="14" t="str">
        <f>IF(AND(B479="shot 3", E479='club records'!$F$36, F479&gt;='club records'!$G$36), "CR", " ")</f>
        <v xml:space="preserve"> </v>
      </c>
      <c r="AN479" s="14" t="str">
        <f>IF(AND(B479="shot 4", E479='club records'!$F$37, F479&gt;='club records'!$G$37), "CR", " ")</f>
        <v xml:space="preserve"> </v>
      </c>
      <c r="AO479" s="14" t="str">
        <f>IF(AND(B479="shot 5", E479='club records'!$F$38, F479&gt;='club records'!$G$38), "CR", " ")</f>
        <v xml:space="preserve"> </v>
      </c>
      <c r="AP479" s="14" t="str">
        <f>IF(AND(B479="shot 6", E479='club records'!$F$39, F479&gt;='club records'!$G$39), "CR", " ")</f>
        <v xml:space="preserve"> </v>
      </c>
      <c r="AQ479" s="14" t="str">
        <f>IF(AND(B479="shot 7.26", E479='club records'!$F$40, F479&gt;='club records'!$G$40), "CR", " ")</f>
        <v xml:space="preserve"> </v>
      </c>
      <c r="AR479" s="14" t="str">
        <f>IF(AND(B479="60H",OR(AND(E479='club records'!$J$1,F479&lt;='club records'!$K$1),AND(E479='club records'!$J$2,F479&lt;='club records'!$K$2),AND(E479='club records'!$J$3,F479&lt;='club records'!$K$3),AND(E479='club records'!$J$4,F479&lt;='club records'!$K$4),AND(E479='club records'!$J$5,F479&lt;='club records'!$K$5))),"CR"," ")</f>
        <v xml:space="preserve"> </v>
      </c>
      <c r="AS479" s="14" t="str">
        <f>IF(AND(B479="75H", AND(E479='club records'!$J$6, F479&lt;='club records'!$K$6)), "CR", " ")</f>
        <v xml:space="preserve"> </v>
      </c>
      <c r="AT479" s="14" t="str">
        <f>IF(AND(B479="80H", AND(E479='club records'!$J$7, F479&lt;='club records'!$K$7)), "CR", " ")</f>
        <v xml:space="preserve"> </v>
      </c>
      <c r="AU479" s="14" t="str">
        <f>IF(AND(B479="100H", AND(E479='club records'!$J$8, F479&lt;='club records'!$K$8)), "CR", " ")</f>
        <v xml:space="preserve"> </v>
      </c>
      <c r="AV479" s="14" t="str">
        <f>IF(AND(B479="110H", OR(AND(E479='club records'!$J$9, F479&lt;='club records'!$K$9), AND(E479='club records'!$J$10, F479&lt;='club records'!$K$10))), "CR", " ")</f>
        <v xml:space="preserve"> </v>
      </c>
      <c r="AW479" s="14" t="str">
        <f>IF(AND(B479="400H", OR(AND(E479='club records'!$J$11, F479&lt;='club records'!$K$11), AND(E479='club records'!$J$12, F479&lt;='club records'!$K$12), AND(E479='club records'!$J$13, F479&lt;='club records'!$K$13), AND(E479='club records'!$J$14, F479&lt;='club records'!$K$14))), "CR", " ")</f>
        <v xml:space="preserve"> </v>
      </c>
      <c r="AX479" s="14" t="str">
        <f>IF(AND(B479="1500SC", AND(E479='club records'!$J$15, F479&lt;='club records'!$K$15)), "CR", " ")</f>
        <v xml:space="preserve"> </v>
      </c>
      <c r="AY479" s="14" t="str">
        <f>IF(AND(B479="2000SC", OR(AND(E479='club records'!$J$17, F479&lt;='club records'!$K$17), AND(E479='club records'!$J$18, F479&lt;='club records'!$K$18))), "CR", " ")</f>
        <v xml:space="preserve"> </v>
      </c>
      <c r="AZ479" s="14" t="str">
        <f>IF(AND(B479="3000SC", OR(AND(E479='club records'!$J$20, F479&lt;='club records'!$K$20), AND(E479='club records'!$J$21, F479&lt;='club records'!$K$21))), "CR", " ")</f>
        <v xml:space="preserve"> </v>
      </c>
      <c r="BA479" s="15" t="str">
        <f>IF(AND(B479="4x100", OR(AND(E479='club records'!$N$1, F479&lt;='club records'!$O$1), AND(E479='club records'!$N$2, F479&lt;='club records'!$O$2), AND(E479='club records'!$N$3, F479&lt;='club records'!$O$3), AND(E479='club records'!$N$4, F479&lt;='club records'!$O$4), AND(E479='club records'!$N$5, F479&lt;='club records'!$O$5))), "CR", " ")</f>
        <v xml:space="preserve"> </v>
      </c>
      <c r="BB479" s="15" t="str">
        <f>IF(AND(B479="4x200", OR(AND(E479='club records'!$N$6, F479&lt;='club records'!$O$6), AND(E479='club records'!$N$7, F479&lt;='club records'!$O$7), AND(E479='club records'!$N$8, F479&lt;='club records'!$O$8), AND(E479='club records'!$N$9, F479&lt;='club records'!$O$9), AND(E479='club records'!$N$10, F479&lt;='club records'!$O$10))), "CR", " ")</f>
        <v xml:space="preserve"> </v>
      </c>
      <c r="BC479" s="15" t="str">
        <f>IF(AND(B479="4x300", AND(E479='club records'!$N$11, F479&lt;='club records'!$O$11)), "CR", " ")</f>
        <v xml:space="preserve"> </v>
      </c>
      <c r="BD479" s="15" t="str">
        <f>IF(AND(B479="4x400", OR(AND(E479='club records'!$N$12, F479&lt;='club records'!$O$12), AND(E479='club records'!$N$13, F479&lt;='club records'!$O$13), AND(E479='club records'!$N$14, F479&lt;='club records'!$O$14), AND(E479='club records'!$N$15, F479&lt;='club records'!$O$15))), "CR", " ")</f>
        <v xml:space="preserve"> </v>
      </c>
      <c r="BE479" s="15" t="str">
        <f>IF(AND(B479="3x800", OR(AND(E479='club records'!$N$16, F479&lt;='club records'!$O$16), AND(E479='club records'!$N$17, F479&lt;='club records'!$O$17), AND(E479='club records'!$N$18, F479&lt;='club records'!$O$18))), "CR", " ")</f>
        <v xml:space="preserve"> </v>
      </c>
      <c r="BF479" s="15" t="str">
        <f>IF(AND(B479="pentathlon", OR(AND(E479='club records'!$N$21, F479&gt;='club records'!$O$21), AND(E479='club records'!$N$22, F479&gt;='club records'!$O$22),AND(E479='club records'!$N$23, F479&gt;='club records'!$O$23),AND(E479='club records'!$N$24, F479&gt;='club records'!$O$24))), "CR", " ")</f>
        <v xml:space="preserve"> </v>
      </c>
      <c r="BG479" s="15" t="str">
        <f>IF(AND(B479="heptathlon", OR(AND(E479='club records'!$N$26, F479&gt;='club records'!$O$26), AND(E479='club records'!$N$27, F479&gt;='club records'!$O$27))), "CR", " ")</f>
        <v xml:space="preserve"> </v>
      </c>
      <c r="BH479" s="15" t="str">
        <f>IF(AND(B479="decathlon", OR(AND(E479='club records'!$N$29, F479&gt;='club records'!$O$29), AND(E479='club records'!$N$30, F479&gt;='club records'!$O$30),AND(E479='club records'!$N$31, F479&gt;='club records'!$O$31))), "CR", " ")</f>
        <v xml:space="preserve"> </v>
      </c>
    </row>
    <row r="480" spans="1:16333" ht="27" customHeight="1" x14ac:dyDescent="0.35">
      <c r="A480" s="1" t="s">
        <v>519</v>
      </c>
      <c r="B480" s="2" t="s">
        <v>218</v>
      </c>
      <c r="C480" s="38" t="s">
        <v>437</v>
      </c>
      <c r="D480" s="39"/>
      <c r="E480" s="19" t="s">
        <v>10</v>
      </c>
      <c r="F480" s="20" t="s">
        <v>436</v>
      </c>
      <c r="G480" s="27">
        <v>43632</v>
      </c>
      <c r="H480" s="1" t="s">
        <v>313</v>
      </c>
      <c r="I480" s="1" t="s">
        <v>426</v>
      </c>
      <c r="J480" s="15" t="str">
        <f t="shared" si="42"/>
        <v/>
      </c>
      <c r="K480" s="15" t="str">
        <f>IF(AND(B480=100, OR(AND(E480='club records'!$B$6, F480&lt;='club records'!$C$6), AND(E480='club records'!$B$7, F480&lt;='club records'!$C$7), AND(E480='club records'!$B$8, F480&lt;='club records'!$C$8), AND(E480='club records'!$B$9, F480&lt;='club records'!$C$9), AND(E480='club records'!$B$10, F480&lt;='club records'!$C$10))), "CR", " ")</f>
        <v xml:space="preserve"> </v>
      </c>
      <c r="L480" s="15" t="str">
        <f>IF(AND(B480=200, OR(AND(E480='club records'!$B$11, F480&lt;='club records'!$C$11), AND(E480='club records'!$B$12, F480&lt;='club records'!$C$12), AND(E480='club records'!$B$13, F480&lt;='club records'!$C$13), AND(E480='club records'!$B$14, F480&lt;='club records'!$C$14), AND(E480='club records'!$B$15, F480&lt;='club records'!$C$15))), "CR", " ")</f>
        <v xml:space="preserve"> </v>
      </c>
      <c r="M480" s="15" t="str">
        <f>IF(AND(B480=300, OR(AND(E480='club records'!$B$16, F480&lt;='club records'!$C$16), AND(E480='club records'!$B$17, F480&lt;='club records'!$C$17))), "CR", " ")</f>
        <v xml:space="preserve"> </v>
      </c>
      <c r="N480" s="15" t="str">
        <f>IF(AND(B480=400, OR(AND(E480='club records'!$B$18, F480&lt;='club records'!$C$18), AND(E480='club records'!$B$19, F480&lt;='club records'!$C$19), AND(E480='club records'!$B$20, F480&lt;='club records'!$C$20), AND(E480='club records'!$B$21, F480&lt;='club records'!$C$21))), "CR", " ")</f>
        <v xml:space="preserve"> </v>
      </c>
      <c r="O480" s="15" t="str">
        <f>IF(AND(B480=800, OR(AND(E480='club records'!$B$22, F480&lt;='club records'!$C$22), AND(E480='club records'!$B$23, F480&lt;='club records'!$C$23), AND(E480='club records'!$B$24, F480&lt;='club records'!$C$24), AND(E480='club records'!$B$25, F480&lt;='club records'!$C$25), AND(E480='club records'!$B$26, F480&lt;='club records'!$C$26))), "CR", " ")</f>
        <v xml:space="preserve"> </v>
      </c>
      <c r="P480" s="15" t="str">
        <f>IF(AND(B480=1000, OR(AND(E480='club records'!$B$27, F480&lt;='club records'!$C$27), AND(E480='club records'!$B$28, F480&lt;='club records'!$C$28))), "CR", " ")</f>
        <v xml:space="preserve"> </v>
      </c>
      <c r="Q480" s="15" t="str">
        <f>IF(AND(B480=1500, OR(AND(E480='club records'!$B$29, F480&lt;='club records'!$C$29), AND(E480='club records'!$B$30, F480&lt;='club records'!$C$30), AND(E480='club records'!$B$31, F480&lt;='club records'!$C$31), AND(E480='club records'!$B$32, F480&lt;='club records'!$C$32), AND(E480='club records'!$B$33, F480&lt;='club records'!$C$33))), "CR", " ")</f>
        <v xml:space="preserve"> </v>
      </c>
      <c r="R480" s="15" t="str">
        <f>IF(AND(B480="1600 (Mile)",OR(AND(E480='club records'!$B$34,F480&lt;='club records'!$C$34),AND(E480='club records'!$B$35,F480&lt;='club records'!$C$35),AND(E480='club records'!$B$36,F480&lt;='club records'!$C$36),AND(E480='club records'!$B$37,F480&lt;='club records'!$C$37))),"CR"," ")</f>
        <v xml:space="preserve"> </v>
      </c>
      <c r="S480" s="15" t="str">
        <f>IF(AND(B480=3000, OR(AND(E480='club records'!$B$38, F480&lt;='club records'!$C$38), AND(E480='club records'!$B$39, F480&lt;='club records'!$C$39), AND(E480='club records'!$B$40, F480&lt;='club records'!$C$40), AND(E480='club records'!$B$41, F480&lt;='club records'!$C$41))), "CR", " ")</f>
        <v xml:space="preserve"> </v>
      </c>
      <c r="T480" s="15" t="str">
        <f>IF(AND(B480=5000, OR(AND(E480='club records'!$B$42, F480&lt;='club records'!$C$42), AND(E480='club records'!$B$43, F480&lt;='club records'!$C$43))), "CR", " ")</f>
        <v xml:space="preserve"> </v>
      </c>
      <c r="U480" s="14" t="str">
        <f>IF(AND(B480=10000, OR(AND(E480='club records'!$B$44, F480&lt;='club records'!$C$44), AND(E480='club records'!$B$45, F480&lt;='club records'!$C$45))), "CR", " ")</f>
        <v xml:space="preserve"> </v>
      </c>
      <c r="V480" s="14" t="str">
        <f>IF(AND(B480="high jump", OR(AND(E480='club records'!$F$1, F480&gt;='club records'!$G$1), AND(E480='club records'!$F$2, F480&gt;='club records'!$G$2), AND(E480='club records'!$F$3, F480&gt;='club records'!$G$3), AND(E480='club records'!$F$4, F480&gt;='club records'!$G$4), AND(E480='club records'!$F$5, F480&gt;='club records'!$G$5))), "CR", " ")</f>
        <v xml:space="preserve"> </v>
      </c>
      <c r="W480" s="14" t="str">
        <f>IF(AND(B480="long jump", OR(AND(E480='club records'!$F$6, F480&gt;='club records'!$G$6), AND(E480='club records'!$F$7, F480&gt;='club records'!$G$7), AND(E480='club records'!$F$8, F480&gt;='club records'!$G$8), AND(E480='club records'!$F$9, F480&gt;='club records'!$G$9), AND(E480='club records'!$F$10, F480&gt;='club records'!$G$10))), "CR", " ")</f>
        <v xml:space="preserve"> </v>
      </c>
      <c r="X480" s="14" t="str">
        <f>IF(AND(B480="triple jump", OR(AND(E480='club records'!$F$11, F480&gt;='club records'!$G$11), AND(E480='club records'!$F$12, F480&gt;='club records'!$G$12), AND(E480='club records'!$F$13, F480&gt;='club records'!$G$13), AND(E480='club records'!$F$14, F480&gt;='club records'!$G$14), AND(E480='club records'!$F$15, F480&gt;='club records'!$G$15))), "CR", " ")</f>
        <v xml:space="preserve"> </v>
      </c>
      <c r="Y480" s="14" t="str">
        <f>IF(AND(B480="pole vault", OR(AND(E480='club records'!$F$16, F480&gt;='club records'!$G$16), AND(E480='club records'!$F$17, F480&gt;='club records'!$G$17), AND(E480='club records'!$F$18, F480&gt;='club records'!$G$18), AND(E480='club records'!$F$19, F480&gt;='club records'!$G$19), AND(E480='club records'!$F$20, F480&gt;='club records'!$G$20))), "CR", " ")</f>
        <v xml:space="preserve"> </v>
      </c>
      <c r="Z480" s="14" t="str">
        <f>IF(AND(B480="discus 1", E480='club records'!$F$21, F480&gt;='club records'!$G$21), "CR", " ")</f>
        <v xml:space="preserve"> </v>
      </c>
      <c r="AA480" s="14" t="str">
        <f>IF(AND(B480="discus 1.25", E480='club records'!$F$22, F480&gt;='club records'!$G$22), "CR", " ")</f>
        <v xml:space="preserve"> </v>
      </c>
      <c r="AB480" s="14" t="str">
        <f>IF(AND(B480="discus 1.5", E480='club records'!$F$23, F480&gt;='club records'!$G$23), "CR", " ")</f>
        <v xml:space="preserve"> </v>
      </c>
      <c r="AC480" s="14" t="str">
        <f>IF(AND(B480="discus 1.75", E480='club records'!$F$24, F480&gt;='club records'!$G$24), "CR", " ")</f>
        <v xml:space="preserve"> </v>
      </c>
      <c r="AD480" s="14" t="str">
        <f>IF(AND(B480="discus 2", E480='club records'!$F$25, F480&gt;='club records'!$G$25), "CR", " ")</f>
        <v xml:space="preserve"> </v>
      </c>
      <c r="AE480" s="14" t="str">
        <f>IF(AND(B480="hammer 4", E480='club records'!$F$27, F480&gt;='club records'!$G$27), "CR", " ")</f>
        <v xml:space="preserve"> </v>
      </c>
      <c r="AF480" s="14" t="str">
        <f>IF(AND(B480="hammer 5", E480='club records'!$F$28, F480&gt;='club records'!$G$28), "CR", " ")</f>
        <v xml:space="preserve"> </v>
      </c>
      <c r="AG480" s="14" t="str">
        <f>IF(AND(B480="hammer 6", E480='club records'!$F$29, F480&gt;='club records'!$G$29), "CR", " ")</f>
        <v xml:space="preserve"> </v>
      </c>
      <c r="AH480" s="14" t="str">
        <f>IF(AND(B480="hammer 7.26", E480='club records'!$F$30, F480&gt;='club records'!$G$30), "CR", " ")</f>
        <v xml:space="preserve"> </v>
      </c>
      <c r="AI480" s="14" t="str">
        <f>IF(AND(B480="javelin 400", E480='club records'!$F$31, F480&gt;='club records'!$G$31), "CR", " ")</f>
        <v xml:space="preserve"> </v>
      </c>
      <c r="AJ480" s="14" t="str">
        <f>IF(AND(B480="javelin 600", E480='club records'!$F$32, F480&gt;='club records'!$G$32), "CR", " ")</f>
        <v xml:space="preserve"> </v>
      </c>
      <c r="AK480" s="14" t="str">
        <f>IF(AND(B480="javelin 700", E480='club records'!$F$33, F480&gt;='club records'!$G$33), "CR", " ")</f>
        <v xml:space="preserve"> </v>
      </c>
      <c r="AL480" s="14" t="str">
        <f>IF(AND(B480="javelin 800", OR(AND(E480='club records'!$F$34, F480&gt;='club records'!$G$34), AND(E480='club records'!$F$35, F480&gt;='club records'!$G$35))), "CR", " ")</f>
        <v xml:space="preserve"> </v>
      </c>
      <c r="AM480" s="14" t="str">
        <f>IF(AND(B480="shot 3", E480='club records'!$F$36, F480&gt;='club records'!$G$36), "CR", " ")</f>
        <v xml:space="preserve"> </v>
      </c>
      <c r="AN480" s="14" t="str">
        <f>IF(AND(B480="shot 4", E480='club records'!$F$37, F480&gt;='club records'!$G$37), "CR", " ")</f>
        <v xml:space="preserve"> </v>
      </c>
      <c r="AO480" s="14" t="str">
        <f>IF(AND(B480="shot 5", E480='club records'!$F$38, F480&gt;='club records'!$G$38), "CR", " ")</f>
        <v xml:space="preserve"> </v>
      </c>
      <c r="AP480" s="14" t="str">
        <f>IF(AND(B480="shot 6", E480='club records'!$F$39, F480&gt;='club records'!$G$39), "CR", " ")</f>
        <v xml:space="preserve"> </v>
      </c>
      <c r="AQ480" s="14" t="str">
        <f>IF(AND(B480="shot 7.26", E480='club records'!$F$40, F480&gt;='club records'!$G$40), "CR", " ")</f>
        <v xml:space="preserve"> </v>
      </c>
      <c r="AR480" s="14" t="str">
        <f>IF(AND(B480="60H",OR(AND(E480='club records'!$J$1,F480&lt;='club records'!$K$1),AND(E480='club records'!$J$2,F480&lt;='club records'!$K$2),AND(E480='club records'!$J$3,F480&lt;='club records'!$K$3),AND(E480='club records'!$J$4,F480&lt;='club records'!$K$4),AND(E480='club records'!$J$5,F480&lt;='club records'!$K$5))),"CR"," ")</f>
        <v xml:space="preserve"> </v>
      </c>
      <c r="AS480" s="14" t="str">
        <f>IF(AND(B480="75H", AND(E480='club records'!$J$6, F480&lt;='club records'!$K$6)), "CR", " ")</f>
        <v xml:space="preserve"> </v>
      </c>
      <c r="AT480" s="14" t="str">
        <f>IF(AND(B480="80H", AND(E480='club records'!$J$7, F480&lt;='club records'!$K$7)), "CR", " ")</f>
        <v xml:space="preserve"> </v>
      </c>
      <c r="AU480" s="14" t="str">
        <f>IF(AND(B480="100H", AND(E480='club records'!$J$8, F480&lt;='club records'!$K$8)), "CR", " ")</f>
        <v xml:space="preserve"> </v>
      </c>
      <c r="AV480" s="14" t="str">
        <f>IF(AND(B480="110H", OR(AND(E480='club records'!$J$9, F480&lt;='club records'!$K$9), AND(E480='club records'!$J$10, F480&lt;='club records'!$K$10))), "CR", " ")</f>
        <v xml:space="preserve"> </v>
      </c>
      <c r="AW480" s="14" t="str">
        <f>IF(AND(B480="400H", OR(AND(E480='club records'!$J$11, F480&lt;='club records'!$K$11), AND(E480='club records'!$J$12, F480&lt;='club records'!$K$12), AND(E480='club records'!$J$13, F480&lt;='club records'!$K$13), AND(E480='club records'!$J$14, F480&lt;='club records'!$K$14))), "CR", " ")</f>
        <v xml:space="preserve"> </v>
      </c>
      <c r="AX480" s="14" t="str">
        <f>IF(AND(B480="1500SC", AND(E480='club records'!$J$15, F480&lt;='club records'!$K$15)), "CR", " ")</f>
        <v xml:space="preserve"> </v>
      </c>
      <c r="AY480" s="14" t="str">
        <f>IF(AND(B480="2000SC", OR(AND(E480='club records'!$J$17, F480&lt;='club records'!$K$17), AND(E480='club records'!$J$18, F480&lt;='club records'!$K$18))), "CR", " ")</f>
        <v xml:space="preserve"> </v>
      </c>
      <c r="AZ480" s="14" t="str">
        <f>IF(AND(B480="3000SC", OR(AND(E480='club records'!$J$20, F480&lt;='club records'!$K$20), AND(E480='club records'!$J$21, F480&lt;='club records'!$K$21))), "CR", " ")</f>
        <v xml:space="preserve"> </v>
      </c>
      <c r="BA480" s="15" t="str">
        <f>IF(AND(B480="4x100", OR(AND(E480='club records'!$N$1, F480&lt;='club records'!$O$1), AND(E480='club records'!$N$2, F480&lt;='club records'!$O$2), AND(E480='club records'!$N$3, F480&lt;='club records'!$O$3), AND(E480='club records'!$N$4, F480&lt;='club records'!$O$4), AND(E480='club records'!$N$5, F480&lt;='club records'!$O$5))), "CR", " ")</f>
        <v xml:space="preserve"> </v>
      </c>
      <c r="BB480" s="15" t="str">
        <f>IF(AND(B480="4x200", OR(AND(E480='club records'!$N$6, F480&lt;='club records'!$O$6), AND(E480='club records'!$N$7, F480&lt;='club records'!$O$7), AND(E480='club records'!$N$8, F480&lt;='club records'!$O$8), AND(E480='club records'!$N$9, F480&lt;='club records'!$O$9), AND(E480='club records'!$N$10, F480&lt;='club records'!$O$10))), "CR", " ")</f>
        <v xml:space="preserve"> </v>
      </c>
      <c r="BC480" s="15" t="str">
        <f>IF(AND(B480="4x300", AND(E480='club records'!$N$11, F480&lt;='club records'!$O$11)), "CR", " ")</f>
        <v xml:space="preserve"> </v>
      </c>
      <c r="BD480" s="15" t="str">
        <f>IF(AND(B480="4x400", OR(AND(E480='club records'!$N$12, F480&lt;='club records'!$O$12), AND(E480='club records'!$N$13, F480&lt;='club records'!$O$13), AND(E480='club records'!$N$14, F480&lt;='club records'!$O$14), AND(E480='club records'!$N$15, F480&lt;='club records'!$O$15))), "CR", " ")</f>
        <v xml:space="preserve"> </v>
      </c>
      <c r="BE480" s="15" t="str">
        <f>IF(AND(B480="3x800", OR(AND(E480='club records'!$N$16, F480&lt;='club records'!$O$16), AND(E480='club records'!$N$17, F480&lt;='club records'!$O$17), AND(E480='club records'!$N$18, F480&lt;='club records'!$O$18))), "CR", " ")</f>
        <v xml:space="preserve"> </v>
      </c>
      <c r="BF480" s="15" t="str">
        <f>IF(AND(B480="pentathlon", OR(AND(E480='club records'!$N$21, F480&gt;='club records'!$O$21), AND(E480='club records'!$N$22, F480&gt;='club records'!$O$22),AND(E480='club records'!$N$23, F480&gt;='club records'!$O$23),AND(E480='club records'!$N$24, F480&gt;='club records'!$O$24))), "CR", " ")</f>
        <v xml:space="preserve"> </v>
      </c>
      <c r="BG480" s="15" t="str">
        <f>IF(AND(B480="heptathlon", OR(AND(E480='club records'!$N$26, F480&gt;='club records'!$O$26), AND(E480='club records'!$N$27, F480&gt;='club records'!$O$27))), "CR", " ")</f>
        <v xml:space="preserve"> </v>
      </c>
      <c r="BH480" s="15" t="str">
        <f>IF(AND(B480="decathlon", OR(AND(E480='club records'!$N$29, F480&gt;='club records'!$O$29), AND(E480='club records'!$N$30, F480&gt;='club records'!$O$30),AND(E480='club records'!$N$31, F480&gt;='club records'!$O$31))), "CR", " ")</f>
        <v xml:space="preserve"> </v>
      </c>
    </row>
    <row r="481" spans="1:64" ht="14.5" x14ac:dyDescent="0.35">
      <c r="A481" s="1" t="s">
        <v>519</v>
      </c>
      <c r="B481" s="2" t="s">
        <v>219</v>
      </c>
      <c r="C481" s="1" t="s">
        <v>52</v>
      </c>
      <c r="D481" s="1" t="s">
        <v>53</v>
      </c>
      <c r="E481" s="19" t="s">
        <v>10</v>
      </c>
      <c r="F481" s="20">
        <v>6575</v>
      </c>
      <c r="G481" s="26" t="s">
        <v>513</v>
      </c>
      <c r="H481" s="1" t="s">
        <v>371</v>
      </c>
      <c r="I481" s="1" t="s">
        <v>514</v>
      </c>
      <c r="J481" s="15" t="str">
        <f t="shared" si="42"/>
        <v/>
      </c>
      <c r="K481" s="15" t="str">
        <f>IF(AND(B481=100, OR(AND(E481='club records'!$B$6, F481&lt;='club records'!$C$6), AND(E481='club records'!$B$7, F481&lt;='club records'!$C$7), AND(E481='club records'!$B$8, F481&lt;='club records'!$C$8), AND(E481='club records'!$B$9, F481&lt;='club records'!$C$9), AND(E481='club records'!$B$10, F481&lt;='club records'!$C$10))), "CR", " ")</f>
        <v xml:space="preserve"> </v>
      </c>
      <c r="L481" s="15" t="str">
        <f>IF(AND(B481=200, OR(AND(E481='club records'!$B$11, F481&lt;='club records'!$C$11), AND(E481='club records'!$B$12, F481&lt;='club records'!$C$12), AND(E481='club records'!$B$13, F481&lt;='club records'!$C$13), AND(E481='club records'!$B$14, F481&lt;='club records'!$C$14), AND(E481='club records'!$B$15, F481&lt;='club records'!$C$15))), "CR", " ")</f>
        <v xml:space="preserve"> </v>
      </c>
      <c r="M481" s="15" t="str">
        <f>IF(AND(B481=300, OR(AND(E481='club records'!$B$16, F481&lt;='club records'!$C$16), AND(E481='club records'!$B$17, F481&lt;='club records'!$C$17))), "CR", " ")</f>
        <v xml:space="preserve"> </v>
      </c>
      <c r="N481" s="15" t="str">
        <f>IF(AND(B481=400, OR(AND(E481='club records'!$B$18, F481&lt;='club records'!$C$18), AND(E481='club records'!$B$19, F481&lt;='club records'!$C$19), AND(E481='club records'!$B$20, F481&lt;='club records'!$C$20), AND(E481='club records'!$B$21, F481&lt;='club records'!$C$21))), "CR", " ")</f>
        <v xml:space="preserve"> </v>
      </c>
      <c r="O481" s="15" t="str">
        <f>IF(AND(B481=800, OR(AND(E481='club records'!$B$22, F481&lt;='club records'!$C$22), AND(E481='club records'!$B$23, F481&lt;='club records'!$C$23), AND(E481='club records'!$B$24, F481&lt;='club records'!$C$24), AND(E481='club records'!$B$25, F481&lt;='club records'!$C$25), AND(E481='club records'!$B$26, F481&lt;='club records'!$C$26))), "CR", " ")</f>
        <v xml:space="preserve"> </v>
      </c>
      <c r="P481" s="15" t="str">
        <f>IF(AND(B481=1000, OR(AND(E481='club records'!$B$27, F481&lt;='club records'!$C$27), AND(E481='club records'!$B$28, F481&lt;='club records'!$C$28))), "CR", " ")</f>
        <v xml:space="preserve"> </v>
      </c>
      <c r="Q481" s="15" t="str">
        <f>IF(AND(B481=1500, OR(AND(E481='club records'!$B$29, F481&lt;='club records'!$C$29), AND(E481='club records'!$B$30, F481&lt;='club records'!$C$30), AND(E481='club records'!$B$31, F481&lt;='club records'!$C$31), AND(E481='club records'!$B$32, F481&lt;='club records'!$C$32), AND(E481='club records'!$B$33, F481&lt;='club records'!$C$33))), "CR", " ")</f>
        <v xml:space="preserve"> </v>
      </c>
      <c r="R481" s="15" t="str">
        <f>IF(AND(B481="1600 (Mile)",OR(AND(E481='club records'!$B$34,F481&lt;='club records'!$C$34),AND(E481='club records'!$B$35,F481&lt;='club records'!$C$35),AND(E481='club records'!$B$36,F481&lt;='club records'!$C$36),AND(E481='club records'!$B$37,F481&lt;='club records'!$C$37))),"CR"," ")</f>
        <v xml:space="preserve"> </v>
      </c>
      <c r="S481" s="15" t="str">
        <f>IF(AND(B481=3000, OR(AND(E481='club records'!$B$38, F481&lt;='club records'!$C$38), AND(E481='club records'!$B$39, F481&lt;='club records'!$C$39), AND(E481='club records'!$B$40, F481&lt;='club records'!$C$40), AND(E481='club records'!$B$41, F481&lt;='club records'!$C$41))), "CR", " ")</f>
        <v xml:space="preserve"> </v>
      </c>
      <c r="T481" s="15" t="str">
        <f>IF(AND(B481=5000, OR(AND(E481='club records'!$B$42, F481&lt;='club records'!$C$42), AND(E481='club records'!$B$43, F481&lt;='club records'!$C$43))), "CR", " ")</f>
        <v xml:space="preserve"> </v>
      </c>
      <c r="U481" s="14" t="str">
        <f>IF(AND(B481=10000, OR(AND(E481='club records'!$B$44, F481&lt;='club records'!$C$44), AND(E481='club records'!$B$45, F481&lt;='club records'!$C$45))), "CR", " ")</f>
        <v xml:space="preserve"> </v>
      </c>
      <c r="V481" s="14" t="str">
        <f>IF(AND(B481="high jump", OR(AND(E481='club records'!$F$1, F481&gt;='club records'!$G$1), AND(E481='club records'!$F$2, F481&gt;='club records'!$G$2), AND(E481='club records'!$F$3, F481&gt;='club records'!$G$3), AND(E481='club records'!$F$4, F481&gt;='club records'!$G$4), AND(E481='club records'!$F$5, F481&gt;='club records'!$G$5))), "CR", " ")</f>
        <v xml:space="preserve"> </v>
      </c>
      <c r="W481" s="14" t="str">
        <f>IF(AND(B481="long jump", OR(AND(E481='club records'!$F$6, F481&gt;='club records'!$G$6), AND(E481='club records'!$F$7, F481&gt;='club records'!$G$7), AND(E481='club records'!$F$8, F481&gt;='club records'!$G$8), AND(E481='club records'!$F$9, F481&gt;='club records'!$G$9), AND(E481='club records'!$F$10, F481&gt;='club records'!$G$10))), "CR", " ")</f>
        <v xml:space="preserve"> </v>
      </c>
      <c r="X481" s="14" t="str">
        <f>IF(AND(B481="triple jump", OR(AND(E481='club records'!$F$11, F481&gt;='club records'!$G$11), AND(E481='club records'!$F$12, F481&gt;='club records'!$G$12), AND(E481='club records'!$F$13, F481&gt;='club records'!$G$13), AND(E481='club records'!$F$14, F481&gt;='club records'!$G$14), AND(E481='club records'!$F$15, F481&gt;='club records'!$G$15))), "CR", " ")</f>
        <v xml:space="preserve"> </v>
      </c>
      <c r="Y481" s="14" t="str">
        <f>IF(AND(B481="pole vault", OR(AND(E481='club records'!$F$16, F481&gt;='club records'!$G$16), AND(E481='club records'!$F$17, F481&gt;='club records'!$G$17), AND(E481='club records'!$F$18, F481&gt;='club records'!$G$18), AND(E481='club records'!$F$19, F481&gt;='club records'!$G$19), AND(E481='club records'!$F$20, F481&gt;='club records'!$G$20))), "CR", " ")</f>
        <v xml:space="preserve"> </v>
      </c>
      <c r="Z481" s="14" t="str">
        <f>IF(AND(B481="discus 1", E481='club records'!$F$21, F481&gt;='club records'!$G$21), "CR", " ")</f>
        <v xml:space="preserve"> </v>
      </c>
      <c r="AA481" s="14" t="str">
        <f>IF(AND(B481="discus 1.25", E481='club records'!$F$22, F481&gt;='club records'!$G$22), "CR", " ")</f>
        <v xml:space="preserve"> </v>
      </c>
      <c r="AB481" s="14" t="str">
        <f>IF(AND(B481="discus 1.5", E481='club records'!$F$23, F481&gt;='club records'!$G$23), "CR", " ")</f>
        <v xml:space="preserve"> </v>
      </c>
      <c r="AC481" s="14" t="str">
        <f>IF(AND(B481="discus 1.75", E481='club records'!$F$24, F481&gt;='club records'!$G$24), "CR", " ")</f>
        <v xml:space="preserve"> </v>
      </c>
      <c r="AD481" s="14" t="str">
        <f>IF(AND(B481="discus 2", E481='club records'!$F$25, F481&gt;='club records'!$G$25), "CR", " ")</f>
        <v xml:space="preserve"> </v>
      </c>
      <c r="AE481" s="14" t="str">
        <f>IF(AND(B481="hammer 4", E481='club records'!$F$27, F481&gt;='club records'!$G$27), "CR", " ")</f>
        <v xml:space="preserve"> </v>
      </c>
      <c r="AF481" s="14" t="str">
        <f>IF(AND(B481="hammer 5", E481='club records'!$F$28, F481&gt;='club records'!$G$28), "CR", " ")</f>
        <v xml:space="preserve"> </v>
      </c>
      <c r="AG481" s="14" t="str">
        <f>IF(AND(B481="hammer 6", E481='club records'!$F$29, F481&gt;='club records'!$G$29), "CR", " ")</f>
        <v xml:space="preserve"> </v>
      </c>
      <c r="AH481" s="14" t="str">
        <f>IF(AND(B481="hammer 7.26", E481='club records'!$F$30, F481&gt;='club records'!$G$30), "CR", " ")</f>
        <v xml:space="preserve"> </v>
      </c>
      <c r="AI481" s="14" t="str">
        <f>IF(AND(B481="javelin 400", E481='club records'!$F$31, F481&gt;='club records'!$G$31), "CR", " ")</f>
        <v xml:space="preserve"> </v>
      </c>
      <c r="AJ481" s="14" t="str">
        <f>IF(AND(B481="javelin 600", E481='club records'!$F$32, F481&gt;='club records'!$G$32), "CR", " ")</f>
        <v xml:space="preserve"> </v>
      </c>
      <c r="AK481" s="14" t="str">
        <f>IF(AND(B481="javelin 700", E481='club records'!$F$33, F481&gt;='club records'!$G$33), "CR", " ")</f>
        <v xml:space="preserve"> </v>
      </c>
      <c r="AL481" s="14" t="str">
        <f>IF(AND(B481="javelin 800", OR(AND(E481='club records'!$F$34, F481&gt;='club records'!$G$34), AND(E481='club records'!$F$35, F481&gt;='club records'!$G$35))), "CR", " ")</f>
        <v xml:space="preserve"> </v>
      </c>
      <c r="AM481" s="14" t="str">
        <f>IF(AND(B481="shot 3", E481='club records'!$F$36, F481&gt;='club records'!$G$36), "CR", " ")</f>
        <v xml:space="preserve"> </v>
      </c>
      <c r="AN481" s="14" t="str">
        <f>IF(AND(B481="shot 4", E481='club records'!$F$37, F481&gt;='club records'!$G$37), "CR", " ")</f>
        <v xml:space="preserve"> </v>
      </c>
      <c r="AO481" s="14" t="str">
        <f>IF(AND(B481="shot 5", E481='club records'!$F$38, F481&gt;='club records'!$G$38), "CR", " ")</f>
        <v xml:space="preserve"> </v>
      </c>
      <c r="AP481" s="14" t="str">
        <f>IF(AND(B481="shot 6", E481='club records'!$F$39, F481&gt;='club records'!$G$39), "CR", " ")</f>
        <v xml:space="preserve"> </v>
      </c>
      <c r="AQ481" s="14" t="str">
        <f>IF(AND(B481="shot 7.26", E481='club records'!$F$40, F481&gt;='club records'!$G$40), "CR", " ")</f>
        <v xml:space="preserve"> </v>
      </c>
      <c r="AR481" s="14" t="str">
        <f>IF(AND(B481="60H",OR(AND(E481='club records'!$J$1,F481&lt;='club records'!$K$1),AND(E481='club records'!$J$2,F481&lt;='club records'!$K$2),AND(E481='club records'!$J$3,F481&lt;='club records'!$K$3),AND(E481='club records'!$J$4,F481&lt;='club records'!$K$4),AND(E481='club records'!$J$5,F481&lt;='club records'!$K$5))),"CR"," ")</f>
        <v xml:space="preserve"> </v>
      </c>
      <c r="AS481" s="14" t="str">
        <f>IF(AND(B481="75H", AND(E481='club records'!$J$6, F481&lt;='club records'!$K$6)), "CR", " ")</f>
        <v xml:space="preserve"> </v>
      </c>
      <c r="AT481" s="14" t="str">
        <f>IF(AND(B481="80H", AND(E481='club records'!$J$7, F481&lt;='club records'!$K$7)), "CR", " ")</f>
        <v xml:space="preserve"> </v>
      </c>
      <c r="AU481" s="14" t="str">
        <f>IF(AND(B481="100H", AND(E481='club records'!$J$8, F481&lt;='club records'!$K$8)), "CR", " ")</f>
        <v xml:space="preserve"> </v>
      </c>
      <c r="AV481" s="14" t="str">
        <f>IF(AND(B481="110H", OR(AND(E481='club records'!$J$9, F481&lt;='club records'!$K$9), AND(E481='club records'!$J$10, F481&lt;='club records'!$K$10))), "CR", " ")</f>
        <v xml:space="preserve"> </v>
      </c>
      <c r="AW481" s="14" t="str">
        <f>IF(AND(B481="400H", OR(AND(E481='club records'!$J$11, F481&lt;='club records'!$K$11), AND(E481='club records'!$J$12, F481&lt;='club records'!$K$12), AND(E481='club records'!$J$13, F481&lt;='club records'!$K$13), AND(E481='club records'!$J$14, F481&lt;='club records'!$K$14))), "CR", " ")</f>
        <v xml:space="preserve"> </v>
      </c>
      <c r="AX481" s="14" t="str">
        <f>IF(AND(B481="1500SC", AND(E481='club records'!$J$15, F481&lt;='club records'!$K$15)), "CR", " ")</f>
        <v xml:space="preserve"> </v>
      </c>
      <c r="AY481" s="14" t="str">
        <f>IF(AND(B481="2000SC", OR(AND(E481='club records'!$J$17, F481&lt;='club records'!$K$17), AND(E481='club records'!$J$18, F481&lt;='club records'!$K$18))), "CR", " ")</f>
        <v xml:space="preserve"> </v>
      </c>
      <c r="AZ481" s="14" t="str">
        <f>IF(AND(B481="3000SC", OR(AND(E481='club records'!$J$20, F481&lt;='club records'!$K$20), AND(E481='club records'!$J$21, F481&lt;='club records'!$K$21))), "CR", " ")</f>
        <v xml:space="preserve"> </v>
      </c>
      <c r="BA481" s="15" t="str">
        <f>IF(AND(B481="4x100", OR(AND(E481='club records'!$N$1, F481&lt;='club records'!$O$1), AND(E481='club records'!$N$2, F481&lt;='club records'!$O$2), AND(E481='club records'!$N$3, F481&lt;='club records'!$O$3), AND(E481='club records'!$N$4, F481&lt;='club records'!$O$4), AND(E481='club records'!$N$5, F481&lt;='club records'!$O$5))), "CR", " ")</f>
        <v xml:space="preserve"> </v>
      </c>
      <c r="BB481" s="15" t="str">
        <f>IF(AND(B481="4x200", OR(AND(E481='club records'!$N$6, F481&lt;='club records'!$O$6), AND(E481='club records'!$N$7, F481&lt;='club records'!$O$7), AND(E481='club records'!$N$8, F481&lt;='club records'!$O$8), AND(E481='club records'!$N$9, F481&lt;='club records'!$O$9), AND(E481='club records'!$N$10, F481&lt;='club records'!$O$10))), "CR", " ")</f>
        <v xml:space="preserve"> </v>
      </c>
      <c r="BC481" s="15" t="str">
        <f>IF(AND(B481="4x300", AND(E481='club records'!$N$11, F481&lt;='club records'!$O$11)), "CR", " ")</f>
        <v xml:space="preserve"> </v>
      </c>
      <c r="BD481" s="15" t="str">
        <f>IF(AND(B481="4x400", OR(AND(E481='club records'!$N$12, F481&lt;='club records'!$O$12), AND(E481='club records'!$N$13, F481&lt;='club records'!$O$13), AND(E481='club records'!$N$14, F481&lt;='club records'!$O$14), AND(E481='club records'!$N$15, F481&lt;='club records'!$O$15))), "CR", " ")</f>
        <v xml:space="preserve"> </v>
      </c>
      <c r="BE481" s="15" t="str">
        <f>IF(AND(B481="3x800", OR(AND(E481='club records'!$N$16, F481&lt;='club records'!$O$16), AND(E481='club records'!$N$17, F481&lt;='club records'!$O$17), AND(E481='club records'!$N$18, F481&lt;='club records'!$O$18))), "CR", " ")</f>
        <v xml:space="preserve"> </v>
      </c>
      <c r="BF481" s="15" t="str">
        <f>IF(AND(B481="pentathlon", OR(AND(E481='club records'!$N$21, F481&gt;='club records'!$O$21), AND(E481='club records'!$N$22, F481&gt;='club records'!$O$22),AND(E481='club records'!$N$23, F481&gt;='club records'!$O$23),AND(E481='club records'!$N$24, F481&gt;='club records'!$O$24))), "CR", " ")</f>
        <v xml:space="preserve"> </v>
      </c>
      <c r="BG481" s="15" t="str">
        <f>IF(AND(B481="heptathlon", OR(AND(E481='club records'!$N$26, F481&gt;='club records'!$O$26), AND(E481='club records'!$N$27, F481&gt;='club records'!$O$27))), "CR", " ")</f>
        <v xml:space="preserve"> </v>
      </c>
      <c r="BH481" s="15" t="str">
        <f>IF(AND(B481="decathlon", OR(AND(E481='club records'!$N$29, F481&gt;='club records'!$O$29), AND(E481='club records'!$N$30, F481&gt;='club records'!$O$30),AND(E481='club records'!$N$31, F481&gt;='club records'!$O$31))), "CR", " ")</f>
        <v xml:space="preserve"> </v>
      </c>
    </row>
    <row r="482" spans="1:64" ht="14.5" x14ac:dyDescent="0.35">
      <c r="A482" s="1" t="s">
        <v>519</v>
      </c>
      <c r="B482" s="2" t="s">
        <v>210</v>
      </c>
      <c r="C482" s="1" t="s">
        <v>484</v>
      </c>
      <c r="D482" s="1" t="s">
        <v>485</v>
      </c>
      <c r="E482" s="19" t="s">
        <v>486</v>
      </c>
      <c r="F482" s="21">
        <v>20.9</v>
      </c>
      <c r="G482" s="26">
        <v>43659</v>
      </c>
      <c r="H482" s="1" t="s">
        <v>313</v>
      </c>
      <c r="I482" s="1" t="s">
        <v>480</v>
      </c>
      <c r="J482" s="15" t="str">
        <f t="shared" si="42"/>
        <v/>
      </c>
      <c r="K482" s="15" t="str">
        <f>IF(AND(B482=100, OR(AND(E482='club records'!$B$6, F482&lt;='club records'!$C$6), AND(E482='club records'!$B$7, F482&lt;='club records'!$C$7), AND(E482='club records'!$B$8, F482&lt;='club records'!$C$8), AND(E482='club records'!$B$9, F482&lt;='club records'!$C$9), AND(E482='club records'!$B$10, F482&lt;='club records'!$C$10))), "CR", " ")</f>
        <v xml:space="preserve"> </v>
      </c>
      <c r="L482" s="15" t="str">
        <f>IF(AND(B482=200, OR(AND(E482='club records'!$B$11, F482&lt;='club records'!$C$11), AND(E482='club records'!$B$12, F482&lt;='club records'!$C$12), AND(E482='club records'!$B$13, F482&lt;='club records'!$C$13), AND(E482='club records'!$B$14, F482&lt;='club records'!$C$14), AND(E482='club records'!$B$15, F482&lt;='club records'!$C$15))), "CR", " ")</f>
        <v xml:space="preserve"> </v>
      </c>
      <c r="M482" s="15" t="str">
        <f>IF(AND(B482=300, OR(AND(E482='club records'!$B$16, F482&lt;='club records'!$C$16), AND(E482='club records'!$B$17, F482&lt;='club records'!$C$17))), "CR", " ")</f>
        <v xml:space="preserve"> </v>
      </c>
      <c r="N482" s="15" t="str">
        <f>IF(AND(B482=400, OR(AND(E482='club records'!$B$18, F482&lt;='club records'!$C$18), AND(E482='club records'!$B$19, F482&lt;='club records'!$C$19), AND(E482='club records'!$B$20, F482&lt;='club records'!$C$20), AND(E482='club records'!$B$21, F482&lt;='club records'!$C$21))), "CR", " ")</f>
        <v xml:space="preserve"> </v>
      </c>
      <c r="O482" s="15" t="str">
        <f>IF(AND(B482=800, OR(AND(E482='club records'!$B$22, F482&lt;='club records'!$C$22), AND(E482='club records'!$B$23, F482&lt;='club records'!$C$23), AND(E482='club records'!$B$24, F482&lt;='club records'!$C$24), AND(E482='club records'!$B$25, F482&lt;='club records'!$C$25), AND(E482='club records'!$B$26, F482&lt;='club records'!$C$26))), "CR", " ")</f>
        <v xml:space="preserve"> </v>
      </c>
      <c r="P482" s="15" t="str">
        <f>IF(AND(B482=1000, OR(AND(E482='club records'!$B$27, F482&lt;='club records'!$C$27), AND(E482='club records'!$B$28, F482&lt;='club records'!$C$28))), "CR", " ")</f>
        <v xml:space="preserve"> </v>
      </c>
      <c r="Q482" s="15" t="str">
        <f>IF(AND(B482=1500, OR(AND(E482='club records'!$B$29, F482&lt;='club records'!$C$29), AND(E482='club records'!$B$30, F482&lt;='club records'!$C$30), AND(E482='club records'!$B$31, F482&lt;='club records'!$C$31), AND(E482='club records'!$B$32, F482&lt;='club records'!$C$32), AND(E482='club records'!$B$33, F482&lt;='club records'!$C$33))), "CR", " ")</f>
        <v xml:space="preserve"> </v>
      </c>
      <c r="R482" s="15" t="str">
        <f>IF(AND(B482="1600 (Mile)",OR(AND(E482='club records'!$B$34,F482&lt;='club records'!$C$34),AND(E482='club records'!$B$35,F482&lt;='club records'!$C$35),AND(E482='club records'!$B$36,F482&lt;='club records'!$C$36),AND(E482='club records'!$B$37,F482&lt;='club records'!$C$37))),"CR"," ")</f>
        <v xml:space="preserve"> </v>
      </c>
      <c r="S482" s="15" t="str">
        <f>IF(AND(B482=3000, OR(AND(E482='club records'!$B$38, F482&lt;='club records'!$C$38), AND(E482='club records'!$B$39, F482&lt;='club records'!$C$39), AND(E482='club records'!$B$40, F482&lt;='club records'!$C$40), AND(E482='club records'!$B$41, F482&lt;='club records'!$C$41))), "CR", " ")</f>
        <v xml:space="preserve"> </v>
      </c>
      <c r="T482" s="15" t="str">
        <f>IF(AND(B482=5000, OR(AND(E482='club records'!$B$42, F482&lt;='club records'!$C$42), AND(E482='club records'!$B$43, F482&lt;='club records'!$C$43))), "CR", " ")</f>
        <v xml:space="preserve"> </v>
      </c>
      <c r="U482" s="14" t="str">
        <f>IF(AND(B482=10000, OR(AND(E482='club records'!$B$44, F482&lt;='club records'!$C$44), AND(E482='club records'!$B$45, F482&lt;='club records'!$C$45))), "CR", " ")</f>
        <v xml:space="preserve"> </v>
      </c>
      <c r="V482" s="14" t="str">
        <f>IF(AND(B482="high jump", OR(AND(E482='club records'!$F$1, F482&gt;='club records'!$G$1), AND(E482='club records'!$F$2, F482&gt;='club records'!$G$2), AND(E482='club records'!$F$3, F482&gt;='club records'!$G$3), AND(E482='club records'!$F$4, F482&gt;='club records'!$G$4), AND(E482='club records'!$F$5, F482&gt;='club records'!$G$5))), "CR", " ")</f>
        <v xml:space="preserve"> </v>
      </c>
      <c r="W482" s="14" t="str">
        <f>IF(AND(B482="long jump", OR(AND(E482='club records'!$F$6, F482&gt;='club records'!$G$6), AND(E482='club records'!$F$7, F482&gt;='club records'!$G$7), AND(E482='club records'!$F$8, F482&gt;='club records'!$G$8), AND(E482='club records'!$F$9, F482&gt;='club records'!$G$9), AND(E482='club records'!$F$10, F482&gt;='club records'!$G$10))), "CR", " ")</f>
        <v xml:space="preserve"> </v>
      </c>
      <c r="X482" s="14" t="str">
        <f>IF(AND(B482="triple jump", OR(AND(E482='club records'!$F$11, F482&gt;='club records'!$G$11), AND(E482='club records'!$F$12, F482&gt;='club records'!$G$12), AND(E482='club records'!$F$13, F482&gt;='club records'!$G$13), AND(E482='club records'!$F$14, F482&gt;='club records'!$G$14), AND(E482='club records'!$F$15, F482&gt;='club records'!$G$15))), "CR", " ")</f>
        <v xml:space="preserve"> </v>
      </c>
      <c r="Y482" s="14" t="str">
        <f>IF(AND(B482="pole vault", OR(AND(E482='club records'!$F$16, F482&gt;='club records'!$G$16), AND(E482='club records'!$F$17, F482&gt;='club records'!$G$17), AND(E482='club records'!$F$18, F482&gt;='club records'!$G$18), AND(E482='club records'!$F$19, F482&gt;='club records'!$G$19), AND(E482='club records'!$F$20, F482&gt;='club records'!$G$20))), "CR", " ")</f>
        <v xml:space="preserve"> </v>
      </c>
      <c r="Z482" s="14" t="str">
        <f>IF(AND(B482="discus 1", E482='club records'!$F$21, F482&gt;='club records'!$G$21), "CR", " ")</f>
        <v xml:space="preserve"> </v>
      </c>
      <c r="AA482" s="14" t="str">
        <f>IF(AND(B482="discus 1.25", E482='club records'!$F$22, F482&gt;='club records'!$G$22), "CR", " ")</f>
        <v xml:space="preserve"> </v>
      </c>
      <c r="AB482" s="14" t="str">
        <f>IF(AND(B482="discus 1.5", E482='club records'!$F$23, F482&gt;='club records'!$G$23), "CR", " ")</f>
        <v xml:space="preserve"> </v>
      </c>
      <c r="AC482" s="14" t="str">
        <f>IF(AND(B482="discus 1.75", E482='club records'!$F$24, F482&gt;='club records'!$G$24), "CR", " ")</f>
        <v xml:space="preserve"> </v>
      </c>
      <c r="AD482" s="14" t="str">
        <f>IF(AND(B482="discus 2", E482='club records'!$F$25, F482&gt;='club records'!$G$25), "CR", " ")</f>
        <v xml:space="preserve"> </v>
      </c>
      <c r="AE482" s="14" t="str">
        <f>IF(AND(B482="hammer 4", E482='club records'!$F$27, F482&gt;='club records'!$G$27), "CR", " ")</f>
        <v xml:space="preserve"> </v>
      </c>
      <c r="AF482" s="14" t="str">
        <f>IF(AND(B482="hammer 5", E482='club records'!$F$28, F482&gt;='club records'!$G$28), "CR", " ")</f>
        <v xml:space="preserve"> </v>
      </c>
      <c r="AG482" s="14" t="str">
        <f>IF(AND(B482="hammer 6", E482='club records'!$F$29, F482&gt;='club records'!$G$29), "CR", " ")</f>
        <v xml:space="preserve"> </v>
      </c>
      <c r="AH482" s="14" t="str">
        <f>IF(AND(B482="hammer 7.26", E482='club records'!$F$30, F482&gt;='club records'!$G$30), "CR", " ")</f>
        <v xml:space="preserve"> </v>
      </c>
      <c r="AI482" s="14" t="str">
        <f>IF(AND(B482="javelin 400", E482='club records'!$F$31, F482&gt;='club records'!$G$31), "CR", " ")</f>
        <v xml:space="preserve"> </v>
      </c>
      <c r="AJ482" s="14" t="str">
        <f>IF(AND(B482="javelin 600", E482='club records'!$F$32, F482&gt;='club records'!$G$32), "CR", " ")</f>
        <v xml:space="preserve"> </v>
      </c>
      <c r="AK482" s="14" t="str">
        <f>IF(AND(B482="javelin 700", E482='club records'!$F$33, F482&gt;='club records'!$G$33), "CR", " ")</f>
        <v xml:space="preserve"> </v>
      </c>
      <c r="AL482" s="14" t="str">
        <f>IF(AND(B482="javelin 800", OR(AND(E482='club records'!$F$34, F482&gt;='club records'!$G$34), AND(E482='club records'!$F$35, F482&gt;='club records'!$G$35))), "CR", " ")</f>
        <v xml:space="preserve"> </v>
      </c>
      <c r="AM482" s="14" t="str">
        <f>IF(AND(B482="shot 3", E482='club records'!$F$36, F482&gt;='club records'!$G$36), "CR", " ")</f>
        <v xml:space="preserve"> </v>
      </c>
      <c r="AN482" s="14" t="str">
        <f>IF(AND(B482="shot 4", E482='club records'!$F$37, F482&gt;='club records'!$G$37), "CR", " ")</f>
        <v xml:space="preserve"> </v>
      </c>
      <c r="AO482" s="14" t="str">
        <f>IF(AND(B482="shot 5", E482='club records'!$F$38, F482&gt;='club records'!$G$38), "CR", " ")</f>
        <v xml:space="preserve"> </v>
      </c>
      <c r="AP482" s="14" t="str">
        <f>IF(AND(B482="shot 6", E482='club records'!$F$39, F482&gt;='club records'!$G$39), "CR", " ")</f>
        <v xml:space="preserve"> </v>
      </c>
      <c r="AQ482" s="14" t="str">
        <f>IF(AND(B482="shot 7.26", E482='club records'!$F$40, F482&gt;='club records'!$G$40), "CR", " ")</f>
        <v xml:space="preserve"> </v>
      </c>
      <c r="AR482" s="14" t="str">
        <f>IF(AND(B482="60H",OR(AND(E482='club records'!$J$1,F482&lt;='club records'!$K$1),AND(E482='club records'!$J$2,F482&lt;='club records'!$K$2),AND(E482='club records'!$J$3,F482&lt;='club records'!$K$3),AND(E482='club records'!$J$4,F482&lt;='club records'!$K$4),AND(E482='club records'!$J$5,F482&lt;='club records'!$K$5))),"CR"," ")</f>
        <v xml:space="preserve"> </v>
      </c>
      <c r="AS482" s="14" t="str">
        <f>IF(AND(B482="75H", AND(E482='club records'!$J$6, F482&lt;='club records'!$K$6)), "CR", " ")</f>
        <v xml:space="preserve"> </v>
      </c>
      <c r="AT482" s="14" t="str">
        <f>IF(AND(B482="80H", AND(E482='club records'!$J$7, F482&lt;='club records'!$K$7)), "CR", " ")</f>
        <v xml:space="preserve"> </v>
      </c>
      <c r="AU482" s="14" t="str">
        <f>IF(AND(B482="100H", AND(E482='club records'!$J$8, F482&lt;='club records'!$K$8)), "CR", " ")</f>
        <v xml:space="preserve"> </v>
      </c>
      <c r="AV482" s="14" t="str">
        <f>IF(AND(B482="110H", OR(AND(E482='club records'!$J$9, F482&lt;='club records'!$K$9), AND(E482='club records'!$J$10, F482&lt;='club records'!$K$10))), "CR", " ")</f>
        <v xml:space="preserve"> </v>
      </c>
      <c r="AW482" s="14" t="str">
        <f>IF(AND(B482="400H", OR(AND(E482='club records'!$J$11, F482&lt;='club records'!$K$11), AND(E482='club records'!$J$12, F482&lt;='club records'!$K$12), AND(E482='club records'!$J$13, F482&lt;='club records'!$K$13), AND(E482='club records'!$J$14, F482&lt;='club records'!$K$14))), "CR", " ")</f>
        <v xml:space="preserve"> </v>
      </c>
      <c r="AX482" s="14" t="str">
        <f>IF(AND(B482="1500SC", AND(E482='club records'!$J$15, F482&lt;='club records'!$K$15)), "CR", " ")</f>
        <v xml:space="preserve"> </v>
      </c>
      <c r="AY482" s="14" t="str">
        <f>IF(AND(B482="2000SC", OR(AND(E482='club records'!$J$17, F482&lt;='club records'!$K$17), AND(E482='club records'!$J$18, F482&lt;='club records'!$K$18))), "CR", " ")</f>
        <v xml:space="preserve"> </v>
      </c>
      <c r="AZ482" s="14" t="str">
        <f>IF(AND(B482="3000SC", OR(AND(E482='club records'!$J$20, F482&lt;='club records'!$K$20), AND(E482='club records'!$J$21, F482&lt;='club records'!$K$21))), "CR", " ")</f>
        <v xml:space="preserve"> </v>
      </c>
      <c r="BA482" s="15" t="str">
        <f>IF(AND(B482="4x100", OR(AND(E482='club records'!$N$1, F482&lt;='club records'!$O$1), AND(E482='club records'!$N$2, F482&lt;='club records'!$O$2), AND(E482='club records'!$N$3, F482&lt;='club records'!$O$3), AND(E482='club records'!$N$4, F482&lt;='club records'!$O$4), AND(E482='club records'!$N$5, F482&lt;='club records'!$O$5))), "CR", " ")</f>
        <v xml:space="preserve"> </v>
      </c>
      <c r="BB482" s="15" t="str">
        <f>IF(AND(B482="4x200", OR(AND(E482='club records'!$N$6, F482&lt;='club records'!$O$6), AND(E482='club records'!$N$7, F482&lt;='club records'!$O$7), AND(E482='club records'!$N$8, F482&lt;='club records'!$O$8), AND(E482='club records'!$N$9, F482&lt;='club records'!$O$9), AND(E482='club records'!$N$10, F482&lt;='club records'!$O$10))), "CR", " ")</f>
        <v xml:space="preserve"> </v>
      </c>
      <c r="BC482" s="15" t="str">
        <f>IF(AND(B482="4x300", AND(E482='club records'!$N$11, F482&lt;='club records'!$O$11)), "CR", " ")</f>
        <v xml:space="preserve"> </v>
      </c>
      <c r="BD482" s="15" t="str">
        <f>IF(AND(B482="4x400", OR(AND(E482='club records'!$N$12, F482&lt;='club records'!$O$12), AND(E482='club records'!$N$13, F482&lt;='club records'!$O$13), AND(E482='club records'!$N$14, F482&lt;='club records'!$O$14), AND(E482='club records'!$N$15, F482&lt;='club records'!$O$15))), "CR", " ")</f>
        <v xml:space="preserve"> </v>
      </c>
      <c r="BE482" s="15" t="str">
        <f>IF(AND(B482="3x800", OR(AND(E482='club records'!$N$16, F482&lt;='club records'!$O$16), AND(E482='club records'!$N$17, F482&lt;='club records'!$O$17), AND(E482='club records'!$N$18, F482&lt;='club records'!$O$18))), "CR", " ")</f>
        <v xml:space="preserve"> </v>
      </c>
      <c r="BF482" s="15" t="str">
        <f>IF(AND(B482="pentathlon", OR(AND(E482='club records'!$N$21, F482&gt;='club records'!$O$21), AND(E482='club records'!$N$22, F482&gt;='club records'!$O$22),AND(E482='club records'!$N$23, F482&gt;='club records'!$O$23),AND(E482='club records'!$N$24, F482&gt;='club records'!$O$24))), "CR", " ")</f>
        <v xml:space="preserve"> </v>
      </c>
      <c r="BG482" s="15" t="str">
        <f>IF(AND(B482="heptathlon", OR(AND(E482='club records'!$N$26, F482&gt;='club records'!$O$26), AND(E482='club records'!$N$27, F482&gt;='club records'!$O$27))), "CR", " ")</f>
        <v xml:space="preserve"> </v>
      </c>
      <c r="BH482" s="15" t="str">
        <f>IF(AND(B482="decathlon", OR(AND(E482='club records'!$N$29, F482&gt;='club records'!$O$29), AND(E482='club records'!$N$30, F482&gt;='club records'!$O$30),AND(E482='club records'!$N$31, F482&gt;='club records'!$O$31))), "CR", " ")</f>
        <v xml:space="preserve"> </v>
      </c>
      <c r="BI482" s="4"/>
      <c r="BJ482" s="4"/>
      <c r="BK482" s="4"/>
      <c r="BL482" s="4"/>
    </row>
    <row r="483" spans="1:64" ht="14.5" x14ac:dyDescent="0.35">
      <c r="A483" s="1" t="s">
        <v>519</v>
      </c>
      <c r="B483" s="2" t="s">
        <v>175</v>
      </c>
      <c r="C483" s="1" t="s">
        <v>147</v>
      </c>
      <c r="D483" s="1" t="s">
        <v>325</v>
      </c>
      <c r="E483" s="19" t="s">
        <v>10</v>
      </c>
      <c r="F483" s="21">
        <v>14.58</v>
      </c>
      <c r="G483" s="27">
        <v>43667</v>
      </c>
      <c r="H483" s="1" t="s">
        <v>384</v>
      </c>
      <c r="I483" s="1" t="s">
        <v>493</v>
      </c>
      <c r="J483" s="15" t="str">
        <f t="shared" si="42"/>
        <v/>
      </c>
      <c r="K483" s="15" t="str">
        <f>IF(AND(B483=100, OR(AND(E483='club records'!$B$6, F483&lt;='club records'!$C$6), AND(E483='club records'!$B$7, F483&lt;='club records'!$C$7), AND(E483='club records'!$B$8, F483&lt;='club records'!$C$8), AND(E483='club records'!$B$9, F483&lt;='club records'!$C$9), AND(E483='club records'!$B$10, F483&lt;='club records'!$C$10))), "CR", " ")</f>
        <v xml:space="preserve"> </v>
      </c>
      <c r="L483" s="15" t="str">
        <f>IF(AND(B483=200, OR(AND(E483='club records'!$B$11, F483&lt;='club records'!$C$11), AND(E483='club records'!$B$12, F483&lt;='club records'!$C$12), AND(E483='club records'!$B$13, F483&lt;='club records'!$C$13), AND(E483='club records'!$B$14, F483&lt;='club records'!$C$14), AND(E483='club records'!$B$15, F483&lt;='club records'!$C$15))), "CR", " ")</f>
        <v xml:space="preserve"> </v>
      </c>
      <c r="M483" s="15" t="str">
        <f>IF(AND(B483=300, OR(AND(E483='club records'!$B$16, F483&lt;='club records'!$C$16), AND(E483='club records'!$B$17, F483&lt;='club records'!$C$17))), "CR", " ")</f>
        <v xml:space="preserve"> </v>
      </c>
      <c r="N483" s="15" t="str">
        <f>IF(AND(B483=400, OR(AND(E483='club records'!$B$18, F483&lt;='club records'!$C$18), AND(E483='club records'!$B$19, F483&lt;='club records'!$C$19), AND(E483='club records'!$B$20, F483&lt;='club records'!$C$20), AND(E483='club records'!$B$21, F483&lt;='club records'!$C$21))), "CR", " ")</f>
        <v xml:space="preserve"> </v>
      </c>
      <c r="O483" s="15" t="str">
        <f>IF(AND(B483=800, OR(AND(E483='club records'!$B$22, F483&lt;='club records'!$C$22), AND(E483='club records'!$B$23, F483&lt;='club records'!$C$23), AND(E483='club records'!$B$24, F483&lt;='club records'!$C$24), AND(E483='club records'!$B$25, F483&lt;='club records'!$C$25), AND(E483='club records'!$B$26, F483&lt;='club records'!$C$26))), "CR", " ")</f>
        <v xml:space="preserve"> </v>
      </c>
      <c r="P483" s="15" t="str">
        <f>IF(AND(B483=1000, OR(AND(E483='club records'!$B$27, F483&lt;='club records'!$C$27), AND(E483='club records'!$B$28, F483&lt;='club records'!$C$28))), "CR", " ")</f>
        <v xml:space="preserve"> </v>
      </c>
      <c r="Q483" s="15" t="str">
        <f>IF(AND(B483=1500, OR(AND(E483='club records'!$B$29, F483&lt;='club records'!$C$29), AND(E483='club records'!$B$30, F483&lt;='club records'!$C$30), AND(E483='club records'!$B$31, F483&lt;='club records'!$C$31), AND(E483='club records'!$B$32, F483&lt;='club records'!$C$32), AND(E483='club records'!$B$33, F483&lt;='club records'!$C$33))), "CR", " ")</f>
        <v xml:space="preserve"> </v>
      </c>
      <c r="R483" s="15" t="str">
        <f>IF(AND(B483="1600 (Mile)",OR(AND(E483='club records'!$B$34,F483&lt;='club records'!$C$34),AND(E483='club records'!$B$35,F483&lt;='club records'!$C$35),AND(E483='club records'!$B$36,F483&lt;='club records'!$C$36),AND(E483='club records'!$B$37,F483&lt;='club records'!$C$37))),"CR"," ")</f>
        <v xml:space="preserve"> </v>
      </c>
      <c r="S483" s="15" t="str">
        <f>IF(AND(B483=3000, OR(AND(E483='club records'!$B$38, F483&lt;='club records'!$C$38), AND(E483='club records'!$B$39, F483&lt;='club records'!$C$39), AND(E483='club records'!$B$40, F483&lt;='club records'!$C$40), AND(E483='club records'!$B$41, F483&lt;='club records'!$C$41))), "CR", " ")</f>
        <v xml:space="preserve"> </v>
      </c>
      <c r="T483" s="15" t="str">
        <f>IF(AND(B483=5000, OR(AND(E483='club records'!$B$42, F483&lt;='club records'!$C$42), AND(E483='club records'!$B$43, F483&lt;='club records'!$C$43))), "CR", " ")</f>
        <v xml:space="preserve"> </v>
      </c>
      <c r="U483" s="14" t="str">
        <f>IF(AND(B483=10000, OR(AND(E483='club records'!$B$44, F483&lt;='club records'!$C$44), AND(E483='club records'!$B$45, F483&lt;='club records'!$C$45))), "CR", " ")</f>
        <v xml:space="preserve"> </v>
      </c>
      <c r="V483" s="14" t="str">
        <f>IF(AND(B483="high jump", OR(AND(E483='club records'!$F$1, F483&gt;='club records'!$G$1), AND(E483='club records'!$F$2, F483&gt;='club records'!$G$2), AND(E483='club records'!$F$3, F483&gt;='club records'!$G$3), AND(E483='club records'!$F$4, F483&gt;='club records'!$G$4), AND(E483='club records'!$F$5, F483&gt;='club records'!$G$5))), "CR", " ")</f>
        <v xml:space="preserve"> </v>
      </c>
      <c r="W483" s="14" t="str">
        <f>IF(AND(B483="long jump", OR(AND(E483='club records'!$F$6, F483&gt;='club records'!$G$6), AND(E483='club records'!$F$7, F483&gt;='club records'!$G$7), AND(E483='club records'!$F$8, F483&gt;='club records'!$G$8), AND(E483='club records'!$F$9, F483&gt;='club records'!$G$9), AND(E483='club records'!$F$10, F483&gt;='club records'!$G$10))), "CR", " ")</f>
        <v xml:space="preserve"> </v>
      </c>
      <c r="X483" s="14" t="str">
        <f>IF(AND(B483="triple jump", OR(AND(E483='club records'!$F$11, F483&gt;='club records'!$G$11), AND(E483='club records'!$F$12, F483&gt;='club records'!$G$12), AND(E483='club records'!$F$13, F483&gt;='club records'!$G$13), AND(E483='club records'!$F$14, F483&gt;='club records'!$G$14), AND(E483='club records'!$F$15, F483&gt;='club records'!$G$15))), "CR", " ")</f>
        <v xml:space="preserve"> </v>
      </c>
      <c r="Y483" s="14" t="str">
        <f>IF(AND(B483="pole vault", OR(AND(E483='club records'!$F$16, F483&gt;='club records'!$G$16), AND(E483='club records'!$F$17, F483&gt;='club records'!$G$17), AND(E483='club records'!$F$18, F483&gt;='club records'!$G$18), AND(E483='club records'!$F$19, F483&gt;='club records'!$G$19), AND(E483='club records'!$F$20, F483&gt;='club records'!$G$20))), "CR", " ")</f>
        <v xml:space="preserve"> </v>
      </c>
      <c r="Z483" s="14" t="str">
        <f>IF(AND(B483="discus 1", E483='club records'!$F$21, F483&gt;='club records'!$G$21), "CR", " ")</f>
        <v xml:space="preserve"> </v>
      </c>
      <c r="AA483" s="14" t="str">
        <f>IF(AND(B483="discus 1.25", E483='club records'!$F$22, F483&gt;='club records'!$G$22), "CR", " ")</f>
        <v xml:space="preserve"> </v>
      </c>
      <c r="AB483" s="14" t="str">
        <f>IF(AND(B483="discus 1.5", E483='club records'!$F$23, F483&gt;='club records'!$G$23), "CR", " ")</f>
        <v xml:space="preserve"> </v>
      </c>
      <c r="AC483" s="14" t="str">
        <f>IF(AND(B483="discus 1.75", E483='club records'!$F$24, F483&gt;='club records'!$G$24), "CR", " ")</f>
        <v xml:space="preserve"> </v>
      </c>
      <c r="AD483" s="14" t="str">
        <f>IF(AND(B483="discus 2", E483='club records'!$F$25, F483&gt;='club records'!$G$25), "CR", " ")</f>
        <v xml:space="preserve"> </v>
      </c>
      <c r="AE483" s="14" t="str">
        <f>IF(AND(B483="hammer 4", E483='club records'!$F$27, F483&gt;='club records'!$G$27), "CR", " ")</f>
        <v xml:space="preserve"> </v>
      </c>
      <c r="AF483" s="14" t="str">
        <f>IF(AND(B483="hammer 5", E483='club records'!$F$28, F483&gt;='club records'!$G$28), "CR", " ")</f>
        <v xml:space="preserve"> </v>
      </c>
      <c r="AG483" s="14" t="str">
        <f>IF(AND(B483="hammer 6", E483='club records'!$F$29, F483&gt;='club records'!$G$29), "CR", " ")</f>
        <v xml:space="preserve"> </v>
      </c>
      <c r="AH483" s="14" t="str">
        <f>IF(AND(B483="hammer 7.26", E483='club records'!$F$30, F483&gt;='club records'!$G$30), "CR", " ")</f>
        <v xml:space="preserve"> </v>
      </c>
      <c r="AI483" s="14" t="str">
        <f>IF(AND(B483="javelin 400", E483='club records'!$F$31, F483&gt;='club records'!$G$31), "CR", " ")</f>
        <v xml:space="preserve"> </v>
      </c>
      <c r="AJ483" s="14" t="str">
        <f>IF(AND(B483="javelin 600", E483='club records'!$F$32, F483&gt;='club records'!$G$32), "CR", " ")</f>
        <v xml:space="preserve"> </v>
      </c>
      <c r="AK483" s="14" t="str">
        <f>IF(AND(B483="javelin 700", E483='club records'!$F$33, F483&gt;='club records'!$G$33), "CR", " ")</f>
        <v xml:space="preserve"> </v>
      </c>
      <c r="AL483" s="14" t="str">
        <f>IF(AND(B483="javelin 800", OR(AND(E483='club records'!$F$34, F483&gt;='club records'!$G$34), AND(E483='club records'!$F$35, F483&gt;='club records'!$G$35))), "CR", " ")</f>
        <v xml:space="preserve"> </v>
      </c>
      <c r="AM483" s="14" t="str">
        <f>IF(AND(B483="shot 3", E483='club records'!$F$36, F483&gt;='club records'!$G$36), "CR", " ")</f>
        <v xml:space="preserve"> </v>
      </c>
      <c r="AN483" s="14" t="str">
        <f>IF(AND(B483="shot 4", E483='club records'!$F$37, F483&gt;='club records'!$G$37), "CR", " ")</f>
        <v xml:space="preserve"> </v>
      </c>
      <c r="AO483" s="14" t="str">
        <f>IF(AND(B483="shot 5", E483='club records'!$F$38, F483&gt;='club records'!$G$38), "CR", " ")</f>
        <v xml:space="preserve"> </v>
      </c>
      <c r="AP483" s="14" t="str">
        <f>IF(AND(B483="shot 6", E483='club records'!$F$39, F483&gt;='club records'!$G$39), "CR", " ")</f>
        <v xml:space="preserve"> </v>
      </c>
      <c r="AQ483" s="14" t="str">
        <f>IF(AND(B483="shot 7.26", E483='club records'!$F$40, F483&gt;='club records'!$G$40), "CR", " ")</f>
        <v xml:space="preserve"> </v>
      </c>
      <c r="AR483" s="14" t="str">
        <f>IF(AND(B483="60H",OR(AND(E483='club records'!$J$1,F483&lt;='club records'!$K$1),AND(E483='club records'!$J$2,F483&lt;='club records'!$K$2),AND(E483='club records'!$J$3,F483&lt;='club records'!$K$3),AND(E483='club records'!$J$4,F483&lt;='club records'!$K$4),AND(E483='club records'!$J$5,F483&lt;='club records'!$K$5))),"CR"," ")</f>
        <v xml:space="preserve"> </v>
      </c>
      <c r="AS483" s="14" t="str">
        <f>IF(AND(B483="75H", AND(E483='club records'!$J$6, F483&lt;='club records'!$K$6)), "CR", " ")</f>
        <v xml:space="preserve"> </v>
      </c>
      <c r="AT483" s="14" t="str">
        <f>IF(AND(B483="80H", AND(E483='club records'!$J$7, F483&lt;='club records'!$K$7)), "CR", " ")</f>
        <v xml:space="preserve"> </v>
      </c>
      <c r="AU483" s="14" t="str">
        <f>IF(AND(B483="100H", AND(E483='club records'!$J$8, F483&lt;='club records'!$K$8)), "CR", " ")</f>
        <v xml:space="preserve"> </v>
      </c>
      <c r="AV483" s="14" t="str">
        <f>IF(AND(B483="110H", OR(AND(E483='club records'!$J$9, F483&lt;='club records'!$K$9), AND(E483='club records'!$J$10, F483&lt;='club records'!$K$10))), "CR", " ")</f>
        <v xml:space="preserve"> </v>
      </c>
      <c r="AW483" s="14" t="str">
        <f>IF(AND(B483="400H", OR(AND(E483='club records'!$J$11, F483&lt;='club records'!$K$11), AND(E483='club records'!$J$12, F483&lt;='club records'!$K$12), AND(E483='club records'!$J$13, F483&lt;='club records'!$K$13), AND(E483='club records'!$J$14, F483&lt;='club records'!$K$14))), "CR", " ")</f>
        <v xml:space="preserve"> </v>
      </c>
      <c r="AX483" s="14" t="str">
        <f>IF(AND(B483="1500SC", AND(E483='club records'!$J$15, F483&lt;='club records'!$K$15)), "CR", " ")</f>
        <v xml:space="preserve"> </v>
      </c>
      <c r="AY483" s="14" t="str">
        <f>IF(AND(B483="2000SC", OR(AND(E483='club records'!$J$17, F483&lt;='club records'!$K$17), AND(E483='club records'!$J$18, F483&lt;='club records'!$K$18))), "CR", " ")</f>
        <v xml:space="preserve"> </v>
      </c>
      <c r="AZ483" s="14" t="str">
        <f>IF(AND(B483="3000SC", OR(AND(E483='club records'!$J$20, F483&lt;='club records'!$K$20), AND(E483='club records'!$J$21, F483&lt;='club records'!$K$21))), "CR", " ")</f>
        <v xml:space="preserve"> </v>
      </c>
      <c r="BA483" s="15" t="str">
        <f>IF(AND(B483="4x100", OR(AND(E483='club records'!$N$1, F483&lt;='club records'!$O$1), AND(E483='club records'!$N$2, F483&lt;='club records'!$O$2), AND(E483='club records'!$N$3, F483&lt;='club records'!$O$3), AND(E483='club records'!$N$4, F483&lt;='club records'!$O$4), AND(E483='club records'!$N$5, F483&lt;='club records'!$O$5))), "CR", " ")</f>
        <v xml:space="preserve"> </v>
      </c>
      <c r="BB483" s="15" t="str">
        <f>IF(AND(B483="4x200", OR(AND(E483='club records'!$N$6, F483&lt;='club records'!$O$6), AND(E483='club records'!$N$7, F483&lt;='club records'!$O$7), AND(E483='club records'!$N$8, F483&lt;='club records'!$O$8), AND(E483='club records'!$N$9, F483&lt;='club records'!$O$9), AND(E483='club records'!$N$10, F483&lt;='club records'!$O$10))), "CR", " ")</f>
        <v xml:space="preserve"> </v>
      </c>
      <c r="BC483" s="15" t="str">
        <f>IF(AND(B483="4x300", AND(E483='club records'!$N$11, F483&lt;='club records'!$O$11)), "CR", " ")</f>
        <v xml:space="preserve"> </v>
      </c>
      <c r="BD483" s="15" t="str">
        <f>IF(AND(B483="4x400", OR(AND(E483='club records'!$N$12, F483&lt;='club records'!$O$12), AND(E483='club records'!$N$13, F483&lt;='club records'!$O$13), AND(E483='club records'!$N$14, F483&lt;='club records'!$O$14), AND(E483='club records'!$N$15, F483&lt;='club records'!$O$15))), "CR", " ")</f>
        <v xml:space="preserve"> </v>
      </c>
      <c r="BE483" s="15" t="str">
        <f>IF(AND(B483="3x800", OR(AND(E483='club records'!$N$16, F483&lt;='club records'!$O$16), AND(E483='club records'!$N$17, F483&lt;='club records'!$O$17), AND(E483='club records'!$N$18, F483&lt;='club records'!$O$18))), "CR", " ")</f>
        <v xml:space="preserve"> </v>
      </c>
      <c r="BF483" s="15" t="str">
        <f>IF(AND(B483="pentathlon", OR(AND(E483='club records'!$N$21, F483&gt;='club records'!$O$21), AND(E483='club records'!$N$22, F483&gt;='club records'!$O$22),AND(E483='club records'!$N$23, F483&gt;='club records'!$O$23),AND(E483='club records'!$N$24, F483&gt;='club records'!$O$24))), "CR", " ")</f>
        <v xml:space="preserve"> </v>
      </c>
      <c r="BG483" s="15" t="str">
        <f>IF(AND(B483="heptathlon", OR(AND(E483='club records'!$N$26, F483&gt;='club records'!$O$26), AND(E483='club records'!$N$27, F483&gt;='club records'!$O$27))), "CR", " ")</f>
        <v xml:space="preserve"> </v>
      </c>
      <c r="BH483" s="15" t="str">
        <f>IF(AND(B483="decathlon", OR(AND(E483='club records'!$N$29, F483&gt;='club records'!$O$29), AND(E483='club records'!$N$30, F483&gt;='club records'!$O$30),AND(E483='club records'!$N$31, F483&gt;='club records'!$O$31))), "CR", " ")</f>
        <v xml:space="preserve"> </v>
      </c>
    </row>
    <row r="484" spans="1:64" ht="14.5" x14ac:dyDescent="0.35">
      <c r="A484" s="1" t="s">
        <v>519</v>
      </c>
      <c r="B484" s="2" t="s">
        <v>175</v>
      </c>
      <c r="C484" s="1" t="s">
        <v>89</v>
      </c>
      <c r="D484" s="1" t="s">
        <v>90</v>
      </c>
      <c r="E484" s="19" t="s">
        <v>62</v>
      </c>
      <c r="F484" s="20">
        <v>20.16</v>
      </c>
      <c r="G484" s="27">
        <v>43589</v>
      </c>
      <c r="H484" s="1" t="s">
        <v>313</v>
      </c>
      <c r="I484" s="1" t="s">
        <v>321</v>
      </c>
      <c r="J484" s="15" t="str">
        <f t="shared" si="42"/>
        <v/>
      </c>
      <c r="K484" s="15" t="str">
        <f>IF(AND(B484=100, OR(AND(E484='club records'!$B$6, F484&lt;='club records'!$C$6), AND(E484='club records'!$B$7, F484&lt;='club records'!$C$7), AND(E484='club records'!$B$8, F484&lt;='club records'!$C$8), AND(E484='club records'!$B$9, F484&lt;='club records'!$C$9), AND(E484='club records'!$B$10, F484&lt;='club records'!$C$10))), "CR", " ")</f>
        <v xml:space="preserve"> </v>
      </c>
      <c r="L484" s="15" t="str">
        <f>IF(AND(B484=200, OR(AND(E484='club records'!$B$11, F484&lt;='club records'!$C$11), AND(E484='club records'!$B$12, F484&lt;='club records'!$C$12), AND(E484='club records'!$B$13, F484&lt;='club records'!$C$13), AND(E484='club records'!$B$14, F484&lt;='club records'!$C$14), AND(E484='club records'!$B$15, F484&lt;='club records'!$C$15))), "CR", " ")</f>
        <v xml:space="preserve"> </v>
      </c>
      <c r="M484" s="15" t="str">
        <f>IF(AND(B484=300, OR(AND(E484='club records'!$B$16, F484&lt;='club records'!$C$16), AND(E484='club records'!$B$17, F484&lt;='club records'!$C$17))), "CR", " ")</f>
        <v xml:space="preserve"> </v>
      </c>
      <c r="N484" s="15" t="str">
        <f>IF(AND(B484=400, OR(AND(E484='club records'!$B$18, F484&lt;='club records'!$C$18), AND(E484='club records'!$B$19, F484&lt;='club records'!$C$19), AND(E484='club records'!$B$20, F484&lt;='club records'!$C$20), AND(E484='club records'!$B$21, F484&lt;='club records'!$C$21))), "CR", " ")</f>
        <v xml:space="preserve"> </v>
      </c>
      <c r="O484" s="15" t="str">
        <f>IF(AND(B484=800, OR(AND(E484='club records'!$B$22, F484&lt;='club records'!$C$22), AND(E484='club records'!$B$23, F484&lt;='club records'!$C$23), AND(E484='club records'!$B$24, F484&lt;='club records'!$C$24), AND(E484='club records'!$B$25, F484&lt;='club records'!$C$25), AND(E484='club records'!$B$26, F484&lt;='club records'!$C$26))), "CR", " ")</f>
        <v xml:space="preserve"> </v>
      </c>
      <c r="P484" s="15" t="str">
        <f>IF(AND(B484=1000, OR(AND(E484='club records'!$B$27, F484&lt;='club records'!$C$27), AND(E484='club records'!$B$28, F484&lt;='club records'!$C$28))), "CR", " ")</f>
        <v xml:space="preserve"> </v>
      </c>
      <c r="Q484" s="15" t="str">
        <f>IF(AND(B484=1500, OR(AND(E484='club records'!$B$29, F484&lt;='club records'!$C$29), AND(E484='club records'!$B$30, F484&lt;='club records'!$C$30), AND(E484='club records'!$B$31, F484&lt;='club records'!$C$31), AND(E484='club records'!$B$32, F484&lt;='club records'!$C$32), AND(E484='club records'!$B$33, F484&lt;='club records'!$C$33))), "CR", " ")</f>
        <v xml:space="preserve"> </v>
      </c>
      <c r="R484" s="15" t="str">
        <f>IF(AND(B484="1600 (Mile)",OR(AND(E484='club records'!$B$34,F484&lt;='club records'!$C$34),AND(E484='club records'!$B$35,F484&lt;='club records'!$C$35),AND(E484='club records'!$B$36,F484&lt;='club records'!$C$36),AND(E484='club records'!$B$37,F484&lt;='club records'!$C$37))),"CR"," ")</f>
        <v xml:space="preserve"> </v>
      </c>
      <c r="S484" s="15" t="str">
        <f>IF(AND(B484=3000, OR(AND(E484='club records'!$B$38, F484&lt;='club records'!$C$38), AND(E484='club records'!$B$39, F484&lt;='club records'!$C$39), AND(E484='club records'!$B$40, F484&lt;='club records'!$C$40), AND(E484='club records'!$B$41, F484&lt;='club records'!$C$41))), "CR", " ")</f>
        <v xml:space="preserve"> </v>
      </c>
      <c r="T484" s="15" t="str">
        <f>IF(AND(B484=5000, OR(AND(E484='club records'!$B$42, F484&lt;='club records'!$C$42), AND(E484='club records'!$B$43, F484&lt;='club records'!$C$43))), "CR", " ")</f>
        <v xml:space="preserve"> </v>
      </c>
      <c r="U484" s="14" t="str">
        <f>IF(AND(B484=10000, OR(AND(E484='club records'!$B$44, F484&lt;='club records'!$C$44), AND(E484='club records'!$B$45, F484&lt;='club records'!$C$45))), "CR", " ")</f>
        <v xml:space="preserve"> </v>
      </c>
      <c r="V484" s="14" t="str">
        <f>IF(AND(B484="high jump", OR(AND(E484='club records'!$F$1, F484&gt;='club records'!$G$1), AND(E484='club records'!$F$2, F484&gt;='club records'!$G$2), AND(E484='club records'!$F$3, F484&gt;='club records'!$G$3), AND(E484='club records'!$F$4, F484&gt;='club records'!$G$4), AND(E484='club records'!$F$5, F484&gt;='club records'!$G$5))), "CR", " ")</f>
        <v xml:space="preserve"> </v>
      </c>
      <c r="W484" s="14" t="str">
        <f>IF(AND(B484="long jump", OR(AND(E484='club records'!$F$6, F484&gt;='club records'!$G$6), AND(E484='club records'!$F$7, F484&gt;='club records'!$G$7), AND(E484='club records'!$F$8, F484&gt;='club records'!$G$8), AND(E484='club records'!$F$9, F484&gt;='club records'!$G$9), AND(E484='club records'!$F$10, F484&gt;='club records'!$G$10))), "CR", " ")</f>
        <v xml:space="preserve"> </v>
      </c>
      <c r="X484" s="14" t="str">
        <f>IF(AND(B484="triple jump", OR(AND(E484='club records'!$F$11, F484&gt;='club records'!$G$11), AND(E484='club records'!$F$12, F484&gt;='club records'!$G$12), AND(E484='club records'!$F$13, F484&gt;='club records'!$G$13), AND(E484='club records'!$F$14, F484&gt;='club records'!$G$14), AND(E484='club records'!$F$15, F484&gt;='club records'!$G$15))), "CR", " ")</f>
        <v xml:space="preserve"> </v>
      </c>
      <c r="Y484" s="14" t="str">
        <f>IF(AND(B484="pole vault", OR(AND(E484='club records'!$F$16, F484&gt;='club records'!$G$16), AND(E484='club records'!$F$17, F484&gt;='club records'!$G$17), AND(E484='club records'!$F$18, F484&gt;='club records'!$G$18), AND(E484='club records'!$F$19, F484&gt;='club records'!$G$19), AND(E484='club records'!$F$20, F484&gt;='club records'!$G$20))), "CR", " ")</f>
        <v xml:space="preserve"> </v>
      </c>
      <c r="Z484" s="14" t="str">
        <f>IF(AND(B484="discus 1", E484='club records'!$F$21, F484&gt;='club records'!$G$21), "CR", " ")</f>
        <v xml:space="preserve"> </v>
      </c>
      <c r="AA484" s="14" t="str">
        <f>IF(AND(B484="discus 1.25", E484='club records'!$F$22, F484&gt;='club records'!$G$22), "CR", " ")</f>
        <v xml:space="preserve"> </v>
      </c>
      <c r="AB484" s="14" t="str">
        <f>IF(AND(B484="discus 1.5", E484='club records'!$F$23, F484&gt;='club records'!$G$23), "CR", " ")</f>
        <v xml:space="preserve"> </v>
      </c>
      <c r="AC484" s="14" t="str">
        <f>IF(AND(B484="discus 1.75", E484='club records'!$F$24, F484&gt;='club records'!$G$24), "CR", " ")</f>
        <v xml:space="preserve"> </v>
      </c>
      <c r="AD484" s="14" t="str">
        <f>IF(AND(B484="discus 2", E484='club records'!$F$25, F484&gt;='club records'!$G$25), "CR", " ")</f>
        <v xml:space="preserve"> </v>
      </c>
      <c r="AE484" s="14" t="str">
        <f>IF(AND(B484="hammer 4", E484='club records'!$F$27, F484&gt;='club records'!$G$27), "CR", " ")</f>
        <v xml:space="preserve"> </v>
      </c>
      <c r="AF484" s="14" t="str">
        <f>IF(AND(B484="hammer 5", E484='club records'!$F$28, F484&gt;='club records'!$G$28), "CR", " ")</f>
        <v xml:space="preserve"> </v>
      </c>
      <c r="AG484" s="14" t="str">
        <f>IF(AND(B484="hammer 6", E484='club records'!$F$29, F484&gt;='club records'!$G$29), "CR", " ")</f>
        <v xml:space="preserve"> </v>
      </c>
      <c r="AH484" s="14" t="str">
        <f>IF(AND(B484="hammer 7.26", E484='club records'!$F$30, F484&gt;='club records'!$G$30), "CR", " ")</f>
        <v xml:space="preserve"> </v>
      </c>
      <c r="AI484" s="14" t="str">
        <f>IF(AND(B484="javelin 400", E484='club records'!$F$31, F484&gt;='club records'!$G$31), "CR", " ")</f>
        <v xml:space="preserve"> </v>
      </c>
      <c r="AJ484" s="14" t="str">
        <f>IF(AND(B484="javelin 600", E484='club records'!$F$32, F484&gt;='club records'!$G$32), "CR", " ")</f>
        <v xml:space="preserve"> </v>
      </c>
      <c r="AK484" s="14" t="str">
        <f>IF(AND(B484="javelin 700", E484='club records'!$F$33, F484&gt;='club records'!$G$33), "CR", " ")</f>
        <v xml:space="preserve"> </v>
      </c>
      <c r="AL484" s="14" t="str">
        <f>IF(AND(B484="javelin 800", OR(AND(E484='club records'!$F$34, F484&gt;='club records'!$G$34), AND(E484='club records'!$F$35, F484&gt;='club records'!$G$35))), "CR", " ")</f>
        <v xml:space="preserve"> </v>
      </c>
      <c r="AM484" s="14" t="str">
        <f>IF(AND(B484="shot 3", E484='club records'!$F$36, F484&gt;='club records'!$G$36), "CR", " ")</f>
        <v xml:space="preserve"> </v>
      </c>
      <c r="AN484" s="14" t="str">
        <f>IF(AND(B484="shot 4", E484='club records'!$F$37, F484&gt;='club records'!$G$37), "CR", " ")</f>
        <v xml:space="preserve"> </v>
      </c>
      <c r="AO484" s="14" t="str">
        <f>IF(AND(B484="shot 5", E484='club records'!$F$38, F484&gt;='club records'!$G$38), "CR", " ")</f>
        <v xml:space="preserve"> </v>
      </c>
      <c r="AP484" s="14" t="str">
        <f>IF(AND(B484="shot 6", E484='club records'!$F$39, F484&gt;='club records'!$G$39), "CR", " ")</f>
        <v xml:space="preserve"> </v>
      </c>
      <c r="AQ484" s="14" t="str">
        <f>IF(AND(B484="shot 7.26", E484='club records'!$F$40, F484&gt;='club records'!$G$40), "CR", " ")</f>
        <v xml:space="preserve"> </v>
      </c>
      <c r="AR484" s="14" t="str">
        <f>IF(AND(B484="60H",OR(AND(E484='club records'!$J$1,F484&lt;='club records'!$K$1),AND(E484='club records'!$J$2,F484&lt;='club records'!$K$2),AND(E484='club records'!$J$3,F484&lt;='club records'!$K$3),AND(E484='club records'!$J$4,F484&lt;='club records'!$K$4),AND(E484='club records'!$J$5,F484&lt;='club records'!$K$5))),"CR"," ")</f>
        <v xml:space="preserve"> </v>
      </c>
      <c r="AS484" s="14" t="str">
        <f>IF(AND(B484="75H", AND(E484='club records'!$J$6, F484&lt;='club records'!$K$6)), "CR", " ")</f>
        <v xml:space="preserve"> </v>
      </c>
      <c r="AT484" s="14" t="str">
        <f>IF(AND(B484="80H", AND(E484='club records'!$J$7, F484&lt;='club records'!$K$7)), "CR", " ")</f>
        <v xml:space="preserve"> </v>
      </c>
      <c r="AU484" s="14" t="str">
        <f>IF(AND(B484="100H", AND(E484='club records'!$J$8, F484&lt;='club records'!$K$8)), "CR", " ")</f>
        <v xml:space="preserve"> </v>
      </c>
      <c r="AV484" s="14" t="str">
        <f>IF(AND(B484="110H", OR(AND(E484='club records'!$J$9, F484&lt;='club records'!$K$9), AND(E484='club records'!$J$10, F484&lt;='club records'!$K$10))), "CR", " ")</f>
        <v xml:space="preserve"> </v>
      </c>
      <c r="AW484" s="14" t="str">
        <f>IF(AND(B484="400H", OR(AND(E484='club records'!$J$11, F484&lt;='club records'!$K$11), AND(E484='club records'!$J$12, F484&lt;='club records'!$K$12), AND(E484='club records'!$J$13, F484&lt;='club records'!$K$13), AND(E484='club records'!$J$14, F484&lt;='club records'!$K$14))), "CR", " ")</f>
        <v xml:space="preserve"> </v>
      </c>
      <c r="AX484" s="14" t="str">
        <f>IF(AND(B484="1500SC", AND(E484='club records'!$J$15, F484&lt;='club records'!$K$15)), "CR", " ")</f>
        <v xml:space="preserve"> </v>
      </c>
      <c r="AY484" s="14" t="str">
        <f>IF(AND(B484="2000SC", OR(AND(E484='club records'!$J$17, F484&lt;='club records'!$K$17), AND(E484='club records'!$J$18, F484&lt;='club records'!$K$18))), "CR", " ")</f>
        <v xml:space="preserve"> </v>
      </c>
      <c r="AZ484" s="14" t="str">
        <f>IF(AND(B484="3000SC", OR(AND(E484='club records'!$J$20, F484&lt;='club records'!$K$20), AND(E484='club records'!$J$21, F484&lt;='club records'!$K$21))), "CR", " ")</f>
        <v xml:space="preserve"> </v>
      </c>
      <c r="BA484" s="15" t="str">
        <f>IF(AND(B484="4x100", OR(AND(E484='club records'!$N$1, F484&lt;='club records'!$O$1), AND(E484='club records'!$N$2, F484&lt;='club records'!$O$2), AND(E484='club records'!$N$3, F484&lt;='club records'!$O$3), AND(E484='club records'!$N$4, F484&lt;='club records'!$O$4), AND(E484='club records'!$N$5, F484&lt;='club records'!$O$5))), "CR", " ")</f>
        <v xml:space="preserve"> </v>
      </c>
      <c r="BB484" s="15" t="str">
        <f>IF(AND(B484="4x200", OR(AND(E484='club records'!$N$6, F484&lt;='club records'!$O$6), AND(E484='club records'!$N$7, F484&lt;='club records'!$O$7), AND(E484='club records'!$N$8, F484&lt;='club records'!$O$8), AND(E484='club records'!$N$9, F484&lt;='club records'!$O$9), AND(E484='club records'!$N$10, F484&lt;='club records'!$O$10))), "CR", " ")</f>
        <v xml:space="preserve"> </v>
      </c>
      <c r="BC484" s="15" t="str">
        <f>IF(AND(B484="4x300", AND(E484='club records'!$N$11, F484&lt;='club records'!$O$11)), "CR", " ")</f>
        <v xml:space="preserve"> </v>
      </c>
      <c r="BD484" s="15" t="str">
        <f>IF(AND(B484="4x400", OR(AND(E484='club records'!$N$12, F484&lt;='club records'!$O$12), AND(E484='club records'!$N$13, F484&lt;='club records'!$O$13), AND(E484='club records'!$N$14, F484&lt;='club records'!$O$14), AND(E484='club records'!$N$15, F484&lt;='club records'!$O$15))), "CR", " ")</f>
        <v xml:space="preserve"> </v>
      </c>
      <c r="BE484" s="15" t="str">
        <f>IF(AND(B484="3x800", OR(AND(E484='club records'!$N$16, F484&lt;='club records'!$O$16), AND(E484='club records'!$N$17, F484&lt;='club records'!$O$17), AND(E484='club records'!$N$18, F484&lt;='club records'!$O$18))), "CR", " ")</f>
        <v xml:space="preserve"> </v>
      </c>
      <c r="BF484" s="15" t="str">
        <f>IF(AND(B484="pentathlon", OR(AND(E484='club records'!$N$21, F484&gt;='club records'!$O$21), AND(E484='club records'!$N$22, F484&gt;='club records'!$O$22),AND(E484='club records'!$N$23, F484&gt;='club records'!$O$23),AND(E484='club records'!$N$24, F484&gt;='club records'!$O$24))), "CR", " ")</f>
        <v xml:space="preserve"> </v>
      </c>
      <c r="BG484" s="15" t="str">
        <f>IF(AND(B484="heptathlon", OR(AND(E484='club records'!$N$26, F484&gt;='club records'!$O$26), AND(E484='club records'!$N$27, F484&gt;='club records'!$O$27))), "CR", " ")</f>
        <v xml:space="preserve"> </v>
      </c>
      <c r="BH484" s="15" t="str">
        <f>IF(AND(B484="decathlon", OR(AND(E484='club records'!$N$29, F484&gt;='club records'!$O$29), AND(E484='club records'!$N$30, F484&gt;='club records'!$O$30),AND(E484='club records'!$N$31, F484&gt;='club records'!$O$31))), "CR", " ")</f>
        <v xml:space="preserve"> </v>
      </c>
    </row>
    <row r="485" spans="1:64" ht="14.5" x14ac:dyDescent="0.35">
      <c r="A485" s="1" t="s">
        <v>519</v>
      </c>
      <c r="B485" s="2" t="s">
        <v>175</v>
      </c>
      <c r="C485" s="1" t="s">
        <v>68</v>
      </c>
      <c r="D485" s="1" t="s">
        <v>69</v>
      </c>
      <c r="E485" s="19" t="s">
        <v>483</v>
      </c>
      <c r="F485" s="20">
        <v>25.09</v>
      </c>
      <c r="G485" s="26">
        <v>43533</v>
      </c>
      <c r="H485" s="1" t="s">
        <v>472</v>
      </c>
      <c r="J485" s="15" t="str">
        <f t="shared" si="42"/>
        <v/>
      </c>
      <c r="K485" s="15" t="str">
        <f>IF(AND(B485=100, OR(AND(E485='club records'!$B$6, F485&lt;='club records'!$C$6), AND(E485='club records'!$B$7, F485&lt;='club records'!$C$7), AND(E485='club records'!$B$8, F485&lt;='club records'!$C$8), AND(E485='club records'!$B$9, F485&lt;='club records'!$C$9), AND(E485='club records'!$B$10, F485&lt;='club records'!$C$10))), "CR", " ")</f>
        <v xml:space="preserve"> </v>
      </c>
      <c r="L485" s="15" t="str">
        <f>IF(AND(B485=200, OR(AND(E485='club records'!$B$11, F485&lt;='club records'!$C$11), AND(E485='club records'!$B$12, F485&lt;='club records'!$C$12), AND(E485='club records'!$B$13, F485&lt;='club records'!$C$13), AND(E485='club records'!$B$14, F485&lt;='club records'!$C$14), AND(E485='club records'!$B$15, F485&lt;='club records'!$C$15))), "CR", " ")</f>
        <v xml:space="preserve"> </v>
      </c>
      <c r="M485" s="15" t="str">
        <f>IF(AND(B485=300, OR(AND(E485='club records'!$B$16, F485&lt;='club records'!$C$16), AND(E485='club records'!$B$17, F485&lt;='club records'!$C$17))), "CR", " ")</f>
        <v xml:space="preserve"> </v>
      </c>
      <c r="N485" s="15" t="str">
        <f>IF(AND(B485=400, OR(AND(E485='club records'!$B$18, F485&lt;='club records'!$C$18), AND(E485='club records'!$B$19, F485&lt;='club records'!$C$19), AND(E485='club records'!$B$20, F485&lt;='club records'!$C$20), AND(E485='club records'!$B$21, F485&lt;='club records'!$C$21))), "CR", " ")</f>
        <v xml:space="preserve"> </v>
      </c>
      <c r="O485" s="15" t="str">
        <f>IF(AND(B485=800, OR(AND(E485='club records'!$B$22, F485&lt;='club records'!$C$22), AND(E485='club records'!$B$23, F485&lt;='club records'!$C$23), AND(E485='club records'!$B$24, F485&lt;='club records'!$C$24), AND(E485='club records'!$B$25, F485&lt;='club records'!$C$25), AND(E485='club records'!$B$26, F485&lt;='club records'!$C$26))), "CR", " ")</f>
        <v xml:space="preserve"> </v>
      </c>
      <c r="P485" s="15" t="str">
        <f>IF(AND(B485=1000, OR(AND(E485='club records'!$B$27, F485&lt;='club records'!$C$27), AND(E485='club records'!$B$28, F485&lt;='club records'!$C$28))), "CR", " ")</f>
        <v xml:space="preserve"> </v>
      </c>
      <c r="Q485" s="15" t="str">
        <f>IF(AND(B485=1500, OR(AND(E485='club records'!$B$29, F485&lt;='club records'!$C$29), AND(E485='club records'!$B$30, F485&lt;='club records'!$C$30), AND(E485='club records'!$B$31, F485&lt;='club records'!$C$31), AND(E485='club records'!$B$32, F485&lt;='club records'!$C$32), AND(E485='club records'!$B$33, F485&lt;='club records'!$C$33))), "CR", " ")</f>
        <v xml:space="preserve"> </v>
      </c>
      <c r="R485" s="15" t="str">
        <f>IF(AND(B485="1600 (Mile)",OR(AND(E485='club records'!$B$34,F485&lt;='club records'!$C$34),AND(E485='club records'!$B$35,F485&lt;='club records'!$C$35),AND(E485='club records'!$B$36,F485&lt;='club records'!$C$36),AND(E485='club records'!$B$37,F485&lt;='club records'!$C$37))),"CR"," ")</f>
        <v xml:space="preserve"> </v>
      </c>
      <c r="S485" s="15" t="str">
        <f>IF(AND(B485=3000, OR(AND(E485='club records'!$B$38, F485&lt;='club records'!$C$38), AND(E485='club records'!$B$39, F485&lt;='club records'!$C$39), AND(E485='club records'!$B$40, F485&lt;='club records'!$C$40), AND(E485='club records'!$B$41, F485&lt;='club records'!$C$41))), "CR", " ")</f>
        <v xml:space="preserve"> </v>
      </c>
      <c r="T485" s="15" t="str">
        <f>IF(AND(B485=5000, OR(AND(E485='club records'!$B$42, F485&lt;='club records'!$C$42), AND(E485='club records'!$B$43, F485&lt;='club records'!$C$43))), "CR", " ")</f>
        <v xml:space="preserve"> </v>
      </c>
      <c r="U485" s="14" t="str">
        <f>IF(AND(B485=10000, OR(AND(E485='club records'!$B$44, F485&lt;='club records'!$C$44), AND(E485='club records'!$B$45, F485&lt;='club records'!$C$45))), "CR", " ")</f>
        <v xml:space="preserve"> </v>
      </c>
      <c r="V485" s="14" t="str">
        <f>IF(AND(B485="high jump", OR(AND(E485='club records'!$F$1, F485&gt;='club records'!$G$1), AND(E485='club records'!$F$2, F485&gt;='club records'!$G$2), AND(E485='club records'!$F$3, F485&gt;='club records'!$G$3), AND(E485='club records'!$F$4, F485&gt;='club records'!$G$4), AND(E485='club records'!$F$5, F485&gt;='club records'!$G$5))), "CR", " ")</f>
        <v xml:space="preserve"> </v>
      </c>
      <c r="W485" s="14" t="str">
        <f>IF(AND(B485="long jump", OR(AND(E485='club records'!$F$6, F485&gt;='club records'!$G$6), AND(E485='club records'!$F$7, F485&gt;='club records'!$G$7), AND(E485='club records'!$F$8, F485&gt;='club records'!$G$8), AND(E485='club records'!$F$9, F485&gt;='club records'!$G$9), AND(E485='club records'!$F$10, F485&gt;='club records'!$G$10))), "CR", " ")</f>
        <v xml:space="preserve"> </v>
      </c>
      <c r="X485" s="14" t="str">
        <f>IF(AND(B485="triple jump", OR(AND(E485='club records'!$F$11, F485&gt;='club records'!$G$11), AND(E485='club records'!$F$12, F485&gt;='club records'!$G$12), AND(E485='club records'!$F$13, F485&gt;='club records'!$G$13), AND(E485='club records'!$F$14, F485&gt;='club records'!$G$14), AND(E485='club records'!$F$15, F485&gt;='club records'!$G$15))), "CR", " ")</f>
        <v xml:space="preserve"> </v>
      </c>
      <c r="Y485" s="14" t="str">
        <f>IF(AND(B485="pole vault", OR(AND(E485='club records'!$F$16, F485&gt;='club records'!$G$16), AND(E485='club records'!$F$17, F485&gt;='club records'!$G$17), AND(E485='club records'!$F$18, F485&gt;='club records'!$G$18), AND(E485='club records'!$F$19, F485&gt;='club records'!$G$19), AND(E485='club records'!$F$20, F485&gt;='club records'!$G$20))), "CR", " ")</f>
        <v xml:space="preserve"> </v>
      </c>
      <c r="Z485" s="14" t="str">
        <f>IF(AND(B485="discus 1", E485='club records'!$F$21, F485&gt;='club records'!$G$21), "CR", " ")</f>
        <v xml:space="preserve"> </v>
      </c>
      <c r="AA485" s="14" t="str">
        <f>IF(AND(B485="discus 1.25", E485='club records'!$F$22, F485&gt;='club records'!$G$22), "CR", " ")</f>
        <v xml:space="preserve"> </v>
      </c>
      <c r="AB485" s="14" t="str">
        <f>IF(AND(B485="discus 1.5", E485='club records'!$F$23, F485&gt;='club records'!$G$23), "CR", " ")</f>
        <v xml:space="preserve"> </v>
      </c>
      <c r="AC485" s="14" t="str">
        <f>IF(AND(B485="discus 1.75", E485='club records'!$F$24, F485&gt;='club records'!$G$24), "CR", " ")</f>
        <v xml:space="preserve"> </v>
      </c>
      <c r="AD485" s="14" t="str">
        <f>IF(AND(B485="discus 2", E485='club records'!$F$25, F485&gt;='club records'!$G$25), "CR", " ")</f>
        <v xml:space="preserve"> </v>
      </c>
      <c r="AE485" s="14" t="str">
        <f>IF(AND(B485="hammer 4", E485='club records'!$F$27, F485&gt;='club records'!$G$27), "CR", " ")</f>
        <v xml:space="preserve"> </v>
      </c>
      <c r="AF485" s="14" t="str">
        <f>IF(AND(B485="hammer 5", E485='club records'!$F$28, F485&gt;='club records'!$G$28), "CR", " ")</f>
        <v xml:space="preserve"> </v>
      </c>
      <c r="AG485" s="14" t="str">
        <f>IF(AND(B485="hammer 6", E485='club records'!$F$29, F485&gt;='club records'!$G$29), "CR", " ")</f>
        <v xml:space="preserve"> </v>
      </c>
      <c r="AH485" s="14" t="str">
        <f>IF(AND(B485="hammer 7.26", E485='club records'!$F$30, F485&gt;='club records'!$G$30), "CR", " ")</f>
        <v xml:space="preserve"> </v>
      </c>
      <c r="AI485" s="14" t="str">
        <f>IF(AND(B485="javelin 400", E485='club records'!$F$31, F485&gt;='club records'!$G$31), "CR", " ")</f>
        <v xml:space="preserve"> </v>
      </c>
      <c r="AJ485" s="14" t="str">
        <f>IF(AND(B485="javelin 600", E485='club records'!$F$32, F485&gt;='club records'!$G$32), "CR", " ")</f>
        <v xml:space="preserve"> </v>
      </c>
      <c r="AK485" s="14" t="str">
        <f>IF(AND(B485="javelin 700", E485='club records'!$F$33, F485&gt;='club records'!$G$33), "CR", " ")</f>
        <v xml:space="preserve"> </v>
      </c>
      <c r="AL485" s="14" t="str">
        <f>IF(AND(B485="javelin 800", OR(AND(E485='club records'!$F$34, F485&gt;='club records'!$G$34), AND(E485='club records'!$F$35, F485&gt;='club records'!$G$35))), "CR", " ")</f>
        <v xml:space="preserve"> </v>
      </c>
      <c r="AM485" s="14" t="str">
        <f>IF(AND(B485="shot 3", E485='club records'!$F$36, F485&gt;='club records'!$G$36), "CR", " ")</f>
        <v xml:space="preserve"> </v>
      </c>
      <c r="AN485" s="14" t="str">
        <f>IF(AND(B485="shot 4", E485='club records'!$F$37, F485&gt;='club records'!$G$37), "CR", " ")</f>
        <v xml:space="preserve"> </v>
      </c>
      <c r="AO485" s="14" t="str">
        <f>IF(AND(B485="shot 5", E485='club records'!$F$38, F485&gt;='club records'!$G$38), "CR", " ")</f>
        <v xml:space="preserve"> </v>
      </c>
      <c r="AP485" s="14" t="str">
        <f>IF(AND(B485="shot 6", E485='club records'!$F$39, F485&gt;='club records'!$G$39), "CR", " ")</f>
        <v xml:space="preserve"> </v>
      </c>
      <c r="AQ485" s="14" t="str">
        <f>IF(AND(B485="shot 7.26", E485='club records'!$F$40, F485&gt;='club records'!$G$40), "CR", " ")</f>
        <v xml:space="preserve"> </v>
      </c>
      <c r="AR485" s="14" t="str">
        <f>IF(AND(B485="60H",OR(AND(E485='club records'!$J$1,F485&lt;='club records'!$K$1),AND(E485='club records'!$J$2,F485&lt;='club records'!$K$2),AND(E485='club records'!$J$3,F485&lt;='club records'!$K$3),AND(E485='club records'!$J$4,F485&lt;='club records'!$K$4),AND(E485='club records'!$J$5,F485&lt;='club records'!$K$5))),"CR"," ")</f>
        <v xml:space="preserve"> </v>
      </c>
      <c r="AS485" s="14" t="str">
        <f>IF(AND(B485="75H", AND(E485='club records'!$J$6, F485&lt;='club records'!$K$6)), "CR", " ")</f>
        <v xml:space="preserve"> </v>
      </c>
      <c r="AT485" s="14" t="str">
        <f>IF(AND(B485="80H", AND(E485='club records'!$J$7, F485&lt;='club records'!$K$7)), "CR", " ")</f>
        <v xml:space="preserve"> </v>
      </c>
      <c r="AU485" s="14" t="str">
        <f>IF(AND(B485="100H", AND(E485='club records'!$J$8, F485&lt;='club records'!$K$8)), "CR", " ")</f>
        <v xml:space="preserve"> </v>
      </c>
      <c r="AV485" s="14" t="str">
        <f>IF(AND(B485="110H", OR(AND(E485='club records'!$J$9, F485&lt;='club records'!$K$9), AND(E485='club records'!$J$10, F485&lt;='club records'!$K$10))), "CR", " ")</f>
        <v xml:space="preserve"> </v>
      </c>
      <c r="AW485" s="14" t="str">
        <f>IF(AND(B485="400H", OR(AND(E485='club records'!$J$11, F485&lt;='club records'!$K$11), AND(E485='club records'!$J$12, F485&lt;='club records'!$K$12), AND(E485='club records'!$J$13, F485&lt;='club records'!$K$13), AND(E485='club records'!$J$14, F485&lt;='club records'!$K$14))), "CR", " ")</f>
        <v xml:space="preserve"> </v>
      </c>
      <c r="AX485" s="14" t="str">
        <f>IF(AND(B485="1500SC", AND(E485='club records'!$J$15, F485&lt;='club records'!$K$15)), "CR", " ")</f>
        <v xml:space="preserve"> </v>
      </c>
      <c r="AY485" s="14" t="str">
        <f>IF(AND(B485="2000SC", OR(AND(E485='club records'!$J$17, F485&lt;='club records'!$K$17), AND(E485='club records'!$J$18, F485&lt;='club records'!$K$18))), "CR", " ")</f>
        <v xml:space="preserve"> </v>
      </c>
      <c r="AZ485" s="14" t="str">
        <f>IF(AND(B485="3000SC", OR(AND(E485='club records'!$J$20, F485&lt;='club records'!$K$20), AND(E485='club records'!$J$21, F485&lt;='club records'!$K$21))), "CR", " ")</f>
        <v xml:space="preserve"> </v>
      </c>
      <c r="BA485" s="15" t="str">
        <f>IF(AND(B485="4x100", OR(AND(E485='club records'!$N$1, F485&lt;='club records'!$O$1), AND(E485='club records'!$N$2, F485&lt;='club records'!$O$2), AND(E485='club records'!$N$3, F485&lt;='club records'!$O$3), AND(E485='club records'!$N$4, F485&lt;='club records'!$O$4), AND(E485='club records'!$N$5, F485&lt;='club records'!$O$5))), "CR", " ")</f>
        <v xml:space="preserve"> </v>
      </c>
      <c r="BB485" s="15" t="str">
        <f>IF(AND(B485="4x200", OR(AND(E485='club records'!$N$6, F485&lt;='club records'!$O$6), AND(E485='club records'!$N$7, F485&lt;='club records'!$O$7), AND(E485='club records'!$N$8, F485&lt;='club records'!$O$8), AND(E485='club records'!$N$9, F485&lt;='club records'!$O$9), AND(E485='club records'!$N$10, F485&lt;='club records'!$O$10))), "CR", " ")</f>
        <v xml:space="preserve"> </v>
      </c>
      <c r="BC485" s="15" t="str">
        <f>IF(AND(B485="4x300", AND(E485='club records'!$N$11, F485&lt;='club records'!$O$11)), "CR", " ")</f>
        <v xml:space="preserve"> </v>
      </c>
      <c r="BD485" s="15" t="str">
        <f>IF(AND(B485="4x400", OR(AND(E485='club records'!$N$12, F485&lt;='club records'!$O$12), AND(E485='club records'!$N$13, F485&lt;='club records'!$O$13), AND(E485='club records'!$N$14, F485&lt;='club records'!$O$14), AND(E485='club records'!$N$15, F485&lt;='club records'!$O$15))), "CR", " ")</f>
        <v xml:space="preserve"> </v>
      </c>
      <c r="BE485" s="15" t="str">
        <f>IF(AND(B485="3x800", OR(AND(E485='club records'!$N$16, F485&lt;='club records'!$O$16), AND(E485='club records'!$N$17, F485&lt;='club records'!$O$17), AND(E485='club records'!$N$18, F485&lt;='club records'!$O$18))), "CR", " ")</f>
        <v xml:space="preserve"> </v>
      </c>
      <c r="BF485" s="15" t="str">
        <f>IF(AND(B485="pentathlon", OR(AND(E485='club records'!$N$21, F485&gt;='club records'!$O$21), AND(E485='club records'!$N$22, F485&gt;='club records'!$O$22),AND(E485='club records'!$N$23, F485&gt;='club records'!$O$23),AND(E485='club records'!$N$24, F485&gt;='club records'!$O$24))), "CR", " ")</f>
        <v xml:space="preserve"> </v>
      </c>
      <c r="BG485" s="15" t="str">
        <f>IF(AND(B485="heptathlon", OR(AND(E485='club records'!$N$26, F485&gt;='club records'!$O$26), AND(E485='club records'!$N$27, F485&gt;='club records'!$O$27))), "CR", " ")</f>
        <v xml:space="preserve"> </v>
      </c>
      <c r="BH485" s="15" t="str">
        <f>IF(AND(B485="decathlon", OR(AND(E485='club records'!$N$29, F485&gt;='club records'!$O$29), AND(E485='club records'!$N$30, F485&gt;='club records'!$O$30),AND(E485='club records'!$N$31, F485&gt;='club records'!$O$31))), "CR", " ")</f>
        <v xml:space="preserve"> </v>
      </c>
    </row>
    <row r="486" spans="1:64" ht="14.5" x14ac:dyDescent="0.35">
      <c r="A486" s="1" t="s">
        <v>519</v>
      </c>
      <c r="B486" s="2" t="s">
        <v>175</v>
      </c>
      <c r="C486" s="1" t="s">
        <v>52</v>
      </c>
      <c r="D486" s="1" t="s">
        <v>53</v>
      </c>
      <c r="E486" s="19" t="s">
        <v>10</v>
      </c>
      <c r="F486" s="20">
        <v>38.75</v>
      </c>
      <c r="G486" s="26">
        <v>43660</v>
      </c>
      <c r="H486" s="1" t="s">
        <v>313</v>
      </c>
      <c r="I486" s="1" t="s">
        <v>480</v>
      </c>
      <c r="J486" s="15" t="str">
        <f t="shared" si="42"/>
        <v/>
      </c>
      <c r="K486" s="15" t="str">
        <f>IF(AND(B486=100, OR(AND(E486='club records'!$B$6, F486&lt;='club records'!$C$6), AND(E486='club records'!$B$7, F486&lt;='club records'!$C$7), AND(E486='club records'!$B$8, F486&lt;='club records'!$C$8), AND(E486='club records'!$B$9, F486&lt;='club records'!$C$9), AND(E486='club records'!$B$10, F486&lt;='club records'!$C$10))), "CR", " ")</f>
        <v xml:space="preserve"> </v>
      </c>
      <c r="L486" s="15" t="str">
        <f>IF(AND(B486=200, OR(AND(E486='club records'!$B$11, F486&lt;='club records'!$C$11), AND(E486='club records'!$B$12, F486&lt;='club records'!$C$12), AND(E486='club records'!$B$13, F486&lt;='club records'!$C$13), AND(E486='club records'!$B$14, F486&lt;='club records'!$C$14), AND(E486='club records'!$B$15, F486&lt;='club records'!$C$15))), "CR", " ")</f>
        <v xml:space="preserve"> </v>
      </c>
      <c r="M486" s="15" t="str">
        <f>IF(AND(B486=300, OR(AND(E486='club records'!$B$16, F486&lt;='club records'!$C$16), AND(E486='club records'!$B$17, F486&lt;='club records'!$C$17))), "CR", " ")</f>
        <v xml:space="preserve"> </v>
      </c>
      <c r="N486" s="15" t="str">
        <f>IF(AND(B486=400, OR(AND(E486='club records'!$B$18, F486&lt;='club records'!$C$18), AND(E486='club records'!$B$19, F486&lt;='club records'!$C$19), AND(E486='club records'!$B$20, F486&lt;='club records'!$C$20), AND(E486='club records'!$B$21, F486&lt;='club records'!$C$21))), "CR", " ")</f>
        <v xml:space="preserve"> </v>
      </c>
      <c r="O486" s="15" t="str">
        <f>IF(AND(B486=800, OR(AND(E486='club records'!$B$22, F486&lt;='club records'!$C$22), AND(E486='club records'!$B$23, F486&lt;='club records'!$C$23), AND(E486='club records'!$B$24, F486&lt;='club records'!$C$24), AND(E486='club records'!$B$25, F486&lt;='club records'!$C$25), AND(E486='club records'!$B$26, F486&lt;='club records'!$C$26))), "CR", " ")</f>
        <v xml:space="preserve"> </v>
      </c>
      <c r="P486" s="15" t="str">
        <f>IF(AND(B486=1000, OR(AND(E486='club records'!$B$27, F486&lt;='club records'!$C$27), AND(E486='club records'!$B$28, F486&lt;='club records'!$C$28))), "CR", " ")</f>
        <v xml:space="preserve"> </v>
      </c>
      <c r="Q486" s="15" t="str">
        <f>IF(AND(B486=1500, OR(AND(E486='club records'!$B$29, F486&lt;='club records'!$C$29), AND(E486='club records'!$B$30, F486&lt;='club records'!$C$30), AND(E486='club records'!$B$31, F486&lt;='club records'!$C$31), AND(E486='club records'!$B$32, F486&lt;='club records'!$C$32), AND(E486='club records'!$B$33, F486&lt;='club records'!$C$33))), "CR", " ")</f>
        <v xml:space="preserve"> </v>
      </c>
      <c r="R486" s="15" t="str">
        <f>IF(AND(B486="1600 (Mile)",OR(AND(E486='club records'!$B$34,F486&lt;='club records'!$C$34),AND(E486='club records'!$B$35,F486&lt;='club records'!$C$35),AND(E486='club records'!$B$36,F486&lt;='club records'!$C$36),AND(E486='club records'!$B$37,F486&lt;='club records'!$C$37))),"CR"," ")</f>
        <v xml:space="preserve"> </v>
      </c>
      <c r="S486" s="15" t="str">
        <f>IF(AND(B486=3000, OR(AND(E486='club records'!$B$38, F486&lt;='club records'!$C$38), AND(E486='club records'!$B$39, F486&lt;='club records'!$C$39), AND(E486='club records'!$B$40, F486&lt;='club records'!$C$40), AND(E486='club records'!$B$41, F486&lt;='club records'!$C$41))), "CR", " ")</f>
        <v xml:space="preserve"> </v>
      </c>
      <c r="T486" s="15" t="str">
        <f>IF(AND(B486=5000, OR(AND(E486='club records'!$B$42, F486&lt;='club records'!$C$42), AND(E486='club records'!$B$43, F486&lt;='club records'!$C$43))), "CR", " ")</f>
        <v xml:space="preserve"> </v>
      </c>
      <c r="U486" s="14" t="str">
        <f>IF(AND(B486=10000, OR(AND(E486='club records'!$B$44, F486&lt;='club records'!$C$44), AND(E486='club records'!$B$45, F486&lt;='club records'!$C$45))), "CR", " ")</f>
        <v xml:space="preserve"> </v>
      </c>
      <c r="V486" s="14" t="str">
        <f>IF(AND(B486="high jump", OR(AND(E486='club records'!$F$1, F486&gt;='club records'!$G$1), AND(E486='club records'!$F$2, F486&gt;='club records'!$G$2), AND(E486='club records'!$F$3, F486&gt;='club records'!$G$3), AND(E486='club records'!$F$4, F486&gt;='club records'!$G$4), AND(E486='club records'!$F$5, F486&gt;='club records'!$G$5))), "CR", " ")</f>
        <v xml:space="preserve"> </v>
      </c>
      <c r="W486" s="14" t="str">
        <f>IF(AND(B486="long jump", OR(AND(E486='club records'!$F$6, F486&gt;='club records'!$G$6), AND(E486='club records'!$F$7, F486&gt;='club records'!$G$7), AND(E486='club records'!$F$8, F486&gt;='club records'!$G$8), AND(E486='club records'!$F$9, F486&gt;='club records'!$G$9), AND(E486='club records'!$F$10, F486&gt;='club records'!$G$10))), "CR", " ")</f>
        <v xml:space="preserve"> </v>
      </c>
      <c r="X486" s="14" t="str">
        <f>IF(AND(B486="triple jump", OR(AND(E486='club records'!$F$11, F486&gt;='club records'!$G$11), AND(E486='club records'!$F$12, F486&gt;='club records'!$G$12), AND(E486='club records'!$F$13, F486&gt;='club records'!$G$13), AND(E486='club records'!$F$14, F486&gt;='club records'!$G$14), AND(E486='club records'!$F$15, F486&gt;='club records'!$G$15))), "CR", " ")</f>
        <v xml:space="preserve"> </v>
      </c>
      <c r="Y486" s="14" t="str">
        <f>IF(AND(B486="pole vault", OR(AND(E486='club records'!$F$16, F486&gt;='club records'!$G$16), AND(E486='club records'!$F$17, F486&gt;='club records'!$G$17), AND(E486='club records'!$F$18, F486&gt;='club records'!$G$18), AND(E486='club records'!$F$19, F486&gt;='club records'!$G$19), AND(E486='club records'!$F$20, F486&gt;='club records'!$G$20))), "CR", " ")</f>
        <v xml:space="preserve"> </v>
      </c>
      <c r="Z486" s="14" t="str">
        <f>IF(AND(B486="discus 1", E486='club records'!$F$21, F486&gt;='club records'!$G$21), "CR", " ")</f>
        <v xml:space="preserve"> </v>
      </c>
      <c r="AA486" s="14" t="str">
        <f>IF(AND(B486="discus 1.25", E486='club records'!$F$22, F486&gt;='club records'!$G$22), "CR", " ")</f>
        <v xml:space="preserve"> </v>
      </c>
      <c r="AB486" s="14" t="str">
        <f>IF(AND(B486="discus 1.5", E486='club records'!$F$23, F486&gt;='club records'!$G$23), "CR", " ")</f>
        <v xml:space="preserve"> </v>
      </c>
      <c r="AC486" s="14" t="str">
        <f>IF(AND(B486="discus 1.75", E486='club records'!$F$24, F486&gt;='club records'!$G$24), "CR", " ")</f>
        <v xml:space="preserve"> </v>
      </c>
      <c r="AD486" s="14" t="str">
        <f>IF(AND(B486="discus 2", E486='club records'!$F$25, F486&gt;='club records'!$G$25), "CR", " ")</f>
        <v xml:space="preserve"> </v>
      </c>
      <c r="AE486" s="14" t="str">
        <f>IF(AND(B486="hammer 4", E486='club records'!$F$27, F486&gt;='club records'!$G$27), "CR", " ")</f>
        <v xml:space="preserve"> </v>
      </c>
      <c r="AF486" s="14" t="str">
        <f>IF(AND(B486="hammer 5", E486='club records'!$F$28, F486&gt;='club records'!$G$28), "CR", " ")</f>
        <v xml:space="preserve"> </v>
      </c>
      <c r="AG486" s="14" t="str">
        <f>IF(AND(B486="hammer 6", E486='club records'!$F$29, F486&gt;='club records'!$G$29), "CR", " ")</f>
        <v xml:space="preserve"> </v>
      </c>
      <c r="AH486" s="14" t="str">
        <f>IF(AND(B486="hammer 7.26", E486='club records'!$F$30, F486&gt;='club records'!$G$30), "CR", " ")</f>
        <v xml:space="preserve"> </v>
      </c>
      <c r="AI486" s="14" t="str">
        <f>IF(AND(B486="javelin 400", E486='club records'!$F$31, F486&gt;='club records'!$G$31), "CR", " ")</f>
        <v xml:space="preserve"> </v>
      </c>
      <c r="AJ486" s="14" t="str">
        <f>IF(AND(B486="javelin 600", E486='club records'!$F$32, F486&gt;='club records'!$G$32), "CR", " ")</f>
        <v xml:space="preserve"> </v>
      </c>
      <c r="AK486" s="14" t="str">
        <f>IF(AND(B486="javelin 700", E486='club records'!$F$33, F486&gt;='club records'!$G$33), "CR", " ")</f>
        <v xml:space="preserve"> </v>
      </c>
      <c r="AL486" s="14" t="str">
        <f>IF(AND(B486="javelin 800", OR(AND(E486='club records'!$F$34, F486&gt;='club records'!$G$34), AND(E486='club records'!$F$35, F486&gt;='club records'!$G$35))), "CR", " ")</f>
        <v xml:space="preserve"> </v>
      </c>
      <c r="AM486" s="14" t="str">
        <f>IF(AND(B486="shot 3", E486='club records'!$F$36, F486&gt;='club records'!$G$36), "CR", " ")</f>
        <v xml:space="preserve"> </v>
      </c>
      <c r="AN486" s="14" t="str">
        <f>IF(AND(B486="shot 4", E486='club records'!$F$37, F486&gt;='club records'!$G$37), "CR", " ")</f>
        <v xml:space="preserve"> </v>
      </c>
      <c r="AO486" s="14" t="str">
        <f>IF(AND(B486="shot 5", E486='club records'!$F$38, F486&gt;='club records'!$G$38), "CR", " ")</f>
        <v xml:space="preserve"> </v>
      </c>
      <c r="AP486" s="14" t="str">
        <f>IF(AND(B486="shot 6", E486='club records'!$F$39, F486&gt;='club records'!$G$39), "CR", " ")</f>
        <v xml:space="preserve"> </v>
      </c>
      <c r="AQ486" s="14" t="str">
        <f>IF(AND(B486="shot 7.26", E486='club records'!$F$40, F486&gt;='club records'!$G$40), "CR", " ")</f>
        <v xml:space="preserve"> </v>
      </c>
      <c r="AR486" s="14" t="str">
        <f>IF(AND(B486="60H",OR(AND(E486='club records'!$J$1,F486&lt;='club records'!$K$1),AND(E486='club records'!$J$2,F486&lt;='club records'!$K$2),AND(E486='club records'!$J$3,F486&lt;='club records'!$K$3),AND(E486='club records'!$J$4,F486&lt;='club records'!$K$4),AND(E486='club records'!$J$5,F486&lt;='club records'!$K$5))),"CR"," ")</f>
        <v xml:space="preserve"> </v>
      </c>
      <c r="AS486" s="14" t="str">
        <f>IF(AND(B486="75H", AND(E486='club records'!$J$6, F486&lt;='club records'!$K$6)), "CR", " ")</f>
        <v xml:space="preserve"> </v>
      </c>
      <c r="AT486" s="14" t="str">
        <f>IF(AND(B486="80H", AND(E486='club records'!$J$7, F486&lt;='club records'!$K$7)), "CR", " ")</f>
        <v xml:space="preserve"> </v>
      </c>
      <c r="AU486" s="14" t="str">
        <f>IF(AND(B486="100H", AND(E486='club records'!$J$8, F486&lt;='club records'!$K$8)), "CR", " ")</f>
        <v xml:space="preserve"> </v>
      </c>
      <c r="AV486" s="14" t="str">
        <f>IF(AND(B486="110H", OR(AND(E486='club records'!$J$9, F486&lt;='club records'!$K$9), AND(E486='club records'!$J$10, F486&lt;='club records'!$K$10))), "CR", " ")</f>
        <v xml:space="preserve"> </v>
      </c>
      <c r="AW486" s="14" t="str">
        <f>IF(AND(B486="400H", OR(AND(E486='club records'!$J$11, F486&lt;='club records'!$K$11), AND(E486='club records'!$J$12, F486&lt;='club records'!$K$12), AND(E486='club records'!$J$13, F486&lt;='club records'!$K$13), AND(E486='club records'!$J$14, F486&lt;='club records'!$K$14))), "CR", " ")</f>
        <v xml:space="preserve"> </v>
      </c>
      <c r="AX486" s="14" t="str">
        <f>IF(AND(B486="1500SC", AND(E486='club records'!$J$15, F486&lt;='club records'!$K$15)), "CR", " ")</f>
        <v xml:space="preserve"> </v>
      </c>
      <c r="AY486" s="14" t="str">
        <f>IF(AND(B486="2000SC", OR(AND(E486='club records'!$J$17, F486&lt;='club records'!$K$17), AND(E486='club records'!$J$18, F486&lt;='club records'!$K$18))), "CR", " ")</f>
        <v xml:space="preserve"> </v>
      </c>
      <c r="AZ486" s="14" t="str">
        <f>IF(AND(B486="3000SC", OR(AND(E486='club records'!$J$20, F486&lt;='club records'!$K$20), AND(E486='club records'!$J$21, F486&lt;='club records'!$K$21))), "CR", " ")</f>
        <v xml:space="preserve"> </v>
      </c>
      <c r="BA486" s="15" t="str">
        <f>IF(AND(B486="4x100", OR(AND(E486='club records'!$N$1, F486&lt;='club records'!$O$1), AND(E486='club records'!$N$2, F486&lt;='club records'!$O$2), AND(E486='club records'!$N$3, F486&lt;='club records'!$O$3), AND(E486='club records'!$N$4, F486&lt;='club records'!$O$4), AND(E486='club records'!$N$5, F486&lt;='club records'!$O$5))), "CR", " ")</f>
        <v xml:space="preserve"> </v>
      </c>
      <c r="BB486" s="15" t="str">
        <f>IF(AND(B486="4x200", OR(AND(E486='club records'!$N$6, F486&lt;='club records'!$O$6), AND(E486='club records'!$N$7, F486&lt;='club records'!$O$7), AND(E486='club records'!$N$8, F486&lt;='club records'!$O$8), AND(E486='club records'!$N$9, F486&lt;='club records'!$O$9), AND(E486='club records'!$N$10, F486&lt;='club records'!$O$10))), "CR", " ")</f>
        <v xml:space="preserve"> </v>
      </c>
      <c r="BC486" s="15" t="str">
        <f>IF(AND(B486="4x300", AND(E486='club records'!$N$11, F486&lt;='club records'!$O$11)), "CR", " ")</f>
        <v xml:space="preserve"> </v>
      </c>
      <c r="BD486" s="15" t="str">
        <f>IF(AND(B486="4x400", OR(AND(E486='club records'!$N$12, F486&lt;='club records'!$O$12), AND(E486='club records'!$N$13, F486&lt;='club records'!$O$13), AND(E486='club records'!$N$14, F486&lt;='club records'!$O$14), AND(E486='club records'!$N$15, F486&lt;='club records'!$O$15))), "CR", " ")</f>
        <v xml:space="preserve"> </v>
      </c>
      <c r="BE486" s="15" t="str">
        <f>IF(AND(B486="3x800", OR(AND(E486='club records'!$N$16, F486&lt;='club records'!$O$16), AND(E486='club records'!$N$17, F486&lt;='club records'!$O$17), AND(E486='club records'!$N$18, F486&lt;='club records'!$O$18))), "CR", " ")</f>
        <v xml:space="preserve"> </v>
      </c>
      <c r="BF486" s="15" t="str">
        <f>IF(AND(B486="pentathlon", OR(AND(E486='club records'!$N$21, F486&gt;='club records'!$O$21), AND(E486='club records'!$N$22, F486&gt;='club records'!$O$22),AND(E486='club records'!$N$23, F486&gt;='club records'!$O$23),AND(E486='club records'!$N$24, F486&gt;='club records'!$O$24))), "CR", " ")</f>
        <v xml:space="preserve"> </v>
      </c>
      <c r="BG486" s="15" t="str">
        <f>IF(AND(B486="heptathlon", OR(AND(E486='club records'!$N$26, F486&gt;='club records'!$O$26), AND(E486='club records'!$N$27, F486&gt;='club records'!$O$27))), "CR", " ")</f>
        <v xml:space="preserve"> </v>
      </c>
      <c r="BH486" s="15" t="str">
        <f>IF(AND(B486="decathlon", OR(AND(E486='club records'!$N$29, F486&gt;='club records'!$O$29), AND(E486='club records'!$N$30, F486&gt;='club records'!$O$30),AND(E486='club records'!$N$31, F486&gt;='club records'!$O$31))), "CR", " ")</f>
        <v xml:space="preserve"> </v>
      </c>
    </row>
    <row r="487" spans="1:64" ht="14.5" x14ac:dyDescent="0.35">
      <c r="A487" s="1" t="s">
        <v>519</v>
      </c>
      <c r="B487" s="2" t="s">
        <v>212</v>
      </c>
      <c r="C487" s="1" t="s">
        <v>484</v>
      </c>
      <c r="D487" s="1" t="s">
        <v>485</v>
      </c>
      <c r="E487" s="19" t="s">
        <v>486</v>
      </c>
      <c r="F487" s="20">
        <v>33.36</v>
      </c>
      <c r="G487" s="26">
        <v>43638</v>
      </c>
      <c r="H487" s="1" t="s">
        <v>597</v>
      </c>
      <c r="I487" s="1" t="s">
        <v>598</v>
      </c>
      <c r="J487" s="15" t="str">
        <f t="shared" si="42"/>
        <v/>
      </c>
      <c r="K487" s="15" t="str">
        <f>IF(AND(B487=100, OR(AND(E487='club records'!$B$6, F487&lt;='club records'!$C$6), AND(E487='club records'!$B$7, F487&lt;='club records'!$C$7), AND(E487='club records'!$B$8, F487&lt;='club records'!$C$8), AND(E487='club records'!$B$9, F487&lt;='club records'!$C$9), AND(E487='club records'!$B$10, F487&lt;='club records'!$C$10))), "CR", " ")</f>
        <v xml:space="preserve"> </v>
      </c>
      <c r="L487" s="15" t="str">
        <f>IF(AND(B487=200, OR(AND(E487='club records'!$B$11, F487&lt;='club records'!$C$11), AND(E487='club records'!$B$12, F487&lt;='club records'!$C$12), AND(E487='club records'!$B$13, F487&lt;='club records'!$C$13), AND(E487='club records'!$B$14, F487&lt;='club records'!$C$14), AND(E487='club records'!$B$15, F487&lt;='club records'!$C$15))), "CR", " ")</f>
        <v xml:space="preserve"> </v>
      </c>
      <c r="M487" s="15" t="str">
        <f>IF(AND(B487=300, OR(AND(E487='club records'!$B$16, F487&lt;='club records'!$C$16), AND(E487='club records'!$B$17, F487&lt;='club records'!$C$17))), "CR", " ")</f>
        <v xml:space="preserve"> </v>
      </c>
      <c r="N487" s="15" t="str">
        <f>IF(AND(B487=400, OR(AND(E487='club records'!$B$18, F487&lt;='club records'!$C$18), AND(E487='club records'!$B$19, F487&lt;='club records'!$C$19), AND(E487='club records'!$B$20, F487&lt;='club records'!$C$20), AND(E487='club records'!$B$21, F487&lt;='club records'!$C$21))), "CR", " ")</f>
        <v xml:space="preserve"> </v>
      </c>
      <c r="O487" s="15" t="str">
        <f>IF(AND(B487=800, OR(AND(E487='club records'!$B$22, F487&lt;='club records'!$C$22), AND(E487='club records'!$B$23, F487&lt;='club records'!$C$23), AND(E487='club records'!$B$24, F487&lt;='club records'!$C$24), AND(E487='club records'!$B$25, F487&lt;='club records'!$C$25), AND(E487='club records'!$B$26, F487&lt;='club records'!$C$26))), "CR", " ")</f>
        <v xml:space="preserve"> </v>
      </c>
      <c r="P487" s="15" t="str">
        <f>IF(AND(B487=1000, OR(AND(E487='club records'!$B$27, F487&lt;='club records'!$C$27), AND(E487='club records'!$B$28, F487&lt;='club records'!$C$28))), "CR", " ")</f>
        <v xml:space="preserve"> </v>
      </c>
      <c r="Q487" s="15" t="str">
        <f>IF(AND(B487=1500, OR(AND(E487='club records'!$B$29, F487&lt;='club records'!$C$29), AND(E487='club records'!$B$30, F487&lt;='club records'!$C$30), AND(E487='club records'!$B$31, F487&lt;='club records'!$C$31), AND(E487='club records'!$B$32, F487&lt;='club records'!$C$32), AND(E487='club records'!$B$33, F487&lt;='club records'!$C$33))), "CR", " ")</f>
        <v xml:space="preserve"> </v>
      </c>
      <c r="R487" s="15" t="str">
        <f>IF(AND(B487="1600 (Mile)",OR(AND(E487='club records'!$B$34,F487&lt;='club records'!$C$34),AND(E487='club records'!$B$35,F487&lt;='club records'!$C$35),AND(E487='club records'!$B$36,F487&lt;='club records'!$C$36),AND(E487='club records'!$B$37,F487&lt;='club records'!$C$37))),"CR"," ")</f>
        <v xml:space="preserve"> </v>
      </c>
      <c r="S487" s="15" t="str">
        <f>IF(AND(B487=3000, OR(AND(E487='club records'!$B$38, F487&lt;='club records'!$C$38), AND(E487='club records'!$B$39, F487&lt;='club records'!$C$39), AND(E487='club records'!$B$40, F487&lt;='club records'!$C$40), AND(E487='club records'!$B$41, F487&lt;='club records'!$C$41))), "CR", " ")</f>
        <v xml:space="preserve"> </v>
      </c>
      <c r="T487" s="15" t="str">
        <f>IF(AND(B487=5000, OR(AND(E487='club records'!$B$42, F487&lt;='club records'!$C$42), AND(E487='club records'!$B$43, F487&lt;='club records'!$C$43))), "CR", " ")</f>
        <v xml:space="preserve"> </v>
      </c>
      <c r="U487" s="14" t="str">
        <f>IF(AND(B487=10000, OR(AND(E487='club records'!$B$44, F487&lt;='club records'!$C$44), AND(E487='club records'!$B$45, F487&lt;='club records'!$C$45))), "CR", " ")</f>
        <v xml:space="preserve"> </v>
      </c>
      <c r="V487" s="14" t="str">
        <f>IF(AND(B487="high jump", OR(AND(E487='club records'!$F$1, F487&gt;='club records'!$G$1), AND(E487='club records'!$F$2, F487&gt;='club records'!$G$2), AND(E487='club records'!$F$3, F487&gt;='club records'!$G$3), AND(E487='club records'!$F$4, F487&gt;='club records'!$G$4), AND(E487='club records'!$F$5, F487&gt;='club records'!$G$5))), "CR", " ")</f>
        <v xml:space="preserve"> </v>
      </c>
      <c r="W487" s="14" t="str">
        <f>IF(AND(B487="long jump", OR(AND(E487='club records'!$F$6, F487&gt;='club records'!$G$6), AND(E487='club records'!$F$7, F487&gt;='club records'!$G$7), AND(E487='club records'!$F$8, F487&gt;='club records'!$G$8), AND(E487='club records'!$F$9, F487&gt;='club records'!$G$9), AND(E487='club records'!$F$10, F487&gt;='club records'!$G$10))), "CR", " ")</f>
        <v xml:space="preserve"> </v>
      </c>
      <c r="X487" s="14" t="str">
        <f>IF(AND(B487="triple jump", OR(AND(E487='club records'!$F$11, F487&gt;='club records'!$G$11), AND(E487='club records'!$F$12, F487&gt;='club records'!$G$12), AND(E487='club records'!$F$13, F487&gt;='club records'!$G$13), AND(E487='club records'!$F$14, F487&gt;='club records'!$G$14), AND(E487='club records'!$F$15, F487&gt;='club records'!$G$15))), "CR", " ")</f>
        <v xml:space="preserve"> </v>
      </c>
      <c r="Y487" s="14" t="str">
        <f>IF(AND(B487="pole vault", OR(AND(E487='club records'!$F$16, F487&gt;='club records'!$G$16), AND(E487='club records'!$F$17, F487&gt;='club records'!$G$17), AND(E487='club records'!$F$18, F487&gt;='club records'!$G$18), AND(E487='club records'!$F$19, F487&gt;='club records'!$G$19), AND(E487='club records'!$F$20, F487&gt;='club records'!$G$20))), "CR", " ")</f>
        <v xml:space="preserve"> </v>
      </c>
      <c r="Z487" s="14" t="str">
        <f>IF(AND(B487="discus 1", E487='club records'!$F$21, F487&gt;='club records'!$G$21), "CR", " ")</f>
        <v xml:space="preserve"> </v>
      </c>
      <c r="AA487" s="14" t="str">
        <f>IF(AND(B487="discus 1.25", E487='club records'!$F$22, F487&gt;='club records'!$G$22), "CR", " ")</f>
        <v xml:space="preserve"> </v>
      </c>
      <c r="AB487" s="14" t="str">
        <f>IF(AND(B487="discus 1.5", E487='club records'!$F$23, F487&gt;='club records'!$G$23), "CR", " ")</f>
        <v xml:space="preserve"> </v>
      </c>
      <c r="AC487" s="14" t="str">
        <f>IF(AND(B487="discus 1.75", E487='club records'!$F$24, F487&gt;='club records'!$G$24), "CR", " ")</f>
        <v xml:space="preserve"> </v>
      </c>
      <c r="AD487" s="14" t="str">
        <f>IF(AND(B487="discus 2", E487='club records'!$F$25, F487&gt;='club records'!$G$25), "CR", " ")</f>
        <v xml:space="preserve"> </v>
      </c>
      <c r="AE487" s="14" t="str">
        <f>IF(AND(B487="hammer 4", E487='club records'!$F$27, F487&gt;='club records'!$G$27), "CR", " ")</f>
        <v xml:space="preserve"> </v>
      </c>
      <c r="AF487" s="14" t="str">
        <f>IF(AND(B487="hammer 5", E487='club records'!$F$28, F487&gt;='club records'!$G$28), "CR", " ")</f>
        <v xml:space="preserve"> </v>
      </c>
      <c r="AG487" s="14" t="str">
        <f>IF(AND(B487="hammer 6", E487='club records'!$F$29, F487&gt;='club records'!$G$29), "CR", " ")</f>
        <v xml:space="preserve"> </v>
      </c>
      <c r="AH487" s="14" t="str">
        <f>IF(AND(B487="hammer 7.26", E487='club records'!$F$30, F487&gt;='club records'!$G$30), "CR", " ")</f>
        <v xml:space="preserve"> </v>
      </c>
      <c r="AI487" s="14" t="str">
        <f>IF(AND(B487="javelin 400", E487='club records'!$F$31, F487&gt;='club records'!$G$31), "CR", " ")</f>
        <v xml:space="preserve"> </v>
      </c>
      <c r="AJ487" s="14" t="str">
        <f>IF(AND(B487="javelin 600", E487='club records'!$F$32, F487&gt;='club records'!$G$32), "CR", " ")</f>
        <v xml:space="preserve"> </v>
      </c>
      <c r="AK487" s="14" t="str">
        <f>IF(AND(B487="javelin 700", E487='club records'!$F$33, F487&gt;='club records'!$G$33), "CR", " ")</f>
        <v xml:space="preserve"> </v>
      </c>
      <c r="AL487" s="14" t="str">
        <f>IF(AND(B487="javelin 800", OR(AND(E487='club records'!$F$34, F487&gt;='club records'!$G$34), AND(E487='club records'!$F$35, F487&gt;='club records'!$G$35))), "CR", " ")</f>
        <v xml:space="preserve"> </v>
      </c>
      <c r="AM487" s="14" t="str">
        <f>IF(AND(B487="shot 3", E487='club records'!$F$36, F487&gt;='club records'!$G$36), "CR", " ")</f>
        <v xml:space="preserve"> </v>
      </c>
      <c r="AN487" s="14" t="str">
        <f>IF(AND(B487="shot 4", E487='club records'!$F$37, F487&gt;='club records'!$G$37), "CR", " ")</f>
        <v xml:space="preserve"> </v>
      </c>
      <c r="AO487" s="14" t="str">
        <f>IF(AND(B487="shot 5", E487='club records'!$F$38, F487&gt;='club records'!$G$38), "CR", " ")</f>
        <v xml:space="preserve"> </v>
      </c>
      <c r="AP487" s="14" t="str">
        <f>IF(AND(B487="shot 6", E487='club records'!$F$39, F487&gt;='club records'!$G$39), "CR", " ")</f>
        <v xml:space="preserve"> </v>
      </c>
      <c r="AQ487" s="14" t="str">
        <f>IF(AND(B487="shot 7.26", E487='club records'!$F$40, F487&gt;='club records'!$G$40), "CR", " ")</f>
        <v xml:space="preserve"> </v>
      </c>
      <c r="AR487" s="14" t="str">
        <f>IF(AND(B487="60H",OR(AND(E487='club records'!$J$1,F487&lt;='club records'!$K$1),AND(E487='club records'!$J$2,F487&lt;='club records'!$K$2),AND(E487='club records'!$J$3,F487&lt;='club records'!$K$3),AND(E487='club records'!$J$4,F487&lt;='club records'!$K$4),AND(E487='club records'!$J$5,F487&lt;='club records'!$K$5))),"CR"," ")</f>
        <v xml:space="preserve"> </v>
      </c>
      <c r="AS487" s="14" t="str">
        <f>IF(AND(B487="75H", AND(E487='club records'!$J$6, F487&lt;='club records'!$K$6)), "CR", " ")</f>
        <v xml:space="preserve"> </v>
      </c>
      <c r="AT487" s="14" t="str">
        <f>IF(AND(B487="80H", AND(E487='club records'!$J$7, F487&lt;='club records'!$K$7)), "CR", " ")</f>
        <v xml:space="preserve"> </v>
      </c>
      <c r="AU487" s="14" t="str">
        <f>IF(AND(B487="100H", AND(E487='club records'!$J$8, F487&lt;='club records'!$K$8)), "CR", " ")</f>
        <v xml:space="preserve"> </v>
      </c>
      <c r="AV487" s="14" t="str">
        <f>IF(AND(B487="110H", OR(AND(E487='club records'!$J$9, F487&lt;='club records'!$K$9), AND(E487='club records'!$J$10, F487&lt;='club records'!$K$10))), "CR", " ")</f>
        <v xml:space="preserve"> </v>
      </c>
      <c r="AW487" s="14" t="str">
        <f>IF(AND(B487="400H", OR(AND(E487='club records'!$J$11, F487&lt;='club records'!$K$11), AND(E487='club records'!$J$12, F487&lt;='club records'!$K$12), AND(E487='club records'!$J$13, F487&lt;='club records'!$K$13), AND(E487='club records'!$J$14, F487&lt;='club records'!$K$14))), "CR", " ")</f>
        <v xml:space="preserve"> </v>
      </c>
      <c r="AX487" s="14" t="str">
        <f>IF(AND(B487="1500SC", AND(E487='club records'!$J$15, F487&lt;='club records'!$K$15)), "CR", " ")</f>
        <v xml:space="preserve"> </v>
      </c>
      <c r="AY487" s="14" t="str">
        <f>IF(AND(B487="2000SC", OR(AND(E487='club records'!$J$17, F487&lt;='club records'!$K$17), AND(E487='club records'!$J$18, F487&lt;='club records'!$K$18))), "CR", " ")</f>
        <v xml:space="preserve"> </v>
      </c>
      <c r="AZ487" s="14" t="str">
        <f>IF(AND(B487="3000SC", OR(AND(E487='club records'!$J$20, F487&lt;='club records'!$K$20), AND(E487='club records'!$J$21, F487&lt;='club records'!$K$21))), "CR", " ")</f>
        <v xml:space="preserve"> </v>
      </c>
      <c r="BA487" s="15" t="str">
        <f>IF(AND(B487="4x100", OR(AND(E487='club records'!$N$1, F487&lt;='club records'!$O$1), AND(E487='club records'!$N$2, F487&lt;='club records'!$O$2), AND(E487='club records'!$N$3, F487&lt;='club records'!$O$3), AND(E487='club records'!$N$4, F487&lt;='club records'!$O$4), AND(E487='club records'!$N$5, F487&lt;='club records'!$O$5))), "CR", " ")</f>
        <v xml:space="preserve"> </v>
      </c>
      <c r="BB487" s="15" t="str">
        <f>IF(AND(B487="4x200", OR(AND(E487='club records'!$N$6, F487&lt;='club records'!$O$6), AND(E487='club records'!$N$7, F487&lt;='club records'!$O$7), AND(E487='club records'!$N$8, F487&lt;='club records'!$O$8), AND(E487='club records'!$N$9, F487&lt;='club records'!$O$9), AND(E487='club records'!$N$10, F487&lt;='club records'!$O$10))), "CR", " ")</f>
        <v xml:space="preserve"> </v>
      </c>
      <c r="BC487" s="15" t="str">
        <f>IF(AND(B487="4x300", AND(E487='club records'!$N$11, F487&lt;='club records'!$O$11)), "CR", " ")</f>
        <v xml:space="preserve"> </v>
      </c>
      <c r="BD487" s="15" t="str">
        <f>IF(AND(B487="4x400", OR(AND(E487='club records'!$N$12, F487&lt;='club records'!$O$12), AND(E487='club records'!$N$13, F487&lt;='club records'!$O$13), AND(E487='club records'!$N$14, F487&lt;='club records'!$O$14), AND(E487='club records'!$N$15, F487&lt;='club records'!$O$15))), "CR", " ")</f>
        <v xml:space="preserve"> </v>
      </c>
      <c r="BE487" s="15" t="str">
        <f>IF(AND(B487="3x800", OR(AND(E487='club records'!$N$16, F487&lt;='club records'!$O$16), AND(E487='club records'!$N$17, F487&lt;='club records'!$O$17), AND(E487='club records'!$N$18, F487&lt;='club records'!$O$18))), "CR", " ")</f>
        <v xml:space="preserve"> </v>
      </c>
      <c r="BF487" s="15" t="str">
        <f>IF(AND(B487="pentathlon", OR(AND(E487='club records'!$N$21, F487&gt;='club records'!$O$21), AND(E487='club records'!$N$22, F487&gt;='club records'!$O$22),AND(E487='club records'!$N$23, F487&gt;='club records'!$O$23),AND(E487='club records'!$N$24, F487&gt;='club records'!$O$24))), "CR", " ")</f>
        <v xml:space="preserve"> </v>
      </c>
      <c r="BG487" s="15" t="str">
        <f>IF(AND(B487="heptathlon", OR(AND(E487='club records'!$N$26, F487&gt;='club records'!$O$26), AND(E487='club records'!$N$27, F487&gt;='club records'!$O$27))), "CR", " ")</f>
        <v xml:space="preserve"> </v>
      </c>
      <c r="BH487" s="15" t="str">
        <f>IF(AND(B487="decathlon", OR(AND(E487='club records'!$N$29, F487&gt;='club records'!$O$29), AND(E487='club records'!$N$30, F487&gt;='club records'!$O$30),AND(E487='club records'!$N$31, F487&gt;='club records'!$O$31))), "CR", " ")</f>
        <v xml:space="preserve"> </v>
      </c>
    </row>
    <row r="488" spans="1:64" ht="14.5" x14ac:dyDescent="0.35">
      <c r="A488" s="1" t="s">
        <v>519</v>
      </c>
      <c r="B488" s="2" t="s">
        <v>6</v>
      </c>
      <c r="C488" s="1" t="s">
        <v>112</v>
      </c>
      <c r="D488" s="1" t="s">
        <v>113</v>
      </c>
      <c r="E488" s="19" t="s">
        <v>10</v>
      </c>
      <c r="F488" s="21">
        <v>1.6</v>
      </c>
      <c r="G488" s="27">
        <v>43589</v>
      </c>
      <c r="H488" s="1" t="s">
        <v>313</v>
      </c>
      <c r="I488" s="1" t="s">
        <v>321</v>
      </c>
      <c r="J488" s="15" t="str">
        <f t="shared" si="42"/>
        <v/>
      </c>
      <c r="K488" s="15" t="str">
        <f>IF(AND(B488=100, OR(AND(E488='club records'!$B$6, F488&lt;='club records'!$C$6), AND(E488='club records'!$B$7, F488&lt;='club records'!$C$7), AND(E488='club records'!$B$8, F488&lt;='club records'!$C$8), AND(E488='club records'!$B$9, F488&lt;='club records'!$C$9), AND(E488='club records'!$B$10, F488&lt;='club records'!$C$10))), "CR", " ")</f>
        <v xml:space="preserve"> </v>
      </c>
      <c r="L488" s="15" t="str">
        <f>IF(AND(B488=200, OR(AND(E488='club records'!$B$11, F488&lt;='club records'!$C$11), AND(E488='club records'!$B$12, F488&lt;='club records'!$C$12), AND(E488='club records'!$B$13, F488&lt;='club records'!$C$13), AND(E488='club records'!$B$14, F488&lt;='club records'!$C$14), AND(E488='club records'!$B$15, F488&lt;='club records'!$C$15))), "CR", " ")</f>
        <v xml:space="preserve"> </v>
      </c>
      <c r="M488" s="15" t="str">
        <f>IF(AND(B488=300, OR(AND(E488='club records'!$B$16, F488&lt;='club records'!$C$16), AND(E488='club records'!$B$17, F488&lt;='club records'!$C$17))), "CR", " ")</f>
        <v xml:space="preserve"> </v>
      </c>
      <c r="N488" s="15" t="str">
        <f>IF(AND(B488=400, OR(AND(E488='club records'!$B$18, F488&lt;='club records'!$C$18), AND(E488='club records'!$B$19, F488&lt;='club records'!$C$19), AND(E488='club records'!$B$20, F488&lt;='club records'!$C$20), AND(E488='club records'!$B$21, F488&lt;='club records'!$C$21))), "CR", " ")</f>
        <v xml:space="preserve"> </v>
      </c>
      <c r="O488" s="15" t="str">
        <f>IF(AND(B488=800, OR(AND(E488='club records'!$B$22, F488&lt;='club records'!$C$22), AND(E488='club records'!$B$23, F488&lt;='club records'!$C$23), AND(E488='club records'!$B$24, F488&lt;='club records'!$C$24), AND(E488='club records'!$B$25, F488&lt;='club records'!$C$25), AND(E488='club records'!$B$26, F488&lt;='club records'!$C$26))), "CR", " ")</f>
        <v xml:space="preserve"> </v>
      </c>
      <c r="P488" s="15" t="str">
        <f>IF(AND(B488=1000, OR(AND(E488='club records'!$B$27, F488&lt;='club records'!$C$27), AND(E488='club records'!$B$28, F488&lt;='club records'!$C$28))), "CR", " ")</f>
        <v xml:space="preserve"> </v>
      </c>
      <c r="Q488" s="15" t="str">
        <f>IF(AND(B488=1500, OR(AND(E488='club records'!$B$29, F488&lt;='club records'!$C$29), AND(E488='club records'!$B$30, F488&lt;='club records'!$C$30), AND(E488='club records'!$B$31, F488&lt;='club records'!$C$31), AND(E488='club records'!$B$32, F488&lt;='club records'!$C$32), AND(E488='club records'!$B$33, F488&lt;='club records'!$C$33))), "CR", " ")</f>
        <v xml:space="preserve"> </v>
      </c>
      <c r="R488" s="15" t="str">
        <f>IF(AND(B488="1600 (Mile)",OR(AND(E488='club records'!$B$34,F488&lt;='club records'!$C$34),AND(E488='club records'!$B$35,F488&lt;='club records'!$C$35),AND(E488='club records'!$B$36,F488&lt;='club records'!$C$36),AND(E488='club records'!$B$37,F488&lt;='club records'!$C$37))),"CR"," ")</f>
        <v xml:space="preserve"> </v>
      </c>
      <c r="S488" s="15" t="str">
        <f>IF(AND(B488=3000, OR(AND(E488='club records'!$B$38, F488&lt;='club records'!$C$38), AND(E488='club records'!$B$39, F488&lt;='club records'!$C$39), AND(E488='club records'!$B$40, F488&lt;='club records'!$C$40), AND(E488='club records'!$B$41, F488&lt;='club records'!$C$41))), "CR", " ")</f>
        <v xml:space="preserve"> </v>
      </c>
      <c r="T488" s="15" t="str">
        <f>IF(AND(B488=5000, OR(AND(E488='club records'!$B$42, F488&lt;='club records'!$C$42), AND(E488='club records'!$B$43, F488&lt;='club records'!$C$43))), "CR", " ")</f>
        <v xml:space="preserve"> </v>
      </c>
      <c r="U488" s="14" t="str">
        <f>IF(AND(B488=10000, OR(AND(E488='club records'!$B$44, F488&lt;='club records'!$C$44), AND(E488='club records'!$B$45, F488&lt;='club records'!$C$45))), "CR", " ")</f>
        <v xml:space="preserve"> </v>
      </c>
      <c r="V488" s="14" t="str">
        <f>IF(AND(B488="high jump", OR(AND(E488='club records'!$F$1, F488&gt;='club records'!$G$1), AND(E488='club records'!$F$2, F488&gt;='club records'!$G$2), AND(E488='club records'!$F$3, F488&gt;='club records'!$G$3), AND(E488='club records'!$F$4, F488&gt;='club records'!$G$4), AND(E488='club records'!$F$5, F488&gt;='club records'!$G$5))), "CR", " ")</f>
        <v xml:space="preserve"> </v>
      </c>
      <c r="W488" s="14" t="str">
        <f>IF(AND(B488="long jump", OR(AND(E488='club records'!$F$6, F488&gt;='club records'!$G$6), AND(E488='club records'!$F$7, F488&gt;='club records'!$G$7), AND(E488='club records'!$F$8, F488&gt;='club records'!$G$8), AND(E488='club records'!$F$9, F488&gt;='club records'!$G$9), AND(E488='club records'!$F$10, F488&gt;='club records'!$G$10))), "CR", " ")</f>
        <v xml:space="preserve"> </v>
      </c>
      <c r="X488" s="14" t="str">
        <f>IF(AND(B488="triple jump", OR(AND(E488='club records'!$F$11, F488&gt;='club records'!$G$11), AND(E488='club records'!$F$12, F488&gt;='club records'!$G$12), AND(E488='club records'!$F$13, F488&gt;='club records'!$G$13), AND(E488='club records'!$F$14, F488&gt;='club records'!$G$14), AND(E488='club records'!$F$15, F488&gt;='club records'!$G$15))), "CR", " ")</f>
        <v xml:space="preserve"> </v>
      </c>
      <c r="Y488" s="14" t="str">
        <f>IF(AND(B488="pole vault", OR(AND(E488='club records'!$F$16, F488&gt;='club records'!$G$16), AND(E488='club records'!$F$17, F488&gt;='club records'!$G$17), AND(E488='club records'!$F$18, F488&gt;='club records'!$G$18), AND(E488='club records'!$F$19, F488&gt;='club records'!$G$19), AND(E488='club records'!$F$20, F488&gt;='club records'!$G$20))), "CR", " ")</f>
        <v xml:space="preserve"> </v>
      </c>
      <c r="Z488" s="14" t="str">
        <f>IF(AND(B488="discus 1", E488='club records'!$F$21, F488&gt;='club records'!$G$21), "CR", " ")</f>
        <v xml:space="preserve"> </v>
      </c>
      <c r="AA488" s="14" t="str">
        <f>IF(AND(B488="discus 1.25", E488='club records'!$F$22, F488&gt;='club records'!$G$22), "CR", " ")</f>
        <v xml:space="preserve"> </v>
      </c>
      <c r="AB488" s="14" t="str">
        <f>IF(AND(B488="discus 1.5", E488='club records'!$F$23, F488&gt;='club records'!$G$23), "CR", " ")</f>
        <v xml:space="preserve"> </v>
      </c>
      <c r="AC488" s="14" t="str">
        <f>IF(AND(B488="discus 1.75", E488='club records'!$F$24, F488&gt;='club records'!$G$24), "CR", " ")</f>
        <v xml:space="preserve"> </v>
      </c>
      <c r="AD488" s="14" t="str">
        <f>IF(AND(B488="discus 2", E488='club records'!$F$25, F488&gt;='club records'!$G$25), "CR", " ")</f>
        <v xml:space="preserve"> </v>
      </c>
      <c r="AE488" s="14" t="str">
        <f>IF(AND(B488="hammer 4", E488='club records'!$F$27, F488&gt;='club records'!$G$27), "CR", " ")</f>
        <v xml:space="preserve"> </v>
      </c>
      <c r="AF488" s="14" t="str">
        <f>IF(AND(B488="hammer 5", E488='club records'!$F$28, F488&gt;='club records'!$G$28), "CR", " ")</f>
        <v xml:space="preserve"> </v>
      </c>
      <c r="AG488" s="14" t="str">
        <f>IF(AND(B488="hammer 6", E488='club records'!$F$29, F488&gt;='club records'!$G$29), "CR", " ")</f>
        <v xml:space="preserve"> </v>
      </c>
      <c r="AH488" s="14" t="str">
        <f>IF(AND(B488="hammer 7.26", E488='club records'!$F$30, F488&gt;='club records'!$G$30), "CR", " ")</f>
        <v xml:space="preserve"> </v>
      </c>
      <c r="AI488" s="14" t="str">
        <f>IF(AND(B488="javelin 400", E488='club records'!$F$31, F488&gt;='club records'!$G$31), "CR", " ")</f>
        <v xml:space="preserve"> </v>
      </c>
      <c r="AJ488" s="14" t="str">
        <f>IF(AND(B488="javelin 600", E488='club records'!$F$32, F488&gt;='club records'!$G$32), "CR", " ")</f>
        <v xml:space="preserve"> </v>
      </c>
      <c r="AK488" s="14" t="str">
        <f>IF(AND(B488="javelin 700", E488='club records'!$F$33, F488&gt;='club records'!$G$33), "CR", " ")</f>
        <v xml:space="preserve"> </v>
      </c>
      <c r="AL488" s="14" t="str">
        <f>IF(AND(B488="javelin 800", OR(AND(E488='club records'!$F$34, F488&gt;='club records'!$G$34), AND(E488='club records'!$F$35, F488&gt;='club records'!$G$35))), "CR", " ")</f>
        <v xml:space="preserve"> </v>
      </c>
      <c r="AM488" s="14" t="str">
        <f>IF(AND(B488="shot 3", E488='club records'!$F$36, F488&gt;='club records'!$G$36), "CR", " ")</f>
        <v xml:space="preserve"> </v>
      </c>
      <c r="AN488" s="14" t="str">
        <f>IF(AND(B488="shot 4", E488='club records'!$F$37, F488&gt;='club records'!$G$37), "CR", " ")</f>
        <v xml:space="preserve"> </v>
      </c>
      <c r="AO488" s="14" t="str">
        <f>IF(AND(B488="shot 5", E488='club records'!$F$38, F488&gt;='club records'!$G$38), "CR", " ")</f>
        <v xml:space="preserve"> </v>
      </c>
      <c r="AP488" s="14" t="str">
        <f>IF(AND(B488="shot 6", E488='club records'!$F$39, F488&gt;='club records'!$G$39), "CR", " ")</f>
        <v xml:space="preserve"> </v>
      </c>
      <c r="AQ488" s="14" t="str">
        <f>IF(AND(B488="shot 7.26", E488='club records'!$F$40, F488&gt;='club records'!$G$40), "CR", " ")</f>
        <v xml:space="preserve"> </v>
      </c>
      <c r="AR488" s="14" t="str">
        <f>IF(AND(B488="60H",OR(AND(E488='club records'!$J$1,F488&lt;='club records'!$K$1),AND(E488='club records'!$J$2,F488&lt;='club records'!$K$2),AND(E488='club records'!$J$3,F488&lt;='club records'!$K$3),AND(E488='club records'!$J$4,F488&lt;='club records'!$K$4),AND(E488='club records'!$J$5,F488&lt;='club records'!$K$5))),"CR"," ")</f>
        <v xml:space="preserve"> </v>
      </c>
      <c r="AS488" s="14" t="str">
        <f>IF(AND(B488="75H", AND(E488='club records'!$J$6, F488&lt;='club records'!$K$6)), "CR", " ")</f>
        <v xml:space="preserve"> </v>
      </c>
      <c r="AT488" s="14" t="str">
        <f>IF(AND(B488="80H", AND(E488='club records'!$J$7, F488&lt;='club records'!$K$7)), "CR", " ")</f>
        <v xml:space="preserve"> </v>
      </c>
      <c r="AU488" s="14" t="str">
        <f>IF(AND(B488="100H", AND(E488='club records'!$J$8, F488&lt;='club records'!$K$8)), "CR", " ")</f>
        <v xml:space="preserve"> </v>
      </c>
      <c r="AV488" s="14" t="str">
        <f>IF(AND(B488="110H", OR(AND(E488='club records'!$J$9, F488&lt;='club records'!$K$9), AND(E488='club records'!$J$10, F488&lt;='club records'!$K$10))), "CR", " ")</f>
        <v xml:space="preserve"> </v>
      </c>
      <c r="AW488" s="14" t="str">
        <f>IF(AND(B488="400H", OR(AND(E488='club records'!$J$11, F488&lt;='club records'!$K$11), AND(E488='club records'!$J$12, F488&lt;='club records'!$K$12), AND(E488='club records'!$J$13, F488&lt;='club records'!$K$13), AND(E488='club records'!$J$14, F488&lt;='club records'!$K$14))), "CR", " ")</f>
        <v xml:space="preserve"> </v>
      </c>
      <c r="AX488" s="14" t="str">
        <f>IF(AND(B488="1500SC", AND(E488='club records'!$J$15, F488&lt;='club records'!$K$15)), "CR", " ")</f>
        <v xml:space="preserve"> </v>
      </c>
      <c r="AY488" s="14" t="str">
        <f>IF(AND(B488="2000SC", OR(AND(E488='club records'!$J$17, F488&lt;='club records'!$K$17), AND(E488='club records'!$J$18, F488&lt;='club records'!$K$18))), "CR", " ")</f>
        <v xml:space="preserve"> </v>
      </c>
      <c r="AZ488" s="14" t="str">
        <f>IF(AND(B488="3000SC", OR(AND(E488='club records'!$J$20, F488&lt;='club records'!$K$20), AND(E488='club records'!$J$21, F488&lt;='club records'!$K$21))), "CR", " ")</f>
        <v xml:space="preserve"> </v>
      </c>
      <c r="BA488" s="15" t="str">
        <f>IF(AND(B488="4x100", OR(AND(E488='club records'!$N$1, F488&lt;='club records'!$O$1), AND(E488='club records'!$N$2, F488&lt;='club records'!$O$2), AND(E488='club records'!$N$3, F488&lt;='club records'!$O$3), AND(E488='club records'!$N$4, F488&lt;='club records'!$O$4), AND(E488='club records'!$N$5, F488&lt;='club records'!$O$5))), "CR", " ")</f>
        <v xml:space="preserve"> </v>
      </c>
      <c r="BB488" s="15" t="str">
        <f>IF(AND(B488="4x200", OR(AND(E488='club records'!$N$6, F488&lt;='club records'!$O$6), AND(E488='club records'!$N$7, F488&lt;='club records'!$O$7), AND(E488='club records'!$N$8, F488&lt;='club records'!$O$8), AND(E488='club records'!$N$9, F488&lt;='club records'!$O$9), AND(E488='club records'!$N$10, F488&lt;='club records'!$O$10))), "CR", " ")</f>
        <v xml:space="preserve"> </v>
      </c>
      <c r="BC488" s="15" t="str">
        <f>IF(AND(B488="4x300", AND(E488='club records'!$N$11, F488&lt;='club records'!$O$11)), "CR", " ")</f>
        <v xml:space="preserve"> </v>
      </c>
      <c r="BD488" s="15" t="str">
        <f>IF(AND(B488="4x400", OR(AND(E488='club records'!$N$12, F488&lt;='club records'!$O$12), AND(E488='club records'!$N$13, F488&lt;='club records'!$O$13), AND(E488='club records'!$N$14, F488&lt;='club records'!$O$14), AND(E488='club records'!$N$15, F488&lt;='club records'!$O$15))), "CR", " ")</f>
        <v xml:space="preserve"> </v>
      </c>
      <c r="BE488" s="15" t="str">
        <f>IF(AND(B488="3x800", OR(AND(E488='club records'!$N$16, F488&lt;='club records'!$O$16), AND(E488='club records'!$N$17, F488&lt;='club records'!$O$17), AND(E488='club records'!$N$18, F488&lt;='club records'!$O$18))), "CR", " ")</f>
        <v xml:space="preserve"> </v>
      </c>
      <c r="BF488" s="15" t="str">
        <f>IF(AND(B488="pentathlon", OR(AND(E488='club records'!$N$21, F488&gt;='club records'!$O$21), AND(E488='club records'!$N$22, F488&gt;='club records'!$O$22),AND(E488='club records'!$N$23, F488&gt;='club records'!$O$23),AND(E488='club records'!$N$24, F488&gt;='club records'!$O$24))), "CR", " ")</f>
        <v xml:space="preserve"> </v>
      </c>
      <c r="BG488" s="15" t="str">
        <f>IF(AND(B488="heptathlon", OR(AND(E488='club records'!$N$26, F488&gt;='club records'!$O$26), AND(E488='club records'!$N$27, F488&gt;='club records'!$O$27))), "CR", " ")</f>
        <v xml:space="preserve"> </v>
      </c>
      <c r="BH488" s="15" t="str">
        <f>IF(AND(B488="decathlon", OR(AND(E488='club records'!$N$29, F488&gt;='club records'!$O$29), AND(E488='club records'!$N$30, F488&gt;='club records'!$O$30),AND(E488='club records'!$N$31, F488&gt;='club records'!$O$31))), "CR", " ")</f>
        <v xml:space="preserve"> </v>
      </c>
    </row>
    <row r="489" spans="1:64" ht="14.5" x14ac:dyDescent="0.35">
      <c r="A489" s="1" t="s">
        <v>519</v>
      </c>
      <c r="B489" s="2" t="s">
        <v>6</v>
      </c>
      <c r="C489" s="1" t="s">
        <v>52</v>
      </c>
      <c r="D489" s="1" t="s">
        <v>53</v>
      </c>
      <c r="E489" s="19" t="s">
        <v>10</v>
      </c>
      <c r="F489" s="20">
        <v>1.87</v>
      </c>
      <c r="G489" s="26">
        <v>43701</v>
      </c>
      <c r="H489" s="1" t="s">
        <v>578</v>
      </c>
      <c r="I489" s="1" t="s">
        <v>579</v>
      </c>
      <c r="J489" s="15" t="str">
        <f t="shared" si="42"/>
        <v/>
      </c>
      <c r="K489" s="15" t="str">
        <f>IF(AND(B489=100, OR(AND(E489='club records'!$B$6, F489&lt;='club records'!$C$6), AND(E489='club records'!$B$7, F489&lt;='club records'!$C$7), AND(E489='club records'!$B$8, F489&lt;='club records'!$C$8), AND(E489='club records'!$B$9, F489&lt;='club records'!$C$9), AND(E489='club records'!$B$10, F489&lt;='club records'!$C$10))), "CR", " ")</f>
        <v xml:space="preserve"> </v>
      </c>
      <c r="L489" s="15" t="str">
        <f>IF(AND(B489=200, OR(AND(E489='club records'!$B$11, F489&lt;='club records'!$C$11), AND(E489='club records'!$B$12, F489&lt;='club records'!$C$12), AND(E489='club records'!$B$13, F489&lt;='club records'!$C$13), AND(E489='club records'!$B$14, F489&lt;='club records'!$C$14), AND(E489='club records'!$B$15, F489&lt;='club records'!$C$15))), "CR", " ")</f>
        <v xml:space="preserve"> </v>
      </c>
      <c r="M489" s="15" t="str">
        <f>IF(AND(B489=300, OR(AND(E489='club records'!$B$16, F489&lt;='club records'!$C$16), AND(E489='club records'!$B$17, F489&lt;='club records'!$C$17))), "CR", " ")</f>
        <v xml:space="preserve"> </v>
      </c>
      <c r="N489" s="15" t="str">
        <f>IF(AND(B489=400, OR(AND(E489='club records'!$B$18, F489&lt;='club records'!$C$18), AND(E489='club records'!$B$19, F489&lt;='club records'!$C$19), AND(E489='club records'!$B$20, F489&lt;='club records'!$C$20), AND(E489='club records'!$B$21, F489&lt;='club records'!$C$21))), "CR", " ")</f>
        <v xml:space="preserve"> </v>
      </c>
      <c r="O489" s="15" t="str">
        <f>IF(AND(B489=800, OR(AND(E489='club records'!$B$22, F489&lt;='club records'!$C$22), AND(E489='club records'!$B$23, F489&lt;='club records'!$C$23), AND(E489='club records'!$B$24, F489&lt;='club records'!$C$24), AND(E489='club records'!$B$25, F489&lt;='club records'!$C$25), AND(E489='club records'!$B$26, F489&lt;='club records'!$C$26))), "CR", " ")</f>
        <v xml:space="preserve"> </v>
      </c>
      <c r="P489" s="15" t="str">
        <f>IF(AND(B489=1000, OR(AND(E489='club records'!$B$27, F489&lt;='club records'!$C$27), AND(E489='club records'!$B$28, F489&lt;='club records'!$C$28))), "CR", " ")</f>
        <v xml:space="preserve"> </v>
      </c>
      <c r="Q489" s="15" t="str">
        <f>IF(AND(B489=1500, OR(AND(E489='club records'!$B$29, F489&lt;='club records'!$C$29), AND(E489='club records'!$B$30, F489&lt;='club records'!$C$30), AND(E489='club records'!$B$31, F489&lt;='club records'!$C$31), AND(E489='club records'!$B$32, F489&lt;='club records'!$C$32), AND(E489='club records'!$B$33, F489&lt;='club records'!$C$33))), "CR", " ")</f>
        <v xml:space="preserve"> </v>
      </c>
      <c r="R489" s="15" t="str">
        <f>IF(AND(B489="1600 (Mile)",OR(AND(E489='club records'!$B$34,F489&lt;='club records'!$C$34),AND(E489='club records'!$B$35,F489&lt;='club records'!$C$35),AND(E489='club records'!$B$36,F489&lt;='club records'!$C$36),AND(E489='club records'!$B$37,F489&lt;='club records'!$C$37))),"CR"," ")</f>
        <v xml:space="preserve"> </v>
      </c>
      <c r="S489" s="15" t="str">
        <f>IF(AND(B489=3000, OR(AND(E489='club records'!$B$38, F489&lt;='club records'!$C$38), AND(E489='club records'!$B$39, F489&lt;='club records'!$C$39), AND(E489='club records'!$B$40, F489&lt;='club records'!$C$40), AND(E489='club records'!$B$41, F489&lt;='club records'!$C$41))), "CR", " ")</f>
        <v xml:space="preserve"> </v>
      </c>
      <c r="T489" s="15" t="str">
        <f>IF(AND(B489=5000, OR(AND(E489='club records'!$B$42, F489&lt;='club records'!$C$42), AND(E489='club records'!$B$43, F489&lt;='club records'!$C$43))), "CR", " ")</f>
        <v xml:space="preserve"> </v>
      </c>
      <c r="U489" s="14" t="str">
        <f>IF(AND(B489=10000, OR(AND(E489='club records'!$B$44, F489&lt;='club records'!$C$44), AND(E489='club records'!$B$45, F489&lt;='club records'!$C$45))), "CR", " ")</f>
        <v xml:space="preserve"> </v>
      </c>
      <c r="V489" s="14" t="str">
        <f>IF(AND(B489="high jump", OR(AND(E489='club records'!$F$1, F489&gt;='club records'!$G$1), AND(E489='club records'!$F$2, F489&gt;='club records'!$G$2), AND(E489='club records'!$F$3, F489&gt;='club records'!$G$3), AND(E489='club records'!$F$4, F489&gt;='club records'!$G$4), AND(E489='club records'!$F$5, F489&gt;='club records'!$G$5))), "CR", " ")</f>
        <v xml:space="preserve"> </v>
      </c>
      <c r="W489" s="14" t="str">
        <f>IF(AND(B489="long jump", OR(AND(E489='club records'!$F$6, F489&gt;='club records'!$G$6), AND(E489='club records'!$F$7, F489&gt;='club records'!$G$7), AND(E489='club records'!$F$8, F489&gt;='club records'!$G$8), AND(E489='club records'!$F$9, F489&gt;='club records'!$G$9), AND(E489='club records'!$F$10, F489&gt;='club records'!$G$10))), "CR", " ")</f>
        <v xml:space="preserve"> </v>
      </c>
      <c r="X489" s="14" t="str">
        <f>IF(AND(B489="triple jump", OR(AND(E489='club records'!$F$11, F489&gt;='club records'!$G$11), AND(E489='club records'!$F$12, F489&gt;='club records'!$G$12), AND(E489='club records'!$F$13, F489&gt;='club records'!$G$13), AND(E489='club records'!$F$14, F489&gt;='club records'!$G$14), AND(E489='club records'!$F$15, F489&gt;='club records'!$G$15))), "CR", " ")</f>
        <v xml:space="preserve"> </v>
      </c>
      <c r="Y489" s="14" t="str">
        <f>IF(AND(B489="pole vault", OR(AND(E489='club records'!$F$16, F489&gt;='club records'!$G$16), AND(E489='club records'!$F$17, F489&gt;='club records'!$G$17), AND(E489='club records'!$F$18, F489&gt;='club records'!$G$18), AND(E489='club records'!$F$19, F489&gt;='club records'!$G$19), AND(E489='club records'!$F$20, F489&gt;='club records'!$G$20))), "CR", " ")</f>
        <v xml:space="preserve"> </v>
      </c>
      <c r="Z489" s="14" t="str">
        <f>IF(AND(B489="discus 1", E489='club records'!$F$21, F489&gt;='club records'!$G$21), "CR", " ")</f>
        <v xml:space="preserve"> </v>
      </c>
      <c r="AA489" s="14" t="str">
        <f>IF(AND(B489="discus 1.25", E489='club records'!$F$22, F489&gt;='club records'!$G$22), "CR", " ")</f>
        <v xml:space="preserve"> </v>
      </c>
      <c r="AB489" s="14" t="str">
        <f>IF(AND(B489="discus 1.5", E489='club records'!$F$23, F489&gt;='club records'!$G$23), "CR", " ")</f>
        <v xml:space="preserve"> </v>
      </c>
      <c r="AC489" s="14" t="str">
        <f>IF(AND(B489="discus 1.75", E489='club records'!$F$24, F489&gt;='club records'!$G$24), "CR", " ")</f>
        <v xml:space="preserve"> </v>
      </c>
      <c r="AD489" s="14" t="str">
        <f>IF(AND(B489="discus 2", E489='club records'!$F$25, F489&gt;='club records'!$G$25), "CR", " ")</f>
        <v xml:space="preserve"> </v>
      </c>
      <c r="AE489" s="14" t="str">
        <f>IF(AND(B489="hammer 4", E489='club records'!$F$27, F489&gt;='club records'!$G$27), "CR", " ")</f>
        <v xml:space="preserve"> </v>
      </c>
      <c r="AF489" s="14" t="str">
        <f>IF(AND(B489="hammer 5", E489='club records'!$F$28, F489&gt;='club records'!$G$28), "CR", " ")</f>
        <v xml:space="preserve"> </v>
      </c>
      <c r="AG489" s="14" t="str">
        <f>IF(AND(B489="hammer 6", E489='club records'!$F$29, F489&gt;='club records'!$G$29), "CR", " ")</f>
        <v xml:space="preserve"> </v>
      </c>
      <c r="AH489" s="14" t="str">
        <f>IF(AND(B489="hammer 7.26", E489='club records'!$F$30, F489&gt;='club records'!$G$30), "CR", " ")</f>
        <v xml:space="preserve"> </v>
      </c>
      <c r="AI489" s="14" t="str">
        <f>IF(AND(B489="javelin 400", E489='club records'!$F$31, F489&gt;='club records'!$G$31), "CR", " ")</f>
        <v xml:space="preserve"> </v>
      </c>
      <c r="AJ489" s="14" t="str">
        <f>IF(AND(B489="javelin 600", E489='club records'!$F$32, F489&gt;='club records'!$G$32), "CR", " ")</f>
        <v xml:space="preserve"> </v>
      </c>
      <c r="AK489" s="14" t="str">
        <f>IF(AND(B489="javelin 700", E489='club records'!$F$33, F489&gt;='club records'!$G$33), "CR", " ")</f>
        <v xml:space="preserve"> </v>
      </c>
      <c r="AL489" s="14" t="str">
        <f>IF(AND(B489="javelin 800", OR(AND(E489='club records'!$F$34, F489&gt;='club records'!$G$34), AND(E489='club records'!$F$35, F489&gt;='club records'!$G$35))), "CR", " ")</f>
        <v xml:space="preserve"> </v>
      </c>
      <c r="AM489" s="14" t="str">
        <f>IF(AND(B489="shot 3", E489='club records'!$F$36, F489&gt;='club records'!$G$36), "CR", " ")</f>
        <v xml:space="preserve"> </v>
      </c>
      <c r="AN489" s="14" t="str">
        <f>IF(AND(B489="shot 4", E489='club records'!$F$37, F489&gt;='club records'!$G$37), "CR", " ")</f>
        <v xml:space="preserve"> </v>
      </c>
      <c r="AO489" s="14" t="str">
        <f>IF(AND(B489="shot 5", E489='club records'!$F$38, F489&gt;='club records'!$G$38), "CR", " ")</f>
        <v xml:space="preserve"> </v>
      </c>
      <c r="AP489" s="14" t="str">
        <f>IF(AND(B489="shot 6", E489='club records'!$F$39, F489&gt;='club records'!$G$39), "CR", " ")</f>
        <v xml:space="preserve"> </v>
      </c>
      <c r="AQ489" s="14" t="str">
        <f>IF(AND(B489="shot 7.26", E489='club records'!$F$40, F489&gt;='club records'!$G$40), "CR", " ")</f>
        <v xml:space="preserve"> </v>
      </c>
      <c r="AR489" s="14" t="str">
        <f>IF(AND(B489="60H",OR(AND(E489='club records'!$J$1,F489&lt;='club records'!$K$1),AND(E489='club records'!$J$2,F489&lt;='club records'!$K$2),AND(E489='club records'!$J$3,F489&lt;='club records'!$K$3),AND(E489='club records'!$J$4,F489&lt;='club records'!$K$4),AND(E489='club records'!$J$5,F489&lt;='club records'!$K$5))),"CR"," ")</f>
        <v xml:space="preserve"> </v>
      </c>
      <c r="AS489" s="14" t="str">
        <f>IF(AND(B489="75H", AND(E489='club records'!$J$6, F489&lt;='club records'!$K$6)), "CR", " ")</f>
        <v xml:space="preserve"> </v>
      </c>
      <c r="AT489" s="14" t="str">
        <f>IF(AND(B489="80H", AND(E489='club records'!$J$7, F489&lt;='club records'!$K$7)), "CR", " ")</f>
        <v xml:space="preserve"> </v>
      </c>
      <c r="AU489" s="14" t="str">
        <f>IF(AND(B489="100H", AND(E489='club records'!$J$8, F489&lt;='club records'!$K$8)), "CR", " ")</f>
        <v xml:space="preserve"> </v>
      </c>
      <c r="AV489" s="14" t="str">
        <f>IF(AND(B489="110H", OR(AND(E489='club records'!$J$9, F489&lt;='club records'!$K$9), AND(E489='club records'!$J$10, F489&lt;='club records'!$K$10))), "CR", " ")</f>
        <v xml:space="preserve"> </v>
      </c>
      <c r="AW489" s="14" t="str">
        <f>IF(AND(B489="400H", OR(AND(E489='club records'!$J$11, F489&lt;='club records'!$K$11), AND(E489='club records'!$J$12, F489&lt;='club records'!$K$12), AND(E489='club records'!$J$13, F489&lt;='club records'!$K$13), AND(E489='club records'!$J$14, F489&lt;='club records'!$K$14))), "CR", " ")</f>
        <v xml:space="preserve"> </v>
      </c>
      <c r="AX489" s="14" t="str">
        <f>IF(AND(B489="1500SC", AND(E489='club records'!$J$15, F489&lt;='club records'!$K$15)), "CR", " ")</f>
        <v xml:space="preserve"> </v>
      </c>
      <c r="AY489" s="14" t="str">
        <f>IF(AND(B489="2000SC", OR(AND(E489='club records'!$J$17, F489&lt;='club records'!$K$17), AND(E489='club records'!$J$18, F489&lt;='club records'!$K$18))), "CR", " ")</f>
        <v xml:space="preserve"> </v>
      </c>
      <c r="AZ489" s="14" t="str">
        <f>IF(AND(B489="3000SC", OR(AND(E489='club records'!$J$20, F489&lt;='club records'!$K$20), AND(E489='club records'!$J$21, F489&lt;='club records'!$K$21))), "CR", " ")</f>
        <v xml:space="preserve"> </v>
      </c>
      <c r="BA489" s="15" t="str">
        <f>IF(AND(B489="4x100", OR(AND(E489='club records'!$N$1, F489&lt;='club records'!$O$1), AND(E489='club records'!$N$2, F489&lt;='club records'!$O$2), AND(E489='club records'!$N$3, F489&lt;='club records'!$O$3), AND(E489='club records'!$N$4, F489&lt;='club records'!$O$4), AND(E489='club records'!$N$5, F489&lt;='club records'!$O$5))), "CR", " ")</f>
        <v xml:space="preserve"> </v>
      </c>
      <c r="BB489" s="15" t="str">
        <f>IF(AND(B489="4x200", OR(AND(E489='club records'!$N$6, F489&lt;='club records'!$O$6), AND(E489='club records'!$N$7, F489&lt;='club records'!$O$7), AND(E489='club records'!$N$8, F489&lt;='club records'!$O$8), AND(E489='club records'!$N$9, F489&lt;='club records'!$O$9), AND(E489='club records'!$N$10, F489&lt;='club records'!$O$10))), "CR", " ")</f>
        <v xml:space="preserve"> </v>
      </c>
      <c r="BC489" s="15" t="str">
        <f>IF(AND(B489="4x300", AND(E489='club records'!$N$11, F489&lt;='club records'!$O$11)), "CR", " ")</f>
        <v xml:space="preserve"> </v>
      </c>
      <c r="BD489" s="15" t="str">
        <f>IF(AND(B489="4x400", OR(AND(E489='club records'!$N$12, F489&lt;='club records'!$O$12), AND(E489='club records'!$N$13, F489&lt;='club records'!$O$13), AND(E489='club records'!$N$14, F489&lt;='club records'!$O$14), AND(E489='club records'!$N$15, F489&lt;='club records'!$O$15))), "CR", " ")</f>
        <v xml:space="preserve"> </v>
      </c>
      <c r="BE489" s="15" t="str">
        <f>IF(AND(B489="3x800", OR(AND(E489='club records'!$N$16, F489&lt;='club records'!$O$16), AND(E489='club records'!$N$17, F489&lt;='club records'!$O$17), AND(E489='club records'!$N$18, F489&lt;='club records'!$O$18))), "CR", " ")</f>
        <v xml:space="preserve"> </v>
      </c>
      <c r="BF489" s="15" t="str">
        <f>IF(AND(B489="pentathlon", OR(AND(E489='club records'!$N$21, F489&gt;='club records'!$O$21), AND(E489='club records'!$N$22, F489&gt;='club records'!$O$22),AND(E489='club records'!$N$23, F489&gt;='club records'!$O$23),AND(E489='club records'!$N$24, F489&gt;='club records'!$O$24))), "CR", " ")</f>
        <v xml:space="preserve"> </v>
      </c>
      <c r="BG489" s="15" t="str">
        <f>IF(AND(B489="heptathlon", OR(AND(E489='club records'!$N$26, F489&gt;='club records'!$O$26), AND(E489='club records'!$N$27, F489&gt;='club records'!$O$27))), "CR", " ")</f>
        <v xml:space="preserve"> </v>
      </c>
      <c r="BH489" s="15" t="str">
        <f>IF(AND(B489="decathlon", OR(AND(E489='club records'!$N$29, F489&gt;='club records'!$O$29), AND(E489='club records'!$N$30, F489&gt;='club records'!$O$30),AND(E489='club records'!$N$31, F489&gt;='club records'!$O$31))), "CR", " ")</f>
        <v xml:space="preserve"> </v>
      </c>
    </row>
    <row r="490" spans="1:64" ht="14.5" x14ac:dyDescent="0.35">
      <c r="A490" s="1" t="s">
        <v>519</v>
      </c>
      <c r="B490" s="2" t="s">
        <v>599</v>
      </c>
      <c r="C490" s="1" t="s">
        <v>484</v>
      </c>
      <c r="D490" s="1" t="s">
        <v>485</v>
      </c>
      <c r="E490" s="19" t="s">
        <v>486</v>
      </c>
      <c r="F490" s="21">
        <v>10.1</v>
      </c>
      <c r="G490" s="26">
        <v>43638</v>
      </c>
      <c r="H490" s="1" t="s">
        <v>597</v>
      </c>
      <c r="I490" s="1" t="s">
        <v>598</v>
      </c>
      <c r="J490" s="15" t="str">
        <f t="shared" si="42"/>
        <v/>
      </c>
      <c r="K490" s="15" t="str">
        <f>IF(AND(B490=100, OR(AND(E490='club records'!$B$6, F490&lt;='club records'!$C$6), AND(E490='club records'!$B$7, F490&lt;='club records'!$C$7), AND(E490='club records'!$B$8, F490&lt;='club records'!$C$8), AND(E490='club records'!$B$9, F490&lt;='club records'!$C$9), AND(E490='club records'!$B$10, F490&lt;='club records'!$C$10))), "CR", " ")</f>
        <v xml:space="preserve"> </v>
      </c>
      <c r="L490" s="15" t="str">
        <f>IF(AND(B490=200, OR(AND(E490='club records'!$B$11, F490&lt;='club records'!$C$11), AND(E490='club records'!$B$12, F490&lt;='club records'!$C$12), AND(E490='club records'!$B$13, F490&lt;='club records'!$C$13), AND(E490='club records'!$B$14, F490&lt;='club records'!$C$14), AND(E490='club records'!$B$15, F490&lt;='club records'!$C$15))), "CR", " ")</f>
        <v xml:space="preserve"> </v>
      </c>
      <c r="M490" s="15" t="str">
        <f>IF(AND(B490=300, OR(AND(E490='club records'!$B$16, F490&lt;='club records'!$C$16), AND(E490='club records'!$B$17, F490&lt;='club records'!$C$17))), "CR", " ")</f>
        <v xml:space="preserve"> </v>
      </c>
      <c r="N490" s="15" t="str">
        <f>IF(AND(B490=400, OR(AND(E490='club records'!$B$18, F490&lt;='club records'!$C$18), AND(E490='club records'!$B$19, F490&lt;='club records'!$C$19), AND(E490='club records'!$B$20, F490&lt;='club records'!$C$20), AND(E490='club records'!$B$21, F490&lt;='club records'!$C$21))), "CR", " ")</f>
        <v xml:space="preserve"> </v>
      </c>
      <c r="O490" s="15" t="str">
        <f>IF(AND(B490=800, OR(AND(E490='club records'!$B$22, F490&lt;='club records'!$C$22), AND(E490='club records'!$B$23, F490&lt;='club records'!$C$23), AND(E490='club records'!$B$24, F490&lt;='club records'!$C$24), AND(E490='club records'!$B$25, F490&lt;='club records'!$C$25), AND(E490='club records'!$B$26, F490&lt;='club records'!$C$26))), "CR", " ")</f>
        <v xml:space="preserve"> </v>
      </c>
      <c r="P490" s="15" t="str">
        <f>IF(AND(B490=1000, OR(AND(E490='club records'!$B$27, F490&lt;='club records'!$C$27), AND(E490='club records'!$B$28, F490&lt;='club records'!$C$28))), "CR", " ")</f>
        <v xml:space="preserve"> </v>
      </c>
      <c r="Q490" s="15" t="str">
        <f>IF(AND(B490=1500, OR(AND(E490='club records'!$B$29, F490&lt;='club records'!$C$29), AND(E490='club records'!$B$30, F490&lt;='club records'!$C$30), AND(E490='club records'!$B$31, F490&lt;='club records'!$C$31), AND(E490='club records'!$B$32, F490&lt;='club records'!$C$32), AND(E490='club records'!$B$33, F490&lt;='club records'!$C$33))), "CR", " ")</f>
        <v xml:space="preserve"> </v>
      </c>
      <c r="R490" s="15" t="str">
        <f>IF(AND(B490="1600 (Mile)",OR(AND(E490='club records'!$B$34,F490&lt;='club records'!$C$34),AND(E490='club records'!$B$35,F490&lt;='club records'!$C$35),AND(E490='club records'!$B$36,F490&lt;='club records'!$C$36),AND(E490='club records'!$B$37,F490&lt;='club records'!$C$37))),"CR"," ")</f>
        <v xml:space="preserve"> </v>
      </c>
      <c r="S490" s="15" t="str">
        <f>IF(AND(B490=3000, OR(AND(E490='club records'!$B$38, F490&lt;='club records'!$C$38), AND(E490='club records'!$B$39, F490&lt;='club records'!$C$39), AND(E490='club records'!$B$40, F490&lt;='club records'!$C$40), AND(E490='club records'!$B$41, F490&lt;='club records'!$C$41))), "CR", " ")</f>
        <v xml:space="preserve"> </v>
      </c>
      <c r="T490" s="15" t="str">
        <f>IF(AND(B490=5000, OR(AND(E490='club records'!$B$42, F490&lt;='club records'!$C$42), AND(E490='club records'!$B$43, F490&lt;='club records'!$C$43))), "CR", " ")</f>
        <v xml:space="preserve"> </v>
      </c>
      <c r="U490" s="14" t="str">
        <f>IF(AND(B490=10000, OR(AND(E490='club records'!$B$44, F490&lt;='club records'!$C$44), AND(E490='club records'!$B$45, F490&lt;='club records'!$C$45))), "CR", " ")</f>
        <v xml:space="preserve"> </v>
      </c>
      <c r="V490" s="14" t="str">
        <f>IF(AND(B490="high jump", OR(AND(E490='club records'!$F$1, F490&gt;='club records'!$G$1), AND(E490='club records'!$F$2, F490&gt;='club records'!$G$2), AND(E490='club records'!$F$3, F490&gt;='club records'!$G$3), AND(E490='club records'!$F$4, F490&gt;='club records'!$G$4), AND(E490='club records'!$F$5, F490&gt;='club records'!$G$5))), "CR", " ")</f>
        <v xml:space="preserve"> </v>
      </c>
      <c r="W490" s="14" t="str">
        <f>IF(AND(B490="long jump", OR(AND(E490='club records'!$F$6, F490&gt;='club records'!$G$6), AND(E490='club records'!$F$7, F490&gt;='club records'!$G$7), AND(E490='club records'!$F$8, F490&gt;='club records'!$G$8), AND(E490='club records'!$F$9, F490&gt;='club records'!$G$9), AND(E490='club records'!$F$10, F490&gt;='club records'!$G$10))), "CR", " ")</f>
        <v xml:space="preserve"> </v>
      </c>
      <c r="X490" s="14" t="str">
        <f>IF(AND(B490="triple jump", OR(AND(E490='club records'!$F$11, F490&gt;='club records'!$G$11), AND(E490='club records'!$F$12, F490&gt;='club records'!$G$12), AND(E490='club records'!$F$13, F490&gt;='club records'!$G$13), AND(E490='club records'!$F$14, F490&gt;='club records'!$G$14), AND(E490='club records'!$F$15, F490&gt;='club records'!$G$15))), "CR", " ")</f>
        <v xml:space="preserve"> </v>
      </c>
      <c r="Y490" s="14" t="str">
        <f>IF(AND(B490="pole vault", OR(AND(E490='club records'!$F$16, F490&gt;='club records'!$G$16), AND(E490='club records'!$F$17, F490&gt;='club records'!$G$17), AND(E490='club records'!$F$18, F490&gt;='club records'!$G$18), AND(E490='club records'!$F$19, F490&gt;='club records'!$G$19), AND(E490='club records'!$F$20, F490&gt;='club records'!$G$20))), "CR", " ")</f>
        <v xml:space="preserve"> </v>
      </c>
      <c r="Z490" s="14" t="str">
        <f>IF(AND(B490="discus 1", E490='club records'!$F$21, F490&gt;='club records'!$G$21), "CR", " ")</f>
        <v xml:space="preserve"> </v>
      </c>
      <c r="AA490" s="14" t="str">
        <f>IF(AND(B490="discus 1.25", E490='club records'!$F$22, F490&gt;='club records'!$G$22), "CR", " ")</f>
        <v xml:space="preserve"> </v>
      </c>
      <c r="AB490" s="14" t="str">
        <f>IF(AND(B490="discus 1.5", E490='club records'!$F$23, F490&gt;='club records'!$G$23), "CR", " ")</f>
        <v xml:space="preserve"> </v>
      </c>
      <c r="AC490" s="14" t="str">
        <f>IF(AND(B490="discus 1.75", E490='club records'!$F$24, F490&gt;='club records'!$G$24), "CR", " ")</f>
        <v xml:space="preserve"> </v>
      </c>
      <c r="AD490" s="14" t="str">
        <f>IF(AND(B490="discus 2", E490='club records'!$F$25, F490&gt;='club records'!$G$25), "CR", " ")</f>
        <v xml:space="preserve"> </v>
      </c>
      <c r="AE490" s="14" t="str">
        <f>IF(AND(B490="hammer 4", E490='club records'!$F$27, F490&gt;='club records'!$G$27), "CR", " ")</f>
        <v xml:space="preserve"> </v>
      </c>
      <c r="AF490" s="14" t="str">
        <f>IF(AND(B490="hammer 5", E490='club records'!$F$28, F490&gt;='club records'!$G$28), "CR", " ")</f>
        <v xml:space="preserve"> </v>
      </c>
      <c r="AG490" s="14" t="str">
        <f>IF(AND(B490="hammer 6", E490='club records'!$F$29, F490&gt;='club records'!$G$29), "CR", " ")</f>
        <v xml:space="preserve"> </v>
      </c>
      <c r="AH490" s="14" t="str">
        <f>IF(AND(B490="hammer 7.26", E490='club records'!$F$30, F490&gt;='club records'!$G$30), "CR", " ")</f>
        <v xml:space="preserve"> </v>
      </c>
      <c r="AI490" s="14" t="str">
        <f>IF(AND(B490="javelin 400", E490='club records'!$F$31, F490&gt;='club records'!$G$31), "CR", " ")</f>
        <v xml:space="preserve"> </v>
      </c>
      <c r="AJ490" s="14" t="str">
        <f>IF(AND(B490="javelin 600", E490='club records'!$F$32, F490&gt;='club records'!$G$32), "CR", " ")</f>
        <v xml:space="preserve"> </v>
      </c>
      <c r="AK490" s="14" t="str">
        <f>IF(AND(B490="javelin 700", E490='club records'!$F$33, F490&gt;='club records'!$G$33), "CR", " ")</f>
        <v xml:space="preserve"> </v>
      </c>
      <c r="AL490" s="14" t="str">
        <f>IF(AND(B490="javelin 800", OR(AND(E490='club records'!$F$34, F490&gt;='club records'!$G$34), AND(E490='club records'!$F$35, F490&gt;='club records'!$G$35))), "CR", " ")</f>
        <v xml:space="preserve"> </v>
      </c>
      <c r="AM490" s="14" t="str">
        <f>IF(AND(B490="shot 3", E490='club records'!$F$36, F490&gt;='club records'!$G$36), "CR", " ")</f>
        <v xml:space="preserve"> </v>
      </c>
      <c r="AN490" s="14" t="str">
        <f>IF(AND(B490="shot 4", E490='club records'!$F$37, F490&gt;='club records'!$G$37), "CR", " ")</f>
        <v xml:space="preserve"> </v>
      </c>
      <c r="AO490" s="14" t="str">
        <f>IF(AND(B490="shot 5", E490='club records'!$F$38, F490&gt;='club records'!$G$38), "CR", " ")</f>
        <v xml:space="preserve"> </v>
      </c>
      <c r="AP490" s="14" t="str">
        <f>IF(AND(B490="shot 6", E490='club records'!$F$39, F490&gt;='club records'!$G$39), "CR", " ")</f>
        <v xml:space="preserve"> </v>
      </c>
      <c r="AQ490" s="14" t="str">
        <f>IF(AND(B490="shot 7.26", E490='club records'!$F$40, F490&gt;='club records'!$G$40), "CR", " ")</f>
        <v xml:space="preserve"> </v>
      </c>
      <c r="AR490" s="14" t="str">
        <f>IF(AND(B490="60H",OR(AND(E490='club records'!$J$1,F490&lt;='club records'!$K$1),AND(E490='club records'!$J$2,F490&lt;='club records'!$K$2),AND(E490='club records'!$J$3,F490&lt;='club records'!$K$3),AND(E490='club records'!$J$4,F490&lt;='club records'!$K$4),AND(E490='club records'!$J$5,F490&lt;='club records'!$K$5))),"CR"," ")</f>
        <v xml:space="preserve"> </v>
      </c>
      <c r="AS490" s="14" t="str">
        <f>IF(AND(B490="75H", AND(E490='club records'!$J$6, F490&lt;='club records'!$K$6)), "CR", " ")</f>
        <v xml:space="preserve"> </v>
      </c>
      <c r="AT490" s="14" t="str">
        <f>IF(AND(B490="80H", AND(E490='club records'!$J$7, F490&lt;='club records'!$K$7)), "CR", " ")</f>
        <v xml:space="preserve"> </v>
      </c>
      <c r="AU490" s="14" t="str">
        <f>IF(AND(B490="100H", AND(E490='club records'!$J$8, F490&lt;='club records'!$K$8)), "CR", " ")</f>
        <v xml:space="preserve"> </v>
      </c>
      <c r="AV490" s="14" t="str">
        <f>IF(AND(B490="110H", OR(AND(E490='club records'!$J$9, F490&lt;='club records'!$K$9), AND(E490='club records'!$J$10, F490&lt;='club records'!$K$10))), "CR", " ")</f>
        <v xml:space="preserve"> </v>
      </c>
      <c r="AW490" s="14" t="str">
        <f>IF(AND(B490="400H", OR(AND(E490='club records'!$J$11, F490&lt;='club records'!$K$11), AND(E490='club records'!$J$12, F490&lt;='club records'!$K$12), AND(E490='club records'!$J$13, F490&lt;='club records'!$K$13), AND(E490='club records'!$J$14, F490&lt;='club records'!$K$14))), "CR", " ")</f>
        <v xml:space="preserve"> </v>
      </c>
      <c r="AX490" s="14" t="str">
        <f>IF(AND(B490="1500SC", AND(E490='club records'!$J$15, F490&lt;='club records'!$K$15)), "CR", " ")</f>
        <v xml:space="preserve"> </v>
      </c>
      <c r="AY490" s="14" t="str">
        <f>IF(AND(B490="2000SC", OR(AND(E490='club records'!$J$17, F490&lt;='club records'!$K$17), AND(E490='club records'!$J$18, F490&lt;='club records'!$K$18))), "CR", " ")</f>
        <v xml:space="preserve"> </v>
      </c>
      <c r="AZ490" s="14" t="str">
        <f>IF(AND(B490="3000SC", OR(AND(E490='club records'!$J$20, F490&lt;='club records'!$K$20), AND(E490='club records'!$J$21, F490&lt;='club records'!$K$21))), "CR", " ")</f>
        <v xml:space="preserve"> </v>
      </c>
      <c r="BA490" s="15" t="str">
        <f>IF(AND(B490="4x100", OR(AND(E490='club records'!$N$1, F490&lt;='club records'!$O$1), AND(E490='club records'!$N$2, F490&lt;='club records'!$O$2), AND(E490='club records'!$N$3, F490&lt;='club records'!$O$3), AND(E490='club records'!$N$4, F490&lt;='club records'!$O$4), AND(E490='club records'!$N$5, F490&lt;='club records'!$O$5))), "CR", " ")</f>
        <v xml:space="preserve"> </v>
      </c>
      <c r="BB490" s="15" t="str">
        <f>IF(AND(B490="4x200", OR(AND(E490='club records'!$N$6, F490&lt;='club records'!$O$6), AND(E490='club records'!$N$7, F490&lt;='club records'!$O$7), AND(E490='club records'!$N$8, F490&lt;='club records'!$O$8), AND(E490='club records'!$N$9, F490&lt;='club records'!$O$9), AND(E490='club records'!$N$10, F490&lt;='club records'!$O$10))), "CR", " ")</f>
        <v xml:space="preserve"> </v>
      </c>
      <c r="BC490" s="15" t="str">
        <f>IF(AND(B490="4x300", AND(E490='club records'!$N$11, F490&lt;='club records'!$O$11)), "CR", " ")</f>
        <v xml:space="preserve"> </v>
      </c>
      <c r="BD490" s="15" t="str">
        <f>IF(AND(B490="4x400", OR(AND(E490='club records'!$N$12, F490&lt;='club records'!$O$12), AND(E490='club records'!$N$13, F490&lt;='club records'!$O$13), AND(E490='club records'!$N$14, F490&lt;='club records'!$O$14), AND(E490='club records'!$N$15, F490&lt;='club records'!$O$15))), "CR", " ")</f>
        <v xml:space="preserve"> </v>
      </c>
      <c r="BE490" s="15" t="str">
        <f>IF(AND(B490="3x800", OR(AND(E490='club records'!$N$16, F490&lt;='club records'!$O$16), AND(E490='club records'!$N$17, F490&lt;='club records'!$O$17), AND(E490='club records'!$N$18, F490&lt;='club records'!$O$18))), "CR", " ")</f>
        <v xml:space="preserve"> </v>
      </c>
      <c r="BF490" s="15" t="str">
        <f>IF(AND(B490="pentathlon", OR(AND(E490='club records'!$N$21, F490&gt;='club records'!$O$21), AND(E490='club records'!$N$22, F490&gt;='club records'!$O$22),AND(E490='club records'!$N$23, F490&gt;='club records'!$O$23),AND(E490='club records'!$N$24, F490&gt;='club records'!$O$24))), "CR", " ")</f>
        <v xml:space="preserve"> </v>
      </c>
      <c r="BG490" s="15" t="str">
        <f>IF(AND(B490="heptathlon", OR(AND(E490='club records'!$N$26, F490&gt;='club records'!$O$26), AND(E490='club records'!$N$27, F490&gt;='club records'!$O$27))), "CR", " ")</f>
        <v xml:space="preserve"> </v>
      </c>
      <c r="BH490" s="15" t="str">
        <f>IF(AND(B490="decathlon", OR(AND(E490='club records'!$N$29, F490&gt;='club records'!$O$29), AND(E490='club records'!$N$30, F490&gt;='club records'!$O$30),AND(E490='club records'!$N$31, F490&gt;='club records'!$O$31))), "CR", " ")</f>
        <v xml:space="preserve"> </v>
      </c>
    </row>
    <row r="491" spans="1:64" ht="14.5" x14ac:dyDescent="0.35">
      <c r="A491" s="1" t="s">
        <v>519</v>
      </c>
      <c r="B491" s="2" t="s">
        <v>180</v>
      </c>
      <c r="C491" s="1" t="s">
        <v>89</v>
      </c>
      <c r="D491" s="1" t="s">
        <v>90</v>
      </c>
      <c r="E491" s="19" t="s">
        <v>62</v>
      </c>
      <c r="F491" s="20">
        <v>15.36</v>
      </c>
      <c r="G491" s="27">
        <v>43589</v>
      </c>
      <c r="H491" s="1" t="s">
        <v>313</v>
      </c>
      <c r="I491" s="1" t="s">
        <v>321</v>
      </c>
      <c r="J491" s="15" t="str">
        <f t="shared" si="42"/>
        <v/>
      </c>
      <c r="K491" s="15" t="str">
        <f>IF(AND(B491=100, OR(AND(E491='club records'!$B$6, F491&lt;='club records'!$C$6), AND(E491='club records'!$B$7, F491&lt;='club records'!$C$7), AND(E491='club records'!$B$8, F491&lt;='club records'!$C$8), AND(E491='club records'!$B$9, F491&lt;='club records'!$C$9), AND(E491='club records'!$B$10, F491&lt;='club records'!$C$10))), "CR", " ")</f>
        <v xml:space="preserve"> </v>
      </c>
      <c r="L491" s="15" t="str">
        <f>IF(AND(B491=200, OR(AND(E491='club records'!$B$11, F491&lt;='club records'!$C$11), AND(E491='club records'!$B$12, F491&lt;='club records'!$C$12), AND(E491='club records'!$B$13, F491&lt;='club records'!$C$13), AND(E491='club records'!$B$14, F491&lt;='club records'!$C$14), AND(E491='club records'!$B$15, F491&lt;='club records'!$C$15))), "CR", " ")</f>
        <v xml:space="preserve"> </v>
      </c>
      <c r="M491" s="15" t="str">
        <f>IF(AND(B491=300, OR(AND(E491='club records'!$B$16, F491&lt;='club records'!$C$16), AND(E491='club records'!$B$17, F491&lt;='club records'!$C$17))), "CR", " ")</f>
        <v xml:space="preserve"> </v>
      </c>
      <c r="N491" s="15" t="str">
        <f>IF(AND(B491=400, OR(AND(E491='club records'!$B$18, F491&lt;='club records'!$C$18), AND(E491='club records'!$B$19, F491&lt;='club records'!$C$19), AND(E491='club records'!$B$20, F491&lt;='club records'!$C$20), AND(E491='club records'!$B$21, F491&lt;='club records'!$C$21))), "CR", " ")</f>
        <v xml:space="preserve"> </v>
      </c>
      <c r="O491" s="15" t="str">
        <f>IF(AND(B491=800, OR(AND(E491='club records'!$B$22, F491&lt;='club records'!$C$22), AND(E491='club records'!$B$23, F491&lt;='club records'!$C$23), AND(E491='club records'!$B$24, F491&lt;='club records'!$C$24), AND(E491='club records'!$B$25, F491&lt;='club records'!$C$25), AND(E491='club records'!$B$26, F491&lt;='club records'!$C$26))), "CR", " ")</f>
        <v xml:space="preserve"> </v>
      </c>
      <c r="P491" s="15" t="str">
        <f>IF(AND(B491=1000, OR(AND(E491='club records'!$B$27, F491&lt;='club records'!$C$27), AND(E491='club records'!$B$28, F491&lt;='club records'!$C$28))), "CR", " ")</f>
        <v xml:space="preserve"> </v>
      </c>
      <c r="Q491" s="15" t="str">
        <f>IF(AND(B491=1500, OR(AND(E491='club records'!$B$29, F491&lt;='club records'!$C$29), AND(E491='club records'!$B$30, F491&lt;='club records'!$C$30), AND(E491='club records'!$B$31, F491&lt;='club records'!$C$31), AND(E491='club records'!$B$32, F491&lt;='club records'!$C$32), AND(E491='club records'!$B$33, F491&lt;='club records'!$C$33))), "CR", " ")</f>
        <v xml:space="preserve"> </v>
      </c>
      <c r="R491" s="15" t="str">
        <f>IF(AND(B491="1600 (Mile)",OR(AND(E491='club records'!$B$34,F491&lt;='club records'!$C$34),AND(E491='club records'!$B$35,F491&lt;='club records'!$C$35),AND(E491='club records'!$B$36,F491&lt;='club records'!$C$36),AND(E491='club records'!$B$37,F491&lt;='club records'!$C$37))),"CR"," ")</f>
        <v xml:space="preserve"> </v>
      </c>
      <c r="S491" s="15" t="str">
        <f>IF(AND(B491=3000, OR(AND(E491='club records'!$B$38, F491&lt;='club records'!$C$38), AND(E491='club records'!$B$39, F491&lt;='club records'!$C$39), AND(E491='club records'!$B$40, F491&lt;='club records'!$C$40), AND(E491='club records'!$B$41, F491&lt;='club records'!$C$41))), "CR", " ")</f>
        <v xml:space="preserve"> </v>
      </c>
      <c r="T491" s="15" t="str">
        <f>IF(AND(B491=5000, OR(AND(E491='club records'!$B$42, F491&lt;='club records'!$C$42), AND(E491='club records'!$B$43, F491&lt;='club records'!$C$43))), "CR", " ")</f>
        <v xml:space="preserve"> </v>
      </c>
      <c r="U491" s="14" t="str">
        <f>IF(AND(B491=10000, OR(AND(E491='club records'!$B$44, F491&lt;='club records'!$C$44), AND(E491='club records'!$B$45, F491&lt;='club records'!$C$45))), "CR", " ")</f>
        <v xml:space="preserve"> </v>
      </c>
      <c r="V491" s="14" t="str">
        <f>IF(AND(B491="high jump", OR(AND(E491='club records'!$F$1, F491&gt;='club records'!$G$1), AND(E491='club records'!$F$2, F491&gt;='club records'!$G$2), AND(E491='club records'!$F$3, F491&gt;='club records'!$G$3), AND(E491='club records'!$F$4, F491&gt;='club records'!$G$4), AND(E491='club records'!$F$5, F491&gt;='club records'!$G$5))), "CR", " ")</f>
        <v xml:space="preserve"> </v>
      </c>
      <c r="W491" s="14" t="str">
        <f>IF(AND(B491="long jump", OR(AND(E491='club records'!$F$6, F491&gt;='club records'!$G$6), AND(E491='club records'!$F$7, F491&gt;='club records'!$G$7), AND(E491='club records'!$F$8, F491&gt;='club records'!$G$8), AND(E491='club records'!$F$9, F491&gt;='club records'!$G$9), AND(E491='club records'!$F$10, F491&gt;='club records'!$G$10))), "CR", " ")</f>
        <v xml:space="preserve"> </v>
      </c>
      <c r="X491" s="14" t="str">
        <f>IF(AND(B491="triple jump", OR(AND(E491='club records'!$F$11, F491&gt;='club records'!$G$11), AND(E491='club records'!$F$12, F491&gt;='club records'!$G$12), AND(E491='club records'!$F$13, F491&gt;='club records'!$G$13), AND(E491='club records'!$F$14, F491&gt;='club records'!$G$14), AND(E491='club records'!$F$15, F491&gt;='club records'!$G$15))), "CR", " ")</f>
        <v xml:space="preserve"> </v>
      </c>
      <c r="Y491" s="14" t="str">
        <f>IF(AND(B491="pole vault", OR(AND(E491='club records'!$F$16, F491&gt;='club records'!$G$16), AND(E491='club records'!$F$17, F491&gt;='club records'!$G$17), AND(E491='club records'!$F$18, F491&gt;='club records'!$G$18), AND(E491='club records'!$F$19, F491&gt;='club records'!$G$19), AND(E491='club records'!$F$20, F491&gt;='club records'!$G$20))), "CR", " ")</f>
        <v xml:space="preserve"> </v>
      </c>
      <c r="Z491" s="14" t="str">
        <f>IF(AND(B491="discus 1", E491='club records'!$F$21, F491&gt;='club records'!$G$21), "CR", " ")</f>
        <v xml:space="preserve"> </v>
      </c>
      <c r="AA491" s="14" t="str">
        <f>IF(AND(B491="discus 1.25", E491='club records'!$F$22, F491&gt;='club records'!$G$22), "CR", " ")</f>
        <v xml:space="preserve"> </v>
      </c>
      <c r="AB491" s="14" t="str">
        <f>IF(AND(B491="discus 1.5", E491='club records'!$F$23, F491&gt;='club records'!$G$23), "CR", " ")</f>
        <v xml:space="preserve"> </v>
      </c>
      <c r="AC491" s="14" t="str">
        <f>IF(AND(B491="discus 1.75", E491='club records'!$F$24, F491&gt;='club records'!$G$24), "CR", " ")</f>
        <v xml:space="preserve"> </v>
      </c>
      <c r="AD491" s="14" t="str">
        <f>IF(AND(B491="discus 2", E491='club records'!$F$25, F491&gt;='club records'!$G$25), "CR", " ")</f>
        <v xml:space="preserve"> </v>
      </c>
      <c r="AE491" s="14" t="str">
        <f>IF(AND(B491="hammer 4", E491='club records'!$F$27, F491&gt;='club records'!$G$27), "CR", " ")</f>
        <v xml:space="preserve"> </v>
      </c>
      <c r="AF491" s="14" t="str">
        <f>IF(AND(B491="hammer 5", E491='club records'!$F$28, F491&gt;='club records'!$G$28), "CR", " ")</f>
        <v xml:space="preserve"> </v>
      </c>
      <c r="AG491" s="14" t="str">
        <f>IF(AND(B491="hammer 6", E491='club records'!$F$29, F491&gt;='club records'!$G$29), "CR", " ")</f>
        <v xml:space="preserve"> </v>
      </c>
      <c r="AH491" s="14" t="str">
        <f>IF(AND(B491="hammer 7.26", E491='club records'!$F$30, F491&gt;='club records'!$G$30), "CR", " ")</f>
        <v xml:space="preserve"> </v>
      </c>
      <c r="AI491" s="14" t="str">
        <f>IF(AND(B491="javelin 400", E491='club records'!$F$31, F491&gt;='club records'!$G$31), "CR", " ")</f>
        <v xml:space="preserve"> </v>
      </c>
      <c r="AJ491" s="14" t="str">
        <f>IF(AND(B491="javelin 600", E491='club records'!$F$32, F491&gt;='club records'!$G$32), "CR", " ")</f>
        <v xml:space="preserve"> </v>
      </c>
      <c r="AK491" s="14" t="str">
        <f>IF(AND(B491="javelin 700", E491='club records'!$F$33, F491&gt;='club records'!$G$33), "CR", " ")</f>
        <v xml:space="preserve"> </v>
      </c>
      <c r="AL491" s="14" t="str">
        <f>IF(AND(B491="javelin 800", OR(AND(E491='club records'!$F$34, F491&gt;='club records'!$G$34), AND(E491='club records'!$F$35, F491&gt;='club records'!$G$35))), "CR", " ")</f>
        <v xml:space="preserve"> </v>
      </c>
      <c r="AM491" s="14" t="str">
        <f>IF(AND(B491="shot 3", E491='club records'!$F$36, F491&gt;='club records'!$G$36), "CR", " ")</f>
        <v xml:space="preserve"> </v>
      </c>
      <c r="AN491" s="14" t="str">
        <f>IF(AND(B491="shot 4", E491='club records'!$F$37, F491&gt;='club records'!$G$37), "CR", " ")</f>
        <v xml:space="preserve"> </v>
      </c>
      <c r="AO491" s="14" t="str">
        <f>IF(AND(B491="shot 5", E491='club records'!$F$38, F491&gt;='club records'!$G$38), "CR", " ")</f>
        <v xml:space="preserve"> </v>
      </c>
      <c r="AP491" s="14" t="str">
        <f>IF(AND(B491="shot 6", E491='club records'!$F$39, F491&gt;='club records'!$G$39), "CR", " ")</f>
        <v xml:space="preserve"> </v>
      </c>
      <c r="AQ491" s="14" t="str">
        <f>IF(AND(B491="shot 7.26", E491='club records'!$F$40, F491&gt;='club records'!$G$40), "CR", " ")</f>
        <v xml:space="preserve"> </v>
      </c>
      <c r="AR491" s="14" t="str">
        <f>IF(AND(B491="60H",OR(AND(E491='club records'!$J$1,F491&lt;='club records'!$K$1),AND(E491='club records'!$J$2,F491&lt;='club records'!$K$2),AND(E491='club records'!$J$3,F491&lt;='club records'!$K$3),AND(E491='club records'!$J$4,F491&lt;='club records'!$K$4),AND(E491='club records'!$J$5,F491&lt;='club records'!$K$5))),"CR"," ")</f>
        <v xml:space="preserve"> </v>
      </c>
      <c r="AS491" s="14" t="str">
        <f>IF(AND(B491="75H", AND(E491='club records'!$J$6, F491&lt;='club records'!$K$6)), "CR", " ")</f>
        <v xml:space="preserve"> </v>
      </c>
      <c r="AT491" s="14" t="str">
        <f>IF(AND(B491="80H", AND(E491='club records'!$J$7, F491&lt;='club records'!$K$7)), "CR", " ")</f>
        <v xml:space="preserve"> </v>
      </c>
      <c r="AU491" s="14" t="str">
        <f>IF(AND(B491="100H", AND(E491='club records'!$J$8, F491&lt;='club records'!$K$8)), "CR", " ")</f>
        <v xml:space="preserve"> </v>
      </c>
      <c r="AV491" s="14" t="str">
        <f>IF(AND(B491="110H", OR(AND(E491='club records'!$J$9, F491&lt;='club records'!$K$9), AND(E491='club records'!$J$10, F491&lt;='club records'!$K$10))), "CR", " ")</f>
        <v xml:space="preserve"> </v>
      </c>
      <c r="AW491" s="14" t="str">
        <f>IF(AND(B491="400H", OR(AND(E491='club records'!$J$11, F491&lt;='club records'!$K$11), AND(E491='club records'!$J$12, F491&lt;='club records'!$K$12), AND(E491='club records'!$J$13, F491&lt;='club records'!$K$13), AND(E491='club records'!$J$14, F491&lt;='club records'!$K$14))), "CR", " ")</f>
        <v xml:space="preserve"> </v>
      </c>
      <c r="AX491" s="14" t="str">
        <f>IF(AND(B491="1500SC", AND(E491='club records'!$J$15, F491&lt;='club records'!$K$15)), "CR", " ")</f>
        <v xml:space="preserve"> </v>
      </c>
      <c r="AY491" s="14" t="str">
        <f>IF(AND(B491="2000SC", OR(AND(E491='club records'!$J$17, F491&lt;='club records'!$K$17), AND(E491='club records'!$J$18, F491&lt;='club records'!$K$18))), "CR", " ")</f>
        <v xml:space="preserve"> </v>
      </c>
      <c r="AZ491" s="14" t="str">
        <f>IF(AND(B491="3000SC", OR(AND(E491='club records'!$J$20, F491&lt;='club records'!$K$20), AND(E491='club records'!$J$21, F491&lt;='club records'!$K$21))), "CR", " ")</f>
        <v xml:space="preserve"> </v>
      </c>
      <c r="BA491" s="15" t="str">
        <f>IF(AND(B491="4x100", OR(AND(E491='club records'!$N$1, F491&lt;='club records'!$O$1), AND(E491='club records'!$N$2, F491&lt;='club records'!$O$2), AND(E491='club records'!$N$3, F491&lt;='club records'!$O$3), AND(E491='club records'!$N$4, F491&lt;='club records'!$O$4), AND(E491='club records'!$N$5, F491&lt;='club records'!$O$5))), "CR", " ")</f>
        <v xml:space="preserve"> </v>
      </c>
      <c r="BB491" s="15" t="str">
        <f>IF(AND(B491="4x200", OR(AND(E491='club records'!$N$6, F491&lt;='club records'!$O$6), AND(E491='club records'!$N$7, F491&lt;='club records'!$O$7), AND(E491='club records'!$N$8, F491&lt;='club records'!$O$8), AND(E491='club records'!$N$9, F491&lt;='club records'!$O$9), AND(E491='club records'!$N$10, F491&lt;='club records'!$O$10))), "CR", " ")</f>
        <v xml:space="preserve"> </v>
      </c>
      <c r="BC491" s="15" t="str">
        <f>IF(AND(B491="4x300", AND(E491='club records'!$N$11, F491&lt;='club records'!$O$11)), "CR", " ")</f>
        <v xml:space="preserve"> </v>
      </c>
      <c r="BD491" s="15" t="str">
        <f>IF(AND(B491="4x400", OR(AND(E491='club records'!$N$12, F491&lt;='club records'!$O$12), AND(E491='club records'!$N$13, F491&lt;='club records'!$O$13), AND(E491='club records'!$N$14, F491&lt;='club records'!$O$14), AND(E491='club records'!$N$15, F491&lt;='club records'!$O$15))), "CR", " ")</f>
        <v xml:space="preserve"> </v>
      </c>
      <c r="BE491" s="15" t="str">
        <f>IF(AND(B491="3x800", OR(AND(E491='club records'!$N$16, F491&lt;='club records'!$O$16), AND(E491='club records'!$N$17, F491&lt;='club records'!$O$17), AND(E491='club records'!$N$18, F491&lt;='club records'!$O$18))), "CR", " ")</f>
        <v xml:space="preserve"> </v>
      </c>
      <c r="BF491" s="15" t="str">
        <f>IF(AND(B491="pentathlon", OR(AND(E491='club records'!$N$21, F491&gt;='club records'!$O$21), AND(E491='club records'!$N$22, F491&gt;='club records'!$O$22),AND(E491='club records'!$N$23, F491&gt;='club records'!$O$23),AND(E491='club records'!$N$24, F491&gt;='club records'!$O$24))), "CR", " ")</f>
        <v xml:space="preserve"> </v>
      </c>
      <c r="BG491" s="15" t="str">
        <f>IF(AND(B491="heptathlon", OR(AND(E491='club records'!$N$26, F491&gt;='club records'!$O$26), AND(E491='club records'!$N$27, F491&gt;='club records'!$O$27))), "CR", " ")</f>
        <v xml:space="preserve"> </v>
      </c>
      <c r="BH491" s="15" t="str">
        <f>IF(AND(B491="decathlon", OR(AND(E491='club records'!$N$29, F491&gt;='club records'!$O$29), AND(E491='club records'!$N$30, F491&gt;='club records'!$O$30),AND(E491='club records'!$N$31, F491&gt;='club records'!$O$31))), "CR", " ")</f>
        <v xml:space="preserve"> </v>
      </c>
    </row>
    <row r="492" spans="1:64" ht="14.5" x14ac:dyDescent="0.35">
      <c r="A492" s="1" t="s">
        <v>519</v>
      </c>
      <c r="B492" s="2" t="s">
        <v>180</v>
      </c>
      <c r="C492" s="1" t="s">
        <v>68</v>
      </c>
      <c r="D492" s="1" t="s">
        <v>69</v>
      </c>
      <c r="E492" s="19" t="s">
        <v>483</v>
      </c>
      <c r="F492" s="20">
        <v>41.81</v>
      </c>
      <c r="G492" s="26">
        <v>43659</v>
      </c>
      <c r="H492" s="1" t="s">
        <v>313</v>
      </c>
      <c r="I492" s="1" t="s">
        <v>545</v>
      </c>
      <c r="J492" s="15" t="str">
        <f t="shared" si="42"/>
        <v/>
      </c>
      <c r="K492" s="15" t="str">
        <f>IF(AND(B492=100, OR(AND(E492='club records'!$B$6, F492&lt;='club records'!$C$6), AND(E492='club records'!$B$7, F492&lt;='club records'!$C$7), AND(E492='club records'!$B$8, F492&lt;='club records'!$C$8), AND(E492='club records'!$B$9, F492&lt;='club records'!$C$9), AND(E492='club records'!$B$10, F492&lt;='club records'!$C$10))), "CR", " ")</f>
        <v xml:space="preserve"> </v>
      </c>
      <c r="L492" s="15" t="str">
        <f>IF(AND(B492=200, OR(AND(E492='club records'!$B$11, F492&lt;='club records'!$C$11), AND(E492='club records'!$B$12, F492&lt;='club records'!$C$12), AND(E492='club records'!$B$13, F492&lt;='club records'!$C$13), AND(E492='club records'!$B$14, F492&lt;='club records'!$C$14), AND(E492='club records'!$B$15, F492&lt;='club records'!$C$15))), "CR", " ")</f>
        <v xml:space="preserve"> </v>
      </c>
      <c r="M492" s="15" t="str">
        <f>IF(AND(B492=300, OR(AND(E492='club records'!$B$16, F492&lt;='club records'!$C$16), AND(E492='club records'!$B$17, F492&lt;='club records'!$C$17))), "CR", " ")</f>
        <v xml:space="preserve"> </v>
      </c>
      <c r="N492" s="15" t="str">
        <f>IF(AND(B492=400, OR(AND(E492='club records'!$B$18, F492&lt;='club records'!$C$18), AND(E492='club records'!$B$19, F492&lt;='club records'!$C$19), AND(E492='club records'!$B$20, F492&lt;='club records'!$C$20), AND(E492='club records'!$B$21, F492&lt;='club records'!$C$21))), "CR", " ")</f>
        <v xml:space="preserve"> </v>
      </c>
      <c r="O492" s="15" t="str">
        <f>IF(AND(B492=800, OR(AND(E492='club records'!$B$22, F492&lt;='club records'!$C$22), AND(E492='club records'!$B$23, F492&lt;='club records'!$C$23), AND(E492='club records'!$B$24, F492&lt;='club records'!$C$24), AND(E492='club records'!$B$25, F492&lt;='club records'!$C$25), AND(E492='club records'!$B$26, F492&lt;='club records'!$C$26))), "CR", " ")</f>
        <v xml:space="preserve"> </v>
      </c>
      <c r="P492" s="15" t="str">
        <f>IF(AND(B492=1000, OR(AND(E492='club records'!$B$27, F492&lt;='club records'!$C$27), AND(E492='club records'!$B$28, F492&lt;='club records'!$C$28))), "CR", " ")</f>
        <v xml:space="preserve"> </v>
      </c>
      <c r="Q492" s="15" t="str">
        <f>IF(AND(B492=1500, OR(AND(E492='club records'!$B$29, F492&lt;='club records'!$C$29), AND(E492='club records'!$B$30, F492&lt;='club records'!$C$30), AND(E492='club records'!$B$31, F492&lt;='club records'!$C$31), AND(E492='club records'!$B$32, F492&lt;='club records'!$C$32), AND(E492='club records'!$B$33, F492&lt;='club records'!$C$33))), "CR", " ")</f>
        <v xml:space="preserve"> </v>
      </c>
      <c r="R492" s="15" t="str">
        <f>IF(AND(B492="1600 (Mile)",OR(AND(E492='club records'!$B$34,F492&lt;='club records'!$C$34),AND(E492='club records'!$B$35,F492&lt;='club records'!$C$35),AND(E492='club records'!$B$36,F492&lt;='club records'!$C$36),AND(E492='club records'!$B$37,F492&lt;='club records'!$C$37))),"CR"," ")</f>
        <v xml:space="preserve"> </v>
      </c>
      <c r="S492" s="15" t="str">
        <f>IF(AND(B492=3000, OR(AND(E492='club records'!$B$38, F492&lt;='club records'!$C$38), AND(E492='club records'!$B$39, F492&lt;='club records'!$C$39), AND(E492='club records'!$B$40, F492&lt;='club records'!$C$40), AND(E492='club records'!$B$41, F492&lt;='club records'!$C$41))), "CR", " ")</f>
        <v xml:space="preserve"> </v>
      </c>
      <c r="T492" s="15" t="str">
        <f>IF(AND(B492=5000, OR(AND(E492='club records'!$B$42, F492&lt;='club records'!$C$42), AND(E492='club records'!$B$43, F492&lt;='club records'!$C$43))), "CR", " ")</f>
        <v xml:space="preserve"> </v>
      </c>
      <c r="U492" s="14" t="str">
        <f>IF(AND(B492=10000, OR(AND(E492='club records'!$B$44, F492&lt;='club records'!$C$44), AND(E492='club records'!$B$45, F492&lt;='club records'!$C$45))), "CR", " ")</f>
        <v xml:space="preserve"> </v>
      </c>
      <c r="V492" s="14" t="str">
        <f>IF(AND(B492="high jump", OR(AND(E492='club records'!$F$1, F492&gt;='club records'!$G$1), AND(E492='club records'!$F$2, F492&gt;='club records'!$G$2), AND(E492='club records'!$F$3, F492&gt;='club records'!$G$3), AND(E492='club records'!$F$4, F492&gt;='club records'!$G$4), AND(E492='club records'!$F$5, F492&gt;='club records'!$G$5))), "CR", " ")</f>
        <v xml:space="preserve"> </v>
      </c>
      <c r="W492" s="14" t="str">
        <f>IF(AND(B492="long jump", OR(AND(E492='club records'!$F$6, F492&gt;='club records'!$G$6), AND(E492='club records'!$F$7, F492&gt;='club records'!$G$7), AND(E492='club records'!$F$8, F492&gt;='club records'!$G$8), AND(E492='club records'!$F$9, F492&gt;='club records'!$G$9), AND(E492='club records'!$F$10, F492&gt;='club records'!$G$10))), "CR", " ")</f>
        <v xml:space="preserve"> </v>
      </c>
      <c r="X492" s="14" t="str">
        <f>IF(AND(B492="triple jump", OR(AND(E492='club records'!$F$11, F492&gt;='club records'!$G$11), AND(E492='club records'!$F$12, F492&gt;='club records'!$G$12), AND(E492='club records'!$F$13, F492&gt;='club records'!$G$13), AND(E492='club records'!$F$14, F492&gt;='club records'!$G$14), AND(E492='club records'!$F$15, F492&gt;='club records'!$G$15))), "CR", " ")</f>
        <v xml:space="preserve"> </v>
      </c>
      <c r="Y492" s="14" t="str">
        <f>IF(AND(B492="pole vault", OR(AND(E492='club records'!$F$16, F492&gt;='club records'!$G$16), AND(E492='club records'!$F$17, F492&gt;='club records'!$G$17), AND(E492='club records'!$F$18, F492&gt;='club records'!$G$18), AND(E492='club records'!$F$19, F492&gt;='club records'!$G$19), AND(E492='club records'!$F$20, F492&gt;='club records'!$G$20))), "CR", " ")</f>
        <v xml:space="preserve"> </v>
      </c>
      <c r="Z492" s="14" t="str">
        <f>IF(AND(B492="discus 1", E492='club records'!$F$21, F492&gt;='club records'!$G$21), "CR", " ")</f>
        <v xml:space="preserve"> </v>
      </c>
      <c r="AA492" s="14" t="str">
        <f>IF(AND(B492="discus 1.25", E492='club records'!$F$22, F492&gt;='club records'!$G$22), "CR", " ")</f>
        <v xml:space="preserve"> </v>
      </c>
      <c r="AB492" s="14" t="str">
        <f>IF(AND(B492="discus 1.5", E492='club records'!$F$23, F492&gt;='club records'!$G$23), "CR", " ")</f>
        <v xml:space="preserve"> </v>
      </c>
      <c r="AC492" s="14" t="str">
        <f>IF(AND(B492="discus 1.75", E492='club records'!$F$24, F492&gt;='club records'!$G$24), "CR", " ")</f>
        <v xml:space="preserve"> </v>
      </c>
      <c r="AD492" s="14" t="str">
        <f>IF(AND(B492="discus 2", E492='club records'!$F$25, F492&gt;='club records'!$G$25), "CR", " ")</f>
        <v xml:space="preserve"> </v>
      </c>
      <c r="AE492" s="14" t="str">
        <f>IF(AND(B492="hammer 4", E492='club records'!$F$27, F492&gt;='club records'!$G$27), "CR", " ")</f>
        <v xml:space="preserve"> </v>
      </c>
      <c r="AF492" s="14" t="str">
        <f>IF(AND(B492="hammer 5", E492='club records'!$F$28, F492&gt;='club records'!$G$28), "CR", " ")</f>
        <v xml:space="preserve"> </v>
      </c>
      <c r="AG492" s="14" t="str">
        <f>IF(AND(B492="hammer 6", E492='club records'!$F$29, F492&gt;='club records'!$G$29), "CR", " ")</f>
        <v xml:space="preserve"> </v>
      </c>
      <c r="AH492" s="14" t="str">
        <f>IF(AND(B492="hammer 7.26", E492='club records'!$F$30, F492&gt;='club records'!$G$30), "CR", " ")</f>
        <v xml:space="preserve"> </v>
      </c>
      <c r="AI492" s="14" t="str">
        <f>IF(AND(B492="javelin 400", E492='club records'!$F$31, F492&gt;='club records'!$G$31), "CR", " ")</f>
        <v xml:space="preserve"> </v>
      </c>
      <c r="AJ492" s="14" t="str">
        <f>IF(AND(B492="javelin 600", E492='club records'!$F$32, F492&gt;='club records'!$G$32), "CR", " ")</f>
        <v xml:space="preserve"> </v>
      </c>
      <c r="AK492" s="14" t="str">
        <f>IF(AND(B492="javelin 700", E492='club records'!$F$33, F492&gt;='club records'!$G$33), "CR", " ")</f>
        <v xml:space="preserve"> </v>
      </c>
      <c r="AL492" s="14" t="str">
        <f>IF(AND(B492="javelin 800", OR(AND(E492='club records'!$F$34, F492&gt;='club records'!$G$34), AND(E492='club records'!$F$35, F492&gt;='club records'!$G$35))), "CR", " ")</f>
        <v xml:space="preserve"> </v>
      </c>
      <c r="AM492" s="14" t="str">
        <f>IF(AND(B492="shot 3", E492='club records'!$F$36, F492&gt;='club records'!$G$36), "CR", " ")</f>
        <v xml:space="preserve"> </v>
      </c>
      <c r="AN492" s="14" t="str">
        <f>IF(AND(B492="shot 4", E492='club records'!$F$37, F492&gt;='club records'!$G$37), "CR", " ")</f>
        <v xml:space="preserve"> </v>
      </c>
      <c r="AO492" s="14" t="str">
        <f>IF(AND(B492="shot 5", E492='club records'!$F$38, F492&gt;='club records'!$G$38), "CR", " ")</f>
        <v xml:space="preserve"> </v>
      </c>
      <c r="AP492" s="14" t="str">
        <f>IF(AND(B492="shot 6", E492='club records'!$F$39, F492&gt;='club records'!$G$39), "CR", " ")</f>
        <v xml:space="preserve"> </v>
      </c>
      <c r="AQ492" s="14" t="str">
        <f>IF(AND(B492="shot 7.26", E492='club records'!$F$40, F492&gt;='club records'!$G$40), "CR", " ")</f>
        <v xml:space="preserve"> </v>
      </c>
      <c r="AR492" s="14" t="str">
        <f>IF(AND(B492="60H",OR(AND(E492='club records'!$J$1,F492&lt;='club records'!$K$1),AND(E492='club records'!$J$2,F492&lt;='club records'!$K$2),AND(E492='club records'!$J$3,F492&lt;='club records'!$K$3),AND(E492='club records'!$J$4,F492&lt;='club records'!$K$4),AND(E492='club records'!$J$5,F492&lt;='club records'!$K$5))),"CR"," ")</f>
        <v xml:space="preserve"> </v>
      </c>
      <c r="AS492" s="14" t="str">
        <f>IF(AND(B492="75H", AND(E492='club records'!$J$6, F492&lt;='club records'!$K$6)), "CR", " ")</f>
        <v xml:space="preserve"> </v>
      </c>
      <c r="AT492" s="14" t="str">
        <f>IF(AND(B492="80H", AND(E492='club records'!$J$7, F492&lt;='club records'!$K$7)), "CR", " ")</f>
        <v xml:space="preserve"> </v>
      </c>
      <c r="AU492" s="14" t="str">
        <f>IF(AND(B492="100H", AND(E492='club records'!$J$8, F492&lt;='club records'!$K$8)), "CR", " ")</f>
        <v xml:space="preserve"> </v>
      </c>
      <c r="AV492" s="14" t="str">
        <f>IF(AND(B492="110H", OR(AND(E492='club records'!$J$9, F492&lt;='club records'!$K$9), AND(E492='club records'!$J$10, F492&lt;='club records'!$K$10))), "CR", " ")</f>
        <v xml:space="preserve"> </v>
      </c>
      <c r="AW492" s="14" t="str">
        <f>IF(AND(B492="400H", OR(AND(E492='club records'!$J$11, F492&lt;='club records'!$K$11), AND(E492='club records'!$J$12, F492&lt;='club records'!$K$12), AND(E492='club records'!$J$13, F492&lt;='club records'!$K$13), AND(E492='club records'!$J$14, F492&lt;='club records'!$K$14))), "CR", " ")</f>
        <v xml:space="preserve"> </v>
      </c>
      <c r="AX492" s="14" t="str">
        <f>IF(AND(B492="1500SC", AND(E492='club records'!$J$15, F492&lt;='club records'!$K$15)), "CR", " ")</f>
        <v xml:space="preserve"> </v>
      </c>
      <c r="AY492" s="14" t="str">
        <f>IF(AND(B492="2000SC", OR(AND(E492='club records'!$J$17, F492&lt;='club records'!$K$17), AND(E492='club records'!$J$18, F492&lt;='club records'!$K$18))), "CR", " ")</f>
        <v xml:space="preserve"> </v>
      </c>
      <c r="AZ492" s="14" t="str">
        <f>IF(AND(B492="3000SC", OR(AND(E492='club records'!$J$20, F492&lt;='club records'!$K$20), AND(E492='club records'!$J$21, F492&lt;='club records'!$K$21))), "CR", " ")</f>
        <v xml:space="preserve"> </v>
      </c>
      <c r="BA492" s="15" t="str">
        <f>IF(AND(B492="4x100", OR(AND(E492='club records'!$N$1, F492&lt;='club records'!$O$1), AND(E492='club records'!$N$2, F492&lt;='club records'!$O$2), AND(E492='club records'!$N$3, F492&lt;='club records'!$O$3), AND(E492='club records'!$N$4, F492&lt;='club records'!$O$4), AND(E492='club records'!$N$5, F492&lt;='club records'!$O$5))), "CR", " ")</f>
        <v xml:space="preserve"> </v>
      </c>
      <c r="BB492" s="15" t="str">
        <f>IF(AND(B492="4x200", OR(AND(E492='club records'!$N$6, F492&lt;='club records'!$O$6), AND(E492='club records'!$N$7, F492&lt;='club records'!$O$7), AND(E492='club records'!$N$8, F492&lt;='club records'!$O$8), AND(E492='club records'!$N$9, F492&lt;='club records'!$O$9), AND(E492='club records'!$N$10, F492&lt;='club records'!$O$10))), "CR", " ")</f>
        <v xml:space="preserve"> </v>
      </c>
      <c r="BC492" s="15" t="str">
        <f>IF(AND(B492="4x300", AND(E492='club records'!$N$11, F492&lt;='club records'!$O$11)), "CR", " ")</f>
        <v xml:space="preserve"> </v>
      </c>
      <c r="BD492" s="15" t="str">
        <f>IF(AND(B492="4x400", OR(AND(E492='club records'!$N$12, F492&lt;='club records'!$O$12), AND(E492='club records'!$N$13, F492&lt;='club records'!$O$13), AND(E492='club records'!$N$14, F492&lt;='club records'!$O$14), AND(E492='club records'!$N$15, F492&lt;='club records'!$O$15))), "CR", " ")</f>
        <v xml:space="preserve"> </v>
      </c>
      <c r="BE492" s="15" t="str">
        <f>IF(AND(B492="3x800", OR(AND(E492='club records'!$N$16, F492&lt;='club records'!$O$16), AND(E492='club records'!$N$17, F492&lt;='club records'!$O$17), AND(E492='club records'!$N$18, F492&lt;='club records'!$O$18))), "CR", " ")</f>
        <v xml:space="preserve"> </v>
      </c>
      <c r="BF492" s="15" t="str">
        <f>IF(AND(B492="pentathlon", OR(AND(E492='club records'!$N$21, F492&gt;='club records'!$O$21), AND(E492='club records'!$N$22, F492&gt;='club records'!$O$22),AND(E492='club records'!$N$23, F492&gt;='club records'!$O$23),AND(E492='club records'!$N$24, F492&gt;='club records'!$O$24))), "CR", " ")</f>
        <v xml:space="preserve"> </v>
      </c>
      <c r="BG492" s="15" t="str">
        <f>IF(AND(B492="heptathlon", OR(AND(E492='club records'!$N$26, F492&gt;='club records'!$O$26), AND(E492='club records'!$N$27, F492&gt;='club records'!$O$27))), "CR", " ")</f>
        <v xml:space="preserve"> </v>
      </c>
      <c r="BH492" s="15" t="str">
        <f>IF(AND(B492="decathlon", OR(AND(E492='club records'!$N$29, F492&gt;='club records'!$O$29), AND(E492='club records'!$N$30, F492&gt;='club records'!$O$30),AND(E492='club records'!$N$31, F492&gt;='club records'!$O$31))), "CR", " ")</f>
        <v xml:space="preserve"> </v>
      </c>
    </row>
    <row r="493" spans="1:64" ht="14.5" x14ac:dyDescent="0.35">
      <c r="A493" s="1" t="s">
        <v>519</v>
      </c>
      <c r="B493" s="2" t="s">
        <v>180</v>
      </c>
      <c r="C493" s="1" t="s">
        <v>52</v>
      </c>
      <c r="D493" s="1" t="s">
        <v>53</v>
      </c>
      <c r="E493" s="19" t="s">
        <v>10</v>
      </c>
      <c r="F493" s="20">
        <v>44.92</v>
      </c>
      <c r="G493" s="26">
        <v>43702</v>
      </c>
      <c r="H493" s="1" t="s">
        <v>578</v>
      </c>
      <c r="I493" s="1" t="s">
        <v>579</v>
      </c>
      <c r="J493" s="15" t="str">
        <f t="shared" si="42"/>
        <v/>
      </c>
      <c r="K493" s="15" t="str">
        <f>IF(AND(B493=100, OR(AND(E493='club records'!$B$6, F493&lt;='club records'!$C$6), AND(E493='club records'!$B$7, F493&lt;='club records'!$C$7), AND(E493='club records'!$B$8, F493&lt;='club records'!$C$8), AND(E493='club records'!$B$9, F493&lt;='club records'!$C$9), AND(E493='club records'!$B$10, F493&lt;='club records'!$C$10))), "CR", " ")</f>
        <v xml:space="preserve"> </v>
      </c>
      <c r="L493" s="15" t="str">
        <f>IF(AND(B493=200, OR(AND(E493='club records'!$B$11, F493&lt;='club records'!$C$11), AND(E493='club records'!$B$12, F493&lt;='club records'!$C$12), AND(E493='club records'!$B$13, F493&lt;='club records'!$C$13), AND(E493='club records'!$B$14, F493&lt;='club records'!$C$14), AND(E493='club records'!$B$15, F493&lt;='club records'!$C$15))), "CR", " ")</f>
        <v xml:space="preserve"> </v>
      </c>
      <c r="M493" s="15" t="str">
        <f>IF(AND(B493=300, OR(AND(E493='club records'!$B$16, F493&lt;='club records'!$C$16), AND(E493='club records'!$B$17, F493&lt;='club records'!$C$17))), "CR", " ")</f>
        <v xml:space="preserve"> </v>
      </c>
      <c r="N493" s="15" t="str">
        <f>IF(AND(B493=400, OR(AND(E493='club records'!$B$18, F493&lt;='club records'!$C$18), AND(E493='club records'!$B$19, F493&lt;='club records'!$C$19), AND(E493='club records'!$B$20, F493&lt;='club records'!$C$20), AND(E493='club records'!$B$21, F493&lt;='club records'!$C$21))), "CR", " ")</f>
        <v xml:space="preserve"> </v>
      </c>
      <c r="O493" s="15" t="str">
        <f>IF(AND(B493=800, OR(AND(E493='club records'!$B$22, F493&lt;='club records'!$C$22), AND(E493='club records'!$B$23, F493&lt;='club records'!$C$23), AND(E493='club records'!$B$24, F493&lt;='club records'!$C$24), AND(E493='club records'!$B$25, F493&lt;='club records'!$C$25), AND(E493='club records'!$B$26, F493&lt;='club records'!$C$26))), "CR", " ")</f>
        <v xml:space="preserve"> </v>
      </c>
      <c r="P493" s="15" t="str">
        <f>IF(AND(B493=1000, OR(AND(E493='club records'!$B$27, F493&lt;='club records'!$C$27), AND(E493='club records'!$B$28, F493&lt;='club records'!$C$28))), "CR", " ")</f>
        <v xml:space="preserve"> </v>
      </c>
      <c r="Q493" s="15" t="str">
        <f>IF(AND(B493=1500, OR(AND(E493='club records'!$B$29, F493&lt;='club records'!$C$29), AND(E493='club records'!$B$30, F493&lt;='club records'!$C$30), AND(E493='club records'!$B$31, F493&lt;='club records'!$C$31), AND(E493='club records'!$B$32, F493&lt;='club records'!$C$32), AND(E493='club records'!$B$33, F493&lt;='club records'!$C$33))), "CR", " ")</f>
        <v xml:space="preserve"> </v>
      </c>
      <c r="R493" s="15" t="str">
        <f>IF(AND(B493="1600 (Mile)",OR(AND(E493='club records'!$B$34,F493&lt;='club records'!$C$34),AND(E493='club records'!$B$35,F493&lt;='club records'!$C$35),AND(E493='club records'!$B$36,F493&lt;='club records'!$C$36),AND(E493='club records'!$B$37,F493&lt;='club records'!$C$37))),"CR"," ")</f>
        <v xml:space="preserve"> </v>
      </c>
      <c r="S493" s="15" t="str">
        <f>IF(AND(B493=3000, OR(AND(E493='club records'!$B$38, F493&lt;='club records'!$C$38), AND(E493='club records'!$B$39, F493&lt;='club records'!$C$39), AND(E493='club records'!$B$40, F493&lt;='club records'!$C$40), AND(E493='club records'!$B$41, F493&lt;='club records'!$C$41))), "CR", " ")</f>
        <v xml:space="preserve"> </v>
      </c>
      <c r="T493" s="15" t="str">
        <f>IF(AND(B493=5000, OR(AND(E493='club records'!$B$42, F493&lt;='club records'!$C$42), AND(E493='club records'!$B$43, F493&lt;='club records'!$C$43))), "CR", " ")</f>
        <v xml:space="preserve"> </v>
      </c>
      <c r="U493" s="14" t="str">
        <f>IF(AND(B493=10000, OR(AND(E493='club records'!$B$44, F493&lt;='club records'!$C$44), AND(E493='club records'!$B$45, F493&lt;='club records'!$C$45))), "CR", " ")</f>
        <v xml:space="preserve"> </v>
      </c>
      <c r="V493" s="14" t="str">
        <f>IF(AND(B493="high jump", OR(AND(E493='club records'!$F$1, F493&gt;='club records'!$G$1), AND(E493='club records'!$F$2, F493&gt;='club records'!$G$2), AND(E493='club records'!$F$3, F493&gt;='club records'!$G$3), AND(E493='club records'!$F$4, F493&gt;='club records'!$G$4), AND(E493='club records'!$F$5, F493&gt;='club records'!$G$5))), "CR", " ")</f>
        <v xml:space="preserve"> </v>
      </c>
      <c r="W493" s="14" t="str">
        <f>IF(AND(B493="long jump", OR(AND(E493='club records'!$F$6, F493&gt;='club records'!$G$6), AND(E493='club records'!$F$7, F493&gt;='club records'!$G$7), AND(E493='club records'!$F$8, F493&gt;='club records'!$G$8), AND(E493='club records'!$F$9, F493&gt;='club records'!$G$9), AND(E493='club records'!$F$10, F493&gt;='club records'!$G$10))), "CR", " ")</f>
        <v xml:space="preserve"> </v>
      </c>
      <c r="X493" s="14" t="str">
        <f>IF(AND(B493="triple jump", OR(AND(E493='club records'!$F$11, F493&gt;='club records'!$G$11), AND(E493='club records'!$F$12, F493&gt;='club records'!$G$12), AND(E493='club records'!$F$13, F493&gt;='club records'!$G$13), AND(E493='club records'!$F$14, F493&gt;='club records'!$G$14), AND(E493='club records'!$F$15, F493&gt;='club records'!$G$15))), "CR", " ")</f>
        <v xml:space="preserve"> </v>
      </c>
      <c r="Y493" s="14" t="str">
        <f>IF(AND(B493="pole vault", OR(AND(E493='club records'!$F$16, F493&gt;='club records'!$G$16), AND(E493='club records'!$F$17, F493&gt;='club records'!$G$17), AND(E493='club records'!$F$18, F493&gt;='club records'!$G$18), AND(E493='club records'!$F$19, F493&gt;='club records'!$G$19), AND(E493='club records'!$F$20, F493&gt;='club records'!$G$20))), "CR", " ")</f>
        <v xml:space="preserve"> </v>
      </c>
      <c r="Z493" s="14" t="str">
        <f>IF(AND(B493="discus 1", E493='club records'!$F$21, F493&gt;='club records'!$G$21), "CR", " ")</f>
        <v xml:space="preserve"> </v>
      </c>
      <c r="AA493" s="14" t="str">
        <f>IF(AND(B493="discus 1.25", E493='club records'!$F$22, F493&gt;='club records'!$G$22), "CR", " ")</f>
        <v xml:space="preserve"> </v>
      </c>
      <c r="AB493" s="14" t="str">
        <f>IF(AND(B493="discus 1.5", E493='club records'!$F$23, F493&gt;='club records'!$G$23), "CR", " ")</f>
        <v xml:space="preserve"> </v>
      </c>
      <c r="AC493" s="14" t="str">
        <f>IF(AND(B493="discus 1.75", E493='club records'!$F$24, F493&gt;='club records'!$G$24), "CR", " ")</f>
        <v xml:space="preserve"> </v>
      </c>
      <c r="AD493" s="14" t="str">
        <f>IF(AND(B493="discus 2", E493='club records'!$F$25, F493&gt;='club records'!$G$25), "CR", " ")</f>
        <v xml:space="preserve"> </v>
      </c>
      <c r="AE493" s="14" t="str">
        <f>IF(AND(B493="hammer 4", E493='club records'!$F$27, F493&gt;='club records'!$G$27), "CR", " ")</f>
        <v xml:space="preserve"> </v>
      </c>
      <c r="AF493" s="14" t="str">
        <f>IF(AND(B493="hammer 5", E493='club records'!$F$28, F493&gt;='club records'!$G$28), "CR", " ")</f>
        <v xml:space="preserve"> </v>
      </c>
      <c r="AG493" s="14" t="str">
        <f>IF(AND(B493="hammer 6", E493='club records'!$F$29, F493&gt;='club records'!$G$29), "CR", " ")</f>
        <v xml:space="preserve"> </v>
      </c>
      <c r="AH493" s="14" t="str">
        <f>IF(AND(B493="hammer 7.26", E493='club records'!$F$30, F493&gt;='club records'!$G$30), "CR", " ")</f>
        <v xml:space="preserve"> </v>
      </c>
      <c r="AI493" s="14" t="str">
        <f>IF(AND(B493="javelin 400", E493='club records'!$F$31, F493&gt;='club records'!$G$31), "CR", " ")</f>
        <v xml:space="preserve"> </v>
      </c>
      <c r="AJ493" s="14" t="str">
        <f>IF(AND(B493="javelin 600", E493='club records'!$F$32, F493&gt;='club records'!$G$32), "CR", " ")</f>
        <v xml:space="preserve"> </v>
      </c>
      <c r="AK493" s="14" t="str">
        <f>IF(AND(B493="javelin 700", E493='club records'!$F$33, F493&gt;='club records'!$G$33), "CR", " ")</f>
        <v xml:space="preserve"> </v>
      </c>
      <c r="AL493" s="14" t="str">
        <f>IF(AND(B493="javelin 800", OR(AND(E493='club records'!$F$34, F493&gt;='club records'!$G$34), AND(E493='club records'!$F$35, F493&gt;='club records'!$G$35))), "CR", " ")</f>
        <v xml:space="preserve"> </v>
      </c>
      <c r="AM493" s="14" t="str">
        <f>IF(AND(B493="shot 3", E493='club records'!$F$36, F493&gt;='club records'!$G$36), "CR", " ")</f>
        <v xml:space="preserve"> </v>
      </c>
      <c r="AN493" s="14" t="str">
        <f>IF(AND(B493="shot 4", E493='club records'!$F$37, F493&gt;='club records'!$G$37), "CR", " ")</f>
        <v xml:space="preserve"> </v>
      </c>
      <c r="AO493" s="14" t="str">
        <f>IF(AND(B493="shot 5", E493='club records'!$F$38, F493&gt;='club records'!$G$38), "CR", " ")</f>
        <v xml:space="preserve"> </v>
      </c>
      <c r="AP493" s="14" t="str">
        <f>IF(AND(B493="shot 6", E493='club records'!$F$39, F493&gt;='club records'!$G$39), "CR", " ")</f>
        <v xml:space="preserve"> </v>
      </c>
      <c r="AQ493" s="14" t="str">
        <f>IF(AND(B493="shot 7.26", E493='club records'!$F$40, F493&gt;='club records'!$G$40), "CR", " ")</f>
        <v xml:space="preserve"> </v>
      </c>
      <c r="AR493" s="14" t="str">
        <f>IF(AND(B493="60H",OR(AND(E493='club records'!$J$1,F493&lt;='club records'!$K$1),AND(E493='club records'!$J$2,F493&lt;='club records'!$K$2),AND(E493='club records'!$J$3,F493&lt;='club records'!$K$3),AND(E493='club records'!$J$4,F493&lt;='club records'!$K$4),AND(E493='club records'!$J$5,F493&lt;='club records'!$K$5))),"CR"," ")</f>
        <v xml:space="preserve"> </v>
      </c>
      <c r="AS493" s="14" t="str">
        <f>IF(AND(B493="75H", AND(E493='club records'!$J$6, F493&lt;='club records'!$K$6)), "CR", " ")</f>
        <v xml:space="preserve"> </v>
      </c>
      <c r="AT493" s="14" t="str">
        <f>IF(AND(B493="80H", AND(E493='club records'!$J$7, F493&lt;='club records'!$K$7)), "CR", " ")</f>
        <v xml:space="preserve"> </v>
      </c>
      <c r="AU493" s="14" t="str">
        <f>IF(AND(B493="100H", AND(E493='club records'!$J$8, F493&lt;='club records'!$K$8)), "CR", " ")</f>
        <v xml:space="preserve"> </v>
      </c>
      <c r="AV493" s="14" t="str">
        <f>IF(AND(B493="110H", OR(AND(E493='club records'!$J$9, F493&lt;='club records'!$K$9), AND(E493='club records'!$J$10, F493&lt;='club records'!$K$10))), "CR", " ")</f>
        <v xml:space="preserve"> </v>
      </c>
      <c r="AW493" s="14" t="str">
        <f>IF(AND(B493="400H", OR(AND(E493='club records'!$J$11, F493&lt;='club records'!$K$11), AND(E493='club records'!$J$12, F493&lt;='club records'!$K$12), AND(E493='club records'!$J$13, F493&lt;='club records'!$K$13), AND(E493='club records'!$J$14, F493&lt;='club records'!$K$14))), "CR", " ")</f>
        <v xml:space="preserve"> </v>
      </c>
      <c r="AX493" s="14" t="str">
        <f>IF(AND(B493="1500SC", AND(E493='club records'!$J$15, F493&lt;='club records'!$K$15)), "CR", " ")</f>
        <v xml:space="preserve"> </v>
      </c>
      <c r="AY493" s="14" t="str">
        <f>IF(AND(B493="2000SC", OR(AND(E493='club records'!$J$17, F493&lt;='club records'!$K$17), AND(E493='club records'!$J$18, F493&lt;='club records'!$K$18))), "CR", " ")</f>
        <v xml:space="preserve"> </v>
      </c>
      <c r="AZ493" s="14" t="str">
        <f>IF(AND(B493="3000SC", OR(AND(E493='club records'!$J$20, F493&lt;='club records'!$K$20), AND(E493='club records'!$J$21, F493&lt;='club records'!$K$21))), "CR", " ")</f>
        <v xml:space="preserve"> </v>
      </c>
      <c r="BA493" s="15" t="str">
        <f>IF(AND(B493="4x100", OR(AND(E493='club records'!$N$1, F493&lt;='club records'!$O$1), AND(E493='club records'!$N$2, F493&lt;='club records'!$O$2), AND(E493='club records'!$N$3, F493&lt;='club records'!$O$3), AND(E493='club records'!$N$4, F493&lt;='club records'!$O$4), AND(E493='club records'!$N$5, F493&lt;='club records'!$O$5))), "CR", " ")</f>
        <v xml:space="preserve"> </v>
      </c>
      <c r="BB493" s="15" t="str">
        <f>IF(AND(B493="4x200", OR(AND(E493='club records'!$N$6, F493&lt;='club records'!$O$6), AND(E493='club records'!$N$7, F493&lt;='club records'!$O$7), AND(E493='club records'!$N$8, F493&lt;='club records'!$O$8), AND(E493='club records'!$N$9, F493&lt;='club records'!$O$9), AND(E493='club records'!$N$10, F493&lt;='club records'!$O$10))), "CR", " ")</f>
        <v xml:space="preserve"> </v>
      </c>
      <c r="BC493" s="15" t="str">
        <f>IF(AND(B493="4x300", AND(E493='club records'!$N$11, F493&lt;='club records'!$O$11)), "CR", " ")</f>
        <v xml:space="preserve"> </v>
      </c>
      <c r="BD493" s="15" t="str">
        <f>IF(AND(B493="4x400", OR(AND(E493='club records'!$N$12, F493&lt;='club records'!$O$12), AND(E493='club records'!$N$13, F493&lt;='club records'!$O$13), AND(E493='club records'!$N$14, F493&lt;='club records'!$O$14), AND(E493='club records'!$N$15, F493&lt;='club records'!$O$15))), "CR", " ")</f>
        <v xml:space="preserve"> </v>
      </c>
      <c r="BE493" s="15" t="str">
        <f>IF(AND(B493="3x800", OR(AND(E493='club records'!$N$16, F493&lt;='club records'!$O$16), AND(E493='club records'!$N$17, F493&lt;='club records'!$O$17), AND(E493='club records'!$N$18, F493&lt;='club records'!$O$18))), "CR", " ")</f>
        <v xml:space="preserve"> </v>
      </c>
      <c r="BF493" s="15" t="str">
        <f>IF(AND(B493="pentathlon", OR(AND(E493='club records'!$N$21, F493&gt;='club records'!$O$21), AND(E493='club records'!$N$22, F493&gt;='club records'!$O$22),AND(E493='club records'!$N$23, F493&gt;='club records'!$O$23),AND(E493='club records'!$N$24, F493&gt;='club records'!$O$24))), "CR", " ")</f>
        <v xml:space="preserve"> </v>
      </c>
      <c r="BG493" s="15" t="str">
        <f>IF(AND(B493="heptathlon", OR(AND(E493='club records'!$N$26, F493&gt;='club records'!$O$26), AND(E493='club records'!$N$27, F493&gt;='club records'!$O$27))), "CR", " ")</f>
        <v xml:space="preserve"> </v>
      </c>
      <c r="BH493" s="15" t="str">
        <f>IF(AND(B493="decathlon", OR(AND(E493='club records'!$N$29, F493&gt;='club records'!$O$29), AND(E493='club records'!$N$30, F493&gt;='club records'!$O$30),AND(E493='club records'!$N$31, F493&gt;='club records'!$O$31))), "CR", " ")</f>
        <v xml:space="preserve"> </v>
      </c>
    </row>
    <row r="494" spans="1:64" ht="14.5" x14ac:dyDescent="0.35">
      <c r="A494" s="1" t="s">
        <v>519</v>
      </c>
      <c r="B494" s="2" t="s">
        <v>7</v>
      </c>
      <c r="C494" s="1" t="s">
        <v>147</v>
      </c>
      <c r="D494" s="1" t="s">
        <v>325</v>
      </c>
      <c r="E494" s="19" t="s">
        <v>10</v>
      </c>
      <c r="F494" s="21">
        <v>4.9000000000000004</v>
      </c>
      <c r="G494" s="27">
        <v>43667</v>
      </c>
      <c r="H494" s="1" t="s">
        <v>384</v>
      </c>
      <c r="I494" s="1" t="s">
        <v>493</v>
      </c>
      <c r="J494" s="15" t="str">
        <f t="shared" si="42"/>
        <v/>
      </c>
      <c r="K494" s="15" t="str">
        <f>IF(AND(B494=100, OR(AND(E494='club records'!$B$6, F494&lt;='club records'!$C$6), AND(E494='club records'!$B$7, F494&lt;='club records'!$C$7), AND(E494='club records'!$B$8, F494&lt;='club records'!$C$8), AND(E494='club records'!$B$9, F494&lt;='club records'!$C$9), AND(E494='club records'!$B$10, F494&lt;='club records'!$C$10))), "CR", " ")</f>
        <v xml:space="preserve"> </v>
      </c>
      <c r="L494" s="15" t="str">
        <f>IF(AND(B494=200, OR(AND(E494='club records'!$B$11, F494&lt;='club records'!$C$11), AND(E494='club records'!$B$12, F494&lt;='club records'!$C$12), AND(E494='club records'!$B$13, F494&lt;='club records'!$C$13), AND(E494='club records'!$B$14, F494&lt;='club records'!$C$14), AND(E494='club records'!$B$15, F494&lt;='club records'!$C$15))), "CR", " ")</f>
        <v xml:space="preserve"> </v>
      </c>
      <c r="M494" s="15" t="str">
        <f>IF(AND(B494=300, OR(AND(E494='club records'!$B$16, F494&lt;='club records'!$C$16), AND(E494='club records'!$B$17, F494&lt;='club records'!$C$17))), "CR", " ")</f>
        <v xml:space="preserve"> </v>
      </c>
      <c r="N494" s="15" t="str">
        <f>IF(AND(B494=400, OR(AND(E494='club records'!$B$18, F494&lt;='club records'!$C$18), AND(E494='club records'!$B$19, F494&lt;='club records'!$C$19), AND(E494='club records'!$B$20, F494&lt;='club records'!$C$20), AND(E494='club records'!$B$21, F494&lt;='club records'!$C$21))), "CR", " ")</f>
        <v xml:space="preserve"> </v>
      </c>
      <c r="O494" s="15" t="str">
        <f>IF(AND(B494=800, OR(AND(E494='club records'!$B$22, F494&lt;='club records'!$C$22), AND(E494='club records'!$B$23, F494&lt;='club records'!$C$23), AND(E494='club records'!$B$24, F494&lt;='club records'!$C$24), AND(E494='club records'!$B$25, F494&lt;='club records'!$C$25), AND(E494='club records'!$B$26, F494&lt;='club records'!$C$26))), "CR", " ")</f>
        <v xml:space="preserve"> </v>
      </c>
      <c r="P494" s="15" t="str">
        <f>IF(AND(B494=1000, OR(AND(E494='club records'!$B$27, F494&lt;='club records'!$C$27), AND(E494='club records'!$B$28, F494&lt;='club records'!$C$28))), "CR", " ")</f>
        <v xml:space="preserve"> </v>
      </c>
      <c r="Q494" s="15" t="str">
        <f>IF(AND(B494=1500, OR(AND(E494='club records'!$B$29, F494&lt;='club records'!$C$29), AND(E494='club records'!$B$30, F494&lt;='club records'!$C$30), AND(E494='club records'!$B$31, F494&lt;='club records'!$C$31), AND(E494='club records'!$B$32, F494&lt;='club records'!$C$32), AND(E494='club records'!$B$33, F494&lt;='club records'!$C$33))), "CR", " ")</f>
        <v xml:space="preserve"> </v>
      </c>
      <c r="R494" s="15" t="str">
        <f>IF(AND(B494="1600 (Mile)",OR(AND(E494='club records'!$B$34,F494&lt;='club records'!$C$34),AND(E494='club records'!$B$35,F494&lt;='club records'!$C$35),AND(E494='club records'!$B$36,F494&lt;='club records'!$C$36),AND(E494='club records'!$B$37,F494&lt;='club records'!$C$37))),"CR"," ")</f>
        <v xml:space="preserve"> </v>
      </c>
      <c r="S494" s="15" t="str">
        <f>IF(AND(B494=3000, OR(AND(E494='club records'!$B$38, F494&lt;='club records'!$C$38), AND(E494='club records'!$B$39, F494&lt;='club records'!$C$39), AND(E494='club records'!$B$40, F494&lt;='club records'!$C$40), AND(E494='club records'!$B$41, F494&lt;='club records'!$C$41))), "CR", " ")</f>
        <v xml:space="preserve"> </v>
      </c>
      <c r="T494" s="15" t="str">
        <f>IF(AND(B494=5000, OR(AND(E494='club records'!$B$42, F494&lt;='club records'!$C$42), AND(E494='club records'!$B$43, F494&lt;='club records'!$C$43))), "CR", " ")</f>
        <v xml:space="preserve"> </v>
      </c>
      <c r="U494" s="14" t="str">
        <f>IF(AND(B494=10000, OR(AND(E494='club records'!$B$44, F494&lt;='club records'!$C$44), AND(E494='club records'!$B$45, F494&lt;='club records'!$C$45))), "CR", " ")</f>
        <v xml:space="preserve"> </v>
      </c>
      <c r="V494" s="14" t="str">
        <f>IF(AND(B494="high jump", OR(AND(E494='club records'!$F$1, F494&gt;='club records'!$G$1), AND(E494='club records'!$F$2, F494&gt;='club records'!$G$2), AND(E494='club records'!$F$3, F494&gt;='club records'!$G$3), AND(E494='club records'!$F$4, F494&gt;='club records'!$G$4), AND(E494='club records'!$F$5, F494&gt;='club records'!$G$5))), "CR", " ")</f>
        <v xml:space="preserve"> </v>
      </c>
      <c r="W494" s="14" t="str">
        <f>IF(AND(B494="long jump", OR(AND(E494='club records'!$F$6, F494&gt;='club records'!$G$6), AND(E494='club records'!$F$7, F494&gt;='club records'!$G$7), AND(E494='club records'!$F$8, F494&gt;='club records'!$G$8), AND(E494='club records'!$F$9, F494&gt;='club records'!$G$9), AND(E494='club records'!$F$10, F494&gt;='club records'!$G$10))), "CR", " ")</f>
        <v xml:space="preserve"> </v>
      </c>
      <c r="X494" s="14" t="str">
        <f>IF(AND(B494="triple jump", OR(AND(E494='club records'!$F$11, F494&gt;='club records'!$G$11), AND(E494='club records'!$F$12, F494&gt;='club records'!$G$12), AND(E494='club records'!$F$13, F494&gt;='club records'!$G$13), AND(E494='club records'!$F$14, F494&gt;='club records'!$G$14), AND(E494='club records'!$F$15, F494&gt;='club records'!$G$15))), "CR", " ")</f>
        <v xml:space="preserve"> </v>
      </c>
      <c r="Y494" s="14" t="str">
        <f>IF(AND(B494="pole vault", OR(AND(E494='club records'!$F$16, F494&gt;='club records'!$G$16), AND(E494='club records'!$F$17, F494&gt;='club records'!$G$17), AND(E494='club records'!$F$18, F494&gt;='club records'!$G$18), AND(E494='club records'!$F$19, F494&gt;='club records'!$G$19), AND(E494='club records'!$F$20, F494&gt;='club records'!$G$20))), "CR", " ")</f>
        <v xml:space="preserve"> </v>
      </c>
      <c r="Z494" s="14" t="str">
        <f>IF(AND(B494="discus 1", E494='club records'!$F$21, F494&gt;='club records'!$G$21), "CR", " ")</f>
        <v xml:space="preserve"> </v>
      </c>
      <c r="AA494" s="14" t="str">
        <f>IF(AND(B494="discus 1.25", E494='club records'!$F$22, F494&gt;='club records'!$G$22), "CR", " ")</f>
        <v xml:space="preserve"> </v>
      </c>
      <c r="AB494" s="14" t="str">
        <f>IF(AND(B494="discus 1.5", E494='club records'!$F$23, F494&gt;='club records'!$G$23), "CR", " ")</f>
        <v xml:space="preserve"> </v>
      </c>
      <c r="AC494" s="14" t="str">
        <f>IF(AND(B494="discus 1.75", E494='club records'!$F$24, F494&gt;='club records'!$G$24), "CR", " ")</f>
        <v xml:space="preserve"> </v>
      </c>
      <c r="AD494" s="14" t="str">
        <f>IF(AND(B494="discus 2", E494='club records'!$F$25, F494&gt;='club records'!$G$25), "CR", " ")</f>
        <v xml:space="preserve"> </v>
      </c>
      <c r="AE494" s="14" t="str">
        <f>IF(AND(B494="hammer 4", E494='club records'!$F$27, F494&gt;='club records'!$G$27), "CR", " ")</f>
        <v xml:space="preserve"> </v>
      </c>
      <c r="AF494" s="14" t="str">
        <f>IF(AND(B494="hammer 5", E494='club records'!$F$28, F494&gt;='club records'!$G$28), "CR", " ")</f>
        <v xml:space="preserve"> </v>
      </c>
      <c r="AG494" s="14" t="str">
        <f>IF(AND(B494="hammer 6", E494='club records'!$F$29, F494&gt;='club records'!$G$29), "CR", " ")</f>
        <v xml:space="preserve"> </v>
      </c>
      <c r="AH494" s="14" t="str">
        <f>IF(AND(B494="hammer 7.26", E494='club records'!$F$30, F494&gt;='club records'!$G$30), "CR", " ")</f>
        <v xml:space="preserve"> </v>
      </c>
      <c r="AI494" s="14" t="str">
        <f>IF(AND(B494="javelin 400", E494='club records'!$F$31, F494&gt;='club records'!$G$31), "CR", " ")</f>
        <v xml:space="preserve"> </v>
      </c>
      <c r="AJ494" s="14" t="str">
        <f>IF(AND(B494="javelin 600", E494='club records'!$F$32, F494&gt;='club records'!$G$32), "CR", " ")</f>
        <v xml:space="preserve"> </v>
      </c>
      <c r="AK494" s="14" t="str">
        <f>IF(AND(B494="javelin 700", E494='club records'!$F$33, F494&gt;='club records'!$G$33), "CR", " ")</f>
        <v xml:space="preserve"> </v>
      </c>
      <c r="AL494" s="14" t="str">
        <f>IF(AND(B494="javelin 800", OR(AND(E494='club records'!$F$34, F494&gt;='club records'!$G$34), AND(E494='club records'!$F$35, F494&gt;='club records'!$G$35))), "CR", " ")</f>
        <v xml:space="preserve"> </v>
      </c>
      <c r="AM494" s="14" t="str">
        <f>IF(AND(B494="shot 3", E494='club records'!$F$36, F494&gt;='club records'!$G$36), "CR", " ")</f>
        <v xml:space="preserve"> </v>
      </c>
      <c r="AN494" s="14" t="str">
        <f>IF(AND(B494="shot 4", E494='club records'!$F$37, F494&gt;='club records'!$G$37), "CR", " ")</f>
        <v xml:space="preserve"> </v>
      </c>
      <c r="AO494" s="14" t="str">
        <f>IF(AND(B494="shot 5", E494='club records'!$F$38, F494&gt;='club records'!$G$38), "CR", " ")</f>
        <v xml:space="preserve"> </v>
      </c>
      <c r="AP494" s="14" t="str">
        <f>IF(AND(B494="shot 6", E494='club records'!$F$39, F494&gt;='club records'!$G$39), "CR", " ")</f>
        <v xml:space="preserve"> </v>
      </c>
      <c r="AQ494" s="14" t="str">
        <f>IF(AND(B494="shot 7.26", E494='club records'!$F$40, F494&gt;='club records'!$G$40), "CR", " ")</f>
        <v xml:space="preserve"> </v>
      </c>
      <c r="AR494" s="14" t="str">
        <f>IF(AND(B494="60H",OR(AND(E494='club records'!$J$1,F494&lt;='club records'!$K$1),AND(E494='club records'!$J$2,F494&lt;='club records'!$K$2),AND(E494='club records'!$J$3,F494&lt;='club records'!$K$3),AND(E494='club records'!$J$4,F494&lt;='club records'!$K$4),AND(E494='club records'!$J$5,F494&lt;='club records'!$K$5))),"CR"," ")</f>
        <v xml:space="preserve"> </v>
      </c>
      <c r="AS494" s="14" t="str">
        <f>IF(AND(B494="75H", AND(E494='club records'!$J$6, F494&lt;='club records'!$K$6)), "CR", " ")</f>
        <v xml:space="preserve"> </v>
      </c>
      <c r="AT494" s="14" t="str">
        <f>IF(AND(B494="80H", AND(E494='club records'!$J$7, F494&lt;='club records'!$K$7)), "CR", " ")</f>
        <v xml:space="preserve"> </v>
      </c>
      <c r="AU494" s="14" t="str">
        <f>IF(AND(B494="100H", AND(E494='club records'!$J$8, F494&lt;='club records'!$K$8)), "CR", " ")</f>
        <v xml:space="preserve"> </v>
      </c>
      <c r="AV494" s="14" t="str">
        <f>IF(AND(B494="110H", OR(AND(E494='club records'!$J$9, F494&lt;='club records'!$K$9), AND(E494='club records'!$J$10, F494&lt;='club records'!$K$10))), "CR", " ")</f>
        <v xml:space="preserve"> </v>
      </c>
      <c r="AW494" s="14" t="str">
        <f>IF(AND(B494="400H", OR(AND(E494='club records'!$J$11, F494&lt;='club records'!$K$11), AND(E494='club records'!$J$12, F494&lt;='club records'!$K$12), AND(E494='club records'!$J$13, F494&lt;='club records'!$K$13), AND(E494='club records'!$J$14, F494&lt;='club records'!$K$14))), "CR", " ")</f>
        <v xml:space="preserve"> </v>
      </c>
      <c r="AX494" s="14" t="str">
        <f>IF(AND(B494="1500SC", AND(E494='club records'!$J$15, F494&lt;='club records'!$K$15)), "CR", " ")</f>
        <v xml:space="preserve"> </v>
      </c>
      <c r="AY494" s="14" t="str">
        <f>IF(AND(B494="2000SC", OR(AND(E494='club records'!$J$17, F494&lt;='club records'!$K$17), AND(E494='club records'!$J$18, F494&lt;='club records'!$K$18))), "CR", " ")</f>
        <v xml:space="preserve"> </v>
      </c>
      <c r="AZ494" s="14" t="str">
        <f>IF(AND(B494="3000SC", OR(AND(E494='club records'!$J$20, F494&lt;='club records'!$K$20), AND(E494='club records'!$J$21, F494&lt;='club records'!$K$21))), "CR", " ")</f>
        <v xml:space="preserve"> </v>
      </c>
      <c r="BA494" s="15" t="str">
        <f>IF(AND(B494="4x100", OR(AND(E494='club records'!$N$1, F494&lt;='club records'!$O$1), AND(E494='club records'!$N$2, F494&lt;='club records'!$O$2), AND(E494='club records'!$N$3, F494&lt;='club records'!$O$3), AND(E494='club records'!$N$4, F494&lt;='club records'!$O$4), AND(E494='club records'!$N$5, F494&lt;='club records'!$O$5))), "CR", " ")</f>
        <v xml:space="preserve"> </v>
      </c>
      <c r="BB494" s="15" t="str">
        <f>IF(AND(B494="4x200", OR(AND(E494='club records'!$N$6, F494&lt;='club records'!$O$6), AND(E494='club records'!$N$7, F494&lt;='club records'!$O$7), AND(E494='club records'!$N$8, F494&lt;='club records'!$O$8), AND(E494='club records'!$N$9, F494&lt;='club records'!$O$9), AND(E494='club records'!$N$10, F494&lt;='club records'!$O$10))), "CR", " ")</f>
        <v xml:space="preserve"> </v>
      </c>
      <c r="BC494" s="15" t="str">
        <f>IF(AND(B494="4x300", AND(E494='club records'!$N$11, F494&lt;='club records'!$O$11)), "CR", " ")</f>
        <v xml:space="preserve"> </v>
      </c>
      <c r="BD494" s="15" t="str">
        <f>IF(AND(B494="4x400", OR(AND(E494='club records'!$N$12, F494&lt;='club records'!$O$12), AND(E494='club records'!$N$13, F494&lt;='club records'!$O$13), AND(E494='club records'!$N$14, F494&lt;='club records'!$O$14), AND(E494='club records'!$N$15, F494&lt;='club records'!$O$15))), "CR", " ")</f>
        <v xml:space="preserve"> </v>
      </c>
      <c r="BE494" s="15" t="str">
        <f>IF(AND(B494="3x800", OR(AND(E494='club records'!$N$16, F494&lt;='club records'!$O$16), AND(E494='club records'!$N$17, F494&lt;='club records'!$O$17), AND(E494='club records'!$N$18, F494&lt;='club records'!$O$18))), "CR", " ")</f>
        <v xml:space="preserve"> </v>
      </c>
      <c r="BF494" s="15" t="str">
        <f>IF(AND(B494="pentathlon", OR(AND(E494='club records'!$N$21, F494&gt;='club records'!$O$21), AND(E494='club records'!$N$22, F494&gt;='club records'!$O$22),AND(E494='club records'!$N$23, F494&gt;='club records'!$O$23),AND(E494='club records'!$N$24, F494&gt;='club records'!$O$24))), "CR", " ")</f>
        <v xml:space="preserve"> </v>
      </c>
      <c r="BG494" s="15" t="str">
        <f>IF(AND(B494="heptathlon", OR(AND(E494='club records'!$N$26, F494&gt;='club records'!$O$26), AND(E494='club records'!$N$27, F494&gt;='club records'!$O$27))), "CR", " ")</f>
        <v xml:space="preserve"> </v>
      </c>
      <c r="BH494" s="15" t="str">
        <f>IF(AND(B494="decathlon", OR(AND(E494='club records'!$N$29, F494&gt;='club records'!$O$29), AND(E494='club records'!$N$30, F494&gt;='club records'!$O$30),AND(E494='club records'!$N$31, F494&gt;='club records'!$O$31))), "CR", " ")</f>
        <v xml:space="preserve"> </v>
      </c>
    </row>
    <row r="495" spans="1:64" ht="14.5" x14ac:dyDescent="0.35">
      <c r="A495" s="1" t="s">
        <v>519</v>
      </c>
      <c r="B495" s="2" t="s">
        <v>7</v>
      </c>
      <c r="C495" s="1" t="s">
        <v>112</v>
      </c>
      <c r="D495" s="1" t="s">
        <v>113</v>
      </c>
      <c r="E495" s="19" t="s">
        <v>10</v>
      </c>
      <c r="F495" s="21">
        <v>5.57</v>
      </c>
      <c r="G495" s="27">
        <v>43667</v>
      </c>
      <c r="H495" s="1" t="s">
        <v>384</v>
      </c>
      <c r="I495" s="1" t="s">
        <v>493</v>
      </c>
      <c r="J495" s="15" t="str">
        <f t="shared" si="42"/>
        <v/>
      </c>
      <c r="K495" s="15" t="str">
        <f>IF(AND(B495=100, OR(AND(E495='club records'!$B$6, F495&lt;='club records'!$C$6), AND(E495='club records'!$B$7, F495&lt;='club records'!$C$7), AND(E495='club records'!$B$8, F495&lt;='club records'!$C$8), AND(E495='club records'!$B$9, F495&lt;='club records'!$C$9), AND(E495='club records'!$B$10, F495&lt;='club records'!$C$10))), "CR", " ")</f>
        <v xml:space="preserve"> </v>
      </c>
      <c r="L495" s="15" t="str">
        <f>IF(AND(B495=200, OR(AND(E495='club records'!$B$11, F495&lt;='club records'!$C$11), AND(E495='club records'!$B$12, F495&lt;='club records'!$C$12), AND(E495='club records'!$B$13, F495&lt;='club records'!$C$13), AND(E495='club records'!$B$14, F495&lt;='club records'!$C$14), AND(E495='club records'!$B$15, F495&lt;='club records'!$C$15))), "CR", " ")</f>
        <v xml:space="preserve"> </v>
      </c>
      <c r="M495" s="15" t="str">
        <f>IF(AND(B495=300, OR(AND(E495='club records'!$B$16, F495&lt;='club records'!$C$16), AND(E495='club records'!$B$17, F495&lt;='club records'!$C$17))), "CR", " ")</f>
        <v xml:space="preserve"> </v>
      </c>
      <c r="N495" s="15" t="str">
        <f>IF(AND(B495=400, OR(AND(E495='club records'!$B$18, F495&lt;='club records'!$C$18), AND(E495='club records'!$B$19, F495&lt;='club records'!$C$19), AND(E495='club records'!$B$20, F495&lt;='club records'!$C$20), AND(E495='club records'!$B$21, F495&lt;='club records'!$C$21))), "CR", " ")</f>
        <v xml:space="preserve"> </v>
      </c>
      <c r="O495" s="15" t="str">
        <f>IF(AND(B495=800, OR(AND(E495='club records'!$B$22, F495&lt;='club records'!$C$22), AND(E495='club records'!$B$23, F495&lt;='club records'!$C$23), AND(E495='club records'!$B$24, F495&lt;='club records'!$C$24), AND(E495='club records'!$B$25, F495&lt;='club records'!$C$25), AND(E495='club records'!$B$26, F495&lt;='club records'!$C$26))), "CR", " ")</f>
        <v xml:space="preserve"> </v>
      </c>
      <c r="P495" s="15" t="str">
        <f>IF(AND(B495=1000, OR(AND(E495='club records'!$B$27, F495&lt;='club records'!$C$27), AND(E495='club records'!$B$28, F495&lt;='club records'!$C$28))), "CR", " ")</f>
        <v xml:space="preserve"> </v>
      </c>
      <c r="Q495" s="15" t="str">
        <f>IF(AND(B495=1500, OR(AND(E495='club records'!$B$29, F495&lt;='club records'!$C$29), AND(E495='club records'!$B$30, F495&lt;='club records'!$C$30), AND(E495='club records'!$B$31, F495&lt;='club records'!$C$31), AND(E495='club records'!$B$32, F495&lt;='club records'!$C$32), AND(E495='club records'!$B$33, F495&lt;='club records'!$C$33))), "CR", " ")</f>
        <v xml:space="preserve"> </v>
      </c>
      <c r="R495" s="15" t="str">
        <f>IF(AND(B495="1600 (Mile)",OR(AND(E495='club records'!$B$34,F495&lt;='club records'!$C$34),AND(E495='club records'!$B$35,F495&lt;='club records'!$C$35),AND(E495='club records'!$B$36,F495&lt;='club records'!$C$36),AND(E495='club records'!$B$37,F495&lt;='club records'!$C$37))),"CR"," ")</f>
        <v xml:space="preserve"> </v>
      </c>
      <c r="S495" s="15" t="str">
        <f>IF(AND(B495=3000, OR(AND(E495='club records'!$B$38, F495&lt;='club records'!$C$38), AND(E495='club records'!$B$39, F495&lt;='club records'!$C$39), AND(E495='club records'!$B$40, F495&lt;='club records'!$C$40), AND(E495='club records'!$B$41, F495&lt;='club records'!$C$41))), "CR", " ")</f>
        <v xml:space="preserve"> </v>
      </c>
      <c r="T495" s="15" t="str">
        <f>IF(AND(B495=5000, OR(AND(E495='club records'!$B$42, F495&lt;='club records'!$C$42), AND(E495='club records'!$B$43, F495&lt;='club records'!$C$43))), "CR", " ")</f>
        <v xml:space="preserve"> </v>
      </c>
      <c r="U495" s="14" t="str">
        <f>IF(AND(B495=10000, OR(AND(E495='club records'!$B$44, F495&lt;='club records'!$C$44), AND(E495='club records'!$B$45, F495&lt;='club records'!$C$45))), "CR", " ")</f>
        <v xml:space="preserve"> </v>
      </c>
      <c r="V495" s="14" t="str">
        <f>IF(AND(B495="high jump", OR(AND(E495='club records'!$F$1, F495&gt;='club records'!$G$1), AND(E495='club records'!$F$2, F495&gt;='club records'!$G$2), AND(E495='club records'!$F$3, F495&gt;='club records'!$G$3), AND(E495='club records'!$F$4, F495&gt;='club records'!$G$4), AND(E495='club records'!$F$5, F495&gt;='club records'!$G$5))), "CR", " ")</f>
        <v xml:space="preserve"> </v>
      </c>
      <c r="W495" s="14" t="str">
        <f>IF(AND(B495="long jump", OR(AND(E495='club records'!$F$6, F495&gt;='club records'!$G$6), AND(E495='club records'!$F$7, F495&gt;='club records'!$G$7), AND(E495='club records'!$F$8, F495&gt;='club records'!$G$8), AND(E495='club records'!$F$9, F495&gt;='club records'!$G$9), AND(E495='club records'!$F$10, F495&gt;='club records'!$G$10))), "CR", " ")</f>
        <v xml:space="preserve"> </v>
      </c>
      <c r="X495" s="14" t="str">
        <f>IF(AND(B495="triple jump", OR(AND(E495='club records'!$F$11, F495&gt;='club records'!$G$11), AND(E495='club records'!$F$12, F495&gt;='club records'!$G$12), AND(E495='club records'!$F$13, F495&gt;='club records'!$G$13), AND(E495='club records'!$F$14, F495&gt;='club records'!$G$14), AND(E495='club records'!$F$15, F495&gt;='club records'!$G$15))), "CR", " ")</f>
        <v xml:space="preserve"> </v>
      </c>
      <c r="Y495" s="14" t="str">
        <f>IF(AND(B495="pole vault", OR(AND(E495='club records'!$F$16, F495&gt;='club records'!$G$16), AND(E495='club records'!$F$17, F495&gt;='club records'!$G$17), AND(E495='club records'!$F$18, F495&gt;='club records'!$G$18), AND(E495='club records'!$F$19, F495&gt;='club records'!$G$19), AND(E495='club records'!$F$20, F495&gt;='club records'!$G$20))), "CR", " ")</f>
        <v xml:space="preserve"> </v>
      </c>
      <c r="Z495" s="14" t="str">
        <f>IF(AND(B495="discus 1", E495='club records'!$F$21, F495&gt;='club records'!$G$21), "CR", " ")</f>
        <v xml:space="preserve"> </v>
      </c>
      <c r="AA495" s="14" t="str">
        <f>IF(AND(B495="discus 1.25", E495='club records'!$F$22, F495&gt;='club records'!$G$22), "CR", " ")</f>
        <v xml:space="preserve"> </v>
      </c>
      <c r="AB495" s="14" t="str">
        <f>IF(AND(B495="discus 1.5", E495='club records'!$F$23, F495&gt;='club records'!$G$23), "CR", " ")</f>
        <v xml:space="preserve"> </v>
      </c>
      <c r="AC495" s="14" t="str">
        <f>IF(AND(B495="discus 1.75", E495='club records'!$F$24, F495&gt;='club records'!$G$24), "CR", " ")</f>
        <v xml:space="preserve"> </v>
      </c>
      <c r="AD495" s="14" t="str">
        <f>IF(AND(B495="discus 2", E495='club records'!$F$25, F495&gt;='club records'!$G$25), "CR", " ")</f>
        <v xml:space="preserve"> </v>
      </c>
      <c r="AE495" s="14" t="str">
        <f>IF(AND(B495="hammer 4", E495='club records'!$F$27, F495&gt;='club records'!$G$27), "CR", " ")</f>
        <v xml:space="preserve"> </v>
      </c>
      <c r="AF495" s="14" t="str">
        <f>IF(AND(B495="hammer 5", E495='club records'!$F$28, F495&gt;='club records'!$G$28), "CR", " ")</f>
        <v xml:space="preserve"> </v>
      </c>
      <c r="AG495" s="14" t="str">
        <f>IF(AND(B495="hammer 6", E495='club records'!$F$29, F495&gt;='club records'!$G$29), "CR", " ")</f>
        <v xml:space="preserve"> </v>
      </c>
      <c r="AH495" s="14" t="str">
        <f>IF(AND(B495="hammer 7.26", E495='club records'!$F$30, F495&gt;='club records'!$G$30), "CR", " ")</f>
        <v xml:space="preserve"> </v>
      </c>
      <c r="AI495" s="14" t="str">
        <f>IF(AND(B495="javelin 400", E495='club records'!$F$31, F495&gt;='club records'!$G$31), "CR", " ")</f>
        <v xml:space="preserve"> </v>
      </c>
      <c r="AJ495" s="14" t="str">
        <f>IF(AND(B495="javelin 600", E495='club records'!$F$32, F495&gt;='club records'!$G$32), "CR", " ")</f>
        <v xml:space="preserve"> </v>
      </c>
      <c r="AK495" s="14" t="str">
        <f>IF(AND(B495="javelin 700", E495='club records'!$F$33, F495&gt;='club records'!$G$33), "CR", " ")</f>
        <v xml:space="preserve"> </v>
      </c>
      <c r="AL495" s="14" t="str">
        <f>IF(AND(B495="javelin 800", OR(AND(E495='club records'!$F$34, F495&gt;='club records'!$G$34), AND(E495='club records'!$F$35, F495&gt;='club records'!$G$35))), "CR", " ")</f>
        <v xml:space="preserve"> </v>
      </c>
      <c r="AM495" s="14" t="str">
        <f>IF(AND(B495="shot 3", E495='club records'!$F$36, F495&gt;='club records'!$G$36), "CR", " ")</f>
        <v xml:space="preserve"> </v>
      </c>
      <c r="AN495" s="14" t="str">
        <f>IF(AND(B495="shot 4", E495='club records'!$F$37, F495&gt;='club records'!$G$37), "CR", " ")</f>
        <v xml:space="preserve"> </v>
      </c>
      <c r="AO495" s="14" t="str">
        <f>IF(AND(B495="shot 5", E495='club records'!$F$38, F495&gt;='club records'!$G$38), "CR", " ")</f>
        <v xml:space="preserve"> </v>
      </c>
      <c r="AP495" s="14" t="str">
        <f>IF(AND(B495="shot 6", E495='club records'!$F$39, F495&gt;='club records'!$G$39), "CR", " ")</f>
        <v xml:space="preserve"> </v>
      </c>
      <c r="AQ495" s="14" t="str">
        <f>IF(AND(B495="shot 7.26", E495='club records'!$F$40, F495&gt;='club records'!$G$40), "CR", " ")</f>
        <v xml:space="preserve"> </v>
      </c>
      <c r="AR495" s="14" t="str">
        <f>IF(AND(B495="60H",OR(AND(E495='club records'!$J$1,F495&lt;='club records'!$K$1),AND(E495='club records'!$J$2,F495&lt;='club records'!$K$2),AND(E495='club records'!$J$3,F495&lt;='club records'!$K$3),AND(E495='club records'!$J$4,F495&lt;='club records'!$K$4),AND(E495='club records'!$J$5,F495&lt;='club records'!$K$5))),"CR"," ")</f>
        <v xml:space="preserve"> </v>
      </c>
      <c r="AS495" s="14" t="str">
        <f>IF(AND(B495="75H", AND(E495='club records'!$J$6, F495&lt;='club records'!$K$6)), "CR", " ")</f>
        <v xml:space="preserve"> </v>
      </c>
      <c r="AT495" s="14" t="str">
        <f>IF(AND(B495="80H", AND(E495='club records'!$J$7, F495&lt;='club records'!$K$7)), "CR", " ")</f>
        <v xml:space="preserve"> </v>
      </c>
      <c r="AU495" s="14" t="str">
        <f>IF(AND(B495="100H", AND(E495='club records'!$J$8, F495&lt;='club records'!$K$8)), "CR", " ")</f>
        <v xml:space="preserve"> </v>
      </c>
      <c r="AV495" s="14" t="str">
        <f>IF(AND(B495="110H", OR(AND(E495='club records'!$J$9, F495&lt;='club records'!$K$9), AND(E495='club records'!$J$10, F495&lt;='club records'!$K$10))), "CR", " ")</f>
        <v xml:space="preserve"> </v>
      </c>
      <c r="AW495" s="14" t="str">
        <f>IF(AND(B495="400H", OR(AND(E495='club records'!$J$11, F495&lt;='club records'!$K$11), AND(E495='club records'!$J$12, F495&lt;='club records'!$K$12), AND(E495='club records'!$J$13, F495&lt;='club records'!$K$13), AND(E495='club records'!$J$14, F495&lt;='club records'!$K$14))), "CR", " ")</f>
        <v xml:space="preserve"> </v>
      </c>
      <c r="AX495" s="14" t="str">
        <f>IF(AND(B495="1500SC", AND(E495='club records'!$J$15, F495&lt;='club records'!$K$15)), "CR", " ")</f>
        <v xml:space="preserve"> </v>
      </c>
      <c r="AY495" s="14" t="str">
        <f>IF(AND(B495="2000SC", OR(AND(E495='club records'!$J$17, F495&lt;='club records'!$K$17), AND(E495='club records'!$J$18, F495&lt;='club records'!$K$18))), "CR", " ")</f>
        <v xml:space="preserve"> </v>
      </c>
      <c r="AZ495" s="14" t="str">
        <f>IF(AND(B495="3000SC", OR(AND(E495='club records'!$J$20, F495&lt;='club records'!$K$20), AND(E495='club records'!$J$21, F495&lt;='club records'!$K$21))), "CR", " ")</f>
        <v xml:space="preserve"> </v>
      </c>
      <c r="BA495" s="15" t="str">
        <f>IF(AND(B495="4x100", OR(AND(E495='club records'!$N$1, F495&lt;='club records'!$O$1), AND(E495='club records'!$N$2, F495&lt;='club records'!$O$2), AND(E495='club records'!$N$3, F495&lt;='club records'!$O$3), AND(E495='club records'!$N$4, F495&lt;='club records'!$O$4), AND(E495='club records'!$N$5, F495&lt;='club records'!$O$5))), "CR", " ")</f>
        <v xml:space="preserve"> </v>
      </c>
      <c r="BB495" s="15" t="str">
        <f>IF(AND(B495="4x200", OR(AND(E495='club records'!$N$6, F495&lt;='club records'!$O$6), AND(E495='club records'!$N$7, F495&lt;='club records'!$O$7), AND(E495='club records'!$N$8, F495&lt;='club records'!$O$8), AND(E495='club records'!$N$9, F495&lt;='club records'!$O$9), AND(E495='club records'!$N$10, F495&lt;='club records'!$O$10))), "CR", " ")</f>
        <v xml:space="preserve"> </v>
      </c>
      <c r="BC495" s="15" t="str">
        <f>IF(AND(B495="4x300", AND(E495='club records'!$N$11, F495&lt;='club records'!$O$11)), "CR", " ")</f>
        <v xml:space="preserve"> </v>
      </c>
      <c r="BD495" s="15" t="str">
        <f>IF(AND(B495="4x400", OR(AND(E495='club records'!$N$12, F495&lt;='club records'!$O$12), AND(E495='club records'!$N$13, F495&lt;='club records'!$O$13), AND(E495='club records'!$N$14, F495&lt;='club records'!$O$14), AND(E495='club records'!$N$15, F495&lt;='club records'!$O$15))), "CR", " ")</f>
        <v xml:space="preserve"> </v>
      </c>
      <c r="BE495" s="15" t="str">
        <f>IF(AND(B495="3x800", OR(AND(E495='club records'!$N$16, F495&lt;='club records'!$O$16), AND(E495='club records'!$N$17, F495&lt;='club records'!$O$17), AND(E495='club records'!$N$18, F495&lt;='club records'!$O$18))), "CR", " ")</f>
        <v xml:space="preserve"> </v>
      </c>
      <c r="BF495" s="15" t="str">
        <f>IF(AND(B495="pentathlon", OR(AND(E495='club records'!$N$21, F495&gt;='club records'!$O$21), AND(E495='club records'!$N$22, F495&gt;='club records'!$O$22),AND(E495='club records'!$N$23, F495&gt;='club records'!$O$23),AND(E495='club records'!$N$24, F495&gt;='club records'!$O$24))), "CR", " ")</f>
        <v xml:space="preserve"> </v>
      </c>
      <c r="BG495" s="15" t="str">
        <f>IF(AND(B495="heptathlon", OR(AND(E495='club records'!$N$26, F495&gt;='club records'!$O$26), AND(E495='club records'!$N$27, F495&gt;='club records'!$O$27))), "CR", " ")</f>
        <v xml:space="preserve"> </v>
      </c>
      <c r="BH495" s="15" t="str">
        <f>IF(AND(B495="decathlon", OR(AND(E495='club records'!$N$29, F495&gt;='club records'!$O$29), AND(E495='club records'!$N$30, F495&gt;='club records'!$O$30),AND(E495='club records'!$N$31, F495&gt;='club records'!$O$31))), "CR", " ")</f>
        <v xml:space="preserve"> </v>
      </c>
    </row>
    <row r="496" spans="1:64" ht="14.5" x14ac:dyDescent="0.35">
      <c r="A496" s="1" t="s">
        <v>519</v>
      </c>
      <c r="B496" s="2" t="s">
        <v>7</v>
      </c>
      <c r="C496" s="1" t="s">
        <v>68</v>
      </c>
      <c r="D496" s="1" t="s">
        <v>69</v>
      </c>
      <c r="E496" s="19" t="s">
        <v>483</v>
      </c>
      <c r="F496" s="20">
        <v>5.88</v>
      </c>
      <c r="G496" s="26">
        <v>43659</v>
      </c>
      <c r="H496" s="1" t="s">
        <v>313</v>
      </c>
      <c r="I496" s="1" t="s">
        <v>545</v>
      </c>
      <c r="J496" s="15" t="str">
        <f t="shared" si="42"/>
        <v/>
      </c>
      <c r="K496" s="15" t="str">
        <f>IF(AND(B496=100, OR(AND(E496='club records'!$B$6, F496&lt;='club records'!$C$6), AND(E496='club records'!$B$7, F496&lt;='club records'!$C$7), AND(E496='club records'!$B$8, F496&lt;='club records'!$C$8), AND(E496='club records'!$B$9, F496&lt;='club records'!$C$9), AND(E496='club records'!$B$10, F496&lt;='club records'!$C$10))), "CR", " ")</f>
        <v xml:space="preserve"> </v>
      </c>
      <c r="L496" s="15" t="str">
        <f>IF(AND(B496=200, OR(AND(E496='club records'!$B$11, F496&lt;='club records'!$C$11), AND(E496='club records'!$B$12, F496&lt;='club records'!$C$12), AND(E496='club records'!$B$13, F496&lt;='club records'!$C$13), AND(E496='club records'!$B$14, F496&lt;='club records'!$C$14), AND(E496='club records'!$B$15, F496&lt;='club records'!$C$15))), "CR", " ")</f>
        <v xml:space="preserve"> </v>
      </c>
      <c r="M496" s="15" t="str">
        <f>IF(AND(B496=300, OR(AND(E496='club records'!$B$16, F496&lt;='club records'!$C$16), AND(E496='club records'!$B$17, F496&lt;='club records'!$C$17))), "CR", " ")</f>
        <v xml:space="preserve"> </v>
      </c>
      <c r="N496" s="15" t="str">
        <f>IF(AND(B496=400, OR(AND(E496='club records'!$B$18, F496&lt;='club records'!$C$18), AND(E496='club records'!$B$19, F496&lt;='club records'!$C$19), AND(E496='club records'!$B$20, F496&lt;='club records'!$C$20), AND(E496='club records'!$B$21, F496&lt;='club records'!$C$21))), "CR", " ")</f>
        <v xml:space="preserve"> </v>
      </c>
      <c r="O496" s="15" t="str">
        <f>IF(AND(B496=800, OR(AND(E496='club records'!$B$22, F496&lt;='club records'!$C$22), AND(E496='club records'!$B$23, F496&lt;='club records'!$C$23), AND(E496='club records'!$B$24, F496&lt;='club records'!$C$24), AND(E496='club records'!$B$25, F496&lt;='club records'!$C$25), AND(E496='club records'!$B$26, F496&lt;='club records'!$C$26))), "CR", " ")</f>
        <v xml:space="preserve"> </v>
      </c>
      <c r="P496" s="15" t="str">
        <f>IF(AND(B496=1000, OR(AND(E496='club records'!$B$27, F496&lt;='club records'!$C$27), AND(E496='club records'!$B$28, F496&lt;='club records'!$C$28))), "CR", " ")</f>
        <v xml:space="preserve"> </v>
      </c>
      <c r="Q496" s="15" t="str">
        <f>IF(AND(B496=1500, OR(AND(E496='club records'!$B$29, F496&lt;='club records'!$C$29), AND(E496='club records'!$B$30, F496&lt;='club records'!$C$30), AND(E496='club records'!$B$31, F496&lt;='club records'!$C$31), AND(E496='club records'!$B$32, F496&lt;='club records'!$C$32), AND(E496='club records'!$B$33, F496&lt;='club records'!$C$33))), "CR", " ")</f>
        <v xml:space="preserve"> </v>
      </c>
      <c r="R496" s="15" t="str">
        <f>IF(AND(B496="1600 (Mile)",OR(AND(E496='club records'!$B$34,F496&lt;='club records'!$C$34),AND(E496='club records'!$B$35,F496&lt;='club records'!$C$35),AND(E496='club records'!$B$36,F496&lt;='club records'!$C$36),AND(E496='club records'!$B$37,F496&lt;='club records'!$C$37))),"CR"," ")</f>
        <v xml:space="preserve"> </v>
      </c>
      <c r="S496" s="15" t="str">
        <f>IF(AND(B496=3000, OR(AND(E496='club records'!$B$38, F496&lt;='club records'!$C$38), AND(E496='club records'!$B$39, F496&lt;='club records'!$C$39), AND(E496='club records'!$B$40, F496&lt;='club records'!$C$40), AND(E496='club records'!$B$41, F496&lt;='club records'!$C$41))), "CR", " ")</f>
        <v xml:space="preserve"> </v>
      </c>
      <c r="T496" s="15" t="str">
        <f>IF(AND(B496=5000, OR(AND(E496='club records'!$B$42, F496&lt;='club records'!$C$42), AND(E496='club records'!$B$43, F496&lt;='club records'!$C$43))), "CR", " ")</f>
        <v xml:space="preserve"> </v>
      </c>
      <c r="U496" s="14" t="str">
        <f>IF(AND(B496=10000, OR(AND(E496='club records'!$B$44, F496&lt;='club records'!$C$44), AND(E496='club records'!$B$45, F496&lt;='club records'!$C$45))), "CR", " ")</f>
        <v xml:space="preserve"> </v>
      </c>
      <c r="V496" s="14" t="str">
        <f>IF(AND(B496="high jump", OR(AND(E496='club records'!$F$1, F496&gt;='club records'!$G$1), AND(E496='club records'!$F$2, F496&gt;='club records'!$G$2), AND(E496='club records'!$F$3, F496&gt;='club records'!$G$3), AND(E496='club records'!$F$4, F496&gt;='club records'!$G$4), AND(E496='club records'!$F$5, F496&gt;='club records'!$G$5))), "CR", " ")</f>
        <v xml:space="preserve"> </v>
      </c>
      <c r="W496" s="14" t="str">
        <f>IF(AND(B496="long jump", OR(AND(E496='club records'!$F$6, F496&gt;='club records'!$G$6), AND(E496='club records'!$F$7, F496&gt;='club records'!$G$7), AND(E496='club records'!$F$8, F496&gt;='club records'!$G$8), AND(E496='club records'!$F$9, F496&gt;='club records'!$G$9), AND(E496='club records'!$F$10, F496&gt;='club records'!$G$10))), "CR", " ")</f>
        <v xml:space="preserve"> </v>
      </c>
      <c r="X496" s="14" t="str">
        <f>IF(AND(B496="triple jump", OR(AND(E496='club records'!$F$11, F496&gt;='club records'!$G$11), AND(E496='club records'!$F$12, F496&gt;='club records'!$G$12), AND(E496='club records'!$F$13, F496&gt;='club records'!$G$13), AND(E496='club records'!$F$14, F496&gt;='club records'!$G$14), AND(E496='club records'!$F$15, F496&gt;='club records'!$G$15))), "CR", " ")</f>
        <v xml:space="preserve"> </v>
      </c>
      <c r="Y496" s="14" t="str">
        <f>IF(AND(B496="pole vault", OR(AND(E496='club records'!$F$16, F496&gt;='club records'!$G$16), AND(E496='club records'!$F$17, F496&gt;='club records'!$G$17), AND(E496='club records'!$F$18, F496&gt;='club records'!$G$18), AND(E496='club records'!$F$19, F496&gt;='club records'!$G$19), AND(E496='club records'!$F$20, F496&gt;='club records'!$G$20))), "CR", " ")</f>
        <v xml:space="preserve"> </v>
      </c>
      <c r="Z496" s="14" t="str">
        <f>IF(AND(B496="discus 1", E496='club records'!$F$21, F496&gt;='club records'!$G$21), "CR", " ")</f>
        <v xml:space="preserve"> </v>
      </c>
      <c r="AA496" s="14" t="str">
        <f>IF(AND(B496="discus 1.25", E496='club records'!$F$22, F496&gt;='club records'!$G$22), "CR", " ")</f>
        <v xml:space="preserve"> </v>
      </c>
      <c r="AB496" s="14" t="str">
        <f>IF(AND(B496="discus 1.5", E496='club records'!$F$23, F496&gt;='club records'!$G$23), "CR", " ")</f>
        <v xml:space="preserve"> </v>
      </c>
      <c r="AC496" s="14" t="str">
        <f>IF(AND(B496="discus 1.75", E496='club records'!$F$24, F496&gt;='club records'!$G$24), "CR", " ")</f>
        <v xml:space="preserve"> </v>
      </c>
      <c r="AD496" s="14" t="str">
        <f>IF(AND(B496="discus 2", E496='club records'!$F$25, F496&gt;='club records'!$G$25), "CR", " ")</f>
        <v xml:space="preserve"> </v>
      </c>
      <c r="AE496" s="14" t="str">
        <f>IF(AND(B496="hammer 4", E496='club records'!$F$27, F496&gt;='club records'!$G$27), "CR", " ")</f>
        <v xml:space="preserve"> </v>
      </c>
      <c r="AF496" s="14" t="str">
        <f>IF(AND(B496="hammer 5", E496='club records'!$F$28, F496&gt;='club records'!$G$28), "CR", " ")</f>
        <v xml:space="preserve"> </v>
      </c>
      <c r="AG496" s="14" t="str">
        <f>IF(AND(B496="hammer 6", E496='club records'!$F$29, F496&gt;='club records'!$G$29), "CR", " ")</f>
        <v xml:space="preserve"> </v>
      </c>
      <c r="AH496" s="14" t="str">
        <f>IF(AND(B496="hammer 7.26", E496='club records'!$F$30, F496&gt;='club records'!$G$30), "CR", " ")</f>
        <v xml:space="preserve"> </v>
      </c>
      <c r="AI496" s="14" t="str">
        <f>IF(AND(B496="javelin 400", E496='club records'!$F$31, F496&gt;='club records'!$G$31), "CR", " ")</f>
        <v xml:space="preserve"> </v>
      </c>
      <c r="AJ496" s="14" t="str">
        <f>IF(AND(B496="javelin 600", E496='club records'!$F$32, F496&gt;='club records'!$G$32), "CR", " ")</f>
        <v xml:space="preserve"> </v>
      </c>
      <c r="AK496" s="14" t="str">
        <f>IF(AND(B496="javelin 700", E496='club records'!$F$33, F496&gt;='club records'!$G$33), "CR", " ")</f>
        <v xml:space="preserve"> </v>
      </c>
      <c r="AL496" s="14" t="str">
        <f>IF(AND(B496="javelin 800", OR(AND(E496='club records'!$F$34, F496&gt;='club records'!$G$34), AND(E496='club records'!$F$35, F496&gt;='club records'!$G$35))), "CR", " ")</f>
        <v xml:space="preserve"> </v>
      </c>
      <c r="AM496" s="14" t="str">
        <f>IF(AND(B496="shot 3", E496='club records'!$F$36, F496&gt;='club records'!$G$36), "CR", " ")</f>
        <v xml:space="preserve"> </v>
      </c>
      <c r="AN496" s="14" t="str">
        <f>IF(AND(B496="shot 4", E496='club records'!$F$37, F496&gt;='club records'!$G$37), "CR", " ")</f>
        <v xml:space="preserve"> </v>
      </c>
      <c r="AO496" s="14" t="str">
        <f>IF(AND(B496="shot 5", E496='club records'!$F$38, F496&gt;='club records'!$G$38), "CR", " ")</f>
        <v xml:space="preserve"> </v>
      </c>
      <c r="AP496" s="14" t="str">
        <f>IF(AND(B496="shot 6", E496='club records'!$F$39, F496&gt;='club records'!$G$39), "CR", " ")</f>
        <v xml:space="preserve"> </v>
      </c>
      <c r="AQ496" s="14" t="str">
        <f>IF(AND(B496="shot 7.26", E496='club records'!$F$40, F496&gt;='club records'!$G$40), "CR", " ")</f>
        <v xml:space="preserve"> </v>
      </c>
      <c r="AR496" s="14" t="str">
        <f>IF(AND(B496="60H",OR(AND(E496='club records'!$J$1,F496&lt;='club records'!$K$1),AND(E496='club records'!$J$2,F496&lt;='club records'!$K$2),AND(E496='club records'!$J$3,F496&lt;='club records'!$K$3),AND(E496='club records'!$J$4,F496&lt;='club records'!$K$4),AND(E496='club records'!$J$5,F496&lt;='club records'!$K$5))),"CR"," ")</f>
        <v xml:space="preserve"> </v>
      </c>
      <c r="AS496" s="14" t="str">
        <f>IF(AND(B496="75H", AND(E496='club records'!$J$6, F496&lt;='club records'!$K$6)), "CR", " ")</f>
        <v xml:space="preserve"> </v>
      </c>
      <c r="AT496" s="14" t="str">
        <f>IF(AND(B496="80H", AND(E496='club records'!$J$7, F496&lt;='club records'!$K$7)), "CR", " ")</f>
        <v xml:space="preserve"> </v>
      </c>
      <c r="AU496" s="14" t="str">
        <f>IF(AND(B496="100H", AND(E496='club records'!$J$8, F496&lt;='club records'!$K$8)), "CR", " ")</f>
        <v xml:space="preserve"> </v>
      </c>
      <c r="AV496" s="14" t="str">
        <f>IF(AND(B496="110H", OR(AND(E496='club records'!$J$9, F496&lt;='club records'!$K$9), AND(E496='club records'!$J$10, F496&lt;='club records'!$K$10))), "CR", " ")</f>
        <v xml:space="preserve"> </v>
      </c>
      <c r="AW496" s="14" t="str">
        <f>IF(AND(B496="400H", OR(AND(E496='club records'!$J$11, F496&lt;='club records'!$K$11), AND(E496='club records'!$J$12, F496&lt;='club records'!$K$12), AND(E496='club records'!$J$13, F496&lt;='club records'!$K$13), AND(E496='club records'!$J$14, F496&lt;='club records'!$K$14))), "CR", " ")</f>
        <v xml:space="preserve"> </v>
      </c>
      <c r="AX496" s="14" t="str">
        <f>IF(AND(B496="1500SC", AND(E496='club records'!$J$15, F496&lt;='club records'!$K$15)), "CR", " ")</f>
        <v xml:space="preserve"> </v>
      </c>
      <c r="AY496" s="14" t="str">
        <f>IF(AND(B496="2000SC", OR(AND(E496='club records'!$J$17, F496&lt;='club records'!$K$17), AND(E496='club records'!$J$18, F496&lt;='club records'!$K$18))), "CR", " ")</f>
        <v xml:space="preserve"> </v>
      </c>
      <c r="AZ496" s="14" t="str">
        <f>IF(AND(B496="3000SC", OR(AND(E496='club records'!$J$20, F496&lt;='club records'!$K$20), AND(E496='club records'!$J$21, F496&lt;='club records'!$K$21))), "CR", " ")</f>
        <v xml:space="preserve"> </v>
      </c>
      <c r="BA496" s="15" t="str">
        <f>IF(AND(B496="4x100", OR(AND(E496='club records'!$N$1, F496&lt;='club records'!$O$1), AND(E496='club records'!$N$2, F496&lt;='club records'!$O$2), AND(E496='club records'!$N$3, F496&lt;='club records'!$O$3), AND(E496='club records'!$N$4, F496&lt;='club records'!$O$4), AND(E496='club records'!$N$5, F496&lt;='club records'!$O$5))), "CR", " ")</f>
        <v xml:space="preserve"> </v>
      </c>
      <c r="BB496" s="15" t="str">
        <f>IF(AND(B496="4x200", OR(AND(E496='club records'!$N$6, F496&lt;='club records'!$O$6), AND(E496='club records'!$N$7, F496&lt;='club records'!$O$7), AND(E496='club records'!$N$8, F496&lt;='club records'!$O$8), AND(E496='club records'!$N$9, F496&lt;='club records'!$O$9), AND(E496='club records'!$N$10, F496&lt;='club records'!$O$10))), "CR", " ")</f>
        <v xml:space="preserve"> </v>
      </c>
      <c r="BC496" s="15" t="str">
        <f>IF(AND(B496="4x300", AND(E496='club records'!$N$11, F496&lt;='club records'!$O$11)), "CR", " ")</f>
        <v xml:space="preserve"> </v>
      </c>
      <c r="BD496" s="15" t="str">
        <f>IF(AND(B496="4x400", OR(AND(E496='club records'!$N$12, F496&lt;='club records'!$O$12), AND(E496='club records'!$N$13, F496&lt;='club records'!$O$13), AND(E496='club records'!$N$14, F496&lt;='club records'!$O$14), AND(E496='club records'!$N$15, F496&lt;='club records'!$O$15))), "CR", " ")</f>
        <v xml:space="preserve"> </v>
      </c>
      <c r="BE496" s="15" t="str">
        <f>IF(AND(B496="3x800", OR(AND(E496='club records'!$N$16, F496&lt;='club records'!$O$16), AND(E496='club records'!$N$17, F496&lt;='club records'!$O$17), AND(E496='club records'!$N$18, F496&lt;='club records'!$O$18))), "CR", " ")</f>
        <v xml:space="preserve"> </v>
      </c>
      <c r="BF496" s="15" t="str">
        <f>IF(AND(B496="pentathlon", OR(AND(E496='club records'!$N$21, F496&gt;='club records'!$O$21), AND(E496='club records'!$N$22, F496&gt;='club records'!$O$22),AND(E496='club records'!$N$23, F496&gt;='club records'!$O$23),AND(E496='club records'!$N$24, F496&gt;='club records'!$O$24))), "CR", " ")</f>
        <v xml:space="preserve"> </v>
      </c>
      <c r="BG496" s="15" t="str">
        <f>IF(AND(B496="heptathlon", OR(AND(E496='club records'!$N$26, F496&gt;='club records'!$O$26), AND(E496='club records'!$N$27, F496&gt;='club records'!$O$27))), "CR", " ")</f>
        <v xml:space="preserve"> </v>
      </c>
      <c r="BH496" s="15" t="str">
        <f>IF(AND(B496="decathlon", OR(AND(E496='club records'!$N$29, F496&gt;='club records'!$O$29), AND(E496='club records'!$N$30, F496&gt;='club records'!$O$30),AND(E496='club records'!$N$31, F496&gt;='club records'!$O$31))), "CR", " ")</f>
        <v xml:space="preserve"> </v>
      </c>
    </row>
    <row r="497" spans="1:60" ht="15.75" customHeight="1" x14ac:dyDescent="0.35">
      <c r="A497" s="1" t="s">
        <v>519</v>
      </c>
      <c r="B497" s="2" t="s">
        <v>7</v>
      </c>
      <c r="C497" s="1" t="s">
        <v>52</v>
      </c>
      <c r="D497" s="1" t="s">
        <v>53</v>
      </c>
      <c r="E497" s="19" t="s">
        <v>10</v>
      </c>
      <c r="F497" s="20">
        <v>6.58</v>
      </c>
      <c r="G497" s="26">
        <v>43701</v>
      </c>
      <c r="H497" s="1" t="s">
        <v>578</v>
      </c>
      <c r="I497" s="1" t="s">
        <v>579</v>
      </c>
      <c r="J497" s="15" t="str">
        <f t="shared" si="42"/>
        <v/>
      </c>
      <c r="K497" s="15" t="str">
        <f>IF(AND(B497=100, OR(AND(E497='club records'!$B$6, F497&lt;='club records'!$C$6), AND(E497='club records'!$B$7, F497&lt;='club records'!$C$7), AND(E497='club records'!$B$8, F497&lt;='club records'!$C$8), AND(E497='club records'!$B$9, F497&lt;='club records'!$C$9), AND(E497='club records'!$B$10, F497&lt;='club records'!$C$10))), "CR", " ")</f>
        <v xml:space="preserve"> </v>
      </c>
      <c r="L497" s="15" t="str">
        <f>IF(AND(B497=200, OR(AND(E497='club records'!$B$11, F497&lt;='club records'!$C$11), AND(E497='club records'!$B$12, F497&lt;='club records'!$C$12), AND(E497='club records'!$B$13, F497&lt;='club records'!$C$13), AND(E497='club records'!$B$14, F497&lt;='club records'!$C$14), AND(E497='club records'!$B$15, F497&lt;='club records'!$C$15))), "CR", " ")</f>
        <v xml:space="preserve"> </v>
      </c>
      <c r="M497" s="15" t="str">
        <f>IF(AND(B497=300, OR(AND(E497='club records'!$B$16, F497&lt;='club records'!$C$16), AND(E497='club records'!$B$17, F497&lt;='club records'!$C$17))), "CR", " ")</f>
        <v xml:space="preserve"> </v>
      </c>
      <c r="N497" s="15" t="str">
        <f>IF(AND(B497=400, OR(AND(E497='club records'!$B$18, F497&lt;='club records'!$C$18), AND(E497='club records'!$B$19, F497&lt;='club records'!$C$19), AND(E497='club records'!$B$20, F497&lt;='club records'!$C$20), AND(E497='club records'!$B$21, F497&lt;='club records'!$C$21))), "CR", " ")</f>
        <v xml:space="preserve"> </v>
      </c>
      <c r="O497" s="15" t="str">
        <f>IF(AND(B497=800, OR(AND(E497='club records'!$B$22, F497&lt;='club records'!$C$22), AND(E497='club records'!$B$23, F497&lt;='club records'!$C$23), AND(E497='club records'!$B$24, F497&lt;='club records'!$C$24), AND(E497='club records'!$B$25, F497&lt;='club records'!$C$25), AND(E497='club records'!$B$26, F497&lt;='club records'!$C$26))), "CR", " ")</f>
        <v xml:space="preserve"> </v>
      </c>
      <c r="P497" s="15" t="str">
        <f>IF(AND(B497=1000, OR(AND(E497='club records'!$B$27, F497&lt;='club records'!$C$27), AND(E497='club records'!$B$28, F497&lt;='club records'!$C$28))), "CR", " ")</f>
        <v xml:space="preserve"> </v>
      </c>
      <c r="Q497" s="15" t="str">
        <f>IF(AND(B497=1500, OR(AND(E497='club records'!$B$29, F497&lt;='club records'!$C$29), AND(E497='club records'!$B$30, F497&lt;='club records'!$C$30), AND(E497='club records'!$B$31, F497&lt;='club records'!$C$31), AND(E497='club records'!$B$32, F497&lt;='club records'!$C$32), AND(E497='club records'!$B$33, F497&lt;='club records'!$C$33))), "CR", " ")</f>
        <v xml:space="preserve"> </v>
      </c>
      <c r="R497" s="15" t="str">
        <f>IF(AND(B497="1600 (Mile)",OR(AND(E497='club records'!$B$34,F497&lt;='club records'!$C$34),AND(E497='club records'!$B$35,F497&lt;='club records'!$C$35),AND(E497='club records'!$B$36,F497&lt;='club records'!$C$36),AND(E497='club records'!$B$37,F497&lt;='club records'!$C$37))),"CR"," ")</f>
        <v xml:space="preserve"> </v>
      </c>
      <c r="S497" s="15" t="str">
        <f>IF(AND(B497=3000, OR(AND(E497='club records'!$B$38, F497&lt;='club records'!$C$38), AND(E497='club records'!$B$39, F497&lt;='club records'!$C$39), AND(E497='club records'!$B$40, F497&lt;='club records'!$C$40), AND(E497='club records'!$B$41, F497&lt;='club records'!$C$41))), "CR", " ")</f>
        <v xml:space="preserve"> </v>
      </c>
      <c r="T497" s="15" t="str">
        <f>IF(AND(B497=5000, OR(AND(E497='club records'!$B$42, F497&lt;='club records'!$C$42), AND(E497='club records'!$B$43, F497&lt;='club records'!$C$43))), "CR", " ")</f>
        <v xml:space="preserve"> </v>
      </c>
      <c r="U497" s="14" t="str">
        <f>IF(AND(B497=10000, OR(AND(E497='club records'!$B$44, F497&lt;='club records'!$C$44), AND(E497='club records'!$B$45, F497&lt;='club records'!$C$45))), "CR", " ")</f>
        <v xml:space="preserve"> </v>
      </c>
      <c r="V497" s="14" t="str">
        <f>IF(AND(B497="high jump", OR(AND(E497='club records'!$F$1, F497&gt;='club records'!$G$1), AND(E497='club records'!$F$2, F497&gt;='club records'!$G$2), AND(E497='club records'!$F$3, F497&gt;='club records'!$G$3), AND(E497='club records'!$F$4, F497&gt;='club records'!$G$4), AND(E497='club records'!$F$5, F497&gt;='club records'!$G$5))), "CR", " ")</f>
        <v xml:space="preserve"> </v>
      </c>
      <c r="W497" s="14" t="str">
        <f>IF(AND(B497="long jump", OR(AND(E497='club records'!$F$6, F497&gt;='club records'!$G$6), AND(E497='club records'!$F$7, F497&gt;='club records'!$G$7), AND(E497='club records'!$F$8, F497&gt;='club records'!$G$8), AND(E497='club records'!$F$9, F497&gt;='club records'!$G$9), AND(E497='club records'!$F$10, F497&gt;='club records'!$G$10))), "CR", " ")</f>
        <v xml:space="preserve"> </v>
      </c>
      <c r="X497" s="14" t="str">
        <f>IF(AND(B497="triple jump", OR(AND(E497='club records'!$F$11, F497&gt;='club records'!$G$11), AND(E497='club records'!$F$12, F497&gt;='club records'!$G$12), AND(E497='club records'!$F$13, F497&gt;='club records'!$G$13), AND(E497='club records'!$F$14, F497&gt;='club records'!$G$14), AND(E497='club records'!$F$15, F497&gt;='club records'!$G$15))), "CR", " ")</f>
        <v xml:space="preserve"> </v>
      </c>
      <c r="Y497" s="14" t="str">
        <f>IF(AND(B497="pole vault", OR(AND(E497='club records'!$F$16, F497&gt;='club records'!$G$16), AND(E497='club records'!$F$17, F497&gt;='club records'!$G$17), AND(E497='club records'!$F$18, F497&gt;='club records'!$G$18), AND(E497='club records'!$F$19, F497&gt;='club records'!$G$19), AND(E497='club records'!$F$20, F497&gt;='club records'!$G$20))), "CR", " ")</f>
        <v xml:space="preserve"> </v>
      </c>
      <c r="Z497" s="14" t="str">
        <f>IF(AND(B497="discus 1", E497='club records'!$F$21, F497&gt;='club records'!$G$21), "CR", " ")</f>
        <v xml:space="preserve"> </v>
      </c>
      <c r="AA497" s="14" t="str">
        <f>IF(AND(B497="discus 1.25", E497='club records'!$F$22, F497&gt;='club records'!$G$22), "CR", " ")</f>
        <v xml:space="preserve"> </v>
      </c>
      <c r="AB497" s="14" t="str">
        <f>IF(AND(B497="discus 1.5", E497='club records'!$F$23, F497&gt;='club records'!$G$23), "CR", " ")</f>
        <v xml:space="preserve"> </v>
      </c>
      <c r="AC497" s="14" t="str">
        <f>IF(AND(B497="discus 1.75", E497='club records'!$F$24, F497&gt;='club records'!$G$24), "CR", " ")</f>
        <v xml:space="preserve"> </v>
      </c>
      <c r="AD497" s="14" t="str">
        <f>IF(AND(B497="discus 2", E497='club records'!$F$25, F497&gt;='club records'!$G$25), "CR", " ")</f>
        <v xml:space="preserve"> </v>
      </c>
      <c r="AE497" s="14" t="str">
        <f>IF(AND(B497="hammer 4", E497='club records'!$F$27, F497&gt;='club records'!$G$27), "CR", " ")</f>
        <v xml:space="preserve"> </v>
      </c>
      <c r="AF497" s="14" t="str">
        <f>IF(AND(B497="hammer 5", E497='club records'!$F$28, F497&gt;='club records'!$G$28), "CR", " ")</f>
        <v xml:space="preserve"> </v>
      </c>
      <c r="AG497" s="14" t="str">
        <f>IF(AND(B497="hammer 6", E497='club records'!$F$29, F497&gt;='club records'!$G$29), "CR", " ")</f>
        <v xml:space="preserve"> </v>
      </c>
      <c r="AH497" s="14" t="str">
        <f>IF(AND(B497="hammer 7.26", E497='club records'!$F$30, F497&gt;='club records'!$G$30), "CR", " ")</f>
        <v xml:space="preserve"> </v>
      </c>
      <c r="AI497" s="14" t="str">
        <f>IF(AND(B497="javelin 400", E497='club records'!$F$31, F497&gt;='club records'!$G$31), "CR", " ")</f>
        <v xml:space="preserve"> </v>
      </c>
      <c r="AJ497" s="14" t="str">
        <f>IF(AND(B497="javelin 600", E497='club records'!$F$32, F497&gt;='club records'!$G$32), "CR", " ")</f>
        <v xml:space="preserve"> </v>
      </c>
      <c r="AK497" s="14" t="str">
        <f>IF(AND(B497="javelin 700", E497='club records'!$F$33, F497&gt;='club records'!$G$33), "CR", " ")</f>
        <v xml:space="preserve"> </v>
      </c>
      <c r="AL497" s="14" t="str">
        <f>IF(AND(B497="javelin 800", OR(AND(E497='club records'!$F$34, F497&gt;='club records'!$G$34), AND(E497='club records'!$F$35, F497&gt;='club records'!$G$35))), "CR", " ")</f>
        <v xml:space="preserve"> </v>
      </c>
      <c r="AM497" s="14" t="str">
        <f>IF(AND(B497="shot 3", E497='club records'!$F$36, F497&gt;='club records'!$G$36), "CR", " ")</f>
        <v xml:space="preserve"> </v>
      </c>
      <c r="AN497" s="14" t="str">
        <f>IF(AND(B497="shot 4", E497='club records'!$F$37, F497&gt;='club records'!$G$37), "CR", " ")</f>
        <v xml:space="preserve"> </v>
      </c>
      <c r="AO497" s="14" t="str">
        <f>IF(AND(B497="shot 5", E497='club records'!$F$38, F497&gt;='club records'!$G$38), "CR", " ")</f>
        <v xml:space="preserve"> </v>
      </c>
      <c r="AP497" s="14" t="str">
        <f>IF(AND(B497="shot 6", E497='club records'!$F$39, F497&gt;='club records'!$G$39), "CR", " ")</f>
        <v xml:space="preserve"> </v>
      </c>
      <c r="AQ497" s="14" t="str">
        <f>IF(AND(B497="shot 7.26", E497='club records'!$F$40, F497&gt;='club records'!$G$40), "CR", " ")</f>
        <v xml:space="preserve"> </v>
      </c>
      <c r="AR497" s="14" t="str">
        <f>IF(AND(B497="60H",OR(AND(E497='club records'!$J$1,F497&lt;='club records'!$K$1),AND(E497='club records'!$J$2,F497&lt;='club records'!$K$2),AND(E497='club records'!$J$3,F497&lt;='club records'!$K$3),AND(E497='club records'!$J$4,F497&lt;='club records'!$K$4),AND(E497='club records'!$J$5,F497&lt;='club records'!$K$5))),"CR"," ")</f>
        <v xml:space="preserve"> </v>
      </c>
      <c r="AS497" s="14" t="str">
        <f>IF(AND(B497="75H", AND(E497='club records'!$J$6, F497&lt;='club records'!$K$6)), "CR", " ")</f>
        <v xml:space="preserve"> </v>
      </c>
      <c r="AT497" s="14" t="str">
        <f>IF(AND(B497="80H", AND(E497='club records'!$J$7, F497&lt;='club records'!$K$7)), "CR", " ")</f>
        <v xml:space="preserve"> </v>
      </c>
      <c r="AU497" s="14" t="str">
        <f>IF(AND(B497="100H", AND(E497='club records'!$J$8, F497&lt;='club records'!$K$8)), "CR", " ")</f>
        <v xml:space="preserve"> </v>
      </c>
      <c r="AV497" s="14" t="str">
        <f>IF(AND(B497="110H", OR(AND(E497='club records'!$J$9, F497&lt;='club records'!$K$9), AND(E497='club records'!$J$10, F497&lt;='club records'!$K$10))), "CR", " ")</f>
        <v xml:space="preserve"> </v>
      </c>
      <c r="AW497" s="14" t="str">
        <f>IF(AND(B497="400H", OR(AND(E497='club records'!$J$11, F497&lt;='club records'!$K$11), AND(E497='club records'!$J$12, F497&lt;='club records'!$K$12), AND(E497='club records'!$J$13, F497&lt;='club records'!$K$13), AND(E497='club records'!$J$14, F497&lt;='club records'!$K$14))), "CR", " ")</f>
        <v xml:space="preserve"> </v>
      </c>
      <c r="AX497" s="14" t="str">
        <f>IF(AND(B497="1500SC", AND(E497='club records'!$J$15, F497&lt;='club records'!$K$15)), "CR", " ")</f>
        <v xml:space="preserve"> </v>
      </c>
      <c r="AY497" s="14" t="str">
        <f>IF(AND(B497="2000SC", OR(AND(E497='club records'!$J$17, F497&lt;='club records'!$K$17), AND(E497='club records'!$J$18, F497&lt;='club records'!$K$18))), "CR", " ")</f>
        <v xml:space="preserve"> </v>
      </c>
      <c r="AZ497" s="14" t="str">
        <f>IF(AND(B497="3000SC", OR(AND(E497='club records'!$J$20, F497&lt;='club records'!$K$20), AND(E497='club records'!$J$21, F497&lt;='club records'!$K$21))), "CR", " ")</f>
        <v xml:space="preserve"> </v>
      </c>
      <c r="BA497" s="15" t="str">
        <f>IF(AND(B497="4x100", OR(AND(E497='club records'!$N$1, F497&lt;='club records'!$O$1), AND(E497='club records'!$N$2, F497&lt;='club records'!$O$2), AND(E497='club records'!$N$3, F497&lt;='club records'!$O$3), AND(E497='club records'!$N$4, F497&lt;='club records'!$O$4), AND(E497='club records'!$N$5, F497&lt;='club records'!$O$5))), "CR", " ")</f>
        <v xml:space="preserve"> </v>
      </c>
      <c r="BB497" s="15" t="str">
        <f>IF(AND(B497="4x200", OR(AND(E497='club records'!$N$6, F497&lt;='club records'!$O$6), AND(E497='club records'!$N$7, F497&lt;='club records'!$O$7), AND(E497='club records'!$N$8, F497&lt;='club records'!$O$8), AND(E497='club records'!$N$9, F497&lt;='club records'!$O$9), AND(E497='club records'!$N$10, F497&lt;='club records'!$O$10))), "CR", " ")</f>
        <v xml:space="preserve"> </v>
      </c>
      <c r="BC497" s="15" t="str">
        <f>IF(AND(B497="4x300", AND(E497='club records'!$N$11, F497&lt;='club records'!$O$11)), "CR", " ")</f>
        <v xml:space="preserve"> </v>
      </c>
      <c r="BD497" s="15" t="str">
        <f>IF(AND(B497="4x400", OR(AND(E497='club records'!$N$12, F497&lt;='club records'!$O$12), AND(E497='club records'!$N$13, F497&lt;='club records'!$O$13), AND(E497='club records'!$N$14, F497&lt;='club records'!$O$14), AND(E497='club records'!$N$15, F497&lt;='club records'!$O$15))), "CR", " ")</f>
        <v xml:space="preserve"> </v>
      </c>
      <c r="BE497" s="15" t="str">
        <f>IF(AND(B497="3x800", OR(AND(E497='club records'!$N$16, F497&lt;='club records'!$O$16), AND(E497='club records'!$N$17, F497&lt;='club records'!$O$17), AND(E497='club records'!$N$18, F497&lt;='club records'!$O$18))), "CR", " ")</f>
        <v xml:space="preserve"> </v>
      </c>
      <c r="BF497" s="15" t="str">
        <f>IF(AND(B497="pentathlon", OR(AND(E497='club records'!$N$21, F497&gt;='club records'!$O$21), AND(E497='club records'!$N$22, F497&gt;='club records'!$O$22),AND(E497='club records'!$N$23, F497&gt;='club records'!$O$23),AND(E497='club records'!$N$24, F497&gt;='club records'!$O$24))), "CR", " ")</f>
        <v xml:space="preserve"> </v>
      </c>
      <c r="BG497" s="15" t="str">
        <f>IF(AND(B497="heptathlon", OR(AND(E497='club records'!$N$26, F497&gt;='club records'!$O$26), AND(E497='club records'!$N$27, F497&gt;='club records'!$O$27))), "CR", " ")</f>
        <v xml:space="preserve"> </v>
      </c>
      <c r="BH497" s="15" t="str">
        <f>IF(AND(B497="decathlon", OR(AND(E497='club records'!$N$29, F497&gt;='club records'!$O$29), AND(E497='club records'!$N$30, F497&gt;='club records'!$O$30),AND(E497='club records'!$N$31, F497&gt;='club records'!$O$31))), "CR", " ")</f>
        <v xml:space="preserve"> </v>
      </c>
    </row>
    <row r="498" spans="1:60" ht="14.5" x14ac:dyDescent="0.35">
      <c r="A498" s="1" t="s">
        <v>519</v>
      </c>
      <c r="B498" s="2" t="s">
        <v>9</v>
      </c>
      <c r="C498" s="1" t="s">
        <v>52</v>
      </c>
      <c r="D498" s="1" t="s">
        <v>53</v>
      </c>
      <c r="E498" s="19" t="s">
        <v>10</v>
      </c>
      <c r="F498" s="20">
        <v>3.77</v>
      </c>
      <c r="G498" s="26">
        <v>43681</v>
      </c>
      <c r="H498" s="1" t="s">
        <v>371</v>
      </c>
      <c r="I498" s="1" t="s">
        <v>514</v>
      </c>
      <c r="J498" s="15" t="str">
        <f t="shared" si="42"/>
        <v/>
      </c>
      <c r="K498" s="15" t="str">
        <f>IF(AND(B498=100, OR(AND(E498='club records'!$B$6, F498&lt;='club records'!$C$6), AND(E498='club records'!$B$7, F498&lt;='club records'!$C$7), AND(E498='club records'!$B$8, F498&lt;='club records'!$C$8), AND(E498='club records'!$B$9, F498&lt;='club records'!$C$9), AND(E498='club records'!$B$10, F498&lt;='club records'!$C$10))), "CR", " ")</f>
        <v xml:space="preserve"> </v>
      </c>
      <c r="L498" s="15" t="str">
        <f>IF(AND(B498=200, OR(AND(E498='club records'!$B$11, F498&lt;='club records'!$C$11), AND(E498='club records'!$B$12, F498&lt;='club records'!$C$12), AND(E498='club records'!$B$13, F498&lt;='club records'!$C$13), AND(E498='club records'!$B$14, F498&lt;='club records'!$C$14), AND(E498='club records'!$B$15, F498&lt;='club records'!$C$15))), "CR", " ")</f>
        <v xml:space="preserve"> </v>
      </c>
      <c r="M498" s="15" t="str">
        <f>IF(AND(B498=300, OR(AND(E498='club records'!$B$16, F498&lt;='club records'!$C$16), AND(E498='club records'!$B$17, F498&lt;='club records'!$C$17))), "CR", " ")</f>
        <v xml:space="preserve"> </v>
      </c>
      <c r="N498" s="15" t="str">
        <f>IF(AND(B498=400, OR(AND(E498='club records'!$B$18, F498&lt;='club records'!$C$18), AND(E498='club records'!$B$19, F498&lt;='club records'!$C$19), AND(E498='club records'!$B$20, F498&lt;='club records'!$C$20), AND(E498='club records'!$B$21, F498&lt;='club records'!$C$21))), "CR", " ")</f>
        <v xml:space="preserve"> </v>
      </c>
      <c r="O498" s="15" t="str">
        <f>IF(AND(B498=800, OR(AND(E498='club records'!$B$22, F498&lt;='club records'!$C$22), AND(E498='club records'!$B$23, F498&lt;='club records'!$C$23), AND(E498='club records'!$B$24, F498&lt;='club records'!$C$24), AND(E498='club records'!$B$25, F498&lt;='club records'!$C$25), AND(E498='club records'!$B$26, F498&lt;='club records'!$C$26))), "CR", " ")</f>
        <v xml:space="preserve"> </v>
      </c>
      <c r="P498" s="15" t="str">
        <f>IF(AND(B498=1000, OR(AND(E498='club records'!$B$27, F498&lt;='club records'!$C$27), AND(E498='club records'!$B$28, F498&lt;='club records'!$C$28))), "CR", " ")</f>
        <v xml:space="preserve"> </v>
      </c>
      <c r="Q498" s="15" t="str">
        <f>IF(AND(B498=1500, OR(AND(E498='club records'!$B$29, F498&lt;='club records'!$C$29), AND(E498='club records'!$B$30, F498&lt;='club records'!$C$30), AND(E498='club records'!$B$31, F498&lt;='club records'!$C$31), AND(E498='club records'!$B$32, F498&lt;='club records'!$C$32), AND(E498='club records'!$B$33, F498&lt;='club records'!$C$33))), "CR", " ")</f>
        <v xml:space="preserve"> </v>
      </c>
      <c r="R498" s="15" t="str">
        <f>IF(AND(B498="1600 (Mile)",OR(AND(E498='club records'!$B$34,F498&lt;='club records'!$C$34),AND(E498='club records'!$B$35,F498&lt;='club records'!$C$35),AND(E498='club records'!$B$36,F498&lt;='club records'!$C$36),AND(E498='club records'!$B$37,F498&lt;='club records'!$C$37))),"CR"," ")</f>
        <v xml:space="preserve"> </v>
      </c>
      <c r="S498" s="15" t="str">
        <f>IF(AND(B498=3000, OR(AND(E498='club records'!$B$38, F498&lt;='club records'!$C$38), AND(E498='club records'!$B$39, F498&lt;='club records'!$C$39), AND(E498='club records'!$B$40, F498&lt;='club records'!$C$40), AND(E498='club records'!$B$41, F498&lt;='club records'!$C$41))), "CR", " ")</f>
        <v xml:space="preserve"> </v>
      </c>
      <c r="T498" s="15" t="str">
        <f>IF(AND(B498=5000, OR(AND(E498='club records'!$B$42, F498&lt;='club records'!$C$42), AND(E498='club records'!$B$43, F498&lt;='club records'!$C$43))), "CR", " ")</f>
        <v xml:space="preserve"> </v>
      </c>
      <c r="U498" s="14" t="str">
        <f>IF(AND(B498=10000, OR(AND(E498='club records'!$B$44, F498&lt;='club records'!$C$44), AND(E498='club records'!$B$45, F498&lt;='club records'!$C$45))), "CR", " ")</f>
        <v xml:space="preserve"> </v>
      </c>
      <c r="V498" s="14" t="str">
        <f>IF(AND(B498="high jump", OR(AND(E498='club records'!$F$1, F498&gt;='club records'!$G$1), AND(E498='club records'!$F$2, F498&gt;='club records'!$G$2), AND(E498='club records'!$F$3, F498&gt;='club records'!$G$3), AND(E498='club records'!$F$4, F498&gt;='club records'!$G$4), AND(E498='club records'!$F$5, F498&gt;='club records'!$G$5))), "CR", " ")</f>
        <v xml:space="preserve"> </v>
      </c>
      <c r="W498" s="14" t="str">
        <f>IF(AND(B498="long jump", OR(AND(E498='club records'!$F$6, F498&gt;='club records'!$G$6), AND(E498='club records'!$F$7, F498&gt;='club records'!$G$7), AND(E498='club records'!$F$8, F498&gt;='club records'!$G$8), AND(E498='club records'!$F$9, F498&gt;='club records'!$G$9), AND(E498='club records'!$F$10, F498&gt;='club records'!$G$10))), "CR", " ")</f>
        <v xml:space="preserve"> </v>
      </c>
      <c r="X498" s="14" t="str">
        <f>IF(AND(B498="triple jump", OR(AND(E498='club records'!$F$11, F498&gt;='club records'!$G$11), AND(E498='club records'!$F$12, F498&gt;='club records'!$G$12), AND(E498='club records'!$F$13, F498&gt;='club records'!$G$13), AND(E498='club records'!$F$14, F498&gt;='club records'!$G$14), AND(E498='club records'!$F$15, F498&gt;='club records'!$G$15))), "CR", " ")</f>
        <v xml:space="preserve"> </v>
      </c>
      <c r="Y498" s="14" t="str">
        <f>IF(AND(B498="pole vault", OR(AND(E498='club records'!$F$16, F498&gt;='club records'!$G$16), AND(E498='club records'!$F$17, F498&gt;='club records'!$G$17), AND(E498='club records'!$F$18, F498&gt;='club records'!$G$18), AND(E498='club records'!$F$19, F498&gt;='club records'!$G$19), AND(E498='club records'!$F$20, F498&gt;='club records'!$G$20))), "CR", " ")</f>
        <v xml:space="preserve"> </v>
      </c>
      <c r="Z498" s="14" t="str">
        <f>IF(AND(B498="discus 1", E498='club records'!$F$21, F498&gt;='club records'!$G$21), "CR", " ")</f>
        <v xml:space="preserve"> </v>
      </c>
      <c r="AA498" s="14" t="str">
        <f>IF(AND(B498="discus 1.25", E498='club records'!$F$22, F498&gt;='club records'!$G$22), "CR", " ")</f>
        <v xml:space="preserve"> </v>
      </c>
      <c r="AB498" s="14" t="str">
        <f>IF(AND(B498="discus 1.5", E498='club records'!$F$23, F498&gt;='club records'!$G$23), "CR", " ")</f>
        <v xml:space="preserve"> </v>
      </c>
      <c r="AC498" s="14" t="str">
        <f>IF(AND(B498="discus 1.75", E498='club records'!$F$24, F498&gt;='club records'!$G$24), "CR", " ")</f>
        <v xml:space="preserve"> </v>
      </c>
      <c r="AD498" s="14" t="str">
        <f>IF(AND(B498="discus 2", E498='club records'!$F$25, F498&gt;='club records'!$G$25), "CR", " ")</f>
        <v xml:space="preserve"> </v>
      </c>
      <c r="AE498" s="14" t="str">
        <f>IF(AND(B498="hammer 4", E498='club records'!$F$27, F498&gt;='club records'!$G$27), "CR", " ")</f>
        <v xml:space="preserve"> </v>
      </c>
      <c r="AF498" s="14" t="str">
        <f>IF(AND(B498="hammer 5", E498='club records'!$F$28, F498&gt;='club records'!$G$28), "CR", " ")</f>
        <v xml:space="preserve"> </v>
      </c>
      <c r="AG498" s="14" t="str">
        <f>IF(AND(B498="hammer 6", E498='club records'!$F$29, F498&gt;='club records'!$G$29), "CR", " ")</f>
        <v xml:space="preserve"> </v>
      </c>
      <c r="AH498" s="14" t="str">
        <f>IF(AND(B498="hammer 7.26", E498='club records'!$F$30, F498&gt;='club records'!$G$30), "CR", " ")</f>
        <v xml:space="preserve"> </v>
      </c>
      <c r="AI498" s="14" t="str">
        <f>IF(AND(B498="javelin 400", E498='club records'!$F$31, F498&gt;='club records'!$G$31), "CR", " ")</f>
        <v xml:space="preserve"> </v>
      </c>
      <c r="AJ498" s="14" t="str">
        <f>IF(AND(B498="javelin 600", E498='club records'!$F$32, F498&gt;='club records'!$G$32), "CR", " ")</f>
        <v xml:space="preserve"> </v>
      </c>
      <c r="AK498" s="14" t="str">
        <f>IF(AND(B498="javelin 700", E498='club records'!$F$33, F498&gt;='club records'!$G$33), "CR", " ")</f>
        <v xml:space="preserve"> </v>
      </c>
      <c r="AL498" s="14" t="str">
        <f>IF(AND(B498="javelin 800", OR(AND(E498='club records'!$F$34, F498&gt;='club records'!$G$34), AND(E498='club records'!$F$35, F498&gt;='club records'!$G$35))), "CR", " ")</f>
        <v xml:space="preserve"> </v>
      </c>
      <c r="AM498" s="14" t="str">
        <f>IF(AND(B498="shot 3", E498='club records'!$F$36, F498&gt;='club records'!$G$36), "CR", " ")</f>
        <v xml:space="preserve"> </v>
      </c>
      <c r="AN498" s="14" t="str">
        <f>IF(AND(B498="shot 4", E498='club records'!$F$37, F498&gt;='club records'!$G$37), "CR", " ")</f>
        <v xml:space="preserve"> </v>
      </c>
      <c r="AO498" s="14" t="str">
        <f>IF(AND(B498="shot 5", E498='club records'!$F$38, F498&gt;='club records'!$G$38), "CR", " ")</f>
        <v xml:space="preserve"> </v>
      </c>
      <c r="AP498" s="14" t="str">
        <f>IF(AND(B498="shot 6", E498='club records'!$F$39, F498&gt;='club records'!$G$39), "CR", " ")</f>
        <v xml:space="preserve"> </v>
      </c>
      <c r="AQ498" s="14" t="str">
        <f>IF(AND(B498="shot 7.26", E498='club records'!$F$40, F498&gt;='club records'!$G$40), "CR", " ")</f>
        <v xml:space="preserve"> </v>
      </c>
      <c r="AR498" s="14" t="str">
        <f>IF(AND(B498="60H",OR(AND(E498='club records'!$J$1,F498&lt;='club records'!$K$1),AND(E498='club records'!$J$2,F498&lt;='club records'!$K$2),AND(E498='club records'!$J$3,F498&lt;='club records'!$K$3),AND(E498='club records'!$J$4,F498&lt;='club records'!$K$4),AND(E498='club records'!$J$5,F498&lt;='club records'!$K$5))),"CR"," ")</f>
        <v xml:space="preserve"> </v>
      </c>
      <c r="AS498" s="14" t="str">
        <f>IF(AND(B498="75H", AND(E498='club records'!$J$6, F498&lt;='club records'!$K$6)), "CR", " ")</f>
        <v xml:space="preserve"> </v>
      </c>
      <c r="AT498" s="14" t="str">
        <f>IF(AND(B498="80H", AND(E498='club records'!$J$7, F498&lt;='club records'!$K$7)), "CR", " ")</f>
        <v xml:space="preserve"> </v>
      </c>
      <c r="AU498" s="14" t="str">
        <f>IF(AND(B498="100H", AND(E498='club records'!$J$8, F498&lt;='club records'!$K$8)), "CR", " ")</f>
        <v xml:space="preserve"> </v>
      </c>
      <c r="AV498" s="14" t="str">
        <f>IF(AND(B498="110H", OR(AND(E498='club records'!$J$9, F498&lt;='club records'!$K$9), AND(E498='club records'!$J$10, F498&lt;='club records'!$K$10))), "CR", " ")</f>
        <v xml:space="preserve"> </v>
      </c>
      <c r="AW498" s="14" t="str">
        <f>IF(AND(B498="400H", OR(AND(E498='club records'!$J$11, F498&lt;='club records'!$K$11), AND(E498='club records'!$J$12, F498&lt;='club records'!$K$12), AND(E498='club records'!$J$13, F498&lt;='club records'!$K$13), AND(E498='club records'!$J$14, F498&lt;='club records'!$K$14))), "CR", " ")</f>
        <v xml:space="preserve"> </v>
      </c>
      <c r="AX498" s="14" t="str">
        <f>IF(AND(B498="1500SC", AND(E498='club records'!$J$15, F498&lt;='club records'!$K$15)), "CR", " ")</f>
        <v xml:space="preserve"> </v>
      </c>
      <c r="AY498" s="14" t="str">
        <f>IF(AND(B498="2000SC", OR(AND(E498='club records'!$J$17, F498&lt;='club records'!$K$17), AND(E498='club records'!$J$18, F498&lt;='club records'!$K$18))), "CR", " ")</f>
        <v xml:space="preserve"> </v>
      </c>
      <c r="AZ498" s="14" t="str">
        <f>IF(AND(B498="3000SC", OR(AND(E498='club records'!$J$20, F498&lt;='club records'!$K$20), AND(E498='club records'!$J$21, F498&lt;='club records'!$K$21))), "CR", " ")</f>
        <v xml:space="preserve"> </v>
      </c>
      <c r="BA498" s="15" t="str">
        <f>IF(AND(B498="4x100", OR(AND(E498='club records'!$N$1, F498&lt;='club records'!$O$1), AND(E498='club records'!$N$2, F498&lt;='club records'!$O$2), AND(E498='club records'!$N$3, F498&lt;='club records'!$O$3), AND(E498='club records'!$N$4, F498&lt;='club records'!$O$4), AND(E498='club records'!$N$5, F498&lt;='club records'!$O$5))), "CR", " ")</f>
        <v xml:space="preserve"> </v>
      </c>
      <c r="BB498" s="15" t="str">
        <f>IF(AND(B498="4x200", OR(AND(E498='club records'!$N$6, F498&lt;='club records'!$O$6), AND(E498='club records'!$N$7, F498&lt;='club records'!$O$7), AND(E498='club records'!$N$8, F498&lt;='club records'!$O$8), AND(E498='club records'!$N$9, F498&lt;='club records'!$O$9), AND(E498='club records'!$N$10, F498&lt;='club records'!$O$10))), "CR", " ")</f>
        <v xml:space="preserve"> </v>
      </c>
      <c r="BC498" s="15" t="str">
        <f>IF(AND(B498="4x300", AND(E498='club records'!$N$11, F498&lt;='club records'!$O$11)), "CR", " ")</f>
        <v xml:space="preserve"> </v>
      </c>
      <c r="BD498" s="15" t="str">
        <f>IF(AND(B498="4x400", OR(AND(E498='club records'!$N$12, F498&lt;='club records'!$O$12), AND(E498='club records'!$N$13, F498&lt;='club records'!$O$13), AND(E498='club records'!$N$14, F498&lt;='club records'!$O$14), AND(E498='club records'!$N$15, F498&lt;='club records'!$O$15))), "CR", " ")</f>
        <v xml:space="preserve"> </v>
      </c>
      <c r="BE498" s="15" t="str">
        <f>IF(AND(B498="3x800", OR(AND(E498='club records'!$N$16, F498&lt;='club records'!$O$16), AND(E498='club records'!$N$17, F498&lt;='club records'!$O$17), AND(E498='club records'!$N$18, F498&lt;='club records'!$O$18))), "CR", " ")</f>
        <v xml:space="preserve"> </v>
      </c>
      <c r="BF498" s="15" t="str">
        <f>IF(AND(B498="pentathlon", OR(AND(E498='club records'!$N$21, F498&gt;='club records'!$O$21), AND(E498='club records'!$N$22, F498&gt;='club records'!$O$22),AND(E498='club records'!$N$23, F498&gt;='club records'!$O$23),AND(E498='club records'!$N$24, F498&gt;='club records'!$O$24))), "CR", " ")</f>
        <v xml:space="preserve"> </v>
      </c>
      <c r="BG498" s="15" t="str">
        <f>IF(AND(B498="heptathlon", OR(AND(E498='club records'!$N$26, F498&gt;='club records'!$O$26), AND(E498='club records'!$N$27, F498&gt;='club records'!$O$27))), "CR", " ")</f>
        <v xml:space="preserve"> </v>
      </c>
      <c r="BH498" s="15" t="str">
        <f>IF(AND(B498="decathlon", OR(AND(E498='club records'!$N$29, F498&gt;='club records'!$O$29), AND(E498='club records'!$N$30, F498&gt;='club records'!$O$30),AND(E498='club records'!$N$31, F498&gt;='club records'!$O$31))), "CR", " ")</f>
        <v xml:space="preserve"> </v>
      </c>
    </row>
    <row r="499" spans="1:60" ht="14.5" x14ac:dyDescent="0.35">
      <c r="A499" s="1" t="s">
        <v>519</v>
      </c>
      <c r="B499" s="2" t="s">
        <v>9</v>
      </c>
      <c r="C499" s="1" t="s">
        <v>47</v>
      </c>
      <c r="D499" s="1" t="s">
        <v>48</v>
      </c>
      <c r="E499" s="19" t="s">
        <v>10</v>
      </c>
      <c r="F499" s="21">
        <v>3.8</v>
      </c>
      <c r="G499" s="26">
        <v>43625</v>
      </c>
      <c r="H499" s="1" t="s">
        <v>425</v>
      </c>
      <c r="I499" s="1" t="s">
        <v>424</v>
      </c>
      <c r="J499" s="15" t="str">
        <f t="shared" si="42"/>
        <v/>
      </c>
      <c r="K499" s="15" t="str">
        <f>IF(AND(B499=100, OR(AND(E499='club records'!$B$6, F499&lt;='club records'!$C$6), AND(E499='club records'!$B$7, F499&lt;='club records'!$C$7), AND(E499='club records'!$B$8, F499&lt;='club records'!$C$8), AND(E499='club records'!$B$9, F499&lt;='club records'!$C$9), AND(E499='club records'!$B$10, F499&lt;='club records'!$C$10))), "CR", " ")</f>
        <v xml:space="preserve"> </v>
      </c>
      <c r="L499" s="15" t="str">
        <f>IF(AND(B499=200, OR(AND(E499='club records'!$B$11, F499&lt;='club records'!$C$11), AND(E499='club records'!$B$12, F499&lt;='club records'!$C$12), AND(E499='club records'!$B$13, F499&lt;='club records'!$C$13), AND(E499='club records'!$B$14, F499&lt;='club records'!$C$14), AND(E499='club records'!$B$15, F499&lt;='club records'!$C$15))), "CR", " ")</f>
        <v xml:space="preserve"> </v>
      </c>
      <c r="M499" s="15" t="str">
        <f>IF(AND(B499=300, OR(AND(E499='club records'!$B$16, F499&lt;='club records'!$C$16), AND(E499='club records'!$B$17, F499&lt;='club records'!$C$17))), "CR", " ")</f>
        <v xml:space="preserve"> </v>
      </c>
      <c r="N499" s="15" t="str">
        <f>IF(AND(B499=400, OR(AND(E499='club records'!$B$18, F499&lt;='club records'!$C$18), AND(E499='club records'!$B$19, F499&lt;='club records'!$C$19), AND(E499='club records'!$B$20, F499&lt;='club records'!$C$20), AND(E499='club records'!$B$21, F499&lt;='club records'!$C$21))), "CR", " ")</f>
        <v xml:space="preserve"> </v>
      </c>
      <c r="O499" s="15" t="str">
        <f>IF(AND(B499=800, OR(AND(E499='club records'!$B$22, F499&lt;='club records'!$C$22), AND(E499='club records'!$B$23, F499&lt;='club records'!$C$23), AND(E499='club records'!$B$24, F499&lt;='club records'!$C$24), AND(E499='club records'!$B$25, F499&lt;='club records'!$C$25), AND(E499='club records'!$B$26, F499&lt;='club records'!$C$26))), "CR", " ")</f>
        <v xml:space="preserve"> </v>
      </c>
      <c r="P499" s="15" t="str">
        <f>IF(AND(B499=1000, OR(AND(E499='club records'!$B$27, F499&lt;='club records'!$C$27), AND(E499='club records'!$B$28, F499&lt;='club records'!$C$28))), "CR", " ")</f>
        <v xml:space="preserve"> </v>
      </c>
      <c r="Q499" s="15" t="str">
        <f>IF(AND(B499=1500, OR(AND(E499='club records'!$B$29, F499&lt;='club records'!$C$29), AND(E499='club records'!$B$30, F499&lt;='club records'!$C$30), AND(E499='club records'!$B$31, F499&lt;='club records'!$C$31), AND(E499='club records'!$B$32, F499&lt;='club records'!$C$32), AND(E499='club records'!$B$33, F499&lt;='club records'!$C$33))), "CR", " ")</f>
        <v xml:space="preserve"> </v>
      </c>
      <c r="R499" s="15" t="str">
        <f>IF(AND(B499="1600 (Mile)",OR(AND(E499='club records'!$B$34,F499&lt;='club records'!$C$34),AND(E499='club records'!$B$35,F499&lt;='club records'!$C$35),AND(E499='club records'!$B$36,F499&lt;='club records'!$C$36),AND(E499='club records'!$B$37,F499&lt;='club records'!$C$37))),"CR"," ")</f>
        <v xml:space="preserve"> </v>
      </c>
      <c r="S499" s="15" t="str">
        <f>IF(AND(B499=3000, OR(AND(E499='club records'!$B$38, F499&lt;='club records'!$C$38), AND(E499='club records'!$B$39, F499&lt;='club records'!$C$39), AND(E499='club records'!$B$40, F499&lt;='club records'!$C$40), AND(E499='club records'!$B$41, F499&lt;='club records'!$C$41))), "CR", " ")</f>
        <v xml:space="preserve"> </v>
      </c>
      <c r="T499" s="15" t="str">
        <f>IF(AND(B499=5000, OR(AND(E499='club records'!$B$42, F499&lt;='club records'!$C$42), AND(E499='club records'!$B$43, F499&lt;='club records'!$C$43))), "CR", " ")</f>
        <v xml:space="preserve"> </v>
      </c>
      <c r="U499" s="14" t="str">
        <f>IF(AND(B499=10000, OR(AND(E499='club records'!$B$44, F499&lt;='club records'!$C$44), AND(E499='club records'!$B$45, F499&lt;='club records'!$C$45))), "CR", " ")</f>
        <v xml:space="preserve"> </v>
      </c>
      <c r="V499" s="14" t="str">
        <f>IF(AND(B499="high jump", OR(AND(E499='club records'!$F$1, F499&gt;='club records'!$G$1), AND(E499='club records'!$F$2, F499&gt;='club records'!$G$2), AND(E499='club records'!$F$3, F499&gt;='club records'!$G$3), AND(E499='club records'!$F$4, F499&gt;='club records'!$G$4), AND(E499='club records'!$F$5, F499&gt;='club records'!$G$5))), "CR", " ")</f>
        <v xml:space="preserve"> </v>
      </c>
      <c r="W499" s="14" t="str">
        <f>IF(AND(B499="long jump", OR(AND(E499='club records'!$F$6, F499&gt;='club records'!$G$6), AND(E499='club records'!$F$7, F499&gt;='club records'!$G$7), AND(E499='club records'!$F$8, F499&gt;='club records'!$G$8), AND(E499='club records'!$F$9, F499&gt;='club records'!$G$9), AND(E499='club records'!$F$10, F499&gt;='club records'!$G$10))), "CR", " ")</f>
        <v xml:space="preserve"> </v>
      </c>
      <c r="X499" s="14" t="str">
        <f>IF(AND(B499="triple jump", OR(AND(E499='club records'!$F$11, F499&gt;='club records'!$G$11), AND(E499='club records'!$F$12, F499&gt;='club records'!$G$12), AND(E499='club records'!$F$13, F499&gt;='club records'!$G$13), AND(E499='club records'!$F$14, F499&gt;='club records'!$G$14), AND(E499='club records'!$F$15, F499&gt;='club records'!$G$15))), "CR", " ")</f>
        <v xml:space="preserve"> </v>
      </c>
      <c r="Y499" s="14" t="str">
        <f>IF(AND(B499="pole vault", OR(AND(E499='club records'!$F$16, F499&gt;='club records'!$G$16), AND(E499='club records'!$F$17, F499&gt;='club records'!$G$17), AND(E499='club records'!$F$18, F499&gt;='club records'!$G$18), AND(E499='club records'!$F$19, F499&gt;='club records'!$G$19), AND(E499='club records'!$F$20, F499&gt;='club records'!$G$20))), "CR", " ")</f>
        <v xml:space="preserve"> </v>
      </c>
      <c r="Z499" s="14" t="str">
        <f>IF(AND(B499="discus 1", E499='club records'!$F$21, F499&gt;='club records'!$G$21), "CR", " ")</f>
        <v xml:space="preserve"> </v>
      </c>
      <c r="AA499" s="14" t="str">
        <f>IF(AND(B499="discus 1.25", E499='club records'!$F$22, F499&gt;='club records'!$G$22), "CR", " ")</f>
        <v xml:space="preserve"> </v>
      </c>
      <c r="AB499" s="14" t="str">
        <f>IF(AND(B499="discus 1.5", E499='club records'!$F$23, F499&gt;='club records'!$G$23), "CR", " ")</f>
        <v xml:space="preserve"> </v>
      </c>
      <c r="AC499" s="14" t="str">
        <f>IF(AND(B499="discus 1.75", E499='club records'!$F$24, F499&gt;='club records'!$G$24), "CR", " ")</f>
        <v xml:space="preserve"> </v>
      </c>
      <c r="AD499" s="14" t="str">
        <f>IF(AND(B499="discus 2", E499='club records'!$F$25, F499&gt;='club records'!$G$25), "CR", " ")</f>
        <v xml:space="preserve"> </v>
      </c>
      <c r="AE499" s="14" t="str">
        <f>IF(AND(B499="hammer 4", E499='club records'!$F$27, F499&gt;='club records'!$G$27), "CR", " ")</f>
        <v xml:space="preserve"> </v>
      </c>
      <c r="AF499" s="14" t="str">
        <f>IF(AND(B499="hammer 5", E499='club records'!$F$28, F499&gt;='club records'!$G$28), "CR", " ")</f>
        <v xml:space="preserve"> </v>
      </c>
      <c r="AG499" s="14" t="str">
        <f>IF(AND(B499="hammer 6", E499='club records'!$F$29, F499&gt;='club records'!$G$29), "CR", " ")</f>
        <v xml:space="preserve"> </v>
      </c>
      <c r="AH499" s="14" t="str">
        <f>IF(AND(B499="hammer 7.26", E499='club records'!$F$30, F499&gt;='club records'!$G$30), "CR", " ")</f>
        <v xml:space="preserve"> </v>
      </c>
      <c r="AI499" s="14" t="str">
        <f>IF(AND(B499="javelin 400", E499='club records'!$F$31, F499&gt;='club records'!$G$31), "CR", " ")</f>
        <v xml:space="preserve"> </v>
      </c>
      <c r="AJ499" s="14" t="str">
        <f>IF(AND(B499="javelin 600", E499='club records'!$F$32, F499&gt;='club records'!$G$32), "CR", " ")</f>
        <v xml:space="preserve"> </v>
      </c>
      <c r="AK499" s="14" t="str">
        <f>IF(AND(B499="javelin 700", E499='club records'!$F$33, F499&gt;='club records'!$G$33), "CR", " ")</f>
        <v xml:space="preserve"> </v>
      </c>
      <c r="AL499" s="14" t="str">
        <f>IF(AND(B499="javelin 800", OR(AND(E499='club records'!$F$34, F499&gt;='club records'!$G$34), AND(E499='club records'!$F$35, F499&gt;='club records'!$G$35))), "CR", " ")</f>
        <v xml:space="preserve"> </v>
      </c>
      <c r="AM499" s="14" t="str">
        <f>IF(AND(B499="shot 3", E499='club records'!$F$36, F499&gt;='club records'!$G$36), "CR", " ")</f>
        <v xml:space="preserve"> </v>
      </c>
      <c r="AN499" s="14" t="str">
        <f>IF(AND(B499="shot 4", E499='club records'!$F$37, F499&gt;='club records'!$G$37), "CR", " ")</f>
        <v xml:space="preserve"> </v>
      </c>
      <c r="AO499" s="14" t="str">
        <f>IF(AND(B499="shot 5", E499='club records'!$F$38, F499&gt;='club records'!$G$38), "CR", " ")</f>
        <v xml:space="preserve"> </v>
      </c>
      <c r="AP499" s="14" t="str">
        <f>IF(AND(B499="shot 6", E499='club records'!$F$39, F499&gt;='club records'!$G$39), "CR", " ")</f>
        <v xml:space="preserve"> </v>
      </c>
      <c r="AQ499" s="14" t="str">
        <f>IF(AND(B499="shot 7.26", E499='club records'!$F$40, F499&gt;='club records'!$G$40), "CR", " ")</f>
        <v xml:space="preserve"> </v>
      </c>
      <c r="AR499" s="14" t="str">
        <f>IF(AND(B499="60H",OR(AND(E499='club records'!$J$1,F499&lt;='club records'!$K$1),AND(E499='club records'!$J$2,F499&lt;='club records'!$K$2),AND(E499='club records'!$J$3,F499&lt;='club records'!$K$3),AND(E499='club records'!$J$4,F499&lt;='club records'!$K$4),AND(E499='club records'!$J$5,F499&lt;='club records'!$K$5))),"CR"," ")</f>
        <v xml:space="preserve"> </v>
      </c>
      <c r="AS499" s="14" t="str">
        <f>IF(AND(B499="75H", AND(E499='club records'!$J$6, F499&lt;='club records'!$K$6)), "CR", " ")</f>
        <v xml:space="preserve"> </v>
      </c>
      <c r="AT499" s="14" t="str">
        <f>IF(AND(B499="80H", AND(E499='club records'!$J$7, F499&lt;='club records'!$K$7)), "CR", " ")</f>
        <v xml:space="preserve"> </v>
      </c>
      <c r="AU499" s="14" t="str">
        <f>IF(AND(B499="100H", AND(E499='club records'!$J$8, F499&lt;='club records'!$K$8)), "CR", " ")</f>
        <v xml:space="preserve"> </v>
      </c>
      <c r="AV499" s="14" t="str">
        <f>IF(AND(B499="110H", OR(AND(E499='club records'!$J$9, F499&lt;='club records'!$K$9), AND(E499='club records'!$J$10, F499&lt;='club records'!$K$10))), "CR", " ")</f>
        <v xml:space="preserve"> </v>
      </c>
      <c r="AW499" s="14" t="str">
        <f>IF(AND(B499="400H", OR(AND(E499='club records'!$J$11, F499&lt;='club records'!$K$11), AND(E499='club records'!$J$12, F499&lt;='club records'!$K$12), AND(E499='club records'!$J$13, F499&lt;='club records'!$K$13), AND(E499='club records'!$J$14, F499&lt;='club records'!$K$14))), "CR", " ")</f>
        <v xml:space="preserve"> </v>
      </c>
      <c r="AX499" s="14" t="str">
        <f>IF(AND(B499="1500SC", AND(E499='club records'!$J$15, F499&lt;='club records'!$K$15)), "CR", " ")</f>
        <v xml:space="preserve"> </v>
      </c>
      <c r="AY499" s="14" t="str">
        <f>IF(AND(B499="2000SC", OR(AND(E499='club records'!$J$17, F499&lt;='club records'!$K$17), AND(E499='club records'!$J$18, F499&lt;='club records'!$K$18))), "CR", " ")</f>
        <v xml:space="preserve"> </v>
      </c>
      <c r="AZ499" s="14" t="str">
        <f>IF(AND(B499="3000SC", OR(AND(E499='club records'!$J$20, F499&lt;='club records'!$K$20), AND(E499='club records'!$J$21, F499&lt;='club records'!$K$21))), "CR", " ")</f>
        <v xml:space="preserve"> </v>
      </c>
      <c r="BA499" s="15" t="str">
        <f>IF(AND(B499="4x100", OR(AND(E499='club records'!$N$1, F499&lt;='club records'!$O$1), AND(E499='club records'!$N$2, F499&lt;='club records'!$O$2), AND(E499='club records'!$N$3, F499&lt;='club records'!$O$3), AND(E499='club records'!$N$4, F499&lt;='club records'!$O$4), AND(E499='club records'!$N$5, F499&lt;='club records'!$O$5))), "CR", " ")</f>
        <v xml:space="preserve"> </v>
      </c>
      <c r="BB499" s="15" t="str">
        <f>IF(AND(B499="4x200", OR(AND(E499='club records'!$N$6, F499&lt;='club records'!$O$6), AND(E499='club records'!$N$7, F499&lt;='club records'!$O$7), AND(E499='club records'!$N$8, F499&lt;='club records'!$O$8), AND(E499='club records'!$N$9, F499&lt;='club records'!$O$9), AND(E499='club records'!$N$10, F499&lt;='club records'!$O$10))), "CR", " ")</f>
        <v xml:space="preserve"> </v>
      </c>
      <c r="BC499" s="15" t="str">
        <f>IF(AND(B499="4x300", AND(E499='club records'!$N$11, F499&lt;='club records'!$O$11)), "CR", " ")</f>
        <v xml:space="preserve"> </v>
      </c>
      <c r="BD499" s="15" t="str">
        <f>IF(AND(B499="4x400", OR(AND(E499='club records'!$N$12, F499&lt;='club records'!$O$12), AND(E499='club records'!$N$13, F499&lt;='club records'!$O$13), AND(E499='club records'!$N$14, F499&lt;='club records'!$O$14), AND(E499='club records'!$N$15, F499&lt;='club records'!$O$15))), "CR", " ")</f>
        <v xml:space="preserve"> </v>
      </c>
      <c r="BE499" s="15" t="str">
        <f>IF(AND(B499="3x800", OR(AND(E499='club records'!$N$16, F499&lt;='club records'!$O$16), AND(E499='club records'!$N$17, F499&lt;='club records'!$O$17), AND(E499='club records'!$N$18, F499&lt;='club records'!$O$18))), "CR", " ")</f>
        <v xml:space="preserve"> </v>
      </c>
      <c r="BF499" s="15" t="str">
        <f>IF(AND(B499="pentathlon", OR(AND(E499='club records'!$N$21, F499&gt;='club records'!$O$21), AND(E499='club records'!$N$22, F499&gt;='club records'!$O$22),AND(E499='club records'!$N$23, F499&gt;='club records'!$O$23),AND(E499='club records'!$N$24, F499&gt;='club records'!$O$24))), "CR", " ")</f>
        <v xml:space="preserve"> </v>
      </c>
      <c r="BG499" s="15" t="str">
        <f>IF(AND(B499="heptathlon", OR(AND(E499='club records'!$N$26, F499&gt;='club records'!$O$26), AND(E499='club records'!$N$27, F499&gt;='club records'!$O$27))), "CR", " ")</f>
        <v xml:space="preserve"> </v>
      </c>
      <c r="BH499" s="15" t="str">
        <f>IF(AND(B499="decathlon", OR(AND(E499='club records'!$N$29, F499&gt;='club records'!$O$29), AND(E499='club records'!$N$30, F499&gt;='club records'!$O$30),AND(E499='club records'!$N$31, F499&gt;='club records'!$O$31))), "CR", " ")</f>
        <v xml:space="preserve"> </v>
      </c>
    </row>
    <row r="500" spans="1:60" ht="14.5" x14ac:dyDescent="0.35">
      <c r="A500" s="1" t="s">
        <v>519</v>
      </c>
      <c r="B500" s="2" t="s">
        <v>30</v>
      </c>
      <c r="C500" s="1" t="s">
        <v>484</v>
      </c>
      <c r="D500" s="1" t="s">
        <v>485</v>
      </c>
      <c r="E500" s="19" t="s">
        <v>486</v>
      </c>
      <c r="F500" s="20">
        <v>7.45</v>
      </c>
      <c r="G500" s="26">
        <v>43638</v>
      </c>
      <c r="H500" s="1" t="s">
        <v>597</v>
      </c>
      <c r="I500" s="1" t="s">
        <v>598</v>
      </c>
      <c r="J500" s="15" t="str">
        <f t="shared" si="42"/>
        <v/>
      </c>
      <c r="K500" s="15" t="str">
        <f>IF(AND(B500=100, OR(AND(E500='club records'!$B$6, F500&lt;='club records'!$C$6), AND(E500='club records'!$B$7, F500&lt;='club records'!$C$7), AND(E500='club records'!$B$8, F500&lt;='club records'!$C$8), AND(E500='club records'!$B$9, F500&lt;='club records'!$C$9), AND(E500='club records'!$B$10, F500&lt;='club records'!$C$10))), "CR", " ")</f>
        <v xml:space="preserve"> </v>
      </c>
      <c r="L500" s="15" t="str">
        <f>IF(AND(B500=200, OR(AND(E500='club records'!$B$11, F500&lt;='club records'!$C$11), AND(E500='club records'!$B$12, F500&lt;='club records'!$C$12), AND(E500='club records'!$B$13, F500&lt;='club records'!$C$13), AND(E500='club records'!$B$14, F500&lt;='club records'!$C$14), AND(E500='club records'!$B$15, F500&lt;='club records'!$C$15))), "CR", " ")</f>
        <v xml:space="preserve"> </v>
      </c>
      <c r="M500" s="15" t="str">
        <f>IF(AND(B500=300, OR(AND(E500='club records'!$B$16, F500&lt;='club records'!$C$16), AND(E500='club records'!$B$17, F500&lt;='club records'!$C$17))), "CR", " ")</f>
        <v xml:space="preserve"> </v>
      </c>
      <c r="N500" s="15" t="str">
        <f>IF(AND(B500=400, OR(AND(E500='club records'!$B$18, F500&lt;='club records'!$C$18), AND(E500='club records'!$B$19, F500&lt;='club records'!$C$19), AND(E500='club records'!$B$20, F500&lt;='club records'!$C$20), AND(E500='club records'!$B$21, F500&lt;='club records'!$C$21))), "CR", " ")</f>
        <v xml:space="preserve"> </v>
      </c>
      <c r="O500" s="15" t="str">
        <f>IF(AND(B500=800, OR(AND(E500='club records'!$B$22, F500&lt;='club records'!$C$22), AND(E500='club records'!$B$23, F500&lt;='club records'!$C$23), AND(E500='club records'!$B$24, F500&lt;='club records'!$C$24), AND(E500='club records'!$B$25, F500&lt;='club records'!$C$25), AND(E500='club records'!$B$26, F500&lt;='club records'!$C$26))), "CR", " ")</f>
        <v xml:space="preserve"> </v>
      </c>
      <c r="P500" s="15" t="str">
        <f>IF(AND(B500=1000, OR(AND(E500='club records'!$B$27, F500&lt;='club records'!$C$27), AND(E500='club records'!$B$28, F500&lt;='club records'!$C$28))), "CR", " ")</f>
        <v xml:space="preserve"> </v>
      </c>
      <c r="Q500" s="15" t="str">
        <f>IF(AND(B500=1500, OR(AND(E500='club records'!$B$29, F500&lt;='club records'!$C$29), AND(E500='club records'!$B$30, F500&lt;='club records'!$C$30), AND(E500='club records'!$B$31, F500&lt;='club records'!$C$31), AND(E500='club records'!$B$32, F500&lt;='club records'!$C$32), AND(E500='club records'!$B$33, F500&lt;='club records'!$C$33))), "CR", " ")</f>
        <v xml:space="preserve"> </v>
      </c>
      <c r="R500" s="15" t="str">
        <f>IF(AND(B500="1600 (Mile)",OR(AND(E500='club records'!$B$34,F500&lt;='club records'!$C$34),AND(E500='club records'!$B$35,F500&lt;='club records'!$C$35),AND(E500='club records'!$B$36,F500&lt;='club records'!$C$36),AND(E500='club records'!$B$37,F500&lt;='club records'!$C$37))),"CR"," ")</f>
        <v xml:space="preserve"> </v>
      </c>
      <c r="S500" s="15" t="str">
        <f>IF(AND(B500=3000, OR(AND(E500='club records'!$B$38, F500&lt;='club records'!$C$38), AND(E500='club records'!$B$39, F500&lt;='club records'!$C$39), AND(E500='club records'!$B$40, F500&lt;='club records'!$C$40), AND(E500='club records'!$B$41, F500&lt;='club records'!$C$41))), "CR", " ")</f>
        <v xml:space="preserve"> </v>
      </c>
      <c r="T500" s="15" t="str">
        <f>IF(AND(B500=5000, OR(AND(E500='club records'!$B$42, F500&lt;='club records'!$C$42), AND(E500='club records'!$B$43, F500&lt;='club records'!$C$43))), "CR", " ")</f>
        <v xml:space="preserve"> </v>
      </c>
      <c r="U500" s="14" t="str">
        <f>IF(AND(B500=10000, OR(AND(E500='club records'!$B$44, F500&lt;='club records'!$C$44), AND(E500='club records'!$B$45, F500&lt;='club records'!$C$45))), "CR", " ")</f>
        <v xml:space="preserve"> </v>
      </c>
      <c r="V500" s="14" t="str">
        <f>IF(AND(B500="high jump", OR(AND(E500='club records'!$F$1, F500&gt;='club records'!$G$1), AND(E500='club records'!$F$2, F500&gt;='club records'!$G$2), AND(E500='club records'!$F$3, F500&gt;='club records'!$G$3), AND(E500='club records'!$F$4, F500&gt;='club records'!$G$4), AND(E500='club records'!$F$5, F500&gt;='club records'!$G$5))), "CR", " ")</f>
        <v xml:space="preserve"> </v>
      </c>
      <c r="W500" s="14" t="str">
        <f>IF(AND(B500="long jump", OR(AND(E500='club records'!$F$6, F500&gt;='club records'!$G$6), AND(E500='club records'!$F$7, F500&gt;='club records'!$G$7), AND(E500='club records'!$F$8, F500&gt;='club records'!$G$8), AND(E500='club records'!$F$9, F500&gt;='club records'!$G$9), AND(E500='club records'!$F$10, F500&gt;='club records'!$G$10))), "CR", " ")</f>
        <v xml:space="preserve"> </v>
      </c>
      <c r="X500" s="14" t="str">
        <f>IF(AND(B500="triple jump", OR(AND(E500='club records'!$F$11, F500&gt;='club records'!$G$11), AND(E500='club records'!$F$12, F500&gt;='club records'!$G$12), AND(E500='club records'!$F$13, F500&gt;='club records'!$G$13), AND(E500='club records'!$F$14, F500&gt;='club records'!$G$14), AND(E500='club records'!$F$15, F500&gt;='club records'!$G$15))), "CR", " ")</f>
        <v xml:space="preserve"> </v>
      </c>
      <c r="Y500" s="14" t="str">
        <f>IF(AND(B500="pole vault", OR(AND(E500='club records'!$F$16, F500&gt;='club records'!$G$16), AND(E500='club records'!$F$17, F500&gt;='club records'!$G$17), AND(E500='club records'!$F$18, F500&gt;='club records'!$G$18), AND(E500='club records'!$F$19, F500&gt;='club records'!$G$19), AND(E500='club records'!$F$20, F500&gt;='club records'!$G$20))), "CR", " ")</f>
        <v xml:space="preserve"> </v>
      </c>
      <c r="Z500" s="14" t="str">
        <f>IF(AND(B500="discus 1", E500='club records'!$F$21, F500&gt;='club records'!$G$21), "CR", " ")</f>
        <v xml:space="preserve"> </v>
      </c>
      <c r="AA500" s="14" t="str">
        <f>IF(AND(B500="discus 1.25", E500='club records'!$F$22, F500&gt;='club records'!$G$22), "CR", " ")</f>
        <v xml:space="preserve"> </v>
      </c>
      <c r="AB500" s="14" t="str">
        <f>IF(AND(B500="discus 1.5", E500='club records'!$F$23, F500&gt;='club records'!$G$23), "CR", " ")</f>
        <v xml:space="preserve"> </v>
      </c>
      <c r="AC500" s="14" t="str">
        <f>IF(AND(B500="discus 1.75", E500='club records'!$F$24, F500&gt;='club records'!$G$24), "CR", " ")</f>
        <v xml:space="preserve"> </v>
      </c>
      <c r="AD500" s="14" t="str">
        <f>IF(AND(B500="discus 2", E500='club records'!$F$25, F500&gt;='club records'!$G$25), "CR", " ")</f>
        <v xml:space="preserve"> </v>
      </c>
      <c r="AE500" s="14" t="str">
        <f>IF(AND(B500="hammer 4", E500='club records'!$F$27, F500&gt;='club records'!$G$27), "CR", " ")</f>
        <v xml:space="preserve"> </v>
      </c>
      <c r="AF500" s="14" t="str">
        <f>IF(AND(B500="hammer 5", E500='club records'!$F$28, F500&gt;='club records'!$G$28), "CR", " ")</f>
        <v xml:space="preserve"> </v>
      </c>
      <c r="AG500" s="14" t="str">
        <f>IF(AND(B500="hammer 6", E500='club records'!$F$29, F500&gt;='club records'!$G$29), "CR", " ")</f>
        <v xml:space="preserve"> </v>
      </c>
      <c r="AH500" s="14" t="str">
        <f>IF(AND(B500="hammer 7.26", E500='club records'!$F$30, F500&gt;='club records'!$G$30), "CR", " ")</f>
        <v xml:space="preserve"> </v>
      </c>
      <c r="AI500" s="14" t="str">
        <f>IF(AND(B500="javelin 400", E500='club records'!$F$31, F500&gt;='club records'!$G$31), "CR", " ")</f>
        <v xml:space="preserve"> </v>
      </c>
      <c r="AJ500" s="14" t="str">
        <f>IF(AND(B500="javelin 600", E500='club records'!$F$32, F500&gt;='club records'!$G$32), "CR", " ")</f>
        <v xml:space="preserve"> </v>
      </c>
      <c r="AK500" s="14" t="str">
        <f>IF(AND(B500="javelin 700", E500='club records'!$F$33, F500&gt;='club records'!$G$33), "CR", " ")</f>
        <v xml:space="preserve"> </v>
      </c>
      <c r="AL500" s="14" t="str">
        <f>IF(AND(B500="javelin 800", OR(AND(E500='club records'!$F$34, F500&gt;='club records'!$G$34), AND(E500='club records'!$F$35, F500&gt;='club records'!$G$35))), "CR", " ")</f>
        <v xml:space="preserve"> </v>
      </c>
      <c r="AM500" s="14" t="str">
        <f>IF(AND(B500="shot 3", E500='club records'!$F$36, F500&gt;='club records'!$G$36), "CR", " ")</f>
        <v xml:space="preserve"> </v>
      </c>
      <c r="AN500" s="14" t="str">
        <f>IF(AND(B500="shot 4", E500='club records'!$F$37, F500&gt;='club records'!$G$37), "CR", " ")</f>
        <v xml:space="preserve"> </v>
      </c>
      <c r="AO500" s="14" t="str">
        <f>IF(AND(B500="shot 5", E500='club records'!$F$38, F500&gt;='club records'!$G$38), "CR", " ")</f>
        <v xml:space="preserve"> </v>
      </c>
      <c r="AP500" s="14" t="str">
        <f>IF(AND(B500="shot 6", E500='club records'!$F$39, F500&gt;='club records'!$G$39), "CR", " ")</f>
        <v xml:space="preserve"> </v>
      </c>
      <c r="AQ500" s="14" t="str">
        <f>IF(AND(B500="shot 7.26", E500='club records'!$F$40, F500&gt;='club records'!$G$40), "CR", " ")</f>
        <v xml:space="preserve"> </v>
      </c>
      <c r="AR500" s="14" t="str">
        <f>IF(AND(B500="60H",OR(AND(E500='club records'!$J$1,F500&lt;='club records'!$K$1),AND(E500='club records'!$J$2,F500&lt;='club records'!$K$2),AND(E500='club records'!$J$3,F500&lt;='club records'!$K$3),AND(E500='club records'!$J$4,F500&lt;='club records'!$K$4),AND(E500='club records'!$J$5,F500&lt;='club records'!$K$5))),"CR"," ")</f>
        <v xml:space="preserve"> </v>
      </c>
      <c r="AS500" s="14" t="str">
        <f>IF(AND(B500="75H", AND(E500='club records'!$J$6, F500&lt;='club records'!$K$6)), "CR", " ")</f>
        <v xml:space="preserve"> </v>
      </c>
      <c r="AT500" s="14" t="str">
        <f>IF(AND(B500="80H", AND(E500='club records'!$J$7, F500&lt;='club records'!$K$7)), "CR", " ")</f>
        <v xml:space="preserve"> </v>
      </c>
      <c r="AU500" s="14" t="str">
        <f>IF(AND(B500="100H", AND(E500='club records'!$J$8, F500&lt;='club records'!$K$8)), "CR", " ")</f>
        <v xml:space="preserve"> </v>
      </c>
      <c r="AV500" s="14" t="str">
        <f>IF(AND(B500="110H", OR(AND(E500='club records'!$J$9, F500&lt;='club records'!$K$9), AND(E500='club records'!$J$10, F500&lt;='club records'!$K$10))), "CR", " ")</f>
        <v xml:space="preserve"> </v>
      </c>
      <c r="AW500" s="14" t="str">
        <f>IF(AND(B500="400H", OR(AND(E500='club records'!$J$11, F500&lt;='club records'!$K$11), AND(E500='club records'!$J$12, F500&lt;='club records'!$K$12), AND(E500='club records'!$J$13, F500&lt;='club records'!$K$13), AND(E500='club records'!$J$14, F500&lt;='club records'!$K$14))), "CR", " ")</f>
        <v xml:space="preserve"> </v>
      </c>
      <c r="AX500" s="14" t="str">
        <f>IF(AND(B500="1500SC", AND(E500='club records'!$J$15, F500&lt;='club records'!$K$15)), "CR", " ")</f>
        <v xml:space="preserve"> </v>
      </c>
      <c r="AY500" s="14" t="str">
        <f>IF(AND(B500="2000SC", OR(AND(E500='club records'!$J$17, F500&lt;='club records'!$K$17), AND(E500='club records'!$J$18, F500&lt;='club records'!$K$18))), "CR", " ")</f>
        <v xml:space="preserve"> </v>
      </c>
      <c r="AZ500" s="14" t="str">
        <f>IF(AND(B500="3000SC", OR(AND(E500='club records'!$J$20, F500&lt;='club records'!$K$20), AND(E500='club records'!$J$21, F500&lt;='club records'!$K$21))), "CR", " ")</f>
        <v xml:space="preserve"> </v>
      </c>
      <c r="BA500" s="15" t="str">
        <f>IF(AND(B500="4x100", OR(AND(E500='club records'!$N$1, F500&lt;='club records'!$O$1), AND(E500='club records'!$N$2, F500&lt;='club records'!$O$2), AND(E500='club records'!$N$3, F500&lt;='club records'!$O$3), AND(E500='club records'!$N$4, F500&lt;='club records'!$O$4), AND(E500='club records'!$N$5, F500&lt;='club records'!$O$5))), "CR", " ")</f>
        <v xml:space="preserve"> </v>
      </c>
      <c r="BB500" s="15" t="str">
        <f>IF(AND(B500="4x200", OR(AND(E500='club records'!$N$6, F500&lt;='club records'!$O$6), AND(E500='club records'!$N$7, F500&lt;='club records'!$O$7), AND(E500='club records'!$N$8, F500&lt;='club records'!$O$8), AND(E500='club records'!$N$9, F500&lt;='club records'!$O$9), AND(E500='club records'!$N$10, F500&lt;='club records'!$O$10))), "CR", " ")</f>
        <v xml:space="preserve"> </v>
      </c>
      <c r="BC500" s="15" t="str">
        <f>IF(AND(B500="4x300", AND(E500='club records'!$N$11, F500&lt;='club records'!$O$11)), "CR", " ")</f>
        <v xml:space="preserve"> </v>
      </c>
      <c r="BD500" s="15" t="str">
        <f>IF(AND(B500="4x400", OR(AND(E500='club records'!$N$12, F500&lt;='club records'!$O$12), AND(E500='club records'!$N$13, F500&lt;='club records'!$O$13), AND(E500='club records'!$N$14, F500&lt;='club records'!$O$14), AND(E500='club records'!$N$15, F500&lt;='club records'!$O$15))), "CR", " ")</f>
        <v xml:space="preserve"> </v>
      </c>
      <c r="BE500" s="15" t="str">
        <f>IF(AND(B500="3x800", OR(AND(E500='club records'!$N$16, F500&lt;='club records'!$O$16), AND(E500='club records'!$N$17, F500&lt;='club records'!$O$17), AND(E500='club records'!$N$18, F500&lt;='club records'!$O$18))), "CR", " ")</f>
        <v xml:space="preserve"> </v>
      </c>
      <c r="BF500" s="15" t="str">
        <f>IF(AND(B500="pentathlon", OR(AND(E500='club records'!$N$21, F500&gt;='club records'!$O$21), AND(E500='club records'!$N$22, F500&gt;='club records'!$O$22),AND(E500='club records'!$N$23, F500&gt;='club records'!$O$23),AND(E500='club records'!$N$24, F500&gt;='club records'!$O$24))), "CR", " ")</f>
        <v xml:space="preserve"> </v>
      </c>
      <c r="BG500" s="15" t="str">
        <f>IF(AND(B500="heptathlon", OR(AND(E500='club records'!$N$26, F500&gt;='club records'!$O$26), AND(E500='club records'!$N$27, F500&gt;='club records'!$O$27))), "CR", " ")</f>
        <v xml:space="preserve"> </v>
      </c>
      <c r="BH500" s="15" t="str">
        <f>IF(AND(B500="decathlon", OR(AND(E500='club records'!$N$29, F500&gt;='club records'!$O$29), AND(E500='club records'!$N$30, F500&gt;='club records'!$O$30),AND(E500='club records'!$N$31, F500&gt;='club records'!$O$31))), "CR", " ")</f>
        <v xml:space="preserve"> </v>
      </c>
    </row>
    <row r="501" spans="1:60" ht="14.5" x14ac:dyDescent="0.35">
      <c r="A501" s="1" t="s">
        <v>519</v>
      </c>
      <c r="B501" s="2" t="s">
        <v>184</v>
      </c>
      <c r="C501" s="1" t="s">
        <v>89</v>
      </c>
      <c r="D501" s="1" t="s">
        <v>90</v>
      </c>
      <c r="E501" s="19" t="s">
        <v>62</v>
      </c>
      <c r="F501" s="20">
        <v>6.22</v>
      </c>
      <c r="G501" s="27">
        <v>43589</v>
      </c>
      <c r="H501" s="1" t="s">
        <v>313</v>
      </c>
      <c r="I501" s="1" t="s">
        <v>321</v>
      </c>
      <c r="J501" s="15" t="str">
        <f t="shared" si="42"/>
        <v/>
      </c>
      <c r="K501" s="15" t="str">
        <f>IF(AND(B501=100, OR(AND(E501='club records'!$B$6, F501&lt;='club records'!$C$6), AND(E501='club records'!$B$7, F501&lt;='club records'!$C$7), AND(E501='club records'!$B$8, F501&lt;='club records'!$C$8), AND(E501='club records'!$B$9, F501&lt;='club records'!$C$9), AND(E501='club records'!$B$10, F501&lt;='club records'!$C$10))), "CR", " ")</f>
        <v xml:space="preserve"> </v>
      </c>
      <c r="L501" s="15" t="str">
        <f>IF(AND(B501=200, OR(AND(E501='club records'!$B$11, F501&lt;='club records'!$C$11), AND(E501='club records'!$B$12, F501&lt;='club records'!$C$12), AND(E501='club records'!$B$13, F501&lt;='club records'!$C$13), AND(E501='club records'!$B$14, F501&lt;='club records'!$C$14), AND(E501='club records'!$B$15, F501&lt;='club records'!$C$15))), "CR", " ")</f>
        <v xml:space="preserve"> </v>
      </c>
      <c r="M501" s="15" t="str">
        <f>IF(AND(B501=300, OR(AND(E501='club records'!$B$16, F501&lt;='club records'!$C$16), AND(E501='club records'!$B$17, F501&lt;='club records'!$C$17))), "CR", " ")</f>
        <v xml:space="preserve"> </v>
      </c>
      <c r="N501" s="15" t="str">
        <f>IF(AND(B501=400, OR(AND(E501='club records'!$B$18, F501&lt;='club records'!$C$18), AND(E501='club records'!$B$19, F501&lt;='club records'!$C$19), AND(E501='club records'!$B$20, F501&lt;='club records'!$C$20), AND(E501='club records'!$B$21, F501&lt;='club records'!$C$21))), "CR", " ")</f>
        <v xml:space="preserve"> </v>
      </c>
      <c r="O501" s="15" t="str">
        <f>IF(AND(B501=800, OR(AND(E501='club records'!$B$22, F501&lt;='club records'!$C$22), AND(E501='club records'!$B$23, F501&lt;='club records'!$C$23), AND(E501='club records'!$B$24, F501&lt;='club records'!$C$24), AND(E501='club records'!$B$25, F501&lt;='club records'!$C$25), AND(E501='club records'!$B$26, F501&lt;='club records'!$C$26))), "CR", " ")</f>
        <v xml:space="preserve"> </v>
      </c>
      <c r="P501" s="15" t="str">
        <f>IF(AND(B501=1000, OR(AND(E501='club records'!$B$27, F501&lt;='club records'!$C$27), AND(E501='club records'!$B$28, F501&lt;='club records'!$C$28))), "CR", " ")</f>
        <v xml:space="preserve"> </v>
      </c>
      <c r="Q501" s="15" t="str">
        <f>IF(AND(B501=1500, OR(AND(E501='club records'!$B$29, F501&lt;='club records'!$C$29), AND(E501='club records'!$B$30, F501&lt;='club records'!$C$30), AND(E501='club records'!$B$31, F501&lt;='club records'!$C$31), AND(E501='club records'!$B$32, F501&lt;='club records'!$C$32), AND(E501='club records'!$B$33, F501&lt;='club records'!$C$33))), "CR", " ")</f>
        <v xml:space="preserve"> </v>
      </c>
      <c r="R501" s="15" t="str">
        <f>IF(AND(B501="1600 (Mile)",OR(AND(E501='club records'!$B$34,F501&lt;='club records'!$C$34),AND(E501='club records'!$B$35,F501&lt;='club records'!$C$35),AND(E501='club records'!$B$36,F501&lt;='club records'!$C$36),AND(E501='club records'!$B$37,F501&lt;='club records'!$C$37))),"CR"," ")</f>
        <v xml:space="preserve"> </v>
      </c>
      <c r="S501" s="15" t="str">
        <f>IF(AND(B501=3000, OR(AND(E501='club records'!$B$38, F501&lt;='club records'!$C$38), AND(E501='club records'!$B$39, F501&lt;='club records'!$C$39), AND(E501='club records'!$B$40, F501&lt;='club records'!$C$40), AND(E501='club records'!$B$41, F501&lt;='club records'!$C$41))), "CR", " ")</f>
        <v xml:space="preserve"> </v>
      </c>
      <c r="T501" s="15" t="str">
        <f>IF(AND(B501=5000, OR(AND(E501='club records'!$B$42, F501&lt;='club records'!$C$42), AND(E501='club records'!$B$43, F501&lt;='club records'!$C$43))), "CR", " ")</f>
        <v xml:space="preserve"> </v>
      </c>
      <c r="U501" s="14" t="str">
        <f>IF(AND(B501=10000, OR(AND(E501='club records'!$B$44, F501&lt;='club records'!$C$44), AND(E501='club records'!$B$45, F501&lt;='club records'!$C$45))), "CR", " ")</f>
        <v xml:space="preserve"> </v>
      </c>
      <c r="V501" s="14" t="str">
        <f>IF(AND(B501="high jump", OR(AND(E501='club records'!$F$1, F501&gt;='club records'!$G$1), AND(E501='club records'!$F$2, F501&gt;='club records'!$G$2), AND(E501='club records'!$F$3, F501&gt;='club records'!$G$3), AND(E501='club records'!$F$4, F501&gt;='club records'!$G$4), AND(E501='club records'!$F$5, F501&gt;='club records'!$G$5))), "CR", " ")</f>
        <v xml:space="preserve"> </v>
      </c>
      <c r="W501" s="14" t="str">
        <f>IF(AND(B501="long jump", OR(AND(E501='club records'!$F$6, F501&gt;='club records'!$G$6), AND(E501='club records'!$F$7, F501&gt;='club records'!$G$7), AND(E501='club records'!$F$8, F501&gt;='club records'!$G$8), AND(E501='club records'!$F$9, F501&gt;='club records'!$G$9), AND(E501='club records'!$F$10, F501&gt;='club records'!$G$10))), "CR", " ")</f>
        <v xml:space="preserve"> </v>
      </c>
      <c r="X501" s="14" t="str">
        <f>IF(AND(B501="triple jump", OR(AND(E501='club records'!$F$11, F501&gt;='club records'!$G$11), AND(E501='club records'!$F$12, F501&gt;='club records'!$G$12), AND(E501='club records'!$F$13, F501&gt;='club records'!$G$13), AND(E501='club records'!$F$14, F501&gt;='club records'!$G$14), AND(E501='club records'!$F$15, F501&gt;='club records'!$G$15))), "CR", " ")</f>
        <v xml:space="preserve"> </v>
      </c>
      <c r="Y501" s="14" t="str">
        <f>IF(AND(B501="pole vault", OR(AND(E501='club records'!$F$16, F501&gt;='club records'!$G$16), AND(E501='club records'!$F$17, F501&gt;='club records'!$G$17), AND(E501='club records'!$F$18, F501&gt;='club records'!$G$18), AND(E501='club records'!$F$19, F501&gt;='club records'!$G$19), AND(E501='club records'!$F$20, F501&gt;='club records'!$G$20))), "CR", " ")</f>
        <v xml:space="preserve"> </v>
      </c>
      <c r="Z501" s="14" t="str">
        <f>IF(AND(B501="discus 1", E501='club records'!$F$21, F501&gt;='club records'!$G$21), "CR", " ")</f>
        <v xml:space="preserve"> </v>
      </c>
      <c r="AA501" s="14" t="str">
        <f>IF(AND(B501="discus 1.25", E501='club records'!$F$22, F501&gt;='club records'!$G$22), "CR", " ")</f>
        <v xml:space="preserve"> </v>
      </c>
      <c r="AB501" s="14" t="str">
        <f>IF(AND(B501="discus 1.5", E501='club records'!$F$23, F501&gt;='club records'!$G$23), "CR", " ")</f>
        <v xml:space="preserve"> </v>
      </c>
      <c r="AC501" s="14" t="str">
        <f>IF(AND(B501="discus 1.75", E501='club records'!$F$24, F501&gt;='club records'!$G$24), "CR", " ")</f>
        <v xml:space="preserve"> </v>
      </c>
      <c r="AD501" s="14" t="str">
        <f>IF(AND(B501="discus 2", E501='club records'!$F$25, F501&gt;='club records'!$G$25), "CR", " ")</f>
        <v xml:space="preserve"> </v>
      </c>
      <c r="AE501" s="14" t="str">
        <f>IF(AND(B501="hammer 4", E501='club records'!$F$27, F501&gt;='club records'!$G$27), "CR", " ")</f>
        <v xml:space="preserve"> </v>
      </c>
      <c r="AF501" s="14" t="str">
        <f>IF(AND(B501="hammer 5", E501='club records'!$F$28, F501&gt;='club records'!$G$28), "CR", " ")</f>
        <v xml:space="preserve"> </v>
      </c>
      <c r="AG501" s="14" t="str">
        <f>IF(AND(B501="hammer 6", E501='club records'!$F$29, F501&gt;='club records'!$G$29), "CR", " ")</f>
        <v xml:space="preserve"> </v>
      </c>
      <c r="AH501" s="14" t="str">
        <f>IF(AND(B501="hammer 7.26", E501='club records'!$F$30, F501&gt;='club records'!$G$30), "CR", " ")</f>
        <v xml:space="preserve"> </v>
      </c>
      <c r="AI501" s="14" t="str">
        <f>IF(AND(B501="javelin 400", E501='club records'!$F$31, F501&gt;='club records'!$G$31), "CR", " ")</f>
        <v xml:space="preserve"> </v>
      </c>
      <c r="AJ501" s="14" t="str">
        <f>IF(AND(B501="javelin 600", E501='club records'!$F$32, F501&gt;='club records'!$G$32), "CR", " ")</f>
        <v xml:space="preserve"> </v>
      </c>
      <c r="AK501" s="14" t="str">
        <f>IF(AND(B501="javelin 700", E501='club records'!$F$33, F501&gt;='club records'!$G$33), "CR", " ")</f>
        <v xml:space="preserve"> </v>
      </c>
      <c r="AL501" s="14" t="str">
        <f>IF(AND(B501="javelin 800", OR(AND(E501='club records'!$F$34, F501&gt;='club records'!$G$34), AND(E501='club records'!$F$35, F501&gt;='club records'!$G$35))), "CR", " ")</f>
        <v xml:space="preserve"> </v>
      </c>
      <c r="AM501" s="14" t="str">
        <f>IF(AND(B501="shot 3", E501='club records'!$F$36, F501&gt;='club records'!$G$36), "CR", " ")</f>
        <v xml:space="preserve"> </v>
      </c>
      <c r="AN501" s="14" t="str">
        <f>IF(AND(B501="shot 4", E501='club records'!$F$37, F501&gt;='club records'!$G$37), "CR", " ")</f>
        <v xml:space="preserve"> </v>
      </c>
      <c r="AO501" s="14" t="str">
        <f>IF(AND(B501="shot 5", E501='club records'!$F$38, F501&gt;='club records'!$G$38), "CR", " ")</f>
        <v xml:space="preserve"> </v>
      </c>
      <c r="AP501" s="14" t="str">
        <f>IF(AND(B501="shot 6", E501='club records'!$F$39, F501&gt;='club records'!$G$39), "CR", " ")</f>
        <v xml:space="preserve"> </v>
      </c>
      <c r="AQ501" s="14" t="str">
        <f>IF(AND(B501="shot 7.26", E501='club records'!$F$40, F501&gt;='club records'!$G$40), "CR", " ")</f>
        <v xml:space="preserve"> </v>
      </c>
      <c r="AR501" s="14" t="str">
        <f>IF(AND(B501="60H",OR(AND(E501='club records'!$J$1,F501&lt;='club records'!$K$1),AND(E501='club records'!$J$2,F501&lt;='club records'!$K$2),AND(E501='club records'!$J$3,F501&lt;='club records'!$K$3),AND(E501='club records'!$J$4,F501&lt;='club records'!$K$4),AND(E501='club records'!$J$5,F501&lt;='club records'!$K$5))),"CR"," ")</f>
        <v xml:space="preserve"> </v>
      </c>
      <c r="AS501" s="14" t="str">
        <f>IF(AND(B501="75H", AND(E501='club records'!$J$6, F501&lt;='club records'!$K$6)), "CR", " ")</f>
        <v xml:space="preserve"> </v>
      </c>
      <c r="AT501" s="14" t="str">
        <f>IF(AND(B501="80H", AND(E501='club records'!$J$7, F501&lt;='club records'!$K$7)), "CR", " ")</f>
        <v xml:space="preserve"> </v>
      </c>
      <c r="AU501" s="14" t="str">
        <f>IF(AND(B501="100H", AND(E501='club records'!$J$8, F501&lt;='club records'!$K$8)), "CR", " ")</f>
        <v xml:space="preserve"> </v>
      </c>
      <c r="AV501" s="14" t="str">
        <f>IF(AND(B501="110H", OR(AND(E501='club records'!$J$9, F501&lt;='club records'!$K$9), AND(E501='club records'!$J$10, F501&lt;='club records'!$K$10))), "CR", " ")</f>
        <v xml:space="preserve"> </v>
      </c>
      <c r="AW501" s="14" t="str">
        <f>IF(AND(B501="400H", OR(AND(E501='club records'!$J$11, F501&lt;='club records'!$K$11), AND(E501='club records'!$J$12, F501&lt;='club records'!$K$12), AND(E501='club records'!$J$13, F501&lt;='club records'!$K$13), AND(E501='club records'!$J$14, F501&lt;='club records'!$K$14))), "CR", " ")</f>
        <v xml:space="preserve"> </v>
      </c>
      <c r="AX501" s="14" t="str">
        <f>IF(AND(B501="1500SC", AND(E501='club records'!$J$15, F501&lt;='club records'!$K$15)), "CR", " ")</f>
        <v xml:space="preserve"> </v>
      </c>
      <c r="AY501" s="14" t="str">
        <f>IF(AND(B501="2000SC", OR(AND(E501='club records'!$J$17, F501&lt;='club records'!$K$17), AND(E501='club records'!$J$18, F501&lt;='club records'!$K$18))), "CR", " ")</f>
        <v xml:space="preserve"> </v>
      </c>
      <c r="AZ501" s="14" t="str">
        <f>IF(AND(B501="3000SC", OR(AND(E501='club records'!$J$20, F501&lt;='club records'!$K$20), AND(E501='club records'!$J$21, F501&lt;='club records'!$K$21))), "CR", " ")</f>
        <v xml:space="preserve"> </v>
      </c>
      <c r="BA501" s="15" t="str">
        <f>IF(AND(B501="4x100", OR(AND(E501='club records'!$N$1, F501&lt;='club records'!$O$1), AND(E501='club records'!$N$2, F501&lt;='club records'!$O$2), AND(E501='club records'!$N$3, F501&lt;='club records'!$O$3), AND(E501='club records'!$N$4, F501&lt;='club records'!$O$4), AND(E501='club records'!$N$5, F501&lt;='club records'!$O$5))), "CR", " ")</f>
        <v xml:space="preserve"> </v>
      </c>
      <c r="BB501" s="15" t="str">
        <f>IF(AND(B501="4x200", OR(AND(E501='club records'!$N$6, F501&lt;='club records'!$O$6), AND(E501='club records'!$N$7, F501&lt;='club records'!$O$7), AND(E501='club records'!$N$8, F501&lt;='club records'!$O$8), AND(E501='club records'!$N$9, F501&lt;='club records'!$O$9), AND(E501='club records'!$N$10, F501&lt;='club records'!$O$10))), "CR", " ")</f>
        <v xml:space="preserve"> </v>
      </c>
      <c r="BC501" s="15" t="str">
        <f>IF(AND(B501="4x300", AND(E501='club records'!$N$11, F501&lt;='club records'!$O$11)), "CR", " ")</f>
        <v xml:space="preserve"> </v>
      </c>
      <c r="BD501" s="15" t="str">
        <f>IF(AND(B501="4x400", OR(AND(E501='club records'!$N$12, F501&lt;='club records'!$O$12), AND(E501='club records'!$N$13, F501&lt;='club records'!$O$13), AND(E501='club records'!$N$14, F501&lt;='club records'!$O$14), AND(E501='club records'!$N$15, F501&lt;='club records'!$O$15))), "CR", " ")</f>
        <v xml:space="preserve"> </v>
      </c>
      <c r="BE501" s="15" t="str">
        <f>IF(AND(B501="3x800", OR(AND(E501='club records'!$N$16, F501&lt;='club records'!$O$16), AND(E501='club records'!$N$17, F501&lt;='club records'!$O$17), AND(E501='club records'!$N$18, F501&lt;='club records'!$O$18))), "CR", " ")</f>
        <v xml:space="preserve"> </v>
      </c>
      <c r="BF501" s="15" t="str">
        <f>IF(AND(B501="pentathlon", OR(AND(E501='club records'!$N$21, F501&gt;='club records'!$O$21), AND(E501='club records'!$N$22, F501&gt;='club records'!$O$22),AND(E501='club records'!$N$23, F501&gt;='club records'!$O$23),AND(E501='club records'!$N$24, F501&gt;='club records'!$O$24))), "CR", " ")</f>
        <v xml:space="preserve"> </v>
      </c>
      <c r="BG501" s="15" t="str">
        <f>IF(AND(B501="heptathlon", OR(AND(E501='club records'!$N$26, F501&gt;='club records'!$O$26), AND(E501='club records'!$N$27, F501&gt;='club records'!$O$27))), "CR", " ")</f>
        <v xml:space="preserve"> </v>
      </c>
      <c r="BH501" s="15" t="str">
        <f>IF(AND(B501="decathlon", OR(AND(E501='club records'!$N$29, F501&gt;='club records'!$O$29), AND(E501='club records'!$N$30, F501&gt;='club records'!$O$30),AND(E501='club records'!$N$31, F501&gt;='club records'!$O$31))), "CR", " ")</f>
        <v xml:space="preserve"> </v>
      </c>
    </row>
    <row r="502" spans="1:60" ht="14.5" x14ac:dyDescent="0.35">
      <c r="A502" s="1" t="s">
        <v>519</v>
      </c>
      <c r="B502" s="2" t="s">
        <v>184</v>
      </c>
      <c r="C502" s="1" t="s">
        <v>57</v>
      </c>
      <c r="D502" s="1" t="s">
        <v>58</v>
      </c>
      <c r="E502" s="19" t="s">
        <v>10</v>
      </c>
      <c r="F502" s="20">
        <v>7.95</v>
      </c>
      <c r="G502" s="27">
        <v>43667</v>
      </c>
      <c r="H502" s="1" t="s">
        <v>384</v>
      </c>
      <c r="I502" s="1" t="s">
        <v>493</v>
      </c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5"/>
      <c r="BB502" s="15"/>
      <c r="BC502" s="15"/>
      <c r="BD502" s="15"/>
      <c r="BE502" s="15"/>
      <c r="BF502" s="15"/>
      <c r="BG502" s="15"/>
      <c r="BH502" s="15"/>
    </row>
    <row r="503" spans="1:60" ht="14.5" x14ac:dyDescent="0.35">
      <c r="A503" s="1" t="s">
        <v>519</v>
      </c>
      <c r="B503" s="2" t="s">
        <v>184</v>
      </c>
      <c r="C503" s="1" t="s">
        <v>68</v>
      </c>
      <c r="D503" s="1" t="s">
        <v>69</v>
      </c>
      <c r="E503" s="19" t="s">
        <v>483</v>
      </c>
      <c r="F503" s="20">
        <v>8.9700000000000006</v>
      </c>
      <c r="G503" s="26">
        <v>43589</v>
      </c>
      <c r="H503" s="1" t="s">
        <v>313</v>
      </c>
      <c r="I503" s="1" t="s">
        <v>321</v>
      </c>
      <c r="J503" s="15" t="str">
        <f t="shared" ref="J503:J509" si="43">IF(OR(K503="CR", L503="CR", M503="CR", N503="CR", O503="CR", P503="CR", Q503="CR", R503="CR", S503="CR", T503="CR",U503="CR", V503="CR", W503="CR", X503="CR", Y503="CR", Z503="CR", AA503="CR", AB503="CR", AC503="CR", AD503="CR", AE503="CR", AF503="CR", AG503="CR", AH503="CR", AI503="CR", AJ503="CR", AK503="CR", AL503="CR", AM503="CR", AN503="CR", AO503="CR", AP503="CR", AQ503="CR", AR503="CR", AS503="CR", AT503="CR", AU503="CR", AV503="CR", AW503="CR", AX503="CR", AY503="CR", AZ503="CR", BA503="CR", BB503="CR", BC503="CR", BD503="CR", BE503="CR", BF503="CR", BG503="CR", BH503="CR"), "***CLUB RECORD***", "")</f>
        <v/>
      </c>
      <c r="K503" s="15" t="str">
        <f>IF(AND(B503=100, OR(AND(E503='club records'!$B$6, F503&lt;='club records'!$C$6), AND(E503='club records'!$B$7, F503&lt;='club records'!$C$7), AND(E503='club records'!$B$8, F503&lt;='club records'!$C$8), AND(E503='club records'!$B$9, F503&lt;='club records'!$C$9), AND(E503='club records'!$B$10, F503&lt;='club records'!$C$10))), "CR", " ")</f>
        <v xml:space="preserve"> </v>
      </c>
      <c r="L503" s="15" t="str">
        <f>IF(AND(B503=200, OR(AND(E503='club records'!$B$11, F503&lt;='club records'!$C$11), AND(E503='club records'!$B$12, F503&lt;='club records'!$C$12), AND(E503='club records'!$B$13, F503&lt;='club records'!$C$13), AND(E503='club records'!$B$14, F503&lt;='club records'!$C$14), AND(E503='club records'!$B$15, F503&lt;='club records'!$C$15))), "CR", " ")</f>
        <v xml:space="preserve"> </v>
      </c>
      <c r="M503" s="15" t="str">
        <f>IF(AND(B503=300, OR(AND(E503='club records'!$B$16, F503&lt;='club records'!$C$16), AND(E503='club records'!$B$17, F503&lt;='club records'!$C$17))), "CR", " ")</f>
        <v xml:space="preserve"> </v>
      </c>
      <c r="N503" s="15" t="str">
        <f>IF(AND(B503=400, OR(AND(E503='club records'!$B$18, F503&lt;='club records'!$C$18), AND(E503='club records'!$B$19, F503&lt;='club records'!$C$19), AND(E503='club records'!$B$20, F503&lt;='club records'!$C$20), AND(E503='club records'!$B$21, F503&lt;='club records'!$C$21))), "CR", " ")</f>
        <v xml:space="preserve"> </v>
      </c>
      <c r="O503" s="15" t="str">
        <f>IF(AND(B503=800, OR(AND(E503='club records'!$B$22, F503&lt;='club records'!$C$22), AND(E503='club records'!$B$23, F503&lt;='club records'!$C$23), AND(E503='club records'!$B$24, F503&lt;='club records'!$C$24), AND(E503='club records'!$B$25, F503&lt;='club records'!$C$25), AND(E503='club records'!$B$26, F503&lt;='club records'!$C$26))), "CR", " ")</f>
        <v xml:space="preserve"> </v>
      </c>
      <c r="P503" s="15" t="str">
        <f>IF(AND(B503=1000, OR(AND(E503='club records'!$B$27, F503&lt;='club records'!$C$27), AND(E503='club records'!$B$28, F503&lt;='club records'!$C$28))), "CR", " ")</f>
        <v xml:space="preserve"> </v>
      </c>
      <c r="Q503" s="15" t="str">
        <f>IF(AND(B503=1500, OR(AND(E503='club records'!$B$29, F503&lt;='club records'!$C$29), AND(E503='club records'!$B$30, F503&lt;='club records'!$C$30), AND(E503='club records'!$B$31, F503&lt;='club records'!$C$31), AND(E503='club records'!$B$32, F503&lt;='club records'!$C$32), AND(E503='club records'!$B$33, F503&lt;='club records'!$C$33))), "CR", " ")</f>
        <v xml:space="preserve"> </v>
      </c>
      <c r="R503" s="15" t="str">
        <f>IF(AND(B503="1600 (Mile)",OR(AND(E503='club records'!$B$34,F503&lt;='club records'!$C$34),AND(E503='club records'!$B$35,F503&lt;='club records'!$C$35),AND(E503='club records'!$B$36,F503&lt;='club records'!$C$36),AND(E503='club records'!$B$37,F503&lt;='club records'!$C$37))),"CR"," ")</f>
        <v xml:space="preserve"> </v>
      </c>
      <c r="S503" s="15" t="str">
        <f>IF(AND(B503=3000, OR(AND(E503='club records'!$B$38, F503&lt;='club records'!$C$38), AND(E503='club records'!$B$39, F503&lt;='club records'!$C$39), AND(E503='club records'!$B$40, F503&lt;='club records'!$C$40), AND(E503='club records'!$B$41, F503&lt;='club records'!$C$41))), "CR", " ")</f>
        <v xml:space="preserve"> </v>
      </c>
      <c r="T503" s="15" t="str">
        <f>IF(AND(B503=5000, OR(AND(E503='club records'!$B$42, F503&lt;='club records'!$C$42), AND(E503='club records'!$B$43, F503&lt;='club records'!$C$43))), "CR", " ")</f>
        <v xml:space="preserve"> </v>
      </c>
      <c r="U503" s="14" t="str">
        <f>IF(AND(B503=10000, OR(AND(E503='club records'!$B$44, F503&lt;='club records'!$C$44), AND(E503='club records'!$B$45, F503&lt;='club records'!$C$45))), "CR", " ")</f>
        <v xml:space="preserve"> </v>
      </c>
      <c r="V503" s="14" t="str">
        <f>IF(AND(B503="high jump", OR(AND(E503='club records'!$F$1, F503&gt;='club records'!$G$1), AND(E503='club records'!$F$2, F503&gt;='club records'!$G$2), AND(E503='club records'!$F$3, F503&gt;='club records'!$G$3), AND(E503='club records'!$F$4, F503&gt;='club records'!$G$4), AND(E503='club records'!$F$5, F503&gt;='club records'!$G$5))), "CR", " ")</f>
        <v xml:space="preserve"> </v>
      </c>
      <c r="W503" s="14" t="str">
        <f>IF(AND(B503="long jump", OR(AND(E503='club records'!$F$6, F503&gt;='club records'!$G$6), AND(E503='club records'!$F$7, F503&gt;='club records'!$G$7), AND(E503='club records'!$F$8, F503&gt;='club records'!$G$8), AND(E503='club records'!$F$9, F503&gt;='club records'!$G$9), AND(E503='club records'!$F$10, F503&gt;='club records'!$G$10))), "CR", " ")</f>
        <v xml:space="preserve"> </v>
      </c>
      <c r="X503" s="14" t="str">
        <f>IF(AND(B503="triple jump", OR(AND(E503='club records'!$F$11, F503&gt;='club records'!$G$11), AND(E503='club records'!$F$12, F503&gt;='club records'!$G$12), AND(E503='club records'!$F$13, F503&gt;='club records'!$G$13), AND(E503='club records'!$F$14, F503&gt;='club records'!$G$14), AND(E503='club records'!$F$15, F503&gt;='club records'!$G$15))), "CR", " ")</f>
        <v xml:space="preserve"> </v>
      </c>
      <c r="Y503" s="14" t="str">
        <f>IF(AND(B503="pole vault", OR(AND(E503='club records'!$F$16, F503&gt;='club records'!$G$16), AND(E503='club records'!$F$17, F503&gt;='club records'!$G$17), AND(E503='club records'!$F$18, F503&gt;='club records'!$G$18), AND(E503='club records'!$F$19, F503&gt;='club records'!$G$19), AND(E503='club records'!$F$20, F503&gt;='club records'!$G$20))), "CR", " ")</f>
        <v xml:space="preserve"> </v>
      </c>
      <c r="Z503" s="14" t="str">
        <f>IF(AND(B503="discus 1", E503='club records'!$F$21, F503&gt;='club records'!$G$21), "CR", " ")</f>
        <v xml:space="preserve"> </v>
      </c>
      <c r="AA503" s="14" t="str">
        <f>IF(AND(B503="discus 1.25", E503='club records'!$F$22, F503&gt;='club records'!$G$22), "CR", " ")</f>
        <v xml:space="preserve"> </v>
      </c>
      <c r="AB503" s="14" t="str">
        <f>IF(AND(B503="discus 1.5", E503='club records'!$F$23, F503&gt;='club records'!$G$23), "CR", " ")</f>
        <v xml:space="preserve"> </v>
      </c>
      <c r="AC503" s="14" t="str">
        <f>IF(AND(B503="discus 1.75", E503='club records'!$F$24, F503&gt;='club records'!$G$24), "CR", " ")</f>
        <v xml:space="preserve"> </v>
      </c>
      <c r="AD503" s="14" t="str">
        <f>IF(AND(B503="discus 2", E503='club records'!$F$25, F503&gt;='club records'!$G$25), "CR", " ")</f>
        <v xml:space="preserve"> </v>
      </c>
      <c r="AE503" s="14" t="str">
        <f>IF(AND(B503="hammer 4", E503='club records'!$F$27, F503&gt;='club records'!$G$27), "CR", " ")</f>
        <v xml:space="preserve"> </v>
      </c>
      <c r="AF503" s="14" t="str">
        <f>IF(AND(B503="hammer 5", E503='club records'!$F$28, F503&gt;='club records'!$G$28), "CR", " ")</f>
        <v xml:space="preserve"> </v>
      </c>
      <c r="AG503" s="14" t="str">
        <f>IF(AND(B503="hammer 6", E503='club records'!$F$29, F503&gt;='club records'!$G$29), "CR", " ")</f>
        <v xml:space="preserve"> </v>
      </c>
      <c r="AH503" s="14" t="str">
        <f>IF(AND(B503="hammer 7.26", E503='club records'!$F$30, F503&gt;='club records'!$G$30), "CR", " ")</f>
        <v xml:space="preserve"> </v>
      </c>
      <c r="AI503" s="14" t="str">
        <f>IF(AND(B503="javelin 400", E503='club records'!$F$31, F503&gt;='club records'!$G$31), "CR", " ")</f>
        <v xml:space="preserve"> </v>
      </c>
      <c r="AJ503" s="14" t="str">
        <f>IF(AND(B503="javelin 600", E503='club records'!$F$32, F503&gt;='club records'!$G$32), "CR", " ")</f>
        <v xml:space="preserve"> </v>
      </c>
      <c r="AK503" s="14" t="str">
        <f>IF(AND(B503="javelin 700", E503='club records'!$F$33, F503&gt;='club records'!$G$33), "CR", " ")</f>
        <v xml:space="preserve"> </v>
      </c>
      <c r="AL503" s="14" t="str">
        <f>IF(AND(B503="javelin 800", OR(AND(E503='club records'!$F$34, F503&gt;='club records'!$G$34), AND(E503='club records'!$F$35, F503&gt;='club records'!$G$35))), "CR", " ")</f>
        <v xml:space="preserve"> </v>
      </c>
      <c r="AM503" s="14" t="str">
        <f>IF(AND(B503="shot 3", E503='club records'!$F$36, F503&gt;='club records'!$G$36), "CR", " ")</f>
        <v xml:space="preserve"> </v>
      </c>
      <c r="AN503" s="14" t="str">
        <f>IF(AND(B503="shot 4", E503='club records'!$F$37, F503&gt;='club records'!$G$37), "CR", " ")</f>
        <v xml:space="preserve"> </v>
      </c>
      <c r="AO503" s="14" t="str">
        <f>IF(AND(B503="shot 5", E503='club records'!$F$38, F503&gt;='club records'!$G$38), "CR", " ")</f>
        <v xml:space="preserve"> </v>
      </c>
      <c r="AP503" s="14" t="str">
        <f>IF(AND(B503="shot 6", E503='club records'!$F$39, F503&gt;='club records'!$G$39), "CR", " ")</f>
        <v xml:space="preserve"> </v>
      </c>
      <c r="AQ503" s="14" t="str">
        <f>IF(AND(B503="shot 7.26", E503='club records'!$F$40, F503&gt;='club records'!$G$40), "CR", " ")</f>
        <v xml:space="preserve"> </v>
      </c>
      <c r="AR503" s="14" t="str">
        <f>IF(AND(B503="60H",OR(AND(E503='club records'!$J$1,F503&lt;='club records'!$K$1),AND(E503='club records'!$J$2,F503&lt;='club records'!$K$2),AND(E503='club records'!$J$3,F503&lt;='club records'!$K$3),AND(E503='club records'!$J$4,F503&lt;='club records'!$K$4),AND(E503='club records'!$J$5,F503&lt;='club records'!$K$5))),"CR"," ")</f>
        <v xml:space="preserve"> </v>
      </c>
      <c r="AS503" s="14" t="str">
        <f>IF(AND(B503="75H", AND(E503='club records'!$J$6, F503&lt;='club records'!$K$6)), "CR", " ")</f>
        <v xml:space="preserve"> </v>
      </c>
      <c r="AT503" s="14" t="str">
        <f>IF(AND(B503="80H", AND(E503='club records'!$J$7, F503&lt;='club records'!$K$7)), "CR", " ")</f>
        <v xml:space="preserve"> </v>
      </c>
      <c r="AU503" s="14" t="str">
        <f>IF(AND(B503="100H", AND(E503='club records'!$J$8, F503&lt;='club records'!$K$8)), "CR", " ")</f>
        <v xml:space="preserve"> </v>
      </c>
      <c r="AV503" s="14" t="str">
        <f>IF(AND(B503="110H", OR(AND(E503='club records'!$J$9, F503&lt;='club records'!$K$9), AND(E503='club records'!$J$10, F503&lt;='club records'!$K$10))), "CR", " ")</f>
        <v xml:space="preserve"> </v>
      </c>
      <c r="AW503" s="14" t="str">
        <f>IF(AND(B503="400H", OR(AND(E503='club records'!$J$11, F503&lt;='club records'!$K$11), AND(E503='club records'!$J$12, F503&lt;='club records'!$K$12), AND(E503='club records'!$J$13, F503&lt;='club records'!$K$13), AND(E503='club records'!$J$14, F503&lt;='club records'!$K$14))), "CR", " ")</f>
        <v xml:space="preserve"> </v>
      </c>
      <c r="AX503" s="14" t="str">
        <f>IF(AND(B503="1500SC", AND(E503='club records'!$J$15, F503&lt;='club records'!$K$15)), "CR", " ")</f>
        <v xml:space="preserve"> </v>
      </c>
      <c r="AY503" s="14" t="str">
        <f>IF(AND(B503="2000SC", OR(AND(E503='club records'!$J$17, F503&lt;='club records'!$K$17), AND(E503='club records'!$J$18, F503&lt;='club records'!$K$18))), "CR", " ")</f>
        <v xml:space="preserve"> </v>
      </c>
      <c r="AZ503" s="14" t="str">
        <f>IF(AND(B503="3000SC", OR(AND(E503='club records'!$J$20, F503&lt;='club records'!$K$20), AND(E503='club records'!$J$21, F503&lt;='club records'!$K$21))), "CR", " ")</f>
        <v xml:space="preserve"> </v>
      </c>
      <c r="BA503" s="15" t="str">
        <f>IF(AND(B503="4x100", OR(AND(E503='club records'!$N$1, F503&lt;='club records'!$O$1), AND(E503='club records'!$N$2, F503&lt;='club records'!$O$2), AND(E503='club records'!$N$3, F503&lt;='club records'!$O$3), AND(E503='club records'!$N$4, F503&lt;='club records'!$O$4), AND(E503='club records'!$N$5, F503&lt;='club records'!$O$5))), "CR", " ")</f>
        <v xml:space="preserve"> </v>
      </c>
      <c r="BB503" s="15" t="str">
        <f>IF(AND(B503="4x200", OR(AND(E503='club records'!$N$6, F503&lt;='club records'!$O$6), AND(E503='club records'!$N$7, F503&lt;='club records'!$O$7), AND(E503='club records'!$N$8, F503&lt;='club records'!$O$8), AND(E503='club records'!$N$9, F503&lt;='club records'!$O$9), AND(E503='club records'!$N$10, F503&lt;='club records'!$O$10))), "CR", " ")</f>
        <v xml:space="preserve"> </v>
      </c>
      <c r="BC503" s="15" t="str">
        <f>IF(AND(B503="4x300", AND(E503='club records'!$N$11, F503&lt;='club records'!$O$11)), "CR", " ")</f>
        <v xml:space="preserve"> </v>
      </c>
      <c r="BD503" s="15" t="str">
        <f>IF(AND(B503="4x400", OR(AND(E503='club records'!$N$12, F503&lt;='club records'!$O$12), AND(E503='club records'!$N$13, F503&lt;='club records'!$O$13), AND(E503='club records'!$N$14, F503&lt;='club records'!$O$14), AND(E503='club records'!$N$15, F503&lt;='club records'!$O$15))), "CR", " ")</f>
        <v xml:space="preserve"> </v>
      </c>
      <c r="BE503" s="15" t="str">
        <f>IF(AND(B503="3x800", OR(AND(E503='club records'!$N$16, F503&lt;='club records'!$O$16), AND(E503='club records'!$N$17, F503&lt;='club records'!$O$17), AND(E503='club records'!$N$18, F503&lt;='club records'!$O$18))), "CR", " ")</f>
        <v xml:space="preserve"> </v>
      </c>
      <c r="BF503" s="15" t="str">
        <f>IF(AND(B503="pentathlon", OR(AND(E503='club records'!$N$21, F503&gt;='club records'!$O$21), AND(E503='club records'!$N$22, F503&gt;='club records'!$O$22),AND(E503='club records'!$N$23, F503&gt;='club records'!$O$23),AND(E503='club records'!$N$24, F503&gt;='club records'!$O$24))), "CR", " ")</f>
        <v xml:space="preserve"> </v>
      </c>
      <c r="BG503" s="15" t="str">
        <f>IF(AND(B503="heptathlon", OR(AND(E503='club records'!$N$26, F503&gt;='club records'!$O$26), AND(E503='club records'!$N$27, F503&gt;='club records'!$O$27))), "CR", " ")</f>
        <v xml:space="preserve"> </v>
      </c>
      <c r="BH503" s="15" t="str">
        <f>IF(AND(B503="decathlon", OR(AND(E503='club records'!$N$29, F503&gt;='club records'!$O$29), AND(E503='club records'!$N$30, F503&gt;='club records'!$O$30),AND(E503='club records'!$N$31, F503&gt;='club records'!$O$31))), "CR", " ")</f>
        <v xml:space="preserve"> </v>
      </c>
    </row>
    <row r="504" spans="1:60" ht="15.75" customHeight="1" x14ac:dyDescent="0.35">
      <c r="A504" s="1" t="s">
        <v>519</v>
      </c>
      <c r="B504" s="2" t="s">
        <v>184</v>
      </c>
      <c r="C504" s="1" t="s">
        <v>47</v>
      </c>
      <c r="D504" s="1" t="s">
        <v>48</v>
      </c>
      <c r="E504" s="19" t="s">
        <v>10</v>
      </c>
      <c r="F504" s="20">
        <v>12.27</v>
      </c>
      <c r="G504" s="26">
        <v>43597</v>
      </c>
      <c r="H504" s="1" t="s">
        <v>350</v>
      </c>
      <c r="I504" s="1" t="s">
        <v>424</v>
      </c>
      <c r="J504" s="15" t="str">
        <f t="shared" si="43"/>
        <v/>
      </c>
      <c r="K504" s="15" t="str">
        <f>IF(AND(B504=100, OR(AND(E504='club records'!$B$6, F504&lt;='club records'!$C$6), AND(E504='club records'!$B$7, F504&lt;='club records'!$C$7), AND(E504='club records'!$B$8, F504&lt;='club records'!$C$8), AND(E504='club records'!$B$9, F504&lt;='club records'!$C$9), AND(E504='club records'!$B$10, F504&lt;='club records'!$C$10))), "CR", " ")</f>
        <v xml:space="preserve"> </v>
      </c>
      <c r="L504" s="15" t="str">
        <f>IF(AND(B504=200, OR(AND(E504='club records'!$B$11, F504&lt;='club records'!$C$11), AND(E504='club records'!$B$12, F504&lt;='club records'!$C$12), AND(E504='club records'!$B$13, F504&lt;='club records'!$C$13), AND(E504='club records'!$B$14, F504&lt;='club records'!$C$14), AND(E504='club records'!$B$15, F504&lt;='club records'!$C$15))), "CR", " ")</f>
        <v xml:space="preserve"> </v>
      </c>
      <c r="M504" s="15" t="str">
        <f>IF(AND(B504=300, OR(AND(E504='club records'!$B$16, F504&lt;='club records'!$C$16), AND(E504='club records'!$B$17, F504&lt;='club records'!$C$17))), "CR", " ")</f>
        <v xml:space="preserve"> </v>
      </c>
      <c r="N504" s="15" t="str">
        <f>IF(AND(B504=400, OR(AND(E504='club records'!$B$18, F504&lt;='club records'!$C$18), AND(E504='club records'!$B$19, F504&lt;='club records'!$C$19), AND(E504='club records'!$B$20, F504&lt;='club records'!$C$20), AND(E504='club records'!$B$21, F504&lt;='club records'!$C$21))), "CR", " ")</f>
        <v xml:space="preserve"> </v>
      </c>
      <c r="O504" s="15" t="str">
        <f>IF(AND(B504=800, OR(AND(E504='club records'!$B$22, F504&lt;='club records'!$C$22), AND(E504='club records'!$B$23, F504&lt;='club records'!$C$23), AND(E504='club records'!$B$24, F504&lt;='club records'!$C$24), AND(E504='club records'!$B$25, F504&lt;='club records'!$C$25), AND(E504='club records'!$B$26, F504&lt;='club records'!$C$26))), "CR", " ")</f>
        <v xml:space="preserve"> </v>
      </c>
      <c r="P504" s="15" t="str">
        <f>IF(AND(B504=1000, OR(AND(E504='club records'!$B$27, F504&lt;='club records'!$C$27), AND(E504='club records'!$B$28, F504&lt;='club records'!$C$28))), "CR", " ")</f>
        <v xml:space="preserve"> </v>
      </c>
      <c r="Q504" s="15" t="str">
        <f>IF(AND(B504=1500, OR(AND(E504='club records'!$B$29, F504&lt;='club records'!$C$29), AND(E504='club records'!$B$30, F504&lt;='club records'!$C$30), AND(E504='club records'!$B$31, F504&lt;='club records'!$C$31), AND(E504='club records'!$B$32, F504&lt;='club records'!$C$32), AND(E504='club records'!$B$33, F504&lt;='club records'!$C$33))), "CR", " ")</f>
        <v xml:space="preserve"> </v>
      </c>
      <c r="R504" s="15" t="str">
        <f>IF(AND(B504="1600 (Mile)",OR(AND(E504='club records'!$B$34,F504&lt;='club records'!$C$34),AND(E504='club records'!$B$35,F504&lt;='club records'!$C$35),AND(E504='club records'!$B$36,F504&lt;='club records'!$C$36),AND(E504='club records'!$B$37,F504&lt;='club records'!$C$37))),"CR"," ")</f>
        <v xml:space="preserve"> </v>
      </c>
      <c r="S504" s="15" t="str">
        <f>IF(AND(B504=3000, OR(AND(E504='club records'!$B$38, F504&lt;='club records'!$C$38), AND(E504='club records'!$B$39, F504&lt;='club records'!$C$39), AND(E504='club records'!$B$40, F504&lt;='club records'!$C$40), AND(E504='club records'!$B$41, F504&lt;='club records'!$C$41))), "CR", " ")</f>
        <v xml:space="preserve"> </v>
      </c>
      <c r="T504" s="15" t="str">
        <f>IF(AND(B504=5000, OR(AND(E504='club records'!$B$42, F504&lt;='club records'!$C$42), AND(E504='club records'!$B$43, F504&lt;='club records'!$C$43))), "CR", " ")</f>
        <v xml:space="preserve"> </v>
      </c>
      <c r="U504" s="14" t="str">
        <f>IF(AND(B504=10000, OR(AND(E504='club records'!$B$44, F504&lt;='club records'!$C$44), AND(E504='club records'!$B$45, F504&lt;='club records'!$C$45))), "CR", " ")</f>
        <v xml:space="preserve"> </v>
      </c>
      <c r="V504" s="14" t="str">
        <f>IF(AND(B504="high jump", OR(AND(E504='club records'!$F$1, F504&gt;='club records'!$G$1), AND(E504='club records'!$F$2, F504&gt;='club records'!$G$2), AND(E504='club records'!$F$3, F504&gt;='club records'!$G$3), AND(E504='club records'!$F$4, F504&gt;='club records'!$G$4), AND(E504='club records'!$F$5, F504&gt;='club records'!$G$5))), "CR", " ")</f>
        <v xml:space="preserve"> </v>
      </c>
      <c r="W504" s="14" t="str">
        <f>IF(AND(B504="long jump", OR(AND(E504='club records'!$F$6, F504&gt;='club records'!$G$6), AND(E504='club records'!$F$7, F504&gt;='club records'!$G$7), AND(E504='club records'!$F$8, F504&gt;='club records'!$G$8), AND(E504='club records'!$F$9, F504&gt;='club records'!$G$9), AND(E504='club records'!$F$10, F504&gt;='club records'!$G$10))), "CR", " ")</f>
        <v xml:space="preserve"> </v>
      </c>
      <c r="X504" s="14" t="str">
        <f>IF(AND(B504="triple jump", OR(AND(E504='club records'!$F$11, F504&gt;='club records'!$G$11), AND(E504='club records'!$F$12, F504&gt;='club records'!$G$12), AND(E504='club records'!$F$13, F504&gt;='club records'!$G$13), AND(E504='club records'!$F$14, F504&gt;='club records'!$G$14), AND(E504='club records'!$F$15, F504&gt;='club records'!$G$15))), "CR", " ")</f>
        <v xml:space="preserve"> </v>
      </c>
      <c r="Y504" s="14" t="str">
        <f>IF(AND(B504="pole vault", OR(AND(E504='club records'!$F$16, F504&gt;='club records'!$G$16), AND(E504='club records'!$F$17, F504&gt;='club records'!$G$17), AND(E504='club records'!$F$18, F504&gt;='club records'!$G$18), AND(E504='club records'!$F$19, F504&gt;='club records'!$G$19), AND(E504='club records'!$F$20, F504&gt;='club records'!$G$20))), "CR", " ")</f>
        <v xml:space="preserve"> </v>
      </c>
      <c r="Z504" s="14" t="str">
        <f>IF(AND(B504="discus 1", E504='club records'!$F$21, F504&gt;='club records'!$G$21), "CR", " ")</f>
        <v xml:space="preserve"> </v>
      </c>
      <c r="AA504" s="14" t="str">
        <f>IF(AND(B504="discus 1.25", E504='club records'!$F$22, F504&gt;='club records'!$G$22), "CR", " ")</f>
        <v xml:space="preserve"> </v>
      </c>
      <c r="AB504" s="14" t="str">
        <f>IF(AND(B504="discus 1.5", E504='club records'!$F$23, F504&gt;='club records'!$G$23), "CR", " ")</f>
        <v xml:space="preserve"> </v>
      </c>
      <c r="AC504" s="14" t="str">
        <f>IF(AND(B504="discus 1.75", E504='club records'!$F$24, F504&gt;='club records'!$G$24), "CR", " ")</f>
        <v xml:space="preserve"> </v>
      </c>
      <c r="AD504" s="14" t="str">
        <f>IF(AND(B504="discus 2", E504='club records'!$F$25, F504&gt;='club records'!$G$25), "CR", " ")</f>
        <v xml:space="preserve"> </v>
      </c>
      <c r="AE504" s="14" t="str">
        <f>IF(AND(B504="hammer 4", E504='club records'!$F$27, F504&gt;='club records'!$G$27), "CR", " ")</f>
        <v xml:space="preserve"> </v>
      </c>
      <c r="AF504" s="14" t="str">
        <f>IF(AND(B504="hammer 5", E504='club records'!$F$28, F504&gt;='club records'!$G$28), "CR", " ")</f>
        <v xml:space="preserve"> </v>
      </c>
      <c r="AG504" s="14" t="str">
        <f>IF(AND(B504="hammer 6", E504='club records'!$F$29, F504&gt;='club records'!$G$29), "CR", " ")</f>
        <v xml:space="preserve"> </v>
      </c>
      <c r="AH504" s="14" t="str">
        <f>IF(AND(B504="hammer 7.26", E504='club records'!$F$30, F504&gt;='club records'!$G$30), "CR", " ")</f>
        <v xml:space="preserve"> </v>
      </c>
      <c r="AI504" s="14" t="str">
        <f>IF(AND(B504="javelin 400", E504='club records'!$F$31, F504&gt;='club records'!$G$31), "CR", " ")</f>
        <v xml:space="preserve"> </v>
      </c>
      <c r="AJ504" s="14" t="str">
        <f>IF(AND(B504="javelin 600", E504='club records'!$F$32, F504&gt;='club records'!$G$32), "CR", " ")</f>
        <v xml:space="preserve"> </v>
      </c>
      <c r="AK504" s="14" t="str">
        <f>IF(AND(B504="javelin 700", E504='club records'!$F$33, F504&gt;='club records'!$G$33), "CR", " ")</f>
        <v xml:space="preserve"> </v>
      </c>
      <c r="AL504" s="14" t="str">
        <f>IF(AND(B504="javelin 800", OR(AND(E504='club records'!$F$34, F504&gt;='club records'!$G$34), AND(E504='club records'!$F$35, F504&gt;='club records'!$G$35))), "CR", " ")</f>
        <v xml:space="preserve"> </v>
      </c>
      <c r="AM504" s="14" t="str">
        <f>IF(AND(B504="shot 3", E504='club records'!$F$36, F504&gt;='club records'!$G$36), "CR", " ")</f>
        <v xml:space="preserve"> </v>
      </c>
      <c r="AN504" s="14" t="str">
        <f>IF(AND(B504="shot 4", E504='club records'!$F$37, F504&gt;='club records'!$G$37), "CR", " ")</f>
        <v xml:space="preserve"> </v>
      </c>
      <c r="AO504" s="14" t="str">
        <f>IF(AND(B504="shot 5", E504='club records'!$F$38, F504&gt;='club records'!$G$38), "CR", " ")</f>
        <v xml:space="preserve"> </v>
      </c>
      <c r="AP504" s="14" t="str">
        <f>IF(AND(B504="shot 6", E504='club records'!$F$39, F504&gt;='club records'!$G$39), "CR", " ")</f>
        <v xml:space="preserve"> </v>
      </c>
      <c r="AQ504" s="14" t="str">
        <f>IF(AND(B504="shot 7.26", E504='club records'!$F$40, F504&gt;='club records'!$G$40), "CR", " ")</f>
        <v xml:space="preserve"> </v>
      </c>
      <c r="AR504" s="14" t="str">
        <f>IF(AND(B504="60H",OR(AND(E504='club records'!$J$1,F504&lt;='club records'!$K$1),AND(E504='club records'!$J$2,F504&lt;='club records'!$K$2),AND(E504='club records'!$J$3,F504&lt;='club records'!$K$3),AND(E504='club records'!$J$4,F504&lt;='club records'!$K$4),AND(E504='club records'!$J$5,F504&lt;='club records'!$K$5))),"CR"," ")</f>
        <v xml:space="preserve"> </v>
      </c>
      <c r="AS504" s="14" t="str">
        <f>IF(AND(B504="75H", AND(E504='club records'!$J$6, F504&lt;='club records'!$K$6)), "CR", " ")</f>
        <v xml:space="preserve"> </v>
      </c>
      <c r="AT504" s="14" t="str">
        <f>IF(AND(B504="80H", AND(E504='club records'!$J$7, F504&lt;='club records'!$K$7)), "CR", " ")</f>
        <v xml:space="preserve"> </v>
      </c>
      <c r="AU504" s="14" t="str">
        <f>IF(AND(B504="100H", AND(E504='club records'!$J$8, F504&lt;='club records'!$K$8)), "CR", " ")</f>
        <v xml:space="preserve"> </v>
      </c>
      <c r="AV504" s="14" t="str">
        <f>IF(AND(B504="110H", OR(AND(E504='club records'!$J$9, F504&lt;='club records'!$K$9), AND(E504='club records'!$J$10, F504&lt;='club records'!$K$10))), "CR", " ")</f>
        <v xml:space="preserve"> </v>
      </c>
      <c r="AW504" s="14" t="str">
        <f>IF(AND(B504="400H", OR(AND(E504='club records'!$J$11, F504&lt;='club records'!$K$11), AND(E504='club records'!$J$12, F504&lt;='club records'!$K$12), AND(E504='club records'!$J$13, F504&lt;='club records'!$K$13), AND(E504='club records'!$J$14, F504&lt;='club records'!$K$14))), "CR", " ")</f>
        <v xml:space="preserve"> </v>
      </c>
      <c r="AX504" s="14" t="str">
        <f>IF(AND(B504="1500SC", AND(E504='club records'!$J$15, F504&lt;='club records'!$K$15)), "CR", " ")</f>
        <v xml:space="preserve"> </v>
      </c>
      <c r="AY504" s="14" t="str">
        <f>IF(AND(B504="2000SC", OR(AND(E504='club records'!$J$17, F504&lt;='club records'!$K$17), AND(E504='club records'!$J$18, F504&lt;='club records'!$K$18))), "CR", " ")</f>
        <v xml:space="preserve"> </v>
      </c>
      <c r="AZ504" s="14" t="str">
        <f>IF(AND(B504="3000SC", OR(AND(E504='club records'!$J$20, F504&lt;='club records'!$K$20), AND(E504='club records'!$J$21, F504&lt;='club records'!$K$21))), "CR", " ")</f>
        <v xml:space="preserve"> </v>
      </c>
      <c r="BA504" s="15" t="str">
        <f>IF(AND(B504="4x100", OR(AND(E504='club records'!$N$1, F504&lt;='club records'!$O$1), AND(E504='club records'!$N$2, F504&lt;='club records'!$O$2), AND(E504='club records'!$N$3, F504&lt;='club records'!$O$3), AND(E504='club records'!$N$4, F504&lt;='club records'!$O$4), AND(E504='club records'!$N$5, F504&lt;='club records'!$O$5))), "CR", " ")</f>
        <v xml:space="preserve"> </v>
      </c>
      <c r="BB504" s="15" t="str">
        <f>IF(AND(B504="4x200", OR(AND(E504='club records'!$N$6, F504&lt;='club records'!$O$6), AND(E504='club records'!$N$7, F504&lt;='club records'!$O$7), AND(E504='club records'!$N$8, F504&lt;='club records'!$O$8), AND(E504='club records'!$N$9, F504&lt;='club records'!$O$9), AND(E504='club records'!$N$10, F504&lt;='club records'!$O$10))), "CR", " ")</f>
        <v xml:space="preserve"> </v>
      </c>
      <c r="BC504" s="15" t="str">
        <f>IF(AND(B504="4x300", AND(E504='club records'!$N$11, F504&lt;='club records'!$O$11)), "CR", " ")</f>
        <v xml:space="preserve"> </v>
      </c>
      <c r="BD504" s="15" t="str">
        <f>IF(AND(B504="4x400", OR(AND(E504='club records'!$N$12, F504&lt;='club records'!$O$12), AND(E504='club records'!$N$13, F504&lt;='club records'!$O$13), AND(E504='club records'!$N$14, F504&lt;='club records'!$O$14), AND(E504='club records'!$N$15, F504&lt;='club records'!$O$15))), "CR", " ")</f>
        <v xml:space="preserve"> </v>
      </c>
      <c r="BE504" s="15" t="str">
        <f>IF(AND(B504="3x800", OR(AND(E504='club records'!$N$16, F504&lt;='club records'!$O$16), AND(E504='club records'!$N$17, F504&lt;='club records'!$O$17), AND(E504='club records'!$N$18, F504&lt;='club records'!$O$18))), "CR", " ")</f>
        <v xml:space="preserve"> </v>
      </c>
      <c r="BF504" s="15" t="str">
        <f>IF(AND(B504="pentathlon", OR(AND(E504='club records'!$N$21, F504&gt;='club records'!$O$21), AND(E504='club records'!$N$22, F504&gt;='club records'!$O$22),AND(E504='club records'!$N$23, F504&gt;='club records'!$O$23),AND(E504='club records'!$N$24, F504&gt;='club records'!$O$24))), "CR", " ")</f>
        <v xml:space="preserve"> </v>
      </c>
      <c r="BG504" s="15" t="str">
        <f>IF(AND(B504="heptathlon", OR(AND(E504='club records'!$N$26, F504&gt;='club records'!$O$26), AND(E504='club records'!$N$27, F504&gt;='club records'!$O$27))), "CR", " ")</f>
        <v xml:space="preserve"> </v>
      </c>
      <c r="BH504" s="15" t="str">
        <f>IF(AND(B504="decathlon", OR(AND(E504='club records'!$N$29, F504&gt;='club records'!$O$29), AND(E504='club records'!$N$30, F504&gt;='club records'!$O$30),AND(E504='club records'!$N$31, F504&gt;='club records'!$O$31))), "CR", " ")</f>
        <v xml:space="preserve"> </v>
      </c>
    </row>
    <row r="505" spans="1:60" ht="15.75" customHeight="1" x14ac:dyDescent="0.35">
      <c r="A505" s="1" t="s">
        <v>519</v>
      </c>
      <c r="B505" s="2" t="s">
        <v>184</v>
      </c>
      <c r="C505" s="1" t="s">
        <v>52</v>
      </c>
      <c r="D505" s="1" t="s">
        <v>53</v>
      </c>
      <c r="E505" s="19" t="s">
        <v>10</v>
      </c>
      <c r="F505" s="20">
        <v>12.28</v>
      </c>
      <c r="G505" s="26">
        <v>43589</v>
      </c>
      <c r="H505" s="1" t="s">
        <v>332</v>
      </c>
      <c r="I505" s="1" t="s">
        <v>580</v>
      </c>
      <c r="J505" s="15" t="str">
        <f t="shared" si="43"/>
        <v/>
      </c>
      <c r="K505" s="15" t="str">
        <f>IF(AND(B505=100, OR(AND(E505='club records'!$B$6, F505&lt;='club records'!$C$6), AND(E505='club records'!$B$7, F505&lt;='club records'!$C$7), AND(E505='club records'!$B$8, F505&lt;='club records'!$C$8), AND(E505='club records'!$B$9, F505&lt;='club records'!$C$9), AND(E505='club records'!$B$10, F505&lt;='club records'!$C$10))), "CR", " ")</f>
        <v xml:space="preserve"> </v>
      </c>
      <c r="L505" s="15" t="str">
        <f>IF(AND(B505=200, OR(AND(E505='club records'!$B$11, F505&lt;='club records'!$C$11), AND(E505='club records'!$B$12, F505&lt;='club records'!$C$12), AND(E505='club records'!$B$13, F505&lt;='club records'!$C$13), AND(E505='club records'!$B$14, F505&lt;='club records'!$C$14), AND(E505='club records'!$B$15, F505&lt;='club records'!$C$15))), "CR", " ")</f>
        <v xml:space="preserve"> </v>
      </c>
      <c r="M505" s="15" t="str">
        <f>IF(AND(B505=300, OR(AND(E505='club records'!$B$16, F505&lt;='club records'!$C$16), AND(E505='club records'!$B$17, F505&lt;='club records'!$C$17))), "CR", " ")</f>
        <v xml:space="preserve"> </v>
      </c>
      <c r="N505" s="15" t="str">
        <f>IF(AND(B505=400, OR(AND(E505='club records'!$B$18, F505&lt;='club records'!$C$18), AND(E505='club records'!$B$19, F505&lt;='club records'!$C$19), AND(E505='club records'!$B$20, F505&lt;='club records'!$C$20), AND(E505='club records'!$B$21, F505&lt;='club records'!$C$21))), "CR", " ")</f>
        <v xml:space="preserve"> </v>
      </c>
      <c r="O505" s="15" t="str">
        <f>IF(AND(B505=800, OR(AND(E505='club records'!$B$22, F505&lt;='club records'!$C$22), AND(E505='club records'!$B$23, F505&lt;='club records'!$C$23), AND(E505='club records'!$B$24, F505&lt;='club records'!$C$24), AND(E505='club records'!$B$25, F505&lt;='club records'!$C$25), AND(E505='club records'!$B$26, F505&lt;='club records'!$C$26))), "CR", " ")</f>
        <v xml:space="preserve"> </v>
      </c>
      <c r="P505" s="15" t="str">
        <f>IF(AND(B505=1000, OR(AND(E505='club records'!$B$27, F505&lt;='club records'!$C$27), AND(E505='club records'!$B$28, F505&lt;='club records'!$C$28))), "CR", " ")</f>
        <v xml:space="preserve"> </v>
      </c>
      <c r="Q505" s="15" t="str">
        <f>IF(AND(B505=1500, OR(AND(E505='club records'!$B$29, F505&lt;='club records'!$C$29), AND(E505='club records'!$B$30, F505&lt;='club records'!$C$30), AND(E505='club records'!$B$31, F505&lt;='club records'!$C$31), AND(E505='club records'!$B$32, F505&lt;='club records'!$C$32), AND(E505='club records'!$B$33, F505&lt;='club records'!$C$33))), "CR", " ")</f>
        <v xml:space="preserve"> </v>
      </c>
      <c r="R505" s="15" t="str">
        <f>IF(AND(B505="1600 (Mile)",OR(AND(E505='club records'!$B$34,F505&lt;='club records'!$C$34),AND(E505='club records'!$B$35,F505&lt;='club records'!$C$35),AND(E505='club records'!$B$36,F505&lt;='club records'!$C$36),AND(E505='club records'!$B$37,F505&lt;='club records'!$C$37))),"CR"," ")</f>
        <v xml:space="preserve"> </v>
      </c>
      <c r="S505" s="15" t="str">
        <f>IF(AND(B505=3000, OR(AND(E505='club records'!$B$38, F505&lt;='club records'!$C$38), AND(E505='club records'!$B$39, F505&lt;='club records'!$C$39), AND(E505='club records'!$B$40, F505&lt;='club records'!$C$40), AND(E505='club records'!$B$41, F505&lt;='club records'!$C$41))), "CR", " ")</f>
        <v xml:space="preserve"> </v>
      </c>
      <c r="T505" s="15" t="str">
        <f>IF(AND(B505=5000, OR(AND(E505='club records'!$B$42, F505&lt;='club records'!$C$42), AND(E505='club records'!$B$43, F505&lt;='club records'!$C$43))), "CR", " ")</f>
        <v xml:space="preserve"> </v>
      </c>
      <c r="U505" s="14" t="str">
        <f>IF(AND(B505=10000, OR(AND(E505='club records'!$B$44, F505&lt;='club records'!$C$44), AND(E505='club records'!$B$45, F505&lt;='club records'!$C$45))), "CR", " ")</f>
        <v xml:space="preserve"> </v>
      </c>
      <c r="V505" s="14" t="str">
        <f>IF(AND(B505="high jump", OR(AND(E505='club records'!$F$1, F505&gt;='club records'!$G$1), AND(E505='club records'!$F$2, F505&gt;='club records'!$G$2), AND(E505='club records'!$F$3, F505&gt;='club records'!$G$3), AND(E505='club records'!$F$4, F505&gt;='club records'!$G$4), AND(E505='club records'!$F$5, F505&gt;='club records'!$G$5))), "CR", " ")</f>
        <v xml:space="preserve"> </v>
      </c>
      <c r="W505" s="14" t="str">
        <f>IF(AND(B505="long jump", OR(AND(E505='club records'!$F$6, F505&gt;='club records'!$G$6), AND(E505='club records'!$F$7, F505&gt;='club records'!$G$7), AND(E505='club records'!$F$8, F505&gt;='club records'!$G$8), AND(E505='club records'!$F$9, F505&gt;='club records'!$G$9), AND(E505='club records'!$F$10, F505&gt;='club records'!$G$10))), "CR", " ")</f>
        <v xml:space="preserve"> </v>
      </c>
      <c r="X505" s="14" t="str">
        <f>IF(AND(B505="triple jump", OR(AND(E505='club records'!$F$11, F505&gt;='club records'!$G$11), AND(E505='club records'!$F$12, F505&gt;='club records'!$G$12), AND(E505='club records'!$F$13, F505&gt;='club records'!$G$13), AND(E505='club records'!$F$14, F505&gt;='club records'!$G$14), AND(E505='club records'!$F$15, F505&gt;='club records'!$G$15))), "CR", " ")</f>
        <v xml:space="preserve"> </v>
      </c>
      <c r="Y505" s="14" t="str">
        <f>IF(AND(B505="pole vault", OR(AND(E505='club records'!$F$16, F505&gt;='club records'!$G$16), AND(E505='club records'!$F$17, F505&gt;='club records'!$G$17), AND(E505='club records'!$F$18, F505&gt;='club records'!$G$18), AND(E505='club records'!$F$19, F505&gt;='club records'!$G$19), AND(E505='club records'!$F$20, F505&gt;='club records'!$G$20))), "CR", " ")</f>
        <v xml:space="preserve"> </v>
      </c>
      <c r="Z505" s="14" t="str">
        <f>IF(AND(B505="discus 1", E505='club records'!$F$21, F505&gt;='club records'!$G$21), "CR", " ")</f>
        <v xml:space="preserve"> </v>
      </c>
      <c r="AA505" s="14" t="str">
        <f>IF(AND(B505="discus 1.25", E505='club records'!$F$22, F505&gt;='club records'!$G$22), "CR", " ")</f>
        <v xml:space="preserve"> </v>
      </c>
      <c r="AB505" s="14" t="str">
        <f>IF(AND(B505="discus 1.5", E505='club records'!$F$23, F505&gt;='club records'!$G$23), "CR", " ")</f>
        <v xml:space="preserve"> </v>
      </c>
      <c r="AC505" s="14" t="str">
        <f>IF(AND(B505="discus 1.75", E505='club records'!$F$24, F505&gt;='club records'!$G$24), "CR", " ")</f>
        <v xml:space="preserve"> </v>
      </c>
      <c r="AD505" s="14" t="str">
        <f>IF(AND(B505="discus 2", E505='club records'!$F$25, F505&gt;='club records'!$G$25), "CR", " ")</f>
        <v xml:space="preserve"> </v>
      </c>
      <c r="AE505" s="14" t="str">
        <f>IF(AND(B505="hammer 4", E505='club records'!$F$27, F505&gt;='club records'!$G$27), "CR", " ")</f>
        <v xml:space="preserve"> </v>
      </c>
      <c r="AF505" s="14" t="str">
        <f>IF(AND(B505="hammer 5", E505='club records'!$F$28, F505&gt;='club records'!$G$28), "CR", " ")</f>
        <v xml:space="preserve"> </v>
      </c>
      <c r="AG505" s="14" t="str">
        <f>IF(AND(B505="hammer 6", E505='club records'!$F$29, F505&gt;='club records'!$G$29), "CR", " ")</f>
        <v xml:space="preserve"> </v>
      </c>
      <c r="AH505" s="14" t="str">
        <f>IF(AND(B505="hammer 7.26", E505='club records'!$F$30, F505&gt;='club records'!$G$30), "CR", " ")</f>
        <v xml:space="preserve"> </v>
      </c>
      <c r="AI505" s="14" t="str">
        <f>IF(AND(B505="javelin 400", E505='club records'!$F$31, F505&gt;='club records'!$G$31), "CR", " ")</f>
        <v xml:space="preserve"> </v>
      </c>
      <c r="AJ505" s="14" t="str">
        <f>IF(AND(B505="javelin 600", E505='club records'!$F$32, F505&gt;='club records'!$G$32), "CR", " ")</f>
        <v xml:space="preserve"> </v>
      </c>
      <c r="AK505" s="14" t="str">
        <f>IF(AND(B505="javelin 700", E505='club records'!$F$33, F505&gt;='club records'!$G$33), "CR", " ")</f>
        <v xml:space="preserve"> </v>
      </c>
      <c r="AL505" s="14" t="str">
        <f>IF(AND(B505="javelin 800", OR(AND(E505='club records'!$F$34, F505&gt;='club records'!$G$34), AND(E505='club records'!$F$35, F505&gt;='club records'!$G$35))), "CR", " ")</f>
        <v xml:space="preserve"> </v>
      </c>
      <c r="AM505" s="14" t="str">
        <f>IF(AND(B505="shot 3", E505='club records'!$F$36, F505&gt;='club records'!$G$36), "CR", " ")</f>
        <v xml:space="preserve"> </v>
      </c>
      <c r="AN505" s="14" t="str">
        <f>IF(AND(B505="shot 4", E505='club records'!$F$37, F505&gt;='club records'!$G$37), "CR", " ")</f>
        <v xml:space="preserve"> </v>
      </c>
      <c r="AO505" s="14" t="str">
        <f>IF(AND(B505="shot 5", E505='club records'!$F$38, F505&gt;='club records'!$G$38), "CR", " ")</f>
        <v xml:space="preserve"> </v>
      </c>
      <c r="AP505" s="14" t="str">
        <f>IF(AND(B505="shot 6", E505='club records'!$F$39, F505&gt;='club records'!$G$39), "CR", " ")</f>
        <v xml:space="preserve"> </v>
      </c>
      <c r="AQ505" s="14" t="str">
        <f>IF(AND(B505="shot 7.26", E505='club records'!$F$40, F505&gt;='club records'!$G$40), "CR", " ")</f>
        <v xml:space="preserve"> </v>
      </c>
      <c r="AR505" s="14" t="str">
        <f>IF(AND(B505="60H",OR(AND(E505='club records'!$J$1,F505&lt;='club records'!$K$1),AND(E505='club records'!$J$2,F505&lt;='club records'!$K$2),AND(E505='club records'!$J$3,F505&lt;='club records'!$K$3),AND(E505='club records'!$J$4,F505&lt;='club records'!$K$4),AND(E505='club records'!$J$5,F505&lt;='club records'!$K$5))),"CR"," ")</f>
        <v xml:space="preserve"> </v>
      </c>
      <c r="AS505" s="14" t="str">
        <f>IF(AND(B505="75H", AND(E505='club records'!$J$6, F505&lt;='club records'!$K$6)), "CR", " ")</f>
        <v xml:space="preserve"> </v>
      </c>
      <c r="AT505" s="14" t="str">
        <f>IF(AND(B505="80H", AND(E505='club records'!$J$7, F505&lt;='club records'!$K$7)), "CR", " ")</f>
        <v xml:space="preserve"> </v>
      </c>
      <c r="AU505" s="14" t="str">
        <f>IF(AND(B505="100H", AND(E505='club records'!$J$8, F505&lt;='club records'!$K$8)), "CR", " ")</f>
        <v xml:space="preserve"> </v>
      </c>
      <c r="AV505" s="14" t="str">
        <f>IF(AND(B505="110H", OR(AND(E505='club records'!$J$9, F505&lt;='club records'!$K$9), AND(E505='club records'!$J$10, F505&lt;='club records'!$K$10))), "CR", " ")</f>
        <v xml:space="preserve"> </v>
      </c>
      <c r="AW505" s="14" t="str">
        <f>IF(AND(B505="400H", OR(AND(E505='club records'!$J$11, F505&lt;='club records'!$K$11), AND(E505='club records'!$J$12, F505&lt;='club records'!$K$12), AND(E505='club records'!$J$13, F505&lt;='club records'!$K$13), AND(E505='club records'!$J$14, F505&lt;='club records'!$K$14))), "CR", " ")</f>
        <v xml:space="preserve"> </v>
      </c>
      <c r="AX505" s="14" t="str">
        <f>IF(AND(B505="1500SC", AND(E505='club records'!$J$15, F505&lt;='club records'!$K$15)), "CR", " ")</f>
        <v xml:space="preserve"> </v>
      </c>
      <c r="AY505" s="14" t="str">
        <f>IF(AND(B505="2000SC", OR(AND(E505='club records'!$J$17, F505&lt;='club records'!$K$17), AND(E505='club records'!$J$18, F505&lt;='club records'!$K$18))), "CR", " ")</f>
        <v xml:space="preserve"> </v>
      </c>
      <c r="AZ505" s="14" t="str">
        <f>IF(AND(B505="3000SC", OR(AND(E505='club records'!$J$20, F505&lt;='club records'!$K$20), AND(E505='club records'!$J$21, F505&lt;='club records'!$K$21))), "CR", " ")</f>
        <v xml:space="preserve"> </v>
      </c>
      <c r="BA505" s="15" t="str">
        <f>IF(AND(B505="4x100", OR(AND(E505='club records'!$N$1, F505&lt;='club records'!$O$1), AND(E505='club records'!$N$2, F505&lt;='club records'!$O$2), AND(E505='club records'!$N$3, F505&lt;='club records'!$O$3), AND(E505='club records'!$N$4, F505&lt;='club records'!$O$4), AND(E505='club records'!$N$5, F505&lt;='club records'!$O$5))), "CR", " ")</f>
        <v xml:space="preserve"> </v>
      </c>
      <c r="BB505" s="15" t="str">
        <f>IF(AND(B505="4x200", OR(AND(E505='club records'!$N$6, F505&lt;='club records'!$O$6), AND(E505='club records'!$N$7, F505&lt;='club records'!$O$7), AND(E505='club records'!$N$8, F505&lt;='club records'!$O$8), AND(E505='club records'!$N$9, F505&lt;='club records'!$O$9), AND(E505='club records'!$N$10, F505&lt;='club records'!$O$10))), "CR", " ")</f>
        <v xml:space="preserve"> </v>
      </c>
      <c r="BC505" s="15" t="str">
        <f>IF(AND(B505="4x300", AND(E505='club records'!$N$11, F505&lt;='club records'!$O$11)), "CR", " ")</f>
        <v xml:space="preserve"> </v>
      </c>
      <c r="BD505" s="15" t="str">
        <f>IF(AND(B505="4x400", OR(AND(E505='club records'!$N$12, F505&lt;='club records'!$O$12), AND(E505='club records'!$N$13, F505&lt;='club records'!$O$13), AND(E505='club records'!$N$14, F505&lt;='club records'!$O$14), AND(E505='club records'!$N$15, F505&lt;='club records'!$O$15))), "CR", " ")</f>
        <v xml:space="preserve"> </v>
      </c>
      <c r="BE505" s="15" t="str">
        <f>IF(AND(B505="3x800", OR(AND(E505='club records'!$N$16, F505&lt;='club records'!$O$16), AND(E505='club records'!$N$17, F505&lt;='club records'!$O$17), AND(E505='club records'!$N$18, F505&lt;='club records'!$O$18))), "CR", " ")</f>
        <v xml:space="preserve"> </v>
      </c>
      <c r="BF505" s="15" t="str">
        <f>IF(AND(B505="pentathlon", OR(AND(E505='club records'!$N$21, F505&gt;='club records'!$O$21), AND(E505='club records'!$N$22, F505&gt;='club records'!$O$22),AND(E505='club records'!$N$23, F505&gt;='club records'!$O$23),AND(E505='club records'!$N$24, F505&gt;='club records'!$O$24))), "CR", " ")</f>
        <v xml:space="preserve"> </v>
      </c>
      <c r="BG505" s="15" t="str">
        <f>IF(AND(B505="heptathlon", OR(AND(E505='club records'!$N$26, F505&gt;='club records'!$O$26), AND(E505='club records'!$N$27, F505&gt;='club records'!$O$27))), "CR", " ")</f>
        <v xml:space="preserve"> </v>
      </c>
      <c r="BH505" s="15" t="str">
        <f>IF(AND(B505="decathlon", OR(AND(E505='club records'!$N$29, F505&gt;='club records'!$O$29), AND(E505='club records'!$N$30, F505&gt;='club records'!$O$30),AND(E505='club records'!$N$31, F505&gt;='club records'!$O$31))), "CR", " ")</f>
        <v xml:space="preserve"> </v>
      </c>
    </row>
    <row r="506" spans="1:60" ht="15.75" customHeight="1" x14ac:dyDescent="0.35">
      <c r="A506" s="1" t="s">
        <v>519</v>
      </c>
      <c r="B506" s="2" t="s">
        <v>8</v>
      </c>
      <c r="C506" s="1" t="s">
        <v>52</v>
      </c>
      <c r="D506" s="1" t="s">
        <v>53</v>
      </c>
      <c r="E506" s="19" t="s">
        <v>10</v>
      </c>
      <c r="F506" s="20">
        <v>11.24</v>
      </c>
      <c r="G506" s="26">
        <v>43708</v>
      </c>
      <c r="H506" s="1" t="s">
        <v>313</v>
      </c>
      <c r="I506" s="1" t="s">
        <v>551</v>
      </c>
      <c r="J506" s="15" t="str">
        <f t="shared" si="43"/>
        <v/>
      </c>
      <c r="K506" s="15" t="str">
        <f>IF(AND(B506=100, OR(AND(E506='club records'!$B$6, F506&lt;='club records'!$C$6), AND(E506='club records'!$B$7, F506&lt;='club records'!$C$7), AND(E506='club records'!$B$8, F506&lt;='club records'!$C$8), AND(E506='club records'!$B$9, F506&lt;='club records'!$C$9), AND(E506='club records'!$B$10, F506&lt;='club records'!$C$10))), "CR", " ")</f>
        <v xml:space="preserve"> </v>
      </c>
      <c r="L506" s="15" t="str">
        <f>IF(AND(B506=200, OR(AND(E506='club records'!$B$11, F506&lt;='club records'!$C$11), AND(E506='club records'!$B$12, F506&lt;='club records'!$C$12), AND(E506='club records'!$B$13, F506&lt;='club records'!$C$13), AND(E506='club records'!$B$14, F506&lt;='club records'!$C$14), AND(E506='club records'!$B$15, F506&lt;='club records'!$C$15))), "CR", " ")</f>
        <v xml:space="preserve"> </v>
      </c>
      <c r="M506" s="15" t="str">
        <f>IF(AND(B506=300, OR(AND(E506='club records'!$B$16, F506&lt;='club records'!$C$16), AND(E506='club records'!$B$17, F506&lt;='club records'!$C$17))), "CR", " ")</f>
        <v xml:space="preserve"> </v>
      </c>
      <c r="N506" s="15" t="str">
        <f>IF(AND(B506=400, OR(AND(E506='club records'!$B$18, F506&lt;='club records'!$C$18), AND(E506='club records'!$B$19, F506&lt;='club records'!$C$19), AND(E506='club records'!$B$20, F506&lt;='club records'!$C$20), AND(E506='club records'!$B$21, F506&lt;='club records'!$C$21))), "CR", " ")</f>
        <v xml:space="preserve"> </v>
      </c>
      <c r="O506" s="15" t="str">
        <f>IF(AND(B506=800, OR(AND(E506='club records'!$B$22, F506&lt;='club records'!$C$22), AND(E506='club records'!$B$23, F506&lt;='club records'!$C$23), AND(E506='club records'!$B$24, F506&lt;='club records'!$C$24), AND(E506='club records'!$B$25, F506&lt;='club records'!$C$25), AND(E506='club records'!$B$26, F506&lt;='club records'!$C$26))), "CR", " ")</f>
        <v xml:space="preserve"> </v>
      </c>
      <c r="P506" s="15" t="str">
        <f>IF(AND(B506=1000, OR(AND(E506='club records'!$B$27, F506&lt;='club records'!$C$27), AND(E506='club records'!$B$28, F506&lt;='club records'!$C$28))), "CR", " ")</f>
        <v xml:space="preserve"> </v>
      </c>
      <c r="Q506" s="15" t="str">
        <f>IF(AND(B506=1500, OR(AND(E506='club records'!$B$29, F506&lt;='club records'!$C$29), AND(E506='club records'!$B$30, F506&lt;='club records'!$C$30), AND(E506='club records'!$B$31, F506&lt;='club records'!$C$31), AND(E506='club records'!$B$32, F506&lt;='club records'!$C$32), AND(E506='club records'!$B$33, F506&lt;='club records'!$C$33))), "CR", " ")</f>
        <v xml:space="preserve"> </v>
      </c>
      <c r="R506" s="15" t="str">
        <f>IF(AND(B506="1600 (Mile)",OR(AND(E506='club records'!$B$34,F506&lt;='club records'!$C$34),AND(E506='club records'!$B$35,F506&lt;='club records'!$C$35),AND(E506='club records'!$B$36,F506&lt;='club records'!$C$36),AND(E506='club records'!$B$37,F506&lt;='club records'!$C$37))),"CR"," ")</f>
        <v xml:space="preserve"> </v>
      </c>
      <c r="S506" s="15" t="str">
        <f>IF(AND(B506=3000, OR(AND(E506='club records'!$B$38, F506&lt;='club records'!$C$38), AND(E506='club records'!$B$39, F506&lt;='club records'!$C$39), AND(E506='club records'!$B$40, F506&lt;='club records'!$C$40), AND(E506='club records'!$B$41, F506&lt;='club records'!$C$41))), "CR", " ")</f>
        <v xml:space="preserve"> </v>
      </c>
      <c r="T506" s="15" t="str">
        <f>IF(AND(B506=5000, OR(AND(E506='club records'!$B$42, F506&lt;='club records'!$C$42), AND(E506='club records'!$B$43, F506&lt;='club records'!$C$43))), "CR", " ")</f>
        <v xml:space="preserve"> </v>
      </c>
      <c r="U506" s="14" t="str">
        <f>IF(AND(B506=10000, OR(AND(E506='club records'!$B$44, F506&lt;='club records'!$C$44), AND(E506='club records'!$B$45, F506&lt;='club records'!$C$45))), "CR", " ")</f>
        <v xml:space="preserve"> </v>
      </c>
      <c r="V506" s="14" t="str">
        <f>IF(AND(B506="high jump", OR(AND(E506='club records'!$F$1, F506&gt;='club records'!$G$1), AND(E506='club records'!$F$2, F506&gt;='club records'!$G$2), AND(E506='club records'!$F$3, F506&gt;='club records'!$G$3), AND(E506='club records'!$F$4, F506&gt;='club records'!$G$4), AND(E506='club records'!$F$5, F506&gt;='club records'!$G$5))), "CR", " ")</f>
        <v xml:space="preserve"> </v>
      </c>
      <c r="W506" s="14" t="str">
        <f>IF(AND(B506="long jump", OR(AND(E506='club records'!$F$6, F506&gt;='club records'!$G$6), AND(E506='club records'!$F$7, F506&gt;='club records'!$G$7), AND(E506='club records'!$F$8, F506&gt;='club records'!$G$8), AND(E506='club records'!$F$9, F506&gt;='club records'!$G$9), AND(E506='club records'!$F$10, F506&gt;='club records'!$G$10))), "CR", " ")</f>
        <v xml:space="preserve"> </v>
      </c>
      <c r="X506" s="14" t="str">
        <f>IF(AND(B506="triple jump", OR(AND(E506='club records'!$F$11, F506&gt;='club records'!$G$11), AND(E506='club records'!$F$12, F506&gt;='club records'!$G$12), AND(E506='club records'!$F$13, F506&gt;='club records'!$G$13), AND(E506='club records'!$F$14, F506&gt;='club records'!$G$14), AND(E506='club records'!$F$15, F506&gt;='club records'!$G$15))), "CR", " ")</f>
        <v xml:space="preserve"> </v>
      </c>
      <c r="Y506" s="14" t="str">
        <f>IF(AND(B506="pole vault", OR(AND(E506='club records'!$F$16, F506&gt;='club records'!$G$16), AND(E506='club records'!$F$17, F506&gt;='club records'!$G$17), AND(E506='club records'!$F$18, F506&gt;='club records'!$G$18), AND(E506='club records'!$F$19, F506&gt;='club records'!$G$19), AND(E506='club records'!$F$20, F506&gt;='club records'!$G$20))), "CR", " ")</f>
        <v xml:space="preserve"> </v>
      </c>
      <c r="Z506" s="14" t="str">
        <f>IF(AND(B506="discus 1", E506='club records'!$F$21, F506&gt;='club records'!$G$21), "CR", " ")</f>
        <v xml:space="preserve"> </v>
      </c>
      <c r="AA506" s="14" t="str">
        <f>IF(AND(B506="discus 1.25", E506='club records'!$F$22, F506&gt;='club records'!$G$22), "CR", " ")</f>
        <v xml:space="preserve"> </v>
      </c>
      <c r="AB506" s="14" t="str">
        <f>IF(AND(B506="discus 1.5", E506='club records'!$F$23, F506&gt;='club records'!$G$23), "CR", " ")</f>
        <v xml:space="preserve"> </v>
      </c>
      <c r="AC506" s="14" t="str">
        <f>IF(AND(B506="discus 1.75", E506='club records'!$F$24, F506&gt;='club records'!$G$24), "CR", " ")</f>
        <v xml:space="preserve"> </v>
      </c>
      <c r="AD506" s="14" t="str">
        <f>IF(AND(B506="discus 2", E506='club records'!$F$25, F506&gt;='club records'!$G$25), "CR", " ")</f>
        <v xml:space="preserve"> </v>
      </c>
      <c r="AE506" s="14" t="str">
        <f>IF(AND(B506="hammer 4", E506='club records'!$F$27, F506&gt;='club records'!$G$27), "CR", " ")</f>
        <v xml:space="preserve"> </v>
      </c>
      <c r="AF506" s="14" t="str">
        <f>IF(AND(B506="hammer 5", E506='club records'!$F$28, F506&gt;='club records'!$G$28), "CR", " ")</f>
        <v xml:space="preserve"> </v>
      </c>
      <c r="AG506" s="14" t="str">
        <f>IF(AND(B506="hammer 6", E506='club records'!$F$29, F506&gt;='club records'!$G$29), "CR", " ")</f>
        <v xml:space="preserve"> </v>
      </c>
      <c r="AH506" s="14" t="str">
        <f>IF(AND(B506="hammer 7.26", E506='club records'!$F$30, F506&gt;='club records'!$G$30), "CR", " ")</f>
        <v xml:space="preserve"> </v>
      </c>
      <c r="AI506" s="14" t="str">
        <f>IF(AND(B506="javelin 400", E506='club records'!$F$31, F506&gt;='club records'!$G$31), "CR", " ")</f>
        <v xml:space="preserve"> </v>
      </c>
      <c r="AJ506" s="14" t="str">
        <f>IF(AND(B506="javelin 600", E506='club records'!$F$32, F506&gt;='club records'!$G$32), "CR", " ")</f>
        <v xml:space="preserve"> </v>
      </c>
      <c r="AK506" s="14" t="str">
        <f>IF(AND(B506="javelin 700", E506='club records'!$F$33, F506&gt;='club records'!$G$33), "CR", " ")</f>
        <v xml:space="preserve"> </v>
      </c>
      <c r="AL506" s="14" t="str">
        <f>IF(AND(B506="javelin 800", OR(AND(E506='club records'!$F$34, F506&gt;='club records'!$G$34), AND(E506='club records'!$F$35, F506&gt;='club records'!$G$35))), "CR", " ")</f>
        <v xml:space="preserve"> </v>
      </c>
      <c r="AM506" s="14" t="str">
        <f>IF(AND(B506="shot 3", E506='club records'!$F$36, F506&gt;='club records'!$G$36), "CR", " ")</f>
        <v xml:space="preserve"> </v>
      </c>
      <c r="AN506" s="14" t="str">
        <f>IF(AND(B506="shot 4", E506='club records'!$F$37, F506&gt;='club records'!$G$37), "CR", " ")</f>
        <v xml:space="preserve"> </v>
      </c>
      <c r="AO506" s="14" t="str">
        <f>IF(AND(B506="shot 5", E506='club records'!$F$38, F506&gt;='club records'!$G$38), "CR", " ")</f>
        <v xml:space="preserve"> </v>
      </c>
      <c r="AP506" s="14" t="str">
        <f>IF(AND(B506="shot 6", E506='club records'!$F$39, F506&gt;='club records'!$G$39), "CR", " ")</f>
        <v xml:space="preserve"> </v>
      </c>
      <c r="AQ506" s="14" t="str">
        <f>IF(AND(B506="shot 7.26", E506='club records'!$F$40, F506&gt;='club records'!$G$40), "CR", " ")</f>
        <v xml:space="preserve"> </v>
      </c>
      <c r="AR506" s="14" t="str">
        <f>IF(AND(B506="60H",OR(AND(E506='club records'!$J$1,F506&lt;='club records'!$K$1),AND(E506='club records'!$J$2,F506&lt;='club records'!$K$2),AND(E506='club records'!$J$3,F506&lt;='club records'!$K$3),AND(E506='club records'!$J$4,F506&lt;='club records'!$K$4),AND(E506='club records'!$J$5,F506&lt;='club records'!$K$5))),"CR"," ")</f>
        <v xml:space="preserve"> </v>
      </c>
      <c r="AS506" s="14" t="str">
        <f>IF(AND(B506="75H", AND(E506='club records'!$J$6, F506&lt;='club records'!$K$6)), "CR", " ")</f>
        <v xml:space="preserve"> </v>
      </c>
      <c r="AT506" s="14" t="str">
        <f>IF(AND(B506="80H", AND(E506='club records'!$J$7, F506&lt;='club records'!$K$7)), "CR", " ")</f>
        <v xml:space="preserve"> </v>
      </c>
      <c r="AU506" s="14" t="str">
        <f>IF(AND(B506="100H", AND(E506='club records'!$J$8, F506&lt;='club records'!$K$8)), "CR", " ")</f>
        <v xml:space="preserve"> </v>
      </c>
      <c r="AV506" s="14" t="str">
        <f>IF(AND(B506="110H", OR(AND(E506='club records'!$J$9, F506&lt;='club records'!$K$9), AND(E506='club records'!$J$10, F506&lt;='club records'!$K$10))), "CR", " ")</f>
        <v xml:space="preserve"> </v>
      </c>
      <c r="AW506" s="14" t="str">
        <f>IF(AND(B506="400H", OR(AND(E506='club records'!$J$11, F506&lt;='club records'!$K$11), AND(E506='club records'!$J$12, F506&lt;='club records'!$K$12), AND(E506='club records'!$J$13, F506&lt;='club records'!$K$13), AND(E506='club records'!$J$14, F506&lt;='club records'!$K$14))), "CR", " ")</f>
        <v xml:space="preserve"> </v>
      </c>
      <c r="AX506" s="14" t="str">
        <f>IF(AND(B506="1500SC", AND(E506='club records'!$J$15, F506&lt;='club records'!$K$15)), "CR", " ")</f>
        <v xml:space="preserve"> </v>
      </c>
      <c r="AY506" s="14" t="str">
        <f>IF(AND(B506="2000SC", OR(AND(E506='club records'!$J$17, F506&lt;='club records'!$K$17), AND(E506='club records'!$J$18, F506&lt;='club records'!$K$18))), "CR", " ")</f>
        <v xml:space="preserve"> </v>
      </c>
      <c r="AZ506" s="14" t="str">
        <f>IF(AND(B506="3000SC", OR(AND(E506='club records'!$J$20, F506&lt;='club records'!$K$20), AND(E506='club records'!$J$21, F506&lt;='club records'!$K$21))), "CR", " ")</f>
        <v xml:space="preserve"> </v>
      </c>
      <c r="BA506" s="15" t="str">
        <f>IF(AND(B506="4x100", OR(AND(E506='club records'!$N$1, F506&lt;='club records'!$O$1), AND(E506='club records'!$N$2, F506&lt;='club records'!$O$2), AND(E506='club records'!$N$3, F506&lt;='club records'!$O$3), AND(E506='club records'!$N$4, F506&lt;='club records'!$O$4), AND(E506='club records'!$N$5, F506&lt;='club records'!$O$5))), "CR", " ")</f>
        <v xml:space="preserve"> </v>
      </c>
      <c r="BB506" s="15" t="str">
        <f>IF(AND(B506="4x200", OR(AND(E506='club records'!$N$6, F506&lt;='club records'!$O$6), AND(E506='club records'!$N$7, F506&lt;='club records'!$O$7), AND(E506='club records'!$N$8, F506&lt;='club records'!$O$8), AND(E506='club records'!$N$9, F506&lt;='club records'!$O$9), AND(E506='club records'!$N$10, F506&lt;='club records'!$O$10))), "CR", " ")</f>
        <v xml:space="preserve"> </v>
      </c>
      <c r="BC506" s="15" t="str">
        <f>IF(AND(B506="4x300", AND(E506='club records'!$N$11, F506&lt;='club records'!$O$11)), "CR", " ")</f>
        <v xml:space="preserve"> </v>
      </c>
      <c r="BD506" s="15" t="str">
        <f>IF(AND(B506="4x400", OR(AND(E506='club records'!$N$12, F506&lt;='club records'!$O$12), AND(E506='club records'!$N$13, F506&lt;='club records'!$O$13), AND(E506='club records'!$N$14, F506&lt;='club records'!$O$14), AND(E506='club records'!$N$15, F506&lt;='club records'!$O$15))), "CR", " ")</f>
        <v xml:space="preserve"> </v>
      </c>
      <c r="BE506" s="15" t="str">
        <f>IF(AND(B506="3x800", OR(AND(E506='club records'!$N$16, F506&lt;='club records'!$O$16), AND(E506='club records'!$N$17, F506&lt;='club records'!$O$17), AND(E506='club records'!$N$18, F506&lt;='club records'!$O$18))), "CR", " ")</f>
        <v xml:space="preserve"> </v>
      </c>
      <c r="BF506" s="15" t="str">
        <f>IF(AND(B506="pentathlon", OR(AND(E506='club records'!$N$21, F506&gt;='club records'!$O$21), AND(E506='club records'!$N$22, F506&gt;='club records'!$O$22),AND(E506='club records'!$N$23, F506&gt;='club records'!$O$23),AND(E506='club records'!$N$24, F506&gt;='club records'!$O$24))), "CR", " ")</f>
        <v xml:space="preserve"> </v>
      </c>
      <c r="BG506" s="15" t="str">
        <f>IF(AND(B506="heptathlon", OR(AND(E506='club records'!$N$26, F506&gt;='club records'!$O$26), AND(E506='club records'!$N$27, F506&gt;='club records'!$O$27))), "CR", " ")</f>
        <v xml:space="preserve"> </v>
      </c>
      <c r="BH506" s="15" t="str">
        <f>IF(AND(B506="decathlon", OR(AND(E506='club records'!$N$29, F506&gt;='club records'!$O$29), AND(E506='club records'!$N$30, F506&gt;='club records'!$O$30),AND(E506='club records'!$N$31, F506&gt;='club records'!$O$31))), "CR", " ")</f>
        <v xml:space="preserve"> </v>
      </c>
    </row>
    <row r="507" spans="1:60" ht="15.75" customHeight="1" x14ac:dyDescent="0.35">
      <c r="A507" s="1" t="s">
        <v>519</v>
      </c>
      <c r="B507" s="2" t="s">
        <v>8</v>
      </c>
      <c r="C507" s="1" t="s">
        <v>68</v>
      </c>
      <c r="D507" s="1" t="s">
        <v>69</v>
      </c>
      <c r="E507" s="19" t="s">
        <v>483</v>
      </c>
      <c r="F507" s="20">
        <v>11.27</v>
      </c>
      <c r="G507" s="26">
        <v>43659</v>
      </c>
      <c r="H507" s="1" t="s">
        <v>313</v>
      </c>
      <c r="I507" s="1" t="s">
        <v>480</v>
      </c>
      <c r="J507" s="15" t="str">
        <f t="shared" si="43"/>
        <v/>
      </c>
      <c r="K507" s="15" t="str">
        <f>IF(AND(B507=100, OR(AND(E507='club records'!$B$6, F507&lt;='club records'!$C$6), AND(E507='club records'!$B$7, F507&lt;='club records'!$C$7), AND(E507='club records'!$B$8, F507&lt;='club records'!$C$8), AND(E507='club records'!$B$9, F507&lt;='club records'!$C$9), AND(E507='club records'!$B$10, F507&lt;='club records'!$C$10))), "CR", " ")</f>
        <v xml:space="preserve"> </v>
      </c>
      <c r="L507" s="15" t="str">
        <f>IF(AND(B507=200, OR(AND(E507='club records'!$B$11, F507&lt;='club records'!$C$11), AND(E507='club records'!$B$12, F507&lt;='club records'!$C$12), AND(E507='club records'!$B$13, F507&lt;='club records'!$C$13), AND(E507='club records'!$B$14, F507&lt;='club records'!$C$14), AND(E507='club records'!$B$15, F507&lt;='club records'!$C$15))), "CR", " ")</f>
        <v xml:space="preserve"> </v>
      </c>
      <c r="M507" s="15" t="str">
        <f>IF(AND(B507=300, OR(AND(E507='club records'!$B$16, F507&lt;='club records'!$C$16), AND(E507='club records'!$B$17, F507&lt;='club records'!$C$17))), "CR", " ")</f>
        <v xml:space="preserve"> </v>
      </c>
      <c r="N507" s="15" t="str">
        <f>IF(AND(B507=400, OR(AND(E507='club records'!$B$18, F507&lt;='club records'!$C$18), AND(E507='club records'!$B$19, F507&lt;='club records'!$C$19), AND(E507='club records'!$B$20, F507&lt;='club records'!$C$20), AND(E507='club records'!$B$21, F507&lt;='club records'!$C$21))), "CR", " ")</f>
        <v xml:space="preserve"> </v>
      </c>
      <c r="O507" s="15" t="str">
        <f>IF(AND(B507=800, OR(AND(E507='club records'!$B$22, F507&lt;='club records'!$C$22), AND(E507='club records'!$B$23, F507&lt;='club records'!$C$23), AND(E507='club records'!$B$24, F507&lt;='club records'!$C$24), AND(E507='club records'!$B$25, F507&lt;='club records'!$C$25), AND(E507='club records'!$B$26, F507&lt;='club records'!$C$26))), "CR", " ")</f>
        <v xml:space="preserve"> </v>
      </c>
      <c r="P507" s="15" t="str">
        <f>IF(AND(B507=1000, OR(AND(E507='club records'!$B$27, F507&lt;='club records'!$C$27), AND(E507='club records'!$B$28, F507&lt;='club records'!$C$28))), "CR", " ")</f>
        <v xml:space="preserve"> </v>
      </c>
      <c r="Q507" s="15" t="str">
        <f>IF(AND(B507=1500, OR(AND(E507='club records'!$B$29, F507&lt;='club records'!$C$29), AND(E507='club records'!$B$30, F507&lt;='club records'!$C$30), AND(E507='club records'!$B$31, F507&lt;='club records'!$C$31), AND(E507='club records'!$B$32, F507&lt;='club records'!$C$32), AND(E507='club records'!$B$33, F507&lt;='club records'!$C$33))), "CR", " ")</f>
        <v xml:space="preserve"> </v>
      </c>
      <c r="R507" s="15" t="str">
        <f>IF(AND(B507="1600 (Mile)",OR(AND(E507='club records'!$B$34,F507&lt;='club records'!$C$34),AND(E507='club records'!$B$35,F507&lt;='club records'!$C$35),AND(E507='club records'!$B$36,F507&lt;='club records'!$C$36),AND(E507='club records'!$B$37,F507&lt;='club records'!$C$37))),"CR"," ")</f>
        <v xml:space="preserve"> </v>
      </c>
      <c r="S507" s="15" t="str">
        <f>IF(AND(B507=3000, OR(AND(E507='club records'!$B$38, F507&lt;='club records'!$C$38), AND(E507='club records'!$B$39, F507&lt;='club records'!$C$39), AND(E507='club records'!$B$40, F507&lt;='club records'!$C$40), AND(E507='club records'!$B$41, F507&lt;='club records'!$C$41))), "CR", " ")</f>
        <v xml:space="preserve"> </v>
      </c>
      <c r="T507" s="15" t="str">
        <f>IF(AND(B507=5000, OR(AND(E507='club records'!$B$42, F507&lt;='club records'!$C$42), AND(E507='club records'!$B$43, F507&lt;='club records'!$C$43))), "CR", " ")</f>
        <v xml:space="preserve"> </v>
      </c>
      <c r="U507" s="14" t="str">
        <f>IF(AND(B507=10000, OR(AND(E507='club records'!$B$44, F507&lt;='club records'!$C$44), AND(E507='club records'!$B$45, F507&lt;='club records'!$C$45))), "CR", " ")</f>
        <v xml:space="preserve"> </v>
      </c>
      <c r="V507" s="14" t="str">
        <f>IF(AND(B507="high jump", OR(AND(E507='club records'!$F$1, F507&gt;='club records'!$G$1), AND(E507='club records'!$F$2, F507&gt;='club records'!$G$2), AND(E507='club records'!$F$3, F507&gt;='club records'!$G$3), AND(E507='club records'!$F$4, F507&gt;='club records'!$G$4), AND(E507='club records'!$F$5, F507&gt;='club records'!$G$5))), "CR", " ")</f>
        <v xml:space="preserve"> </v>
      </c>
      <c r="W507" s="14" t="str">
        <f>IF(AND(B507="long jump", OR(AND(E507='club records'!$F$6, F507&gt;='club records'!$G$6), AND(E507='club records'!$F$7, F507&gt;='club records'!$G$7), AND(E507='club records'!$F$8, F507&gt;='club records'!$G$8), AND(E507='club records'!$F$9, F507&gt;='club records'!$G$9), AND(E507='club records'!$F$10, F507&gt;='club records'!$G$10))), "CR", " ")</f>
        <v xml:space="preserve"> </v>
      </c>
      <c r="X507" s="14" t="str">
        <f>IF(AND(B507="triple jump", OR(AND(E507='club records'!$F$11, F507&gt;='club records'!$G$11), AND(E507='club records'!$F$12, F507&gt;='club records'!$G$12), AND(E507='club records'!$F$13, F507&gt;='club records'!$G$13), AND(E507='club records'!$F$14, F507&gt;='club records'!$G$14), AND(E507='club records'!$F$15, F507&gt;='club records'!$G$15))), "CR", " ")</f>
        <v xml:space="preserve"> </v>
      </c>
      <c r="Y507" s="14" t="str">
        <f>IF(AND(B507="pole vault", OR(AND(E507='club records'!$F$16, F507&gt;='club records'!$G$16), AND(E507='club records'!$F$17, F507&gt;='club records'!$G$17), AND(E507='club records'!$F$18, F507&gt;='club records'!$G$18), AND(E507='club records'!$F$19, F507&gt;='club records'!$G$19), AND(E507='club records'!$F$20, F507&gt;='club records'!$G$20))), "CR", " ")</f>
        <v xml:space="preserve"> </v>
      </c>
      <c r="Z507" s="14" t="str">
        <f>IF(AND(B507="discus 1", E507='club records'!$F$21, F507&gt;='club records'!$G$21), "CR", " ")</f>
        <v xml:space="preserve"> </v>
      </c>
      <c r="AA507" s="14" t="str">
        <f>IF(AND(B507="discus 1.25", E507='club records'!$F$22, F507&gt;='club records'!$G$22), "CR", " ")</f>
        <v xml:space="preserve"> </v>
      </c>
      <c r="AB507" s="14" t="str">
        <f>IF(AND(B507="discus 1.5", E507='club records'!$F$23, F507&gt;='club records'!$G$23), "CR", " ")</f>
        <v xml:space="preserve"> </v>
      </c>
      <c r="AC507" s="14" t="str">
        <f>IF(AND(B507="discus 1.75", E507='club records'!$F$24, F507&gt;='club records'!$G$24), "CR", " ")</f>
        <v xml:space="preserve"> </v>
      </c>
      <c r="AD507" s="14" t="str">
        <f>IF(AND(B507="discus 2", E507='club records'!$F$25, F507&gt;='club records'!$G$25), "CR", " ")</f>
        <v xml:space="preserve"> </v>
      </c>
      <c r="AE507" s="14" t="str">
        <f>IF(AND(B507="hammer 4", E507='club records'!$F$27, F507&gt;='club records'!$G$27), "CR", " ")</f>
        <v xml:space="preserve"> </v>
      </c>
      <c r="AF507" s="14" t="str">
        <f>IF(AND(B507="hammer 5", E507='club records'!$F$28, F507&gt;='club records'!$G$28), "CR", " ")</f>
        <v xml:space="preserve"> </v>
      </c>
      <c r="AG507" s="14" t="str">
        <f>IF(AND(B507="hammer 6", E507='club records'!$F$29, F507&gt;='club records'!$G$29), "CR", " ")</f>
        <v xml:space="preserve"> </v>
      </c>
      <c r="AH507" s="14" t="str">
        <f>IF(AND(B507="hammer 7.26", E507='club records'!$F$30, F507&gt;='club records'!$G$30), "CR", " ")</f>
        <v xml:space="preserve"> </v>
      </c>
      <c r="AI507" s="14" t="str">
        <f>IF(AND(B507="javelin 400", E507='club records'!$F$31, F507&gt;='club records'!$G$31), "CR", " ")</f>
        <v xml:space="preserve"> </v>
      </c>
      <c r="AJ507" s="14" t="str">
        <f>IF(AND(B507="javelin 600", E507='club records'!$F$32, F507&gt;='club records'!$G$32), "CR", " ")</f>
        <v xml:space="preserve"> </v>
      </c>
      <c r="AK507" s="14" t="str">
        <f>IF(AND(B507="javelin 700", E507='club records'!$F$33, F507&gt;='club records'!$G$33), "CR", " ")</f>
        <v xml:space="preserve"> </v>
      </c>
      <c r="AL507" s="14" t="str">
        <f>IF(AND(B507="javelin 800", OR(AND(E507='club records'!$F$34, F507&gt;='club records'!$G$34), AND(E507='club records'!$F$35, F507&gt;='club records'!$G$35))), "CR", " ")</f>
        <v xml:space="preserve"> </v>
      </c>
      <c r="AM507" s="14" t="str">
        <f>IF(AND(B507="shot 3", E507='club records'!$F$36, F507&gt;='club records'!$G$36), "CR", " ")</f>
        <v xml:space="preserve"> </v>
      </c>
      <c r="AN507" s="14" t="str">
        <f>IF(AND(B507="shot 4", E507='club records'!$F$37, F507&gt;='club records'!$G$37), "CR", " ")</f>
        <v xml:space="preserve"> </v>
      </c>
      <c r="AO507" s="14" t="str">
        <f>IF(AND(B507="shot 5", E507='club records'!$F$38, F507&gt;='club records'!$G$38), "CR", " ")</f>
        <v xml:space="preserve"> </v>
      </c>
      <c r="AP507" s="14" t="str">
        <f>IF(AND(B507="shot 6", E507='club records'!$F$39, F507&gt;='club records'!$G$39), "CR", " ")</f>
        <v xml:space="preserve"> </v>
      </c>
      <c r="AQ507" s="14" t="str">
        <f>IF(AND(B507="shot 7.26", E507='club records'!$F$40, F507&gt;='club records'!$G$40), "CR", " ")</f>
        <v xml:space="preserve"> </v>
      </c>
      <c r="AR507" s="14" t="str">
        <f>IF(AND(B507="60H",OR(AND(E507='club records'!$J$1,F507&lt;='club records'!$K$1),AND(E507='club records'!$J$2,F507&lt;='club records'!$K$2),AND(E507='club records'!$J$3,F507&lt;='club records'!$K$3),AND(E507='club records'!$J$4,F507&lt;='club records'!$K$4),AND(E507='club records'!$J$5,F507&lt;='club records'!$K$5))),"CR"," ")</f>
        <v xml:space="preserve"> </v>
      </c>
      <c r="AS507" s="14" t="str">
        <f>IF(AND(B507="75H", AND(E507='club records'!$J$6, F507&lt;='club records'!$K$6)), "CR", " ")</f>
        <v xml:space="preserve"> </v>
      </c>
      <c r="AT507" s="14" t="str">
        <f>IF(AND(B507="80H", AND(E507='club records'!$J$7, F507&lt;='club records'!$K$7)), "CR", " ")</f>
        <v xml:space="preserve"> </v>
      </c>
      <c r="AU507" s="14" t="str">
        <f>IF(AND(B507="100H", AND(E507='club records'!$J$8, F507&lt;='club records'!$K$8)), "CR", " ")</f>
        <v xml:space="preserve"> </v>
      </c>
      <c r="AV507" s="14" t="str">
        <f>IF(AND(B507="110H", OR(AND(E507='club records'!$J$9, F507&lt;='club records'!$K$9), AND(E507='club records'!$J$10, F507&lt;='club records'!$K$10))), "CR", " ")</f>
        <v xml:space="preserve"> </v>
      </c>
      <c r="AW507" s="14" t="str">
        <f>IF(AND(B507="400H", OR(AND(E507='club records'!$J$11, F507&lt;='club records'!$K$11), AND(E507='club records'!$J$12, F507&lt;='club records'!$K$12), AND(E507='club records'!$J$13, F507&lt;='club records'!$K$13), AND(E507='club records'!$J$14, F507&lt;='club records'!$K$14))), "CR", " ")</f>
        <v xml:space="preserve"> </v>
      </c>
      <c r="AX507" s="14" t="str">
        <f>IF(AND(B507="1500SC", AND(E507='club records'!$J$15, F507&lt;='club records'!$K$15)), "CR", " ")</f>
        <v xml:space="preserve"> </v>
      </c>
      <c r="AY507" s="14" t="str">
        <f>IF(AND(B507="2000SC", OR(AND(E507='club records'!$J$17, F507&lt;='club records'!$K$17), AND(E507='club records'!$J$18, F507&lt;='club records'!$K$18))), "CR", " ")</f>
        <v xml:space="preserve"> </v>
      </c>
      <c r="AZ507" s="14" t="str">
        <f>IF(AND(B507="3000SC", OR(AND(E507='club records'!$J$20, F507&lt;='club records'!$K$20), AND(E507='club records'!$J$21, F507&lt;='club records'!$K$21))), "CR", " ")</f>
        <v xml:space="preserve"> </v>
      </c>
      <c r="BA507" s="15" t="str">
        <f>IF(AND(B507="4x100", OR(AND(E507='club records'!$N$1, F507&lt;='club records'!$O$1), AND(E507='club records'!$N$2, F507&lt;='club records'!$O$2), AND(E507='club records'!$N$3, F507&lt;='club records'!$O$3), AND(E507='club records'!$N$4, F507&lt;='club records'!$O$4), AND(E507='club records'!$N$5, F507&lt;='club records'!$O$5))), "CR", " ")</f>
        <v xml:space="preserve"> </v>
      </c>
      <c r="BB507" s="15" t="str">
        <f>IF(AND(B507="4x200", OR(AND(E507='club records'!$N$6, F507&lt;='club records'!$O$6), AND(E507='club records'!$N$7, F507&lt;='club records'!$O$7), AND(E507='club records'!$N$8, F507&lt;='club records'!$O$8), AND(E507='club records'!$N$9, F507&lt;='club records'!$O$9), AND(E507='club records'!$N$10, F507&lt;='club records'!$O$10))), "CR", " ")</f>
        <v xml:space="preserve"> </v>
      </c>
      <c r="BC507" s="15" t="str">
        <f>IF(AND(B507="4x300", AND(E507='club records'!$N$11, F507&lt;='club records'!$O$11)), "CR", " ")</f>
        <v xml:space="preserve"> </v>
      </c>
      <c r="BD507" s="15" t="str">
        <f>IF(AND(B507="4x400", OR(AND(E507='club records'!$N$12, F507&lt;='club records'!$O$12), AND(E507='club records'!$N$13, F507&lt;='club records'!$O$13), AND(E507='club records'!$N$14, F507&lt;='club records'!$O$14), AND(E507='club records'!$N$15, F507&lt;='club records'!$O$15))), "CR", " ")</f>
        <v xml:space="preserve"> </v>
      </c>
      <c r="BE507" s="15" t="str">
        <f>IF(AND(B507="3x800", OR(AND(E507='club records'!$N$16, F507&lt;='club records'!$O$16), AND(E507='club records'!$N$17, F507&lt;='club records'!$O$17), AND(E507='club records'!$N$18, F507&lt;='club records'!$O$18))), "CR", " ")</f>
        <v xml:space="preserve"> </v>
      </c>
      <c r="BF507" s="15" t="str">
        <f>IF(AND(B507="pentathlon", OR(AND(E507='club records'!$N$21, F507&gt;='club records'!$O$21), AND(E507='club records'!$N$22, F507&gt;='club records'!$O$22),AND(E507='club records'!$N$23, F507&gt;='club records'!$O$23),AND(E507='club records'!$N$24, F507&gt;='club records'!$O$24))), "CR", " ")</f>
        <v xml:space="preserve"> </v>
      </c>
      <c r="BG507" s="15" t="str">
        <f>IF(AND(B507="heptathlon", OR(AND(E507='club records'!$N$26, F507&gt;='club records'!$O$26), AND(E507='club records'!$N$27, F507&gt;='club records'!$O$27))), "CR", " ")</f>
        <v xml:space="preserve"> </v>
      </c>
      <c r="BH507" s="15" t="str">
        <f>IF(AND(B507="decathlon", OR(AND(E507='club records'!$N$29, F507&gt;='club records'!$O$29), AND(E507='club records'!$N$30, F507&gt;='club records'!$O$30),AND(E507='club records'!$N$31, F507&gt;='club records'!$O$31))), "CR", " ")</f>
        <v xml:space="preserve"> </v>
      </c>
    </row>
    <row r="508" spans="1:60" ht="15.75" customHeight="1" x14ac:dyDescent="0.35">
      <c r="A508" s="1" t="s">
        <v>519</v>
      </c>
      <c r="B508" s="2" t="s">
        <v>8</v>
      </c>
      <c r="C508" s="1" t="s">
        <v>150</v>
      </c>
      <c r="D508" s="1" t="s">
        <v>16</v>
      </c>
      <c r="E508" s="19" t="s">
        <v>62</v>
      </c>
      <c r="F508" s="20">
        <v>12.29</v>
      </c>
      <c r="G508" s="26">
        <v>43659</v>
      </c>
      <c r="H508" s="1" t="s">
        <v>313</v>
      </c>
      <c r="I508" s="1" t="s">
        <v>480</v>
      </c>
      <c r="J508" s="15" t="str">
        <f t="shared" si="43"/>
        <v/>
      </c>
      <c r="K508" s="15" t="str">
        <f>IF(AND(B508=100, OR(AND(E508='club records'!$B$6, F508&lt;='club records'!$C$6), AND(E508='club records'!$B$7, F508&lt;='club records'!$C$7), AND(E508='club records'!$B$8, F508&lt;='club records'!$C$8), AND(E508='club records'!$B$9, F508&lt;='club records'!$C$9), AND(E508='club records'!$B$10, F508&lt;='club records'!$C$10))), "CR", " ")</f>
        <v xml:space="preserve"> </v>
      </c>
      <c r="L508" s="15" t="str">
        <f>IF(AND(B508=200, OR(AND(E508='club records'!$B$11, F508&lt;='club records'!$C$11), AND(E508='club records'!$B$12, F508&lt;='club records'!$C$12), AND(E508='club records'!$B$13, F508&lt;='club records'!$C$13), AND(E508='club records'!$B$14, F508&lt;='club records'!$C$14), AND(E508='club records'!$B$15, F508&lt;='club records'!$C$15))), "CR", " ")</f>
        <v xml:space="preserve"> </v>
      </c>
      <c r="M508" s="15" t="str">
        <f>IF(AND(B508=300, OR(AND(E508='club records'!$B$16, F508&lt;='club records'!$C$16), AND(E508='club records'!$B$17, F508&lt;='club records'!$C$17))), "CR", " ")</f>
        <v xml:space="preserve"> </v>
      </c>
      <c r="N508" s="15" t="str">
        <f>IF(AND(B508=400, OR(AND(E508='club records'!$B$18, F508&lt;='club records'!$C$18), AND(E508='club records'!$B$19, F508&lt;='club records'!$C$19), AND(E508='club records'!$B$20, F508&lt;='club records'!$C$20), AND(E508='club records'!$B$21, F508&lt;='club records'!$C$21))), "CR", " ")</f>
        <v xml:space="preserve"> </v>
      </c>
      <c r="O508" s="15" t="str">
        <f>IF(AND(B508=800, OR(AND(E508='club records'!$B$22, F508&lt;='club records'!$C$22), AND(E508='club records'!$B$23, F508&lt;='club records'!$C$23), AND(E508='club records'!$B$24, F508&lt;='club records'!$C$24), AND(E508='club records'!$B$25, F508&lt;='club records'!$C$25), AND(E508='club records'!$B$26, F508&lt;='club records'!$C$26))), "CR", " ")</f>
        <v xml:space="preserve"> </v>
      </c>
      <c r="P508" s="15" t="str">
        <f>IF(AND(B508=1000, OR(AND(E508='club records'!$B$27, F508&lt;='club records'!$C$27), AND(E508='club records'!$B$28, F508&lt;='club records'!$C$28))), "CR", " ")</f>
        <v xml:space="preserve"> </v>
      </c>
      <c r="Q508" s="15" t="str">
        <f>IF(AND(B508=1500, OR(AND(E508='club records'!$B$29, F508&lt;='club records'!$C$29), AND(E508='club records'!$B$30, F508&lt;='club records'!$C$30), AND(E508='club records'!$B$31, F508&lt;='club records'!$C$31), AND(E508='club records'!$B$32, F508&lt;='club records'!$C$32), AND(E508='club records'!$B$33, F508&lt;='club records'!$C$33))), "CR", " ")</f>
        <v xml:space="preserve"> </v>
      </c>
      <c r="R508" s="15" t="str">
        <f>IF(AND(B508="1600 (Mile)",OR(AND(E508='club records'!$B$34,F508&lt;='club records'!$C$34),AND(E508='club records'!$B$35,F508&lt;='club records'!$C$35),AND(E508='club records'!$B$36,F508&lt;='club records'!$C$36),AND(E508='club records'!$B$37,F508&lt;='club records'!$C$37))),"CR"," ")</f>
        <v xml:space="preserve"> </v>
      </c>
      <c r="S508" s="15" t="str">
        <f>IF(AND(B508=3000, OR(AND(E508='club records'!$B$38, F508&lt;='club records'!$C$38), AND(E508='club records'!$B$39, F508&lt;='club records'!$C$39), AND(E508='club records'!$B$40, F508&lt;='club records'!$C$40), AND(E508='club records'!$B$41, F508&lt;='club records'!$C$41))), "CR", " ")</f>
        <v xml:space="preserve"> </v>
      </c>
      <c r="T508" s="15" t="str">
        <f>IF(AND(B508=5000, OR(AND(E508='club records'!$B$42, F508&lt;='club records'!$C$42), AND(E508='club records'!$B$43, F508&lt;='club records'!$C$43))), "CR", " ")</f>
        <v xml:space="preserve"> </v>
      </c>
      <c r="U508" s="14" t="str">
        <f>IF(AND(B508=10000, OR(AND(E508='club records'!$B$44, F508&lt;='club records'!$C$44), AND(E508='club records'!$B$45, F508&lt;='club records'!$C$45))), "CR", " ")</f>
        <v xml:space="preserve"> </v>
      </c>
      <c r="V508" s="14" t="str">
        <f>IF(AND(B508="high jump", OR(AND(E508='club records'!$F$1, F508&gt;='club records'!$G$1), AND(E508='club records'!$F$2, F508&gt;='club records'!$G$2), AND(E508='club records'!$F$3, F508&gt;='club records'!$G$3), AND(E508='club records'!$F$4, F508&gt;='club records'!$G$4), AND(E508='club records'!$F$5, F508&gt;='club records'!$G$5))), "CR", " ")</f>
        <v xml:space="preserve"> </v>
      </c>
      <c r="W508" s="14" t="str">
        <f>IF(AND(B508="long jump", OR(AND(E508='club records'!$F$6, F508&gt;='club records'!$G$6), AND(E508='club records'!$F$7, F508&gt;='club records'!$G$7), AND(E508='club records'!$F$8, F508&gt;='club records'!$G$8), AND(E508='club records'!$F$9, F508&gt;='club records'!$G$9), AND(E508='club records'!$F$10, F508&gt;='club records'!$G$10))), "CR", " ")</f>
        <v xml:space="preserve"> </v>
      </c>
      <c r="X508" s="14" t="str">
        <f>IF(AND(B508="triple jump", OR(AND(E508='club records'!$F$11, F508&gt;='club records'!$G$11), AND(E508='club records'!$F$12, F508&gt;='club records'!$G$12), AND(E508='club records'!$F$13, F508&gt;='club records'!$G$13), AND(E508='club records'!$F$14, F508&gt;='club records'!$G$14), AND(E508='club records'!$F$15, F508&gt;='club records'!$G$15))), "CR", " ")</f>
        <v xml:space="preserve"> </v>
      </c>
      <c r="Y508" s="14" t="str">
        <f>IF(AND(B508="pole vault", OR(AND(E508='club records'!$F$16, F508&gt;='club records'!$G$16), AND(E508='club records'!$F$17, F508&gt;='club records'!$G$17), AND(E508='club records'!$F$18, F508&gt;='club records'!$G$18), AND(E508='club records'!$F$19, F508&gt;='club records'!$G$19), AND(E508='club records'!$F$20, F508&gt;='club records'!$G$20))), "CR", " ")</f>
        <v xml:space="preserve"> </v>
      </c>
      <c r="Z508" s="14" t="str">
        <f>IF(AND(B508="discus 1", E508='club records'!$F$21, F508&gt;='club records'!$G$21), "CR", " ")</f>
        <v xml:space="preserve"> </v>
      </c>
      <c r="AA508" s="14" t="str">
        <f>IF(AND(B508="discus 1.25", E508='club records'!$F$22, F508&gt;='club records'!$G$22), "CR", " ")</f>
        <v xml:space="preserve"> </v>
      </c>
      <c r="AB508" s="14" t="str">
        <f>IF(AND(B508="discus 1.5", E508='club records'!$F$23, F508&gt;='club records'!$G$23), "CR", " ")</f>
        <v xml:space="preserve"> </v>
      </c>
      <c r="AC508" s="14" t="str">
        <f>IF(AND(B508="discus 1.75", E508='club records'!$F$24, F508&gt;='club records'!$G$24), "CR", " ")</f>
        <v xml:space="preserve"> </v>
      </c>
      <c r="AD508" s="14" t="str">
        <f>IF(AND(B508="discus 2", E508='club records'!$F$25, F508&gt;='club records'!$G$25), "CR", " ")</f>
        <v xml:space="preserve"> </v>
      </c>
      <c r="AE508" s="14" t="str">
        <f>IF(AND(B508="hammer 4", E508='club records'!$F$27, F508&gt;='club records'!$G$27), "CR", " ")</f>
        <v xml:space="preserve"> </v>
      </c>
      <c r="AF508" s="14" t="str">
        <f>IF(AND(B508="hammer 5", E508='club records'!$F$28, F508&gt;='club records'!$G$28), "CR", " ")</f>
        <v xml:space="preserve"> </v>
      </c>
      <c r="AG508" s="14" t="str">
        <f>IF(AND(B508="hammer 6", E508='club records'!$F$29, F508&gt;='club records'!$G$29), "CR", " ")</f>
        <v xml:space="preserve"> </v>
      </c>
      <c r="AH508" s="14" t="str">
        <f>IF(AND(B508="hammer 7.26", E508='club records'!$F$30, F508&gt;='club records'!$G$30), "CR", " ")</f>
        <v xml:space="preserve"> </v>
      </c>
      <c r="AI508" s="14" t="str">
        <f>IF(AND(B508="javelin 400", E508='club records'!$F$31, F508&gt;='club records'!$G$31), "CR", " ")</f>
        <v xml:space="preserve"> </v>
      </c>
      <c r="AJ508" s="14" t="str">
        <f>IF(AND(B508="javelin 600", E508='club records'!$F$32, F508&gt;='club records'!$G$32), "CR", " ")</f>
        <v xml:space="preserve"> </v>
      </c>
      <c r="AK508" s="14" t="str">
        <f>IF(AND(B508="javelin 700", E508='club records'!$F$33, F508&gt;='club records'!$G$33), "CR", " ")</f>
        <v xml:space="preserve"> </v>
      </c>
      <c r="AL508" s="14" t="str">
        <f>IF(AND(B508="javelin 800", OR(AND(E508='club records'!$F$34, F508&gt;='club records'!$G$34), AND(E508='club records'!$F$35, F508&gt;='club records'!$G$35))), "CR", " ")</f>
        <v xml:space="preserve"> </v>
      </c>
      <c r="AM508" s="14" t="str">
        <f>IF(AND(B508="shot 3", E508='club records'!$F$36, F508&gt;='club records'!$G$36), "CR", " ")</f>
        <v xml:space="preserve"> </v>
      </c>
      <c r="AN508" s="14" t="str">
        <f>IF(AND(B508="shot 4", E508='club records'!$F$37, F508&gt;='club records'!$G$37), "CR", " ")</f>
        <v xml:space="preserve"> </v>
      </c>
      <c r="AO508" s="14" t="str">
        <f>IF(AND(B508="shot 5", E508='club records'!$F$38, F508&gt;='club records'!$G$38), "CR", " ")</f>
        <v xml:space="preserve"> </v>
      </c>
      <c r="AP508" s="14" t="str">
        <f>IF(AND(B508="shot 6", E508='club records'!$F$39, F508&gt;='club records'!$G$39), "CR", " ")</f>
        <v xml:space="preserve"> </v>
      </c>
      <c r="AQ508" s="14" t="str">
        <f>IF(AND(B508="shot 7.26", E508='club records'!$F$40, F508&gt;='club records'!$G$40), "CR", " ")</f>
        <v xml:space="preserve"> </v>
      </c>
      <c r="AR508" s="14" t="str">
        <f>IF(AND(B508="60H",OR(AND(E508='club records'!$J$1,F508&lt;='club records'!$K$1),AND(E508='club records'!$J$2,F508&lt;='club records'!$K$2),AND(E508='club records'!$J$3,F508&lt;='club records'!$K$3),AND(E508='club records'!$J$4,F508&lt;='club records'!$K$4),AND(E508='club records'!$J$5,F508&lt;='club records'!$K$5))),"CR"," ")</f>
        <v xml:space="preserve"> </v>
      </c>
      <c r="AS508" s="14" t="str">
        <f>IF(AND(B508="75H", AND(E508='club records'!$J$6, F508&lt;='club records'!$K$6)), "CR", " ")</f>
        <v xml:space="preserve"> </v>
      </c>
      <c r="AT508" s="14" t="str">
        <f>IF(AND(B508="80H", AND(E508='club records'!$J$7, F508&lt;='club records'!$K$7)), "CR", " ")</f>
        <v xml:space="preserve"> </v>
      </c>
      <c r="AU508" s="14" t="str">
        <f>IF(AND(B508="100H", AND(E508='club records'!$J$8, F508&lt;='club records'!$K$8)), "CR", " ")</f>
        <v xml:space="preserve"> </v>
      </c>
      <c r="AV508" s="14" t="str">
        <f>IF(AND(B508="110H", OR(AND(E508='club records'!$J$9, F508&lt;='club records'!$K$9), AND(E508='club records'!$J$10, F508&lt;='club records'!$K$10))), "CR", " ")</f>
        <v xml:space="preserve"> </v>
      </c>
      <c r="AW508" s="14" t="str">
        <f>IF(AND(B508="400H", OR(AND(E508='club records'!$J$11, F508&lt;='club records'!$K$11), AND(E508='club records'!$J$12, F508&lt;='club records'!$K$12), AND(E508='club records'!$J$13, F508&lt;='club records'!$K$13), AND(E508='club records'!$J$14, F508&lt;='club records'!$K$14))), "CR", " ")</f>
        <v xml:space="preserve"> </v>
      </c>
      <c r="AX508" s="14" t="str">
        <f>IF(AND(B508="1500SC", AND(E508='club records'!$J$15, F508&lt;='club records'!$K$15)), "CR", " ")</f>
        <v xml:space="preserve"> </v>
      </c>
      <c r="AY508" s="14" t="str">
        <f>IF(AND(B508="2000SC", OR(AND(E508='club records'!$J$17, F508&lt;='club records'!$K$17), AND(E508='club records'!$J$18, F508&lt;='club records'!$K$18))), "CR", " ")</f>
        <v xml:space="preserve"> </v>
      </c>
      <c r="AZ508" s="14" t="str">
        <f>IF(AND(B508="3000SC", OR(AND(E508='club records'!$J$20, F508&lt;='club records'!$K$20), AND(E508='club records'!$J$21, F508&lt;='club records'!$K$21))), "CR", " ")</f>
        <v xml:space="preserve"> </v>
      </c>
      <c r="BA508" s="15" t="str">
        <f>IF(AND(B508="4x100", OR(AND(E508='club records'!$N$1, F508&lt;='club records'!$O$1), AND(E508='club records'!$N$2, F508&lt;='club records'!$O$2), AND(E508='club records'!$N$3, F508&lt;='club records'!$O$3), AND(E508='club records'!$N$4, F508&lt;='club records'!$O$4), AND(E508='club records'!$N$5, F508&lt;='club records'!$O$5))), "CR", " ")</f>
        <v xml:space="preserve"> </v>
      </c>
      <c r="BB508" s="15" t="str">
        <f>IF(AND(B508="4x200", OR(AND(E508='club records'!$N$6, F508&lt;='club records'!$O$6), AND(E508='club records'!$N$7, F508&lt;='club records'!$O$7), AND(E508='club records'!$N$8, F508&lt;='club records'!$O$8), AND(E508='club records'!$N$9, F508&lt;='club records'!$O$9), AND(E508='club records'!$N$10, F508&lt;='club records'!$O$10))), "CR", " ")</f>
        <v xml:space="preserve"> </v>
      </c>
      <c r="BC508" s="15" t="str">
        <f>IF(AND(B508="4x300", AND(E508='club records'!$N$11, F508&lt;='club records'!$O$11)), "CR", " ")</f>
        <v xml:space="preserve"> </v>
      </c>
      <c r="BD508" s="15" t="str">
        <f>IF(AND(B508="4x400", OR(AND(E508='club records'!$N$12, F508&lt;='club records'!$O$12), AND(E508='club records'!$N$13, F508&lt;='club records'!$O$13), AND(E508='club records'!$N$14, F508&lt;='club records'!$O$14), AND(E508='club records'!$N$15, F508&lt;='club records'!$O$15))), "CR", " ")</f>
        <v xml:space="preserve"> </v>
      </c>
      <c r="BE508" s="15" t="str">
        <f>IF(AND(B508="3x800", OR(AND(E508='club records'!$N$16, F508&lt;='club records'!$O$16), AND(E508='club records'!$N$17, F508&lt;='club records'!$O$17), AND(E508='club records'!$N$18, F508&lt;='club records'!$O$18))), "CR", " ")</f>
        <v xml:space="preserve"> </v>
      </c>
      <c r="BF508" s="15" t="str">
        <f>IF(AND(B508="pentathlon", OR(AND(E508='club records'!$N$21, F508&gt;='club records'!$O$21), AND(E508='club records'!$N$22, F508&gt;='club records'!$O$22),AND(E508='club records'!$N$23, F508&gt;='club records'!$O$23),AND(E508='club records'!$N$24, F508&gt;='club records'!$O$24))), "CR", " ")</f>
        <v xml:space="preserve"> </v>
      </c>
      <c r="BG508" s="15" t="str">
        <f>IF(AND(B508="heptathlon", OR(AND(E508='club records'!$N$26, F508&gt;='club records'!$O$26), AND(E508='club records'!$N$27, F508&gt;='club records'!$O$27))), "CR", " ")</f>
        <v xml:space="preserve"> </v>
      </c>
      <c r="BH508" s="15" t="str">
        <f>IF(AND(B508="decathlon", OR(AND(E508='club records'!$N$29, F508&gt;='club records'!$O$29), AND(E508='club records'!$N$30, F508&gt;='club records'!$O$30),AND(E508='club records'!$N$31, F508&gt;='club records'!$O$31))), "CR", " ")</f>
        <v xml:space="preserve"> </v>
      </c>
    </row>
    <row r="509" spans="1:60" ht="15.75" customHeight="1" x14ac:dyDescent="0.35">
      <c r="A509" s="1" t="s">
        <v>519</v>
      </c>
      <c r="B509" s="2" t="s">
        <v>8</v>
      </c>
      <c r="C509" s="1" t="s">
        <v>112</v>
      </c>
      <c r="D509" s="1" t="s">
        <v>113</v>
      </c>
      <c r="E509" s="19" t="s">
        <v>10</v>
      </c>
      <c r="F509" s="20">
        <v>13.13</v>
      </c>
      <c r="G509" s="27">
        <v>43610</v>
      </c>
      <c r="H509" s="1" t="s">
        <v>376</v>
      </c>
      <c r="I509" s="1" t="s">
        <v>377</v>
      </c>
      <c r="J509" s="15" t="str">
        <f t="shared" si="43"/>
        <v/>
      </c>
      <c r="K509" s="15" t="str">
        <f>IF(AND(B509=100, OR(AND(E509='club records'!$B$6, F509&lt;='club records'!$C$6), AND(E509='club records'!$B$7, F509&lt;='club records'!$C$7), AND(E509='club records'!$B$8, F509&lt;='club records'!$C$8), AND(E509='club records'!$B$9, F509&lt;='club records'!$C$9), AND(E509='club records'!$B$10, F509&lt;='club records'!$C$10))), "CR", " ")</f>
        <v xml:space="preserve"> </v>
      </c>
      <c r="L509" s="15" t="str">
        <f>IF(AND(B509=200, OR(AND(E509='club records'!$B$11, F509&lt;='club records'!$C$11), AND(E509='club records'!$B$12, F509&lt;='club records'!$C$12), AND(E509='club records'!$B$13, F509&lt;='club records'!$C$13), AND(E509='club records'!$B$14, F509&lt;='club records'!$C$14), AND(E509='club records'!$B$15, F509&lt;='club records'!$C$15))), "CR", " ")</f>
        <v xml:space="preserve"> </v>
      </c>
      <c r="M509" s="15" t="str">
        <f>IF(AND(B509=300, OR(AND(E509='club records'!$B$16, F509&lt;='club records'!$C$16), AND(E509='club records'!$B$17, F509&lt;='club records'!$C$17))), "CR", " ")</f>
        <v xml:space="preserve"> </v>
      </c>
      <c r="N509" s="15" t="str">
        <f>IF(AND(B509=400, OR(AND(E509='club records'!$B$18, F509&lt;='club records'!$C$18), AND(E509='club records'!$B$19, F509&lt;='club records'!$C$19), AND(E509='club records'!$B$20, F509&lt;='club records'!$C$20), AND(E509='club records'!$B$21, F509&lt;='club records'!$C$21))), "CR", " ")</f>
        <v xml:space="preserve"> </v>
      </c>
      <c r="O509" s="15" t="str">
        <f>IF(AND(B509=800, OR(AND(E509='club records'!$B$22, F509&lt;='club records'!$C$22), AND(E509='club records'!$B$23, F509&lt;='club records'!$C$23), AND(E509='club records'!$B$24, F509&lt;='club records'!$C$24), AND(E509='club records'!$B$25, F509&lt;='club records'!$C$25), AND(E509='club records'!$B$26, F509&lt;='club records'!$C$26))), "CR", " ")</f>
        <v xml:space="preserve"> </v>
      </c>
      <c r="P509" s="15" t="str">
        <f>IF(AND(B509=1000, OR(AND(E509='club records'!$B$27, F509&lt;='club records'!$C$27), AND(E509='club records'!$B$28, F509&lt;='club records'!$C$28))), "CR", " ")</f>
        <v xml:space="preserve"> </v>
      </c>
      <c r="Q509" s="15" t="str">
        <f>IF(AND(B509=1500, OR(AND(E509='club records'!$B$29, F509&lt;='club records'!$C$29), AND(E509='club records'!$B$30, F509&lt;='club records'!$C$30), AND(E509='club records'!$B$31, F509&lt;='club records'!$C$31), AND(E509='club records'!$B$32, F509&lt;='club records'!$C$32), AND(E509='club records'!$B$33, F509&lt;='club records'!$C$33))), "CR", " ")</f>
        <v xml:space="preserve"> </v>
      </c>
      <c r="R509" s="15" t="str">
        <f>IF(AND(B509="1600 (Mile)",OR(AND(E509='club records'!$B$34,F509&lt;='club records'!$C$34),AND(E509='club records'!$B$35,F509&lt;='club records'!$C$35),AND(E509='club records'!$B$36,F509&lt;='club records'!$C$36),AND(E509='club records'!$B$37,F509&lt;='club records'!$C$37))),"CR"," ")</f>
        <v xml:space="preserve"> </v>
      </c>
      <c r="S509" s="15" t="str">
        <f>IF(AND(B509=3000, OR(AND(E509='club records'!$B$38, F509&lt;='club records'!$C$38), AND(E509='club records'!$B$39, F509&lt;='club records'!$C$39), AND(E509='club records'!$B$40, F509&lt;='club records'!$C$40), AND(E509='club records'!$B$41, F509&lt;='club records'!$C$41))), "CR", " ")</f>
        <v xml:space="preserve"> </v>
      </c>
      <c r="T509" s="15" t="str">
        <f>IF(AND(B509=5000, OR(AND(E509='club records'!$B$42, F509&lt;='club records'!$C$42), AND(E509='club records'!$B$43, F509&lt;='club records'!$C$43))), "CR", " ")</f>
        <v xml:space="preserve"> </v>
      </c>
      <c r="U509" s="14" t="str">
        <f>IF(AND(B509=10000, OR(AND(E509='club records'!$B$44, F509&lt;='club records'!$C$44), AND(E509='club records'!$B$45, F509&lt;='club records'!$C$45))), "CR", " ")</f>
        <v xml:space="preserve"> </v>
      </c>
      <c r="V509" s="14" t="str">
        <f>IF(AND(B509="high jump", OR(AND(E509='club records'!$F$1, F509&gt;='club records'!$G$1), AND(E509='club records'!$F$2, F509&gt;='club records'!$G$2), AND(E509='club records'!$F$3, F509&gt;='club records'!$G$3), AND(E509='club records'!$F$4, F509&gt;='club records'!$G$4), AND(E509='club records'!$F$5, F509&gt;='club records'!$G$5))), "CR", " ")</f>
        <v xml:space="preserve"> </v>
      </c>
      <c r="W509" s="14" t="str">
        <f>IF(AND(B509="long jump", OR(AND(E509='club records'!$F$6, F509&gt;='club records'!$G$6), AND(E509='club records'!$F$7, F509&gt;='club records'!$G$7), AND(E509='club records'!$F$8, F509&gt;='club records'!$G$8), AND(E509='club records'!$F$9, F509&gt;='club records'!$G$9), AND(E509='club records'!$F$10, F509&gt;='club records'!$G$10))), "CR", " ")</f>
        <v xml:space="preserve"> </v>
      </c>
      <c r="X509" s="14" t="str">
        <f>IF(AND(B509="triple jump", OR(AND(E509='club records'!$F$11, F509&gt;='club records'!$G$11), AND(E509='club records'!$F$12, F509&gt;='club records'!$G$12), AND(E509='club records'!$F$13, F509&gt;='club records'!$G$13), AND(E509='club records'!$F$14, F509&gt;='club records'!$G$14), AND(E509='club records'!$F$15, F509&gt;='club records'!$G$15))), "CR", " ")</f>
        <v xml:space="preserve"> </v>
      </c>
      <c r="Y509" s="14" t="str">
        <f>IF(AND(B509="pole vault", OR(AND(E509='club records'!$F$16, F509&gt;='club records'!$G$16), AND(E509='club records'!$F$17, F509&gt;='club records'!$G$17), AND(E509='club records'!$F$18, F509&gt;='club records'!$G$18), AND(E509='club records'!$F$19, F509&gt;='club records'!$G$19), AND(E509='club records'!$F$20, F509&gt;='club records'!$G$20))), "CR", " ")</f>
        <v xml:space="preserve"> </v>
      </c>
      <c r="Z509" s="14" t="str">
        <f>IF(AND(B509="discus 1", E509='club records'!$F$21, F509&gt;='club records'!$G$21), "CR", " ")</f>
        <v xml:space="preserve"> </v>
      </c>
      <c r="AA509" s="14" t="str">
        <f>IF(AND(B509="discus 1.25", E509='club records'!$F$22, F509&gt;='club records'!$G$22), "CR", " ")</f>
        <v xml:space="preserve"> </v>
      </c>
      <c r="AB509" s="14" t="str">
        <f>IF(AND(B509="discus 1.5", E509='club records'!$F$23, F509&gt;='club records'!$G$23), "CR", " ")</f>
        <v xml:space="preserve"> </v>
      </c>
      <c r="AC509" s="14" t="str">
        <f>IF(AND(B509="discus 1.75", E509='club records'!$F$24, F509&gt;='club records'!$G$24), "CR", " ")</f>
        <v xml:space="preserve"> </v>
      </c>
      <c r="AD509" s="14" t="str">
        <f>IF(AND(B509="discus 2", E509='club records'!$F$25, F509&gt;='club records'!$G$25), "CR", " ")</f>
        <v xml:space="preserve"> </v>
      </c>
      <c r="AE509" s="14" t="str">
        <f>IF(AND(B509="hammer 4", E509='club records'!$F$27, F509&gt;='club records'!$G$27), "CR", " ")</f>
        <v xml:space="preserve"> </v>
      </c>
      <c r="AF509" s="14" t="str">
        <f>IF(AND(B509="hammer 5", E509='club records'!$F$28, F509&gt;='club records'!$G$28), "CR", " ")</f>
        <v xml:space="preserve"> </v>
      </c>
      <c r="AG509" s="14" t="str">
        <f>IF(AND(B509="hammer 6", E509='club records'!$F$29, F509&gt;='club records'!$G$29), "CR", " ")</f>
        <v xml:space="preserve"> </v>
      </c>
      <c r="AH509" s="14" t="str">
        <f>IF(AND(B509="hammer 7.26", E509='club records'!$F$30, F509&gt;='club records'!$G$30), "CR", " ")</f>
        <v xml:space="preserve"> </v>
      </c>
      <c r="AI509" s="14" t="str">
        <f>IF(AND(B509="javelin 400", E509='club records'!$F$31, F509&gt;='club records'!$G$31), "CR", " ")</f>
        <v xml:space="preserve"> </v>
      </c>
      <c r="AJ509" s="14" t="str">
        <f>IF(AND(B509="javelin 600", E509='club records'!$F$32, F509&gt;='club records'!$G$32), "CR", " ")</f>
        <v xml:space="preserve"> </v>
      </c>
      <c r="AK509" s="14" t="str">
        <f>IF(AND(B509="javelin 700", E509='club records'!$F$33, F509&gt;='club records'!$G$33), "CR", " ")</f>
        <v xml:space="preserve"> </v>
      </c>
      <c r="AL509" s="14" t="str">
        <f>IF(AND(B509="javelin 800", OR(AND(E509='club records'!$F$34, F509&gt;='club records'!$G$34), AND(E509='club records'!$F$35, F509&gt;='club records'!$G$35))), "CR", " ")</f>
        <v xml:space="preserve"> </v>
      </c>
      <c r="AM509" s="14" t="str">
        <f>IF(AND(B509="shot 3", E509='club records'!$F$36, F509&gt;='club records'!$G$36), "CR", " ")</f>
        <v xml:space="preserve"> </v>
      </c>
      <c r="AN509" s="14" t="str">
        <f>IF(AND(B509="shot 4", E509='club records'!$F$37, F509&gt;='club records'!$G$37), "CR", " ")</f>
        <v xml:space="preserve"> </v>
      </c>
      <c r="AO509" s="14" t="str">
        <f>IF(AND(B509="shot 5", E509='club records'!$F$38, F509&gt;='club records'!$G$38), "CR", " ")</f>
        <v xml:space="preserve"> </v>
      </c>
      <c r="AP509" s="14" t="str">
        <f>IF(AND(B509="shot 6", E509='club records'!$F$39, F509&gt;='club records'!$G$39), "CR", " ")</f>
        <v xml:space="preserve"> </v>
      </c>
      <c r="AQ509" s="14" t="str">
        <f>IF(AND(B509="shot 7.26", E509='club records'!$F$40, F509&gt;='club records'!$G$40), "CR", " ")</f>
        <v xml:space="preserve"> </v>
      </c>
      <c r="AR509" s="14" t="str">
        <f>IF(AND(B509="60H",OR(AND(E509='club records'!$J$1,F509&lt;='club records'!$K$1),AND(E509='club records'!$J$2,F509&lt;='club records'!$K$2),AND(E509='club records'!$J$3,F509&lt;='club records'!$K$3),AND(E509='club records'!$J$4,F509&lt;='club records'!$K$4),AND(E509='club records'!$J$5,F509&lt;='club records'!$K$5))),"CR"," ")</f>
        <v xml:space="preserve"> </v>
      </c>
      <c r="AS509" s="14" t="str">
        <f>IF(AND(B509="75H", AND(E509='club records'!$J$6, F509&lt;='club records'!$K$6)), "CR", " ")</f>
        <v xml:space="preserve"> </v>
      </c>
      <c r="AT509" s="14" t="str">
        <f>IF(AND(B509="80H", AND(E509='club records'!$J$7, F509&lt;='club records'!$K$7)), "CR", " ")</f>
        <v xml:space="preserve"> </v>
      </c>
      <c r="AU509" s="14" t="str">
        <f>IF(AND(B509="100H", AND(E509='club records'!$J$8, F509&lt;='club records'!$K$8)), "CR", " ")</f>
        <v xml:space="preserve"> </v>
      </c>
      <c r="AV509" s="14" t="str">
        <f>IF(AND(B509="110H", OR(AND(E509='club records'!$J$9, F509&lt;='club records'!$K$9), AND(E509='club records'!$J$10, F509&lt;='club records'!$K$10))), "CR", " ")</f>
        <v xml:space="preserve"> </v>
      </c>
      <c r="AW509" s="14" t="str">
        <f>IF(AND(B509="400H", OR(AND(E509='club records'!$J$11, F509&lt;='club records'!$K$11), AND(E509='club records'!$J$12, F509&lt;='club records'!$K$12), AND(E509='club records'!$J$13, F509&lt;='club records'!$K$13), AND(E509='club records'!$J$14, F509&lt;='club records'!$K$14))), "CR", " ")</f>
        <v xml:space="preserve"> </v>
      </c>
      <c r="AX509" s="14" t="str">
        <f>IF(AND(B509="1500SC", AND(E509='club records'!$J$15, F509&lt;='club records'!$K$15)), "CR", " ")</f>
        <v xml:space="preserve"> </v>
      </c>
      <c r="AY509" s="14" t="str">
        <f>IF(AND(B509="2000SC", OR(AND(E509='club records'!$J$17, F509&lt;='club records'!$K$17), AND(E509='club records'!$J$18, F509&lt;='club records'!$K$18))), "CR", " ")</f>
        <v xml:space="preserve"> </v>
      </c>
      <c r="AZ509" s="14" t="str">
        <f>IF(AND(B509="3000SC", OR(AND(E509='club records'!$J$20, F509&lt;='club records'!$K$20), AND(E509='club records'!$J$21, F509&lt;='club records'!$K$21))), "CR", " ")</f>
        <v xml:space="preserve"> </v>
      </c>
      <c r="BA509" s="15" t="str">
        <f>IF(AND(B509="4x100", OR(AND(E509='club records'!$N$1, F509&lt;='club records'!$O$1), AND(E509='club records'!$N$2, F509&lt;='club records'!$O$2), AND(E509='club records'!$N$3, F509&lt;='club records'!$O$3), AND(E509='club records'!$N$4, F509&lt;='club records'!$O$4), AND(E509='club records'!$N$5, F509&lt;='club records'!$O$5))), "CR", " ")</f>
        <v xml:space="preserve"> </v>
      </c>
      <c r="BB509" s="15" t="str">
        <f>IF(AND(B509="4x200", OR(AND(E509='club records'!$N$6, F509&lt;='club records'!$O$6), AND(E509='club records'!$N$7, F509&lt;='club records'!$O$7), AND(E509='club records'!$N$8, F509&lt;='club records'!$O$8), AND(E509='club records'!$N$9, F509&lt;='club records'!$O$9), AND(E509='club records'!$N$10, F509&lt;='club records'!$O$10))), "CR", " ")</f>
        <v xml:space="preserve"> </v>
      </c>
      <c r="BC509" s="15" t="str">
        <f>IF(AND(B509="4x300", AND(E509='club records'!$N$11, F509&lt;='club records'!$O$11)), "CR", " ")</f>
        <v xml:space="preserve"> </v>
      </c>
      <c r="BD509" s="15" t="str">
        <f>IF(AND(B509="4x400", OR(AND(E509='club records'!$N$12, F509&lt;='club records'!$O$12), AND(E509='club records'!$N$13, F509&lt;='club records'!$O$13), AND(E509='club records'!$N$14, F509&lt;='club records'!$O$14), AND(E509='club records'!$N$15, F509&lt;='club records'!$O$15))), "CR", " ")</f>
        <v xml:space="preserve"> </v>
      </c>
      <c r="BE509" s="15" t="str">
        <f>IF(AND(B509="3x800", OR(AND(E509='club records'!$N$16, F509&lt;='club records'!$O$16), AND(E509='club records'!$N$17, F509&lt;='club records'!$O$17), AND(E509='club records'!$N$18, F509&lt;='club records'!$O$18))), "CR", " ")</f>
        <v xml:space="preserve"> </v>
      </c>
      <c r="BF509" s="15" t="str">
        <f>IF(AND(B509="pentathlon", OR(AND(E509='club records'!$N$21, F509&gt;='club records'!$O$21), AND(E509='club records'!$N$22, F509&gt;='club records'!$O$22),AND(E509='club records'!$N$23, F509&gt;='club records'!$O$23),AND(E509='club records'!$N$24, F509&gt;='club records'!$O$24))), "CR", " ")</f>
        <v xml:space="preserve"> </v>
      </c>
      <c r="BG509" s="15" t="str">
        <f>IF(AND(B509="heptathlon", OR(AND(E509='club records'!$N$26, F509&gt;='club records'!$O$26), AND(E509='club records'!$N$27, F509&gt;='club records'!$O$27))), "CR", " ")</f>
        <v xml:space="preserve"> </v>
      </c>
      <c r="BH509" s="15" t="str">
        <f>IF(AND(B509="decathlon", OR(AND(E509='club records'!$N$29, F509&gt;='club records'!$O$29), AND(E509='club records'!$N$30, F509&gt;='club records'!$O$30),AND(E509='club records'!$N$31, F509&gt;='club records'!$O$31))), "CR", " ")</f>
        <v xml:space="preserve"> </v>
      </c>
    </row>
  </sheetData>
  <autoFilter ref="A2:XDE512"/>
  <sortState ref="A2:XDE509">
    <sortCondition ref="A2:A509"/>
    <sortCondition ref="B2:B509"/>
    <sortCondition ref="F2:F509"/>
  </sortState>
  <mergeCells count="10">
    <mergeCell ref="C290:D290"/>
    <mergeCell ref="C476:D476"/>
    <mergeCell ref="C479:D479"/>
    <mergeCell ref="C480:D480"/>
    <mergeCell ref="C118:D118"/>
    <mergeCell ref="C119:D119"/>
    <mergeCell ref="C203:D203"/>
    <mergeCell ref="C204:D204"/>
    <mergeCell ref="C205:D205"/>
    <mergeCell ref="C289:D289"/>
  </mergeCells>
  <pageMargins left="0.7" right="0.7" top="0.75" bottom="0.75" header="0.3" footer="0.3"/>
  <pageSetup paperSize="9" orientation="portrait" horizontalDpi="4294967294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A3" sqref="A3"/>
    </sheetView>
  </sheetViews>
  <sheetFormatPr defaultRowHeight="14.5" x14ac:dyDescent="0.35"/>
  <sheetData>
    <row r="1" spans="1:2" x14ac:dyDescent="0.35">
      <c r="A1" t="s">
        <v>529</v>
      </c>
      <c r="B1" t="s">
        <v>534</v>
      </c>
    </row>
    <row r="2" spans="1:2" x14ac:dyDescent="0.35">
      <c r="A2" t="s">
        <v>531</v>
      </c>
      <c r="B2" t="s">
        <v>534</v>
      </c>
    </row>
    <row r="3" spans="1:2" x14ac:dyDescent="0.35">
      <c r="A3" s="3" t="s">
        <v>532</v>
      </c>
      <c r="B3" t="s">
        <v>546</v>
      </c>
    </row>
    <row r="4" spans="1:2" x14ac:dyDescent="0.35">
      <c r="A4" t="s">
        <v>533</v>
      </c>
      <c r="B4" t="s">
        <v>535</v>
      </c>
    </row>
    <row r="5" spans="1:2" x14ac:dyDescent="0.35">
      <c r="B5" t="s">
        <v>536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K1" zoomScale="62" zoomScaleNormal="62" workbookViewId="0">
      <selection activeCell="A34" sqref="A34"/>
    </sheetView>
  </sheetViews>
  <sheetFormatPr defaultRowHeight="14.5" x14ac:dyDescent="0.35"/>
  <cols>
    <col min="3" max="3" width="9.1796875" style="5"/>
    <col min="5" max="5" width="13.7265625" customWidth="1"/>
    <col min="7" max="7" width="9.1796875" style="5"/>
    <col min="8" max="8" width="8" customWidth="1"/>
    <col min="12" max="12" width="9.1796875" style="11"/>
  </cols>
  <sheetData>
    <row r="1" spans="1:15" x14ac:dyDescent="0.35">
      <c r="A1" s="6"/>
      <c r="B1" s="6"/>
      <c r="C1" s="13"/>
      <c r="D1" s="6"/>
      <c r="E1" t="s">
        <v>6</v>
      </c>
      <c r="F1" s="9" t="s">
        <v>13</v>
      </c>
      <c r="G1" s="8">
        <v>1.63</v>
      </c>
      <c r="H1" s="6"/>
      <c r="I1" t="s">
        <v>185</v>
      </c>
      <c r="J1" s="9" t="s">
        <v>13</v>
      </c>
      <c r="K1" s="9">
        <v>9.17</v>
      </c>
      <c r="L1" s="13"/>
      <c r="M1" t="s">
        <v>216</v>
      </c>
      <c r="N1" s="9" t="s">
        <v>13</v>
      </c>
      <c r="O1" s="9">
        <v>51.79</v>
      </c>
    </row>
    <row r="2" spans="1:15" x14ac:dyDescent="0.35">
      <c r="A2" s="6"/>
      <c r="B2" s="6"/>
      <c r="C2" s="13"/>
      <c r="D2" s="6"/>
      <c r="F2" s="9" t="s">
        <v>11</v>
      </c>
      <c r="G2" s="8">
        <v>2.04</v>
      </c>
      <c r="H2" s="6"/>
      <c r="J2" s="9" t="s">
        <v>11</v>
      </c>
      <c r="K2" s="9">
        <v>8.61</v>
      </c>
      <c r="L2" s="13"/>
      <c r="N2" s="9" t="s">
        <v>11</v>
      </c>
      <c r="O2" s="9">
        <v>45.25</v>
      </c>
    </row>
    <row r="3" spans="1:15" x14ac:dyDescent="0.35">
      <c r="A3" s="6"/>
      <c r="B3" s="6"/>
      <c r="C3" s="13"/>
      <c r="D3" s="6"/>
      <c r="F3" s="9" t="s">
        <v>14</v>
      </c>
      <c r="G3" s="8">
        <v>2.08</v>
      </c>
      <c r="H3" s="6"/>
      <c r="J3" s="9" t="s">
        <v>14</v>
      </c>
      <c r="K3" s="9">
        <v>8.3699999999999992</v>
      </c>
      <c r="L3" s="13"/>
      <c r="N3" s="9" t="s">
        <v>14</v>
      </c>
      <c r="O3" s="9">
        <v>42.89</v>
      </c>
    </row>
    <row r="4" spans="1:15" x14ac:dyDescent="0.35">
      <c r="A4" s="6"/>
      <c r="B4" s="6"/>
      <c r="C4" s="13"/>
      <c r="D4" s="6"/>
      <c r="F4" s="9" t="s">
        <v>12</v>
      </c>
      <c r="G4" s="8">
        <v>2.15</v>
      </c>
      <c r="H4" s="6"/>
      <c r="J4" s="9" t="s">
        <v>12</v>
      </c>
      <c r="K4" s="9">
        <v>8</v>
      </c>
      <c r="L4" s="13"/>
      <c r="N4" s="9" t="s">
        <v>12</v>
      </c>
      <c r="O4" s="9">
        <v>42.31</v>
      </c>
    </row>
    <row r="5" spans="1:15" x14ac:dyDescent="0.35">
      <c r="A5" s="6"/>
      <c r="B5" s="6"/>
      <c r="C5" s="13"/>
      <c r="D5" s="6"/>
      <c r="F5" s="9" t="s">
        <v>10</v>
      </c>
      <c r="G5" s="8">
        <v>2.2000000000000002</v>
      </c>
      <c r="H5" s="6"/>
      <c r="J5" s="9" t="s">
        <v>10</v>
      </c>
      <c r="K5" s="9">
        <v>7.99</v>
      </c>
      <c r="L5" s="13"/>
      <c r="N5" s="9" t="s">
        <v>10</v>
      </c>
      <c r="O5" s="9">
        <v>40.19</v>
      </c>
    </row>
    <row r="6" spans="1:15" x14ac:dyDescent="0.35">
      <c r="A6">
        <v>100</v>
      </c>
      <c r="B6" s="9" t="s">
        <v>13</v>
      </c>
      <c r="C6" s="8">
        <v>12.06</v>
      </c>
      <c r="D6" s="6"/>
      <c r="E6" t="s">
        <v>7</v>
      </c>
      <c r="F6" s="9" t="s">
        <v>13</v>
      </c>
      <c r="G6" s="8">
        <v>4.9800000000000004</v>
      </c>
      <c r="H6" s="6"/>
      <c r="I6" t="s">
        <v>245</v>
      </c>
      <c r="J6" s="9" t="s">
        <v>13</v>
      </c>
      <c r="K6" s="9">
        <v>12.38</v>
      </c>
      <c r="L6" s="13"/>
      <c r="M6" t="s">
        <v>217</v>
      </c>
      <c r="N6" s="9" t="s">
        <v>13</v>
      </c>
      <c r="O6" s="9" t="s">
        <v>246</v>
      </c>
    </row>
    <row r="7" spans="1:15" x14ac:dyDescent="0.35">
      <c r="B7" s="9" t="s">
        <v>11</v>
      </c>
      <c r="C7" s="8">
        <v>11.03</v>
      </c>
      <c r="D7" s="6"/>
      <c r="F7" s="9" t="s">
        <v>11</v>
      </c>
      <c r="G7" s="8">
        <v>6.14</v>
      </c>
      <c r="H7" s="6"/>
      <c r="I7" t="s">
        <v>239</v>
      </c>
      <c r="J7" s="9" t="s">
        <v>11</v>
      </c>
      <c r="K7" s="9">
        <v>11.33</v>
      </c>
      <c r="L7" s="13"/>
      <c r="N7" s="9" t="s">
        <v>11</v>
      </c>
      <c r="O7" s="9" t="s">
        <v>241</v>
      </c>
    </row>
    <row r="8" spans="1:15" x14ac:dyDescent="0.35">
      <c r="B8" s="9" t="s">
        <v>14</v>
      </c>
      <c r="C8" s="8">
        <v>10.6</v>
      </c>
      <c r="D8" s="6"/>
      <c r="F8" s="9" t="s">
        <v>14</v>
      </c>
      <c r="G8" s="8">
        <v>7.12</v>
      </c>
      <c r="H8" s="6"/>
      <c r="I8" t="s">
        <v>234</v>
      </c>
      <c r="J8" s="9" t="s">
        <v>14</v>
      </c>
      <c r="K8" s="9">
        <v>13.3</v>
      </c>
      <c r="L8" s="13"/>
      <c r="N8" s="9" t="s">
        <v>14</v>
      </c>
      <c r="O8" s="9" t="s">
        <v>235</v>
      </c>
    </row>
    <row r="9" spans="1:15" x14ac:dyDescent="0.35">
      <c r="B9" s="9" t="s">
        <v>12</v>
      </c>
      <c r="C9" s="8">
        <v>10.210000000000001</v>
      </c>
      <c r="D9" s="6"/>
      <c r="F9" s="9" t="s">
        <v>12</v>
      </c>
      <c r="G9" s="8">
        <v>7.45</v>
      </c>
      <c r="H9" s="6"/>
      <c r="I9" t="s">
        <v>222</v>
      </c>
      <c r="J9" s="9" t="s">
        <v>12</v>
      </c>
      <c r="K9" s="9">
        <v>14.4</v>
      </c>
      <c r="L9" s="13"/>
      <c r="N9" s="9" t="s">
        <v>12</v>
      </c>
      <c r="O9" s="9" t="s">
        <v>227</v>
      </c>
    </row>
    <row r="10" spans="1:15" x14ac:dyDescent="0.35">
      <c r="B10" s="9" t="s">
        <v>10</v>
      </c>
      <c r="C10" s="8">
        <v>10.11</v>
      </c>
      <c r="D10" s="6"/>
      <c r="F10" s="9" t="s">
        <v>10</v>
      </c>
      <c r="G10" s="8">
        <v>7.88</v>
      </c>
      <c r="H10" s="6"/>
      <c r="J10" s="9" t="s">
        <v>10</v>
      </c>
      <c r="K10" s="9">
        <v>13.9</v>
      </c>
      <c r="L10" s="13"/>
      <c r="N10" s="9" t="s">
        <v>10</v>
      </c>
      <c r="O10" s="9" t="s">
        <v>220</v>
      </c>
    </row>
    <row r="11" spans="1:15" x14ac:dyDescent="0.35">
      <c r="A11">
        <v>200</v>
      </c>
      <c r="B11" s="9" t="s">
        <v>13</v>
      </c>
      <c r="C11" s="8">
        <v>25.26</v>
      </c>
      <c r="D11" s="6"/>
      <c r="E11" t="s">
        <v>8</v>
      </c>
      <c r="F11" s="6" t="s">
        <v>13</v>
      </c>
      <c r="G11" s="13"/>
      <c r="H11" s="6"/>
      <c r="I11" t="s">
        <v>4</v>
      </c>
      <c r="J11" s="9" t="s">
        <v>11</v>
      </c>
      <c r="K11" s="9">
        <v>58.8</v>
      </c>
      <c r="L11" s="13"/>
      <c r="M11" t="s">
        <v>243</v>
      </c>
      <c r="N11" s="9" t="s">
        <v>11</v>
      </c>
      <c r="O11" s="9" t="s">
        <v>244</v>
      </c>
    </row>
    <row r="12" spans="1:15" x14ac:dyDescent="0.35">
      <c r="B12" s="9" t="s">
        <v>11</v>
      </c>
      <c r="C12" s="8">
        <v>22.75</v>
      </c>
      <c r="D12" s="6"/>
      <c r="F12" s="9" t="s">
        <v>11</v>
      </c>
      <c r="G12" s="8">
        <v>12.11</v>
      </c>
      <c r="H12" s="6"/>
      <c r="J12" s="9" t="s">
        <v>14</v>
      </c>
      <c r="K12" s="9">
        <v>54.89</v>
      </c>
      <c r="L12" s="13"/>
      <c r="M12" t="s">
        <v>218</v>
      </c>
      <c r="N12" s="9" t="s">
        <v>11</v>
      </c>
      <c r="O12" s="9" t="s">
        <v>240</v>
      </c>
    </row>
    <row r="13" spans="1:15" x14ac:dyDescent="0.35">
      <c r="B13" s="9" t="s">
        <v>14</v>
      </c>
      <c r="C13" s="8">
        <v>21.24</v>
      </c>
      <c r="D13" s="6"/>
      <c r="F13" s="9" t="s">
        <v>14</v>
      </c>
      <c r="G13" s="8">
        <v>14.43</v>
      </c>
      <c r="H13" s="6"/>
      <c r="J13" s="9" t="s">
        <v>12</v>
      </c>
      <c r="K13" s="9">
        <v>53.2</v>
      </c>
      <c r="L13" s="13"/>
      <c r="N13" s="9" t="s">
        <v>14</v>
      </c>
      <c r="O13" s="9" t="s">
        <v>236</v>
      </c>
    </row>
    <row r="14" spans="1:15" x14ac:dyDescent="0.35">
      <c r="B14" s="9" t="s">
        <v>12</v>
      </c>
      <c r="C14" s="8">
        <v>20.71</v>
      </c>
      <c r="D14" s="6"/>
      <c r="F14" s="9" t="s">
        <v>12</v>
      </c>
      <c r="G14" s="8">
        <v>14.77</v>
      </c>
      <c r="H14" s="6"/>
      <c r="J14" s="9" t="s">
        <v>10</v>
      </c>
      <c r="K14" s="9">
        <v>50.48</v>
      </c>
      <c r="L14" s="13"/>
      <c r="N14" s="9" t="s">
        <v>12</v>
      </c>
      <c r="O14" s="9" t="s">
        <v>228</v>
      </c>
    </row>
    <row r="15" spans="1:15" x14ac:dyDescent="0.35">
      <c r="B15" s="9" t="s">
        <v>10</v>
      </c>
      <c r="C15" s="8">
        <v>20.21</v>
      </c>
      <c r="D15" s="6"/>
      <c r="F15" s="9" t="s">
        <v>10</v>
      </c>
      <c r="G15" s="8">
        <v>15.78</v>
      </c>
      <c r="H15" s="6"/>
      <c r="I15" t="s">
        <v>231</v>
      </c>
      <c r="J15" s="9" t="s">
        <v>14</v>
      </c>
      <c r="K15" s="9" t="s">
        <v>232</v>
      </c>
      <c r="L15" s="13"/>
      <c r="N15" s="9" t="s">
        <v>10</v>
      </c>
      <c r="O15" s="9" t="s">
        <v>221</v>
      </c>
    </row>
    <row r="16" spans="1:15" x14ac:dyDescent="0.35">
      <c r="A16">
        <v>300</v>
      </c>
      <c r="B16" s="9" t="s">
        <v>11</v>
      </c>
      <c r="C16" s="8">
        <v>36.5</v>
      </c>
      <c r="D16" s="6"/>
      <c r="E16" t="s">
        <v>9</v>
      </c>
      <c r="F16" s="9" t="s">
        <v>13</v>
      </c>
      <c r="G16" s="8">
        <v>2.1</v>
      </c>
      <c r="H16" s="6"/>
      <c r="I16" s="6"/>
      <c r="J16" s="6"/>
      <c r="K16" s="6"/>
      <c r="L16" s="13"/>
      <c r="M16" t="s">
        <v>237</v>
      </c>
      <c r="N16" s="9" t="s">
        <v>13</v>
      </c>
      <c r="O16" s="9" t="s">
        <v>247</v>
      </c>
    </row>
    <row r="17" spans="1:15" x14ac:dyDescent="0.35">
      <c r="B17" s="9" t="s">
        <v>14</v>
      </c>
      <c r="C17" s="8">
        <v>34.28</v>
      </c>
      <c r="D17" s="6"/>
      <c r="F17" s="9" t="s">
        <v>11</v>
      </c>
      <c r="G17" s="8">
        <v>2.61</v>
      </c>
      <c r="H17" s="6"/>
      <c r="I17" t="s">
        <v>223</v>
      </c>
      <c r="J17" s="9" t="s">
        <v>14</v>
      </c>
      <c r="K17" s="9" t="s">
        <v>233</v>
      </c>
      <c r="L17" s="13"/>
      <c r="N17" s="9" t="s">
        <v>11</v>
      </c>
      <c r="O17" s="9" t="s">
        <v>242</v>
      </c>
    </row>
    <row r="18" spans="1:15" x14ac:dyDescent="0.35">
      <c r="A18">
        <v>400</v>
      </c>
      <c r="B18" s="9" t="s">
        <v>11</v>
      </c>
      <c r="C18" s="8">
        <v>50.18</v>
      </c>
      <c r="D18" s="6"/>
      <c r="F18" s="9" t="s">
        <v>14</v>
      </c>
      <c r="G18" s="8">
        <v>4.1740000000000004</v>
      </c>
      <c r="H18" s="6"/>
      <c r="J18" s="9" t="s">
        <v>12</v>
      </c>
      <c r="K18" s="9" t="s">
        <v>226</v>
      </c>
      <c r="L18" s="13"/>
      <c r="N18" s="9" t="s">
        <v>14</v>
      </c>
      <c r="O18" s="9" t="s">
        <v>238</v>
      </c>
    </row>
    <row r="19" spans="1:15" x14ac:dyDescent="0.35">
      <c r="B19" s="9" t="s">
        <v>14</v>
      </c>
      <c r="C19" s="8">
        <v>48.26</v>
      </c>
      <c r="D19" s="6"/>
      <c r="F19" s="9" t="s">
        <v>12</v>
      </c>
      <c r="G19" s="8">
        <v>4.7</v>
      </c>
      <c r="H19" s="6"/>
      <c r="J19" s="6" t="s">
        <v>10</v>
      </c>
      <c r="K19" s="6"/>
      <c r="L19" s="13"/>
      <c r="M19" s="6"/>
      <c r="N19" s="6"/>
      <c r="O19" s="6"/>
    </row>
    <row r="20" spans="1:15" x14ac:dyDescent="0.35">
      <c r="B20" s="9" t="s">
        <v>12</v>
      </c>
      <c r="C20" s="8">
        <v>46.7</v>
      </c>
      <c r="D20" s="6"/>
      <c r="F20" s="9" t="s">
        <v>10</v>
      </c>
      <c r="G20" s="8">
        <v>4.9800000000000004</v>
      </c>
      <c r="H20" s="6"/>
      <c r="I20" t="s">
        <v>224</v>
      </c>
      <c r="J20" s="9" t="s">
        <v>12</v>
      </c>
      <c r="K20" s="9" t="s">
        <v>330</v>
      </c>
      <c r="L20" s="13"/>
      <c r="M20" s="6"/>
      <c r="N20" s="6"/>
      <c r="O20" s="6"/>
    </row>
    <row r="21" spans="1:15" x14ac:dyDescent="0.35">
      <c r="B21" s="9" t="s">
        <v>10</v>
      </c>
      <c r="C21" s="8">
        <v>46.49</v>
      </c>
      <c r="D21" s="6"/>
      <c r="E21" s="3" t="s">
        <v>210</v>
      </c>
      <c r="F21" s="9" t="s">
        <v>13</v>
      </c>
      <c r="G21" s="8">
        <v>25.15</v>
      </c>
      <c r="H21" s="6"/>
      <c r="J21" s="9" t="s">
        <v>10</v>
      </c>
      <c r="K21" s="9" t="s">
        <v>331</v>
      </c>
      <c r="L21" s="13"/>
      <c r="M21" t="s">
        <v>229</v>
      </c>
      <c r="N21" s="9" t="s">
        <v>13</v>
      </c>
      <c r="O21" s="9">
        <v>2023</v>
      </c>
    </row>
    <row r="22" spans="1:15" x14ac:dyDescent="0.35">
      <c r="A22">
        <v>800</v>
      </c>
      <c r="B22" s="9" t="s">
        <v>13</v>
      </c>
      <c r="C22" s="8" t="s">
        <v>191</v>
      </c>
      <c r="D22" s="6"/>
      <c r="E22" s="3" t="s">
        <v>211</v>
      </c>
      <c r="F22" s="9" t="s">
        <v>11</v>
      </c>
      <c r="G22" s="8">
        <v>39.92</v>
      </c>
      <c r="H22" s="6"/>
      <c r="L22" s="13"/>
      <c r="N22" s="9" t="s">
        <v>11</v>
      </c>
      <c r="O22" s="9">
        <v>2313</v>
      </c>
    </row>
    <row r="23" spans="1:15" x14ac:dyDescent="0.35">
      <c r="B23" s="9" t="s">
        <v>11</v>
      </c>
      <c r="C23" s="8" t="s">
        <v>192</v>
      </c>
      <c r="D23" s="6"/>
      <c r="E23" s="3" t="s">
        <v>167</v>
      </c>
      <c r="F23" s="9" t="s">
        <v>14</v>
      </c>
      <c r="G23" s="8">
        <v>41.38</v>
      </c>
      <c r="H23" s="6"/>
      <c r="L23" s="13"/>
      <c r="N23" s="12" t="s">
        <v>14</v>
      </c>
      <c r="O23" s="12">
        <v>3353</v>
      </c>
    </row>
    <row r="24" spans="1:15" x14ac:dyDescent="0.35">
      <c r="B24" s="9" t="s">
        <v>14</v>
      </c>
      <c r="C24" s="8" t="s">
        <v>193</v>
      </c>
      <c r="D24" s="6"/>
      <c r="E24" s="3" t="s">
        <v>170</v>
      </c>
      <c r="F24" s="9" t="s">
        <v>12</v>
      </c>
      <c r="G24" s="8">
        <v>54.5</v>
      </c>
      <c r="H24" s="6"/>
      <c r="L24" s="13"/>
      <c r="N24" s="9" t="s">
        <v>12</v>
      </c>
      <c r="O24" s="9">
        <v>3379</v>
      </c>
    </row>
    <row r="25" spans="1:15" x14ac:dyDescent="0.35">
      <c r="B25" s="9" t="s">
        <v>12</v>
      </c>
      <c r="C25" s="8" t="s">
        <v>194</v>
      </c>
      <c r="D25" s="6"/>
      <c r="E25" s="3" t="s">
        <v>175</v>
      </c>
      <c r="F25" s="9" t="s">
        <v>10</v>
      </c>
      <c r="G25" s="8">
        <v>56.42</v>
      </c>
      <c r="H25" s="6"/>
      <c r="L25" s="13"/>
      <c r="M25" s="3"/>
      <c r="N25" s="6"/>
      <c r="O25" s="6"/>
    </row>
    <row r="26" spans="1:15" x14ac:dyDescent="0.35">
      <c r="B26" s="12" t="s">
        <v>10</v>
      </c>
      <c r="C26" s="7" t="s">
        <v>225</v>
      </c>
      <c r="D26" s="6"/>
      <c r="E26" s="6"/>
      <c r="F26" s="6"/>
      <c r="G26" s="13"/>
      <c r="H26" s="6"/>
      <c r="L26" s="13"/>
      <c r="M26" t="s">
        <v>230</v>
      </c>
      <c r="N26" s="9" t="s">
        <v>14</v>
      </c>
      <c r="O26" s="9">
        <v>4459</v>
      </c>
    </row>
    <row r="27" spans="1:15" x14ac:dyDescent="0.35">
      <c r="A27" s="6"/>
      <c r="B27" s="6"/>
      <c r="C27" s="13"/>
      <c r="D27" s="6"/>
      <c r="E27" s="3" t="s">
        <v>212</v>
      </c>
      <c r="F27" s="9" t="s">
        <v>11</v>
      </c>
      <c r="G27" s="8">
        <v>50</v>
      </c>
      <c r="H27" s="6"/>
      <c r="L27" s="13"/>
      <c r="N27" s="10" t="s">
        <v>12</v>
      </c>
      <c r="O27" s="10">
        <v>5026</v>
      </c>
    </row>
    <row r="28" spans="1:15" x14ac:dyDescent="0.35">
      <c r="B28" s="9" t="s">
        <v>10</v>
      </c>
      <c r="C28" s="8" t="s">
        <v>195</v>
      </c>
      <c r="D28" s="6"/>
      <c r="E28" s="3" t="s">
        <v>213</v>
      </c>
      <c r="F28" s="9" t="s">
        <v>14</v>
      </c>
      <c r="G28" s="8">
        <v>59.08</v>
      </c>
      <c r="H28" s="6"/>
      <c r="L28" s="13"/>
      <c r="M28" s="3"/>
      <c r="N28" s="6"/>
      <c r="O28" s="6"/>
    </row>
    <row r="29" spans="1:15" x14ac:dyDescent="0.35">
      <c r="A29">
        <v>1500</v>
      </c>
      <c r="B29" s="9" t="s">
        <v>13</v>
      </c>
      <c r="C29" s="8" t="s">
        <v>200</v>
      </c>
      <c r="D29" s="6"/>
      <c r="E29" s="3" t="s">
        <v>214</v>
      </c>
      <c r="F29" s="9" t="s">
        <v>12</v>
      </c>
      <c r="G29" s="8">
        <v>62.9</v>
      </c>
      <c r="H29" s="6"/>
      <c r="L29" s="13"/>
      <c r="M29" s="3" t="s">
        <v>219</v>
      </c>
      <c r="N29" s="9" t="s">
        <v>14</v>
      </c>
      <c r="O29" s="9">
        <v>5478</v>
      </c>
    </row>
    <row r="30" spans="1:15" x14ac:dyDescent="0.35">
      <c r="B30" s="9" t="s">
        <v>11</v>
      </c>
      <c r="C30" s="8" t="s">
        <v>201</v>
      </c>
      <c r="D30" s="6"/>
      <c r="E30" s="3" t="s">
        <v>215</v>
      </c>
      <c r="F30" s="9" t="s">
        <v>10</v>
      </c>
      <c r="G30" s="8">
        <v>75.400000000000006</v>
      </c>
      <c r="H30" s="6"/>
      <c r="L30" s="13"/>
      <c r="M30" s="3"/>
      <c r="N30" s="9" t="s">
        <v>12</v>
      </c>
      <c r="O30" s="9">
        <v>6623</v>
      </c>
    </row>
    <row r="31" spans="1:15" x14ac:dyDescent="0.35">
      <c r="B31" s="9" t="s">
        <v>14</v>
      </c>
      <c r="C31" s="8" t="s">
        <v>204</v>
      </c>
      <c r="D31" s="6"/>
      <c r="E31" s="3" t="s">
        <v>31</v>
      </c>
      <c r="F31" s="9" t="s">
        <v>13</v>
      </c>
      <c r="G31" s="8">
        <v>32.5</v>
      </c>
      <c r="H31" s="6"/>
      <c r="L31" s="13"/>
      <c r="N31" s="9" t="s">
        <v>10</v>
      </c>
      <c r="O31" s="9">
        <v>7335</v>
      </c>
    </row>
    <row r="32" spans="1:15" x14ac:dyDescent="0.35">
      <c r="B32" s="9" t="s">
        <v>12</v>
      </c>
      <c r="C32" s="8" t="s">
        <v>206</v>
      </c>
      <c r="D32" s="6"/>
      <c r="E32" s="3" t="s">
        <v>32</v>
      </c>
      <c r="F32" s="9" t="s">
        <v>11</v>
      </c>
      <c r="G32" s="8">
        <v>50.24</v>
      </c>
      <c r="H32" s="6"/>
      <c r="L32" s="13"/>
    </row>
    <row r="33" spans="1:12" x14ac:dyDescent="0.35">
      <c r="B33" s="9" t="s">
        <v>10</v>
      </c>
      <c r="C33" s="8" t="s">
        <v>196</v>
      </c>
      <c r="D33" s="6"/>
      <c r="E33" s="3" t="s">
        <v>179</v>
      </c>
      <c r="F33" s="9" t="s">
        <v>14</v>
      </c>
      <c r="G33" s="8">
        <v>56.48</v>
      </c>
      <c r="H33" s="6"/>
      <c r="L33" s="13"/>
    </row>
    <row r="34" spans="1:12" x14ac:dyDescent="0.35">
      <c r="A34" t="s">
        <v>379</v>
      </c>
      <c r="B34" s="9" t="s">
        <v>11</v>
      </c>
      <c r="C34" s="8" t="s">
        <v>202</v>
      </c>
      <c r="D34" s="6"/>
      <c r="E34" s="3" t="s">
        <v>180</v>
      </c>
      <c r="F34" s="9" t="s">
        <v>12</v>
      </c>
      <c r="G34" s="8">
        <v>59.2</v>
      </c>
      <c r="H34" s="6"/>
      <c r="L34" s="13"/>
    </row>
    <row r="35" spans="1:12" x14ac:dyDescent="0.35">
      <c r="B35" s="9" t="s">
        <v>14</v>
      </c>
      <c r="C35" s="8" t="s">
        <v>205</v>
      </c>
      <c r="D35" s="6"/>
      <c r="E35" s="3"/>
      <c r="F35" s="9" t="s">
        <v>10</v>
      </c>
      <c r="G35" s="8">
        <v>67.44</v>
      </c>
      <c r="H35" s="6"/>
      <c r="L35" s="13"/>
    </row>
    <row r="36" spans="1:12" x14ac:dyDescent="0.35">
      <c r="B36" s="9" t="s">
        <v>12</v>
      </c>
      <c r="C36" s="8" t="s">
        <v>207</v>
      </c>
      <c r="D36" s="6"/>
      <c r="E36" s="3" t="s">
        <v>29</v>
      </c>
      <c r="F36" s="9" t="s">
        <v>13</v>
      </c>
      <c r="G36" s="8">
        <v>11.42</v>
      </c>
      <c r="H36" s="6"/>
      <c r="L36" s="13"/>
    </row>
    <row r="37" spans="1:12" x14ac:dyDescent="0.35">
      <c r="B37" s="9" t="s">
        <v>10</v>
      </c>
      <c r="C37" s="8" t="s">
        <v>197</v>
      </c>
      <c r="D37" s="6"/>
      <c r="E37" s="3" t="s">
        <v>30</v>
      </c>
      <c r="F37" s="9" t="s">
        <v>11</v>
      </c>
      <c r="G37" s="8">
        <v>14.26</v>
      </c>
      <c r="H37" s="6"/>
      <c r="L37" s="13"/>
    </row>
    <row r="38" spans="1:12" x14ac:dyDescent="0.35">
      <c r="A38">
        <v>3000</v>
      </c>
      <c r="B38" s="9" t="s">
        <v>11</v>
      </c>
      <c r="C38" s="8" t="s">
        <v>203</v>
      </c>
      <c r="D38" s="6"/>
      <c r="E38" s="3" t="s">
        <v>181</v>
      </c>
      <c r="F38" s="9" t="s">
        <v>14</v>
      </c>
      <c r="G38" s="8">
        <v>15.37</v>
      </c>
      <c r="H38" s="6"/>
      <c r="L38" s="13"/>
    </row>
    <row r="39" spans="1:12" x14ac:dyDescent="0.35">
      <c r="B39" s="9" t="s">
        <v>14</v>
      </c>
      <c r="C39" s="8" t="s">
        <v>368</v>
      </c>
      <c r="D39" s="6"/>
      <c r="E39" s="3" t="s">
        <v>182</v>
      </c>
      <c r="F39" s="9" t="s">
        <v>12</v>
      </c>
      <c r="G39" s="8">
        <v>16.649999999999999</v>
      </c>
      <c r="H39" s="6"/>
      <c r="L39" s="13"/>
    </row>
    <row r="40" spans="1:12" x14ac:dyDescent="0.35">
      <c r="B40" s="9" t="s">
        <v>12</v>
      </c>
      <c r="C40" s="8" t="s">
        <v>402</v>
      </c>
      <c r="D40" s="6"/>
      <c r="E40" s="3" t="s">
        <v>184</v>
      </c>
      <c r="F40" s="9" t="s">
        <v>10</v>
      </c>
      <c r="G40" s="8">
        <v>18.93</v>
      </c>
      <c r="H40" s="6"/>
      <c r="L40" s="13"/>
    </row>
    <row r="41" spans="1:12" x14ac:dyDescent="0.35">
      <c r="B41" s="9" t="s">
        <v>10</v>
      </c>
      <c r="C41" s="8" t="s">
        <v>403</v>
      </c>
      <c r="D41" s="6"/>
    </row>
    <row r="42" spans="1:12" x14ac:dyDescent="0.35">
      <c r="A42">
        <v>5000</v>
      </c>
      <c r="B42" s="9" t="s">
        <v>12</v>
      </c>
      <c r="C42" s="8" t="s">
        <v>208</v>
      </c>
      <c r="D42" s="6"/>
    </row>
    <row r="43" spans="1:12" x14ac:dyDescent="0.35">
      <c r="B43" s="9" t="s">
        <v>10</v>
      </c>
      <c r="C43" s="8" t="s">
        <v>198</v>
      </c>
      <c r="D43" s="6"/>
    </row>
    <row r="44" spans="1:12" x14ac:dyDescent="0.35">
      <c r="A44">
        <v>10000</v>
      </c>
      <c r="B44" s="9" t="s">
        <v>12</v>
      </c>
      <c r="C44" s="8" t="s">
        <v>209</v>
      </c>
      <c r="D44" s="6"/>
    </row>
    <row r="45" spans="1:12" x14ac:dyDescent="0.35">
      <c r="B45" s="9" t="s">
        <v>10</v>
      </c>
      <c r="C45" s="8" t="s">
        <v>199</v>
      </c>
      <c r="D45" s="6"/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M-2018</vt:lpstr>
      <vt:lpstr>Sheet3</vt:lpstr>
      <vt:lpstr>Sheet2</vt:lpstr>
      <vt:lpstr>Sheet1</vt:lpstr>
      <vt:lpstr>club records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2000513</dc:creator>
  <cp:lastModifiedBy>2000513</cp:lastModifiedBy>
  <dcterms:created xsi:type="dcterms:W3CDTF">2017-04-22T19:16:39Z</dcterms:created>
  <dcterms:modified xsi:type="dcterms:W3CDTF">2019-10-13T20:46:12Z</dcterms:modified>
</cp:coreProperties>
</file>